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47.xml" ContentType="application/vnd.openxmlformats-officedocument.drawingml.chart+xml"/>
  <Override PartName="/xl/drawings/drawing12.xml" ContentType="application/vnd.openxmlformats-officedocument.drawing+xml"/>
  <Override PartName="/xl/charts/chart1.xml" ContentType="application/vnd.openxmlformats-officedocument.drawingml.chart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9.xml" ContentType="application/vnd.openxmlformats-officedocument.drawing+xml"/>
  <Override PartName="/xl/charts/chart3.xml" ContentType="application/vnd.openxmlformats-officedocument.drawingml.chart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4.xml" ContentType="application/vnd.openxmlformats-officedocument.drawing+xml"/>
  <Override PartName="/xl/charts/chart5.xml" ContentType="application/vnd.openxmlformats-officedocument.drawingml.chart+xml"/>
  <Override PartName="/xl/drawings/drawing25.xml" ContentType="application/vnd.openxmlformats-officedocument.drawing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6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7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harts/chart13.xml" ContentType="application/vnd.openxmlformats-officedocument.drawingml.chart+xml"/>
  <Override PartName="/xl/worksheets/sheet3.xml" ContentType="application/vnd.openxmlformats-officedocument.spreadsheetml.worksheet+xml"/>
  <Override PartName="/xl/drawings/drawing30.xml" ContentType="application/vnd.openxmlformats-officedocument.drawing+xml"/>
  <Override PartName="/xl/charts/chart14.xml" ContentType="application/vnd.openxmlformats-officedocument.drawingml.chart+xml"/>
  <Override PartName="/xl/worksheets/sheet2.xml" ContentType="application/vnd.openxmlformats-officedocument.spreadsheetml.worksheet+xml"/>
  <Override PartName="/xl/drawings/drawing31.xml" ContentType="application/vnd.openxmlformats-officedocument.drawing+xml"/>
  <Override PartName="/xl/drawings/drawing40.xml" ContentType="application/vnd.openxmlformats-officedocument.drawing+xml"/>
  <Override PartName="/xl/drawings/drawing32.xml" ContentType="application/vnd.openxmlformats-officedocument.drawing+xml"/>
  <Override PartName="/xl/charts/chart51.xml" ContentType="application/vnd.openxmlformats-officedocument.drawingml.chart+xml"/>
  <Override PartName="/xl/worksheets/sheet1.xml" ContentType="application/vnd.openxmlformats-officedocument.spreadsheetml.worksheet+xml"/>
  <Override PartName="/xl/drawings/drawing33.xml" ContentType="application/vnd.openxmlformats-officedocument.drawing+xml"/>
  <Override PartName="/xl/charts/chart50.xml" ContentType="application/vnd.openxmlformats-officedocument.drawingml.chart+xml"/>
  <Override PartName="/xl/charts/chart1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9.xml" ContentType="application/vnd.openxmlformats-officedocument.drawingml.chart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39.xml" ContentType="application/vnd.openxmlformats-officedocument.drawing+xml"/>
  <Override PartName="/xl/drawings/drawing36.xml" ContentType="application/vnd.openxmlformats-officedocument.drawing+xml"/>
  <Override PartName="/xl/charts/chart48.xml" ContentType="application/vnd.openxmlformats-officedocument.drawingml.chart+xml"/>
  <Override PartName="/xl/drawings/drawing37.xml" ContentType="application/vnd.openxmlformats-officedocument.drawing+xml"/>
  <Override PartName="/xl/charts/chart4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8.xml" ContentType="application/vnd.openxmlformats-officedocument.drawing+xml"/>
  <Override PartName="/xl/charts/chart46.xml" ContentType="application/vnd.openxmlformats-officedocument.drawingml.chart+xml"/>
  <Override PartName="/xl/worksheets/sheet4.xml" ContentType="application/vnd.openxmlformats-officedocument.spreadsheetml.worksheet+xml"/>
  <Override PartName="/xl/comments12.xml" ContentType="application/vnd.openxmlformats-officedocument.spreadsheetml.comments+xml"/>
  <Override PartName="/xl/comments11.xml" ContentType="application/vnd.openxmlformats-officedocument.spreadsheetml.comments+xml"/>
  <Override PartName="/xl/comments10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9.xml" ContentType="application/vnd.openxmlformats-officedocument.spreadsheetml.comments+xml"/>
  <Override PartName="/xl/comments8.xml" ContentType="application/vnd.openxmlformats-officedocument.spreadsheetml.comments+xml"/>
  <Override PartName="/xl/comments7.xml" ContentType="application/vnd.openxmlformats-officedocument.spreadsheetml.comments+xml"/>
  <Override PartName="/xl/comments6.xml" ContentType="application/vnd.openxmlformats-officedocument.spreadsheetml.comment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xl/externalLinks/externalLink53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rnandosanchezandrade/Dropbox/_P. Innovador/Secuencias de Op./Marco Barcenas CFO/"/>
    </mc:Choice>
  </mc:AlternateContent>
  <xr:revisionPtr revIDLastSave="0" documentId="8_{8B9674C6-58EF-344C-82A6-12F52E9BCE5C}" xr6:coauthVersionLast="47" xr6:coauthVersionMax="47" xr10:uidLastSave="{00000000-0000-0000-0000-000000000000}"/>
  <bookViews>
    <workbookView xWindow="0" yWindow="500" windowWidth="16300" windowHeight="16220" tabRatio="909" firstSheet="4" activeTab="9" xr2:uid="{908AB7A3-367D-4FAB-91F9-4D8507DF1926}"/>
  </bookViews>
  <sheets>
    <sheet name="INDICE" sheetId="1" r:id="rId1"/>
    <sheet name="PI-DC-FO-10" sheetId="159" r:id="rId2"/>
    <sheet name="PI-DC-FO-50 1225" sheetId="157" r:id="rId3"/>
    <sheet name="PISA-CO-FO-50 ACUM" sheetId="158" r:id="rId4"/>
    <sheet name="PISA-CO-FO-50" sheetId="166" r:id="rId5"/>
    <sheet name="PIMA-CO-FO-50" sheetId="167" r:id="rId6"/>
    <sheet name="PI-DC-FO-14" sheetId="161" r:id="rId7"/>
    <sheet name="PI-DC-FO-14 BIS" sheetId="160" r:id="rId8"/>
    <sheet name="PI-DC-FO-14 X CEDIS" sheetId="164" r:id="rId9"/>
    <sheet name="VENTAS" sheetId="162" r:id="rId10"/>
    <sheet name="VENTAS &amp; COSTO" sheetId="173" r:id="rId11"/>
    <sheet name="E.R. TIENDA NOW" sheetId="172" r:id="rId12"/>
    <sheet name="PROYECTO CERVEZA" sheetId="174" r:id="rId13"/>
    <sheet name="PI-DC-FO-15" sheetId="163" r:id="rId14"/>
    <sheet name="PI-DC-FO-58 II" sheetId="156" r:id="rId15"/>
    <sheet name="PI-DC-FO-23" sheetId="155" r:id="rId16"/>
    <sheet name="PI-DC-FO-20" sheetId="168" r:id="rId17"/>
    <sheet name="PI-DC-FO-18" sheetId="165" r:id="rId18"/>
    <sheet name="PI-DC-FO-06" sheetId="137" r:id="rId19"/>
    <sheet name="PI-DC-FO-09" sheetId="138" r:id="rId20"/>
    <sheet name="PI-DC-FO-13" sheetId="139" r:id="rId21"/>
    <sheet name="PI-DC-FO-31" sheetId="169" r:id="rId22"/>
    <sheet name="PI-DC-FO-21" sheetId="140" r:id="rId23"/>
    <sheet name="PI-DC-FO-32" sheetId="145" r:id="rId24"/>
    <sheet name="PI-DC-FO-33" sheetId="146" r:id="rId25"/>
    <sheet name="PI-DC-FO-34" sheetId="147" r:id="rId26"/>
    <sheet name="PI-DC-FO-30" sheetId="144" r:id="rId27"/>
    <sheet name="PI-DC-FO-35" sheetId="151" r:id="rId28"/>
    <sheet name="PI-DC-FO-A-17" sheetId="170" r:id="rId29"/>
    <sheet name="PI-DC-FO-A-19" sheetId="171" r:id="rId30"/>
    <sheet name="PI-DC-FO-26" sheetId="142" r:id="rId31"/>
    <sheet name="PI-DC-FO-27" sheetId="143" r:id="rId32"/>
    <sheet name="PI-DC-FO-36" sheetId="148" r:id="rId33"/>
    <sheet name="PI-DC-FO-37" sheetId="149" r:id="rId34"/>
    <sheet name="PI-DC-FO-43" sheetId="141" r:id="rId35"/>
    <sheet name="PI-DC-FO-44" sheetId="150" r:id="rId36"/>
    <sheet name="PI-DC-FO-46" sheetId="136" r:id="rId37"/>
    <sheet name="PI-DC-FO-45" sheetId="153" r:id="rId38"/>
    <sheet name="PISA-CO-FO-46" sheetId="154" r:id="rId39"/>
    <sheet name="PI-DC-FO-41" sheetId="152" r:id="rId40"/>
  </sheets>
  <externalReferences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</externalReferences>
  <definedNames>
    <definedName name="_xlnm._FilterDatabase" localSheetId="31" hidden="1">'PI-DC-FO-27'!$Y$12:$Y$250</definedName>
    <definedName name="_xlnm._FilterDatabase" localSheetId="23" hidden="1">'PI-DC-FO-32'!$A$13:$Z$13</definedName>
    <definedName name="_xlnm._FilterDatabase" localSheetId="24" hidden="1">'PI-DC-FO-33'!$A$32:$C$32</definedName>
    <definedName name="_xlnm._FilterDatabase" localSheetId="27" hidden="1">'PI-DC-FO-35'!#REF!</definedName>
    <definedName name="_xlnm._FilterDatabase" localSheetId="33" hidden="1">'PI-DC-FO-37'!$A$80:$AN$108</definedName>
    <definedName name="_xlnm._FilterDatabase" localSheetId="35" hidden="1">'PI-DC-FO-44'!$A$13:$AI$41</definedName>
    <definedName name="_xlnm._FilterDatabase" localSheetId="36" hidden="1">'PI-DC-FO-46'!$A$11:$D$11</definedName>
    <definedName name="_xlnm._FilterDatabase" localSheetId="10" hidden="1">'VENTAS &amp; COSTO'!#REF!</definedName>
    <definedName name="admin">#REF!</definedName>
    <definedName name="_xlnm.Print_Area" localSheetId="11">'E.R. TIENDA NOW'!$A$1:$J$75</definedName>
    <definedName name="_xlnm.Print_Area" localSheetId="18">'PI-DC-FO-06'!$A$1:$N$77</definedName>
    <definedName name="_xlnm.Print_Area" localSheetId="1">'PI-DC-FO-10'!$A$1:$A$67</definedName>
    <definedName name="_xlnm.Print_Area" localSheetId="20">'PI-DC-FO-13'!$A$1:$P$35</definedName>
    <definedName name="_xlnm.Print_Area" localSheetId="6">'PI-DC-FO-14'!$A$1:$Z$46</definedName>
    <definedName name="_xlnm.Print_Area" localSheetId="7">'PI-DC-FO-14 BIS'!$A$1:$Z$119</definedName>
    <definedName name="_xlnm.Print_Area" localSheetId="8">'PI-DC-FO-14 X CEDIS'!$A$1:$N$55</definedName>
    <definedName name="_xlnm.Print_Area" localSheetId="16">'PI-DC-FO-20'!$A$1:$Q$48</definedName>
    <definedName name="_xlnm.Print_Area" localSheetId="22">'PI-DC-FO-21'!$A$1:$N$51</definedName>
    <definedName name="_xlnm.Print_Area" localSheetId="15">'PI-DC-FO-23'!$A$1:$D$83</definedName>
    <definedName name="_xlnm.Print_Area" localSheetId="30">'PI-DC-FO-26'!$A$1:$O$21</definedName>
    <definedName name="_xlnm.Print_Area" localSheetId="31">'PI-DC-FO-27'!$B$1:$X$253</definedName>
    <definedName name="_xlnm.Print_Area" localSheetId="26">'PI-DC-FO-30'!$A$1:$H$220</definedName>
    <definedName name="_xlnm.Print_Area" localSheetId="21">'PI-DC-FO-31'!$A$1:$P$207</definedName>
    <definedName name="_xlnm.Print_Area" localSheetId="23">'PI-DC-FO-32'!$A$1:$Q$201</definedName>
    <definedName name="_xlnm.Print_Area" localSheetId="24">'PI-DC-FO-33'!$A$1:$H$131</definedName>
    <definedName name="_xlnm.Print_Area" localSheetId="25">'PI-DC-FO-34'!$A$1:$A$87</definedName>
    <definedName name="_xlnm.Print_Area" localSheetId="27">'PI-DC-FO-35'!$A$1:$H$42</definedName>
    <definedName name="_xlnm.Print_Area" localSheetId="32">'PI-DC-FO-36'!$A$1:$O$57</definedName>
    <definedName name="_xlnm.Print_Area" localSheetId="33">'PI-DC-FO-37'!$A$1:$AH$178</definedName>
    <definedName name="_xlnm.Print_Area" localSheetId="39">'PI-DC-FO-41'!$A$1:$F$40</definedName>
    <definedName name="_xlnm.Print_Area" localSheetId="34">'PI-DC-FO-43'!$A$1:$O$66</definedName>
    <definedName name="_xlnm.Print_Area" localSheetId="35">'PI-DC-FO-44'!$A$1:$M$81</definedName>
    <definedName name="_xlnm.Print_Area" localSheetId="36">'PI-DC-FO-46'!$A$1:$F$54</definedName>
    <definedName name="_xlnm.Print_Area" localSheetId="14">'PI-DC-FO-58 II'!$A$1:$W$110</definedName>
    <definedName name="_xlnm.Print_Area" localSheetId="28">'PI-DC-FO-A-17'!$A$1:$Z$107</definedName>
    <definedName name="_xlnm.Print_Area" localSheetId="29">'PI-DC-FO-A-19'!$B$1:$N$137</definedName>
    <definedName name="_xlnm.Print_Area" localSheetId="5">'PIMA-CO-FO-50'!#REF!</definedName>
    <definedName name="_xlnm.Print_Area" localSheetId="38">'PISA-CO-FO-46'!$A$1:$J$31</definedName>
    <definedName name="_xlnm.Print_Area" localSheetId="4">'PISA-CO-FO-50'!$A$1:$AA$50</definedName>
    <definedName name="_xlnm.Print_Area" localSheetId="3">'PISA-CO-FO-50 ACUM'!$A$1:$A$69</definedName>
    <definedName name="Bas_clas" localSheetId="23">'PI-DC-FO-32'!$A$23:$B$94</definedName>
    <definedName name="Bas_clas">#REF!</definedName>
    <definedName name="Bas_Prov" localSheetId="23">'PI-DC-FO-32'!$A$23:$O$94</definedName>
    <definedName name="Bas_Prov">#REF!</definedName>
    <definedName name="Base_1" localSheetId="9">[1]HTrabajo!$D$36:$E$52</definedName>
    <definedName name="Base_1" localSheetId="10">[1]HTrabajo!$D$36:$E$52</definedName>
    <definedName name="Base_1">[2]HTrabajo!$D$36:$E$52</definedName>
    <definedName name="BASE_2" localSheetId="9">[1]HTrabajo!$A$36:$B$54</definedName>
    <definedName name="BASE_2" localSheetId="10">[1]HTrabajo!$A$36:$B$54</definedName>
    <definedName name="BASE_2">[2]HTrabajo!$A$36:$B$54</definedName>
    <definedName name="BASE_ART">#REF!</definedName>
    <definedName name="Base_Gto" localSheetId="9">'[3]GASTOS DET. Trabajo'!$A$228:$F$650</definedName>
    <definedName name="Base_Gto" localSheetId="10">'[3]GASTOS DET. Trabajo'!$A$228:$F$650</definedName>
    <definedName name="Base_Gto">'[4]GASTOS DET. Trabajo'!$A$228:$F$650</definedName>
    <definedName name="Base_nom" localSheetId="9">[5]Base!$C$9:$E$35</definedName>
    <definedName name="Base_nom" localSheetId="10">[5]Base!$C$9:$E$35</definedName>
    <definedName name="Base_nom">[6]Base!$C$9:$E$35</definedName>
    <definedName name="Base_Prod" localSheetId="33">[7]HTrabajo!$K$14:$L$34</definedName>
    <definedName name="Base_Prod" localSheetId="9">[8]HTrabajo!$K$14:$L$33</definedName>
    <definedName name="Base_Prod" localSheetId="10">[8]HTrabajo!$K$14:$L$33</definedName>
    <definedName name="Base_Prod">[9]HTrabajo!$K$14:$L$33</definedName>
    <definedName name="base_prv" localSheetId="9">[10]Hoja1!$E$9:$K$67</definedName>
    <definedName name="base_prv" localSheetId="10">[10]Hoja1!$E$9:$K$67</definedName>
    <definedName name="base_prv">[11]Hoja1!$E$9:$K$67</definedName>
    <definedName name="Base_rep" localSheetId="33">[7]HTrabajo!$A$14:$A$34</definedName>
    <definedName name="Base_rep" localSheetId="9">[8]HTrabajo!$A$14:$A$33</definedName>
    <definedName name="Base_rep" localSheetId="10">[8]HTrabajo!$A$14:$A$33</definedName>
    <definedName name="Base_rep">[9]HTrabajo!$A$14:$A$33</definedName>
    <definedName name="Base_Venta" localSheetId="33">[7]HTrabajo!$F$14:$H$34</definedName>
    <definedName name="Base_Venta" localSheetId="9">[12]Venta!$E$4:$I$25</definedName>
    <definedName name="Base_Venta" localSheetId="10">[12]Venta!$E$4:$I$25</definedName>
    <definedName name="Base_Venta">[13]Venta!$E$4:$I$25</definedName>
    <definedName name="base1" localSheetId="24">#REF!</definedName>
    <definedName name="Base1" localSheetId="9">'[14]G L O B A L'!$A$11:$B$90</definedName>
    <definedName name="Base1" localSheetId="10">'[14]G L O B A L'!$A$11:$B$90</definedName>
    <definedName name="Base1">'[15]G L O B A L'!$A$11:$B$90</definedName>
    <definedName name="Clav_Prod" localSheetId="9">[16]Dat_Bas!$B$11:$G$85</definedName>
    <definedName name="Clav_Prod" localSheetId="10">[16]Dat_Bas!$B$11:$G$85</definedName>
    <definedName name="Clav_Prod">[17]Dat_Bas!$B$11:$G$85</definedName>
    <definedName name="Com_mestrab" localSheetId="9">[12]Comp_Mens!$A$4:$F$63</definedName>
    <definedName name="Com_mestrab" localSheetId="10">[12]Comp_Mens!$A$4:$F$63</definedName>
    <definedName name="Com_mestrab">[13]Comp_Mens!$A$4:$F$63</definedName>
    <definedName name="Com_ProvMens" localSheetId="23">[18]Hoja1!$E$75:$H$129</definedName>
    <definedName name="Com_ProvMens" localSheetId="9">[19]Hoja1!$E$75:$H$129</definedName>
    <definedName name="Com_ProvMens" localSheetId="10">[19]Hoja1!$E$75:$H$129</definedName>
    <definedName name="Com_ProvMens">[20]Hoja1!$E$75:$H$129</definedName>
    <definedName name="Comp_17" localSheetId="9">'[21]Impactos X Compra'!$D$19:$E$230</definedName>
    <definedName name="Comp_17" localSheetId="10">'[21]Impactos X Compra'!$D$19:$E$230</definedName>
    <definedName name="Comp_17">'[22]Impactos X Compra'!$D$19:$E$230</definedName>
    <definedName name="comp_abr17" localSheetId="9">[21]Comp_Mens!$T$4:$W$128</definedName>
    <definedName name="comp_abr17" localSheetId="10">[21]Comp_Mens!$T$4:$W$128</definedName>
    <definedName name="comp_abr17">[22]Comp_Mens!$T$4:$W$128</definedName>
    <definedName name="Comp_Ene17" localSheetId="9">[21]Comp_Mens!$E$4:$H$148</definedName>
    <definedName name="Comp_Ene17" localSheetId="10">[21]Comp_Mens!$E$4:$H$148</definedName>
    <definedName name="Comp_Ene17">[22]Comp_Mens!$E$4:$H$148</definedName>
    <definedName name="Comp_EneAbr" localSheetId="9">[23]Hoja2!$Q$8:$T$207</definedName>
    <definedName name="Comp_EneAbr" localSheetId="10">[23]Hoja2!$Q$8:$T$207</definedName>
    <definedName name="Comp_EneAbr">[24]Hoja2!$Q$8:$T$207</definedName>
    <definedName name="comp_feb17" localSheetId="9">[21]Comp_Mens!$J$4:$M$144</definedName>
    <definedName name="comp_feb17" localSheetId="10">[21]Comp_Mens!$J$4:$M$144</definedName>
    <definedName name="comp_feb17">[22]Comp_Mens!$J$4:$M$144</definedName>
    <definedName name="comp_Jul17" localSheetId="9">[14]Comp_Mens!$AM$5:$AQ$133</definedName>
    <definedName name="comp_Jul17" localSheetId="10">[14]Comp_Mens!$AM$5:$AQ$133</definedName>
    <definedName name="comp_Jul17">[15]Comp_Mens!$AM$5:$AQ$133</definedName>
    <definedName name="Comp_Jun17" localSheetId="9">[25]Comp_Mens!$AE$5:$AI$137</definedName>
    <definedName name="Comp_Jun17" localSheetId="10">[25]Comp_Mens!$AE$5:$AI$137</definedName>
    <definedName name="Comp_Jun17">[26]Comp_Mens!$AE$5:$AI$137</definedName>
    <definedName name="comp_mar17" localSheetId="9">[21]Comp_Mens!$O$4:$R$134</definedName>
    <definedName name="comp_mar17" localSheetId="10">[21]Comp_Mens!$O$4:$R$134</definedName>
    <definedName name="comp_mar17">[22]Comp_Mens!$O$4:$R$134</definedName>
    <definedName name="consumo">#REF!</definedName>
    <definedName name="consumopt">#REF!</definedName>
    <definedName name="COSO">'[27]Costo de Ventas'!$A$11:$C$159</definedName>
    <definedName name="Cto_Men17" localSheetId="11">'[28]COSTO PROM.'!#REF!</definedName>
    <definedName name="Cto_Men17">'[29]Costo de Ventas'!#REF!</definedName>
    <definedName name="Dat_BasicPtos">#REF!</definedName>
    <definedName name="detalle" localSheetId="11">[30]INVENTARIOS!#REF!</definedName>
    <definedName name="detalle" localSheetId="24">#REF!</definedName>
    <definedName name="detalle" localSheetId="9">[31]Detalle!$A$9:$B$651</definedName>
    <definedName name="detalle" localSheetId="10">[31]Detalle!$A$9:$B$651</definedName>
    <definedName name="detalle">[32]Detalle!$A$9:$B$651</definedName>
    <definedName name="FDGDGFDHGFDHDH">#REF!</definedName>
    <definedName name="Gto_Mes">#REF!</definedName>
    <definedName name="homedepot">#REF!</definedName>
    <definedName name="Imp_Econ">#REF!</definedName>
    <definedName name="Inc_Vta" localSheetId="9">'[25]Productos +'!$E$10:$I$21</definedName>
    <definedName name="Inc_Vta" localSheetId="10">'[25]Productos +'!$E$10:$I$21</definedName>
    <definedName name="Inc_Vta">'[26]Productos +'!$E$10:$I$21</definedName>
    <definedName name="Inv_FinMay" localSheetId="9">[31]HTrabajo!$C$10:$F$618</definedName>
    <definedName name="Inv_FinMay" localSheetId="10">[31]HTrabajo!$C$10:$F$618</definedName>
    <definedName name="Inv_FinMay">[32]HTrabajo!$C$10:$F$618</definedName>
    <definedName name="Inv_FinMens" localSheetId="24">#REF!</definedName>
    <definedName name="Inv_FinMens" localSheetId="9">[33]HTrabajo!$C$10:$F$618</definedName>
    <definedName name="Inv_FinMens" localSheetId="10">[33]HTrabajo!$C$10:$F$618</definedName>
    <definedName name="Inv_FinMens">[34]HTrabajo!$C$10:$F$618</definedName>
    <definedName name="InV_Trab">#REF!</definedName>
    <definedName name="JHBFSDFJDSKFJKDSBFS">#REF!</definedName>
    <definedName name="Lista_productos">#REF!</definedName>
    <definedName name="NADFA" localSheetId="24">[35]INVENTARIOS!#REF!</definedName>
    <definedName name="NADFA" localSheetId="9">[36]INVENTARIOS!#REF!</definedName>
    <definedName name="NADFA" localSheetId="10">[36]INVENTARIOS!#REF!</definedName>
    <definedName name="NADFA">[30]INVENTARIOS!#REF!</definedName>
    <definedName name="Octubre20">#REF!</definedName>
    <definedName name="Ppto_Acum" localSheetId="35">[37]Hoja1!$E$1:$H$17</definedName>
    <definedName name="Ppto_Acum" localSheetId="9">[38]Hoja1!$E$1:$H$17</definedName>
    <definedName name="Ppto_Acum" localSheetId="10">[38]Hoja1!$E$1:$H$17</definedName>
    <definedName name="Ppto_Acum">[39]Hoja1!$E$1:$H$17</definedName>
    <definedName name="PROD_MAY" localSheetId="9">'[40]BASE EMSM'!$B$1:$R$565</definedName>
    <definedName name="PROD_MAY" localSheetId="10">'[40]BASE EMSM'!$B$1:$R$565</definedName>
    <definedName name="PROD_MAY">'[41]BASE EMSM'!$B$1:$R$565</definedName>
    <definedName name="promexjun17" localSheetId="9">[42]Hoja1!$A$125:$I$134</definedName>
    <definedName name="promexjun17" localSheetId="10">[42]Hoja1!$A$125:$I$134</definedName>
    <definedName name="promexjun17">[43]Hoja1!$A$125:$I$134</definedName>
    <definedName name="proveedores" localSheetId="23">[18]Proveedores!$G$16:$H$69</definedName>
    <definedName name="proveedores" localSheetId="9">[44]Proveedores!$G$16:$H$69</definedName>
    <definedName name="proveedores" localSheetId="10">[44]Proveedores!$G$16:$H$69</definedName>
    <definedName name="proveedores">[45]Proveedores!$G$16:$H$69</definedName>
    <definedName name="sdnbsfsk">[35]INVENTARIOS!#REF!</definedName>
    <definedName name="TC">[46]LAVANDA!$H$1</definedName>
    <definedName name="TCENE">'[47]GASTOS 2020'!$D$10</definedName>
    <definedName name="Telemarketing">#REF!</definedName>
    <definedName name="_xlnm.Print_Titles" localSheetId="29">'PI-DC-FO-A-19'!$11:$11</definedName>
    <definedName name="_xlnm.Print_Titles" localSheetId="10">'VENTAS &amp; COSTO'!$1:$9</definedName>
    <definedName name="toña">#REF!</definedName>
    <definedName name="tres" localSheetId="9">[42]Hoja1!$L$472:$M$518</definedName>
    <definedName name="tres" localSheetId="10">[42]Hoja1!$L$472:$M$518</definedName>
    <definedName name="tres">[43]Hoja1!$L$472:$M$518</definedName>
    <definedName name="UNIDAD">#REF!</definedName>
    <definedName name="UNIDAD_MED">#REF!</definedName>
    <definedName name="uno">#REF!</definedName>
    <definedName name="VENTA">#REF!</definedName>
    <definedName name="Venta_promedio">#REF!</definedName>
    <definedName name="vta_acuAbr" localSheetId="9">[48]Hoja1!$D$62:$G$78</definedName>
    <definedName name="vta_acuAbr" localSheetId="10">[48]Hoja1!$D$62:$G$78</definedName>
    <definedName name="vta_acuAbr">[49]Hoja1!$D$62:$G$78</definedName>
    <definedName name="Vta_Jul17" localSheetId="9">'[14]Productos +'!$E$49:$I$65</definedName>
    <definedName name="Vta_Jul17" localSheetId="10">'[14]Productos +'!$E$49:$I$65</definedName>
    <definedName name="Vta_Jul17">'[15]Productos +'!$E$49:$I$65</definedName>
    <definedName name="Vta_jun" localSheetId="9">'[25]Productos +'!$E$24:$I$41</definedName>
    <definedName name="Vta_jun" localSheetId="10">'[25]Productos +'!$E$24:$I$41</definedName>
    <definedName name="Vta_jun">'[26]Productos +'!$E$24:$I$41</definedName>
    <definedName name="Vta_mmago">#REF!</definedName>
    <definedName name="Vta_most">#REF!</definedName>
    <definedName name="VtaMM_abr" localSheetId="9">[48]Hoja1!$E$35:$G$51</definedName>
    <definedName name="VtaMM_abr" localSheetId="10">[48]Hoja1!$E$35:$G$51</definedName>
    <definedName name="VtaMM_abr">[49]Hoja1!$E$35:$G$51</definedName>
    <definedName name="VtaMM_Mes" localSheetId="35">[37]Hoja1!$E$52:$H$71</definedName>
    <definedName name="VtaMM_Mes" localSheetId="9">[50]Hoja1!$E$35:$H$51</definedName>
    <definedName name="VtaMM_Mes" localSheetId="10">[50]Hoja1!$E$35:$H$51</definedName>
    <definedName name="VtaMM_Mes">[51]Hoja1!$E$35:$H$51</definedName>
    <definedName name="Vtas_Jun17" localSheetId="9">[42]Hoja1!$A$7:$I$387</definedName>
    <definedName name="Vtas_Jun17" localSheetId="10">[42]Hoja1!$A$7:$I$387</definedName>
    <definedName name="Vtas_Jun17">[43]Hoja1!$A$7:$I$387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2" i="162" l="1"/>
  <c r="L93" i="160"/>
  <c r="C218" i="164"/>
  <c r="C220" i="164" s="1"/>
  <c r="C221" i="164" s="1"/>
  <c r="D218" i="164"/>
  <c r="D220" i="164" s="1"/>
  <c r="D221" i="164" s="1"/>
  <c r="E218" i="164"/>
  <c r="E220" i="164" s="1"/>
  <c r="E221" i="164" s="1"/>
  <c r="F218" i="164"/>
  <c r="F220" i="164" s="1"/>
  <c r="F221" i="164" s="1"/>
  <c r="G218" i="164"/>
  <c r="G220" i="164" s="1"/>
  <c r="G221" i="164" s="1"/>
  <c r="H218" i="164"/>
  <c r="H220" i="164" s="1"/>
  <c r="H221" i="164" s="1"/>
  <c r="I218" i="164"/>
  <c r="I220" i="164" s="1"/>
  <c r="I221" i="164" s="1"/>
  <c r="J218" i="164"/>
  <c r="J220" i="164" s="1"/>
  <c r="J221" i="164" s="1"/>
  <c r="K218" i="164"/>
  <c r="K220" i="164" s="1"/>
  <c r="K221" i="164" s="1"/>
  <c r="J100" i="160"/>
  <c r="C49" i="151"/>
  <c r="C48" i="151"/>
  <c r="C47" i="151"/>
  <c r="O125" i="145"/>
  <c r="G3" i="138"/>
  <c r="X38" i="162"/>
  <c r="X37" i="162"/>
  <c r="CJ104" i="159"/>
  <c r="CJ106" i="159" s="1"/>
  <c r="CJ107" i="159" s="1"/>
  <c r="CJ103" i="159"/>
  <c r="CJ102" i="159"/>
  <c r="CJ101" i="159"/>
  <c r="CN93" i="159"/>
  <c r="CN92" i="159"/>
  <c r="CN84" i="159"/>
  <c r="CN83" i="159"/>
  <c r="CN89" i="159" s="1"/>
  <c r="CN91" i="159" s="1"/>
  <c r="CN96" i="159" s="1"/>
  <c r="CL89" i="159"/>
  <c r="CL93" i="159"/>
  <c r="CL92" i="159"/>
  <c r="CL84" i="159"/>
  <c r="CL83" i="159"/>
  <c r="CJ93" i="159"/>
  <c r="CJ92" i="159"/>
  <c r="CJ84" i="159"/>
  <c r="CJ83" i="159"/>
  <c r="CJ89" i="159" s="1"/>
  <c r="CK64" i="159"/>
  <c r="DF89" i="159"/>
  <c r="M28" i="156"/>
  <c r="M69" i="156"/>
  <c r="M71" i="156"/>
  <c r="M72" i="156"/>
  <c r="M73" i="156"/>
  <c r="M75" i="156"/>
  <c r="CQ39" i="173"/>
  <c r="CQ37" i="173"/>
  <c r="CQ36" i="173"/>
  <c r="CQ35" i="173"/>
  <c r="CQ34" i="173"/>
  <c r="CQ33" i="173"/>
  <c r="CQ32" i="173"/>
  <c r="CQ31" i="173"/>
  <c r="CQ30" i="173"/>
  <c r="CQ29" i="173"/>
  <c r="CQ28" i="173"/>
  <c r="CQ27" i="173"/>
  <c r="CQ26" i="173"/>
  <c r="CQ25" i="173"/>
  <c r="CQ24" i="173"/>
  <c r="CQ23" i="173"/>
  <c r="CQ22" i="173"/>
  <c r="CQ21" i="173"/>
  <c r="CQ20" i="173"/>
  <c r="CQ19" i="173"/>
  <c r="CQ18" i="173"/>
  <c r="CQ17" i="173"/>
  <c r="CQ16" i="173"/>
  <c r="CQ15" i="173"/>
  <c r="CQ14" i="173"/>
  <c r="CQ13" i="173"/>
  <c r="CQ12" i="173"/>
  <c r="C30" i="156"/>
  <c r="I94" i="156"/>
  <c r="C94" i="156"/>
  <c r="H30" i="156"/>
  <c r="G30" i="156"/>
  <c r="I30" i="156" s="1"/>
  <c r="I95" i="156" s="1"/>
  <c r="F30" i="156"/>
  <c r="D30" i="156"/>
  <c r="H94" i="156"/>
  <c r="G94" i="156"/>
  <c r="G95" i="156" s="1"/>
  <c r="F94" i="156"/>
  <c r="E94" i="156"/>
  <c r="E30" i="156"/>
  <c r="E95" i="156" s="1"/>
  <c r="D46" i="1"/>
  <c r="CO96" i="159" l="1"/>
  <c r="CN97" i="159"/>
  <c r="CL91" i="159"/>
  <c r="CL96" i="159" s="1"/>
  <c r="CJ91" i="159"/>
  <c r="C95" i="156"/>
  <c r="CM96" i="159" l="1"/>
  <c r="CL97" i="159"/>
  <c r="CJ96" i="159"/>
  <c r="CK96" i="159" l="1"/>
  <c r="CJ97" i="1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Rojas Torres</author>
    <author>Fernando Aguilar</author>
  </authors>
  <commentList>
    <comment ref="C23" authorId="0" shapeId="0" xr:uid="{A1980192-0669-4ECC-A2A5-C823A9F6BA62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Incluye Fletes y coordinacion de embarques
</t>
        </r>
      </text>
    </comment>
    <comment ref="E23" authorId="0" shapeId="0" xr:uid="{5A72EC08-B85C-4315-9A76-58601456B833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Incluye Fletes y coordinacion de embarques
</t>
        </r>
      </text>
    </comment>
    <comment ref="G23" authorId="0" shapeId="0" xr:uid="{A7B23AD4-96A1-4FCB-8402-01719FC965BE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Incluye Fletes y coordinacion de embarques
</t>
        </r>
      </text>
    </comment>
    <comment ref="AD23" authorId="0" shapeId="0" xr:uid="{6BEF4FD8-E6F7-450B-9737-D4A6F2761B6A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Incluye Fletes y coordinacion de embarques
</t>
        </r>
      </text>
    </comment>
    <comment ref="AF23" authorId="0" shapeId="0" xr:uid="{DD2F2855-4334-4221-8616-B83ABECA78BD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Incluye Fletes y coordinacion de embarques
</t>
        </r>
      </text>
    </comment>
    <comment ref="AH23" authorId="0" shapeId="0" xr:uid="{EBF0BED3-D377-4648-9292-DE5C88D07326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Incluye Fletes y coordinacion de embarques
</t>
        </r>
      </text>
    </comment>
    <comment ref="BG23" authorId="0" shapeId="0" xr:uid="{E360093C-8B11-40AE-80D3-0A31269C7327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Incluye Fletes y coordinacion de embarques
</t>
        </r>
      </text>
    </comment>
    <comment ref="BI23" authorId="0" shapeId="0" xr:uid="{9A43A32B-B750-4822-985E-170847A1ECA0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Incluye Fletes y coordinacion de embarques
</t>
        </r>
      </text>
    </comment>
    <comment ref="BK23" authorId="0" shapeId="0" xr:uid="{99FEA6D3-D370-49E7-8270-BF86836765EF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Incluye Fletes y coordinacion de embarques
</t>
        </r>
      </text>
    </comment>
    <comment ref="CJ23" authorId="0" shapeId="0" xr:uid="{1B3BC101-4A43-4459-8E65-5629F45BB08C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Incluye Fletes y coordinacion de embarques
</t>
        </r>
      </text>
    </comment>
    <comment ref="CL23" authorId="0" shapeId="0" xr:uid="{33225630-B959-4432-8FFE-00AE392715DE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Incluye Fletes y coordinacion de embarques
</t>
        </r>
      </text>
    </comment>
    <comment ref="CN23" authorId="0" shapeId="0" xr:uid="{E4E2AF55-D02F-409B-8D7B-4F1A1C7E1889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Incluye Fletes y coordinacion de embarques
</t>
        </r>
      </text>
    </comment>
    <comment ref="DM23" authorId="0" shapeId="0" xr:uid="{A39A8411-AE9D-4B63-AFA6-93D1ACF94176}">
      <text>
        <r>
          <rPr>
            <b/>
            <sz val="9"/>
            <color rgb="FF000000"/>
            <rFont val="Tahoma"/>
            <family val="2"/>
          </rPr>
          <t>Francisco Rojas Torres: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Incluye Fletes y coordinacion de embarques
</t>
        </r>
      </text>
    </comment>
    <comment ref="DO23" authorId="0" shapeId="0" xr:uid="{EDE95260-AE06-4AD1-B568-28410AFE2228}">
      <text>
        <r>
          <rPr>
            <b/>
            <sz val="9"/>
            <color rgb="FF000000"/>
            <rFont val="Tahoma"/>
            <family val="2"/>
          </rPr>
          <t>Francisco Rojas Torres: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Incluye Fletes y coordinacion de embarques
</t>
        </r>
      </text>
    </comment>
    <comment ref="DQ23" authorId="0" shapeId="0" xr:uid="{F5384112-02B4-4CBC-BB4B-9426CF79779D}">
      <text>
        <r>
          <rPr>
            <b/>
            <sz val="9"/>
            <color rgb="FF000000"/>
            <rFont val="Tahoma"/>
            <family val="2"/>
          </rPr>
          <t>Francisco Rojas Torres: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Incluye Fletes y coordinacion de embarques
</t>
        </r>
      </text>
    </comment>
    <comment ref="C53" authorId="0" shapeId="0" xr:uid="{185B15F6-160A-47EF-9BAE-A69236AB1F4B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Descuento 10+1 L</t>
        </r>
      </text>
    </comment>
    <comment ref="E53" authorId="0" shapeId="0" xr:uid="{1DD33702-CAED-48CD-851E-8CA5451C9900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10+1
Provisión 1% bonificación.</t>
        </r>
      </text>
    </comment>
    <comment ref="O53" authorId="0" shapeId="0" xr:uid="{1E8F919E-5A01-4DA5-BC8C-897816C10841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Volumen sobre compra mas 10+1</t>
        </r>
      </text>
    </comment>
    <comment ref="Q53" authorId="0" shapeId="0" xr:uid="{B90235BE-14DB-47D9-8A0D-40C0D11BD800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10+1 </t>
        </r>
      </text>
    </comment>
    <comment ref="S53" authorId="0" shapeId="0" xr:uid="{BC819DB6-17FA-4AC0-866E-AC0833EC03A2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10+1 </t>
        </r>
      </text>
    </comment>
    <comment ref="U53" authorId="0" shapeId="0" xr:uid="{E4E37933-45B6-47B9-87F0-20E520785AA6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10+1 </t>
        </r>
      </text>
    </comment>
    <comment ref="W53" authorId="0" shapeId="0" xr:uid="{86D9B45E-2BC6-4094-BC71-DAD1070EF0B8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10+1 </t>
        </r>
      </text>
    </comment>
    <comment ref="Y53" authorId="0" shapeId="0" xr:uid="{058ED295-0406-4322-854F-4ED9356300D5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10+1 
Ultima milla
Fill rate</t>
        </r>
      </text>
    </comment>
    <comment ref="AD53" authorId="0" shapeId="0" xr:uid="{AD147BCF-1102-48C6-883E-0F1FC1688C1A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Ultima milla / Vol 10+1</t>
        </r>
      </text>
    </comment>
    <comment ref="BG53" authorId="0" shapeId="0" xr:uid="{B59F5F64-47F1-4813-AEA8-06048C89E3C4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Ultima milla / Vol 10+1</t>
        </r>
      </text>
    </comment>
    <comment ref="CJ53" authorId="0" shapeId="0" xr:uid="{269FC1F2-653D-49CA-B74D-262C6ECAE01E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Ultima milla / Vol 10+1</t>
        </r>
      </text>
    </comment>
    <comment ref="DM53" authorId="0" shapeId="0" xr:uid="{DFC32438-DCF7-49CB-A101-C646CFD57B97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Ultima milla / Vol 10+1</t>
        </r>
      </text>
    </comment>
    <comment ref="A57" authorId="1" shapeId="0" xr:uid="{78E24152-3773-447E-81F7-F1A3274977E1}">
      <text>
        <r>
          <rPr>
            <b/>
            <sz val="8"/>
            <color indexed="81"/>
            <rFont val="Tahoma"/>
            <family val="2"/>
          </rPr>
          <t>Fernando Aguilar:</t>
        </r>
        <r>
          <rPr>
            <sz val="8"/>
            <color indexed="81"/>
            <rFont val="Tahoma"/>
            <family val="2"/>
          </rPr>
          <t xml:space="preserve">
al ultimo dia del mes
</t>
        </r>
      </text>
    </comment>
    <comment ref="A66" authorId="0" shapeId="0" xr:uid="{B5D7AB95-89E8-4E35-858A-8BDFAAA66C86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Se actualiza a nueva tabla en Diciembre de 2018.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Rojas Torres</author>
    <author>tc={8AB200E4-E3FF-4455-B6C7-E0D3769B4BE9}</author>
    <author>Rene Rivera Hernandez</author>
    <author>Fernando Aguilar</author>
  </authors>
  <commentList>
    <comment ref="N12" authorId="0" shapeId="0" xr:uid="{29255C99-336A-4E71-ACD3-FEABD8FB961D}">
      <text>
        <r>
          <rPr>
            <b/>
            <sz val="9"/>
            <color rgb="FF000000"/>
            <rFont val="Tahoma"/>
            <family val="2"/>
          </rPr>
          <t>LCP René Rivera Hdez: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Se elimina solo la parte de Innovador D12 PISA y 6100-001-089 GTOS FAB MAQUILA</t>
        </r>
      </text>
    </comment>
    <comment ref="F18" authorId="1" shapeId="0" xr:uid="{8AB200E4-E3FF-4455-B6C7-E0D3769B4BE9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CV, MO y GF </t>
      </text>
    </comment>
    <comment ref="H18" authorId="0" shapeId="0" xr:uid="{62C32A57-55AC-4F4A-8522-828279390922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Gtos de Obra</t>
        </r>
      </text>
    </comment>
    <comment ref="J18" authorId="0" shapeId="0" xr:uid="{2F8686AB-548D-46B0-8348-9D0DADDB0F70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Gtos de Obra</t>
        </r>
      </text>
    </comment>
    <comment ref="N18" authorId="0" shapeId="0" xr:uid="{40923903-785E-4503-8C04-3A3B9B9E10BB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Maquila
Renta
</t>
        </r>
      </text>
    </comment>
    <comment ref="B23" authorId="2" shapeId="0" xr:uid="{7B609251-5567-43BA-9C19-2320A84EE5AE}">
      <text>
        <r>
          <rPr>
            <b/>
            <sz val="9"/>
            <color indexed="81"/>
            <rFont val="Tahoma"/>
            <family val="2"/>
          </rPr>
          <t>Rene Rivera Hernandez:</t>
        </r>
        <r>
          <rPr>
            <sz val="9"/>
            <color indexed="81"/>
            <rFont val="Tahoma"/>
            <family val="2"/>
          </rPr>
          <t xml:space="preserve">
4300-000-000 Fletes
4400-000-000 Coord Embarques
6200-000-000 Gtos Vta</t>
        </r>
      </text>
    </comment>
    <comment ref="A24" authorId="2" shapeId="0" xr:uid="{686D61C5-1BF3-448A-89C2-7312E5182FEC}">
      <text>
        <r>
          <rPr>
            <b/>
            <sz val="9"/>
            <color indexed="81"/>
            <rFont val="Tahoma"/>
            <family val="2"/>
          </rPr>
          <t>Rene Rivera Hernandez:</t>
        </r>
        <r>
          <rPr>
            <sz val="9"/>
            <color indexed="81"/>
            <rFont val="Tahoma"/>
            <family val="2"/>
          </rPr>
          <t xml:space="preserve">
6200-002-000 Gastos de Venta Mirachem</t>
        </r>
      </text>
    </comment>
    <comment ref="A25" authorId="2" shapeId="0" xr:uid="{D6B5411C-695B-47EA-BDBB-05D1A6AD8B6B}">
      <text>
        <r>
          <rPr>
            <b/>
            <sz val="9"/>
            <color indexed="81"/>
            <rFont val="Tahoma"/>
            <family val="2"/>
          </rPr>
          <t>Rene Rivera Hernandez:</t>
        </r>
        <r>
          <rPr>
            <sz val="9"/>
            <color indexed="81"/>
            <rFont val="Tahoma"/>
            <family val="2"/>
          </rPr>
          <t xml:space="preserve">
6300-001-000 Gastos de Administración</t>
        </r>
      </text>
    </comment>
    <comment ref="N25" authorId="0" shapeId="0" xr:uid="{439FAD3C-4487-429B-A31F-642BB87B5A9D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Gastos y renta</t>
        </r>
      </text>
    </comment>
    <comment ref="N38" authorId="0" shapeId="0" xr:uid="{78508FA0-86E2-40BB-A312-40ADCA064D75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rentas</t>
        </r>
      </text>
    </comment>
    <comment ref="N49" authorId="0" shapeId="0" xr:uid="{B7E7C1BC-8118-42EE-8803-8AEE5BA6B194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Se cruza con faltante en balance</t>
        </r>
      </text>
    </comment>
    <comment ref="A57" authorId="3" shapeId="0" xr:uid="{17B461CF-C29A-4DD6-8D9D-8F22C649BAF2}">
      <text>
        <r>
          <rPr>
            <b/>
            <sz val="8"/>
            <color indexed="81"/>
            <rFont val="Tahoma"/>
            <family val="2"/>
          </rPr>
          <t>Fernando Aguilar:</t>
        </r>
        <r>
          <rPr>
            <sz val="8"/>
            <color indexed="81"/>
            <rFont val="Tahoma"/>
            <family val="2"/>
          </rPr>
          <t xml:space="preserve">
al ultimo dia del mes
</t>
        </r>
      </text>
    </comment>
    <comment ref="A66" authorId="0" shapeId="0" xr:uid="{2A01FF52-C6CD-45B9-A598-963EB02C3FCF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Se actualiza a nueva tabla en Diciembre de 2018.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Rojas Torres</author>
    <author>Fernando Aguilar</author>
  </authors>
  <commentList>
    <comment ref="B53" authorId="0" shapeId="0" xr:uid="{AD9C4FA6-EA42-476A-91EF-103EB9C9187A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10+1 </t>
        </r>
      </text>
    </comment>
    <comment ref="D53" authorId="0" shapeId="0" xr:uid="{58DAC4AE-F735-444A-A2EA-03BC7C2CCC6B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10+1 </t>
        </r>
      </text>
    </comment>
    <comment ref="F53" authorId="0" shapeId="0" xr:uid="{A0D5B858-7D92-47F5-9684-3B742B21592D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Volumen sobre compra mas 10+1</t>
        </r>
      </text>
    </comment>
    <comment ref="H53" authorId="0" shapeId="0" xr:uid="{1CF25847-2C8A-4518-ACA8-C1D9A0EF2BAC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Volumen sobre compra mas 10+1</t>
        </r>
      </text>
    </comment>
    <comment ref="J53" authorId="0" shapeId="0" xr:uid="{30CF7913-0B3B-414B-833D-5B191417D895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Volumen sobre compra mas 10+1</t>
        </r>
      </text>
    </comment>
    <comment ref="L53" authorId="0" shapeId="0" xr:uid="{D10797C1-9214-4C0E-8A2C-CDBB13713C03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10+1 </t>
        </r>
      </text>
    </comment>
    <comment ref="N53" authorId="0" shapeId="0" xr:uid="{434DA253-5223-4D76-84F4-0DF23210008D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10+1 </t>
        </r>
      </text>
    </comment>
    <comment ref="A57" authorId="1" shapeId="0" xr:uid="{3BCABABE-7C0B-4F16-9265-74870FEBCBAF}">
      <text>
        <r>
          <rPr>
            <b/>
            <sz val="8"/>
            <color indexed="81"/>
            <rFont val="Tahoma"/>
            <family val="2"/>
          </rPr>
          <t>Fernando Aguilar:</t>
        </r>
        <r>
          <rPr>
            <sz val="8"/>
            <color indexed="81"/>
            <rFont val="Tahoma"/>
            <family val="2"/>
          </rPr>
          <t xml:space="preserve">
al ultimo dia del mes
</t>
        </r>
      </text>
    </comment>
    <comment ref="A66" authorId="0" shapeId="0" xr:uid="{2B17F839-31AA-40B1-8658-F79DB5AEC7FD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Se actualiza a nueva tabla en Diciembre de 2018.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Hector Ruben Buenabad Santoyo</author>
    <author>mbarcenas</author>
  </authors>
  <commentList>
    <comment ref="J22" authorId="0" shapeId="0" xr:uid="{A781776F-BA32-4BF9-A3AF-A95412CFDAAD}">
      <text>
        <r>
          <rPr>
            <b/>
            <sz val="9"/>
            <color rgb="FF000000"/>
            <rFont val="Tahoma"/>
            <family val="2"/>
          </rPr>
          <t>Hector Ruben Buenabad Santoyo: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01-25 DEVOLUCION DE MIRACHEM ENERO 2025.
</t>
        </r>
        <r>
          <rPr>
            <sz val="9"/>
            <color rgb="FF000000"/>
            <rFont val="Tahoma"/>
            <family val="2"/>
          </rPr>
          <t>02-25 NOTA DE CARGO CANCEL. SAMS</t>
        </r>
      </text>
    </comment>
    <comment ref="AB27" authorId="0" shapeId="0" xr:uid="{2718D9C7-6B3D-400B-92FC-445135707B25}">
      <text>
        <r>
          <rPr>
            <b/>
            <sz val="9"/>
            <color indexed="81"/>
            <rFont val="Tahoma"/>
            <family val="2"/>
          </rPr>
          <t>Hector Ruben Buenabad Santoyo:</t>
        </r>
        <r>
          <rPr>
            <sz val="9"/>
            <color indexed="81"/>
            <rFont val="Tahoma"/>
            <family val="2"/>
          </rPr>
          <t xml:space="preserve">
APORTACION STAPLE STOCK ALMACENAJE $942,107.5</t>
        </r>
      </text>
    </comment>
    <comment ref="BW32" authorId="0" shapeId="0" xr:uid="{5EEB2872-6AF8-4523-AB2F-F6FE80D286D9}">
      <text>
        <r>
          <rPr>
            <b/>
            <sz val="9"/>
            <color indexed="81"/>
            <rFont val="Tahoma"/>
            <family val="2"/>
          </rPr>
          <t>Hector Ruben Buenabad Santoyo:</t>
        </r>
        <r>
          <rPr>
            <sz val="9"/>
            <color indexed="81"/>
            <rFont val="Tahoma"/>
            <family val="2"/>
          </rPr>
          <t xml:space="preserve">
TIENDA CAUCEL 8116</t>
        </r>
      </text>
    </comment>
    <comment ref="BY32" authorId="0" shapeId="0" xr:uid="{2A719A89-163B-4980-95A1-7145644631D5}">
      <text>
        <r>
          <rPr>
            <b/>
            <sz val="9"/>
            <color indexed="81"/>
            <rFont val="Tahoma"/>
            <family val="2"/>
          </rPr>
          <t>Hector Ruben Buenabad Santoyo:</t>
        </r>
        <r>
          <rPr>
            <sz val="9"/>
            <color indexed="81"/>
            <rFont val="Tahoma"/>
            <family val="2"/>
          </rPr>
          <t xml:space="preserve">
TIENDA JUAREZ ZARAGOZA</t>
        </r>
      </text>
    </comment>
    <comment ref="E33" authorId="0" shapeId="0" xr:uid="{65F56D06-8A52-4032-A882-191C762DBCA6}">
      <text>
        <r>
          <rPr>
            <b/>
            <sz val="9"/>
            <color rgb="FF000000"/>
            <rFont val="Tahoma"/>
            <family val="2"/>
          </rPr>
          <t>Hector Ruben Buenabad Santoyo: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-COMPRA ULTIMA MILLA.
</t>
        </r>
        <r>
          <rPr>
            <sz val="9"/>
            <color rgb="FF000000"/>
            <rFont val="Tahoma"/>
            <family val="2"/>
          </rPr>
          <t xml:space="preserve">-APOYO PUBLICITARIO (HOME DEPOT).
</t>
        </r>
        <r>
          <rPr>
            <sz val="9"/>
            <color rgb="FF000000"/>
            <rFont val="Tahoma"/>
            <family val="2"/>
          </rPr>
          <t xml:space="preserve">-DESCUENTO POR FILL RATE.
</t>
        </r>
        <r>
          <rPr>
            <sz val="9"/>
            <color rgb="FF000000"/>
            <rFont val="Tahoma"/>
            <family val="2"/>
          </rPr>
          <t>-REBATE.</t>
        </r>
      </text>
    </comment>
    <comment ref="AT33" authorId="0" shapeId="0" xr:uid="{2BF6BEB5-8A85-4CEA-ACAB-770DB84C56E1}">
      <text>
        <r>
          <rPr>
            <b/>
            <sz val="9"/>
            <color indexed="81"/>
            <rFont val="Tahoma"/>
            <family val="2"/>
          </rPr>
          <t>Hector Ruben Buenabad Santoyo:</t>
        </r>
        <r>
          <rPr>
            <sz val="9"/>
            <color indexed="81"/>
            <rFont val="Tahoma"/>
            <family val="2"/>
          </rPr>
          <t xml:space="preserve">
*REBATE: SHAMPOO AUTOMOTRIZ :$1,060,627.5
*AUDITORIA DEMOSTRACIONES DE SAMS 2022: $956,983.62
*ULTIMA MILLA: $ 250,873.00
*APOYO PUB (HOME DEPOT).: $18,636.02
*MESES SIN INTERESES (HOME DEPOT): $10,649.15
*SERV. A TIENDA (HOME DEPOT): $16,734.38
*FILL RATE (SAMS): $913.09</t>
        </r>
      </text>
    </comment>
    <comment ref="AZ33" authorId="0" shapeId="0" xr:uid="{9A6274D0-C293-4F52-93BB-CEB54E686289}">
      <text>
        <r>
          <rPr>
            <b/>
            <sz val="9"/>
            <color indexed="81"/>
            <rFont val="Tahoma"/>
            <family val="2"/>
          </rPr>
          <t>Hector Ruben Buenabad Santoyo:</t>
        </r>
        <r>
          <rPr>
            <sz val="9"/>
            <color indexed="81"/>
            <rFont val="Tahoma"/>
            <family val="2"/>
          </rPr>
          <t xml:space="preserve">
-COMPRA ULTIMA MILLA.
-APOYO PUBLICITARIO (HOME DEPOT).
-DESCUENTO POR FILL RATE.
-REBATE.</t>
        </r>
      </text>
    </comment>
    <comment ref="CC33" authorId="0" shapeId="0" xr:uid="{DEB1AE21-CE37-49A1-9E5A-CBC3D8329EB6}">
      <text>
        <r>
          <rPr>
            <b/>
            <sz val="9"/>
            <color indexed="81"/>
            <rFont val="Tahoma"/>
            <family val="2"/>
          </rPr>
          <t>Hector Ruben Buenabad Santoyo:</t>
        </r>
        <r>
          <rPr>
            <sz val="9"/>
            <color indexed="81"/>
            <rFont val="Tahoma"/>
            <family val="2"/>
          </rPr>
          <t xml:space="preserve">
-COMPRA ULTIMA MILLA.
-APOYO PUBLICITARIO (HOME DEPOT).
-DESCUENTO POR FILL RATE.
-REBATE.</t>
        </r>
      </text>
    </comment>
    <comment ref="H42" authorId="1" shapeId="0" xr:uid="{1197A2D4-AE65-4DAD-A8AB-74A346077002}">
      <text>
        <r>
          <rPr>
            <sz val="9"/>
            <color indexed="81"/>
            <rFont val="Tahoma"/>
            <family val="2"/>
          </rPr>
          <t>Promocional de Detergente Blanco, monto total aprobado $1,388,999.14</t>
        </r>
      </text>
    </comment>
    <comment ref="BO42" authorId="0" shapeId="0" xr:uid="{4BE1641C-3860-4DEC-BEE0-80018C0B2B57}">
      <text>
        <r>
          <rPr>
            <b/>
            <sz val="9"/>
            <color indexed="81"/>
            <rFont val="Tahoma"/>
            <family val="2"/>
          </rPr>
          <t>Hector Ruben Buenabad Santoyo:</t>
        </r>
        <r>
          <rPr>
            <sz val="9"/>
            <color indexed="81"/>
            <rFont val="Tahoma"/>
            <family val="2"/>
          </rPr>
          <t xml:space="preserve">
Canc.Prov.Sams Vol.vtas 2% del 21-feb al 25-Feb/Suavizante 10 y 20 lts</t>
        </r>
      </text>
    </comment>
    <comment ref="BQ42" authorId="0" shapeId="0" xr:uid="{C57B958E-678C-4101-B82B-39E17682CFB7}">
      <text>
        <r>
          <rPr>
            <b/>
            <sz val="9"/>
            <color indexed="81"/>
            <rFont val="Tahoma"/>
            <family val="2"/>
          </rPr>
          <t>Hector Ruben Buenabad Santoyo:</t>
        </r>
        <r>
          <rPr>
            <sz val="9"/>
            <color indexed="81"/>
            <rFont val="Tahoma"/>
            <family val="2"/>
          </rPr>
          <t xml:space="preserve">
$ 5,956,845.26 DEUDORES DIVERSOS</t>
        </r>
      </text>
    </comment>
    <comment ref="BU42" authorId="0" shapeId="0" xr:uid="{3F6D71F9-AA60-4648-85BB-550AFCFD727D}">
      <text>
        <r>
          <rPr>
            <b/>
            <sz val="9"/>
            <color indexed="81"/>
            <rFont val="Tahoma"/>
            <family val="2"/>
          </rPr>
          <t>Hector Ruben Buenabad Santoyo:</t>
        </r>
        <r>
          <rPr>
            <sz val="9"/>
            <color indexed="81"/>
            <rFont val="Tahoma"/>
            <family val="2"/>
          </rPr>
          <t xml:space="preserve">
Bonif. promociones Detergente MM del 3 julio al 26 agosto 2025</t>
        </r>
      </text>
    </comment>
    <comment ref="BW42" authorId="0" shapeId="0" xr:uid="{57FF94C1-D67B-4B96-A3BF-61EF80FA5C2A}">
      <text>
        <r>
          <rPr>
            <b/>
            <sz val="9"/>
            <color indexed="81"/>
            <rFont val="Tahoma"/>
            <family val="2"/>
          </rPr>
          <t>Hector Ruben Buenabad Santoyo:</t>
        </r>
        <r>
          <rPr>
            <sz val="9"/>
            <color indexed="81"/>
            <rFont val="Tahoma"/>
            <family val="2"/>
          </rPr>
          <t xml:space="preserve">
Promocional de Detergente Blanco, monto total aprobado $1,388,999.14</t>
        </r>
      </text>
    </comment>
    <comment ref="BY42" authorId="0" shapeId="0" xr:uid="{88A96DE7-537B-417E-866A-FAA97788C532}">
      <text>
        <r>
          <rPr>
            <b/>
            <sz val="9"/>
            <color indexed="81"/>
            <rFont val="Tahoma"/>
            <family val="2"/>
          </rPr>
          <t>Hector Ruben Buenabad Santoyo:</t>
        </r>
        <r>
          <rPr>
            <sz val="9"/>
            <color indexed="81"/>
            <rFont val="Tahoma"/>
            <family val="2"/>
          </rPr>
          <t xml:space="preserve">
DESVIACION POR EL CLAIM ANTIBACTERIAL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Hector Ruben Buenabad Santoyo</author>
  </authors>
  <commentList>
    <comment ref="B20" authorId="0" shapeId="0" xr:uid="{73487BF1-C274-4330-8932-ADB64F8E23BF}">
      <text>
        <r>
          <rPr>
            <b/>
            <sz val="9"/>
            <color indexed="81"/>
            <rFont val="Tahoma"/>
            <family val="2"/>
          </rPr>
          <t>Hector Ruben Buenabad Santoyo:</t>
        </r>
        <r>
          <rPr>
            <sz val="9"/>
            <color indexed="81"/>
            <rFont val="Tahoma"/>
            <family val="2"/>
          </rPr>
          <t xml:space="preserve">
REBATE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Hector Ruben Buenabad Santoyo</author>
    <author>Luis Enrique Nuñez Vargas</author>
  </authors>
  <commentList>
    <comment ref="E29" authorId="0" shapeId="0" xr:uid="{EE3821A7-4C88-46A3-9AA0-0EE2392E1058}">
      <text>
        <r>
          <rPr>
            <b/>
            <sz val="9"/>
            <color indexed="81"/>
            <rFont val="Tahoma"/>
            <family val="2"/>
          </rPr>
          <t>Hector Ruben Buenabad Santoyo:</t>
        </r>
        <r>
          <rPr>
            <sz val="9"/>
            <color indexed="81"/>
            <rFont val="Tahoma"/>
            <family val="2"/>
          </rPr>
          <t xml:space="preserve">
REBATE
</t>
        </r>
      </text>
    </comment>
    <comment ref="E31" authorId="0" shapeId="0" xr:uid="{FF70C02B-9934-4C3C-8E1F-39B13464A1A9}">
      <text>
        <r>
          <rPr>
            <b/>
            <sz val="9"/>
            <color indexed="81"/>
            <rFont val="Tahoma"/>
            <family val="2"/>
          </rPr>
          <t>Hector Ruben Buenabad Santoyo:</t>
        </r>
        <r>
          <rPr>
            <sz val="9"/>
            <color indexed="81"/>
            <rFont val="Tahoma"/>
            <family val="2"/>
          </rPr>
          <t xml:space="preserve">
-COM. MESES SIN INTERESES.
-APOYO PUBLICITARIO</t>
        </r>
      </text>
    </comment>
    <comment ref="O37" authorId="1" shapeId="0" xr:uid="{3FD2A9C5-9D6D-49AA-925E-30316BF75A4A}">
      <text>
        <r>
          <rPr>
            <b/>
            <sz val="9"/>
            <color indexed="81"/>
            <rFont val="Tahoma"/>
            <family val="2"/>
          </rPr>
          <t>ISBA:
IMPORTE C.V E.R MENSUAL</t>
        </r>
      </text>
    </comment>
    <comment ref="L49" authorId="0" shapeId="0" xr:uid="{91FF43BF-FEFD-42EF-9060-A319C856D880}">
      <text>
        <r>
          <rPr>
            <b/>
            <sz val="9"/>
            <color indexed="81"/>
            <rFont val="Tahoma"/>
            <family val="2"/>
          </rPr>
          <t>Hector Ruben Buenabad Santoyo:</t>
        </r>
        <r>
          <rPr>
            <sz val="9"/>
            <color indexed="81"/>
            <rFont val="Tahoma"/>
            <family val="2"/>
          </rPr>
          <t xml:space="preserve">
*DETALLE DE GASTOS:
     - RENTA.
     - MANTTO. DE BODEGA..
     - GASTOS VARIOS.
     - PUBLICIDAD.
     - NODEDUCIBLES.
     - LICENCIAS DE COMPUTO.
     - MENSAJERIA.
*NOMINA (VENDEDORES Y AYUDANTE GRAL).
      -(2 VENDEDORES 1 AYUDANTE).</t>
        </r>
      </text>
    </comment>
    <comment ref="R49" authorId="1" shapeId="0" xr:uid="{39541841-9209-4C16-A365-F62F564B1827}">
      <text>
        <r>
          <rPr>
            <b/>
            <sz val="9"/>
            <color indexed="81"/>
            <rFont val="Tahoma"/>
            <family val="2"/>
          </rPr>
          <t>GTOS. VTA. MIRACHEM</t>
        </r>
      </text>
    </comment>
    <comment ref="S49" authorId="1" shapeId="0" xr:uid="{FA33A0FA-56FF-4B0A-98E0-66D100441DA7}">
      <text>
        <r>
          <rPr>
            <b/>
            <sz val="9"/>
            <color indexed="81"/>
            <rFont val="Tahoma"/>
            <family val="2"/>
          </rPr>
          <t xml:space="preserve">GTOS. DE VTA. TIENDA NOW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Hector Ruben Buenabad Santoyo</author>
    <author>Francisco Rojas Torres</author>
  </authors>
  <commentList>
    <comment ref="L10" authorId="0" shapeId="0" xr:uid="{B9153C0E-3A33-4B63-8F4B-E8D7D7BF7DFD}">
      <text>
        <r>
          <rPr>
            <b/>
            <sz val="9"/>
            <color indexed="81"/>
            <rFont val="Tahoma"/>
            <family val="2"/>
          </rPr>
          <t>Hector Ruben Buenabad Santoyo:</t>
        </r>
        <r>
          <rPr>
            <sz val="9"/>
            <color indexed="81"/>
            <rFont val="Tahoma"/>
            <family val="2"/>
          </rPr>
          <t xml:space="preserve">
*GASTOS DE FABRICACION PI - MAQUILA = PI
</t>
        </r>
      </text>
    </comment>
    <comment ref="M10" authorId="0" shapeId="0" xr:uid="{C163A8EA-9130-476F-B839-2ECECC48ECA3}">
      <text>
        <r>
          <rPr>
            <b/>
            <sz val="9"/>
            <color indexed="81"/>
            <rFont val="Tahoma"/>
            <family val="2"/>
          </rPr>
          <t>Hector Ruben Buenabad Santoyo:</t>
        </r>
        <r>
          <rPr>
            <sz val="9"/>
            <color indexed="81"/>
            <rFont val="Tahoma"/>
            <family val="2"/>
          </rPr>
          <t xml:space="preserve">
*GASTOS DE FABRICACION + MANO DE OBRA = MANUFACTURING</t>
        </r>
      </text>
    </comment>
    <comment ref="F77" authorId="1" shapeId="0" xr:uid="{49586D87-C699-4F95-83C2-9F70B506DDAF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77" authorId="1" shapeId="0" xr:uid="{955AA994-104B-4C2D-B83A-7FC07ADF0A71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78" authorId="1" shapeId="0" xr:uid="{4788F432-976B-4868-B8DC-59ABB0D76199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78" authorId="1" shapeId="0" xr:uid="{C7E0771D-A230-4C69-85D3-21B1D1D7BAB6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79" authorId="1" shapeId="0" xr:uid="{2F051698-E4AB-411B-AE53-054E09695646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79" authorId="1" shapeId="0" xr:uid="{FEB4BECB-E5EF-40D5-8C04-CAA23FF2F1E8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80" authorId="1" shapeId="0" xr:uid="{7393353E-C454-4D06-98C8-2FD0760323A0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80" authorId="1" shapeId="0" xr:uid="{68C4B0AC-A0A8-41C7-BAF4-51E9F7649AD5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81" authorId="1" shapeId="0" xr:uid="{E5CCD433-0E6C-4F3E-BA53-A2EB9ADB1D8D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81" authorId="1" shapeId="0" xr:uid="{AC3BAF6C-949C-4F4E-AB3B-4584B958C297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82" authorId="1" shapeId="0" xr:uid="{7F8B030E-5CA8-437C-AA25-D92E77383B13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82" authorId="1" shapeId="0" xr:uid="{78C36C59-9BB1-4F48-9F38-C4DB3CC78044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83" authorId="1" shapeId="0" xr:uid="{BBF99E44-E3B3-47FF-9408-23F13FB274F5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83" authorId="1" shapeId="0" xr:uid="{D76365F0-7941-44B8-9EB9-4E074B599978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84" authorId="1" shapeId="0" xr:uid="{F1D96682-5711-4851-8EA9-7035B770A6A4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84" authorId="1" shapeId="0" xr:uid="{18428D0A-F877-4002-8508-FC7DF88D71AA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85" authorId="1" shapeId="0" xr:uid="{ED0202CF-7199-41B1-9A65-818A25D78722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85" authorId="1" shapeId="0" xr:uid="{8CE0BEF7-87A8-4459-AED0-0F2506DE56FC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86" authorId="1" shapeId="0" xr:uid="{72149810-E614-466F-A3C2-2AE3A006DDF5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86" authorId="1" shapeId="0" xr:uid="{1174D8CB-9421-4C33-B027-F5E843789F3A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87" authorId="1" shapeId="0" xr:uid="{9FC09DEF-89AD-4260-BC87-263EEB2F66AB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87" authorId="1" shapeId="0" xr:uid="{56671808-5DBF-45D9-A107-F9788993C3B2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88" authorId="1" shapeId="0" xr:uid="{7D5A5ACB-3C92-4EA9-A7BA-958547732172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88" authorId="1" shapeId="0" xr:uid="{7358E1D9-B79E-4948-BFC3-2B98E374BC07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89" authorId="1" shapeId="0" xr:uid="{CCA2803C-A3DC-4597-B7B4-EA5FE8B3F65E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89" authorId="1" shapeId="0" xr:uid="{0BAEC34D-8C7B-4871-B20F-615D58F6532B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90" authorId="1" shapeId="0" xr:uid="{B8EBA7EA-D01A-44FB-997D-F8B3ECB1B3A1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90" authorId="1" shapeId="0" xr:uid="{620F5E46-1429-490F-B827-F636E9C89D12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91" authorId="1" shapeId="0" xr:uid="{B72CD8D7-EC63-4718-B9D1-C2926DEDF3FA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91" authorId="1" shapeId="0" xr:uid="{43BC7BF0-66A0-4A3E-9534-C4C1D86C601F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92" authorId="1" shapeId="0" xr:uid="{3F8800CE-FFA1-490D-9442-10DEECC64E80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92" authorId="1" shapeId="0" xr:uid="{D64321F5-1998-4315-9F3C-A9B5FE7EAAF8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93" authorId="1" shapeId="0" xr:uid="{62C0B9F1-618F-46C6-B874-12270A3B9630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93" authorId="1" shapeId="0" xr:uid="{458A5790-20C2-4664-844D-B5C2134FAF9B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94" authorId="1" shapeId="0" xr:uid="{C78A66BB-450C-4B4C-B143-743D3DFD736D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94" authorId="1" shapeId="0" xr:uid="{1981DB99-EA09-4E0F-9CEB-A04A072AFD5B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95" authorId="1" shapeId="0" xr:uid="{61B7D188-908D-4011-9291-2484013153CE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95" authorId="1" shapeId="0" xr:uid="{E9454842-E401-4EF6-9FF5-97C7DFF199B3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96" authorId="1" shapeId="0" xr:uid="{7503EE24-EBF4-48D4-BB6A-1A742C3D4459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96" authorId="1" shapeId="0" xr:uid="{3F0AB85F-7377-4B8E-84C4-97BAF3D4B8C3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97" authorId="1" shapeId="0" xr:uid="{7912F2C5-FF0E-417E-A895-03AFE3E20B5F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97" authorId="1" shapeId="0" xr:uid="{801675EB-FB1E-449E-B373-E8A2DC2D6CAF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98" authorId="1" shapeId="0" xr:uid="{D3E42FFD-0C0C-4DEF-8A61-C635D30F5990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98" authorId="1" shapeId="0" xr:uid="{EC9385D9-A43C-4683-9733-8D6233ACC413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99" authorId="1" shapeId="0" xr:uid="{4A266442-3907-4DB1-BB74-2E43CCDD2AB9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99" authorId="1" shapeId="0" xr:uid="{72B0DDFD-7EB4-4D8C-AC73-AB463F577D96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00" authorId="1" shapeId="0" xr:uid="{7DD9074D-1D6B-405C-AF8B-97426979EC8D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00" authorId="1" shapeId="0" xr:uid="{5BBFCD87-E84F-4E80-BB7F-84E078528623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01" authorId="1" shapeId="0" xr:uid="{88D8004E-8661-4F64-9215-59EE58D97AFB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01" authorId="1" shapeId="0" xr:uid="{227D38A7-2A95-46C5-A10E-51A4A9E02387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C102" authorId="0" shapeId="0" xr:uid="{A2E50DA9-68E5-4FC2-B027-61DC5F899B3C}">
      <text>
        <r>
          <rPr>
            <b/>
            <sz val="9"/>
            <color indexed="81"/>
            <rFont val="Tahoma"/>
            <family val="2"/>
          </rPr>
          <t>Hector Ruben Buenabad Santoyo:</t>
        </r>
        <r>
          <rPr>
            <sz val="9"/>
            <color indexed="81"/>
            <rFont val="Tahoma"/>
            <family val="2"/>
          </rPr>
          <t xml:space="preserve">
SE CONSIDERA EL MONTO TOTAL DE GASTOS DE FABRICACION; MENOS LOS GASTOS DE MAQUILA, PENDIENTES POR RECLASIFICAR.</t>
        </r>
      </text>
    </comment>
    <comment ref="F102" authorId="1" shapeId="0" xr:uid="{94AFE114-000B-4D5B-B921-864708BE83BF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02" authorId="1" shapeId="0" xr:uid="{E2859C3B-CC5D-4D41-B430-94D6A99F67A5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03" authorId="1" shapeId="0" xr:uid="{2CBA40BD-9666-4A88-8E47-7A607B0DBBFD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03" authorId="1" shapeId="0" xr:uid="{5871B9EF-03F5-4E40-9C78-9B2E031A1DCB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04" authorId="1" shapeId="0" xr:uid="{D87E50A3-E3F1-4BD1-A517-FD12ADAB3A42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04" authorId="1" shapeId="0" xr:uid="{6CEF1AB1-1F7E-4BFD-BE6C-6C85E55EC373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05" authorId="1" shapeId="0" xr:uid="{885C6DF1-C91D-40EE-91F0-420573785983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05" authorId="1" shapeId="0" xr:uid="{B5AE61E3-5397-47F1-BB4D-BB9EF15387B0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06" authorId="1" shapeId="0" xr:uid="{22C5DA62-B62B-44D7-AEAA-9BEA5E12E70E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06" authorId="1" shapeId="0" xr:uid="{378C5ED3-C7EE-421F-BE76-8268CA196F8D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07" authorId="1" shapeId="0" xr:uid="{7FFC7A08-D1B2-49A4-A47A-581C82ADF175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07" authorId="1" shapeId="0" xr:uid="{D8A51206-04A4-4C7B-A124-B8CFA2C3C2E2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08" authorId="1" shapeId="0" xr:uid="{232F78EA-BD17-4D5F-A012-9D422423330C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08" authorId="1" shapeId="0" xr:uid="{EE531399-8B7B-4F2B-A531-AB8891443B56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09" authorId="1" shapeId="0" xr:uid="{1EAB4FFA-466B-4541-BADE-8A1D4CB744DF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09" authorId="1" shapeId="0" xr:uid="{D0B189E4-3466-4D17-889F-E884572E05AE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10" authorId="1" shapeId="0" xr:uid="{63697732-26D9-4558-9D63-7FD97AE47569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10" authorId="1" shapeId="0" xr:uid="{CFEC9BA8-8088-497A-9A6E-6CC1A6D59CD8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11" authorId="1" shapeId="0" xr:uid="{39DC2883-1B39-43BA-898A-D633D47A44C7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11" authorId="1" shapeId="0" xr:uid="{AE431333-0901-40C8-AFA6-75D51DC4CA4C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12" authorId="1" shapeId="0" xr:uid="{D2B652C8-5B01-4E5F-BFBD-7B01A597FAA2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12" authorId="1" shapeId="0" xr:uid="{0BD1CEF4-DB02-4950-A4A9-C0ADBB89FAC2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13" authorId="1" shapeId="0" xr:uid="{93BA34A7-BB3B-4AED-B619-670435E461F1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13" authorId="1" shapeId="0" xr:uid="{03A439D8-A90D-4F56-B215-8419BDFC578B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14" authorId="1" shapeId="0" xr:uid="{069403E2-3ED1-4949-A48A-CCBF09CF2105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14" authorId="1" shapeId="0" xr:uid="{DEA92ADC-454E-4EB7-8533-C391668D85B2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15" authorId="1" shapeId="0" xr:uid="{9D71FEB8-E8CD-402E-BB8D-9D5E8FC4DE75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15" authorId="1" shapeId="0" xr:uid="{482BC3E0-2D62-4106-BC7F-CEFA7E7F5443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16" authorId="1" shapeId="0" xr:uid="{F4453B91-F7DE-4349-9969-2DB4A4A87091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16" authorId="1" shapeId="0" xr:uid="{D7F161F1-38F7-4677-AC49-2FB1068AEB60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17" authorId="1" shapeId="0" xr:uid="{D11DEA01-A876-4147-B1F0-ADE314B78416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17" authorId="1" shapeId="0" xr:uid="{4F908233-EB12-42C0-AAB4-B427E30805F7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18" authorId="1" shapeId="0" xr:uid="{522BA41B-BC31-4C8B-BF44-2E97B4DC4D79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18" authorId="1" shapeId="0" xr:uid="{C628D04E-536D-40E1-88AC-7DE785F9C9B0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19" authorId="1" shapeId="0" xr:uid="{030B97AB-B9B4-4A61-93BF-BAD335317E8F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19" authorId="1" shapeId="0" xr:uid="{324FB731-BB0F-41CD-A06B-53A28FB93560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D120" authorId="0" shapeId="0" xr:uid="{DB379BCC-8F57-413C-8B0D-AE0C5F64B1E4}">
      <text>
        <r>
          <rPr>
            <b/>
            <sz val="9"/>
            <color indexed="81"/>
            <rFont val="Tahoma"/>
            <family val="2"/>
          </rPr>
          <t>Hector Ruben Buenabad Santoyo:</t>
        </r>
        <r>
          <rPr>
            <sz val="9"/>
            <color indexed="81"/>
            <rFont val="Tahoma"/>
            <family val="2"/>
          </rPr>
          <t xml:space="preserve">
Actualizacion a 40% de prestaciones, tambien se actualiza en factor.</t>
        </r>
      </text>
    </comment>
    <comment ref="F120" authorId="1" shapeId="0" xr:uid="{B94B7A38-9C8A-4899-97CB-EE3D01520249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20" authorId="1" shapeId="0" xr:uid="{3D98DC52-CF45-4546-9F32-4A9C05D2D881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21" authorId="1" shapeId="0" xr:uid="{753ADAD5-EF2A-42DB-B3E1-99CB211736C9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21" authorId="1" shapeId="0" xr:uid="{A7A9DDEB-C032-4EFB-8176-801A364CDE65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22" authorId="1" shapeId="0" xr:uid="{435D9C52-A4E4-4C4D-83F0-894389F96663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22" authorId="1" shapeId="0" xr:uid="{B9D93F34-C555-499B-9E80-2F64A810E977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23" authorId="1" shapeId="0" xr:uid="{75E2D921-36EE-4D82-96EB-4C6A266F2580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23" authorId="1" shapeId="0" xr:uid="{46CB6CEB-4144-4131-B7AE-9683F7C91018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24" authorId="1" shapeId="0" xr:uid="{8DCBD2D1-D768-4805-85D2-15E0377BE6D8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24" authorId="1" shapeId="0" xr:uid="{AA64E4A1-13DB-41C5-A481-3DDA3AA6ED72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25" authorId="1" shapeId="0" xr:uid="{CC6890C0-0327-44DD-97B5-443B2B231A26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25" authorId="1" shapeId="0" xr:uid="{A6A33B73-F964-47E1-8E67-D4621C175A52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26" authorId="1" shapeId="0" xr:uid="{948FDD6C-7285-4ABE-AE9C-92EA3A9CA5F3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26" authorId="1" shapeId="0" xr:uid="{A2602A54-E448-4D46-9F05-97C240F584AA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27" authorId="1" shapeId="0" xr:uid="{BFD9B98A-310F-4280-87FD-C7657A602128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27" authorId="1" shapeId="0" xr:uid="{B899461E-F34E-471C-9FC8-EEE405A52207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28" authorId="1" shapeId="0" xr:uid="{E99B4546-59FF-4ED4-9B6A-D0AAB725991A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28" authorId="1" shapeId="0" xr:uid="{1247506E-6244-403B-A86C-0D8B13DB5089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29" authorId="1" shapeId="0" xr:uid="{C469C6C5-AAE3-45A0-B84E-F313937EAC23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29" authorId="1" shapeId="0" xr:uid="{8D67D1FF-5A38-45ED-8084-B25F8B502E5E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30" authorId="1" shapeId="0" xr:uid="{E37AA824-674E-48F7-9BA2-44AA2A800075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30" authorId="1" shapeId="0" xr:uid="{E78CC30B-3705-432E-BA1C-D860700EDDA0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31" authorId="1" shapeId="0" xr:uid="{01BD1509-4F08-46AD-8F6E-2CFB4472F0AB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31" authorId="1" shapeId="0" xr:uid="{6048745B-0EE1-440C-938C-602B2B7D450E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32" authorId="1" shapeId="0" xr:uid="{CA090534-30DD-4331-9D2E-3624B5BD91D4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32" authorId="1" shapeId="0" xr:uid="{4E25A464-B5FE-4489-8001-CF9F24DD01EE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33" authorId="1" shapeId="0" xr:uid="{EE18D7AF-EA80-4925-B4B4-41D45B018D76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33" authorId="1" shapeId="0" xr:uid="{64525B8D-731A-4107-93A9-8AB7F57E8452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34" authorId="1" shapeId="0" xr:uid="{CD227EF4-A643-4A3A-9088-C80407B8C581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34" authorId="1" shapeId="0" xr:uid="{3F901603-A610-4155-AC8B-9106C480B223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35" authorId="1" shapeId="0" xr:uid="{2192E7CA-C015-43EA-B500-4EF38F864506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35" authorId="1" shapeId="0" xr:uid="{5E50DF0F-1B71-401F-BC4D-DE970ED22CF1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36" authorId="1" shapeId="0" xr:uid="{E3FFA354-C4AC-4756-8829-4A01EA9EC577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36" authorId="1" shapeId="0" xr:uid="{F46F88F7-351F-4FB1-9054-D7D8AA75A997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37" authorId="1" shapeId="0" xr:uid="{A39FCCAD-C3E5-4B85-A321-9632E47366B2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37" authorId="1" shapeId="0" xr:uid="{8A67B765-B7C7-4D97-BA5D-2DBEE124F8ED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38" authorId="1" shapeId="0" xr:uid="{20BF4E4C-7207-494D-943C-26C18C22CB4B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38" authorId="1" shapeId="0" xr:uid="{02CB99A0-FD44-42DC-B899-F8F8F7C9FBA5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39" authorId="1" shapeId="0" xr:uid="{A16429BF-68AC-4831-ABA5-35F9C4FF5612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39" authorId="1" shapeId="0" xr:uid="{9D97E7F2-966E-4676-AF9B-35E7A1B457FF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40" authorId="1" shapeId="0" xr:uid="{93F8C211-9993-48BD-9169-343201ED0E81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40" authorId="1" shapeId="0" xr:uid="{3B256CAA-1DA9-4370-A53F-2878BD1A48E1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41" authorId="1" shapeId="0" xr:uid="{A6172896-EE63-42C6-9C31-A86C47683D54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41" authorId="1" shapeId="0" xr:uid="{9524E46F-84BB-444B-94CB-B4305D1E433A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42" authorId="1" shapeId="0" xr:uid="{65DDA6DD-99E7-41E4-9A9D-010D5284899D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42" authorId="1" shapeId="0" xr:uid="{E1D8F526-8E59-4816-8DE0-AE6D4FC12B3A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43" authorId="1" shapeId="0" xr:uid="{45827FBA-C859-4827-96FD-2E57702133B9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43" authorId="1" shapeId="0" xr:uid="{FC0553E7-8C96-4FD4-9E0F-7AD9C0022E4F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44" authorId="1" shapeId="0" xr:uid="{CE6E6A02-AF3D-481E-A980-491206AB5B25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44" authorId="1" shapeId="0" xr:uid="{7BA928FC-FDD8-4D7D-A6BD-E54E1BFC0050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45" authorId="1" shapeId="0" xr:uid="{5874E9DB-961D-44D8-BBA8-E1251CF60DF3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45" authorId="1" shapeId="0" xr:uid="{C68E3F6E-2216-4C58-8EC1-2C2E31767DE9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46" authorId="1" shapeId="0" xr:uid="{ED2B0DE9-237E-47F1-B4C2-682D82C87BAD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46" authorId="1" shapeId="0" xr:uid="{32444CE7-CF31-4F5F-A211-E1297CAF4602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47" authorId="1" shapeId="0" xr:uid="{979B83EA-569A-4150-93D5-4542750DB128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47" authorId="1" shapeId="0" xr:uid="{A02F359F-C200-42E1-88AE-0DE799BA5693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48" authorId="1" shapeId="0" xr:uid="{B55E9BAA-4A14-4670-AA2E-E39FDECC6CDF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48" authorId="1" shapeId="0" xr:uid="{DB998669-5C8A-406D-9919-EDD4990FDDFB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49" authorId="1" shapeId="0" xr:uid="{C18BB1B3-E7D2-4094-877E-3924A912F12A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49" authorId="1" shapeId="0" xr:uid="{8FA3FC5D-F527-456E-BBB5-A94F16873485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50" authorId="1" shapeId="0" xr:uid="{CE87074A-DC74-4264-B308-3F54A83882F3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50" authorId="1" shapeId="0" xr:uid="{2DE67E8F-5AE6-4609-9E3E-3838006048FA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51" authorId="1" shapeId="0" xr:uid="{8AA9DFE0-6596-4DEC-99CF-1B654C6DD762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51" authorId="1" shapeId="0" xr:uid="{2DC90976-7396-457D-BC65-F4CE39A6849A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52" authorId="1" shapeId="0" xr:uid="{CF6F9A81-4BD9-438B-95AE-9F63B6200385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52" authorId="1" shapeId="0" xr:uid="{86C5EA05-B7DB-4B44-B66E-858BBE1533E8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53" authorId="1" shapeId="0" xr:uid="{AD257E07-0DA0-4BEA-AFD7-CB6BB096D335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53" authorId="1" shapeId="0" xr:uid="{6E782E45-549C-410F-BCF3-F34932D0B708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54" authorId="1" shapeId="0" xr:uid="{8E642565-BCED-469D-AEEF-56B2F11A044B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54" authorId="1" shapeId="0" xr:uid="{DF76B74F-AA3C-41EC-8F2D-FBA4E1617A07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F155" authorId="1" shapeId="0" xr:uid="{F2CCB0D6-35C4-4F10-91ED-8F68DAC37E68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  <comment ref="G155" authorId="1" shapeId="0" xr:uid="{1FEC49C1-0410-41B4-BC0A-24D3AF6C62EA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M. Barcenas propone la actualizcion en la base de datos cada mes, considerando el resultado del mes previo anterior. Para julio/19 se considerara el de May/19. Esto aplica en SAP y archivo para determinación de costos.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Hugo Alberto Sánchez Medrano</author>
    <author>Luis Enrique Nuñez Vargas</author>
  </authors>
  <commentList>
    <comment ref="I10" authorId="0" shapeId="0" xr:uid="{9F3400C4-F15F-44A4-9D8B-F8AB083FD724}">
      <text>
        <r>
          <rPr>
            <b/>
            <sz val="9"/>
            <color indexed="81"/>
            <rFont val="Tahoma"/>
            <family val="2"/>
          </rPr>
          <t>PISA CO FO 46 ULTIMO PDIA DEL MES</t>
        </r>
      </text>
    </comment>
    <comment ref="Z10" authorId="0" shapeId="0" xr:uid="{0A6EACBB-DA44-4A8F-95A1-00CA3423DB6B}">
      <text>
        <r>
          <rPr>
            <b/>
            <sz val="9"/>
            <color indexed="81"/>
            <rFont val="Tahoma"/>
            <family val="2"/>
          </rPr>
          <t>PISA CO FO 46 ULTIMO PDIA DEL MES</t>
        </r>
      </text>
    </comment>
    <comment ref="AN10" authorId="0" shapeId="0" xr:uid="{165B7D7B-BC0A-4555-AB86-48396AB0AB0A}">
      <text>
        <r>
          <rPr>
            <b/>
            <sz val="9"/>
            <color indexed="81"/>
            <rFont val="Tahoma"/>
            <family val="2"/>
          </rPr>
          <t>PISA CO FO 46 ULTIMO PDIA DEL MES</t>
        </r>
      </text>
    </comment>
    <comment ref="I13" authorId="1" shapeId="0" xr:uid="{BBF00F66-C3F5-47EA-847E-B338945932BA}">
      <text>
        <r>
          <rPr>
            <b/>
            <sz val="9"/>
            <color indexed="81"/>
            <rFont val="Tahoma"/>
            <family val="2"/>
          </rPr>
          <t>Luis Enrique Nuñez Vargas:</t>
        </r>
        <r>
          <rPr>
            <sz val="9"/>
            <color indexed="81"/>
            <rFont val="Tahoma"/>
            <family val="2"/>
          </rPr>
          <t xml:space="preserve">
PROMEDIO T.M. Y T.N.</t>
        </r>
      </text>
    </comment>
    <comment ref="Z13" authorId="1" shapeId="0" xr:uid="{441F5FA2-8429-4EFD-838E-E9057430FDE2}">
      <text>
        <r>
          <rPr>
            <b/>
            <sz val="9"/>
            <color indexed="81"/>
            <rFont val="Tahoma"/>
            <family val="2"/>
          </rPr>
          <t>Luis Enrique Nuñez Vargas:</t>
        </r>
        <r>
          <rPr>
            <sz val="9"/>
            <color indexed="81"/>
            <rFont val="Tahoma"/>
            <family val="2"/>
          </rPr>
          <t xml:space="preserve">
PROMEDIO T.M. Y T.N.</t>
        </r>
      </text>
    </comment>
    <comment ref="AN13" authorId="1" shapeId="0" xr:uid="{B3506691-1DC8-4220-9CA6-E364D8C818DA}">
      <text>
        <r>
          <rPr>
            <b/>
            <sz val="9"/>
            <color indexed="81"/>
            <rFont val="Tahoma"/>
            <family val="2"/>
          </rPr>
          <t>Luis Enrique Nuñez Vargas:</t>
        </r>
        <r>
          <rPr>
            <sz val="9"/>
            <color indexed="81"/>
            <rFont val="Tahoma"/>
            <family val="2"/>
          </rPr>
          <t xml:space="preserve">
PROMEDIO T.M. Y T.N.</t>
        </r>
      </text>
    </comment>
    <comment ref="I30" authorId="1" shapeId="0" xr:uid="{1CEBCA9C-86D5-46C7-A43E-CEDCC65BDE17}">
      <text>
        <r>
          <rPr>
            <b/>
            <sz val="9"/>
            <color indexed="81"/>
            <rFont val="Tahoma"/>
            <family val="2"/>
          </rPr>
          <t>Luis Enrique Nuñez Vargas:</t>
        </r>
        <r>
          <rPr>
            <sz val="9"/>
            <color indexed="81"/>
            <rFont val="Tahoma"/>
            <family val="2"/>
          </rPr>
          <t xml:space="preserve">
TOTAL DE EMPLEADOS EN EL REPORTE MEZCLAS (al final)</t>
        </r>
      </text>
    </comment>
    <comment ref="Z30" authorId="1" shapeId="0" xr:uid="{9DE4D2D4-E697-44EE-ABF6-66A55F9273E8}">
      <text>
        <r>
          <rPr>
            <b/>
            <sz val="9"/>
            <color indexed="81"/>
            <rFont val="Tahoma"/>
            <family val="2"/>
          </rPr>
          <t>Luis Enrique Nuñez Vargas:</t>
        </r>
        <r>
          <rPr>
            <sz val="9"/>
            <color indexed="81"/>
            <rFont val="Tahoma"/>
            <family val="2"/>
          </rPr>
          <t xml:space="preserve">
TOTAL DE EMPLEADOS EN EL REPORTE MEZCLAS (al final)</t>
        </r>
      </text>
    </comment>
    <comment ref="AN30" authorId="1" shapeId="0" xr:uid="{F261B424-5B97-4611-86F0-33E60BBE29E7}">
      <text>
        <r>
          <rPr>
            <b/>
            <sz val="9"/>
            <color indexed="81"/>
            <rFont val="Tahoma"/>
            <family val="2"/>
          </rPr>
          <t>Luis Enrique Nuñez Vargas:</t>
        </r>
        <r>
          <rPr>
            <sz val="9"/>
            <color indexed="81"/>
            <rFont val="Tahoma"/>
            <family val="2"/>
          </rPr>
          <t xml:space="preserve">
TOTAL DE EMPLEADOS EN EL REPORTE MEZCLAS (al final)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Hector Ruben Buenabad Santoyo</author>
  </authors>
  <commentList>
    <comment ref="M26" authorId="0" shapeId="0" xr:uid="{430476E1-CB63-4361-AB8C-31503AEAC3AB}">
      <text>
        <r>
          <rPr>
            <b/>
            <sz val="9"/>
            <color indexed="81"/>
            <rFont val="Tahoma"/>
            <family val="2"/>
          </rPr>
          <t>Hector Ruben Buenabad Santoyo:</t>
        </r>
        <r>
          <rPr>
            <sz val="9"/>
            <color indexed="81"/>
            <rFont val="Tahoma"/>
            <family val="2"/>
          </rPr>
          <t xml:space="preserve">
4300-006-000 FLETES VARIOS $16,000</t>
        </r>
      </text>
    </comment>
    <comment ref="N26" authorId="0" shapeId="0" xr:uid="{34A81577-27F3-45E5-A198-AAD627EB53B7}">
      <text>
        <r>
          <rPr>
            <b/>
            <sz val="9"/>
            <color indexed="81"/>
            <rFont val="Tahoma"/>
            <family val="2"/>
          </rPr>
          <t>Hector Ruben Buenabad Santoyo:</t>
        </r>
        <r>
          <rPr>
            <sz val="9"/>
            <color indexed="81"/>
            <rFont val="Tahoma"/>
            <family val="2"/>
          </rPr>
          <t xml:space="preserve">
4300-006-000 FLETES VARIOS $16,000</t>
        </r>
      </text>
    </comment>
    <comment ref="M30" authorId="0" shapeId="0" xr:uid="{BB7A513E-AC75-4DF1-B44B-BDAC33CDB126}">
      <text>
        <r>
          <rPr>
            <b/>
            <sz val="9"/>
            <color indexed="81"/>
            <rFont val="Tahoma"/>
            <family val="2"/>
          </rPr>
          <t>Hector Ruben Buenabad Santoyo:</t>
        </r>
        <r>
          <rPr>
            <sz val="9"/>
            <color indexed="81"/>
            <rFont val="Tahoma"/>
            <family val="2"/>
          </rPr>
          <t xml:space="preserve">
6200-000-000 GASTOS DE VENTA $10,531.90</t>
        </r>
      </text>
    </comment>
    <comment ref="N30" authorId="0" shapeId="0" xr:uid="{CBD1838F-116A-41C8-B30A-2E2504A8AC59}">
      <text>
        <r>
          <rPr>
            <b/>
            <sz val="9"/>
            <color indexed="81"/>
            <rFont val="Tahoma"/>
            <family val="2"/>
          </rPr>
          <t>Hector Ruben Buenabad Santoyo:</t>
        </r>
        <r>
          <rPr>
            <sz val="9"/>
            <color indexed="81"/>
            <rFont val="Tahoma"/>
            <family val="2"/>
          </rPr>
          <t xml:space="preserve">
6200-000-000 GASTOS DE VENTA $10,531.90</t>
        </r>
      </text>
    </comment>
    <comment ref="W30" authorId="0" shapeId="0" xr:uid="{D3AE542D-7D17-4D9B-A3A3-169369A4F31E}">
      <text>
        <r>
          <rPr>
            <b/>
            <sz val="9"/>
            <color indexed="81"/>
            <rFont val="Tahoma"/>
            <family val="2"/>
          </rPr>
          <t>Hector Ruben Buenabad Santoyo:</t>
        </r>
        <r>
          <rPr>
            <sz val="9"/>
            <color indexed="81"/>
            <rFont val="Tahoma"/>
            <family val="2"/>
          </rPr>
          <t xml:space="preserve">
Total 4300-000-000 FLETE $ 25,000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Hector Ruben Buenabad Santoyo</author>
  </authors>
  <commentList>
    <comment ref="V10" authorId="0" shapeId="0" xr:uid="{01648CA5-2163-40B8-A024-74A39E65C437}">
      <text>
        <r>
          <rPr>
            <b/>
            <sz val="9"/>
            <color indexed="81"/>
            <rFont val="Tahoma"/>
            <family val="2"/>
          </rPr>
          <t>Hector Ruben Buenabad Santoyo:</t>
        </r>
        <r>
          <rPr>
            <sz val="9"/>
            <color indexed="81"/>
            <rFont val="Tahoma"/>
            <family val="2"/>
          </rPr>
          <t xml:space="preserve">
PENDIENTE POR ANALIZAR, COMPRAS POR MES.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Rojas</author>
    <author>Francisco Rojas Torres</author>
  </authors>
  <commentList>
    <comment ref="D18" authorId="0" shapeId="0" xr:uid="{7F1E0CDD-615A-4621-A132-9C4BD30CF540}">
      <text>
        <r>
          <rPr>
            <b/>
            <sz val="8"/>
            <color indexed="81"/>
            <rFont val="Tahoma"/>
            <family val="2"/>
          </rPr>
          <t>Francisco Rojas:</t>
        </r>
        <r>
          <rPr>
            <sz val="8"/>
            <color indexed="81"/>
            <rFont val="Tahoma"/>
            <family val="2"/>
          </rPr>
          <t xml:space="preserve">
Mismo Periodo</t>
        </r>
      </text>
    </comment>
    <comment ref="D30" authorId="0" shapeId="0" xr:uid="{C2573CEE-D5A3-4FC0-A31A-B7CD9CE0B145}">
      <text>
        <r>
          <rPr>
            <b/>
            <sz val="8"/>
            <color indexed="81"/>
            <rFont val="Tahoma"/>
            <family val="2"/>
          </rPr>
          <t>Francisco Rojas:</t>
        </r>
        <r>
          <rPr>
            <sz val="8"/>
            <color indexed="81"/>
            <rFont val="Tahoma"/>
            <family val="2"/>
          </rPr>
          <t xml:space="preserve">
Mismo Periodo</t>
        </r>
      </text>
    </comment>
    <comment ref="D42" authorId="0" shapeId="0" xr:uid="{730B14E3-323D-44F2-8BBA-CDFD74FEA880}">
      <text>
        <r>
          <rPr>
            <b/>
            <sz val="8"/>
            <color indexed="81"/>
            <rFont val="Tahoma"/>
            <family val="2"/>
          </rPr>
          <t>Francisco Rojas:</t>
        </r>
        <r>
          <rPr>
            <sz val="8"/>
            <color indexed="81"/>
            <rFont val="Tahoma"/>
            <family val="2"/>
          </rPr>
          <t xml:space="preserve">
Mismo Periodo</t>
        </r>
      </text>
    </comment>
    <comment ref="C45" authorId="1" shapeId="0" xr:uid="{20CBFAE1-8134-4A9E-B1DB-2ECC9EE73819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Dato Barcenas</t>
        </r>
      </text>
    </comment>
    <comment ref="D54" authorId="0" shapeId="0" xr:uid="{9F7E2921-99BD-4EDA-96DA-EEBE7F1EE967}">
      <text>
        <r>
          <rPr>
            <b/>
            <sz val="8"/>
            <color indexed="81"/>
            <rFont val="Tahoma"/>
            <family val="2"/>
          </rPr>
          <t>Francisco Rojas:</t>
        </r>
        <r>
          <rPr>
            <sz val="8"/>
            <color indexed="81"/>
            <rFont val="Tahoma"/>
            <family val="2"/>
          </rPr>
          <t xml:space="preserve">
Mismo Periodo</t>
        </r>
      </text>
    </comment>
    <comment ref="C57" authorId="1" shapeId="0" xr:uid="{A29918EB-F3E4-4035-A834-A760CBE9730D}">
      <text>
        <r>
          <rPr>
            <b/>
            <sz val="9"/>
            <color indexed="81"/>
            <rFont val="Tahoma"/>
            <family val="2"/>
          </rPr>
          <t>Francisco Rojas Torres:</t>
        </r>
        <r>
          <rPr>
            <sz val="9"/>
            <color indexed="81"/>
            <rFont val="Tahoma"/>
            <family val="2"/>
          </rPr>
          <t xml:space="preserve">
Dato Barcenas</t>
        </r>
      </text>
    </comment>
    <comment ref="D66" authorId="0" shapeId="0" xr:uid="{78E52876-7492-43F3-9131-325C50780143}">
      <text>
        <r>
          <rPr>
            <b/>
            <sz val="8"/>
            <color indexed="81"/>
            <rFont val="Tahoma"/>
            <family val="2"/>
          </rPr>
          <t>Francisco Rojas:</t>
        </r>
        <r>
          <rPr>
            <sz val="8"/>
            <color indexed="81"/>
            <rFont val="Tahoma"/>
            <family val="2"/>
          </rPr>
          <t xml:space="preserve">
Mismo Periodo</t>
        </r>
      </text>
    </comment>
    <comment ref="D78" authorId="0" shapeId="0" xr:uid="{B507281C-6B48-4097-80A4-B667549B5D3B}">
      <text>
        <r>
          <rPr>
            <b/>
            <sz val="8"/>
            <color indexed="81"/>
            <rFont val="Tahoma"/>
            <family val="2"/>
          </rPr>
          <t>Francisco Rojas:</t>
        </r>
        <r>
          <rPr>
            <sz val="8"/>
            <color indexed="81"/>
            <rFont val="Tahoma"/>
            <family val="2"/>
          </rPr>
          <t xml:space="preserve">
Mismo Periodo</t>
        </r>
      </text>
    </comment>
    <comment ref="D90" authorId="0" shapeId="0" xr:uid="{437B5D19-74C9-47C9-8F5B-5E8837630944}">
      <text>
        <r>
          <rPr>
            <b/>
            <sz val="8"/>
            <color indexed="81"/>
            <rFont val="Tahoma"/>
            <family val="2"/>
          </rPr>
          <t>Francisco Rojas:</t>
        </r>
        <r>
          <rPr>
            <sz val="8"/>
            <color indexed="81"/>
            <rFont val="Tahoma"/>
            <family val="2"/>
          </rPr>
          <t xml:space="preserve">
Mismo Periodo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Hector Ruben Buenabad Santoyo</author>
  </authors>
  <commentList>
    <comment ref="B31" authorId="0" shapeId="0" xr:uid="{5EA19004-86C6-472C-85D1-5386ADD7F21E}">
      <text>
        <r>
          <rPr>
            <b/>
            <sz val="9"/>
            <color indexed="81"/>
            <rFont val="Tahoma"/>
            <family val="2"/>
          </rPr>
          <t>Hector Ruben Buenabad Santoyo:</t>
        </r>
        <r>
          <rPr>
            <sz val="9"/>
            <color indexed="81"/>
            <rFont val="Tahoma"/>
            <family val="2"/>
          </rPr>
          <t xml:space="preserve">
Plantilla Autorizada:
NAVE 8: 150
NAVE 28: 20
</t>
        </r>
      </text>
    </comment>
    <comment ref="C31" authorId="0" shapeId="0" xr:uid="{371E23D8-B63E-4876-9F39-1782C7A0E652}">
      <text>
        <r>
          <rPr>
            <b/>
            <sz val="9"/>
            <color indexed="81"/>
            <rFont val="Tahoma"/>
            <family val="2"/>
          </rPr>
          <t>Hector Ruben Buenabad Santoyo:</t>
        </r>
        <r>
          <rPr>
            <sz val="9"/>
            <color indexed="81"/>
            <rFont val="Tahoma"/>
            <family val="2"/>
          </rPr>
          <t xml:space="preserve">
Plantilla Autorizada: MAYO'23
-Acondicionado N-8: 90
</t>
        </r>
      </text>
    </comment>
  </commentList>
</comments>
</file>

<file path=xl/sharedStrings.xml><?xml version="1.0" encoding="utf-8"?>
<sst xmlns="http://schemas.openxmlformats.org/spreadsheetml/2006/main" count="7298" uniqueCount="2091">
  <si>
    <t>PI GROUP</t>
  </si>
  <si>
    <t>COSTOS.</t>
  </si>
  <si>
    <t>REPORTES FINANCIEROS | DICIEMBRE, 2025.</t>
  </si>
  <si>
    <t>PI-DC-FO-10</t>
  </si>
  <si>
    <t>ESTADO DE RESULTADOS ANUAL CONTABLE.</t>
  </si>
  <si>
    <t>PI-DC-FO-33</t>
  </si>
  <si>
    <t>INVENTARIO FISICO COSTEADO MENSUAL.</t>
  </si>
  <si>
    <t>PI-DC-FO-50</t>
  </si>
  <si>
    <t>ESTADO DE RESULTADOS CONSOLIDADO.</t>
  </si>
  <si>
    <t>PI-DC-FO-34</t>
  </si>
  <si>
    <t>TENDENCIA ANUAL DE INVENTARIO COSTEADO.</t>
  </si>
  <si>
    <t>ESTADO DE RESULTADOS CONSOLIDADO ACUMULADO.</t>
  </si>
  <si>
    <t>PI-DC-FO-30</t>
  </si>
  <si>
    <t>INDICADORES PRODUCTIVOS EN LA OPERACIÓN GLOBAL.</t>
  </si>
  <si>
    <t>PISA-CO-FO-50</t>
  </si>
  <si>
    <t>ESTADO DE RESULTADOS PISA.</t>
  </si>
  <si>
    <t>PI-DC-FO-35</t>
  </si>
  <si>
    <t>RESUMEN PRODUCTIVO.</t>
  </si>
  <si>
    <t>PIMA-CO-FO-50</t>
  </si>
  <si>
    <t>ESTADO DE RESULTADOS PIMA.</t>
  </si>
  <si>
    <t>PI-DC-FO-17</t>
  </si>
  <si>
    <t>GRAFICA DE TENDENCIA DE LOS GASTOS DE OPERACIÓN.</t>
  </si>
  <si>
    <t>PI-DC-FO-14</t>
  </si>
  <si>
    <t>COMPARATIVO ESTADO DE RESULTADOS MISMO MES VS AÑO ANTERIOR.</t>
  </si>
  <si>
    <t>PI-DC-FO-19</t>
  </si>
  <si>
    <t>GASTOS ACUMULADOS.</t>
  </si>
  <si>
    <t>PI-DC-FO-14 BIS</t>
  </si>
  <si>
    <t>COMPARATIVO ESTADO DE RESULTADOS MISMO MES VS AÑO ANTERIOR BIS</t>
  </si>
  <si>
    <t>PI-DC-FO-26</t>
  </si>
  <si>
    <t>RESUMEN DE IMPACTOS ECONÓMICOS MENSUALES.</t>
  </si>
  <si>
    <t>COMPARATIVO ESTADO DE RESULTADOS MISMO MES VS AÑO ANTERIOR POR CEDIS</t>
  </si>
  <si>
    <t>PI-DC-FO-27</t>
  </si>
  <si>
    <t>INFLACIÓN INTERNA MENSUAL.</t>
  </si>
  <si>
    <t>PI-DC-FO-15</t>
  </si>
  <si>
    <t>COMPARATIVO ESTADO DE RESULTADOS PRESUPUESTO VS REAL.</t>
  </si>
  <si>
    <t>PI-DC-FO-36</t>
  </si>
  <si>
    <t>TENDENCIA MONETARIA DE LAS VENTAS NETAS.</t>
  </si>
  <si>
    <t>PI-DC-FO-11B</t>
  </si>
  <si>
    <t>ESTADO DE SITUACION FINANCIERA COMPARATIVO.</t>
  </si>
  <si>
    <t>PI-DC-FO-37</t>
  </si>
  <si>
    <t>ANALISIS DE PRODUCCIÓN Y VENTAS SAMS CLUB MEXICO.</t>
  </si>
  <si>
    <t>PI-DC-FO-23</t>
  </si>
  <si>
    <t>ESTADO DE CAMBIOS.</t>
  </si>
  <si>
    <t>PI-DC-FO-20</t>
  </si>
  <si>
    <t>RAZONES FINANCIERAS.</t>
  </si>
  <si>
    <t>PI-DC-FO-43</t>
  </si>
  <si>
    <t>TENDENCIA DE VENTAS DE LA LINEA MM (GLOBAL)</t>
  </si>
  <si>
    <t>PI-DC-FO-18</t>
  </si>
  <si>
    <t>ESTADISTICA Y TENDENCIA DEL EBITDA.</t>
  </si>
  <si>
    <t>PI-DC-FO-44</t>
  </si>
  <si>
    <t>ANÁLISIS DE VARIACIÓN PRESUPUESTAL - SAMS CLUB.</t>
  </si>
  <si>
    <t>PI-DC-FO-06</t>
  </si>
  <si>
    <t xml:space="preserve">ESTADO DE RESULTADOS MENSUAL POR CLIENTE. </t>
  </si>
  <si>
    <t>PI-DC-FO-46</t>
  </si>
  <si>
    <t>ANALISIS DE VENTAS - MISCELANEOS.</t>
  </si>
  <si>
    <t>PI-DC-FO-09</t>
  </si>
  <si>
    <t>ESTADO DE RESULTADO ACUMULADO ANUAL POR CLIENTE.</t>
  </si>
  <si>
    <t>PI-DC-FO-45</t>
  </si>
  <si>
    <t>ESTADISTICA DE TARIMAS PRODUCIDAS.</t>
  </si>
  <si>
    <t>PI-DC-FO-13</t>
  </si>
  <si>
    <t>ESTADO DE COSTO DE PRODUCCIÓN Y VENTAS.</t>
  </si>
  <si>
    <t>PISA-CO-FO-46</t>
  </si>
  <si>
    <t>PERSONAL POR TURNO LABORADO.</t>
  </si>
  <si>
    <t>PI-DC-FO-41</t>
  </si>
  <si>
    <t>COMPARATIVO DE TARIMAS PRODUCIDAS.</t>
  </si>
  <si>
    <t>PI-DC-FO-31</t>
  </si>
  <si>
    <t>TENDENCIA DE LAS NOMINAS DEPARTAMENTALES.</t>
  </si>
  <si>
    <t>PI-DC-FO-21</t>
  </si>
  <si>
    <t>COMPARATIVO ENTRE VENTAS PRESUPUESTADAS Y VENTAS NETAS.</t>
  </si>
  <si>
    <t>PI-DC-FO-32</t>
  </si>
  <si>
    <t>ANÁLISIS DE COMPRAS.</t>
  </si>
  <si>
    <t>PI GROUP.</t>
  </si>
  <si>
    <t>ÍNDICE</t>
  </si>
  <si>
    <t>DICIEMBRE, 2021.</t>
  </si>
  <si>
    <t>ENERO, 2022</t>
  </si>
  <si>
    <t xml:space="preserve">           ESTADO DE RESULTADOS MENSUAL CONSOLIDADO |</t>
  </si>
  <si>
    <t>DICIEMBRE, 2023</t>
  </si>
  <si>
    <t>DICIEMBRE, 2024</t>
  </si>
  <si>
    <t>DICIEMBRE, 2025</t>
  </si>
  <si>
    <t>CONCEPTO</t>
  </si>
  <si>
    <t>CONSOLIDADO JULIO 2021</t>
  </si>
  <si>
    <t>CONSOLIDADO AGOSTO 2021</t>
  </si>
  <si>
    <t>CONSOLIDADO SEPTIEMBRE 2021</t>
  </si>
  <si>
    <t>CONSOLIDADO OCTUBRE 2021</t>
  </si>
  <si>
    <t>CONSOLIDADO NOVIEMBRE 2021</t>
  </si>
  <si>
    <t>CONSOLIDADO DICIEMBRE 2021</t>
  </si>
  <si>
    <t>TOTAL ANUAL 2021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</si>
  <si>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</si>
  <si>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</si>
  <si>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</si>
  <si>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</si>
  <si>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</si>
  <si>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</si>
  <si>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</si>
  <si>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</si>
  <si>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</si>
  <si>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</si>
  <si>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</si>
  <si>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</si>
  <si>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ANUAL 2022</t>
  </si>
  <si>
    <t>ACUMULADO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</si>
  <si>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</si>
  <si>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</si>
  <si>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</si>
  <si>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</si>
  <si>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</si>
  <si>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</si>
  <si>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</si>
  <si>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</si>
  <si>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</si>
  <si>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</si>
  <si>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</si>
  <si>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</si>
  <si>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ANUAL 2023</t>
  </si>
  <si>
    <t>TOTAL ANUAL 2024</t>
  </si>
  <si>
    <t>TOTAL ANUAL 2025</t>
  </si>
  <si>
    <t>VENTAS BRUTAS</t>
  </si>
  <si>
    <t>DEVOLUCIONES Y REBAJAS</t>
  </si>
  <si>
    <t>PORC. RESPECTO A VENTAS BRUTAS</t>
  </si>
  <si>
    <t>TOTAL DE INGRESOS</t>
  </si>
  <si>
    <t>COSTO DE VENTAS</t>
  </si>
  <si>
    <t>GANANCIA BRUTA</t>
  </si>
  <si>
    <t>GASTOS</t>
  </si>
  <si>
    <t xml:space="preserve">GASTO DE VENTA </t>
  </si>
  <si>
    <t>GASTO S DE VENTA MIRACHEM</t>
  </si>
  <si>
    <t>GASTOS DE ADMINISTRACION</t>
  </si>
  <si>
    <t>GASTOS DE DIRECCION</t>
  </si>
  <si>
    <t>TOTAL DE GASTOS DE OPERACIÓN</t>
  </si>
  <si>
    <t>GANANCIAS COMERCIALES</t>
  </si>
  <si>
    <t>FINANCIEROS</t>
  </si>
  <si>
    <t>PRODUCTOS FINANCIEROS</t>
  </si>
  <si>
    <t>GASTOS FINANCIEROS</t>
  </si>
  <si>
    <t>UTILIDAD O (PERDIDA) EN C.</t>
  </si>
  <si>
    <t>TOTAL FINANCIEROS</t>
  </si>
  <si>
    <t>OTROS GASTOS Y PRODUCTOS</t>
  </si>
  <si>
    <t>OTROS PRODUCTOS</t>
  </si>
  <si>
    <t>OTROS INGRESOS</t>
  </si>
  <si>
    <t>OTROS GASTOS</t>
  </si>
  <si>
    <t>TOTAL OTROS GASTOS Y P.</t>
  </si>
  <si>
    <t>UTILIDAD  ANTES DE ISR</t>
  </si>
  <si>
    <t>IMPUESTOS</t>
  </si>
  <si>
    <t>PROVISION PARA I.S.R.</t>
  </si>
  <si>
    <t>PROVISION PARA P.T.U.</t>
  </si>
  <si>
    <t>UTILIDAD  NETA</t>
  </si>
  <si>
    <t>DEMOS</t>
  </si>
  <si>
    <t xml:space="preserve">PROMOCIONES </t>
  </si>
  <si>
    <t>VOLUMEN (BONIFICACION 1%)</t>
  </si>
  <si>
    <t>INFLACION MENSUAL %</t>
  </si>
  <si>
    <t>INFLACION ANUAL %</t>
  </si>
  <si>
    <t>PARIDAD CAMBIARIA  ( T.C. )</t>
  </si>
  <si>
    <t>DEPRECIACIONES Y AMORTIZACIONES</t>
  </si>
  <si>
    <t>ACUMULADO ANUAL</t>
  </si>
  <si>
    <t>EBITDA</t>
  </si>
  <si>
    <t>EBITDA/ Ventas</t>
  </si>
  <si>
    <t>INDICE NACIONAL DE PRECIOS</t>
  </si>
  <si>
    <t>AÑO ACTUAL</t>
  </si>
  <si>
    <t>AÑO ANTERIOR</t>
  </si>
  <si>
    <t>RENTAS VENTAS</t>
  </si>
  <si>
    <t>ESTADO DE RESULTADOS MENSUAL CONSOLIDADO |</t>
  </si>
  <si>
    <t>INNOVADOR</t>
  </si>
  <si>
    <t>PISA</t>
  </si>
  <si>
    <t>PIMA</t>
  </si>
  <si>
    <t>ARQCO</t>
  </si>
  <si>
    <t>SOLARRI</t>
  </si>
  <si>
    <t>SUMA</t>
  </si>
  <si>
    <t>ELIMINACION</t>
  </si>
  <si>
    <t>TOTAL</t>
  </si>
  <si>
    <t>CUADRO DE ELIMINACIONES</t>
  </si>
  <si>
    <t>IMPORTE</t>
  </si>
  <si>
    <t>MAQUILA PIMA A INNOVADOR</t>
  </si>
  <si>
    <t>RENTAS DE INNOVADOR A PIMA</t>
  </si>
  <si>
    <t>RENTAS DE INNOVADOR A PISA</t>
  </si>
  <si>
    <t>UTILIDAD PROMEDIO MENSUAL</t>
  </si>
  <si>
    <t>PTU PROMEDIO MENSUAL</t>
  </si>
  <si>
    <t>PTU PROMEDIO ANUAL</t>
  </si>
  <si>
    <t>NOMINA MES</t>
  </si>
  <si>
    <t>DIFERENCIA VS PTU ANUAL</t>
  </si>
  <si>
    <t>EQUIVALENCIA DE PTU EN DIAS AL AÑO</t>
  </si>
  <si>
    <t>PTU ESTIMADA 2025</t>
  </si>
  <si>
    <t>EQUIVALENCIA DE PTU EN DIAS 2025</t>
  </si>
  <si>
    <t>ESTADO DE RESULTADOS CONSOLIDADO ACUMULADO 2025 |</t>
  </si>
  <si>
    <t>rentas</t>
  </si>
  <si>
    <t>maqula</t>
  </si>
  <si>
    <t>pima</t>
  </si>
  <si>
    <t>maquilas</t>
  </si>
  <si>
    <t>pisa</t>
  </si>
  <si>
    <t>|</t>
  </si>
  <si>
    <t>PTU DECLARADA 2021</t>
  </si>
  <si>
    <t>PI SOLUCIONES ADMINISTRATIVAS, SA DE CV.</t>
  </si>
  <si>
    <t>ESTADO DE RESULTADOS 2025</t>
  </si>
  <si>
    <t>PI MANUFACTURING, SA DE CV</t>
  </si>
  <si>
    <t>PRODUCTOS INNOVADOR, SA DE CV</t>
  </si>
  <si>
    <t>ESTADO DE RESULTADOS COMPARATIVOS 2024 VS 2025 |</t>
  </si>
  <si>
    <t>2 0 2 4</t>
  </si>
  <si>
    <t>2 0 2 5</t>
  </si>
  <si>
    <t>DIFERENCIA ABSOLUTA</t>
  </si>
  <si>
    <t>EDO DE RESULTADOS 2024 ACTUALIZADO</t>
  </si>
  <si>
    <t>DIFERENCIA REAL</t>
  </si>
  <si>
    <t>MENSUAL</t>
  </si>
  <si>
    <t>MONTO</t>
  </si>
  <si>
    <t>%</t>
  </si>
  <si>
    <t>VENTAS NETAS</t>
  </si>
  <si>
    <t>UTILIDAD BRUTA</t>
  </si>
  <si>
    <t>GASTO DE VENTA</t>
  </si>
  <si>
    <t>TOTAL GTOS DE OPERACIÓN</t>
  </si>
  <si>
    <t>UTILIDAD OPERATIVA</t>
  </si>
  <si>
    <t>UTILIDAD ANTES DE IMPTOS.</t>
  </si>
  <si>
    <t>PTU</t>
  </si>
  <si>
    <t>UTILIDAD NETA</t>
  </si>
  <si>
    <t>VENTAS E.R.</t>
  </si>
  <si>
    <t>SAMS CLUB MEXICO</t>
  </si>
  <si>
    <t>HOME DEPOT</t>
  </si>
  <si>
    <t>TELEMARKETING &amp; MOSTRADOR</t>
  </si>
  <si>
    <t>LUIS GARRATON LLC</t>
  </si>
  <si>
    <t>MIRACHEM</t>
  </si>
  <si>
    <t>SANCHEZ Y MARTÍN</t>
  </si>
  <si>
    <t>VENTAS ARQCO NO FILIALES</t>
  </si>
  <si>
    <t>OTROS</t>
  </si>
  <si>
    <t>DEVOLUCIONES</t>
  </si>
  <si>
    <t>DESCUENTOS COMERCIALES</t>
  </si>
  <si>
    <t xml:space="preserve"> </t>
  </si>
  <si>
    <t>DCW</t>
  </si>
  <si>
    <t>POSICIONAMIENTO (DEMOS)</t>
  </si>
  <si>
    <t>DEMOS MAL APLICADAS QUE ESTABAN EN GASTOS DE VENTA</t>
  </si>
  <si>
    <t>COST ANALYTICS (1%)</t>
  </si>
  <si>
    <t>10+1</t>
  </si>
  <si>
    <t>COPATROCINIO / EXTRAOR.</t>
  </si>
  <si>
    <t>APERTURAS</t>
  </si>
  <si>
    <t>PROMOCION SUAVIZANTE $107,405.45, PROMOCION DE SUAVIZANTE $190.268.57, PROMOCION 6% BRISA DE MAR $950,018.11</t>
  </si>
  <si>
    <t>ULTIMA MILLA</t>
  </si>
  <si>
    <t>CROSS DOCK</t>
  </si>
  <si>
    <t>REBATE</t>
  </si>
  <si>
    <t>PRECIOS BAJOS</t>
  </si>
  <si>
    <t>FILL RATE</t>
  </si>
  <si>
    <t>VOLUMEN DE COMPRA</t>
  </si>
  <si>
    <t>DESCUENTOS HOME DEPOT</t>
  </si>
  <si>
    <t>DEVOLUCION DIREC. DE TIENDA</t>
  </si>
  <si>
    <t>ESPECIAL SAMS</t>
  </si>
  <si>
    <t>PERDIDAS DE CITA</t>
  </si>
  <si>
    <t>FLETES</t>
  </si>
  <si>
    <t>BACKHAUL</t>
  </si>
  <si>
    <t>FACTURAS DE BACKHAUL DEL AÑO PASADO</t>
  </si>
  <si>
    <t>COORDINACION DE EMBARQ.</t>
  </si>
  <si>
    <t>TRASPASOS PIMA QUE ESTABAN EN COSTO</t>
  </si>
  <si>
    <t>INGRESOS NETOS</t>
  </si>
  <si>
    <t>SAMS</t>
  </si>
  <si>
    <t>MM LIMPIADOR MULTIUSOS MANZANA CANELA 10 L</t>
  </si>
  <si>
    <t>MM LIMPIADOR MULTIUSOS PINO NA 10 L</t>
  </si>
  <si>
    <t>MM LIMPIADOR MULTIUSOS PINO NA 20 L</t>
  </si>
  <si>
    <t>MM BLANQUEADOR 20L</t>
  </si>
  <si>
    <t>MM MULTIUSOS DESENGRASANTE 5/1 L</t>
  </si>
  <si>
    <t>MM DESENGRASANTE M CONCENTRADO 10 L</t>
  </si>
  <si>
    <t>MM VIDRIOS Y SUPERFICIES 5/1 L</t>
  </si>
  <si>
    <t>MM BAÑOS Y AZULEJOS 5/1 L</t>
  </si>
  <si>
    <t>MM DETERGENTE LIQUIDO 20 L</t>
  </si>
  <si>
    <t>MM DETERGENTE ROPA OSCURA 10 L</t>
  </si>
  <si>
    <t>MM QUITAMANCHAS GEL 10 L</t>
  </si>
  <si>
    <t>MM DESENGRASANTE AUTOMOTRIZ 5 L</t>
  </si>
  <si>
    <t>MM SHAMPOO AUTOMOTRIZ 10 L (60 PZ X PALLETS)</t>
  </si>
  <si>
    <t>MM SHAMPOO AUTOMOTRIZ 10 L</t>
  </si>
  <si>
    <t>MM ABRILLANTADOR DE VINIL 5/1 L</t>
  </si>
  <si>
    <t>MM LIMPIADOR MULTIUSOS BRISA DE MAR 10 L</t>
  </si>
  <si>
    <t>MM SUAVIZANTE DE TELAS 10 L</t>
  </si>
  <si>
    <t>MM SUAVIZANTE DE TELAS 20 L</t>
  </si>
  <si>
    <t>MM DETERGENTE LIQUIDO 10 L</t>
  </si>
  <si>
    <t>MM LAVATRASTES 2.9 L</t>
  </si>
  <si>
    <t>MM LIMPIADOR MULTIUSOS LAVANDA 10 L</t>
  </si>
  <si>
    <t>MM LIMPIADOR MULTIUSOS LAVANDA 20 L</t>
  </si>
  <si>
    <t>MM LIMPIADOR DESPERTAR FLORAL 10 L</t>
  </si>
  <si>
    <t>MM LIMPIADOR FRESCURA CITRICA 10 L</t>
  </si>
  <si>
    <t>MM SUAVIZANTE DE TELAS MC 10 L</t>
  </si>
  <si>
    <t>MM SUAVIZANTE DE TELAS MC 20 L</t>
  </si>
  <si>
    <t>MM DETERGENTE LIQUIDO GP 10 L</t>
  </si>
  <si>
    <t>MM DETERGENTE LIQUIDO GP 20 L</t>
  </si>
  <si>
    <t>TELEMARKETING</t>
  </si>
  <si>
    <t>VENTAS MOSTRADOR</t>
  </si>
  <si>
    <t>TIENDA NOW CENTRO</t>
  </si>
  <si>
    <t>LIFE PRODUCTS</t>
  </si>
  <si>
    <t>RENTAS DEL MES APLICADAS A COSTO, MENOS $471,866 SEGUROS A PRORRATEO</t>
  </si>
  <si>
    <t>SEGUROS $134,818.98, DIGINET $151,208.71 PROVISION DE AGUINALDO,VACACIONES,PV $332,681.31</t>
  </si>
  <si>
    <t>SEGUROS PRORRATEADOS</t>
  </si>
  <si>
    <t>GASTOS POR DEVENGAR</t>
  </si>
  <si>
    <t>SEGUROS</t>
  </si>
  <si>
    <t>GASTOS DE VENTA</t>
  </si>
  <si>
    <t>GASTOS DE ADMON</t>
  </si>
  <si>
    <t>GASTOS DE DIRECCIÓN</t>
  </si>
  <si>
    <t>SERVICIOS DIGITALES</t>
  </si>
  <si>
    <t xml:space="preserve">COMPARATIVO DE VENTAS | </t>
  </si>
  <si>
    <t>DICIEMBRE 2025</t>
  </si>
  <si>
    <t>VENTAS 2024 VS 2025</t>
  </si>
  <si>
    <t>VARIACIONES</t>
  </si>
  <si>
    <t>NUMERO DE ARTICULO</t>
  </si>
  <si>
    <t>DETALLE DE PRODUCTO</t>
  </si>
  <si>
    <t>PZAS X PALLET</t>
  </si>
  <si>
    <t>PIEZAS</t>
  </si>
  <si>
    <t>PALLETS</t>
  </si>
  <si>
    <t>IMPORTE VENTAS 2024 MENSUAL</t>
  </si>
  <si>
    <t>IMPORTE VENTAS 2025 MENSUAL</t>
  </si>
  <si>
    <t>IMPORTE VENTAS 2024 ACULUMADO</t>
  </si>
  <si>
    <t>IMPORTE VENTAS 2025 ACULUMADO</t>
  </si>
  <si>
    <t>109000-001001</t>
  </si>
  <si>
    <t>109001-001002</t>
  </si>
  <si>
    <t>109001-002002</t>
  </si>
  <si>
    <t>109002-002001</t>
  </si>
  <si>
    <t>109003-000601</t>
  </si>
  <si>
    <t>109003-001001</t>
  </si>
  <si>
    <t>109004-000601</t>
  </si>
  <si>
    <t>109005-000601</t>
  </si>
  <si>
    <t>109008-001001</t>
  </si>
  <si>
    <t>109009-001003</t>
  </si>
  <si>
    <t>109010-000501</t>
  </si>
  <si>
    <t>109011-001002</t>
  </si>
  <si>
    <t>109012-000601</t>
  </si>
  <si>
    <t>109013-001001</t>
  </si>
  <si>
    <t>109016-000291</t>
  </si>
  <si>
    <t>109019-001000</t>
  </si>
  <si>
    <t>109019-002000</t>
  </si>
  <si>
    <t>109020-001000</t>
  </si>
  <si>
    <t>109021-001000</t>
  </si>
  <si>
    <t>109022-001000</t>
  </si>
  <si>
    <t>109022-002000</t>
  </si>
  <si>
    <t>109023-001000</t>
  </si>
  <si>
    <t>109023-002000</t>
  </si>
  <si>
    <t>TOTALES</t>
  </si>
  <si>
    <t>VENTAS VS PRESUPUESTO</t>
  </si>
  <si>
    <t>PRESUPUESTO 2025 MENSUAL</t>
  </si>
  <si>
    <t>PRESUPUESTO 2025 ACUMULADO</t>
  </si>
  <si>
    <t>ANÁLISIS DEL COSTO DE VENTA, ENERO- DICIEMBRE 2025</t>
  </si>
  <si>
    <t>ACUMULADO 2025</t>
  </si>
  <si>
    <t>GRAMAJE</t>
  </si>
  <si>
    <t>CANTIDAD</t>
  </si>
  <si>
    <t>IMPORTE DE VENTAS</t>
  </si>
  <si>
    <t>GANACIA BRUTA</t>
  </si>
  <si>
    <t>COSTO UNITARIO</t>
  </si>
  <si>
    <t>PRECIO UNITARIO</t>
  </si>
  <si>
    <t>PRECIOS</t>
  </si>
  <si>
    <t>COSTOS</t>
  </si>
  <si>
    <t>PRECIOS ANTERIORES</t>
  </si>
  <si>
    <t>PRECIOS NUEVOS</t>
  </si>
  <si>
    <t>Total 109000-001001</t>
  </si>
  <si>
    <t>MM LIMPIADOR MANZANA CANELA 10 L</t>
  </si>
  <si>
    <t>Total 109001-001002</t>
  </si>
  <si>
    <t>Total 109001-002002</t>
  </si>
  <si>
    <t>Total 109002-002001</t>
  </si>
  <si>
    <t>MM BLANQUEADOR 20 L</t>
  </si>
  <si>
    <t>MAY-DIC</t>
  </si>
  <si>
    <t>INCREMENTOS</t>
  </si>
  <si>
    <t>SEPT</t>
  </si>
  <si>
    <t>Total 109003-000601</t>
  </si>
  <si>
    <t>Total 109003-001001</t>
  </si>
  <si>
    <t>MM DESENGRASANTE MULTIUSOS CONCENTRADO 10 L</t>
  </si>
  <si>
    <t>Total 109004-000601</t>
  </si>
  <si>
    <t>Total 109005-000601</t>
  </si>
  <si>
    <t>Total 109007-002001</t>
  </si>
  <si>
    <t>Total 109008-001001</t>
  </si>
  <si>
    <t>Total 109009-001003</t>
  </si>
  <si>
    <t>Total 109010-000501</t>
  </si>
  <si>
    <t>FEB-DIC</t>
  </si>
  <si>
    <t>Total 109011-001002</t>
  </si>
  <si>
    <t>Total 109012-000601</t>
  </si>
  <si>
    <t>Total 109013-001001</t>
  </si>
  <si>
    <t>Total 109014-001001</t>
  </si>
  <si>
    <t>Total 109014-002001</t>
  </si>
  <si>
    <t>Total 109015-001001</t>
  </si>
  <si>
    <t>Total 109016-000291</t>
  </si>
  <si>
    <t>Total 109019-001000</t>
  </si>
  <si>
    <t>Total 109019-002000</t>
  </si>
  <si>
    <t>Total 109020-001000</t>
  </si>
  <si>
    <t>MAR-DIC</t>
  </si>
  <si>
    <t>Total 109022-001000</t>
  </si>
  <si>
    <t>Total 109022-002000</t>
  </si>
  <si>
    <t>Total 109023-001000</t>
  </si>
  <si>
    <t>Total 109023-002000</t>
  </si>
  <si>
    <t>MM</t>
  </si>
  <si>
    <t>SUBTOTAL SAMS CLUB</t>
  </si>
  <si>
    <t>Total 101003-000101</t>
  </si>
  <si>
    <t>NOW DESENGRASANTE DE COCINA 1 L</t>
  </si>
  <si>
    <t>Total 101004-000101</t>
  </si>
  <si>
    <t>NOW VIDRIOS Y SUPERFICIES 1 L</t>
  </si>
  <si>
    <t>Total 112001-000200</t>
  </si>
  <si>
    <t>HDX LIMPIADOR MIXTO DE FRUTAS 2 L</t>
  </si>
  <si>
    <t>Total 112002-000100</t>
  </si>
  <si>
    <t>HDX LIMPIADOR DE GRANITO Y MARMOL 1 L</t>
  </si>
  <si>
    <t>Total 112004-000100</t>
  </si>
  <si>
    <t>HDX LIMPIADOR DE ALFOMBRAS 1 L</t>
  </si>
  <si>
    <t>Total 112005-000100</t>
  </si>
  <si>
    <t>HDX REMOVEDOR CALCIO SARRO Y OXIDO 1 L</t>
  </si>
  <si>
    <t>HDX</t>
  </si>
  <si>
    <t>SUBTOTAL HOME DEPOT</t>
  </si>
  <si>
    <t>Total 101001-000101</t>
  </si>
  <si>
    <t>Total</t>
  </si>
  <si>
    <t>NOW DESENGRASANTE MULTIUSOS 1 L</t>
  </si>
  <si>
    <t>Total 101001-000105</t>
  </si>
  <si>
    <t>Total 101001-000601</t>
  </si>
  <si>
    <t>NOW DESENGRASANTE MULTIUSOS 5/1 L</t>
  </si>
  <si>
    <t>Total 101001-002001</t>
  </si>
  <si>
    <t>NOW DESENGRASANTE MULTIUSOS 20 L</t>
  </si>
  <si>
    <t>Total 101001-001000</t>
  </si>
  <si>
    <t>Total 101001-020801</t>
  </si>
  <si>
    <t>NOW DESENGRASANTE MULTIUSOS 208 L</t>
  </si>
  <si>
    <t>Total 101003-020801</t>
  </si>
  <si>
    <t>NOW DESENGRASANTE DE COCINA 208 L</t>
  </si>
  <si>
    <t>Total 101003-000104</t>
  </si>
  <si>
    <t>Total 101004-000601</t>
  </si>
  <si>
    <t>NOW VIDRIOS Y SUPERFICIES 5/1 L</t>
  </si>
  <si>
    <t>Total 101004-000103</t>
  </si>
  <si>
    <t>Total 101004-020801</t>
  </si>
  <si>
    <t>NOW VIDRIOS Y SUPERFICIES 208 L</t>
  </si>
  <si>
    <t>Total 101006-000101</t>
  </si>
  <si>
    <t>NOW DETERGENTE 1 L</t>
  </si>
  <si>
    <t>Total 101006-000502</t>
  </si>
  <si>
    <t>NOW DETERGENTE 5 L</t>
  </si>
  <si>
    <t>Total 101006-000503</t>
  </si>
  <si>
    <t>NOW DETERGENTE LIQ ROPA COLOR 5 L MX</t>
  </si>
  <si>
    <t>Total 101006-000102</t>
  </si>
  <si>
    <t>Total 101006-001000</t>
  </si>
  <si>
    <t>NOW DETERGENTE LIQ ROPA COLOR 10 L</t>
  </si>
  <si>
    <t>Total 101006-002000</t>
  </si>
  <si>
    <t>NOW DETERGENTE LIQ ROPA COLOR 20 L</t>
  </si>
  <si>
    <t>Total 101006-020801</t>
  </si>
  <si>
    <t>NOW DETERGENTE LIQ ROPA COLOR 208 L</t>
  </si>
  <si>
    <t>Total 101008-000101</t>
  </si>
  <si>
    <t>NOW BAÑOS Y AZULEJOS 1 L</t>
  </si>
  <si>
    <t>Total 101008-000503</t>
  </si>
  <si>
    <t>NOW BAÑOS Y AZULEJOS 5 L</t>
  </si>
  <si>
    <t>Total 101008-000601</t>
  </si>
  <si>
    <t>NOW BAÑOS Y AZULEJOS 5/1 L</t>
  </si>
  <si>
    <t>Total 101007-000101</t>
  </si>
  <si>
    <t>Total 101008-002001</t>
  </si>
  <si>
    <t>NOW BAÑOS Y AZULEJOS 20 L</t>
  </si>
  <si>
    <t>Total 101008-000103</t>
  </si>
  <si>
    <t>Total 101008-002002</t>
  </si>
  <si>
    <t>NOW BAÑOS Y AZULEJOS 20 L (PDC)</t>
  </si>
  <si>
    <t>Total 101008-020801</t>
  </si>
  <si>
    <t>NOW BAÑOS Y AZULEJOS 208 L</t>
  </si>
  <si>
    <t>Total 101008-100000</t>
  </si>
  <si>
    <t>NOW BAÑOS Y AZULEJOS 1000 L</t>
  </si>
  <si>
    <t>Total 101009-001001</t>
  </si>
  <si>
    <t>NOW SHAMPOO AUTOMOTRIZ 10 L</t>
  </si>
  <si>
    <t>Total 101010-000101</t>
  </si>
  <si>
    <t>NOW ABRILLANTADOR P/AUTO 1 L ATOM</t>
  </si>
  <si>
    <t>Total 101010-000600</t>
  </si>
  <si>
    <t>NOW ABRILLANTADOR P/AUTO 5/1 L</t>
  </si>
  <si>
    <t>Total 101014-001000</t>
  </si>
  <si>
    <t>NOW LIMPIADOR DESPERTAR FLORAL 10 L</t>
  </si>
  <si>
    <t>Total 101016-000291</t>
  </si>
  <si>
    <t>NOW LAVATRASTES LIMON 2.90 L MX</t>
  </si>
  <si>
    <t>Total 101016-000501</t>
  </si>
  <si>
    <t>NOW LAVATRASTES LIMON 5 L</t>
  </si>
  <si>
    <t>Total 101016-020800</t>
  </si>
  <si>
    <t>NOW LAVATRASTES 208 L</t>
  </si>
  <si>
    <t>Total 101009-002001</t>
  </si>
  <si>
    <t>Total 101018-000101</t>
  </si>
  <si>
    <t>NOW LIMPIADOR PINO 1 L</t>
  </si>
  <si>
    <t>Total 101018-001000</t>
  </si>
  <si>
    <t>NOW LIMPIADOR PINO 10 L</t>
  </si>
  <si>
    <t>Total 101010-002001</t>
  </si>
  <si>
    <t>Total 101018-002000</t>
  </si>
  <si>
    <t>NOW LIMPIADOR PINO 20 L</t>
  </si>
  <si>
    <t>Total 101012-000100</t>
  </si>
  <si>
    <t>Total 101018-020800</t>
  </si>
  <si>
    <t>NOW LIMPIADOR PINO 208 L</t>
  </si>
  <si>
    <t>Total 101019-000101</t>
  </si>
  <si>
    <t>NOW LIMPIADOR MANZANA CANELA 1 L</t>
  </si>
  <si>
    <t>Total 101016-000090</t>
  </si>
  <si>
    <t>Total 101019-000501</t>
  </si>
  <si>
    <t>NOW LIMPIADOR MANZANA CANELA 5 L</t>
  </si>
  <si>
    <t>Total 101016-000101</t>
  </si>
  <si>
    <t>Total 101019-001001</t>
  </si>
  <si>
    <t>NOW LIMPIADOR MANZANA CANELA 10 L</t>
  </si>
  <si>
    <t>Total 101016-000102</t>
  </si>
  <si>
    <t>Total 101021-001001</t>
  </si>
  <si>
    <t>NOW QUITAMANCHAS GEL 10 L</t>
  </si>
  <si>
    <t>Total 101021-020800</t>
  </si>
  <si>
    <t>NOW QUITAMANCHAS GEL 208 L</t>
  </si>
  <si>
    <t>Total 101025-001001</t>
  </si>
  <si>
    <t>NOW LIMPIADOR BRISA DE MAR 10 L</t>
  </si>
  <si>
    <t>Total 101027-000101</t>
  </si>
  <si>
    <t>NOW LIMPIADOR LAVANDA 1 L</t>
  </si>
  <si>
    <t>Total 101017-001001</t>
  </si>
  <si>
    <t>Total 101027-000502</t>
  </si>
  <si>
    <t>NOW LIMPIADOR LAVANDA 5 L</t>
  </si>
  <si>
    <t>Total 101027-001000</t>
  </si>
  <si>
    <t>NOW LIMPIADOR LAVANDA 10 L</t>
  </si>
  <si>
    <t>Total 101018-000102</t>
  </si>
  <si>
    <t>Total 101027-002000</t>
  </si>
  <si>
    <t>NOW LIMPIADOR LAVANDA 20 L</t>
  </si>
  <si>
    <t>Total 101027-020800</t>
  </si>
  <si>
    <t>NOW LIMPIADOR LAVANDA 208 L</t>
  </si>
  <si>
    <t>Total 101029-000101</t>
  </si>
  <si>
    <t>NOW LIMPIADOR DE GRANITO Y MARMOL 1 L</t>
  </si>
  <si>
    <t>Total 101032-000101</t>
  </si>
  <si>
    <t>NOW REMOVEDOR CALCIO SARRO Y OXIDO 1 L</t>
  </si>
  <si>
    <t>Total 101042-002000</t>
  </si>
  <si>
    <t>NOW BLANQUEADOR 20 L</t>
  </si>
  <si>
    <t>Total 101042-020800</t>
  </si>
  <si>
    <t>NOW BLANQUEADOR 208 L</t>
  </si>
  <si>
    <t>Total 101042-100000</t>
  </si>
  <si>
    <t>NOW BLANQUEADOR 1000 L</t>
  </si>
  <si>
    <t>Total 102003-001001</t>
  </si>
  <si>
    <t>SENSACIONAL SUAVIZANTE TOQUE DE SEDA 10 L</t>
  </si>
  <si>
    <t>Total 101021-000100</t>
  </si>
  <si>
    <t>Total 102026-000101</t>
  </si>
  <si>
    <t>SENSACIONAL SUAVIZANTE 1 L</t>
  </si>
  <si>
    <t>Total 102026-001001</t>
  </si>
  <si>
    <t>SENSACIONAL SUAVIZANTE 10 L</t>
  </si>
  <si>
    <t>Total 102026-002001</t>
  </si>
  <si>
    <t>SENSACIONAL SUAVIZANTE 20 L</t>
  </si>
  <si>
    <t>Total 101025-000502</t>
  </si>
  <si>
    <t>Total 102026-020801</t>
  </si>
  <si>
    <t>SENSACIONAL SUAVIZANTE 208 L</t>
  </si>
  <si>
    <t>Total 101027-000201</t>
  </si>
  <si>
    <t>Total 105002-001000</t>
  </si>
  <si>
    <t>NATURAL SCIENCE DETERGENTE ROPA OSCURA 10 L MX</t>
  </si>
  <si>
    <t>Total 113000-000050</t>
  </si>
  <si>
    <t>LP HAND SOAP SPANISH LEMON 500 ML</t>
  </si>
  <si>
    <t>Total 113001-000050</t>
  </si>
  <si>
    <t>LP HAND SOAP VERY BERRY 500 ML</t>
  </si>
  <si>
    <t>Total 113002-000050</t>
  </si>
  <si>
    <t>LP HAND SOAP PAMPERING BERGAMOT 500 ML</t>
  </si>
  <si>
    <t>Total 101028-000501</t>
  </si>
  <si>
    <t>Total 113100-000050</t>
  </si>
  <si>
    <t>LP BODY WASH CHERRY ORQUID 500 ML</t>
  </si>
  <si>
    <t>Total 101028-001001</t>
  </si>
  <si>
    <t>Total 113101-000050</t>
  </si>
  <si>
    <t>LP BODY WASH AQUA MENTI 500 ML</t>
  </si>
  <si>
    <t>Total 113102-000050</t>
  </si>
  <si>
    <t>LP BODY WASH COCONUT DELIGHT 500 ML</t>
  </si>
  <si>
    <t>Total 101041-000400</t>
  </si>
  <si>
    <t>Total 113200-000024</t>
  </si>
  <si>
    <t>LP BODY MIST SUNSET BREEZE 240 ML</t>
  </si>
  <si>
    <t>Total 101042-000100</t>
  </si>
  <si>
    <t>Total 113201-000024</t>
  </si>
  <si>
    <t>LP BODY MIST CHERRY ORQUID 240 ML</t>
  </si>
  <si>
    <t>Total 101042-000101</t>
  </si>
  <si>
    <t>Total 113202-000024</t>
  </si>
  <si>
    <t>LP BODY MIST NELLY BERRY 240 ML</t>
  </si>
  <si>
    <t>Total 113204-000024</t>
  </si>
  <si>
    <t>LP BODY MIST MIDNIGHT MAGIC 240 ML</t>
  </si>
  <si>
    <t>Total 113206-000024</t>
  </si>
  <si>
    <t>LP BODY MIST RASPBERRY ROSE 240 ML</t>
  </si>
  <si>
    <t>Total 113207-000024</t>
  </si>
  <si>
    <t>LP BODY MIST SEXY NIGHT 240 ML</t>
  </si>
  <si>
    <t>Total 102002-000501</t>
  </si>
  <si>
    <t>Total 113208-000024</t>
  </si>
  <si>
    <t>LP BODY MIST STRAWBERRY KISS 240 ML</t>
  </si>
  <si>
    <t>Total 102002-001001</t>
  </si>
  <si>
    <t>Total 113210-000024</t>
  </si>
  <si>
    <t>LP BODY MIST SILKY LOVE 240 ML</t>
  </si>
  <si>
    <t>Total 102002-002001</t>
  </si>
  <si>
    <t>Total 113211-000024</t>
  </si>
  <si>
    <t>LP BODY MIST FLIRTY PINEAPPLE 240 ML</t>
  </si>
  <si>
    <t>Total 102002-020801</t>
  </si>
  <si>
    <t>Total 113212-000024</t>
  </si>
  <si>
    <t>LP BODY MIST JOLLY SPRING 240 ML</t>
  </si>
  <si>
    <t>Total 113214-000024</t>
  </si>
  <si>
    <t>LP BODY MIST SCORCHING CHRISTMAS 240 ML</t>
  </si>
  <si>
    <t>Total 102004-001001</t>
  </si>
  <si>
    <t>Total 113215-000024</t>
  </si>
  <si>
    <t>LP BODY MIST SEDUCTIVE MAN 240 ML</t>
  </si>
  <si>
    <t>Total 102004-020801</t>
  </si>
  <si>
    <t>Total 113219-000024</t>
  </si>
  <si>
    <t>LP BODY MIST UNDER WATER 240 ML</t>
  </si>
  <si>
    <t>Total 102015-002001</t>
  </si>
  <si>
    <t>Total 113220-000024</t>
  </si>
  <si>
    <t>LP BODY MIST THE BENDER 240 ML</t>
  </si>
  <si>
    <t>Total 102015-020801</t>
  </si>
  <si>
    <t>Total 113221-000024</t>
  </si>
  <si>
    <t>LP BODY MIST COOL BREZZE 240 ML</t>
  </si>
  <si>
    <t>SUBTOTAL TLMK+ MOSTRADOR+ LP</t>
  </si>
  <si>
    <t>Total 105000-000903</t>
  </si>
  <si>
    <t>NATURAL SCIENCE DETERGENTE 9 L PR</t>
  </si>
  <si>
    <t>Total 105001-000903</t>
  </si>
  <si>
    <t>NATURAL SCIENCE SUAVIZANTE 9 L PR</t>
  </si>
  <si>
    <t>SUBTOTAL GARRATON</t>
  </si>
  <si>
    <t>Total 103001-000103</t>
  </si>
  <si>
    <t>MIRACHEM 500 1 L ATOM</t>
  </si>
  <si>
    <t>Total 103001-001891</t>
  </si>
  <si>
    <t>MIRACHEM 500 18.9 L</t>
  </si>
  <si>
    <t>Total 103003-020801</t>
  </si>
  <si>
    <t>MIRACHEM 750 208 L</t>
  </si>
  <si>
    <t>Total 100000-000332</t>
  </si>
  <si>
    <t>MAQUILA SE</t>
  </si>
  <si>
    <t>Total 100001-000100</t>
  </si>
  <si>
    <t>400673-MAQUILA 1L DETERGENTE CARIÑITOS</t>
  </si>
  <si>
    <t>Total 100001-000101</t>
  </si>
  <si>
    <t>400645-MAQUILA 1L DETERGENTE COLORES</t>
  </si>
  <si>
    <t>Total 100001-000200</t>
  </si>
  <si>
    <t>400554-MAQUILA 1L SUAVIZANTE AZUL</t>
  </si>
  <si>
    <t>Total 100001-000201</t>
  </si>
  <si>
    <t>400555-MAQUILA 1L SUAVIZANTE ROSA</t>
  </si>
  <si>
    <t>Total 100001-000202</t>
  </si>
  <si>
    <t>400852-MAQUILA 1L SUAVIZANTE AMARILLO</t>
  </si>
  <si>
    <t>Total 100003-000100</t>
  </si>
  <si>
    <t>400552-MAQUILA 3L SUAVIZANTE AZUL</t>
  </si>
  <si>
    <t>Total 100003-000101</t>
  </si>
  <si>
    <t>400553-MAQUILA 3L SUAVIZANTE ROSA</t>
  </si>
  <si>
    <t>Total 100003-000102</t>
  </si>
  <si>
    <t>400879-MAQUILA 3L SUAVIZANTE AMARILLO</t>
  </si>
  <si>
    <t>Total 100004-000100</t>
  </si>
  <si>
    <t>400336-MAQUILA 4.23L DETERGENTE AROMAS</t>
  </si>
  <si>
    <t>Total 100004-000101</t>
  </si>
  <si>
    <t>400343-MAQUILA 4.23L DETERGENTE CARIÑITOS</t>
  </si>
  <si>
    <t>Total 100004-000102</t>
  </si>
  <si>
    <t>400693-MAQUILA 4.23L DETERGENTE QUITAMANCHAS</t>
  </si>
  <si>
    <t>TOTAL VENTAS ANUAL INNOVADOR</t>
  </si>
  <si>
    <t>VENTAS &amp;COSTO DE VENTAS E.R BIS</t>
  </si>
  <si>
    <t>ESTADO DE RESULTADO TIENDA NOW CENTRO |</t>
  </si>
  <si>
    <t>RESUMEN</t>
  </si>
  <si>
    <t>TOTAL 2023</t>
  </si>
  <si>
    <t>PROMEDIO 2023</t>
  </si>
  <si>
    <t>TOTAL 2024</t>
  </si>
  <si>
    <t>PROMEDIO 2024</t>
  </si>
  <si>
    <t>TOTAL 2025</t>
  </si>
  <si>
    <t>PROMEDIO 2025</t>
  </si>
  <si>
    <t>ACUMULADO 2023 - 2025</t>
  </si>
  <si>
    <t>PROMEDIO MENSUAL 2023 - 2025</t>
  </si>
  <si>
    <t>VENTAS</t>
  </si>
  <si>
    <t xml:space="preserve">DEVOLUCIONES </t>
  </si>
  <si>
    <t>DISTRIBUCIÓN</t>
  </si>
  <si>
    <t>APERTURA DE TIENDA</t>
  </si>
  <si>
    <t>VOLUMEN SOBRE VENTAS</t>
  </si>
  <si>
    <t>COMPRA ULTIMA MILLA</t>
  </si>
  <si>
    <t>DEV DIRECTA DE TIENDA</t>
  </si>
  <si>
    <t>COORDINACIÓN DE EMBARQUES</t>
  </si>
  <si>
    <t>PÉRDIDA DE CITAS</t>
  </si>
  <si>
    <t xml:space="preserve">MANIOBRAS - MANEJO DE MCIAS. </t>
  </si>
  <si>
    <t>ROLLBACK</t>
  </si>
  <si>
    <t>DESCTO 10+1</t>
  </si>
  <si>
    <t>CUPONERA</t>
  </si>
  <si>
    <t>TOTAL DEVOLUCIONES Y REB</t>
  </si>
  <si>
    <t xml:space="preserve">% de particip. en vtas </t>
  </si>
  <si>
    <t>Costo de Ventas por cliente</t>
  </si>
  <si>
    <t>Costo de Ventas proporcional</t>
  </si>
  <si>
    <t>TOTAL COSTO DE VENTAS</t>
  </si>
  <si>
    <t>% de particip. en ventas netas</t>
  </si>
  <si>
    <t>% de particip. en vtas netas</t>
  </si>
  <si>
    <t>FABRICACION</t>
  </si>
  <si>
    <t>VENTA</t>
  </si>
  <si>
    <t>NOW</t>
  </si>
  <si>
    <t>ADMINISTRACIÓN</t>
  </si>
  <si>
    <t>DIRECCIÓN</t>
  </si>
  <si>
    <t>TOTAL DE GASTOS O.</t>
  </si>
  <si>
    <t>% de utilidad sobre vtas netas</t>
  </si>
  <si>
    <t>PROVISION PARA PTU</t>
  </si>
  <si>
    <t>TOTAL IMPUESTOS</t>
  </si>
  <si>
    <t>PERÍODO GANANCIAS</t>
  </si>
  <si>
    <t>Proyecto Cerveza</t>
  </si>
  <si>
    <t>Año</t>
  </si>
  <si>
    <t xml:space="preserve">Concepto </t>
  </si>
  <si>
    <t>Importe</t>
  </si>
  <si>
    <t>Desarrollo del proyecto</t>
  </si>
  <si>
    <t>Cervezas Muestras para proyecto</t>
  </si>
  <si>
    <t>Material de limpieza</t>
  </si>
  <si>
    <t>Total 2023</t>
  </si>
  <si>
    <t>Material para fabricación</t>
  </si>
  <si>
    <t>Lanzamiento fin de año</t>
  </si>
  <si>
    <t>Material para preparación</t>
  </si>
  <si>
    <t>Latas</t>
  </si>
  <si>
    <t>Agua</t>
  </si>
  <si>
    <t>Cubetas y Envases</t>
  </si>
  <si>
    <t>Total 2024</t>
  </si>
  <si>
    <t>Barril 20 Lts</t>
  </si>
  <si>
    <t>Benchmark</t>
  </si>
  <si>
    <t>Botellas</t>
  </si>
  <si>
    <t>Insumos</t>
  </si>
  <si>
    <t>Válvula de tanque</t>
  </si>
  <si>
    <t>Total 2025</t>
  </si>
  <si>
    <t>Gran Total</t>
  </si>
  <si>
    <t>ESTADO DE RESULTADOS POR CEDIS |</t>
  </si>
  <si>
    <t>2 0 2 3</t>
  </si>
  <si>
    <t>MÉRIDA</t>
  </si>
  <si>
    <t>VILLAHERMOSA</t>
  </si>
  <si>
    <t>CHIHUAHUA</t>
  </si>
  <si>
    <t>MONTERREY</t>
  </si>
  <si>
    <t>CULIACÁN</t>
  </si>
  <si>
    <t>GUADALAJARA</t>
  </si>
  <si>
    <t>CHALCO</t>
  </si>
  <si>
    <t>MÉXICO</t>
  </si>
  <si>
    <t>TOTAL DESCUENTOS</t>
  </si>
  <si>
    <t>FLETES &amp; OTHERS</t>
  </si>
  <si>
    <t>TRASPASOS</t>
  </si>
  <si>
    <t>TOTAL FLETES</t>
  </si>
  <si>
    <t>MARGEN S/VTAS BRUTAS</t>
  </si>
  <si>
    <t>PORCENTAJE DE INTEGRACIÓN</t>
  </si>
  <si>
    <t>MARGEN</t>
  </si>
  <si>
    <t>ENE/DIC 2025</t>
  </si>
  <si>
    <t>COST ANALYTICS</t>
  </si>
  <si>
    <t>COPATROCINIO / EXTRAOR. 1%</t>
  </si>
  <si>
    <t>VARIACION*</t>
  </si>
  <si>
    <t>PORCENTAJES ADIC</t>
  </si>
  <si>
    <t>FLETES ENERO - ABRIL 2024</t>
  </si>
  <si>
    <t>COMPROBACION</t>
  </si>
  <si>
    <t>Destino</t>
  </si>
  <si>
    <t>Monto Facturado</t>
  </si>
  <si>
    <t>Costo de Flete</t>
  </si>
  <si>
    <t>No. Viajes</t>
  </si>
  <si>
    <t>COSTO ESTIMADO</t>
  </si>
  <si>
    <t>PORC UTILIDAD</t>
  </si>
  <si>
    <t>VAR</t>
  </si>
  <si>
    <t>San Martin</t>
  </si>
  <si>
    <t>Guadalajara</t>
  </si>
  <si>
    <t>Chalco</t>
  </si>
  <si>
    <t>Monterrey</t>
  </si>
  <si>
    <t>Culiacán</t>
  </si>
  <si>
    <t>Chihuahua</t>
  </si>
  <si>
    <t>Villa hermosa</t>
  </si>
  <si>
    <t>Mérida</t>
  </si>
  <si>
    <t> </t>
  </si>
  <si>
    <t>COSTO FLETE UNIT.</t>
  </si>
  <si>
    <t>VIAJES MAYO</t>
  </si>
  <si>
    <t>COSTO FLETE</t>
  </si>
  <si>
    <t>COORDINACION DE EMBARQUES</t>
  </si>
  <si>
    <t>DESTINO</t>
  </si>
  <si>
    <t>VIAJES ENERO</t>
  </si>
  <si>
    <t>PORC. X DESTINO</t>
  </si>
  <si>
    <t>PORC. COST X FLET</t>
  </si>
  <si>
    <t>VIAJES FEBRERO</t>
  </si>
  <si>
    <t>VIAJES MARZO</t>
  </si>
  <si>
    <t>VIAJES ABRIL</t>
  </si>
  <si>
    <t>VIAJES JUNIO</t>
  </si>
  <si>
    <t>VIAJES JULIO</t>
  </si>
  <si>
    <t>VIAJES AGOSTO</t>
  </si>
  <si>
    <t>VIAJES SEPTIEMBRE</t>
  </si>
  <si>
    <t>VIAJES OCTUBRE</t>
  </si>
  <si>
    <t>VIAJES NOVIEMBRE</t>
  </si>
  <si>
    <t>VIAJES DICIEMBRE</t>
  </si>
  <si>
    <t>VIAJES ACUMULADO</t>
  </si>
  <si>
    <t>julio</t>
  </si>
  <si>
    <t>viajes julio</t>
  </si>
  <si>
    <t>mayo</t>
  </si>
  <si>
    <t>viajes mayo</t>
  </si>
  <si>
    <t>junio</t>
  </si>
  <si>
    <t>viajes junio</t>
  </si>
  <si>
    <t>septiembre</t>
  </si>
  <si>
    <t>viajes sept.</t>
  </si>
  <si>
    <t>octubre</t>
  </si>
  <si>
    <t>viajes oct.</t>
  </si>
  <si>
    <t>noviembre</t>
  </si>
  <si>
    <t>viajes nov.</t>
  </si>
  <si>
    <t>diciembre</t>
  </si>
  <si>
    <t>viajes dic.</t>
  </si>
  <si>
    <t>pallet x unid.</t>
  </si>
  <si>
    <t>enero</t>
  </si>
  <si>
    <t>viajes enero</t>
  </si>
  <si>
    <t>febrero</t>
  </si>
  <si>
    <t>viajes febrero</t>
  </si>
  <si>
    <t>marzo</t>
  </si>
  <si>
    <t>viajes marzo</t>
  </si>
  <si>
    <t>abril</t>
  </si>
  <si>
    <t>viajes abril</t>
  </si>
  <si>
    <t>agosto</t>
  </si>
  <si>
    <t>viajes agosto</t>
  </si>
  <si>
    <t>ALCANCE DEL ESTADO DE RESULTADOS PRESUPUESTADO 2025 |</t>
  </si>
  <si>
    <t>CONSOLIDADO</t>
  </si>
  <si>
    <t>ANUAL 2025</t>
  </si>
  <si>
    <t>REAL</t>
  </si>
  <si>
    <t>PRESUPUESTADO</t>
  </si>
  <si>
    <t>ANUAL</t>
  </si>
  <si>
    <t xml:space="preserve">MONTO </t>
  </si>
  <si>
    <t>TOTAL DE GASTOS DE OPERACION</t>
  </si>
  <si>
    <t>UTILIDAD ANTES DE IMPUESTOS</t>
  </si>
  <si>
    <t>ESTADO DE SITUACIÓN FINANCIERA COMPARATIVO |</t>
  </si>
  <si>
    <t>DICIEMBRE, 2025.</t>
  </si>
  <si>
    <t>CUENTAS</t>
  </si>
  <si>
    <t>PI ARQCO</t>
  </si>
  <si>
    <t>PI SOLARI</t>
  </si>
  <si>
    <t>CONSOLIDADO 2025</t>
  </si>
  <si>
    <t>PORC</t>
  </si>
  <si>
    <t>ACTIVO CIRCULANTE</t>
  </si>
  <si>
    <t>CAJA Y BANCOS</t>
  </si>
  <si>
    <t>CLIENTES</t>
  </si>
  <si>
    <t>INVERSIONES A CORTO PLAZO</t>
  </si>
  <si>
    <t>TERRENOS</t>
  </si>
  <si>
    <t>IETU POR DEDUCIR</t>
  </si>
  <si>
    <t>DEUDORES DIVERSOS</t>
  </si>
  <si>
    <t>IEPS</t>
  </si>
  <si>
    <t>PAGOS PROVISIONALES</t>
  </si>
  <si>
    <t>IMPUESTOS POR RECUPERAR /ACREDITAR</t>
  </si>
  <si>
    <t>IVA ACREDITABLE</t>
  </si>
  <si>
    <t>ALMACEN</t>
  </si>
  <si>
    <t>RESERVA PARA INVENT OBSOLT</t>
  </si>
  <si>
    <t>TOTAL ACTIVO CIRCULANTE</t>
  </si>
  <si>
    <t>ACTIVO NO CIRCULANTE</t>
  </si>
  <si>
    <t>MAQUINARIA Y EQUIPO</t>
  </si>
  <si>
    <t>DEPRECIACION MAQ. Y EQ.</t>
  </si>
  <si>
    <t>VALOR EN LIBROS - MAQUINARIA Y EQUIPO</t>
  </si>
  <si>
    <t>EQUIPO DE TRANSPORTE</t>
  </si>
  <si>
    <t>DEPRECIACION EQ.DE TRANSP.</t>
  </si>
  <si>
    <t>VALOR EN LIBROS - EQUIPO DE TRANSPORTE</t>
  </si>
  <si>
    <t>EQUIPO DE COMPUTO</t>
  </si>
  <si>
    <t>DEPRECIACION EQ. DE COMPUTO</t>
  </si>
  <si>
    <t>VALOR EN LIBROS - EQUIPO DE COMPUTO</t>
  </si>
  <si>
    <t>DERECHO DE USO</t>
  </si>
  <si>
    <t>DEPRECIACION DE DERECHO DE USO</t>
  </si>
  <si>
    <t>VALOR EN LIBROS - DERECHO DE USO</t>
  </si>
  <si>
    <t>EQUIPO DE OFICINA</t>
  </si>
  <si>
    <t>DEPRECIACION MOB. Y EQ. DE OF.</t>
  </si>
  <si>
    <t>VALOR EN LIBROS - EQUIPO DE OFICINA</t>
  </si>
  <si>
    <t>GASTOS DE INSTALACION</t>
  </si>
  <si>
    <t>AMORTIZACION GASTOS INSTALACION</t>
  </si>
  <si>
    <t>VALOR EN LIBROS - GASTOS DE INSTALACION</t>
  </si>
  <si>
    <t>MOLDES</t>
  </si>
  <si>
    <t>DEPRECIACION MOLDES</t>
  </si>
  <si>
    <t>VALOR EN LIBROS - MOLDES</t>
  </si>
  <si>
    <t>MEJORAS A LOCALES ARRENDADOS</t>
  </si>
  <si>
    <t>AMORTIZACION MEJORAS A LOCAL  ARREND</t>
  </si>
  <si>
    <t>VALOR EN LIBROS - MEJORA A LOCALES ARRENDADOS</t>
  </si>
  <si>
    <t xml:space="preserve">CARGOS DIFERIDOS </t>
  </si>
  <si>
    <t>AMORT DE CARGOS DIFERIDOS</t>
  </si>
  <si>
    <t>VALOR EN LIBROS - CARGOS DIFERIDOS</t>
  </si>
  <si>
    <t>TOTAL ACTIVO NO CIRCULANTE</t>
  </si>
  <si>
    <t>PAGOS ANTICIPADOS</t>
  </si>
  <si>
    <t>DEPOSITOS EN GARANTIA</t>
  </si>
  <si>
    <t>INVERSIONES PERMANENTES EN ACCIONES</t>
  </si>
  <si>
    <t>TOTAL ACTIVO</t>
  </si>
  <si>
    <t>PASIVO A CORTO PLAZO</t>
  </si>
  <si>
    <t>PROVEEDORES + CTA PUENTE COMPRAS</t>
  </si>
  <si>
    <t>ACREEDORES DIVERSOS</t>
  </si>
  <si>
    <t>DOCUMENTOS POR PAGAR</t>
  </si>
  <si>
    <t>DIVIDENDOS DECRETADOS X PAG</t>
  </si>
  <si>
    <t>PTU POR PAGAR</t>
  </si>
  <si>
    <t>IMPTOS RETEN. POR PAGAR</t>
  </si>
  <si>
    <t>I.V.A.  POR PAGAR</t>
  </si>
  <si>
    <t>I.E.T.U.  POR PAGAR</t>
  </si>
  <si>
    <t>PROVISION DE SUELDOS Y SALARIOS POR PAGAR</t>
  </si>
  <si>
    <t>PROVISION DE CONTRIBUC DE SEG SOC X PAG</t>
  </si>
  <si>
    <t>I.S.R.  POR PAGAR</t>
  </si>
  <si>
    <t>ANTICIPO A PROVEEDORES (ACT FIJO)</t>
  </si>
  <si>
    <t>PROVISION PASIVO LABORAL NIF D-3</t>
  </si>
  <si>
    <t>TOTAL PASIVO A CORTO PLAZO</t>
  </si>
  <si>
    <t>PASIVO A LARGO PLAZO</t>
  </si>
  <si>
    <t>IMPUESTOS DIFERIDOS</t>
  </si>
  <si>
    <t>TOTAL PASIVO</t>
  </si>
  <si>
    <t>CAPITAL CONTABLE</t>
  </si>
  <si>
    <t>CAPITAL SOCIAL</t>
  </si>
  <si>
    <t>RESERVA LEGAL</t>
  </si>
  <si>
    <t>SUPERAVIT POR ACT, DE ACT FIJO</t>
  </si>
  <si>
    <t>RESULTADO DE EJERC. ANT.</t>
  </si>
  <si>
    <t>CIERRE CONTABLE</t>
  </si>
  <si>
    <t>RESULTADO DEL EJERCICIO</t>
  </si>
  <si>
    <t>TOTAL CAPITAL CONTABLE</t>
  </si>
  <si>
    <t>Comprobación</t>
  </si>
  <si>
    <t>ESTADO DE CAMBIOS EN LA SITUACIÓN FINANCIERA.</t>
  </si>
  <si>
    <t>COMPARATIVO ANUAL DICIEMBRE 2025 VS DICIEMBRE DE 2024. BASE FLUJO DE EFECTIVO.</t>
  </si>
  <si>
    <t>OPERACIÓN</t>
  </si>
  <si>
    <t>UTILIDAD CONTABLE DEL EJERCICIO</t>
  </si>
  <si>
    <t xml:space="preserve">MAS: </t>
  </si>
  <si>
    <t>PARTIDAS QUE NO REQUIEREN SALIDA DE EFECTIVO</t>
  </si>
  <si>
    <t>RECURSOS GENERADOS DE LA OPERACIÓN</t>
  </si>
  <si>
    <t xml:space="preserve">MENOS: </t>
  </si>
  <si>
    <t>AUMENTOS Y DISMINUCIONES EN ACTIVO CIRCULANTE</t>
  </si>
  <si>
    <t>AUMENTO</t>
  </si>
  <si>
    <t>DISMINUCION</t>
  </si>
  <si>
    <t>I.E.P.S</t>
  </si>
  <si>
    <t>INVENTARIOS OBSOLETOS</t>
  </si>
  <si>
    <t>IMPUESTOS POR RECUPERAR</t>
  </si>
  <si>
    <t>PAGOS PROVISIONALES ISR</t>
  </si>
  <si>
    <t>INTERESES FINANCIEROS POR DEVENGAR</t>
  </si>
  <si>
    <t>TOTAL AUMENTOS Y DISMINUCIONES EN ACTIVO CIRCULANTE</t>
  </si>
  <si>
    <t>AUMENTOS Y DISMINUCIONES EN PASIVO CIRCULANTE</t>
  </si>
  <si>
    <t>PROVEEDORES</t>
  </si>
  <si>
    <t>DIVIDENDOS DECRETADOS POR PAGAR</t>
  </si>
  <si>
    <t>IMPUESTOS RETENIDOS POR PAGAR</t>
  </si>
  <si>
    <t>IVA POR PAGAR</t>
  </si>
  <si>
    <t>IETU POR PAGAR</t>
  </si>
  <si>
    <t xml:space="preserve">PROVISION DE CONTRIBUCIONES DE SEGURIDAD SOCIAL POR PAGAR </t>
  </si>
  <si>
    <t>ISR POR PAGAR</t>
  </si>
  <si>
    <t>ANTICIPO A PROVEEDORES</t>
  </si>
  <si>
    <t>TOTAL AUMENTOS Y DISMINUCIONES EN PASIVO CIRCULANTE</t>
  </si>
  <si>
    <t>Aumento en el capital de trabajo</t>
  </si>
  <si>
    <t>EFECTIVO GENERADO EN LA OPERACIÓN</t>
  </si>
  <si>
    <t>FINANCIAMIENTO</t>
  </si>
  <si>
    <t>INVERSIONES EN ACCIONES</t>
  </si>
  <si>
    <t>RESULTADOS DE EJERCICIOS ANTERIORES</t>
  </si>
  <si>
    <t>EFECTIVO UTILIZADO POR FINANCIAMIENTO</t>
  </si>
  <si>
    <t>INVERSIÓN</t>
  </si>
  <si>
    <t>CARGOS DIFERIDOS</t>
  </si>
  <si>
    <t>MEJORAS A LOCAL ARRENDADO</t>
  </si>
  <si>
    <t>EFECTIVO UTILIZADO EN LAS INVERSIONES</t>
  </si>
  <si>
    <t>VARIACION EN CAJA Y BANCOS</t>
  </si>
  <si>
    <t>SALDO AL FINAL DEL PERÍODO DEL AÑO 2023 EN CAJA Y BANCOS</t>
  </si>
  <si>
    <t>SALDO FINAL EN CAJA Y BANCOS</t>
  </si>
  <si>
    <t>RAZONES FINANCIERAS |</t>
  </si>
  <si>
    <t>PROMEDIO ANUAL</t>
  </si>
  <si>
    <t>Aceptable</t>
  </si>
  <si>
    <t>Cuidado</t>
  </si>
  <si>
    <t>aceptable</t>
  </si>
  <si>
    <t>LIQUIDEZ</t>
  </si>
  <si>
    <t>LIQUIDEZ A CORTO PLAZO</t>
  </si>
  <si>
    <t>ACTIVO CIRC / PASIVO CIRC</t>
  </si>
  <si>
    <t>VECES</t>
  </si>
  <si>
    <t>( + )</t>
  </si>
  <si>
    <r>
      <t xml:space="preserve">Representa que por cada peso que </t>
    </r>
    <r>
      <rPr>
        <b/>
        <i/>
        <sz val="10"/>
        <rFont val="Arial"/>
        <family val="2"/>
      </rPr>
      <t>se debe a corto plazo</t>
    </r>
    <r>
      <rPr>
        <sz val="10"/>
        <rFont val="Arial"/>
        <family val="2"/>
      </rPr>
      <t xml:space="preserve"> tenemos  X pesos de activo circ. </t>
    </r>
    <r>
      <rPr>
        <b/>
        <i/>
        <sz val="10"/>
        <rFont val="Arial"/>
        <family val="2"/>
      </rPr>
      <t>Para solventar a corto plaz</t>
    </r>
    <r>
      <rPr>
        <sz val="10"/>
        <rFont val="Arial"/>
        <family val="2"/>
      </rPr>
      <t>o</t>
    </r>
  </si>
  <si>
    <t>LIQUIDEZ INMEDIATA</t>
  </si>
  <si>
    <t>ACTIVO CIRC - INVENTARIOS / PASIVO CIRC</t>
  </si>
  <si>
    <r>
      <t xml:space="preserve">Representa que por cada peso que </t>
    </r>
    <r>
      <rPr>
        <b/>
        <i/>
        <sz val="10"/>
        <rFont val="Arial"/>
        <family val="2"/>
      </rPr>
      <t>se debe a corto plazo</t>
    </r>
    <r>
      <rPr>
        <sz val="10"/>
        <rFont val="Arial"/>
        <family val="2"/>
      </rPr>
      <t xml:space="preserve"> tenemos  X pesos de </t>
    </r>
    <r>
      <rPr>
        <b/>
        <i/>
        <sz val="10"/>
        <rFont val="Arial"/>
        <family val="2"/>
      </rPr>
      <t>activo circ. Para convertir en efectivo</t>
    </r>
    <r>
      <rPr>
        <sz val="10"/>
        <rFont val="Arial"/>
        <family val="2"/>
      </rPr>
      <t xml:space="preserve"> </t>
    </r>
  </si>
  <si>
    <t>( Prueba de Acido )</t>
  </si>
  <si>
    <t>APALANCAMIENTO</t>
  </si>
  <si>
    <t>APALANCAMIENTO FINANCIERO</t>
  </si>
  <si>
    <t>PASIVO TOTAL / CAPITAL CONTABLE</t>
  </si>
  <si>
    <t>( - )</t>
  </si>
  <si>
    <t xml:space="preserve">Representa que por cada peso que tenemos de capital social, Se debe X pesos </t>
  </si>
  <si>
    <t>ENDEUDAMIENTO</t>
  </si>
  <si>
    <t>PASIVO TOTAL / ACTIVO TOTAL</t>
  </si>
  <si>
    <t>El porcentaje de los Activos totales que son financiados por terceros. (participacion de terceros sobre nuestros activos )</t>
  </si>
  <si>
    <t>CAPITAL DE TRABAJO</t>
  </si>
  <si>
    <t>ACTIVO CIRCULANTE - PASIVO CIRCULANTE</t>
  </si>
  <si>
    <t>Capacidad de la empresa para enfrentar imprevistos, aprovechar oportunidades o crecer con recursos propios sin comprometer la liquidez</t>
  </si>
  <si>
    <t>MARGEN DE SEGURIDAD</t>
  </si>
  <si>
    <t>CAPITAL DE TRABAJO / PASIVO CIRCULANTE</t>
  </si>
  <si>
    <t>Capacidad de liquidar el pasivo a corto con recursos propios sin comprometer la liquidez</t>
  </si>
  <si>
    <t>CAPITAL DE TRABAJO NETO OPERATIVO</t>
  </si>
  <si>
    <t>ACTIVO CIRCULANTE - EFECTIVO - PASIVO CIRC.</t>
  </si>
  <si>
    <t>Capital de trabajo disminuyendo el efectivo</t>
  </si>
  <si>
    <t>ROTACION</t>
  </si>
  <si>
    <t>CUENTAS POR COBRAR</t>
  </si>
  <si>
    <t>CLIENTES  ( S/IVA) / VENTAS NETAS X DÍAS</t>
  </si>
  <si>
    <t>DÍAS</t>
  </si>
  <si>
    <t>Los dias de credito que otorgamos a nuestros clientes</t>
  </si>
  <si>
    <t>INVENTARIOS</t>
  </si>
  <si>
    <t>INVENTARIOS / COSTO DE VENTAS X DÍAS</t>
  </si>
  <si>
    <t>Los dias que tarda la empresa en vender sus inventarios</t>
  </si>
  <si>
    <t>.</t>
  </si>
  <si>
    <t>PROVEEDORES / COSTO DE VENTAS  X DÍAS</t>
  </si>
  <si>
    <t>Los dias de credito que nos otorgan nuestros proveedores</t>
  </si>
  <si>
    <t>CICLO OPERATIVO</t>
  </si>
  <si>
    <t>DÍAS DE: CTAS X COB + INVENTARIOS - PROVEEDORES</t>
  </si>
  <si>
    <t>Dias que tarda la empresa en regresar el dinero nuevamente a bancos</t>
  </si>
  <si>
    <t>RENTABILIDAD</t>
  </si>
  <si>
    <t>EBITDA / VENTAS</t>
  </si>
  <si>
    <t>GANANCIAS COM. + DEP Y AMORT / VTAS NETAS</t>
  </si>
  <si>
    <t>Porcentaje de utilidad real sobre las ventas</t>
  </si>
  <si>
    <t>RENDIMIENTO SOBRE LA INVERSION PROPIA (ROE)</t>
  </si>
  <si>
    <t>UTILIDAD NETA / CAPITAL CONTABLE</t>
  </si>
  <si>
    <t>Rentabilidad sobre la inversion de los accionistas</t>
  </si>
  <si>
    <t>RENDIMIENTO SOBRE INVERSION TOTAL (ROA)</t>
  </si>
  <si>
    <t>UTILIDAD NETA / ACTIVO TOTAL</t>
  </si>
  <si>
    <t>Rentabilidad sobre la inversion de los accionistas y de terceros (prov y acreed)</t>
  </si>
  <si>
    <t>MARGEN DE UTILIDAD ( ROS )</t>
  </si>
  <si>
    <t>UTILIDAD OPERATIVA / VENTAS NETAS</t>
  </si>
  <si>
    <t>Porcentaje de utilidad neta sobre las ventas</t>
  </si>
  <si>
    <t>Nota:  ( + ) mientras más, mejor;  ( - ) mientras menos, mejor.</t>
  </si>
  <si>
    <t>DÍAS DE OPERACIÓN</t>
  </si>
  <si>
    <t>VENTAS NETAS ER</t>
  </si>
  <si>
    <t>VARIACION EBITDA</t>
  </si>
  <si>
    <t>ESTADÍSTICA Y TENDENCIA DEL EBITDA DE LOS AÑOS 2023-2025 |</t>
  </si>
  <si>
    <t>AÑO</t>
  </si>
  <si>
    <t>CÓDIGO:</t>
  </si>
  <si>
    <t xml:space="preserve">EMISIÓN: </t>
  </si>
  <si>
    <t>EDICIÓN:</t>
  </si>
  <si>
    <t>ESTADO DE RESULTADO MENSUAL POR CLIENTE |</t>
  </si>
  <si>
    <t>SAM´S CLUB MÉXICO</t>
  </si>
  <si>
    <t>WAL*MART PUERTO RICO</t>
  </si>
  <si>
    <t>PRO MEX CLEANERS</t>
  </si>
  <si>
    <t>OPTIVOSA</t>
  </si>
  <si>
    <t>SÁNCHEZ Y MARTÍN</t>
  </si>
  <si>
    <t>VOLUMEN DE COMPRA (527)</t>
  </si>
  <si>
    <t>VOLUMEN SOBRE COMPRA (553)</t>
  </si>
  <si>
    <t>COPATROCINIO</t>
  </si>
  <si>
    <t>TOTAL DE GASTOS</t>
  </si>
  <si>
    <t>GASTOS DE FABRICACIÓN</t>
  </si>
  <si>
    <t>PORC DE APLIC DE GTOS X VTA</t>
  </si>
  <si>
    <t>PI-DC-FO-07</t>
  </si>
  <si>
    <t>ESTADO DE RESULTADO ANUAL POR CLIENTE |</t>
  </si>
  <si>
    <t>FACTOR TIENDA NOW</t>
  </si>
  <si>
    <r>
      <t>ESTADO DE PRODUCCIÓN Y VENTAS |</t>
    </r>
    <r>
      <rPr>
        <b/>
        <sz val="13"/>
        <rFont val="Arial"/>
        <family val="2"/>
      </rPr>
      <t xml:space="preserve"> DICIEMBRE, 2025.</t>
    </r>
  </si>
  <si>
    <t>VENTAS  NETAS</t>
  </si>
  <si>
    <t>VENTAS NETAS DEL MES (VTAS MENOS REBAJAS)</t>
  </si>
  <si>
    <t>DATO PARA ENERO</t>
  </si>
  <si>
    <t>Inventario Inicial de Mat Primas</t>
  </si>
  <si>
    <t>Más: Compras Netas de Mat Primas</t>
  </si>
  <si>
    <t>ANALISIS DE COMPRA POR ACREEDORES PI-DC-FO-32</t>
  </si>
  <si>
    <t>Menos: Inv. Final de Materias Primas</t>
  </si>
  <si>
    <t>Se suma de la val de inv el total de quimicos y materia prima (I21 MAS I28)</t>
  </si>
  <si>
    <t>Igual: Materia Prima Utilizada</t>
  </si>
  <si>
    <t>Porcentaje sobre costo total de artículos producidos</t>
  </si>
  <si>
    <t>Más: Mano de Obra Utilizada</t>
  </si>
  <si>
    <t>este dato sale de hoja de resumen factor por litro PI-DC-FO-35 RESUMEN PRODUCTIVO EN ARCHIVO DE FACTOR POR LITRO</t>
  </si>
  <si>
    <t>Igual: Costo Primo</t>
  </si>
  <si>
    <t>Gastos de Fabricación</t>
  </si>
  <si>
    <t>6100-001-056 GASTOS APLICADOS ARCHIVO DE CIERRE DE GASTOS GFAB</t>
  </si>
  <si>
    <t>Más: Gtos Indirectos de Fabricación</t>
  </si>
  <si>
    <t>Igual: Costo de la Produccion del periodo</t>
  </si>
  <si>
    <t>Mas: Inv Inicial de Prod. en Proceso</t>
  </si>
  <si>
    <t>Menos: Inv. Final de Prod.  en Proceso</t>
  </si>
  <si>
    <t>DEL ARCHIVO DE VALUACION DE INV CELDA I19</t>
  </si>
  <si>
    <t>Igual: Costo Total de Artículos producidos</t>
  </si>
  <si>
    <t>Mas: Inv Inicial de Producto Terminado</t>
  </si>
  <si>
    <t>Menos: Inv. Final de Producto Term.</t>
  </si>
  <si>
    <t>DEL ARCHIVO DE VALUACION DE INV CELDA I14</t>
  </si>
  <si>
    <t>IGUAL: COSTO DE VENTA</t>
  </si>
  <si>
    <t>Porcentaje sobre las ventas netas</t>
  </si>
  <si>
    <t>TOTAL INVENTARIOS</t>
  </si>
  <si>
    <t>COPIAR TOTAL DEL INV I35</t>
  </si>
  <si>
    <t>C.V.</t>
  </si>
  <si>
    <t>VERSION ER</t>
  </si>
  <si>
    <t>COSTO DE VTAS PI-DC-FO-50 0722</t>
  </si>
  <si>
    <t>ORIGEN GASTOS, ESTADO DE RESULTADOS</t>
  </si>
  <si>
    <t xml:space="preserve">TENDENCIA DE LAS NÓMINAS DURANTE EL PERÍODO 2024-2025 | </t>
  </si>
  <si>
    <t>Dato Francisco</t>
  </si>
  <si>
    <t>6300-001-002</t>
  </si>
  <si>
    <t>6100-001-002</t>
  </si>
  <si>
    <t>6200-002-003</t>
  </si>
  <si>
    <t>MES</t>
  </si>
  <si>
    <t>PI</t>
  </si>
  <si>
    <t>SUBTOTAL</t>
  </si>
  <si>
    <t>M.O.</t>
  </si>
  <si>
    <t>FABRICACIÓN</t>
  </si>
  <si>
    <t>M.O. DIRECTA</t>
  </si>
  <si>
    <t>500-0001-0007</t>
  </si>
  <si>
    <t>600-0001</t>
  </si>
  <si>
    <t>CTA 6100-001-089 Gtos Fab Maquila</t>
  </si>
  <si>
    <t>NÓMINA ANUAL</t>
  </si>
  <si>
    <t>Variación mismo mes año anterior.</t>
  </si>
  <si>
    <t>Monetaria</t>
  </si>
  <si>
    <t>Porcentual</t>
  </si>
  <si>
    <t>PERSONAS POR ÁREA</t>
  </si>
  <si>
    <t>PERSONAL ANUAL</t>
  </si>
  <si>
    <t>Personal</t>
  </si>
  <si>
    <t>PROMEDIO DE NOMINA POR ÁREA</t>
  </si>
  <si>
    <t>TENDENCIA DE VENTAS VS PRESUPUESTO |</t>
  </si>
  <si>
    <t>DICIEMBRE 2025.</t>
  </si>
  <si>
    <t>DESCRIPCIÓN</t>
  </si>
  <si>
    <t>TOTAL ANUAL</t>
  </si>
  <si>
    <t>VENTAS 2024</t>
  </si>
  <si>
    <t>PRESUPUESTO 2025</t>
  </si>
  <si>
    <t>VENTAS 2025</t>
  </si>
  <si>
    <t>ALCANCE EN VENTAS 2025</t>
  </si>
  <si>
    <t>COMPARATIVO 2024 Vs 2025.</t>
  </si>
  <si>
    <t>ACTUAL</t>
  </si>
  <si>
    <t>ANTERIOR</t>
  </si>
  <si>
    <t>DIFERENCIA</t>
  </si>
  <si>
    <t>Abril - Período</t>
  </si>
  <si>
    <r>
      <t>ANÁLISIS DE COMPRAS |</t>
    </r>
    <r>
      <rPr>
        <b/>
        <sz val="13"/>
        <rFont val="Arial"/>
        <family val="2"/>
      </rPr>
      <t xml:space="preserve"> DICIEMBRE, 2025.</t>
    </r>
  </si>
  <si>
    <t>PROVEEDOR</t>
  </si>
  <si>
    <t>COMPRAS 2025</t>
  </si>
  <si>
    <t>PORCENTAJE</t>
  </si>
  <si>
    <t>PROMEDIO MENSUAL*</t>
  </si>
  <si>
    <t>LOS DIEZ PRINCIPALES PROVEEDORES (POR MONTOS DE COMPRA ANUAL).</t>
  </si>
  <si>
    <t>P000071</t>
  </si>
  <si>
    <t>SYMRISE, S. DE R.L. DE C.V.</t>
  </si>
  <si>
    <t>P001184</t>
  </si>
  <si>
    <t>ENVASES UNIVERALES, SAPI DE CV</t>
  </si>
  <si>
    <t>ENVASES UNIVERSALES, SAPI DE CV</t>
  </si>
  <si>
    <t>P001133</t>
  </si>
  <si>
    <t>BM NEGOCIACIONES QUÍMICAS</t>
  </si>
  <si>
    <t>BM NEGOCIACIONES QUIMICAS</t>
  </si>
  <si>
    <t>P001190</t>
  </si>
  <si>
    <t>TEKNOPELLETS, S.A. DE C.V.</t>
  </si>
  <si>
    <t>P002176</t>
  </si>
  <si>
    <t>ADITIVOS CEMENTANTES</t>
  </si>
  <si>
    <t>P002211</t>
  </si>
  <si>
    <t>M CHEM</t>
  </si>
  <si>
    <t>P000452</t>
  </si>
  <si>
    <t>ENVASERV S. A. DE C. V.</t>
  </si>
  <si>
    <t>P000780</t>
  </si>
  <si>
    <t>ESPECIALIDADES PDV, S.A. DE C.V</t>
  </si>
  <si>
    <t>P000693</t>
  </si>
  <si>
    <t>MANUFACTURA DE ENVASES JÚPITER S.A DE C.V</t>
  </si>
  <si>
    <t>MANUFACTURA DE ENVASES JUPITER S.A DE C.V</t>
  </si>
  <si>
    <t>P000057</t>
  </si>
  <si>
    <t>TENSOACTIVOS Y ESPECIALIDADES, S.A. DE C.V.</t>
  </si>
  <si>
    <t>EL RESTO</t>
  </si>
  <si>
    <t>VARIOS</t>
  </si>
  <si>
    <t>P000022</t>
  </si>
  <si>
    <t>QUIMI KAO S.A DE C.V.</t>
  </si>
  <si>
    <t>P001061</t>
  </si>
  <si>
    <t>ARTIGRAF, S.A. DE C.V.</t>
  </si>
  <si>
    <t>P000020</t>
  </si>
  <si>
    <t>CHEP MEXICO, S.A. DE C.V.</t>
  </si>
  <si>
    <t>CHEP MEXICO, S. DE R.L. DE C.V.</t>
  </si>
  <si>
    <t>P000649</t>
  </si>
  <si>
    <t>ETICOM, SA DE CV</t>
  </si>
  <si>
    <t>P000006</t>
  </si>
  <si>
    <t>VILLARREAL BUENFIL Y CIA., SA DE CV</t>
  </si>
  <si>
    <t>P000058</t>
  </si>
  <si>
    <t>EDIPLAST, S.A. DE C.V.</t>
  </si>
  <si>
    <t>P000365</t>
  </si>
  <si>
    <t>REGIO EMPAQUE, SA DE CV</t>
  </si>
  <si>
    <t>P000042</t>
  </si>
  <si>
    <t>IQUISA SANTA CLARA, S.A. DE C.V.</t>
  </si>
  <si>
    <t>P000866</t>
  </si>
  <si>
    <t>LILIANA ELIZABETH SANTIAGO ARROYO</t>
  </si>
  <si>
    <t>P000002</t>
  </si>
  <si>
    <t>INDUSTRIAS BUINMOR, S.A. DE  C.V.</t>
  </si>
  <si>
    <t>P002094</t>
  </si>
  <si>
    <t>POLIETILENOS COMERCIALES DE MEXICO, S.A. DE C.V.</t>
  </si>
  <si>
    <t>P001011</t>
  </si>
  <si>
    <t>HERMANOS SAÑUDO, S.A. DE C.V.</t>
  </si>
  <si>
    <t>P000075</t>
  </si>
  <si>
    <t>HJB QUIMICA INTERNACIONAL, SA DE CV</t>
  </si>
  <si>
    <t>P000310</t>
  </si>
  <si>
    <t>ACABADOS DE PAPELES SATINADOS Y ABSORBENTES, SA DE CV</t>
  </si>
  <si>
    <t>P001107</t>
  </si>
  <si>
    <t>UNIVAR SOLUTIONS MEXICO, S DE R.L. DE C.V.</t>
  </si>
  <si>
    <t>P000393</t>
  </si>
  <si>
    <t>IGNACIO ANDRADE CALDERON</t>
  </si>
  <si>
    <t>P000845</t>
  </si>
  <si>
    <t>COMERCIALIZADORA EXCA, S.A.  DE C.V.</t>
  </si>
  <si>
    <t>P001036</t>
  </si>
  <si>
    <t>ADVAM DE MÉXICO, S.R.L. DE C.V.</t>
  </si>
  <si>
    <t>P0000254</t>
  </si>
  <si>
    <t>GUALA DISPENSING MEXICO, SA DE CV</t>
  </si>
  <si>
    <t>P001020</t>
  </si>
  <si>
    <t>MATERIAS QUIMICAS DE MEXICO, S.A. DE C.V.</t>
  </si>
  <si>
    <t>P001121</t>
  </si>
  <si>
    <t>REGIO PET, S.A. DE C.V.</t>
  </si>
  <si>
    <t>P002166</t>
  </si>
  <si>
    <t>CORRUGADOS DEL ALTIPLANO</t>
  </si>
  <si>
    <t>P000622</t>
  </si>
  <si>
    <t>EMPAQUE Y DISEÑO S.A. DE C.V.</t>
  </si>
  <si>
    <t>P000026</t>
  </si>
  <si>
    <t>DISAN MEXICO S.A DE C.V.</t>
  </si>
  <si>
    <t>P000197</t>
  </si>
  <si>
    <t>BIENES DE EQUIPO LIGERO, CONSTRUCCION Y ASESORAMIENTO, SA DE CV</t>
  </si>
  <si>
    <t>P002192</t>
  </si>
  <si>
    <t>CHEMYUNION MEXICO</t>
  </si>
  <si>
    <t>P000305</t>
  </si>
  <si>
    <t>GLOBAL QUIMICA DISTRIBUIDORES, SA DE CV</t>
  </si>
  <si>
    <t>P000024</t>
  </si>
  <si>
    <t>POCHTECA MATERIAS PRIMAS S.A DE C.V</t>
  </si>
  <si>
    <t>P000981</t>
  </si>
  <si>
    <t>MAXIPET, S.A. DE C.V.</t>
  </si>
  <si>
    <t>P000719</t>
  </si>
  <si>
    <t>BIO EMPAQUES MEXICANOS, SA DE CV</t>
  </si>
  <si>
    <t>P001050</t>
  </si>
  <si>
    <t>SENSIENT COLORS S.A. DE C.V.</t>
  </si>
  <si>
    <t>P000701</t>
  </si>
  <si>
    <t>BIOELEMENTAL CHEMICALS, SA DE CV</t>
  </si>
  <si>
    <t>P000275</t>
  </si>
  <si>
    <t>MIRACHEM LLC</t>
  </si>
  <si>
    <t>P001005</t>
  </si>
  <si>
    <t>PEROXIQUIMICOS, S.A. DE C.V.</t>
  </si>
  <si>
    <t>P002172</t>
  </si>
  <si>
    <t>PABLO MORENO GARCIA</t>
  </si>
  <si>
    <t>P001168</t>
  </si>
  <si>
    <t>PROVEEDORA DE TENSOACTIVOS, S DE RL DE CV</t>
  </si>
  <si>
    <t>P000035</t>
  </si>
  <si>
    <t>ALFA DENDRO S. DE RL DE CV</t>
  </si>
  <si>
    <t>P000796</t>
  </si>
  <si>
    <t>AUSTRAL COSMÉTICA, S.A. DE C.V</t>
  </si>
  <si>
    <t>P000739</t>
  </si>
  <si>
    <t>GRUPO ASELAC, SA DE CV</t>
  </si>
  <si>
    <t>P000769</t>
  </si>
  <si>
    <t>POLAQUIMIA, SA DE CV</t>
  </si>
  <si>
    <t>P002021</t>
  </si>
  <si>
    <t>INDUSTRIAS TUK, S.A. DE C.V.</t>
  </si>
  <si>
    <t>P000650</t>
  </si>
  <si>
    <t>PROVISTA S.A. DE C.V.</t>
  </si>
  <si>
    <t>P000592</t>
  </si>
  <si>
    <t>ETIPLAS SA DE CV</t>
  </si>
  <si>
    <t>P000008</t>
  </si>
  <si>
    <t>TALOQUIMIA, S.A. DE C.V.</t>
  </si>
  <si>
    <t>P002146</t>
  </si>
  <si>
    <t>GRUPO ARCO IRIS PLASTICOS</t>
  </si>
  <si>
    <t>P002247</t>
  </si>
  <si>
    <t>INTERNATIONAL CHEMICAL PRODUCT SERVICES MEXICO</t>
  </si>
  <si>
    <t>P001157</t>
  </si>
  <si>
    <t>IMCD MEXICO, S.A. DE C.V.</t>
  </si>
  <si>
    <t>P000077</t>
  </si>
  <si>
    <t>EXTRACTOS SIGMA, SA DE CV</t>
  </si>
  <si>
    <t>P000004</t>
  </si>
  <si>
    <t>CENTURY LABORATORIES, SA DE CV</t>
  </si>
  <si>
    <t>CENTURY LABORATORIES, S.A. DE C.V.</t>
  </si>
  <si>
    <t>P000439</t>
  </si>
  <si>
    <t>MOISES DANIEL MARTINEZ ROMERO</t>
  </si>
  <si>
    <t>P000083</t>
  </si>
  <si>
    <t>INDUSTRIAS SIANSHA, S.A. DE C.V.</t>
  </si>
  <si>
    <t>P001160</t>
  </si>
  <si>
    <t>ESCOWILL ENVASES PET, S.A. DE C.V.</t>
  </si>
  <si>
    <t>P002248</t>
  </si>
  <si>
    <t>PROYECTOS Y DESARROLLOS DRAGA</t>
  </si>
  <si>
    <t>P000979</t>
  </si>
  <si>
    <t>CHEMLOGIS, S.A. DE C.V.</t>
  </si>
  <si>
    <t>P000078</t>
  </si>
  <si>
    <t>ECAP, S.A. DE C.V.</t>
  </si>
  <si>
    <t>P000021</t>
  </si>
  <si>
    <t>PROVEM, S.A. DE C.V.</t>
  </si>
  <si>
    <t>P000741</t>
  </si>
  <si>
    <t>QUIMICA VAID, SA DE CV</t>
  </si>
  <si>
    <t>P002076</t>
  </si>
  <si>
    <t>BONGER QUIMICA, S.A. DE C.V.</t>
  </si>
  <si>
    <t>P000744</t>
  </si>
  <si>
    <t>CERAS UNIVERSALES, SA DE CV</t>
  </si>
  <si>
    <t>CERAS UNIVERSALES, S.A. DE C.V.</t>
  </si>
  <si>
    <t>P000748</t>
  </si>
  <si>
    <t>DR. JOSE POLAK, SA DE CV</t>
  </si>
  <si>
    <t>P000671</t>
  </si>
  <si>
    <t>FISCHER</t>
  </si>
  <si>
    <t>P002145</t>
  </si>
  <si>
    <t>DROGUERIA COSMOPOLITA, S.A. DE C.V.</t>
  </si>
  <si>
    <t>P002111</t>
  </si>
  <si>
    <t>CHEMICO ESPECIALIDADES QUIMICAS, S.A. DE C.V.</t>
  </si>
  <si>
    <t>P002105</t>
  </si>
  <si>
    <t>INDUSTRIAS SINTOQUIM, S.A. DE C.V.</t>
  </si>
  <si>
    <t>P002101</t>
  </si>
  <si>
    <t>ABA MEXICO, S. DE R.L. DE C.V.</t>
  </si>
  <si>
    <t>P002067</t>
  </si>
  <si>
    <t>BOSQUEMPACK, S.A. DE C.V.</t>
  </si>
  <si>
    <t>P002048</t>
  </si>
  <si>
    <t>VWS MEXICO, S.A. DE C.V.</t>
  </si>
  <si>
    <t>P002047</t>
  </si>
  <si>
    <t>HEUBACH COLORANTS MEXICO, SA DE CV</t>
  </si>
  <si>
    <t>P002038</t>
  </si>
  <si>
    <t>CASQUILLOS Y ACCESORIOS COSMETICOS, S. DE R.L. DE C.V.</t>
  </si>
  <si>
    <t>P002030</t>
  </si>
  <si>
    <t>BIANKA DARIA MARTINEZ SAPIEN</t>
  </si>
  <si>
    <t>P002022</t>
  </si>
  <si>
    <t>GTM-GRUPTECHMEX, S.A. DE C.V.</t>
  </si>
  <si>
    <t>P002011</t>
  </si>
  <si>
    <t>AZELIS MEXICO, S.A. DE C.V.</t>
  </si>
  <si>
    <t>P001194</t>
  </si>
  <si>
    <t>FIRMENICH DE MEXICO, S.A. DE C.V.</t>
  </si>
  <si>
    <t>P001193</t>
  </si>
  <si>
    <t>SUN CHEMICAL, S.A. DE C.V.</t>
  </si>
  <si>
    <t>P001192</t>
  </si>
  <si>
    <t>HOLOGRAMAS DE MEXICO, S. DE R.L. DE C.V.</t>
  </si>
  <si>
    <t>P001183</t>
  </si>
  <si>
    <t>LICORES TIPICOS MEXICANOS,  S.A. DE CV.</t>
  </si>
  <si>
    <t>P001170</t>
  </si>
  <si>
    <t>CENTRAL DE PRODUCTOS QUIMICOS, S.A. DE C.V.</t>
  </si>
  <si>
    <t>P001163</t>
  </si>
  <si>
    <t>NEOYAG INTERNACIONAL, S.A. DE C.V.</t>
  </si>
  <si>
    <t>P001159</t>
  </si>
  <si>
    <t>GRUPO RAVARA, SA DE CV</t>
  </si>
  <si>
    <t>P001155</t>
  </si>
  <si>
    <t>ASIA MEXICO 2019, S.A. DE C.V.</t>
  </si>
  <si>
    <t>P001153</t>
  </si>
  <si>
    <t>DERIVADOS MACROQUIMICOS, S.A. DE C.V.</t>
  </si>
  <si>
    <t>P001129</t>
  </si>
  <si>
    <t>EDUARDO GARCIA MARTINEZ</t>
  </si>
  <si>
    <t>P001112</t>
  </si>
  <si>
    <t>MARIA JUANA ANDRADE CALDERON</t>
  </si>
  <si>
    <t>P001067</t>
  </si>
  <si>
    <t>STEPAN MÉXICO S.A. DE C.V.</t>
  </si>
  <si>
    <t>P001047</t>
  </si>
  <si>
    <t>SKARTON, S.A. DE C.V.</t>
  </si>
  <si>
    <t>P000978</t>
  </si>
  <si>
    <t>ALL4LABELS MEXICO, S.A. DE C.V.</t>
  </si>
  <si>
    <t>P000802</t>
  </si>
  <si>
    <t>BARCA DE MEXICO, S.A. DE C.V.</t>
  </si>
  <si>
    <t>P000648</t>
  </si>
  <si>
    <t>ROBOTICA Y DISEÑO, SA DE CV</t>
  </si>
  <si>
    <t>P000638</t>
  </si>
  <si>
    <t>PROVEEDORA DE ENVASES OSHER, SA DE CV</t>
  </si>
  <si>
    <t>P000533</t>
  </si>
  <si>
    <t>ENMEX, SA DE CV</t>
  </si>
  <si>
    <t>P000455</t>
  </si>
  <si>
    <t>PORTOLA PACKAGING INC.MEXICO, S.A. DE C.V.</t>
  </si>
  <si>
    <t>PORTOLA PACKAGING INC.- MEXICO, S.A. DE C.V.</t>
  </si>
  <si>
    <t>P000395</t>
  </si>
  <si>
    <t>ASHLAND CHEMICAL DE MEXICO, S.A. DE C.V.</t>
  </si>
  <si>
    <t>P000200</t>
  </si>
  <si>
    <t>CLARIANT PLASTICS &amp; COATINGS MEXICO, SA DE CV</t>
  </si>
  <si>
    <t>P000044</t>
  </si>
  <si>
    <t>SALVADOR CORREA GARCIA LEON</t>
  </si>
  <si>
    <t>P000027</t>
  </si>
  <si>
    <t>QUIMICA DELTA S.A DE C.V.</t>
  </si>
  <si>
    <t>P000025</t>
  </si>
  <si>
    <t>INDUSTRIA QUÍMICA DEL CENTRO S.A DE C.V.</t>
  </si>
  <si>
    <t>INDUSTRIA QUIMICA DEL CENTRO S.A DE C.V.</t>
  </si>
  <si>
    <t>P000017</t>
  </si>
  <si>
    <t>BRENNTAG MEXICO, S.A. DE C.V.</t>
  </si>
  <si>
    <t>COMPRAS BRUTAS</t>
  </si>
  <si>
    <t>1160-004-000</t>
  </si>
  <si>
    <t>ALMACEN DE MATERIAS PRIMAS</t>
  </si>
  <si>
    <t>VILLARREAL BUENFIL Y CIA</t>
  </si>
  <si>
    <t>2180-002-000</t>
  </si>
  <si>
    <t>ANTIC.PROV. VARIOS</t>
  </si>
  <si>
    <t>P00350</t>
  </si>
  <si>
    <t>ENVASES UNIVERSALES DE MEXICO S. A. P. I. DE C. V.</t>
  </si>
  <si>
    <t>DESCUENTOS SOBRE COMPRA</t>
  </si>
  <si>
    <t xml:space="preserve">     COMPRAS NETAS TOTALES</t>
  </si>
  <si>
    <t>INVENTARIO COSTEADO AL CIERRE DE |</t>
  </si>
  <si>
    <t>INVENTARIO TOTAL</t>
  </si>
  <si>
    <t>INV DE LENTO MOVIMIENTO</t>
  </si>
  <si>
    <t>MONETARIO</t>
  </si>
  <si>
    <t>PORCENTUAL</t>
  </si>
  <si>
    <t>PRODUCTO TERMINADO</t>
  </si>
  <si>
    <t>LINEA MM</t>
  </si>
  <si>
    <t>IMPLEMENTOS</t>
  </si>
  <si>
    <t>HDX LIMPIADOR LAVANDA 2 L</t>
  </si>
  <si>
    <t>PRODUCCIÓN EN PROCESO</t>
  </si>
  <si>
    <t>QUÍMICOS</t>
  </si>
  <si>
    <t>LIQUIDOS</t>
  </si>
  <si>
    <t>AGUA CRUDA</t>
  </si>
  <si>
    <t>LIQ MM SUAVIZANTE MC</t>
  </si>
  <si>
    <t>LIQ MM LAVATRASTES L70</t>
  </si>
  <si>
    <t>LIQ MM DETERGENTE ROPA DE COLOR GP</t>
  </si>
  <si>
    <t>LIQ MM DETERGENTE ROPA COLOR G6 G05 L70</t>
  </si>
  <si>
    <t>CONCENTRADOS</t>
  </si>
  <si>
    <t>QUIMICOS</t>
  </si>
  <si>
    <t>LAURIL ETER SULFATO DE SODIO PASTA 70%</t>
  </si>
  <si>
    <t>ESTERQUAT 90</t>
  </si>
  <si>
    <t>LAURIL SULFATO DE SODIO</t>
  </si>
  <si>
    <t>OXIDO DE LAURIL DIMETIL AMINA AL 30%</t>
  </si>
  <si>
    <t>GLUCOPON 425 N</t>
  </si>
  <si>
    <t>CHEMYCARE KERATIN</t>
  </si>
  <si>
    <t>OCIDE</t>
  </si>
  <si>
    <t>CLORURO DE SODIO REFINADO</t>
  </si>
  <si>
    <t>GOMA XANTANA XGF FN CS-PC</t>
  </si>
  <si>
    <t>ACIDO DODECIL BENCEN SULFONICO AL 95%</t>
  </si>
  <si>
    <t>FRAGANCIAS</t>
  </si>
  <si>
    <t>FRAG MEDITERRANEAN BREEZE FP 123362</t>
  </si>
  <si>
    <t>FRAG ACTIVE POWER III FP 138342</t>
  </si>
  <si>
    <t>FRAG BLUE FUN II 268203</t>
  </si>
  <si>
    <t>FRAG WONDER LEMON FP lll 145584</t>
  </si>
  <si>
    <t>SYMCAP S1 INTENSE PEAR 326702</t>
  </si>
  <si>
    <t>TINTURAS</t>
  </si>
  <si>
    <t>TINTURA LIQUITINT 8119</t>
  </si>
  <si>
    <t>TINTURA SENSIPOWDER BLUE 199</t>
  </si>
  <si>
    <t>TINTURA ULTRA LIQUID 8148</t>
  </si>
  <si>
    <t>TINTURA ULTRA LIQUID 8136 ROJO</t>
  </si>
  <si>
    <t>TINTURA LIQUITINT GREEN GG</t>
  </si>
  <si>
    <t>MATERIAS PRIMAS</t>
  </si>
  <si>
    <t>ETIQUETAS</t>
  </si>
  <si>
    <t>ETIQ FRONTAL MM LAVATRASTES 2.9 L D25</t>
  </si>
  <si>
    <t>ETIQ REV MM LAVATRASTES 2.9 L D25</t>
  </si>
  <si>
    <t>ETIQ MM DETERGENTE COLOR GP 10 L D25</t>
  </si>
  <si>
    <t>ETIQ MM SUAVIZANTE MC 10 L D25</t>
  </si>
  <si>
    <t>ETIQ MM LIMPIADOR BRISA DE MAR 10 L D25</t>
  </si>
  <si>
    <t>ENVASES</t>
  </si>
  <si>
    <t>ENVASE 9L TIPO A COLOR AZUL REY V2</t>
  </si>
  <si>
    <t>ENVASE 9L TIPO A COLOR AZUL</t>
  </si>
  <si>
    <t>ENVASE BLANCO 20 L TAPA AZUL PCR</t>
  </si>
  <si>
    <t>ENVASE NATURAL 2.9 L PCR</t>
  </si>
  <si>
    <t>ENVASE NATURAL 20 L TAPA AZUL</t>
  </si>
  <si>
    <t>TAPAS Y ATOMIZADORES</t>
  </si>
  <si>
    <t>ATOM TS3 DEXTER SPRAY-STREAM NATURAL</t>
  </si>
  <si>
    <t>ATOM TS3 DEXTER SPRAY-STREAM NATURAL (ESPUMANTE)</t>
  </si>
  <si>
    <t>TV-VALVULA DOSIFICADORA ECO-TWIST R-38 MM</t>
  </si>
  <si>
    <t>VB-VASO MEDIDOR 5 OZ PARA ECO-TWIST</t>
  </si>
  <si>
    <t>TAPA DISC TOP BAMBOO 24/410</t>
  </si>
  <si>
    <t>CORRUGADOS</t>
  </si>
  <si>
    <t>CHAROLA MM DETERGENTE GP 10 L DC D25 V2</t>
  </si>
  <si>
    <t>CHAROLA SIN IMPRESIÓN 10 L DC</t>
  </si>
  <si>
    <t>CHAROLA MM SUAVIZANTE MC 10 L DC D25</t>
  </si>
  <si>
    <t>CHAROLA MM LAVATRASTES 44 ECT DC D25 V2</t>
  </si>
  <si>
    <t>POSTE ESQUINERO 300 PUNTOS X 96 CMS X 3" DE ANCHO</t>
  </si>
  <si>
    <t>EMPAQUE</t>
  </si>
  <si>
    <t>POLIOLEFINA  MR25 CF400, CAL 100-19”</t>
  </si>
  <si>
    <t>TARIMA CHEP</t>
  </si>
  <si>
    <t>PELICULA STRETCH 20.3 MIC 19"IN 5000'FT 80 GA PACKSYS</t>
  </si>
  <si>
    <t>PEL POL BAJA DENSIDAD CAL 250 ANCHO PLANO 180 MTS</t>
  </si>
  <si>
    <t>PELICULA STRETCH ALTO DESEMPEÑO 30” CAL 80 5000 PIES</t>
  </si>
  <si>
    <t>TENDENCIA ANUAL DE LOS INVENTARIOS |</t>
  </si>
  <si>
    <t>PRODUCTO TERMINADO ÓPTIMO</t>
  </si>
  <si>
    <t>QUÍMICOS ÓPTIMO</t>
  </si>
  <si>
    <t>MATERIAS PRIMAS ÓPTIMO</t>
  </si>
  <si>
    <t>TEMPORADA ALTA</t>
  </si>
  <si>
    <t>FISICO</t>
  </si>
  <si>
    <t>ÓPTIMO</t>
  </si>
  <si>
    <t>MONTOS EXPRESADOS EN MILLONES DE PESOS</t>
  </si>
  <si>
    <t xml:space="preserve">INDICADORES PRODUCTIVOS EN LA OPERACIÓN GLOBAL | </t>
  </si>
  <si>
    <t>MANO DE OBRA</t>
  </si>
  <si>
    <t>LITROS PRODUCIDOS</t>
  </si>
  <si>
    <t>FACTOR DE GTOS DE FABRICACION*</t>
  </si>
  <si>
    <t>FACTOR DE MANO DE OBRA*</t>
  </si>
  <si>
    <t>FACTOR M.O. POR LITRO VENDIDO*</t>
  </si>
  <si>
    <t>GASTOS ESTÁNDAR</t>
  </si>
  <si>
    <t>Mano de obra estandar</t>
  </si>
  <si>
    <t>GASTOS Ingresos totales</t>
  </si>
  <si>
    <t>FACTOR</t>
  </si>
  <si>
    <t>Factor por litro</t>
  </si>
  <si>
    <t>Promedio anual</t>
  </si>
  <si>
    <t>*Monto pagado en pesos por litro producido</t>
  </si>
  <si>
    <t>VARIACIÓN RESPECTO AL AÑO ANTERIOR.</t>
  </si>
  <si>
    <t>NUMÉRICA</t>
  </si>
  <si>
    <t>MONETARIA</t>
  </si>
  <si>
    <t>RESUMEN PRODUCTIVO |</t>
  </si>
  <si>
    <t>SEGUNDO ESCENARIO</t>
  </si>
  <si>
    <t>TERCER ESCENARIO</t>
  </si>
  <si>
    <t>SEGMENTO</t>
  </si>
  <si>
    <t>FACTOR DE MANO DE OBRA</t>
  </si>
  <si>
    <t>COSTO POR LITRO PRODUCIDO</t>
  </si>
  <si>
    <t>No. PERSONAL AL CIERRE</t>
  </si>
  <si>
    <t>LITROS PROD POR PERSONA (PROMEDIO)</t>
  </si>
  <si>
    <t xml:space="preserve">CANTIDAD </t>
  </si>
  <si>
    <t>PORC. ANUAL</t>
  </si>
  <si>
    <t>M.O. TOTAL</t>
  </si>
  <si>
    <t>DIA</t>
  </si>
  <si>
    <t>X TRAB.</t>
  </si>
  <si>
    <t>X HORA</t>
  </si>
  <si>
    <t>MEZCLAS</t>
  </si>
  <si>
    <t>PRODUCCION</t>
  </si>
  <si>
    <t>PROMEDIO MENSUAL 2025</t>
  </si>
  <si>
    <t>PROM. MEN 2024</t>
  </si>
  <si>
    <t>VAR. COMP. 2025 Vs 2024</t>
  </si>
  <si>
    <t>TENDENCIA ANUAL DE GASTOS |</t>
  </si>
  <si>
    <t>6100-001-056</t>
  </si>
  <si>
    <t>Total 6200-000-000</t>
  </si>
  <si>
    <t>Total 6200-002-000</t>
  </si>
  <si>
    <t>Total 6200-003-000</t>
  </si>
  <si>
    <t>Total 6200-004-000</t>
  </si>
  <si>
    <t>Total 6300-001-000</t>
  </si>
  <si>
    <t>Total 6400-001-000</t>
  </si>
  <si>
    <t>Total 6000-000-000</t>
  </si>
  <si>
    <t>Total 6100-000-000</t>
  </si>
  <si>
    <t>Total 4400-000-000</t>
  </si>
  <si>
    <t>Total 6300-002-000</t>
  </si>
  <si>
    <t>ELIMINACIONES</t>
  </si>
  <si>
    <t>TIENDA NOW</t>
  </si>
  <si>
    <t>COOR. EMBARQUES</t>
  </si>
  <si>
    <t>ADMON.-COMEDOR</t>
  </si>
  <si>
    <t>VARIACION RESPECTO AL AÑO ANTERIOR</t>
  </si>
  <si>
    <t>VARIACION PORCENTUAL</t>
  </si>
  <si>
    <t>GASTOS DE OPERACIÓN |</t>
  </si>
  <si>
    <t>VENTAS NETAS CONSOLIDADAS</t>
  </si>
  <si>
    <t>MONTOS</t>
  </si>
  <si>
    <t>SUBTOTAL PI</t>
  </si>
  <si>
    <t>COOR. DE EMBARQUES</t>
  </si>
  <si>
    <t>SUBTOTAL PIMA</t>
  </si>
  <si>
    <t>ADMINISTRACIÓN - COMEDOR</t>
  </si>
  <si>
    <t>SUBTOTAL PISA</t>
  </si>
  <si>
    <t>SUBTOTAL ARQCO</t>
  </si>
  <si>
    <t>SUBTOTAL SOLARRI</t>
  </si>
  <si>
    <t>ELIMINACIONES VENTAS</t>
  </si>
  <si>
    <t>COMPROB. GASTOS</t>
  </si>
  <si>
    <t>CONSOLIDADOS</t>
  </si>
  <si>
    <t>COMPROB. VTAS NETAS</t>
  </si>
  <si>
    <t>*RESPECTO A LAS VENTAS NETAS DEL MES REFERIDO</t>
  </si>
  <si>
    <t>T.C.</t>
  </si>
  <si>
    <r>
      <rPr>
        <sz val="13"/>
        <rFont val="Arial"/>
        <family val="2"/>
      </rPr>
      <t>IMPACTOS ECONÓMICOS</t>
    </r>
    <r>
      <rPr>
        <b/>
        <sz val="13"/>
        <rFont val="Arial"/>
        <family val="2"/>
      </rPr>
      <t xml:space="preserve"> |</t>
    </r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</si>
  <si>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</si>
  <si>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</si>
  <si>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</si>
  <si>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</si>
  <si>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</si>
  <si>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</si>
  <si>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</si>
  <si>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</si>
  <si>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</si>
  <si>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</si>
  <si>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</si>
  <si>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</si>
  <si>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anual</t>
  </si>
  <si>
    <t>DECREMENTOS Y BENEFICIOS</t>
  </si>
  <si>
    <t>DECREMENTOS EN COSTOS DE FÓRMULAS</t>
  </si>
  <si>
    <t>INCREMENTO DE PRECIO PROD TERMINADO</t>
  </si>
  <si>
    <t>DECREMENTOS EN MATERIAS PRIMAS</t>
  </si>
  <si>
    <t>RENDIMIENTO POR ESTRATEGIA DE PAGO EN TIPO DE CAMBIO</t>
  </si>
  <si>
    <t xml:space="preserve">SUBTOTAL </t>
  </si>
  <si>
    <t>INCREMENTOS Y COSTOS EXTRA.</t>
  </si>
  <si>
    <t>INCREMENTOS EN COSTOS DE FÓRMULAS</t>
  </si>
  <si>
    <t>DECREMENTO DE PRECIO PROD. TERMINADOS</t>
  </si>
  <si>
    <t>INCREMENTOS EN MATERIAS PRIMAS</t>
  </si>
  <si>
    <t>IMPACTO ECONOMICO NETO</t>
  </si>
  <si>
    <r>
      <t>INFLACIÓN INTERNA MENSUAL |</t>
    </r>
    <r>
      <rPr>
        <b/>
        <sz val="13"/>
        <rFont val="Arial"/>
        <family val="2"/>
      </rPr>
      <t xml:space="preserve"> </t>
    </r>
  </si>
  <si>
    <t>STATUS</t>
  </si>
  <si>
    <t>NÚMERO DE ARTÍCULO</t>
  </si>
  <si>
    <t>DESCRIPCION</t>
  </si>
  <si>
    <t>UM     INVENTARIO</t>
  </si>
  <si>
    <t>MONEDA</t>
  </si>
  <si>
    <t>COSTO INICIAL</t>
  </si>
  <si>
    <t xml:space="preserve">ENERO </t>
  </si>
  <si>
    <t>VARIACIÓN</t>
  </si>
  <si>
    <t>COMPRAS 2025 REFERENTES (MXN)</t>
  </si>
  <si>
    <t>PORC. DE PARTICIPACIÓN</t>
  </si>
  <si>
    <t>INFLACIÓN PONDERADA</t>
  </si>
  <si>
    <t>INICIAL</t>
  </si>
  <si>
    <t>Activo</t>
  </si>
  <si>
    <t>300100-000000</t>
  </si>
  <si>
    <t>LILIANA ELIZABETH SANTIAGO ARROYO/ IGNACIO ANDRADE CALDERON/ PROYECTOS Y DESARROLLOS DRAGA</t>
  </si>
  <si>
    <t>KG</t>
  </si>
  <si>
    <t>MXN</t>
  </si>
  <si>
    <t>300300-000003</t>
  </si>
  <si>
    <t>ALCOHOL ISOPROPILICO</t>
  </si>
  <si>
    <t>ESPECIALIDADES PDV / GRUPO ASELAC / COMERCIALIZADORA EXCA</t>
  </si>
  <si>
    <t>300300-000009</t>
  </si>
  <si>
    <t>ACIDO CLORHIDRICO</t>
  </si>
  <si>
    <t>COMERCIALIZADORA EXCA</t>
  </si>
  <si>
    <t>300300-000027</t>
  </si>
  <si>
    <t>HIPOCLORITO DE SODIO AL 13.5%</t>
  </si>
  <si>
    <t>IQUISA SANTA CLARA</t>
  </si>
  <si>
    <t>300300-000052</t>
  </si>
  <si>
    <t>HERMANOS SAÑUDO</t>
  </si>
  <si>
    <t>300300-000053</t>
  </si>
  <si>
    <t>CLORURO DE SODIO EN GRANO</t>
  </si>
  <si>
    <t>300300-000083</t>
  </si>
  <si>
    <t>KAOSOFT AGL 85</t>
  </si>
  <si>
    <t>QUIMI KAO</t>
  </si>
  <si>
    <t>300300-000087</t>
  </si>
  <si>
    <t>SOSA CAUSTICA LIQUIDA AL 50% (TAMBO)</t>
  </si>
  <si>
    <t>ESPECIALIDADES PDV/ COMERCIALIZADORA EXCA</t>
  </si>
  <si>
    <t>300300-000090</t>
  </si>
  <si>
    <t>VINAGRE BCO DE ALCOHOL DE CAÑA</t>
  </si>
  <si>
    <t>300300-000106</t>
  </si>
  <si>
    <t>EXTRACTO DE ALOE VERA</t>
  </si>
  <si>
    <t>EXTRACTOS SIGMA</t>
  </si>
  <si>
    <t>300300-000127</t>
  </si>
  <si>
    <t>ACTICIDE SPX</t>
  </si>
  <si>
    <t>GLOBAL QUIMICA DISTRIBUIDORES</t>
  </si>
  <si>
    <t>300300-000131</t>
  </si>
  <si>
    <t>SOSA CAUSTICA LIQUIDA AL 50% (PORRON)</t>
  </si>
  <si>
    <t>300300-000148</t>
  </si>
  <si>
    <t>HJB QUIMICA INTERNACIONAL/ ESPECIALIDADES PDV</t>
  </si>
  <si>
    <t>300300-000105</t>
  </si>
  <si>
    <t>LAURIL ETER SULFATO DE SODIO AL 28%</t>
  </si>
  <si>
    <t>INDUSTRIA QUIMICA DEL CENTRO</t>
  </si>
  <si>
    <t>460010-400000</t>
  </si>
  <si>
    <t>ENV BLANCO 1 L D 13</t>
  </si>
  <si>
    <t>MANUFACTURA DE ENVASES JUPITER</t>
  </si>
  <si>
    <t>PZA</t>
  </si>
  <si>
    <t>300300-000107</t>
  </si>
  <si>
    <t>LAURIL ETER SULFATO DE SODIO NATURAL</t>
  </si>
  <si>
    <t>460010-400001</t>
  </si>
  <si>
    <t>ENV BLANCO 1 L PCR</t>
  </si>
  <si>
    <t>ENVASERV</t>
  </si>
  <si>
    <t>460010-600000</t>
  </si>
  <si>
    <t>ENV PEAD NATURAL 1 L D 13</t>
  </si>
  <si>
    <t>460028-000000</t>
  </si>
  <si>
    <t>ENVASE NATURAL 2.9 L EBT</t>
  </si>
  <si>
    <t>INDUSTRIAS BUINMOR</t>
  </si>
  <si>
    <t>Inactivo</t>
  </si>
  <si>
    <t>460028-000001</t>
  </si>
  <si>
    <t>ENVASE NATURAL 2.9 L ENV</t>
  </si>
  <si>
    <t>460028-000002</t>
  </si>
  <si>
    <t>INDUSTRIAS BUINMOR/ ENVASER</t>
  </si>
  <si>
    <t>460050-500000</t>
  </si>
  <si>
    <t>ENV NATURAL 5L D13 DISEÑO NOW</t>
  </si>
  <si>
    <t>MANUFACTURA DE ENVASES JUPITER/ ENVASERV</t>
  </si>
  <si>
    <t>460050-800000</t>
  </si>
  <si>
    <t>ENVASE BLANCO 5 L D13 DISEÑO NOW</t>
  </si>
  <si>
    <t>460050-800002</t>
  </si>
  <si>
    <t>ENVASE BLANCO 5 L D13 DISEÑO NOW PCR</t>
  </si>
  <si>
    <t>460090-000000</t>
  </si>
  <si>
    <t>ENVASE 9L TIPO A COLOR BLANCO</t>
  </si>
  <si>
    <t>TEKNOPELLETS</t>
  </si>
  <si>
    <t>460090-200000</t>
  </si>
  <si>
    <t>460090-600000</t>
  </si>
  <si>
    <t>ENVASE TIPO A 9L COLOR NEGRO</t>
  </si>
  <si>
    <t>INDUSTRIAS BUINMOR/ TEKNOPELLETS</t>
  </si>
  <si>
    <t>460010-900000</t>
  </si>
  <si>
    <t>ENV PEAD PLATA  1 L D 13</t>
  </si>
  <si>
    <t>460011-000000</t>
  </si>
  <si>
    <t>ENV PEAD AZUL REY 1 L D 13</t>
  </si>
  <si>
    <t>460011-100000</t>
  </si>
  <si>
    <t>ENV PEAD ROJO 1 L D 13</t>
  </si>
  <si>
    <t>460090-800003</t>
  </si>
  <si>
    <t>460020-000000</t>
  </si>
  <si>
    <t>ENVASE PET CRISTAL 2 L</t>
  </si>
  <si>
    <t>460100-000000</t>
  </si>
  <si>
    <t>ENVASE PET CRISTAL 10 L (CON ASA Y TAPA)</t>
  </si>
  <si>
    <t>REGIO PET/ ENVASES UNIVERSALES</t>
  </si>
  <si>
    <t>460100-300000</t>
  </si>
  <si>
    <t>ENV NATURAL 10 L T/NEGRA</t>
  </si>
  <si>
    <t>ENVASES UNIVERSALES</t>
  </si>
  <si>
    <t>470000-000503</t>
  </si>
  <si>
    <t>TAPA R38 AZUL PEAD</t>
  </si>
  <si>
    <t>480003-000600</t>
  </si>
  <si>
    <t>DIV CORTO 5+1 (90.5X30.9 CM) D13</t>
  </si>
  <si>
    <t>EMPAQUE Y DISEÑO</t>
  </si>
  <si>
    <t>480004-000600</t>
  </si>
  <si>
    <t>DIV LARGO 5+1(156X30.9 CM) D13</t>
  </si>
  <si>
    <t>ARTIGRAF</t>
  </si>
  <si>
    <t>480004-000902</t>
  </si>
  <si>
    <t>DIV LARGO 3R 9L 1190 X 310 MM 42 ECT</t>
  </si>
  <si>
    <t>480006-000297</t>
  </si>
  <si>
    <t>ARTIGRAF/ CORRUGADOS DEL ALTIPLANO</t>
  </si>
  <si>
    <t>480006-000623</t>
  </si>
  <si>
    <t>CHAROLA MM BAÑOS CON CLORO BIPACK D24</t>
  </si>
  <si>
    <t>480006-000624</t>
  </si>
  <si>
    <t>CHAROLA MM DESENGRASANTE BIPACK D24</t>
  </si>
  <si>
    <t>480006-001003</t>
  </si>
  <si>
    <t>CHAROLA LIMPIADOR SIN IMPRESION 10 L 44 ECT</t>
  </si>
  <si>
    <t>480006-001048</t>
  </si>
  <si>
    <t>EMPAQUE Y DISEÑO/ ARTIGRAF</t>
  </si>
  <si>
    <t>480006-001054</t>
  </si>
  <si>
    <t>CHAROLA MM BRISA DE MAR 10 L 44 ECT D25</t>
  </si>
  <si>
    <t>480006-001058</t>
  </si>
  <si>
    <t>CHAROLA MM LAVANDA 10 L 44 ECT D24</t>
  </si>
  <si>
    <t>480006-001067</t>
  </si>
  <si>
    <t>CORRUGADOS DEL ALTIPLANO/ ARTIGRAF</t>
  </si>
  <si>
    <t>480006-001068</t>
  </si>
  <si>
    <t>CHAROLA MM DETERGENTE GP 10 L DC D25</t>
  </si>
  <si>
    <t>480006-002002</t>
  </si>
  <si>
    <t>SEPARADOR 1170 X 960 MM</t>
  </si>
  <si>
    <t>480006-002003</t>
  </si>
  <si>
    <t>SEPARADOR 9L 180 X 310 MM</t>
  </si>
  <si>
    <t>480007-000601</t>
  </si>
  <si>
    <t>ESQ INTERIOR (48.4x30.9 CM) D13</t>
  </si>
  <si>
    <t>BOSQUEMPACK</t>
  </si>
  <si>
    <t>480007-001005</t>
  </si>
  <si>
    <t>ESQ INTERIOR KRAFT 10 L PET 44 ECT D21</t>
  </si>
  <si>
    <t>460100-400000</t>
  </si>
  <si>
    <t>ENVASE TIPO A 10 L COLOR NATURAL</t>
  </si>
  <si>
    <t>480007-001007</t>
  </si>
  <si>
    <t>ESQ INTERIOR KRAFT 2.9 L 44 ECT D24</t>
  </si>
  <si>
    <t>CORRUGADOS DEL ALTIPLANO/ EMPAQUE Y DISEÑO</t>
  </si>
  <si>
    <t>490002-000300</t>
  </si>
  <si>
    <t>CHEP MEXICO</t>
  </si>
  <si>
    <t>300300-000013</t>
  </si>
  <si>
    <t>ALCOHOL ETILICO</t>
  </si>
  <si>
    <t>GRUPO ASELAC</t>
  </si>
  <si>
    <t>300300-000014</t>
  </si>
  <si>
    <t>FORMOL</t>
  </si>
  <si>
    <t>BIOELEMENTAL CHEMICALS</t>
  </si>
  <si>
    <t>300300-000035</t>
  </si>
  <si>
    <t>ACEITE DE PINO AL 55%</t>
  </si>
  <si>
    <t>TALOQUIMIA</t>
  </si>
  <si>
    <t>300300-000091</t>
  </si>
  <si>
    <t>300300-000111</t>
  </si>
  <si>
    <t>JABON POTASICO DE COCO AL 30%</t>
  </si>
  <si>
    <t>AUSTRAL COSMÉTICA/ TALOQUIMIA</t>
  </si>
  <si>
    <t>300300-000208</t>
  </si>
  <si>
    <t>300300-000209</t>
  </si>
  <si>
    <t>ACTICIDE MBS</t>
  </si>
  <si>
    <t>460010-500000</t>
  </si>
  <si>
    <t>ENV PEAD NARANJA 1 L D 13</t>
  </si>
  <si>
    <t>460010-600001</t>
  </si>
  <si>
    <t>ENV PEAD NATURAL 1 L PCR</t>
  </si>
  <si>
    <t>460011-200000</t>
  </si>
  <si>
    <t>ENV PEAD NEGRO 1 L D 13</t>
  </si>
  <si>
    <t>460050-400000</t>
  </si>
  <si>
    <t>ENV NAR 5L D13 DISEÑO NOW</t>
  </si>
  <si>
    <t>460050-500001</t>
  </si>
  <si>
    <t>ENV NATURAL 5L D13 DISEÑO NOW PCR</t>
  </si>
  <si>
    <t>470000-000908</t>
  </si>
  <si>
    <t>VASO MEDIDOR PARA DELTA-TAP</t>
  </si>
  <si>
    <t>MAXIPET</t>
  </si>
  <si>
    <t>460090-200001</t>
  </si>
  <si>
    <t>ENVASE 9 L TIPO A COLOR AZUL EXPORT 430 GRS</t>
  </si>
  <si>
    <t>460090-700000</t>
  </si>
  <si>
    <t>ENVASE TIPO A 9L COLOR FIUSHA 500 GRS</t>
  </si>
  <si>
    <t>460090-800000</t>
  </si>
  <si>
    <t>ENVASE 9L TIPO A COLOR AZUL REY</t>
  </si>
  <si>
    <t>460090-800001</t>
  </si>
  <si>
    <t>ENVASE 9 L TIPO A AZUL REY EXPORT 430 GRS</t>
  </si>
  <si>
    <t>480000-000100</t>
  </si>
  <si>
    <t>CORRUGADO NOW MISCELANEOS 1L R11 FLAUTA C</t>
  </si>
  <si>
    <t>REGIO EMPAQUE</t>
  </si>
  <si>
    <t>480000-000204</t>
  </si>
  <si>
    <t>CORRUGADO PET 2 L S/IMPRESION</t>
  </si>
  <si>
    <t>460100-100000</t>
  </si>
  <si>
    <t>ENV PET VERDE TRASLÚCIDO 10 L</t>
  </si>
  <si>
    <t>460100-500000</t>
  </si>
  <si>
    <t>ENVASE TIPO A 10 L COLOR VERDE FLUORESCENTE</t>
  </si>
  <si>
    <t>460200-100000</t>
  </si>
  <si>
    <t>ENVASE VERDE NACARADO 20 L TAPA AMARILLA</t>
  </si>
  <si>
    <t>ENVASES UNIVERSALES DE MEXICO</t>
  </si>
  <si>
    <t>460200-200000</t>
  </si>
  <si>
    <t>ENVASE NATURAL 20 L T/MORADA</t>
  </si>
  <si>
    <t>460200-500000</t>
  </si>
  <si>
    <t>ENVASE NATURAL 20 L TAPA ROSA</t>
  </si>
  <si>
    <t>460200-500001</t>
  </si>
  <si>
    <t>ENVASE NATURAL 20 L TAPA ROSA PCR</t>
  </si>
  <si>
    <t>480004-000290</t>
  </si>
  <si>
    <t>DIV LARGO SR LAVATRASTES (1175X34) 44 ECT</t>
  </si>
  <si>
    <t>REGIO EMPAQUE/ BOSQUEMPACK</t>
  </si>
  <si>
    <t>480004-000291</t>
  </si>
  <si>
    <t>DIV LARGO 4R LAVATRASTES (1175X34) 44 ECT</t>
  </si>
  <si>
    <t>460200-600000</t>
  </si>
  <si>
    <t>460200-800000</t>
  </si>
  <si>
    <t>ENVASE BLANCO 20 L TAPA AZUL</t>
  </si>
  <si>
    <t>460200-800001</t>
  </si>
  <si>
    <t>462160-800000</t>
  </si>
  <si>
    <t>ENVASE AZUL 208 L</t>
  </si>
  <si>
    <t>480004-000901</t>
  </si>
  <si>
    <t>DIV LARGO 5R 9 L 44ECT CD</t>
  </si>
  <si>
    <t>470000-000290</t>
  </si>
  <si>
    <t>TAPA DOSIF T/HONGO 28/410 UV</t>
  </si>
  <si>
    <t>470000-000902</t>
  </si>
  <si>
    <t>TAPA R-36 LWB COLOR BLANCO</t>
  </si>
  <si>
    <t>470000-000905</t>
  </si>
  <si>
    <t>TAPA R-36 LWB COLOR NEGRO</t>
  </si>
  <si>
    <t>470000-000906</t>
  </si>
  <si>
    <t>TAPA R-36 CON POLIFOAM 1102K PP/F3 BLANCA</t>
  </si>
  <si>
    <t>480005-000109</t>
  </si>
  <si>
    <t>POSTE 250 PUNTOS X 108.5 CMS</t>
  </si>
  <si>
    <t>ACABADOS DE PAPELES SATINADOS Y ABSORBENTES</t>
  </si>
  <si>
    <t>470000-000909</t>
  </si>
  <si>
    <t>470000-000910</t>
  </si>
  <si>
    <t>480005-000120</t>
  </si>
  <si>
    <t>POSTE 250 PUNTOS X 120.5 CMS</t>
  </si>
  <si>
    <t>470001-000113</t>
  </si>
  <si>
    <t>GUALA DISPENSING MEXICO</t>
  </si>
  <si>
    <t>480005-000131</t>
  </si>
  <si>
    <t>POSTE 250 PUNTOS X 130.50 CMS</t>
  </si>
  <si>
    <t>480005-000133</t>
  </si>
  <si>
    <t>POSTE 250 PUNTOS X 133 CMS</t>
  </si>
  <si>
    <t>470001-000114</t>
  </si>
  <si>
    <t>480003-000100</t>
  </si>
  <si>
    <t>DIV CORTO MISCELANEOS 1 L 23 ECT (330X290)</t>
  </si>
  <si>
    <t>480005-000170</t>
  </si>
  <si>
    <t>POSTE 250 PUNTOS X 170 CMS</t>
  </si>
  <si>
    <t>480003-000290</t>
  </si>
  <si>
    <t>DIV CORTO 3R LAVATRASTES (728X34) 44 ECT</t>
  </si>
  <si>
    <t>480006-000294</t>
  </si>
  <si>
    <t>CHAROLA MM LAVATRASTES 44 ECT D22 V2</t>
  </si>
  <si>
    <t>480006-000295</t>
  </si>
  <si>
    <t>CHAROLA MM LAVATRASTES 44 ECT D24</t>
  </si>
  <si>
    <t>480003-000900</t>
  </si>
  <si>
    <t>DIV CORTO 9 L 44ECT CD</t>
  </si>
  <si>
    <t>REGIO EMPAQUE/ ARTIGRAF</t>
  </si>
  <si>
    <t>480003-001000</t>
  </si>
  <si>
    <t>DIV CORTO 4R 10L (98X42.7 CM) 44 ECT</t>
  </si>
  <si>
    <t>BARCA DE MEXICO/ REGIO EMPAQUE</t>
  </si>
  <si>
    <t>480006-000510</t>
  </si>
  <si>
    <t>CHAROLA MM DESENGRASANTE P/MOTORES 5L D20</t>
  </si>
  <si>
    <t>480006-000615</t>
  </si>
  <si>
    <t>CHAROLA MM ABRILLANTADOR BIPACK D20</t>
  </si>
  <si>
    <t>480006-000618</t>
  </si>
  <si>
    <t>CHAROLA MM DESENGRASANTE BIPACK D22</t>
  </si>
  <si>
    <t>480006-000619</t>
  </si>
  <si>
    <t>CHAROLA MM VIDRIOS Y SUPERFICIES BIPACK D22</t>
  </si>
  <si>
    <t>480006-000620</t>
  </si>
  <si>
    <t>CHAROLA MM BAÑOS CON CLORO BIPACK D22 V2</t>
  </si>
  <si>
    <t>480006-000621</t>
  </si>
  <si>
    <t>CHAROLA MM DESENGRASANTE BIPACK D22 V2</t>
  </si>
  <si>
    <t>480004-000100</t>
  </si>
  <si>
    <t>DIV LARGO MISCELANEOS 1 L 23 ECT (370X290)</t>
  </si>
  <si>
    <t>480004-000292</t>
  </si>
  <si>
    <t>DIV LARGO SR LAVATRASTES (1127X340) 44 ECT</t>
  </si>
  <si>
    <t>480004-000293</t>
  </si>
  <si>
    <t>DIV LARGO 4R LAVATRASTES (1127X340) 44 ECT</t>
  </si>
  <si>
    <t>480004-000900</t>
  </si>
  <si>
    <t>DIV LARGO 1R 9 L 44ECT</t>
  </si>
  <si>
    <t>480004-001000</t>
  </si>
  <si>
    <t>DIV LARGO 5R 10L (118X42.7 CM) 44 ECT</t>
  </si>
  <si>
    <t>480006-001033</t>
  </si>
  <si>
    <t>CHAROLA MM 10 L SHAMPOO AUTOMOTRIZ D21</t>
  </si>
  <si>
    <t>480006-001036</t>
  </si>
  <si>
    <t>CHAROLA MM MANZANA CANELA 10 L 44 ECT D21</t>
  </si>
  <si>
    <t>480006-001038</t>
  </si>
  <si>
    <t>CHAROLA MM 10 L DESPERTAR FLORAL D22</t>
  </si>
  <si>
    <t>480006-001040</t>
  </si>
  <si>
    <t>CHAROLA MM BRISA DE MAR 10 L 44 ECT D23</t>
  </si>
  <si>
    <t>480006-001041</t>
  </si>
  <si>
    <t>CHAROLA MM DETERGENTE 10 L 40 ECT D22</t>
  </si>
  <si>
    <t>480006-001042</t>
  </si>
  <si>
    <t>CHAROLA MM SUAVIZANTE 10 L 40 ECT D22</t>
  </si>
  <si>
    <t>480006-001043</t>
  </si>
  <si>
    <t>CHAROLA MM DETERGENTE R OSCURA 10 L D22</t>
  </si>
  <si>
    <t>480006-001044</t>
  </si>
  <si>
    <t>CHAROLA MM QUITAMANCHAS 10 L 40 ECT D22</t>
  </si>
  <si>
    <t>480006-001045</t>
  </si>
  <si>
    <t>CHAROLA MM 10 L DESENGRASANTE MULTIUSOS CONCENTRADO D22</t>
  </si>
  <si>
    <t>480006-001046</t>
  </si>
  <si>
    <t>CHAROLA MM LAVANDA 10 L 44 ECT D22</t>
  </si>
  <si>
    <t>480005-000097</t>
  </si>
  <si>
    <t>480005-000105</t>
  </si>
  <si>
    <t>POSTE 300 PUNTOS X 105 CMS X 3</t>
  </si>
  <si>
    <t>BIO EMPAQUES MEXICANOS</t>
  </si>
  <si>
    <t>480006-001049</t>
  </si>
  <si>
    <t>CHAROLA MM DETERGENTE 10 L DC D23</t>
  </si>
  <si>
    <t>480006-001050</t>
  </si>
  <si>
    <t>CHAROLA MM SUAVIZANTE 10 L DC D23</t>
  </si>
  <si>
    <t>480006-001051</t>
  </si>
  <si>
    <t>CHAROLA MM DES MULTIUSOS CONCENTRADO 10 L DC D23</t>
  </si>
  <si>
    <t>480006-001052</t>
  </si>
  <si>
    <t>CHAROLA MM DETERGENTE R OSCURA 10 L DC D23</t>
  </si>
  <si>
    <t>480006-001053</t>
  </si>
  <si>
    <t>CHAROLA MM QUITAMANCHAS 10 L DC D23</t>
  </si>
  <si>
    <t>480005-000113</t>
  </si>
  <si>
    <t>POSTE 250 PUNTOS X 113 CMS</t>
  </si>
  <si>
    <t>480005-000118</t>
  </si>
  <si>
    <t>POSTE 250 PUNTOS X 118 CMS</t>
  </si>
  <si>
    <t>480005-000128</t>
  </si>
  <si>
    <t>POSTE 250 PUNTOS X 127.5 CMS</t>
  </si>
  <si>
    <t>480006-001060</t>
  </si>
  <si>
    <t>CHAROLA MM SUAVIZANTE 10 L DC D24</t>
  </si>
  <si>
    <t>480005-000143</t>
  </si>
  <si>
    <t>POSTE 200 PUNTOS X 142 CMS</t>
  </si>
  <si>
    <t>480005-000144</t>
  </si>
  <si>
    <t>POSTE 250 PUNTOS X 142 CMS</t>
  </si>
  <si>
    <t>480006-000290</t>
  </si>
  <si>
    <t>CHAROLA MM LAVATRASTES S/IMPRESIÓN 44 ECT</t>
  </si>
  <si>
    <t>480006-000508</t>
  </si>
  <si>
    <t>CHAROLA MM BLANCA SIN IMPRESIÓN BIPACK</t>
  </si>
  <si>
    <t>480006-000622</t>
  </si>
  <si>
    <t>CHAROLA MM VIDRIOS Y SUPERFICIES BIPACK D24</t>
  </si>
  <si>
    <t>480006-000905</t>
  </si>
  <si>
    <t>TAPA BCA SIN IMPRESIÓN 9 L 40 ECT</t>
  </si>
  <si>
    <t>480006-001047</t>
  </si>
  <si>
    <t>CHAROLA MM LIMPIADOR PINO 10 L 44 ECT D22</t>
  </si>
  <si>
    <t>480006-001059</t>
  </si>
  <si>
    <t>CHAROLA MM DETERGENTE 10 L DC D24</t>
  </si>
  <si>
    <t>480006-001061</t>
  </si>
  <si>
    <t>CHAROLA MM DETERGENTE R OSCURA 10 L DC D24</t>
  </si>
  <si>
    <t>480006-001064</t>
  </si>
  <si>
    <t>CHAROLA MM DES MULTIUSOS CONCENTRADO 10 L DC D24</t>
  </si>
  <si>
    <t>480006-001065</t>
  </si>
  <si>
    <t>CHAROLA MM QUITAMANCHAS 10 L DC D24</t>
  </si>
  <si>
    <t>480006-001066</t>
  </si>
  <si>
    <t>CHAROLA MM DESPERTAR FLORAL 10 L D25</t>
  </si>
  <si>
    <t>480007-000605</t>
  </si>
  <si>
    <t>ESQ INTERIOR MM (48.4x30.9 CM) D20</t>
  </si>
  <si>
    <t>480006-001069</t>
  </si>
  <si>
    <t>480006-002001</t>
  </si>
  <si>
    <t>SEPARADOR CORRUGADO S/G</t>
  </si>
  <si>
    <t>480007-001006</t>
  </si>
  <si>
    <t>ESQ INTERIOR KRAFT 2.9 L 44 ECT D21</t>
  </si>
  <si>
    <t>480006-002004</t>
  </si>
  <si>
    <t>SEPARADOR 1130 X 950 MM</t>
  </si>
  <si>
    <t>480007-001004</t>
  </si>
  <si>
    <t>ESQ INTERIOR GENERICO KRAFT ECT 44 D21</t>
  </si>
  <si>
    <t>480008-000900</t>
  </si>
  <si>
    <t>DIV MEDIANO 3R 9 L 44ECT CD</t>
  </si>
  <si>
    <t>480009-000101</t>
  </si>
  <si>
    <t>MARCO FOLD 2.5 X 2.5 X CAL.160 X 122.5 X 104.5CM</t>
  </si>
  <si>
    <t>PROVEM</t>
  </si>
  <si>
    <t>490000-000022</t>
  </si>
  <si>
    <t>PELICULA STRETCH 20.3 MIC 19"IN 5000'FT 80 GA</t>
  </si>
  <si>
    <t>POLIETILENOS COMERCIALES DE MEXICO</t>
  </si>
  <si>
    <t>490000-000023</t>
  </si>
  <si>
    <t>490000-100000</t>
  </si>
  <si>
    <t>PEL STRECH MANUAL 18” CAL 80 1,200 FT (PACKSYS)</t>
  </si>
  <si>
    <t>PACKSYS MEXICO</t>
  </si>
  <si>
    <t>490000-100001</t>
  </si>
  <si>
    <t>PEL STRECH AUT ALTO REND 29" CAL 80 GA 5000 FT (PACKSYS)</t>
  </si>
  <si>
    <t>490000-000501</t>
  </si>
  <si>
    <t>490000-100002</t>
  </si>
  <si>
    <t>PEL STRECH MANUAL 18” CAL 60 1,200 FT</t>
  </si>
  <si>
    <t>490002-000302</t>
  </si>
  <si>
    <t>TARIMA CON TRATAMIENTO FITOSANITARIO</t>
  </si>
  <si>
    <t>TOTAL  (MXN)</t>
  </si>
  <si>
    <t>UM       INVENTARIO</t>
  </si>
  <si>
    <t>COMPRAS 2025 REFERENTES (USD) CIFRAS EN PESOS</t>
  </si>
  <si>
    <t>300300-000022</t>
  </si>
  <si>
    <t>TRICLOSAN</t>
  </si>
  <si>
    <t>EUROQUÍMICA</t>
  </si>
  <si>
    <t>USD</t>
  </si>
  <si>
    <t>300300-000007</t>
  </si>
  <si>
    <t>HJB QUIMICA INTERNACIONAL/ TENSOACTIVOS Y ESPECIALIDADES/ BM NEGOCIACIONES QUIMICAS</t>
  </si>
  <si>
    <t>300300-000037</t>
  </si>
  <si>
    <t>NONIL FENOL ETOXILADO DE 10 MOLES</t>
  </si>
  <si>
    <t>DR. JOSE POLAK</t>
  </si>
  <si>
    <t>300300-000038</t>
  </si>
  <si>
    <t>TRIETALONAMINA AL 85%</t>
  </si>
  <si>
    <t>ESPECIALIDADES PDV</t>
  </si>
  <si>
    <t>300300-000046</t>
  </si>
  <si>
    <t>PEROXIDO DE HIDROGENO</t>
  </si>
  <si>
    <t>POCHTECA MATERIAS PRIMAS/ PEROXIQUIMICOS</t>
  </si>
  <si>
    <t>300300-000051</t>
  </si>
  <si>
    <t>HIDROXIDO DE POTASIO LIQUIDO AL 50%</t>
  </si>
  <si>
    <t>GTM MEX PRODUCTS AND SERVICES</t>
  </si>
  <si>
    <t>300300-000060</t>
  </si>
  <si>
    <t>EDTA</t>
  </si>
  <si>
    <t>300300-000061</t>
  </si>
  <si>
    <t>300300-000065</t>
  </si>
  <si>
    <t>BORAX DECAHIDRATADO GRANULAR</t>
  </si>
  <si>
    <t>300300-000066</t>
  </si>
  <si>
    <t>DIETANOLAMINA DE COCO AL 85%</t>
  </si>
  <si>
    <t>TENSOACTIVOS Y ESPECIALIDADES/ AUSTRAL COSMETICA</t>
  </si>
  <si>
    <t>300300-000067</t>
  </si>
  <si>
    <t>BUTIL CELLOSOLVE</t>
  </si>
  <si>
    <t>COMERCIALIZADORA EXCA / ESPECIALIDADES PDV</t>
  </si>
  <si>
    <t>300300-000078</t>
  </si>
  <si>
    <t>ACIDO LACTICO</t>
  </si>
  <si>
    <t>IMCD MEXICO</t>
  </si>
  <si>
    <t>300300-000085</t>
  </si>
  <si>
    <t>BICARBONATO DE SODIO</t>
  </si>
  <si>
    <t>QUIMICA VAID</t>
  </si>
  <si>
    <t>300300-000109</t>
  </si>
  <si>
    <t>GLICERINA Q.P.</t>
  </si>
  <si>
    <t>300300-000116</t>
  </si>
  <si>
    <t>ACIDO CITRICO</t>
  </si>
  <si>
    <t>HJB QUIMICA INTERNACIONAL</t>
  </si>
  <si>
    <t>300300-000133</t>
  </si>
  <si>
    <t>ANTIFOM SLE</t>
  </si>
  <si>
    <t>PROVISTA</t>
  </si>
  <si>
    <t>300300-000135</t>
  </si>
  <si>
    <t>PVP K-30 30% SOLUTION</t>
  </si>
  <si>
    <t>ASHLAND CHEMICAL DE MEXICO</t>
  </si>
  <si>
    <t>300300-000138</t>
  </si>
  <si>
    <t>ENZIMA CELULASA LIQUIDA</t>
  </si>
  <si>
    <t>ENMEX</t>
  </si>
  <si>
    <t>300300-000141</t>
  </si>
  <si>
    <t>CHROMABOND S-100</t>
  </si>
  <si>
    <t>300300-000144</t>
  </si>
  <si>
    <t>ALCOHOL LAURICO ETOXILADO 7 MOE</t>
  </si>
  <si>
    <t>POLAQUIMIA</t>
  </si>
  <si>
    <t>300300-000150</t>
  </si>
  <si>
    <t>EMULSION DE CERA DE CARNAUBA TIPO 3</t>
  </si>
  <si>
    <t>CERAS UNIVERSALES</t>
  </si>
  <si>
    <t>300300-000158</t>
  </si>
  <si>
    <t>ACIDO FOSFORICO 85%</t>
  </si>
  <si>
    <t>300300-000159</t>
  </si>
  <si>
    <t>DISAN MEXICO</t>
  </si>
  <si>
    <t>300300-000161</t>
  </si>
  <si>
    <t>EMULSION DE SILICON 60 LS</t>
  </si>
  <si>
    <t>ADVAM DE MEXICO</t>
  </si>
  <si>
    <t>300300-000162</t>
  </si>
  <si>
    <t>ESPECIL CT 150</t>
  </si>
  <si>
    <t>300300-000170</t>
  </si>
  <si>
    <t>GLUTARALDEHIDO AL 50%</t>
  </si>
  <si>
    <t>MATERIAS QUIMICAS DE MEXICO</t>
  </si>
  <si>
    <t>300300-000172</t>
  </si>
  <si>
    <t>POLIMERO ACUSOL 830</t>
  </si>
  <si>
    <t>UNIVAR SOLUTIONS MEXICO</t>
  </si>
  <si>
    <t>300300-000173</t>
  </si>
  <si>
    <t>CUATERNARIO DE AMONIO DE QUINTA GENERACION</t>
  </si>
  <si>
    <t>300300-000175</t>
  </si>
  <si>
    <t>BM NEGOCIACIONES QUIMICAS/ ESPECIALIDADES PDV</t>
  </si>
  <si>
    <t>300300-000193</t>
  </si>
  <si>
    <t>DOWANOL PNB</t>
  </si>
  <si>
    <t>300300-000194</t>
  </si>
  <si>
    <t>ALCOHOL TRIDECILICO DE 9 MOLES</t>
  </si>
  <si>
    <t>PALOQUIMIA</t>
  </si>
  <si>
    <t>300300-000195</t>
  </si>
  <si>
    <t>PVP K 30 POLVO</t>
  </si>
  <si>
    <t>CHEMLOGIS</t>
  </si>
  <si>
    <t>300300-000207</t>
  </si>
  <si>
    <t>300407-024000</t>
  </si>
  <si>
    <t>FRAG ARCTIC BLUE 451296</t>
  </si>
  <si>
    <t>SYMRISE</t>
  </si>
  <si>
    <t>300409-001000</t>
  </si>
  <si>
    <t>FRAG PINE TREE 606708</t>
  </si>
  <si>
    <t>300409-003000</t>
  </si>
  <si>
    <t>FRAG MANDARINE JUICE 729549</t>
  </si>
  <si>
    <t>300409-005002</t>
  </si>
  <si>
    <t>FRAG CLEAN ME NOW IMP 240077</t>
  </si>
  <si>
    <t>300409-005003</t>
  </si>
  <si>
    <t>FRAG CLEAN ME NOW NEW II FP 102932</t>
  </si>
  <si>
    <t>300409-007002</t>
  </si>
  <si>
    <t>FRAG CORAL SEA 670838</t>
  </si>
  <si>
    <t>300409-009000</t>
  </si>
  <si>
    <t>FRAG PINK SPOT BA 778653</t>
  </si>
  <si>
    <t>300409-013004</t>
  </si>
  <si>
    <t>FRAG AQUA MARINE III 121048</t>
  </si>
  <si>
    <t>300409-014000</t>
  </si>
  <si>
    <t>FRAG COMPLETELY BLUE PREMIUM F 802495</t>
  </si>
  <si>
    <t>300409-016002</t>
  </si>
  <si>
    <t>FRAG WONDER LEMON 225769</t>
  </si>
  <si>
    <t>300409-016003</t>
  </si>
  <si>
    <t>300409-019001</t>
  </si>
  <si>
    <t>FRAG LAVENDER BURST AE 288887</t>
  </si>
  <si>
    <t>300409-020000</t>
  </si>
  <si>
    <t>FRAG LINEN BREEZE 492439</t>
  </si>
  <si>
    <t>300409-022000</t>
  </si>
  <si>
    <t>300409-022001</t>
  </si>
  <si>
    <t>300409-023000</t>
  </si>
  <si>
    <t>300409-023001</t>
  </si>
  <si>
    <t>300501-003002</t>
  </si>
  <si>
    <t>TINTURA LIMA PERUANA 18-KA-1084-B</t>
  </si>
  <si>
    <t>CENTURY LABORATORIES</t>
  </si>
  <si>
    <t>300501-004000</t>
  </si>
  <si>
    <t>TINTURA 36-I-36 AZUL INDUSTRIAL</t>
  </si>
  <si>
    <t>300501-008000</t>
  </si>
  <si>
    <t>TINTURA VERDE COLANYL GM</t>
  </si>
  <si>
    <t>BONGER QUIMICA</t>
  </si>
  <si>
    <t>300501-017000</t>
  </si>
  <si>
    <t>300501-021001</t>
  </si>
  <si>
    <t>TINTURA ULTRA LIQUID 8104</t>
  </si>
  <si>
    <t>300502-022000</t>
  </si>
  <si>
    <t>TINTURA AZUL COLANYL A2RM-MX</t>
  </si>
  <si>
    <t>300504-003000</t>
  </si>
  <si>
    <t>300507-003000</t>
  </si>
  <si>
    <t>TINTURA LIQUITINT ROYAL HFMC</t>
  </si>
  <si>
    <t>300509-000000</t>
  </si>
  <si>
    <t>TINTURA UNIQUESIENT BRIGHT RED CO21</t>
  </si>
  <si>
    <t>SENSIENT COLORS</t>
  </si>
  <si>
    <t>300509-004000</t>
  </si>
  <si>
    <t>TINTURA AZUL No.1 FD&amp;C</t>
  </si>
  <si>
    <t>300509-008001</t>
  </si>
  <si>
    <t>TINTURA NEGRA 16-1023</t>
  </si>
  <si>
    <t>300509-010000</t>
  </si>
  <si>
    <t>300509-011000</t>
  </si>
  <si>
    <t>TINTURA AMARILLO 6</t>
  </si>
  <si>
    <t>300509-019001</t>
  </si>
  <si>
    <t>TINTURA UNIQUESIENT BRIGHT PURPLE C051</t>
  </si>
  <si>
    <t>300509-020000</t>
  </si>
  <si>
    <t>TINTURA UNIQUESIENT SPRINKLE RED C017</t>
  </si>
  <si>
    <t>300509-023000</t>
  </si>
  <si>
    <t>470000-000280</t>
  </si>
  <si>
    <t>TAPA DOSIF T/HONGO 28/410 VDE</t>
  </si>
  <si>
    <t>VILLAREAL BUENFIL Y CIA</t>
  </si>
  <si>
    <t>490000-000011</t>
  </si>
  <si>
    <t>BIENES DE EQUIPO LIGERO, CONSTRUCCION Y ASESORAMIENTO</t>
  </si>
  <si>
    <t>ROLLO</t>
  </si>
  <si>
    <t>TOTAL (USD)</t>
  </si>
  <si>
    <t>GRAN TOTAL</t>
  </si>
  <si>
    <t>TENDENCIA DE LAS VENTAS NETAS |</t>
  </si>
  <si>
    <t>VENTAS 2019</t>
  </si>
  <si>
    <t>VAR. AÑO ANTERIOR</t>
  </si>
  <si>
    <t>EQUIVALENTE A</t>
  </si>
  <si>
    <t>VENTAS 2020</t>
  </si>
  <si>
    <t>VENTAS 2021</t>
  </si>
  <si>
    <t>VENTAS 2022</t>
  </si>
  <si>
    <t>VENTAS 2023</t>
  </si>
  <si>
    <r>
      <t xml:space="preserve">NOTA: Las ventas que se reportan del mes de Septiembre 2022 fueron las que se reportaron al cierre de Septiembre </t>
    </r>
    <r>
      <rPr>
        <b/>
        <sz val="10"/>
        <color theme="0"/>
        <rFont val="Arial"/>
        <family val="2"/>
      </rPr>
      <t>PI-DC-FO-49</t>
    </r>
  </si>
  <si>
    <t>PRODUCTOS INNOVADOR, S.A DE CV</t>
  </si>
  <si>
    <t>ANÁLISIS DE PRODUCCIÓN Y VENTAS 2025 SAM´S CLUB MÉXICO |</t>
  </si>
  <si>
    <t xml:space="preserve">MARZO </t>
  </si>
  <si>
    <t>PRIMER TRIMESTRE 2025</t>
  </si>
  <si>
    <t>NUM DE ARTICULO</t>
  </si>
  <si>
    <t>TARIMAS PRODUCIDAS</t>
  </si>
  <si>
    <t>PRODUCIDO</t>
  </si>
  <si>
    <t>PORC.</t>
  </si>
  <si>
    <t>VENDIDO</t>
  </si>
  <si>
    <t>TARIMAS VENDIDAS</t>
  </si>
  <si>
    <t>VARIACION</t>
  </si>
  <si>
    <t>Factor Por Litro</t>
  </si>
  <si>
    <t>SAP</t>
  </si>
  <si>
    <t>Datos SAP</t>
  </si>
  <si>
    <t>109007-002001</t>
  </si>
  <si>
    <t>MM DETERGENTE 20 L</t>
  </si>
  <si>
    <t>109011-001001</t>
  </si>
  <si>
    <t>109014-001001</t>
  </si>
  <si>
    <t>109014-002001</t>
  </si>
  <si>
    <t>109015-001001</t>
  </si>
  <si>
    <t>SEGUNDO TRIMESTRE 2025</t>
  </si>
  <si>
    <t>MM SHAMPOO AUTOMOTRIZ 10 L (60 PZAS)</t>
  </si>
  <si>
    <t>MM SHAMPOO AUTOMOTRIZ 10 L (100 PZAS)</t>
  </si>
  <si>
    <t>TERCER TRIMESTRE 2025</t>
  </si>
  <si>
    <t>CUARTO TRIMESTRE 2025</t>
  </si>
  <si>
    <t xml:space="preserve">PRODUCTOS INNOVADOR, SA DE CV </t>
  </si>
  <si>
    <t>TENDENCIA DE VENTAS LÍNEA MM |</t>
  </si>
  <si>
    <t>MM MANZANA CANELA 10 L</t>
  </si>
  <si>
    <t>PRODUCTOS</t>
  </si>
  <si>
    <t xml:space="preserve">PROMEDIO </t>
  </si>
  <si>
    <t>VAR. PORC.</t>
  </si>
  <si>
    <t>MM LIMPIADOR PINO 10 L</t>
  </si>
  <si>
    <t>MM LIMPIADOR PINO 20 L</t>
  </si>
  <si>
    <t>PROMEDIO</t>
  </si>
  <si>
    <t>MM MULTIUSOS CONCENTRADO 10 L</t>
  </si>
  <si>
    <t>MM SHAMPOO AUTOMOTRIZ 10 L (60 PZ.)</t>
  </si>
  <si>
    <t>MM SHAMPOO AUTOMOTRIZ 10 L (100 PZ)</t>
  </si>
  <si>
    <t>MM LIMPIADOR BRISA DE MAR 10 L</t>
  </si>
  <si>
    <t>MM LAVANDA 10 L</t>
  </si>
  <si>
    <t>MM LAVANDA 20 L</t>
  </si>
  <si>
    <t>NOW JABON LIQUIDO PARA MANOS 4 L</t>
  </si>
  <si>
    <t>PZ TOTALES</t>
  </si>
  <si>
    <t>VTAS TOTALES</t>
  </si>
  <si>
    <t>COMPROBACIÓN</t>
  </si>
  <si>
    <t>VTAS. TOTALES</t>
  </si>
  <si>
    <t>ENE'24</t>
  </si>
  <si>
    <t>FEB'24</t>
  </si>
  <si>
    <t>MAR'24</t>
  </si>
  <si>
    <t>ABR'24</t>
  </si>
  <si>
    <t>MAY'24</t>
  </si>
  <si>
    <t>JUN'24</t>
  </si>
  <si>
    <t>JUL'24</t>
  </si>
  <si>
    <t>AGO'24</t>
  </si>
  <si>
    <t>SEP'24</t>
  </si>
  <si>
    <t>OCT'24</t>
  </si>
  <si>
    <t>NOV'24</t>
  </si>
  <si>
    <t>DIC´24</t>
  </si>
  <si>
    <t>PALLETS ACUMULADO</t>
  </si>
  <si>
    <t>VENTAS ACUMULADO</t>
  </si>
  <si>
    <t>PROMEDIO ACUMULADO</t>
  </si>
  <si>
    <t>ANÁLISIS DE VARIACIÓN EN PRESUPUESTOS SAM´S CLUB |</t>
  </si>
  <si>
    <t>COMPARATIVO MENSUAL.</t>
  </si>
  <si>
    <t>VENTAS PRESUPUESTADAS</t>
  </si>
  <si>
    <t>VENTAS MENSUALES</t>
  </si>
  <si>
    <t>TARIMAS</t>
  </si>
  <si>
    <t>Datos Actualizados</t>
  </si>
  <si>
    <t>Datos SAP.</t>
  </si>
  <si>
    <t xml:space="preserve">TOTAL </t>
  </si>
  <si>
    <t>COMPARATIVO ANUAL.</t>
  </si>
  <si>
    <t>VENTAS PRESUPUESTADAS ANUALES</t>
  </si>
  <si>
    <t>VENTAS ANUALES</t>
  </si>
  <si>
    <t>VENTAS MISCELANEOS |</t>
  </si>
  <si>
    <t>NUMERO DE CLIENTE</t>
  </si>
  <si>
    <t>CLIENTE</t>
  </si>
  <si>
    <t>TOTAL MENSUAL</t>
  </si>
  <si>
    <t>C000128</t>
  </si>
  <si>
    <t>C000005</t>
  </si>
  <si>
    <t>C000896</t>
  </si>
  <si>
    <t>VENTAS TOTALES</t>
  </si>
  <si>
    <t>TARIMAS PRODUCIDAS |</t>
  </si>
  <si>
    <t>DÍA</t>
  </si>
  <si>
    <t xml:space="preserve">TARIMAS </t>
  </si>
  <si>
    <t>PRODUCCION ESTANDAR ESTIMADA</t>
  </si>
  <si>
    <t>TOTAL PRODUCIDO</t>
  </si>
  <si>
    <t>PROMEDIO PRODUCIDO</t>
  </si>
  <si>
    <r>
      <rPr>
        <sz val="13"/>
        <rFont val="Arial"/>
        <family val="2"/>
      </rPr>
      <t>PERSONAL POR TURNO LABORADO</t>
    </r>
    <r>
      <rPr>
        <b/>
        <sz val="13"/>
        <rFont val="Arial"/>
        <family val="2"/>
      </rPr>
      <t xml:space="preserve"> |</t>
    </r>
  </si>
  <si>
    <t>TURNO MATUTINO</t>
  </si>
  <si>
    <t>TURNO NOCTURNO</t>
  </si>
  <si>
    <t>PLANTILLA AUTORIZADA T.M.</t>
  </si>
  <si>
    <t>PLANTILLA AUTORIZADA T.N.</t>
  </si>
  <si>
    <t>PLANTILLA AUTORIZADA</t>
  </si>
  <si>
    <r>
      <rPr>
        <sz val="13"/>
        <rFont val="Arial"/>
        <family val="2"/>
      </rPr>
      <t>COMPARATIVO DE TARIMAS PRODUCIDAS</t>
    </r>
    <r>
      <rPr>
        <b/>
        <sz val="13"/>
        <rFont val="Arial"/>
        <family val="2"/>
      </rPr>
      <t xml:space="preserve"> | </t>
    </r>
  </si>
  <si>
    <t>FECHA</t>
  </si>
  <si>
    <t>COSTO DE PRODUCCION POR UNIDAD</t>
  </si>
  <si>
    <t>COSTO DETERMINADO DE NO PRODUCCION</t>
  </si>
  <si>
    <t>ACUMULADOS</t>
  </si>
  <si>
    <t>PORCENTAJES</t>
  </si>
  <si>
    <t>INGRESOS</t>
  </si>
  <si>
    <t>COSTO DE VTAS</t>
  </si>
  <si>
    <t>DEPRECIACIÓN</t>
  </si>
  <si>
    <t>AMORTIZACION</t>
  </si>
  <si>
    <t>INTERESES</t>
  </si>
  <si>
    <t>GASTOS OPERATIVOS</t>
  </si>
  <si>
    <t>+</t>
  </si>
  <si>
    <t>INTERESES (PRODUCTOS FINANCIEROS)</t>
  </si>
  <si>
    <t>IMPUESTOS (ISR, PTU)</t>
  </si>
  <si>
    <t>GASTOS DE OPERACCION</t>
  </si>
  <si>
    <t>MARGEN OPERATIVO</t>
  </si>
  <si>
    <t>Dif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</si>
</sst>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6" formatCode="&quot;$&quot;#,##0;[Red]\-&quot;$&quot;#,##0"/>
    <numFmt numFmtId="8" formatCode="&quot;$&quot;#,##0.00;[Red]\-&quot;$&quot;#,##0.00"/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.00\ &quot;pta&quot;_-;\-* #,##0.00\ &quot;pta&quot;_-;_-* &quot;-&quot;??\ &quot;pta&quot;_-;_-@_-"/>
    <numFmt numFmtId="168" formatCode="_-* #,##0.00\ _p_t_a_-;\-* #,##0.00\ _p_t_a_-;_-* &quot;-&quot;??\ _p_t_a_-;_-@_-"/>
    <numFmt numFmtId="169" formatCode="#,##0_ ;\-#,##0\ "/>
    <numFmt numFmtId="170" formatCode="0.0000%"/>
    <numFmt numFmtId="171" formatCode="_(&quot;$&quot;* #,##0_);_(&quot;$&quot;* \(#,##0\);_(&quot;$&quot;* &quot;-&quot;??_);_(@_)"/>
    <numFmt numFmtId="172" formatCode="_-&quot;$&quot;* #,##0_-;\-&quot;$&quot;* #,##0_-;_-&quot;$&quot;* &quot;-&quot;??_-;_-@_-"/>
    <numFmt numFmtId="173" formatCode="0.000%"/>
    <numFmt numFmtId="174" formatCode="_-* #,##0_-;\-* #,##0_-;_-* &quot;-&quot;??_-;_-@_-"/>
    <numFmt numFmtId="175" formatCode="0.0%"/>
    <numFmt numFmtId="176" formatCode="_-&quot;$&quot;* #,##0.0000_-;\-&quot;$&quot;* #,##0.0000_-;_-&quot;$&quot;* &quot;-&quot;??_-;_-@_-"/>
    <numFmt numFmtId="177" formatCode="#,##0.0"/>
    <numFmt numFmtId="178" formatCode="_-&quot;$&quot;* #,##0.000_-;\-&quot;$&quot;* #,##0.000_-;_-&quot;$&quot;* &quot;-&quot;??_-;_-@_-"/>
    <numFmt numFmtId="179" formatCode="0.0000"/>
    <numFmt numFmtId="180" formatCode="#,##0.00_ ;\-#,##0.00\ "/>
    <numFmt numFmtId="181" formatCode="_-[$$-80A]* #,##0.0000_-;\-[$$-80A]* #,##0.0000_-;_-[$$-80A]* &quot;-&quot;??_-;_-@_-"/>
    <numFmt numFmtId="182" formatCode="_-[$$-80A]* #,##0.00_-;\-[$$-80A]* #,##0.00_-;_-[$$-80A]* &quot;-&quot;??_-;_-@_-"/>
    <numFmt numFmtId="183" formatCode="#,##0.00000"/>
    <numFmt numFmtId="184" formatCode="_-* #,##0.0000_-;\-* #,##0.0000_-;_-* &quot;-&quot;??_-;_-@_-"/>
    <numFmt numFmtId="185" formatCode="&quot;$&quot;#,##0.00"/>
    <numFmt numFmtId="186" formatCode="_-* #,##0_-;\(* #,##0\)_-;_-* &quot;-&quot;_-;_-@_-"/>
    <numFmt numFmtId="187" formatCode="_-&quot;$&quot;* #,##0.0000_-;\-&quot;$&quot;* #,##0.0000_-;_-&quot;$&quot;* &quot;-&quot;_-;_-@_-"/>
    <numFmt numFmtId="188" formatCode="_-&quot;$&quot;* #,##0.00_-;\-&quot;$&quot;* #,##0.00_-;_-&quot;$&quot;* &quot;-&quot;_-;_-@_-"/>
    <numFmt numFmtId="189" formatCode="_-&quot;$&quot;* #,##0.0_-;\-&quot;$&quot;* #,##0.0_-;_-&quot;$&quot;* &quot;-&quot;_-;_-@_-"/>
    <numFmt numFmtId="190" formatCode="_-&quot;$&quot;* #,##0.000_-;\-&quot;$&quot;* #,##0.000_-;_-&quot;$&quot;* &quot;-&quot;_-;_-@_-"/>
    <numFmt numFmtId="191" formatCode="0.000"/>
    <numFmt numFmtId="192" formatCode="_(* #,##0.0000_);_(* \(#,##0.0000\);_(* &quot;-&quot;??_);_(@_)"/>
    <numFmt numFmtId="193" formatCode="_(&quot;$&quot;* #,##0.0_);_(&quot;$&quot;* \(#,##0.0\);_(&quot;$&quot;* &quot;-&quot;??_);_(@_)"/>
    <numFmt numFmtId="194" formatCode="_(&quot;$&quot;* #,##0.000_);_(&quot;$&quot;* \(#,##0.000\);_(&quot;$&quot;* &quot;-&quot;??_);_(@_)"/>
    <numFmt numFmtId="195" formatCode="_(* #,##0_);_(* \(#,##0\);_(* &quot;-&quot;??_);_(@_)"/>
    <numFmt numFmtId="196" formatCode="_-* #,##0.0_-;\-* #,##0.0_-;_-* &quot;-&quot;??_-;_-@_-"/>
  </numFmts>
  <fonts count="29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6"/>
      <name val="Bahnschrift SemiBold"/>
      <family val="2"/>
    </font>
    <font>
      <b/>
      <sz val="10"/>
      <color indexed="56"/>
      <name val="Arial"/>
      <family val="2"/>
    </font>
    <font>
      <b/>
      <sz val="15"/>
      <name val="Bahnschrift SemiBold"/>
      <family val="2"/>
    </font>
    <font>
      <sz val="10.5"/>
      <color indexed="9"/>
      <name val="Arial"/>
      <family val="2"/>
    </font>
    <font>
      <sz val="10"/>
      <color indexed="58"/>
      <name val="Arial"/>
      <family val="2"/>
    </font>
    <font>
      <b/>
      <sz val="10.5"/>
      <name val="Arial"/>
      <family val="2"/>
    </font>
    <font>
      <sz val="10.5"/>
      <name val="Arial"/>
      <family val="2"/>
    </font>
    <font>
      <sz val="10.5"/>
      <color theme="0" tint="-0.499984740745262"/>
      <name val="Arial"/>
      <family val="2"/>
    </font>
    <font>
      <b/>
      <sz val="1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theme="0" tint="-0.1499984740745262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Helv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.5"/>
      <color theme="0"/>
      <name val="Arial"/>
      <family val="2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6"/>
      <color theme="0"/>
      <name val="Bahnschrift SemiBold"/>
      <family val="2"/>
    </font>
    <font>
      <b/>
      <sz val="15"/>
      <color theme="0"/>
      <name val="Bahnschrift SemiBold"/>
      <family val="2"/>
    </font>
    <font>
      <sz val="10.5"/>
      <color theme="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0" tint="-0.34998626667073579"/>
      <name val="Arial"/>
      <family val="2"/>
    </font>
    <font>
      <sz val="10.5"/>
      <color theme="0" tint="-0.34998626667073579"/>
      <name val="Arial"/>
      <family val="2"/>
    </font>
    <font>
      <b/>
      <sz val="11"/>
      <color theme="0" tint="-0.34998626667073579"/>
      <name val="Arial"/>
      <family val="2"/>
    </font>
    <font>
      <b/>
      <sz val="10.5"/>
      <color theme="0" tint="-0.3499862666707357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b/>
      <u/>
      <sz val="11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i/>
      <sz val="10.5"/>
      <name val="Arial"/>
      <family val="2"/>
    </font>
    <font>
      <b/>
      <sz val="10.5"/>
      <color rgb="FF0000FF"/>
      <name val="Arial"/>
      <family val="2"/>
    </font>
    <font>
      <b/>
      <sz val="10"/>
      <name val="Arial Unicode MS"/>
      <family val="2"/>
    </font>
    <font>
      <b/>
      <sz val="12.5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rgb="FF005A9E"/>
      <name val="Arial"/>
      <family val="2"/>
    </font>
    <font>
      <sz val="10"/>
      <color rgb="FFFF66FF"/>
      <name val="Arial"/>
      <family val="2"/>
    </font>
    <font>
      <sz val="6"/>
      <name val="Arial"/>
      <family val="2"/>
    </font>
    <font>
      <b/>
      <sz val="8"/>
      <name val="Arial"/>
      <family val="2"/>
    </font>
    <font>
      <b/>
      <sz val="10"/>
      <color rgb="FFFF66FF"/>
      <name val="Arial"/>
      <family val="2"/>
    </font>
    <font>
      <b/>
      <sz val="6"/>
      <color indexed="56"/>
      <name val="Arial"/>
      <family val="2"/>
    </font>
    <font>
      <b/>
      <sz val="6"/>
      <name val="Arial"/>
      <family val="2"/>
    </font>
    <font>
      <sz val="9"/>
      <color rgb="FFFF66FF"/>
      <name val="Arial"/>
      <family val="2"/>
    </font>
    <font>
      <sz val="10"/>
      <color rgb="FFFF0000"/>
      <name val="Arial"/>
      <family val="2"/>
    </font>
    <font>
      <sz val="10"/>
      <color theme="0" tint="-4.9989318521683403E-2"/>
      <name val="Arial"/>
      <family val="2"/>
    </font>
    <font>
      <sz val="9"/>
      <color rgb="FFFF0000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10"/>
      <color theme="3"/>
      <name val="Arial"/>
      <family val="2"/>
    </font>
    <font>
      <b/>
      <sz val="6"/>
      <color indexed="8"/>
      <name val="Arial"/>
      <family val="2"/>
    </font>
    <font>
      <b/>
      <sz val="9"/>
      <color theme="0" tint="-4.9989318521683403E-2"/>
      <name val="Arial"/>
      <family val="2"/>
    </font>
    <font>
      <sz val="9"/>
      <color theme="1" tint="0.499984740745262"/>
      <name val="Arial"/>
      <family val="2"/>
    </font>
    <font>
      <b/>
      <sz val="9"/>
      <color indexed="14"/>
      <name val="Arial"/>
      <family val="2"/>
    </font>
    <font>
      <sz val="10"/>
      <color theme="1" tint="0.499984740745262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9"/>
      <color rgb="FFFF0000"/>
      <name val="Arial"/>
      <family val="2"/>
    </font>
    <font>
      <sz val="11"/>
      <color rgb="FFFF0000"/>
      <name val="Calibri"/>
      <family val="2"/>
    </font>
    <font>
      <sz val="8"/>
      <color rgb="FFFF66FF"/>
      <name val="Arial"/>
      <family val="2"/>
    </font>
    <font>
      <sz val="9"/>
      <color theme="1" tint="0.14999847407452621"/>
      <name val="Arial"/>
      <family val="2"/>
    </font>
    <font>
      <sz val="7"/>
      <color theme="0" tint="-0.14999847407452621"/>
      <name val="Arial"/>
      <family val="2"/>
    </font>
    <font>
      <sz val="9"/>
      <color theme="0" tint="-0.499984740745262"/>
      <name val="Arial"/>
      <family val="2"/>
    </font>
    <font>
      <sz val="9"/>
      <color rgb="FFC00000"/>
      <name val="Arial"/>
      <family val="2"/>
    </font>
    <font>
      <b/>
      <sz val="9"/>
      <color rgb="FFC00000"/>
      <name val="Arial"/>
      <family val="2"/>
    </font>
    <font>
      <sz val="6"/>
      <color rgb="FFC00000"/>
      <name val="Arial"/>
      <family val="2"/>
    </font>
    <font>
      <b/>
      <sz val="9"/>
      <color rgb="FFFF5050"/>
      <name val="Arial"/>
      <family val="2"/>
    </font>
    <font>
      <b/>
      <sz val="9"/>
      <color rgb="FFFF66FF"/>
      <name val="Arial"/>
      <family val="2"/>
    </font>
    <font>
      <sz val="9.5"/>
      <color theme="0" tint="-0.34998626667073579"/>
      <name val="Arial"/>
      <family val="2"/>
    </font>
    <font>
      <sz val="6"/>
      <color theme="1" tint="0.34998626667073579"/>
      <name val="Arial"/>
      <family val="2"/>
    </font>
    <font>
      <sz val="10"/>
      <color theme="1" tint="0.34998626667073579"/>
      <name val="Arial"/>
      <family val="2"/>
    </font>
    <font>
      <sz val="10"/>
      <color theme="0" tint="-0.1499984740745262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002060"/>
      <name val="Arial"/>
      <family val="2"/>
    </font>
    <font>
      <b/>
      <sz val="11"/>
      <color theme="0" tint="-4.9989318521683403E-2"/>
      <name val="Arial"/>
      <family val="2"/>
    </font>
    <font>
      <b/>
      <sz val="11"/>
      <color theme="1" tint="0.499984740745262"/>
      <name val="Arial"/>
      <family val="2"/>
    </font>
    <font>
      <b/>
      <sz val="9"/>
      <color theme="1" tint="0.499984740745262"/>
      <name val="Arial"/>
      <family val="2"/>
    </font>
    <font>
      <sz val="9"/>
      <color indexed="8"/>
      <name val="Arial"/>
      <family val="2"/>
    </font>
    <font>
      <sz val="9"/>
      <color theme="0" tint="-0.14999847407452621"/>
      <name val="Arial"/>
      <family val="2"/>
    </font>
    <font>
      <sz val="9"/>
      <color theme="0" tint="-0.34998626667073579"/>
      <name val="Arial"/>
      <family val="2"/>
    </font>
    <font>
      <b/>
      <sz val="10"/>
      <color theme="0" tint="-0.34998626667073579"/>
      <name val="Arial"/>
      <family val="2"/>
    </font>
    <font>
      <sz val="10"/>
      <color theme="0" tint="-0.34998626667073579"/>
      <name val="Arial"/>
      <family val="2"/>
    </font>
    <font>
      <b/>
      <sz val="10"/>
      <color theme="1" tint="4.9989318521683403E-2"/>
      <name val="Arial"/>
      <family val="2"/>
    </font>
    <font>
      <sz val="10"/>
      <color theme="1" tint="4.9989318521683403E-2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8"/>
      <color theme="1"/>
      <name val="Arial"/>
      <family val="2"/>
    </font>
    <font>
      <sz val="8"/>
      <color theme="1" tint="4.9989318521683403E-2"/>
      <name val="Arial"/>
      <family val="2"/>
    </font>
    <font>
      <sz val="10"/>
      <color theme="1"/>
      <name val="Arial"/>
      <family val="2"/>
    </font>
    <font>
      <b/>
      <sz val="10"/>
      <color theme="1" tint="0.499984740745262"/>
      <name val="Arial"/>
      <family val="2"/>
    </font>
    <font>
      <sz val="9"/>
      <color indexed="55"/>
      <name val="Arial"/>
      <family val="2"/>
    </font>
    <font>
      <sz val="9"/>
      <color theme="1"/>
      <name val="Arial"/>
      <family val="2"/>
    </font>
    <font>
      <b/>
      <sz val="10"/>
      <color theme="0" tint="-4.9989318521683403E-2"/>
      <name val="Arial"/>
      <family val="2"/>
    </font>
    <font>
      <i/>
      <sz val="10"/>
      <color indexed="55"/>
      <name val="Arial"/>
      <family val="2"/>
    </font>
    <font>
      <i/>
      <sz val="8"/>
      <color indexed="55"/>
      <name val="Arial"/>
      <family val="2"/>
    </font>
    <font>
      <i/>
      <sz val="8"/>
      <color theme="1"/>
      <name val="Arial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sz val="11"/>
      <color theme="0" tint="-0.14999847407452621"/>
      <name val="Arial"/>
      <family val="2"/>
    </font>
    <font>
      <sz val="9.5"/>
      <color theme="1"/>
      <name val="Calibri"/>
      <family val="2"/>
      <scheme val="minor"/>
    </font>
    <font>
      <sz val="9.5"/>
      <name val="Arial"/>
      <family val="2"/>
    </font>
    <font>
      <b/>
      <sz val="9.5"/>
      <name val="Arial"/>
      <family val="2"/>
    </font>
    <font>
      <sz val="14"/>
      <color theme="0"/>
      <name val="Arial"/>
      <family val="2"/>
    </font>
    <font>
      <b/>
      <sz val="16"/>
      <name val="Arial"/>
      <family val="2"/>
    </font>
    <font>
      <b/>
      <sz val="11"/>
      <color rgb="FF002060"/>
      <name val="Arial"/>
      <family val="2"/>
    </font>
    <font>
      <b/>
      <sz val="11"/>
      <color theme="1"/>
      <name val="Arial"/>
      <family val="2"/>
    </font>
    <font>
      <b/>
      <sz val="9"/>
      <color theme="0"/>
      <name val="Arial"/>
      <family val="2"/>
    </font>
    <font>
      <sz val="8"/>
      <color theme="0"/>
      <name val="Arial"/>
      <family val="2"/>
    </font>
    <font>
      <b/>
      <sz val="15"/>
      <name val="Arial"/>
      <family val="2"/>
    </font>
    <font>
      <b/>
      <sz val="14"/>
      <name val="Arial"/>
      <family val="2"/>
    </font>
    <font>
      <b/>
      <sz val="11"/>
      <color rgb="FF004D86"/>
      <name val="Arial"/>
      <family val="2"/>
    </font>
    <font>
      <sz val="7"/>
      <name val="Arial"/>
      <family val="2"/>
    </font>
    <font>
      <b/>
      <u/>
      <sz val="14"/>
      <name val="Arial"/>
      <family val="2"/>
    </font>
    <font>
      <b/>
      <u/>
      <sz val="11"/>
      <color theme="0" tint="-4.9989318521683403E-2"/>
      <name val="Arial"/>
      <family val="2"/>
    </font>
    <font>
      <sz val="9"/>
      <color indexed="58"/>
      <name val="Arial"/>
      <family val="2"/>
    </font>
    <font>
      <b/>
      <sz val="10.5"/>
      <color theme="0" tint="-4.9989318521683403E-2"/>
      <name val="Arial"/>
      <family val="2"/>
    </font>
    <font>
      <b/>
      <sz val="9"/>
      <color theme="0" tint="-0.14999847407452621"/>
      <name val="Arial"/>
      <family val="2"/>
    </font>
    <font>
      <sz val="11"/>
      <color theme="0"/>
      <name val="Arial"/>
      <family val="2"/>
    </font>
    <font>
      <sz val="14"/>
      <name val="Arial"/>
      <family val="2"/>
    </font>
    <font>
      <b/>
      <sz val="12"/>
      <color theme="0" tint="-0.14999847407452621"/>
      <name val="Arial"/>
      <family val="2"/>
    </font>
    <font>
      <b/>
      <u/>
      <sz val="11"/>
      <color theme="0" tint="-0.34998626667073579"/>
      <name val="Arial"/>
      <family val="2"/>
    </font>
    <font>
      <b/>
      <sz val="11"/>
      <color rgb="FF0000FF"/>
      <name val="Arial"/>
      <family val="2"/>
    </font>
    <font>
      <b/>
      <u/>
      <sz val="11"/>
      <color theme="0" tint="-0.14999847407452621"/>
      <name val="Arial"/>
      <family val="2"/>
    </font>
    <font>
      <b/>
      <sz val="11"/>
      <color theme="0" tint="-0.14999847407452621"/>
      <name val="Arial"/>
      <family val="2"/>
    </font>
    <font>
      <b/>
      <sz val="10.5"/>
      <color indexed="8"/>
      <name val="Arial"/>
      <family val="2"/>
    </font>
    <font>
      <sz val="10.5"/>
      <color indexed="8"/>
      <name val="Arial"/>
      <family val="2"/>
    </font>
    <font>
      <b/>
      <sz val="10"/>
      <color rgb="FFC00000"/>
      <name val="Arial"/>
      <family val="2"/>
    </font>
    <font>
      <sz val="11"/>
      <color rgb="FFC00000"/>
      <name val="Calibri"/>
      <family val="2"/>
      <scheme val="minor"/>
    </font>
    <font>
      <b/>
      <sz val="11"/>
      <color rgb="FFFF0000"/>
      <name val="Arial"/>
      <family val="2"/>
    </font>
    <font>
      <sz val="13"/>
      <color theme="0"/>
      <name val="Arial"/>
      <family val="2"/>
    </font>
    <font>
      <b/>
      <sz val="18"/>
      <color theme="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theme="2" tint="-9.9978637043366805E-2"/>
      <name val="Arial"/>
      <family val="2"/>
    </font>
    <font>
      <sz val="13"/>
      <color theme="2" tint="-9.9978637043366805E-2"/>
      <name val="Arial"/>
      <family val="2"/>
    </font>
    <font>
      <b/>
      <sz val="11"/>
      <color rgb="FF0070C0"/>
      <name val="Arial"/>
      <family val="2"/>
    </font>
    <font>
      <sz val="10"/>
      <color rgb="FF0070C0"/>
      <name val="Arial"/>
      <family val="2"/>
    </font>
    <font>
      <b/>
      <sz val="9"/>
      <color indexed="9"/>
      <name val="Arial"/>
      <family val="2"/>
    </font>
    <font>
      <b/>
      <sz val="10"/>
      <color indexed="9"/>
      <name val="Arial"/>
      <family val="2"/>
    </font>
    <font>
      <b/>
      <sz val="9.5"/>
      <color theme="0"/>
      <name val="Arial"/>
      <family val="2"/>
    </font>
    <font>
      <b/>
      <sz val="8"/>
      <color theme="0" tint="-4.9989318521683403E-2"/>
      <name val="Arial"/>
      <family val="2"/>
    </font>
    <font>
      <b/>
      <sz val="16"/>
      <color theme="0" tint="-4.9989318521683403E-2"/>
      <name val="Arial"/>
      <family val="2"/>
    </font>
    <font>
      <b/>
      <sz val="8"/>
      <color theme="0"/>
      <name val="Arial"/>
      <family val="2"/>
    </font>
    <font>
      <sz val="11"/>
      <name val="Calibri"/>
      <family val="2"/>
    </font>
    <font>
      <sz val="8"/>
      <color indexed="56"/>
      <name val="Arial"/>
      <family val="2"/>
    </font>
    <font>
      <b/>
      <sz val="10"/>
      <color rgb="FF0070C0"/>
      <name val="Arial"/>
      <family val="2"/>
    </font>
    <font>
      <b/>
      <i/>
      <sz val="10"/>
      <name val="Arial"/>
      <family val="2"/>
    </font>
    <font>
      <i/>
      <sz val="10"/>
      <color theme="0" tint="-0.249977111117893"/>
      <name val="Arial"/>
      <family val="2"/>
    </font>
    <font>
      <b/>
      <i/>
      <sz val="10"/>
      <color indexed="9"/>
      <name val="Arial"/>
      <family val="2"/>
    </font>
    <font>
      <sz val="8"/>
      <name val="Arial Unicode MS"/>
      <family val="2"/>
    </font>
    <font>
      <b/>
      <sz val="9"/>
      <color theme="1"/>
      <name val="Tahoma"/>
      <family val="2"/>
    </font>
    <font>
      <b/>
      <sz val="10"/>
      <color indexed="10"/>
      <name val="Arial"/>
      <family val="2"/>
    </font>
    <font>
      <sz val="12"/>
      <name val="Arial"/>
      <family val="2"/>
    </font>
    <font>
      <b/>
      <sz val="10"/>
      <color rgb="FFCC6600"/>
      <name val="Arial"/>
      <family val="2"/>
    </font>
    <font>
      <b/>
      <sz val="10"/>
      <color theme="0" tint="-0.14999847407452621"/>
      <name val="Arial"/>
      <family val="2"/>
    </font>
    <font>
      <b/>
      <sz val="9"/>
      <color indexed="9"/>
      <name val="Tahoma"/>
      <family val="2"/>
    </font>
    <font>
      <b/>
      <sz val="13"/>
      <color rgb="FF0070C0"/>
      <name val="Arial"/>
      <family val="2"/>
    </font>
    <font>
      <b/>
      <sz val="12"/>
      <color theme="0"/>
      <name val="Arial"/>
      <family val="2"/>
    </font>
    <font>
      <b/>
      <i/>
      <sz val="11"/>
      <color rgb="FF0070C0"/>
      <name val="Arial"/>
      <family val="2"/>
    </font>
    <font>
      <sz val="10"/>
      <color rgb="FF002060"/>
      <name val="Arial"/>
      <family val="2"/>
    </font>
    <font>
      <b/>
      <i/>
      <sz val="10"/>
      <color rgb="FF002060"/>
      <name val="Arial"/>
      <family val="2"/>
    </font>
    <font>
      <i/>
      <sz val="10"/>
      <color indexed="22"/>
      <name val="Arial"/>
      <family val="2"/>
    </font>
    <font>
      <i/>
      <sz val="7"/>
      <color theme="0" tint="-0.249977111117893"/>
      <name val="Arial"/>
      <family val="2"/>
    </font>
    <font>
      <sz val="7"/>
      <color theme="0" tint="-0.249977111117893"/>
      <name val="Arial"/>
      <family val="2"/>
    </font>
    <font>
      <sz val="10"/>
      <color indexed="22"/>
      <name val="Arial"/>
      <family val="2"/>
    </font>
    <font>
      <b/>
      <sz val="8"/>
      <color rgb="FF002060"/>
      <name val="Arial"/>
      <family val="2"/>
    </font>
    <font>
      <b/>
      <i/>
      <sz val="10"/>
      <color theme="0" tint="-0.14999847407452621"/>
      <name val="Arial"/>
      <family val="2"/>
    </font>
    <font>
      <sz val="10"/>
      <color indexed="12"/>
      <name val="Arial"/>
      <family val="2"/>
    </font>
    <font>
      <sz val="9"/>
      <color indexed="22"/>
      <name val="Arial"/>
      <family val="2"/>
    </font>
    <font>
      <sz val="11"/>
      <color theme="1"/>
      <name val="Arial"/>
      <family val="2"/>
    </font>
    <font>
      <b/>
      <sz val="10"/>
      <color rgb="FFFF0000"/>
      <name val="Arial"/>
      <family val="2"/>
    </font>
    <font>
      <i/>
      <sz val="10"/>
      <color theme="1"/>
      <name val="Arial"/>
      <family val="2"/>
    </font>
    <font>
      <i/>
      <sz val="10"/>
      <color theme="0"/>
      <name val="Arial"/>
      <family val="2"/>
    </font>
    <font>
      <i/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b/>
      <sz val="9"/>
      <color theme="8" tint="-0.249977111117893"/>
      <name val="Arial"/>
      <family val="2"/>
    </font>
    <font>
      <b/>
      <sz val="9"/>
      <color indexed="12"/>
      <name val="Arial"/>
      <family val="2"/>
    </font>
    <font>
      <b/>
      <sz val="10"/>
      <color indexed="12"/>
      <name val="Arial"/>
      <family val="2"/>
    </font>
    <font>
      <u/>
      <sz val="8"/>
      <name val="Arial"/>
      <family val="2"/>
    </font>
    <font>
      <b/>
      <u/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sz val="8"/>
      <color theme="0" tint="-0.14999847407452621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theme="0" tint="-0.249977111117893"/>
      <name val="Arial"/>
      <family val="2"/>
    </font>
    <font>
      <sz val="8"/>
      <color theme="0" tint="-0.249977111117893"/>
      <name val="Arial"/>
      <family val="2"/>
    </font>
    <font>
      <b/>
      <sz val="10.5"/>
      <color theme="1"/>
      <name val="Arial"/>
      <family val="2"/>
    </font>
    <font>
      <b/>
      <sz val="9"/>
      <color theme="0" tint="-0.249977111117893"/>
      <name val="Arial"/>
      <family val="2"/>
    </font>
    <font>
      <b/>
      <sz val="11"/>
      <color theme="0" tint="-4.9989318521683403E-2"/>
      <name val="Calibri"/>
      <family val="2"/>
      <scheme val="minor"/>
    </font>
    <font>
      <b/>
      <sz val="10.5"/>
      <color rgb="FFC00000"/>
      <name val="Arial"/>
      <family val="2"/>
    </font>
    <font>
      <b/>
      <i/>
      <sz val="11"/>
      <name val="Arial"/>
      <family val="2"/>
    </font>
    <font>
      <sz val="10.5"/>
      <color theme="0" tint="-0.14999847407452621"/>
      <name val="Arial"/>
      <family val="2"/>
    </font>
    <font>
      <b/>
      <sz val="8"/>
      <color theme="0" tint="-0.249977111117893"/>
      <name val="Arial"/>
      <family val="2"/>
    </font>
    <font>
      <sz val="9"/>
      <color rgb="FF000000"/>
      <name val="Arial"/>
      <family val="2"/>
    </font>
    <font>
      <b/>
      <sz val="11"/>
      <color rgb="FF0070C0"/>
      <name val="Aptos Narrow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0"/>
      <color rgb="FF00B050"/>
      <name val="Arial"/>
      <family val="2"/>
    </font>
    <font>
      <b/>
      <sz val="11"/>
      <color rgb="FFFFFFFF"/>
      <name val="Aptos Narrow"/>
      <family val="2"/>
    </font>
    <font>
      <sz val="8"/>
      <color indexed="17"/>
      <name val="Arial"/>
      <family val="2"/>
    </font>
    <font>
      <sz val="8"/>
      <color indexed="10"/>
      <name val="Arial"/>
      <family val="2"/>
    </font>
    <font>
      <sz val="10"/>
      <color indexed="17"/>
      <name val="Arial"/>
      <family val="2"/>
    </font>
    <font>
      <b/>
      <sz val="11"/>
      <color indexed="9"/>
      <name val="Arial"/>
      <family val="2"/>
    </font>
    <font>
      <b/>
      <sz val="10"/>
      <color rgb="FF008A3E"/>
      <name val="Arial"/>
      <family val="2"/>
    </font>
    <font>
      <b/>
      <sz val="10"/>
      <color indexed="17"/>
      <name val="Arial"/>
      <family val="2"/>
    </font>
    <font>
      <b/>
      <sz val="8"/>
      <color rgb="FF0070C0"/>
      <name val="Arial"/>
      <family val="2"/>
    </font>
    <font>
      <b/>
      <sz val="9"/>
      <color rgb="FF0070C0"/>
      <name val="Arial"/>
      <family val="2"/>
    </font>
    <font>
      <sz val="10"/>
      <color rgb="FF0000FF"/>
      <name val="Arial"/>
      <family val="2"/>
    </font>
    <font>
      <b/>
      <sz val="9"/>
      <color rgb="FF002060"/>
      <name val="Arial"/>
      <family val="2"/>
    </font>
    <font>
      <sz val="11"/>
      <color indexed="22"/>
      <name val="Arial"/>
      <family val="2"/>
    </font>
    <font>
      <b/>
      <sz val="8"/>
      <color theme="0" tint="-0.14999847407452621"/>
      <name val="Arial"/>
      <family val="2"/>
    </font>
    <font>
      <sz val="10"/>
      <color indexed="61"/>
      <name val="Arial"/>
      <family val="2"/>
    </font>
    <font>
      <b/>
      <sz val="10"/>
      <color indexed="61"/>
      <name val="Arial"/>
      <family val="2"/>
    </font>
    <font>
      <sz val="10"/>
      <name val="Arial"/>
      <family val="2"/>
    </font>
    <font>
      <sz val="8"/>
      <color indexed="22"/>
      <name val="Arial"/>
      <family val="2"/>
    </font>
    <font>
      <b/>
      <i/>
      <sz val="9"/>
      <color rgb="FFFF0000"/>
      <name val="Arial"/>
      <family val="2"/>
    </font>
    <font>
      <b/>
      <sz val="9.5"/>
      <color theme="1"/>
      <name val="Arial"/>
      <family val="2"/>
    </font>
    <font>
      <sz val="12"/>
      <color rgb="FF0070C0"/>
      <name val="Arial"/>
      <family val="2"/>
    </font>
    <font>
      <sz val="12"/>
      <color theme="0"/>
      <name val="Arial"/>
      <family val="2"/>
    </font>
    <font>
      <b/>
      <sz val="9"/>
      <color rgb="FF00B050"/>
      <name val="Arial"/>
      <family val="2"/>
    </font>
    <font>
      <b/>
      <sz val="8"/>
      <color theme="0" tint="-0.34998626667073579"/>
      <name val="Arial"/>
      <family val="2"/>
    </font>
  </fonts>
  <fills count="93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44"/>
      </patternFill>
    </fill>
    <fill>
      <patternFill patternType="solid">
        <fgColor theme="4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6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0070C0"/>
        <bgColor theme="0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9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mediumGray">
        <fgColor indexed="9"/>
        <bgColor indexed="44"/>
      </patternFill>
    </fill>
    <fill>
      <patternFill patternType="mediumGray">
        <fgColor indexed="9"/>
        <bgColor indexed="9"/>
      </patternFill>
    </fill>
    <fill>
      <patternFill patternType="solid">
        <fgColor rgb="FF0070C0"/>
        <bgColor rgb="FF0070C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3" tint="0.79995117038483843"/>
      </patternFill>
    </fill>
    <fill>
      <patternFill patternType="mediumGray">
        <fgColor indexed="9"/>
        <bgColor rgb="FF99CCFF"/>
      </patternFill>
    </fill>
    <fill>
      <patternFill patternType="mediumGray">
        <fgColor indexed="9"/>
        <bgColor theme="0"/>
      </patternFill>
    </fill>
    <fill>
      <patternFill patternType="solid">
        <fgColor rgb="FFFFFFAB"/>
        <bgColor indexed="64"/>
      </patternFill>
    </fill>
    <fill>
      <patternFill patternType="solid">
        <fgColor rgb="FF0060A8"/>
        <bgColor theme="0"/>
      </patternFill>
    </fill>
    <fill>
      <patternFill patternType="solid">
        <fgColor rgb="FF0060A8"/>
        <bgColor indexed="9"/>
      </patternFill>
    </fill>
    <fill>
      <patternFill patternType="solid">
        <fgColor rgb="FF0070C0"/>
        <bgColor rgb="FFE7F6FF"/>
      </patternFill>
    </fill>
    <fill>
      <patternFill patternType="mediumGray">
        <fgColor theme="0"/>
        <bgColor theme="0"/>
      </patternFill>
    </fill>
    <fill>
      <patternFill patternType="solid">
        <fgColor rgb="FF004D86"/>
        <bgColor rgb="FF0070C0"/>
      </patternFill>
    </fill>
    <fill>
      <patternFill patternType="solid">
        <fgColor rgb="FF004D86"/>
        <bgColor theme="0"/>
      </patternFill>
    </fill>
    <fill>
      <patternFill patternType="solid">
        <fgColor rgb="FF004F8A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4F8A"/>
        <bgColor theme="0"/>
      </patternFill>
    </fill>
    <fill>
      <patternFill patternType="solid">
        <fgColor theme="0"/>
        <bgColor rgb="FF0070C0"/>
      </patternFill>
    </fill>
    <fill>
      <patternFill patternType="solid">
        <fgColor rgb="FF004D8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5A9E"/>
        <bgColor theme="0"/>
      </patternFill>
    </fill>
    <fill>
      <patternFill patternType="mediumGray">
        <fgColor theme="0"/>
        <bgColor rgb="FF99CCFF"/>
      </patternFill>
    </fill>
    <fill>
      <patternFill patternType="solid">
        <fgColor rgb="FF005DA2"/>
        <bgColor theme="0"/>
      </patternFill>
    </fill>
    <fill>
      <patternFill patternType="mediumGray">
        <fgColor rgb="FF99CCFF"/>
        <bgColor theme="4" tint="0.79998168889431442"/>
      </patternFill>
    </fill>
    <fill>
      <patternFill patternType="mediumGray">
        <fgColor theme="0"/>
        <bgColor theme="8" tint="0.79998168889431442"/>
      </patternFill>
    </fill>
    <fill>
      <patternFill patternType="solid">
        <fgColor rgb="FF00589A"/>
        <bgColor theme="0"/>
      </patternFill>
    </fill>
    <fill>
      <patternFill patternType="mediumGray">
        <fgColor theme="0"/>
        <bgColor indexed="4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rgb="FF005696"/>
        <bgColor indexed="64"/>
      </patternFill>
    </fill>
    <fill>
      <patternFill patternType="solid">
        <fgColor theme="4" tint="0.79998168889431442"/>
        <bgColor rgb="FFCCCCFF"/>
      </patternFill>
    </fill>
    <fill>
      <patternFill patternType="solid">
        <fgColor rgb="FF005696"/>
        <bgColor theme="0"/>
      </patternFill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4376"/>
        <bgColor theme="0"/>
      </patternFill>
    </fill>
    <fill>
      <patternFill patternType="solid">
        <fgColor rgb="FF004376"/>
        <bgColor indexed="64"/>
      </patternFill>
    </fill>
    <fill>
      <patternFill patternType="solid">
        <fgColor rgb="FFCCFFFF"/>
        <bgColor indexed="64"/>
      </patternFill>
    </fill>
    <fill>
      <patternFill patternType="lightGray">
        <fgColor indexed="9"/>
        <bgColor indexed="9"/>
      </patternFill>
    </fill>
    <fill>
      <patternFill patternType="solid">
        <fgColor rgb="FF005392"/>
        <bgColor indexed="64"/>
      </patternFill>
    </fill>
    <fill>
      <patternFill patternType="solid">
        <fgColor rgb="FF0060A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5EA4"/>
        <bgColor theme="0"/>
      </patternFill>
    </fill>
    <fill>
      <patternFill patternType="solid">
        <fgColor rgb="FFB3D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mediumGray">
        <fgColor indexed="9"/>
        <bgColor theme="8" tint="0.39997558519241921"/>
      </patternFill>
    </fill>
    <fill>
      <patternFill patternType="mediumGray">
        <fgColor indexed="9"/>
        <bgColor rgb="FF00B0F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mediumGray">
        <fgColor indexed="9"/>
        <bgColor theme="3" tint="0.59999389629810485"/>
      </patternFill>
    </fill>
    <fill>
      <patternFill patternType="darkGray">
        <fgColor indexed="9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90">
    <border>
      <left/>
      <right/>
      <top/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theme="0"/>
      </left>
      <right style="thin">
        <color theme="0"/>
      </right>
      <top/>
      <bottom style="thin">
        <color rgb="FF0070C0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0"/>
      </left>
      <right/>
      <top/>
      <bottom style="thin">
        <color rgb="FF0070C0"/>
      </bottom>
      <diagonal/>
    </border>
    <border>
      <left/>
      <right style="thin">
        <color theme="0"/>
      </right>
      <top/>
      <bottom style="thin">
        <color rgb="FF0070C0"/>
      </bottom>
      <diagonal/>
    </border>
    <border>
      <left style="thin">
        <color theme="0"/>
      </left>
      <right style="thin">
        <color indexed="9"/>
      </right>
      <top/>
      <bottom style="thin">
        <color rgb="FF0070C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9"/>
      </left>
      <right/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indexed="44"/>
      </left>
      <right style="medium">
        <color indexed="44"/>
      </right>
      <top style="medium">
        <color indexed="44"/>
      </top>
      <bottom style="medium">
        <color indexed="44"/>
      </bottom>
      <diagonal/>
    </border>
    <border>
      <left style="medium">
        <color indexed="44"/>
      </left>
      <right/>
      <top style="medium">
        <color indexed="44"/>
      </top>
      <bottom style="medium">
        <color indexed="44"/>
      </bottom>
      <diagonal/>
    </border>
    <border>
      <left style="medium">
        <color theme="0" tint="-0.24994659260841701"/>
      </left>
      <right style="medium">
        <color indexed="9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9"/>
      </left>
      <right style="medium">
        <color indexed="9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9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44"/>
      </left>
      <right style="thin">
        <color indexed="44"/>
      </right>
      <top/>
      <bottom style="thin">
        <color indexed="44"/>
      </bottom>
      <diagonal/>
    </border>
    <border>
      <left style="thin">
        <color indexed="44"/>
      </left>
      <right/>
      <top/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indexed="44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/>
      <right/>
      <top style="thin">
        <color rgb="FF0070C0"/>
      </top>
      <bottom/>
      <diagonal/>
    </border>
    <border>
      <left/>
      <right style="medium">
        <color indexed="9"/>
      </right>
      <top style="medium">
        <color rgb="FF00B0F0"/>
      </top>
      <bottom style="medium">
        <color rgb="FF00B0F0"/>
      </bottom>
      <diagonal/>
    </border>
    <border>
      <left style="medium">
        <color indexed="9"/>
      </left>
      <right style="medium">
        <color indexed="9"/>
      </right>
      <top style="medium">
        <color rgb="FF00B0F0"/>
      </top>
      <bottom style="medium">
        <color rgb="FF00B0F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9"/>
      </right>
      <top/>
      <bottom/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medium">
        <color indexed="9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/>
      </left>
      <right style="medium">
        <color theme="0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indexed="4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0070C0"/>
      </left>
      <right/>
      <top style="medium">
        <color theme="0" tint="-0.14996795556505021"/>
      </top>
      <bottom style="thin">
        <color rgb="FF0070C0"/>
      </bottom>
      <diagonal/>
    </border>
    <border>
      <left/>
      <right style="thin">
        <color rgb="FF0070C0"/>
      </right>
      <top style="medium">
        <color theme="0" tint="-0.14996795556505021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theme="0" tint="-0.14996795556505021"/>
      </top>
      <bottom style="thin">
        <color rgb="FF0070C0"/>
      </bottom>
      <diagonal/>
    </border>
    <border>
      <left style="medium">
        <color theme="0" tint="-0.14996795556505021"/>
      </left>
      <right style="thin">
        <color theme="3" tint="0.59996337778862885"/>
      </right>
      <top/>
      <bottom/>
      <diagonal/>
    </border>
    <border>
      <left style="thin">
        <color theme="3" tint="0.59996337778862885"/>
      </left>
      <right style="medium">
        <color theme="0"/>
      </right>
      <top/>
      <bottom/>
      <diagonal/>
    </border>
    <border>
      <left style="thin">
        <color theme="3" tint="0.59996337778862885"/>
      </left>
      <right style="medium">
        <color theme="0" tint="-0.14996795556505021"/>
      </right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medium">
        <color theme="0"/>
      </left>
      <right/>
      <top/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00B0F0"/>
      </left>
      <right style="thin">
        <color rgb="FF0070C0"/>
      </right>
      <top/>
      <bottom style="thin">
        <color rgb="FF0070C0"/>
      </bottom>
      <diagonal/>
    </border>
    <border>
      <left style="thin">
        <color rgb="FF004D86"/>
      </left>
      <right style="thin">
        <color rgb="FF004D86"/>
      </right>
      <top style="thin">
        <color rgb="FF004D86"/>
      </top>
      <bottom style="thin">
        <color rgb="FF004D86"/>
      </bottom>
      <diagonal/>
    </border>
    <border>
      <left style="medium">
        <color rgb="FF00B0F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B0F0"/>
      </left>
      <right style="thin">
        <color rgb="FF0070C0"/>
      </right>
      <top style="thin">
        <color rgb="FF0070C0"/>
      </top>
      <bottom/>
      <diagonal/>
    </border>
    <border>
      <left style="medium">
        <color rgb="FF00B0F0"/>
      </left>
      <right style="thin">
        <color indexed="44"/>
      </right>
      <top style="medium">
        <color rgb="FF00B0F0"/>
      </top>
      <bottom style="medium">
        <color rgb="FF00B0F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rgb="FF004D86"/>
      </left>
      <right style="thin">
        <color rgb="FF004D86"/>
      </right>
      <top/>
      <bottom style="thin">
        <color rgb="FF004D86"/>
      </bottom>
      <diagonal/>
    </border>
    <border>
      <left style="dotted">
        <color rgb="FF0070C0"/>
      </left>
      <right style="dotted">
        <color rgb="FF0070C0"/>
      </right>
      <top style="dotted">
        <color rgb="FF0070C0"/>
      </top>
      <bottom style="dotted">
        <color rgb="FF0070C0"/>
      </bottom>
      <diagonal/>
    </border>
    <border>
      <left/>
      <right style="dotted">
        <color rgb="FF0070C0"/>
      </right>
      <top style="dotted">
        <color rgb="FF0070C0"/>
      </top>
      <bottom style="dotted">
        <color rgb="FF0070C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rgb="FF00B0F0"/>
      </bottom>
      <diagonal/>
    </border>
    <border>
      <left style="thin">
        <color rgb="FF0070C0"/>
      </left>
      <right style="thin">
        <color rgb="FF0070C0"/>
      </right>
      <top style="thin">
        <color rgb="FF00B0F0"/>
      </top>
      <bottom style="thin">
        <color rgb="FF0070C0"/>
      </bottom>
      <diagonal/>
    </border>
    <border>
      <left style="thin">
        <color rgb="FF0070C0"/>
      </left>
      <right style="thin">
        <color rgb="FF00B0F0"/>
      </right>
      <top/>
      <bottom style="thin">
        <color rgb="FF0070C0"/>
      </bottom>
      <diagonal/>
    </border>
    <border>
      <left style="thin">
        <color rgb="FF00B0F0"/>
      </left>
      <right style="thin">
        <color rgb="FF0070C0"/>
      </right>
      <top style="thin">
        <color rgb="FF00B0F0"/>
      </top>
      <bottom style="thin">
        <color rgb="FF0070C0"/>
      </bottom>
      <diagonal/>
    </border>
    <border>
      <left style="thin">
        <color rgb="FF0070C0"/>
      </left>
      <right style="thin">
        <color rgb="FF00B0F0"/>
      </right>
      <top style="thin">
        <color rgb="FF0070C0"/>
      </top>
      <bottom style="thin">
        <color rgb="FF00B0F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B0F0"/>
      </bottom>
      <diagonal/>
    </border>
    <border>
      <left style="thin">
        <color rgb="FF0070C0"/>
      </left>
      <right style="thin">
        <color rgb="FF00B0F0"/>
      </right>
      <top style="thin">
        <color rgb="FF0070C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rgb="FF0070C0"/>
      </left>
      <right/>
      <top style="medium">
        <color theme="0" tint="-0.14996795556505021"/>
      </top>
      <bottom style="medium">
        <color theme="0" tint="-0.14993743705557422"/>
      </bottom>
      <diagonal/>
    </border>
    <border>
      <left/>
      <right style="medium">
        <color indexed="9"/>
      </right>
      <top style="medium">
        <color theme="0" tint="-0.14996795556505021"/>
      </top>
      <bottom style="medium">
        <color theme="0" tint="-0.14993743705557422"/>
      </bottom>
      <diagonal/>
    </border>
    <border>
      <left style="medium">
        <color indexed="9"/>
      </left>
      <right style="medium">
        <color indexed="9"/>
      </right>
      <top style="medium">
        <color theme="0" tint="-0.14996795556505021"/>
      </top>
      <bottom style="medium">
        <color theme="0" tint="-0.14993743705557422"/>
      </bottom>
      <diagonal/>
    </border>
    <border>
      <left style="medium">
        <color indexed="9"/>
      </left>
      <right/>
      <top style="medium">
        <color theme="0" tint="-0.14996795556505021"/>
      </top>
      <bottom style="medium">
        <color theme="0" tint="-0.14993743705557422"/>
      </bottom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0070C0"/>
      </right>
      <top/>
      <bottom style="double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 style="double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/>
      <diagonal/>
    </border>
    <border>
      <left style="thin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 style="medium">
        <color theme="0" tint="-0.14996795556505021"/>
      </bottom>
      <diagonal/>
    </border>
    <border>
      <left/>
      <right style="medium">
        <color theme="0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34998626667073579"/>
      </left>
      <right style="medium">
        <color indexed="9"/>
      </right>
      <top/>
      <bottom/>
      <diagonal/>
    </border>
    <border>
      <left style="medium">
        <color indexed="9"/>
      </left>
      <right/>
      <top/>
      <bottom style="thin">
        <color theme="0"/>
      </bottom>
      <diagonal/>
    </border>
    <border>
      <left/>
      <right style="medium">
        <color indexed="9"/>
      </right>
      <top/>
      <bottom style="thin">
        <color theme="0"/>
      </bottom>
      <diagonal/>
    </border>
    <border>
      <left style="medium">
        <color indexed="9"/>
      </left>
      <right style="medium">
        <color theme="0" tint="-0.34998626667073579"/>
      </right>
      <top/>
      <bottom/>
      <diagonal/>
    </border>
    <border>
      <left/>
      <right/>
      <top style="thin">
        <color theme="0"/>
      </top>
      <bottom style="medium">
        <color rgb="FF0070C0"/>
      </bottom>
      <diagonal/>
    </border>
    <border>
      <left/>
      <right style="thin">
        <color theme="0"/>
      </right>
      <top style="thin">
        <color theme="0"/>
      </top>
      <bottom style="medium">
        <color rgb="FF0070C0"/>
      </bottom>
      <diagonal/>
    </border>
    <border>
      <left/>
      <right style="thin">
        <color indexed="44"/>
      </right>
      <top/>
      <bottom style="medium">
        <color rgb="FF0070C0"/>
      </bottom>
      <diagonal/>
    </border>
    <border>
      <left style="thin">
        <color indexed="44"/>
      </left>
      <right style="medium">
        <color rgb="FF0070C0"/>
      </right>
      <top/>
      <bottom style="medium">
        <color rgb="FF0070C0"/>
      </bottom>
      <diagonal/>
    </border>
    <border>
      <left style="medium">
        <color indexed="9"/>
      </left>
      <right style="medium">
        <color indexed="9"/>
      </right>
      <top/>
      <bottom style="thin">
        <color rgb="FF0070C0"/>
      </bottom>
      <diagonal/>
    </border>
    <border>
      <left/>
      <right/>
      <top style="thin">
        <color rgb="FF0070C0"/>
      </top>
      <bottom style="thin">
        <color theme="0"/>
      </bottom>
      <diagonal/>
    </border>
    <border>
      <left/>
      <right style="thin">
        <color theme="0"/>
      </right>
      <top style="thin">
        <color rgb="FF0070C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70C0"/>
      </top>
      <bottom style="thin">
        <color theme="0"/>
      </bottom>
      <diagonal/>
    </border>
    <border>
      <left style="thin">
        <color theme="0"/>
      </left>
      <right style="medium">
        <color rgb="FF0070C0"/>
      </right>
      <top style="thin">
        <color rgb="FF0070C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rgb="FF0070C0"/>
      </bottom>
      <diagonal/>
    </border>
    <border>
      <left style="thin">
        <color theme="0"/>
      </left>
      <right style="medium">
        <color rgb="FF0070C0"/>
      </right>
      <top style="thin">
        <color theme="0"/>
      </top>
      <bottom style="medium">
        <color rgb="FF0070C0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44"/>
      </top>
      <bottom style="thin">
        <color indexed="44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/>
      <diagonal/>
    </border>
    <border>
      <left style="thick">
        <color indexed="9"/>
      </left>
      <right style="thick">
        <color indexed="9"/>
      </right>
      <top/>
      <bottom/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indexed="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indexed="9"/>
      </left>
      <right style="medium">
        <color indexed="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 style="medium">
        <color theme="0"/>
      </right>
      <top style="medium">
        <color rgb="FF0070C0"/>
      </top>
      <bottom style="medium">
        <color rgb="FF0070C0"/>
      </bottom>
      <diagonal/>
    </border>
    <border>
      <left style="medium">
        <color theme="0"/>
      </left>
      <right style="medium">
        <color theme="0"/>
      </right>
      <top style="medium">
        <color rgb="FF0070C0"/>
      </top>
      <bottom style="medium">
        <color rgb="FF0070C0"/>
      </bottom>
      <diagonal/>
    </border>
    <border>
      <left style="medium">
        <color theme="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thin">
        <color rgb="FF0070C0"/>
      </bottom>
      <diagonal/>
    </border>
    <border>
      <left/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/>
      <top style="thin">
        <color rgb="FF0070C0"/>
      </top>
      <bottom style="medium">
        <color rgb="FF0070C0"/>
      </bottom>
      <diagonal/>
    </border>
    <border>
      <left/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 style="medium">
        <color rgb="FF0070C0"/>
      </right>
      <top style="thin">
        <color rgb="FF0070C0"/>
      </top>
      <bottom/>
      <diagonal/>
    </border>
    <border>
      <left/>
      <right style="medium">
        <color rgb="FF0070C0"/>
      </right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70C0"/>
      </left>
      <right style="thin">
        <color rgb="FF0070C0"/>
      </right>
      <top style="medium">
        <color theme="0"/>
      </top>
      <bottom style="medium">
        <color theme="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theme="0"/>
      </right>
      <top style="thin">
        <color rgb="FF0070C0"/>
      </top>
      <bottom style="thin">
        <color rgb="FF0070C0"/>
      </bottom>
      <diagonal/>
    </border>
    <border>
      <left style="thin">
        <color theme="0"/>
      </left>
      <right style="thin">
        <color theme="0"/>
      </right>
      <top style="thin">
        <color rgb="FF0070C0"/>
      </top>
      <bottom style="thin">
        <color rgb="FF0070C0"/>
      </bottom>
      <diagonal/>
    </border>
    <border>
      <left style="thin">
        <color theme="0"/>
      </left>
      <right style="thin">
        <color rgb="FF0070C0"/>
      </right>
      <top/>
      <bottom style="thin">
        <color rgb="FF0070C0"/>
      </bottom>
      <diagonal/>
    </border>
    <border>
      <left style="thin">
        <color rgb="FF005696"/>
      </left>
      <right style="thin">
        <color rgb="FF005696"/>
      </right>
      <top style="thin">
        <color rgb="FF005696"/>
      </top>
      <bottom style="thin">
        <color rgb="FF005696"/>
      </bottom>
      <diagonal/>
    </border>
    <border>
      <left style="thin">
        <color rgb="FF005696"/>
      </left>
      <right style="thin">
        <color rgb="FF005696"/>
      </right>
      <top style="thin">
        <color rgb="FF005696"/>
      </top>
      <bottom/>
      <diagonal/>
    </border>
    <border>
      <left/>
      <right style="medium">
        <color theme="0"/>
      </right>
      <top style="thin">
        <color rgb="FF0070C0"/>
      </top>
      <bottom style="thin">
        <color rgb="FF0070C0"/>
      </bottom>
      <diagonal/>
    </border>
    <border>
      <left style="medium">
        <color theme="0"/>
      </left>
      <right style="medium">
        <color theme="0"/>
      </right>
      <top style="thin">
        <color rgb="FF0070C0"/>
      </top>
      <bottom style="thin">
        <color rgb="FF0070C0"/>
      </bottom>
      <diagonal/>
    </border>
    <border>
      <left style="medium">
        <color theme="0"/>
      </left>
      <right style="thin">
        <color theme="0"/>
      </right>
      <top style="thin">
        <color rgb="FF0070C0"/>
      </top>
      <bottom style="thin">
        <color rgb="FF0070C0"/>
      </bottom>
      <diagonal/>
    </border>
    <border>
      <left style="thin">
        <color indexed="44"/>
      </left>
      <right/>
      <top style="thin">
        <color indexed="44"/>
      </top>
      <bottom style="thin">
        <color indexed="44"/>
      </bottom>
      <diagonal/>
    </border>
    <border>
      <left style="medium">
        <color indexed="9"/>
      </left>
      <right style="medium">
        <color indexed="9"/>
      </right>
      <top style="thin">
        <color indexed="44"/>
      </top>
      <bottom style="thin">
        <color indexed="44"/>
      </bottom>
      <diagonal/>
    </border>
    <border>
      <left style="medium">
        <color indexed="9"/>
      </left>
      <right style="medium">
        <color indexed="9"/>
      </right>
      <top style="thin">
        <color indexed="44"/>
      </top>
      <bottom style="medium">
        <color indexed="9"/>
      </bottom>
      <diagonal/>
    </border>
    <border>
      <left style="medium">
        <color indexed="9"/>
      </left>
      <right style="medium">
        <color theme="0"/>
      </right>
      <top style="thin">
        <color indexed="44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thin">
        <color indexed="44"/>
      </bottom>
      <diagonal/>
    </border>
    <border>
      <left style="medium">
        <color indexed="9"/>
      </left>
      <right style="medium">
        <color theme="0"/>
      </right>
      <top style="medium">
        <color indexed="9"/>
      </top>
      <bottom style="thin">
        <color indexed="44"/>
      </bottom>
      <diagonal/>
    </border>
    <border>
      <left style="medium">
        <color indexed="9"/>
      </left>
      <right style="medium">
        <color theme="0"/>
      </right>
      <top style="thin">
        <color indexed="4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thin">
        <color indexed="44"/>
      </top>
      <bottom style="medium">
        <color theme="0"/>
      </bottom>
      <diagonal/>
    </border>
    <border>
      <left style="medium">
        <color theme="0"/>
      </left>
      <right style="thin">
        <color indexed="44"/>
      </right>
      <top style="thin">
        <color indexed="44"/>
      </top>
      <bottom style="medium">
        <color theme="0"/>
      </bottom>
      <diagonal/>
    </border>
    <border>
      <left style="medium">
        <color indexed="9"/>
      </left>
      <right style="medium">
        <color theme="0"/>
      </right>
      <top style="medium">
        <color theme="0"/>
      </top>
      <bottom style="thin">
        <color indexed="4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indexed="44"/>
      </bottom>
      <diagonal/>
    </border>
    <border>
      <left style="medium">
        <color theme="0"/>
      </left>
      <right style="thin">
        <color indexed="44"/>
      </right>
      <top style="medium">
        <color theme="0"/>
      </top>
      <bottom style="thin">
        <color indexed="44"/>
      </bottom>
      <diagonal/>
    </border>
    <border>
      <left style="medium">
        <color theme="0"/>
      </left>
      <right/>
      <top/>
      <bottom style="thin">
        <color theme="0"/>
      </bottom>
      <diagonal/>
    </border>
    <border>
      <left/>
      <right style="medium">
        <color theme="0"/>
      </right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/>
      <bottom style="thin">
        <color rgb="FF0070C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rgb="FF0070C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rgb="FF0070C0"/>
      </bottom>
      <diagonal/>
    </border>
    <border>
      <left style="thin">
        <color theme="0"/>
      </left>
      <right style="thin">
        <color theme="0"/>
      </right>
      <top style="medium">
        <color indexed="44"/>
      </top>
      <bottom style="medium">
        <color indexed="44"/>
      </bottom>
      <diagonal/>
    </border>
    <border>
      <left/>
      <right/>
      <top style="medium">
        <color indexed="44"/>
      </top>
      <bottom style="medium">
        <color indexed="44"/>
      </bottom>
      <diagonal/>
    </border>
    <border>
      <left style="medium">
        <color theme="0"/>
      </left>
      <right style="medium">
        <color theme="0"/>
      </right>
      <top style="medium">
        <color indexed="44"/>
      </top>
      <bottom style="medium">
        <color indexed="44"/>
      </bottom>
      <diagonal/>
    </border>
    <border>
      <left/>
      <right style="medium">
        <color indexed="44"/>
      </right>
      <top style="medium">
        <color indexed="44"/>
      </top>
      <bottom style="medium">
        <color indexed="44"/>
      </bottom>
      <diagonal/>
    </border>
    <border>
      <left style="thin">
        <color rgb="FF0070C0"/>
      </left>
      <right style="thick">
        <color indexed="9"/>
      </right>
      <top/>
      <bottom/>
      <diagonal/>
    </border>
    <border>
      <left/>
      <right style="thick">
        <color indexed="9"/>
      </right>
      <top/>
      <bottom style="thin">
        <color rgb="FF0070C0"/>
      </bottom>
      <diagonal/>
    </border>
    <border>
      <left/>
      <right style="thin">
        <color indexed="9"/>
      </right>
      <top/>
      <bottom style="thin">
        <color rgb="FF0070C0"/>
      </bottom>
      <diagonal/>
    </border>
    <border>
      <left style="thin">
        <color rgb="FF0070C0"/>
      </left>
      <right style="thick">
        <color indexed="9"/>
      </right>
      <top/>
      <bottom style="thin">
        <color rgb="FF0070C0"/>
      </bottom>
      <diagonal/>
    </border>
    <border>
      <left style="thin">
        <color rgb="FF0070C0"/>
      </left>
      <right style="thin">
        <color theme="0"/>
      </right>
      <top/>
      <bottom style="thin">
        <color rgb="FF0070C0"/>
      </bottom>
      <diagonal/>
    </border>
    <border>
      <left style="thick">
        <color indexed="9"/>
      </left>
      <right/>
      <top style="medium">
        <color theme="0"/>
      </top>
      <bottom/>
      <diagonal/>
    </border>
    <border>
      <left/>
      <right/>
      <top style="medium">
        <color theme="0"/>
      </top>
      <bottom style="thick">
        <color indexed="9"/>
      </bottom>
      <diagonal/>
    </border>
    <border>
      <left/>
      <right/>
      <top style="medium">
        <color theme="0"/>
      </top>
      <bottom/>
      <diagonal/>
    </border>
    <border>
      <left/>
      <right/>
      <top/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 style="medium">
        <color rgb="FF0070C0"/>
      </left>
      <right/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/>
      <bottom style="medium">
        <color indexed="9"/>
      </bottom>
      <diagonal/>
    </border>
    <border>
      <left/>
      <right style="medium">
        <color theme="0"/>
      </right>
      <top/>
      <bottom style="medium">
        <color indexed="9"/>
      </bottom>
      <diagonal/>
    </border>
    <border>
      <left style="medium">
        <color theme="0"/>
      </left>
      <right/>
      <top/>
      <bottom style="medium">
        <color indexed="9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99CCFF"/>
      </top>
      <bottom style="medium">
        <color rgb="FF99CCFF"/>
      </bottom>
      <diagonal/>
    </border>
    <border>
      <left/>
      <right/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rgb="FF0070C0"/>
      </left>
      <right style="medium">
        <color indexed="9"/>
      </right>
      <top/>
      <bottom/>
      <diagonal/>
    </border>
    <border>
      <left style="medium">
        <color rgb="FF0070C0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rgb="FF0070C0"/>
      </left>
      <right style="medium">
        <color rgb="FF0070C0"/>
      </right>
      <top style="medium">
        <color indexed="9"/>
      </top>
      <bottom style="medium">
        <color indexed="9"/>
      </bottom>
      <diagonal/>
    </border>
    <border>
      <left style="medium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indexed="9"/>
      </left>
      <right style="medium">
        <color rgb="FF0070C0"/>
      </right>
      <top style="medium">
        <color indexed="9"/>
      </top>
      <bottom style="medium">
        <color indexed="9"/>
      </bottom>
      <diagonal/>
    </border>
    <border>
      <left/>
      <right style="medium">
        <color rgb="FF0070C0"/>
      </right>
      <top style="medium">
        <color indexed="9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medium">
        <color rgb="FF0070C0"/>
      </right>
      <top style="thin">
        <color rgb="FF0070C0"/>
      </top>
      <bottom/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thin">
        <color indexed="44"/>
      </top>
      <bottom/>
      <diagonal/>
    </border>
    <border>
      <left/>
      <right style="medium">
        <color rgb="FF0070C0"/>
      </right>
      <top style="thin">
        <color indexed="44"/>
      </top>
      <bottom/>
      <diagonal/>
    </border>
    <border>
      <left style="medium">
        <color rgb="FF0070C0"/>
      </left>
      <right style="thin">
        <color indexed="44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indexed="9"/>
      </right>
      <top/>
      <bottom style="medium">
        <color rgb="FF0070C0"/>
      </bottom>
      <diagonal/>
    </border>
    <border>
      <left/>
      <right style="medium">
        <color indexed="9"/>
      </right>
      <top/>
      <bottom style="medium">
        <color rgb="FF0070C0"/>
      </bottom>
      <diagonal/>
    </border>
    <border>
      <left style="medium">
        <color indexed="9"/>
      </left>
      <right style="medium">
        <color rgb="FF0070C0"/>
      </right>
      <top/>
      <bottom style="medium">
        <color rgb="FF0070C0"/>
      </bottom>
      <diagonal/>
    </border>
    <border>
      <left style="thin">
        <color indexed="44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44"/>
      </left>
      <right style="medium">
        <color rgb="FF0070C0"/>
      </right>
      <top style="thin">
        <color indexed="44"/>
      </top>
      <bottom style="thin">
        <color indexed="44"/>
      </bottom>
      <diagonal/>
    </border>
    <border>
      <left style="medium">
        <color rgb="FF0070C0"/>
      </left>
      <right style="medium">
        <color indexed="9"/>
      </right>
      <top style="thin">
        <color rgb="FF0070C0"/>
      </top>
      <bottom style="thin">
        <color rgb="FF0070C0"/>
      </bottom>
      <diagonal/>
    </border>
    <border>
      <left style="medium">
        <color indexed="9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indexed="44"/>
      </right>
      <top/>
      <bottom style="medium">
        <color rgb="FF0070C0"/>
      </bottom>
      <diagonal/>
    </border>
    <border>
      <left/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/>
      <top style="medium">
        <color indexed="9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/>
      <bottom style="thin">
        <color rgb="FF99CCFF"/>
      </bottom>
      <diagonal/>
    </border>
    <border>
      <left/>
      <right/>
      <top/>
      <bottom style="thin">
        <color indexed="44"/>
      </bottom>
      <diagonal/>
    </border>
    <border>
      <left/>
      <right/>
      <top style="thin">
        <color rgb="FF99CCFF"/>
      </top>
      <bottom style="thin">
        <color rgb="FF99CCFF"/>
      </bottom>
      <diagonal/>
    </border>
    <border>
      <left/>
      <right/>
      <top style="thin">
        <color rgb="FF99CCFF"/>
      </top>
      <bottom/>
      <diagonal/>
    </border>
    <border>
      <left/>
      <right style="thin">
        <color indexed="55"/>
      </right>
      <top/>
      <bottom/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 style="thin">
        <color indexed="44"/>
      </bottom>
      <diagonal/>
    </border>
    <border>
      <left style="medium">
        <color indexed="9"/>
      </left>
      <right style="medium">
        <color indexed="9"/>
      </right>
      <top style="thin">
        <color indexed="44"/>
      </top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thin">
        <color rgb="FF0070C0"/>
      </bottom>
      <diagonal/>
    </border>
    <border>
      <left style="thin">
        <color indexed="44"/>
      </left>
      <right/>
      <top style="thin">
        <color rgb="FF0070C0"/>
      </top>
      <bottom/>
      <diagonal/>
    </border>
    <border>
      <left/>
      <right style="medium">
        <color indexed="9"/>
      </right>
      <top style="thin">
        <color rgb="FF0070C0"/>
      </top>
      <bottom/>
      <diagonal/>
    </border>
    <border>
      <left style="medium">
        <color indexed="9"/>
      </left>
      <right style="medium">
        <color indexed="9"/>
      </right>
      <top style="thin">
        <color rgb="FF0070C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4"/>
      </left>
      <right style="thin">
        <color indexed="44"/>
      </right>
      <top/>
      <bottom/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44"/>
      </left>
      <right style="thin">
        <color indexed="44"/>
      </right>
      <top/>
      <bottom style="medium">
        <color rgb="FF0070C0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 style="medium">
        <color rgb="FF0070C0"/>
      </right>
      <top style="thin">
        <color rgb="FF0070C0"/>
      </top>
      <bottom/>
      <diagonal/>
    </border>
    <border>
      <left style="medium">
        <color rgb="FF0070C0"/>
      </left>
      <right style="medium">
        <color rgb="FF0070C0"/>
      </right>
      <top style="thin">
        <color indexed="44"/>
      </top>
      <bottom style="thin">
        <color indexed="44"/>
      </bottom>
      <diagonal/>
    </border>
    <border>
      <left style="medium">
        <color rgb="FF0070C0"/>
      </left>
      <right style="medium">
        <color rgb="FF0070C0"/>
      </right>
      <top style="thin">
        <color indexed="44"/>
      </top>
      <bottom/>
      <diagonal/>
    </border>
    <border>
      <left style="medium">
        <color rgb="FF0070C0"/>
      </left>
      <right style="thin">
        <color theme="6" tint="-0.499984740745262"/>
      </right>
      <top style="thin">
        <color rgb="FF0070C0"/>
      </top>
      <bottom style="thin">
        <color rgb="FF0070C0"/>
      </bottom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 style="thin">
        <color theme="6" tint="-0.499984740745262"/>
      </left>
      <right/>
      <top style="thin">
        <color rgb="FF0070C0"/>
      </top>
      <bottom style="thin">
        <color rgb="FF0070C0"/>
      </bottom>
      <diagonal/>
    </border>
    <border>
      <left style="thin">
        <color theme="6" tint="-0.499984740745262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medium">
        <color rgb="FF0070C0"/>
      </bottom>
      <diagonal/>
    </border>
    <border>
      <left style="thin">
        <color theme="6" tint="-0.499984740745262"/>
      </left>
      <right/>
      <top style="thin">
        <color rgb="FF0070C0"/>
      </top>
      <bottom style="medium">
        <color rgb="FF0070C0"/>
      </bottom>
      <diagonal/>
    </border>
    <border>
      <left style="thin">
        <color theme="6" tint="-0.499984740745262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theme="6" tint="-0.499984740745262"/>
      </left>
      <right/>
      <top style="medium">
        <color rgb="FF0070C0"/>
      </top>
      <bottom style="medium">
        <color rgb="FF0070C0"/>
      </bottom>
      <diagonal/>
    </border>
    <border>
      <left style="thin">
        <color theme="6" tint="-0.499984740745262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/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medium">
        <color rgb="FF0070C0"/>
      </right>
      <top/>
      <bottom/>
      <diagonal/>
    </border>
    <border>
      <left style="thin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theme="0" tint="-0.14996795556505021"/>
      </left>
      <right style="medium">
        <color indexed="9"/>
      </right>
      <top style="medium">
        <color theme="0" tint="-0.14996795556505021"/>
      </top>
      <bottom/>
      <diagonal/>
    </border>
    <border>
      <left style="medium">
        <color indexed="9"/>
      </left>
      <right style="medium">
        <color indexed="9"/>
      </right>
      <top style="medium">
        <color theme="0" tint="-0.14996795556505021"/>
      </top>
      <bottom style="medium">
        <color indexed="9"/>
      </bottom>
      <diagonal/>
    </border>
    <border>
      <left style="medium">
        <color indexed="9"/>
      </left>
      <right style="medium">
        <color theme="0"/>
      </right>
      <top style="medium">
        <color theme="0" tint="-0.14996795556505021"/>
      </top>
      <bottom style="medium">
        <color indexed="9"/>
      </bottom>
      <diagonal/>
    </border>
    <border>
      <left style="medium">
        <color theme="0"/>
      </left>
      <right style="medium">
        <color theme="0"/>
      </right>
      <top style="medium">
        <color theme="0" tint="-0.14996795556505021"/>
      </top>
      <bottom style="medium">
        <color indexed="9"/>
      </bottom>
      <diagonal/>
    </border>
    <border>
      <left style="medium">
        <color theme="0"/>
      </left>
      <right/>
      <top style="medium">
        <color theme="0" tint="-0.14996795556505021"/>
      </top>
      <bottom style="medium">
        <color indexed="9"/>
      </bottom>
      <diagonal/>
    </border>
    <border>
      <left style="medium">
        <color theme="0"/>
      </left>
      <right style="medium">
        <color indexed="9"/>
      </right>
      <top style="medium">
        <color theme="0" tint="-0.14996795556505021"/>
      </top>
      <bottom style="medium">
        <color indexed="9"/>
      </bottom>
      <diagonal/>
    </border>
    <border>
      <left style="medium">
        <color indexed="9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 style="medium">
        <color indexed="9"/>
      </right>
      <top/>
      <bottom/>
      <diagonal/>
    </border>
    <border>
      <left style="medium">
        <color indexed="9"/>
      </left>
      <right style="medium">
        <color theme="0" tint="-0.14996795556505021"/>
      </right>
      <top/>
      <bottom style="thin">
        <color rgb="FF0070C0"/>
      </bottom>
      <diagonal/>
    </border>
    <border>
      <left style="thin">
        <color rgb="FF0070C0"/>
      </left>
      <right style="thin">
        <color rgb="FF00589A"/>
      </right>
      <top style="thin">
        <color rgb="FF0070C0"/>
      </top>
      <bottom style="thin">
        <color rgb="FF0070C0"/>
      </bottom>
      <diagonal/>
    </border>
    <border>
      <left style="thin">
        <color rgb="FF00589A"/>
      </left>
      <right style="thin">
        <color rgb="FF00589A"/>
      </right>
      <top style="thin">
        <color rgb="FF0070C0"/>
      </top>
      <bottom style="thin">
        <color rgb="FF0070C0"/>
      </bottom>
      <diagonal/>
    </border>
    <border>
      <left style="thin">
        <color rgb="FF00589A"/>
      </left>
      <right style="thin">
        <color rgb="FF00589A"/>
      </right>
      <top style="thin">
        <color rgb="FF00589A"/>
      </top>
      <bottom style="thin">
        <color rgb="FF00589A"/>
      </bottom>
      <diagonal/>
    </border>
    <border>
      <left style="medium">
        <color indexed="9"/>
      </left>
      <right style="medium">
        <color indexed="9"/>
      </right>
      <top style="medium">
        <color theme="0"/>
      </top>
      <bottom style="medium">
        <color theme="0"/>
      </bottom>
      <diagonal/>
    </border>
    <border>
      <left style="medium">
        <color indexed="9"/>
      </left>
      <right style="medium">
        <color indexed="9"/>
      </right>
      <top style="medium">
        <color theme="0"/>
      </top>
      <bottom/>
      <diagonal/>
    </border>
    <border>
      <left style="medium">
        <color indexed="9"/>
      </left>
      <right style="medium">
        <color indexed="9"/>
      </right>
      <top style="medium">
        <color theme="0"/>
      </top>
      <bottom style="thin">
        <color rgb="FF0070C0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122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5" fillId="0" borderId="0"/>
    <xf numFmtId="0" fontId="1" fillId="0" borderId="0"/>
    <xf numFmtId="44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5" fillId="17" borderId="0" applyNumberFormat="0" applyBorder="0" applyAlignment="0" applyProtection="0"/>
    <xf numFmtId="0" fontId="3" fillId="15" borderId="0" applyNumberFormat="0" applyBorder="0" applyAlignment="0" applyProtection="0"/>
    <xf numFmtId="0" fontId="1" fillId="16" borderId="0" applyNumberFormat="0" applyBorder="0" applyAlignment="0" applyProtection="0"/>
    <xf numFmtId="0" fontId="26" fillId="0" borderId="0" applyProtection="0"/>
    <xf numFmtId="167" fontId="5" fillId="0" borderId="0" applyFont="0" applyFill="0" applyBorder="0" applyAlignment="0" applyProtection="0"/>
    <xf numFmtId="0" fontId="27" fillId="0" borderId="0"/>
    <xf numFmtId="0" fontId="3" fillId="18" borderId="0" applyNumberFormat="0" applyBorder="0" applyAlignment="0" applyProtection="0"/>
    <xf numFmtId="0" fontId="25" fillId="17" borderId="0" applyNumberFormat="0" applyBorder="0" applyAlignment="0" applyProtection="0"/>
    <xf numFmtId="0" fontId="25" fillId="19" borderId="0" applyNumberFormat="0" applyBorder="0" applyAlignment="0" applyProtection="0"/>
    <xf numFmtId="0" fontId="28" fillId="20" borderId="0" applyNumberFormat="0" applyBorder="0" applyAlignment="0" applyProtection="0"/>
    <xf numFmtId="0" fontId="29" fillId="21" borderId="0" applyNumberFormat="0" applyBorder="0" applyAlignment="0" applyProtection="0"/>
    <xf numFmtId="0" fontId="28" fillId="22" borderId="0" applyNumberFormat="0" applyBorder="0" applyAlignment="0" applyProtection="0"/>
    <xf numFmtId="0" fontId="3" fillId="15" borderId="0" applyNumberFormat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/>
    <xf numFmtId="0" fontId="32" fillId="0" borderId="0"/>
    <xf numFmtId="0" fontId="33" fillId="0" borderId="0"/>
    <xf numFmtId="0" fontId="5" fillId="0" borderId="0"/>
    <xf numFmtId="0" fontId="4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1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4" fillId="0" borderId="0"/>
    <xf numFmtId="44" fontId="5" fillId="0" borderId="0" applyFont="0" applyFill="0" applyBorder="0" applyAlignment="0" applyProtection="0"/>
    <xf numFmtId="0" fontId="35" fillId="0" borderId="0"/>
    <xf numFmtId="0" fontId="36" fillId="0" borderId="0"/>
    <xf numFmtId="0" fontId="37" fillId="0" borderId="0"/>
    <xf numFmtId="0" fontId="38" fillId="0" borderId="0"/>
    <xf numFmtId="0" fontId="43" fillId="0" borderId="0"/>
    <xf numFmtId="0" fontId="44" fillId="0" borderId="0"/>
    <xf numFmtId="0" fontId="48" fillId="0" borderId="0"/>
    <xf numFmtId="0" fontId="49" fillId="0" borderId="0"/>
    <xf numFmtId="0" fontId="50" fillId="0" borderId="0"/>
    <xf numFmtId="0" fontId="51" fillId="0" borderId="0"/>
    <xf numFmtId="0" fontId="52" fillId="0" borderId="0"/>
    <xf numFmtId="0" fontId="53" fillId="0" borderId="0"/>
    <xf numFmtId="0" fontId="54" fillId="0" borderId="0"/>
    <xf numFmtId="0" fontId="59" fillId="0" borderId="0"/>
    <xf numFmtId="0" fontId="60" fillId="0" borderId="0"/>
    <xf numFmtId="0" fontId="61" fillId="0" borderId="0"/>
    <xf numFmtId="0" fontId="62" fillId="0" borderId="0"/>
    <xf numFmtId="0" fontId="63" fillId="0" borderId="0"/>
    <xf numFmtId="0" fontId="64" fillId="0" borderId="0"/>
    <xf numFmtId="0" fontId="65" fillId="0" borderId="0"/>
    <xf numFmtId="0" fontId="66" fillId="0" borderId="0"/>
    <xf numFmtId="0" fontId="67" fillId="0" borderId="0"/>
    <xf numFmtId="0" fontId="68" fillId="0" borderId="0"/>
    <xf numFmtId="0" fontId="69" fillId="0" borderId="0"/>
    <xf numFmtId="0" fontId="70" fillId="0" borderId="0"/>
    <xf numFmtId="0" fontId="71" fillId="0" borderId="0"/>
    <xf numFmtId="0" fontId="72" fillId="0" borderId="0"/>
    <xf numFmtId="43" fontId="1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73" fillId="0" borderId="0"/>
    <xf numFmtId="0" fontId="74" fillId="0" borderId="0"/>
    <xf numFmtId="0" fontId="75" fillId="0" borderId="0"/>
    <xf numFmtId="0" fontId="76" fillId="0" borderId="0"/>
    <xf numFmtId="0" fontId="77" fillId="0" borderId="0"/>
    <xf numFmtId="0" fontId="78" fillId="0" borderId="0"/>
    <xf numFmtId="0" fontId="79" fillId="0" borderId="0"/>
    <xf numFmtId="0" fontId="80" fillId="0" borderId="0"/>
    <xf numFmtId="0" fontId="81" fillId="0" borderId="0"/>
    <xf numFmtId="0" fontId="82" fillId="0" borderId="0"/>
    <xf numFmtId="0" fontId="83" fillId="0" borderId="0"/>
    <xf numFmtId="0" fontId="84" fillId="0" borderId="0"/>
    <xf numFmtId="0" fontId="85" fillId="0" borderId="0"/>
    <xf numFmtId="0" fontId="86" fillId="0" borderId="0"/>
    <xf numFmtId="0" fontId="87" fillId="0" borderId="0"/>
    <xf numFmtId="0" fontId="88" fillId="0" borderId="0"/>
    <xf numFmtId="0" fontId="89" fillId="0" borderId="0"/>
    <xf numFmtId="0" fontId="90" fillId="0" borderId="0"/>
    <xf numFmtId="0" fontId="91" fillId="0" borderId="0"/>
    <xf numFmtId="0" fontId="92" fillId="0" borderId="0"/>
    <xf numFmtId="0" fontId="5" fillId="0" borderId="0"/>
    <xf numFmtId="0" fontId="93" fillId="0" borderId="0"/>
    <xf numFmtId="9" fontId="1" fillId="0" borderId="0" applyFont="0" applyFill="0" applyBorder="0" applyAlignment="0" applyProtection="0"/>
    <xf numFmtId="9" fontId="93" fillId="0" borderId="0" applyFont="0" applyFill="0" applyBorder="0" applyAlignment="0" applyProtection="0"/>
    <xf numFmtId="0" fontId="99" fillId="0" borderId="0"/>
    <xf numFmtId="9" fontId="1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100" fillId="0" borderId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15" borderId="0" applyNumberFormat="0" applyBorder="0" applyAlignment="0" applyProtection="0"/>
    <xf numFmtId="0" fontId="1" fillId="30" borderId="0" applyNumberFormat="0" applyBorder="0" applyAlignment="0" applyProtection="0"/>
    <xf numFmtId="0" fontId="3" fillId="31" borderId="0" applyNumberFormat="0" applyBorder="0" applyAlignment="0" applyProtection="0"/>
    <xf numFmtId="0" fontId="1" fillId="32" borderId="0" applyNumberFormat="0" applyBorder="0" applyAlignment="0" applyProtection="0"/>
    <xf numFmtId="44" fontId="5" fillId="0" borderId="0" applyFont="0" applyFill="0" applyBorder="0" applyAlignment="0" applyProtection="0"/>
    <xf numFmtId="0" fontId="25" fillId="0" borderId="0"/>
    <xf numFmtId="4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85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218">
    <xf numFmtId="0" fontId="0" fillId="0" borderId="0" xfId="0"/>
    <xf numFmtId="0" fontId="6" fillId="5" borderId="0" xfId="6" applyFont="1" applyFill="1" applyAlignment="1">
      <alignment horizontal="center"/>
    </xf>
    <xf numFmtId="0" fontId="7" fillId="5" borderId="0" xfId="7" applyFont="1" applyFill="1"/>
    <xf numFmtId="0" fontId="1" fillId="0" borderId="0" xfId="8"/>
    <xf numFmtId="0" fontId="8" fillId="5" borderId="0" xfId="7" applyFont="1" applyFill="1"/>
    <xf numFmtId="0" fontId="5" fillId="5" borderId="0" xfId="6" applyFill="1"/>
    <xf numFmtId="0" fontId="9" fillId="5" borderId="0" xfId="6" applyFont="1" applyFill="1" applyAlignment="1">
      <alignment vertical="center"/>
    </xf>
    <xf numFmtId="0" fontId="10" fillId="5" borderId="0" xfId="6" applyFont="1" applyFill="1" applyAlignment="1">
      <alignment vertical="center"/>
    </xf>
    <xf numFmtId="0" fontId="11" fillId="0" borderId="0" xfId="6" applyFont="1"/>
    <xf numFmtId="0" fontId="12" fillId="6" borderId="0" xfId="6" applyFont="1" applyFill="1" applyAlignment="1">
      <alignment horizontal="center" vertical="center"/>
    </xf>
    <xf numFmtId="0" fontId="12" fillId="7" borderId="0" xfId="6" applyFont="1" applyFill="1" applyAlignment="1">
      <alignment horizontal="center" vertical="center"/>
    </xf>
    <xf numFmtId="44" fontId="13" fillId="8" borderId="0" xfId="9" applyFont="1" applyFill="1" applyAlignment="1">
      <alignment vertical="center"/>
    </xf>
    <xf numFmtId="44" fontId="13" fillId="8" borderId="0" xfId="9" applyFont="1" applyFill="1" applyAlignment="1">
      <alignment horizontal="left" vertical="center" indent="1"/>
    </xf>
    <xf numFmtId="0" fontId="14" fillId="0" borderId="0" xfId="6" applyFont="1"/>
    <xf numFmtId="0" fontId="15" fillId="9" borderId="1" xfId="3" applyFont="1" applyFill="1" applyBorder="1" applyAlignment="1">
      <alignment horizontal="center"/>
    </xf>
    <xf numFmtId="0" fontId="15" fillId="9" borderId="2" xfId="3" applyFont="1" applyFill="1" applyBorder="1" applyAlignment="1">
      <alignment horizontal="left" indent="1"/>
    </xf>
    <xf numFmtId="0" fontId="15" fillId="10" borderId="1" xfId="4" applyFont="1" applyFill="1" applyBorder="1" applyAlignment="1">
      <alignment horizontal="center"/>
    </xf>
    <xf numFmtId="0" fontId="15" fillId="10" borderId="2" xfId="4" applyFont="1" applyFill="1" applyBorder="1" applyAlignment="1">
      <alignment horizontal="left" indent="1"/>
    </xf>
    <xf numFmtId="0" fontId="1" fillId="0" borderId="0" xfId="8" applyAlignment="1">
      <alignment horizontal="center" vertical="center"/>
    </xf>
    <xf numFmtId="0" fontId="16" fillId="11" borderId="1" xfId="3" applyFont="1" applyFill="1" applyBorder="1" applyAlignment="1">
      <alignment horizontal="center"/>
    </xf>
    <xf numFmtId="0" fontId="16" fillId="11" borderId="2" xfId="3" applyFont="1" applyFill="1" applyBorder="1" applyAlignment="1">
      <alignment horizontal="left" indent="1"/>
    </xf>
    <xf numFmtId="0" fontId="16" fillId="12" borderId="1" xfId="4" applyFont="1" applyFill="1" applyBorder="1" applyAlignment="1">
      <alignment horizontal="center"/>
    </xf>
    <xf numFmtId="0" fontId="16" fillId="12" borderId="2" xfId="3" applyFont="1" applyFill="1" applyBorder="1" applyAlignment="1">
      <alignment horizontal="left" indent="1"/>
    </xf>
    <xf numFmtId="0" fontId="2" fillId="0" borderId="0" xfId="8" applyFont="1" applyAlignment="1">
      <alignment horizontal="center" vertical="center"/>
    </xf>
    <xf numFmtId="0" fontId="18" fillId="0" borderId="0" xfId="8" applyFont="1"/>
    <xf numFmtId="0" fontId="17" fillId="5" borderId="0" xfId="8" applyFont="1" applyFill="1" applyAlignment="1">
      <alignment horizontal="left" indent="1"/>
    </xf>
    <xf numFmtId="0" fontId="15" fillId="13" borderId="1" xfId="2" applyFont="1" applyFill="1" applyBorder="1" applyAlignment="1">
      <alignment horizontal="center" vertical="center"/>
    </xf>
    <xf numFmtId="0" fontId="15" fillId="13" borderId="2" xfId="3" applyFont="1" applyFill="1" applyBorder="1" applyAlignment="1">
      <alignment horizontal="left" vertical="center" indent="1"/>
    </xf>
    <xf numFmtId="0" fontId="16" fillId="14" borderId="1" xfId="2" applyFont="1" applyFill="1" applyBorder="1" applyAlignment="1">
      <alignment horizontal="center" vertical="center"/>
    </xf>
    <xf numFmtId="0" fontId="16" fillId="14" borderId="2" xfId="3" applyFont="1" applyFill="1" applyBorder="1" applyAlignment="1">
      <alignment horizontal="left" vertical="center" indent="1"/>
    </xf>
    <xf numFmtId="0" fontId="19" fillId="0" borderId="0" xfId="8" applyFont="1"/>
    <xf numFmtId="0" fontId="20" fillId="0" borderId="0" xfId="8" applyFont="1"/>
    <xf numFmtId="0" fontId="21" fillId="0" borderId="0" xfId="8" applyFont="1"/>
    <xf numFmtId="0" fontId="2" fillId="0" borderId="0" xfId="8" applyFont="1"/>
    <xf numFmtId="0" fontId="22" fillId="0" borderId="0" xfId="8" applyFont="1"/>
    <xf numFmtId="0" fontId="23" fillId="0" borderId="0" xfId="8" applyFont="1"/>
    <xf numFmtId="0" fontId="23" fillId="5" borderId="0" xfId="8" applyFont="1" applyFill="1"/>
    <xf numFmtId="0" fontId="3" fillId="5" borderId="0" xfId="8" applyFont="1" applyFill="1"/>
    <xf numFmtId="0" fontId="1" fillId="5" borderId="0" xfId="8" applyFill="1"/>
    <xf numFmtId="44" fontId="23" fillId="5" borderId="0" xfId="1" applyFont="1" applyFill="1"/>
    <xf numFmtId="10" fontId="3" fillId="0" borderId="0" xfId="10" applyNumberFormat="1" applyFont="1"/>
    <xf numFmtId="44" fontId="6" fillId="8" borderId="0" xfId="9" applyFont="1" applyFill="1" applyAlignment="1">
      <alignment vertical="center"/>
    </xf>
    <xf numFmtId="0" fontId="6" fillId="5" borderId="0" xfId="8" applyFont="1" applyFill="1"/>
    <xf numFmtId="0" fontId="0" fillId="0" borderId="0" xfId="8" applyFont="1" applyAlignment="1">
      <alignment horizontal="center" vertical="center"/>
    </xf>
    <xf numFmtId="0" fontId="0" fillId="0" borderId="0" xfId="8" applyFont="1" applyAlignment="1">
      <alignment horizontal="left" vertical="center"/>
    </xf>
    <xf numFmtId="0" fontId="0" fillId="0" borderId="0" xfId="8" applyFont="1"/>
    <xf numFmtId="0" fontId="40" fillId="5" borderId="0" xfId="7" applyFont="1" applyFill="1"/>
    <xf numFmtId="0" fontId="42" fillId="5" borderId="0" xfId="7" applyFont="1" applyFill="1"/>
    <xf numFmtId="0" fontId="41" fillId="5" borderId="0" xfId="6" applyFont="1" applyFill="1"/>
    <xf numFmtId="0" fontId="45" fillId="5" borderId="0" xfId="6" applyFont="1" applyFill="1" applyAlignment="1">
      <alignment vertical="center"/>
    </xf>
    <xf numFmtId="0" fontId="46" fillId="6" borderId="0" xfId="6" applyFont="1" applyFill="1" applyAlignment="1">
      <alignment horizontal="center" vertical="center"/>
    </xf>
    <xf numFmtId="0" fontId="46" fillId="7" borderId="0" xfId="6" applyFont="1" applyFill="1" applyAlignment="1">
      <alignment horizontal="center" vertical="center"/>
    </xf>
    <xf numFmtId="44" fontId="47" fillId="8" borderId="0" xfId="9" applyFont="1" applyFill="1" applyAlignment="1">
      <alignment vertical="center"/>
    </xf>
    <xf numFmtId="0" fontId="39" fillId="5" borderId="0" xfId="8" applyFont="1" applyFill="1" applyAlignment="1">
      <alignment horizontal="center" vertical="center"/>
    </xf>
    <xf numFmtId="0" fontId="47" fillId="5" borderId="0" xfId="8" applyFont="1" applyFill="1" applyAlignment="1">
      <alignment horizontal="center" vertical="center"/>
    </xf>
    <xf numFmtId="0" fontId="3" fillId="0" borderId="0" xfId="8" applyFont="1"/>
    <xf numFmtId="0" fontId="15" fillId="5" borderId="0" xfId="8" applyFont="1" applyFill="1" applyAlignment="1">
      <alignment horizontal="center" vertical="center"/>
    </xf>
    <xf numFmtId="0" fontId="16" fillId="5" borderId="0" xfId="8" applyFont="1" applyFill="1"/>
    <xf numFmtId="0" fontId="55" fillId="23" borderId="1" xfId="5" applyFont="1" applyFill="1" applyBorder="1" applyAlignment="1">
      <alignment horizontal="center" vertical="center"/>
    </xf>
    <xf numFmtId="0" fontId="56" fillId="23" borderId="2" xfId="3" applyFont="1" applyFill="1" applyBorder="1" applyAlignment="1">
      <alignment horizontal="left" vertical="center" indent="1"/>
    </xf>
    <xf numFmtId="0" fontId="57" fillId="23" borderId="1" xfId="5" applyFont="1" applyFill="1" applyBorder="1" applyAlignment="1">
      <alignment horizontal="center" vertical="center"/>
    </xf>
    <xf numFmtId="0" fontId="58" fillId="23" borderId="2" xfId="3" applyFont="1" applyFill="1" applyBorder="1" applyAlignment="1">
      <alignment horizontal="left" vertical="center" indent="1"/>
    </xf>
    <xf numFmtId="0" fontId="94" fillId="24" borderId="0" xfId="6" applyFont="1" applyFill="1"/>
    <xf numFmtId="0" fontId="94" fillId="24" borderId="0" xfId="6" applyFont="1" applyFill="1" applyAlignment="1">
      <alignment horizontal="center"/>
    </xf>
    <xf numFmtId="0" fontId="94" fillId="0" borderId="0" xfId="6" applyFont="1"/>
    <xf numFmtId="0" fontId="94" fillId="5" borderId="0" xfId="6" applyFont="1" applyFill="1"/>
    <xf numFmtId="0" fontId="94" fillId="5" borderId="0" xfId="6" applyFont="1" applyFill="1" applyAlignment="1">
      <alignment horizontal="center"/>
    </xf>
    <xf numFmtId="0" fontId="94" fillId="25" borderId="0" xfId="6" applyFont="1" applyFill="1"/>
    <xf numFmtId="0" fontId="94" fillId="25" borderId="0" xfId="6" applyFont="1" applyFill="1" applyAlignment="1">
      <alignment horizontal="center"/>
    </xf>
    <xf numFmtId="0" fontId="40" fillId="27" borderId="0" xfId="5" applyFont="1" applyFill="1" applyAlignment="1">
      <alignment horizontal="center"/>
    </xf>
    <xf numFmtId="0" fontId="94" fillId="8" borderId="0" xfId="6" applyFont="1" applyFill="1"/>
    <xf numFmtId="0" fontId="94" fillId="8" borderId="0" xfId="6" applyFont="1" applyFill="1" applyAlignment="1">
      <alignment horizontal="left"/>
    </xf>
    <xf numFmtId="0" fontId="97" fillId="0" borderId="0" xfId="6" applyFont="1"/>
    <xf numFmtId="0" fontId="7" fillId="0" borderId="0" xfId="6" applyFont="1"/>
    <xf numFmtId="0" fontId="96" fillId="5" borderId="0" xfId="6" applyFont="1" applyFill="1" applyAlignment="1">
      <alignment vertical="center"/>
    </xf>
    <xf numFmtId="0" fontId="94" fillId="24" borderId="0" xfId="6" applyFont="1" applyFill="1" applyAlignment="1">
      <alignment horizontal="left"/>
    </xf>
    <xf numFmtId="0" fontId="94" fillId="5" borderId="0" xfId="6" applyFont="1" applyFill="1" applyAlignment="1">
      <alignment horizontal="left"/>
    </xf>
    <xf numFmtId="0" fontId="94" fillId="25" borderId="0" xfId="6" applyFont="1" applyFill="1" applyAlignment="1">
      <alignment horizontal="left"/>
    </xf>
    <xf numFmtId="0" fontId="5" fillId="0" borderId="0" xfId="6"/>
    <xf numFmtId="0" fontId="5" fillId="0" borderId="0" xfId="6" applyAlignment="1">
      <alignment horizontal="center"/>
    </xf>
    <xf numFmtId="14" fontId="5" fillId="0" borderId="3" xfId="100" applyNumberFormat="1" applyFont="1" applyBorder="1" applyAlignment="1">
      <alignment horizontal="left" vertical="center" wrapText="1"/>
    </xf>
    <xf numFmtId="0" fontId="5" fillId="0" borderId="3" xfId="100" applyFont="1" applyBorder="1" applyAlignment="1">
      <alignment horizontal="left" vertical="center" wrapText="1"/>
    </xf>
    <xf numFmtId="0" fontId="95" fillId="5" borderId="0" xfId="6" applyFont="1" applyFill="1" applyAlignment="1">
      <alignment vertical="center"/>
    </xf>
    <xf numFmtId="0" fontId="5" fillId="0" borderId="3" xfId="100" applyFont="1" applyBorder="1" applyAlignment="1">
      <alignment horizontal="center" vertical="center" wrapText="1"/>
    </xf>
    <xf numFmtId="0" fontId="5" fillId="0" borderId="4" xfId="100" applyFont="1" applyBorder="1" applyAlignment="1">
      <alignment horizontal="center" vertical="center" wrapText="1"/>
    </xf>
    <xf numFmtId="0" fontId="96" fillId="5" borderId="0" xfId="6" applyFont="1" applyFill="1" applyAlignment="1">
      <alignment horizontal="left" vertical="center"/>
    </xf>
    <xf numFmtId="0" fontId="8" fillId="8" borderId="0" xfId="100" applyFont="1" applyFill="1" applyAlignment="1">
      <alignment horizontal="left" indent="9"/>
    </xf>
    <xf numFmtId="0" fontId="7" fillId="8" borderId="0" xfId="100" applyFont="1" applyFill="1" applyAlignment="1">
      <alignment horizontal="left" indent="9"/>
    </xf>
    <xf numFmtId="0" fontId="7" fillId="8" borderId="0" xfId="6" applyFont="1" applyFill="1"/>
    <xf numFmtId="0" fontId="101" fillId="8" borderId="0" xfId="6" applyFont="1" applyFill="1" applyAlignment="1">
      <alignment horizontal="left"/>
    </xf>
    <xf numFmtId="0" fontId="97" fillId="8" borderId="0" xfId="6" applyFont="1" applyFill="1"/>
    <xf numFmtId="0" fontId="8" fillId="8" borderId="0" xfId="6" applyFont="1" applyFill="1"/>
    <xf numFmtId="0" fontId="102" fillId="8" borderId="0" xfId="6" applyFont="1" applyFill="1" applyAlignment="1">
      <alignment horizontal="left"/>
    </xf>
    <xf numFmtId="0" fontId="96" fillId="5" borderId="0" xfId="6" applyFont="1" applyFill="1" applyAlignment="1">
      <alignment horizontal="left" vertical="center" indent="9"/>
    </xf>
    <xf numFmtId="15" fontId="8" fillId="0" borderId="10" xfId="6" applyNumberFormat="1" applyFont="1" applyBorder="1" applyAlignment="1">
      <alignment horizontal="center" vertical="center"/>
    </xf>
    <xf numFmtId="3" fontId="8" fillId="0" borderId="6" xfId="101" applyNumberFormat="1" applyFont="1" applyBorder="1" applyAlignment="1">
      <alignment horizontal="center"/>
    </xf>
    <xf numFmtId="0" fontId="8" fillId="0" borderId="5" xfId="101" applyNumberFormat="1" applyFont="1" applyBorder="1" applyAlignment="1">
      <alignment horizontal="center"/>
    </xf>
    <xf numFmtId="3" fontId="8" fillId="0" borderId="5" xfId="101" applyNumberFormat="1" applyFont="1" applyBorder="1" applyAlignment="1">
      <alignment horizontal="center"/>
    </xf>
    <xf numFmtId="165" fontId="8" fillId="0" borderId="5" xfId="102" applyFont="1" applyBorder="1" applyAlignment="1">
      <alignment horizontal="center"/>
    </xf>
    <xf numFmtId="165" fontId="8" fillId="0" borderId="5" xfId="102" applyFont="1" applyFill="1" applyBorder="1" applyAlignment="1">
      <alignment horizontal="center"/>
    </xf>
    <xf numFmtId="0" fontId="8" fillId="0" borderId="7" xfId="101" applyNumberFormat="1" applyFont="1" applyBorder="1" applyAlignment="1">
      <alignment horizontal="center"/>
    </xf>
    <xf numFmtId="165" fontId="8" fillId="0" borderId="7" xfId="102" applyFont="1" applyBorder="1" applyAlignment="1">
      <alignment horizontal="center"/>
    </xf>
    <xf numFmtId="1" fontId="8" fillId="0" borderId="5" xfId="101" applyNumberFormat="1" applyFont="1" applyBorder="1" applyAlignment="1">
      <alignment horizontal="center"/>
    </xf>
    <xf numFmtId="15" fontId="8" fillId="0" borderId="11" xfId="6" applyNumberFormat="1" applyFont="1" applyBorder="1" applyAlignment="1">
      <alignment horizontal="center" vertical="center"/>
    </xf>
    <xf numFmtId="15" fontId="8" fillId="0" borderId="0" xfId="6" applyNumberFormat="1" applyFont="1" applyAlignment="1">
      <alignment horizontal="center" vertical="center"/>
    </xf>
    <xf numFmtId="3" fontId="8" fillId="0" borderId="0" xfId="101" applyNumberFormat="1" applyFont="1" applyBorder="1" applyAlignment="1">
      <alignment horizontal="center"/>
    </xf>
    <xf numFmtId="0" fontId="8" fillId="0" borderId="0" xfId="101" applyNumberFormat="1" applyFont="1" applyBorder="1" applyAlignment="1">
      <alignment horizontal="center"/>
    </xf>
    <xf numFmtId="1" fontId="8" fillId="0" borderId="0" xfId="101" applyNumberFormat="1" applyFont="1" applyBorder="1" applyAlignment="1">
      <alignment horizontal="center"/>
    </xf>
    <xf numFmtId="165" fontId="8" fillId="0" borderId="0" xfId="102" applyFont="1" applyBorder="1" applyAlignment="1">
      <alignment horizontal="center"/>
    </xf>
    <xf numFmtId="15" fontId="98" fillId="6" borderId="12" xfId="100" applyNumberFormat="1" applyFont="1" applyFill="1" applyBorder="1" applyAlignment="1">
      <alignment horizontal="left" vertical="center"/>
    </xf>
    <xf numFmtId="169" fontId="98" fillId="6" borderId="13" xfId="6" applyNumberFormat="1" applyFont="1" applyFill="1" applyBorder="1" applyAlignment="1">
      <alignment horizontal="center"/>
    </xf>
    <xf numFmtId="169" fontId="98" fillId="6" borderId="8" xfId="6" applyNumberFormat="1" applyFont="1" applyFill="1" applyBorder="1" applyAlignment="1">
      <alignment horizontal="center"/>
    </xf>
    <xf numFmtId="44" fontId="98" fillId="28" borderId="14" xfId="100" applyNumberFormat="1" applyFont="1" applyFill="1" applyBorder="1" applyAlignment="1">
      <alignment horizontal="center" vertical="center"/>
    </xf>
    <xf numFmtId="15" fontId="5" fillId="0" borderId="7" xfId="100" applyNumberFormat="1" applyFont="1" applyBorder="1" applyAlignment="1">
      <alignment horizontal="left"/>
    </xf>
    <xf numFmtId="169" fontId="94" fillId="5" borderId="0" xfId="6" applyNumberFormat="1" applyFont="1" applyFill="1" applyAlignment="1">
      <alignment horizontal="center"/>
    </xf>
    <xf numFmtId="10" fontId="103" fillId="7" borderId="0" xfId="13" applyNumberFormat="1" applyFont="1" applyFill="1" applyAlignment="1">
      <alignment horizontal="center" vertical="center"/>
    </xf>
    <xf numFmtId="165" fontId="8" fillId="5" borderId="0" xfId="102" applyFont="1" applyFill="1" applyAlignment="1">
      <alignment horizontal="center"/>
    </xf>
    <xf numFmtId="44" fontId="103" fillId="5" borderId="0" xfId="6" applyNumberFormat="1" applyFont="1" applyFill="1"/>
    <xf numFmtId="0" fontId="104" fillId="8" borderId="0" xfId="6" applyFont="1" applyFill="1" applyAlignment="1">
      <alignment horizontal="right" vertical="center"/>
    </xf>
    <xf numFmtId="0" fontId="104" fillId="29" borderId="0" xfId="6" applyFont="1" applyFill="1" applyAlignment="1">
      <alignment horizontal="right" vertical="center"/>
    </xf>
    <xf numFmtId="44" fontId="7" fillId="29" borderId="0" xfId="6" applyNumberFormat="1" applyFont="1" applyFill="1" applyAlignment="1">
      <alignment horizontal="right" vertical="center"/>
    </xf>
    <xf numFmtId="0" fontId="5" fillId="29" borderId="0" xfId="6" applyFill="1"/>
    <xf numFmtId="44" fontId="104" fillId="29" borderId="0" xfId="6" applyNumberFormat="1" applyFont="1" applyFill="1" applyAlignment="1">
      <alignment horizontal="right" vertical="center"/>
    </xf>
    <xf numFmtId="0" fontId="94" fillId="29" borderId="0" xfId="6" applyFont="1" applyFill="1"/>
    <xf numFmtId="0" fontId="7" fillId="8" borderId="0" xfId="100" applyFont="1" applyFill="1" applyAlignment="1">
      <alignment horizontal="left" indent="8"/>
    </xf>
    <xf numFmtId="0" fontId="7" fillId="8" borderId="0" xfId="6" applyFont="1" applyFill="1" applyAlignment="1">
      <alignment horizontal="left"/>
    </xf>
    <xf numFmtId="0" fontId="96" fillId="8" borderId="0" xfId="6" applyFont="1" applyFill="1" applyAlignment="1">
      <alignment horizontal="right" vertical="center"/>
    </xf>
    <xf numFmtId="0" fontId="5" fillId="5" borderId="3" xfId="100" applyFont="1" applyFill="1" applyBorder="1" applyAlignment="1">
      <alignment vertical="center" wrapText="1"/>
    </xf>
    <xf numFmtId="0" fontId="5" fillId="5" borderId="15" xfId="100" applyFont="1" applyFill="1" applyBorder="1" applyAlignment="1">
      <alignment vertical="center" wrapText="1"/>
    </xf>
    <xf numFmtId="0" fontId="7" fillId="0" borderId="0" xfId="6" applyFont="1" applyAlignment="1">
      <alignment horizontal="right" vertical="center"/>
    </xf>
    <xf numFmtId="0" fontId="8" fillId="8" borderId="0" xfId="100" applyFont="1" applyFill="1" applyAlignment="1">
      <alignment horizontal="left" indent="8"/>
    </xf>
    <xf numFmtId="0" fontId="8" fillId="8" borderId="0" xfId="6" applyFont="1" applyFill="1" applyAlignment="1">
      <alignment horizontal="left"/>
    </xf>
    <xf numFmtId="170" fontId="5" fillId="8" borderId="0" xfId="29" applyNumberFormat="1" applyFill="1"/>
    <xf numFmtId="0" fontId="5" fillId="5" borderId="4" xfId="100" applyFont="1" applyFill="1" applyBorder="1" applyAlignment="1">
      <alignment vertical="center" wrapText="1"/>
    </xf>
    <xf numFmtId="14" fontId="5" fillId="5" borderId="16" xfId="100" applyNumberFormat="1" applyFont="1" applyFill="1" applyBorder="1" applyAlignment="1">
      <alignment horizontal="left" vertical="center" wrapText="1"/>
    </xf>
    <xf numFmtId="0" fontId="8" fillId="8" borderId="0" xfId="6" applyFont="1" applyFill="1" applyAlignment="1">
      <alignment horizontal="left" indent="5"/>
    </xf>
    <xf numFmtId="0" fontId="5" fillId="5" borderId="16" xfId="100" applyFont="1" applyFill="1" applyBorder="1" applyAlignment="1">
      <alignment horizontal="left" vertical="center" wrapText="1"/>
    </xf>
    <xf numFmtId="0" fontId="5" fillId="8" borderId="0" xfId="6" applyFill="1"/>
    <xf numFmtId="0" fontId="95" fillId="5" borderId="0" xfId="6" applyFont="1" applyFill="1" applyAlignment="1">
      <alignment horizontal="left" vertical="center" indent="16"/>
    </xf>
    <xf numFmtId="0" fontId="39" fillId="28" borderId="0" xfId="100" applyFont="1" applyFill="1" applyAlignment="1">
      <alignment horizontal="center" vertical="center" wrapText="1"/>
    </xf>
    <xf numFmtId="0" fontId="39" fillId="28" borderId="17" xfId="100" applyFont="1" applyFill="1" applyBorder="1" applyAlignment="1">
      <alignment horizontal="center" vertical="center"/>
    </xf>
    <xf numFmtId="0" fontId="39" fillId="28" borderId="18" xfId="100" applyFont="1" applyFill="1" applyBorder="1" applyAlignment="1">
      <alignment horizontal="center" vertical="center"/>
    </xf>
    <xf numFmtId="0" fontId="39" fillId="28" borderId="17" xfId="100" applyFont="1" applyFill="1" applyBorder="1" applyAlignment="1">
      <alignment horizontal="center" vertical="center" wrapText="1"/>
    </xf>
    <xf numFmtId="0" fontId="9" fillId="8" borderId="0" xfId="100" applyFont="1" applyFill="1"/>
    <xf numFmtId="0" fontId="9" fillId="5" borderId="0" xfId="100" applyFont="1" applyFill="1"/>
    <xf numFmtId="0" fontId="9" fillId="0" borderId="0" xfId="100" applyFont="1"/>
    <xf numFmtId="0" fontId="39" fillId="0" borderId="0" xfId="100" applyFont="1" applyAlignment="1">
      <alignment horizontal="center" vertical="center" wrapText="1"/>
    </xf>
    <xf numFmtId="0" fontId="39" fillId="0" borderId="0" xfId="100" applyFont="1" applyAlignment="1">
      <alignment horizontal="center" vertical="center"/>
    </xf>
    <xf numFmtId="0" fontId="9" fillId="0" borderId="19" xfId="100" applyFont="1" applyBorder="1"/>
    <xf numFmtId="0" fontId="7" fillId="33" borderId="20" xfId="100" applyFont="1" applyFill="1" applyBorder="1" applyAlignment="1">
      <alignment horizontal="center"/>
    </xf>
    <xf numFmtId="0" fontId="7" fillId="33" borderId="21" xfId="100" applyFont="1" applyFill="1" applyBorder="1" applyAlignment="1">
      <alignment horizontal="left" indent="1"/>
    </xf>
    <xf numFmtId="171" fontId="7" fillId="33" borderId="20" xfId="15" applyNumberFormat="1" applyFont="1" applyFill="1" applyBorder="1" applyAlignment="1" applyProtection="1">
      <alignment horizontal="center" vertical="center"/>
      <protection locked="0"/>
    </xf>
    <xf numFmtId="9" fontId="7" fillId="33" borderId="20" xfId="13" applyFont="1" applyFill="1" applyBorder="1" applyAlignment="1" applyProtection="1">
      <alignment horizontal="center" vertical="center"/>
      <protection locked="0"/>
    </xf>
    <xf numFmtId="0" fontId="6" fillId="8" borderId="0" xfId="100" applyFont="1" applyFill="1" applyAlignment="1">
      <alignment vertical="center"/>
    </xf>
    <xf numFmtId="0" fontId="6" fillId="5" borderId="0" xfId="100" applyFont="1" applyFill="1" applyAlignment="1">
      <alignment vertical="center"/>
    </xf>
    <xf numFmtId="0" fontId="6" fillId="0" borderId="0" xfId="100" applyFont="1" applyAlignment="1">
      <alignment vertical="center"/>
    </xf>
    <xf numFmtId="0" fontId="5" fillId="0" borderId="20" xfId="100" applyFont="1" applyBorder="1" applyAlignment="1">
      <alignment horizontal="center" vertical="center"/>
    </xf>
    <xf numFmtId="0" fontId="5" fillId="8" borderId="21" xfId="100" applyFont="1" applyFill="1" applyBorder="1" applyAlignment="1">
      <alignment horizontal="left" vertical="center" indent="1"/>
    </xf>
    <xf numFmtId="172" fontId="5" fillId="0" borderId="20" xfId="110" applyNumberFormat="1" applyFont="1" applyBorder="1" applyAlignment="1">
      <alignment vertical="center"/>
    </xf>
    <xf numFmtId="9" fontId="5" fillId="34" borderId="20" xfId="13" applyFont="1" applyFill="1" applyBorder="1" applyAlignment="1" applyProtection="1">
      <alignment horizontal="center" vertical="center"/>
      <protection locked="0"/>
    </xf>
    <xf numFmtId="9" fontId="6" fillId="0" borderId="0" xfId="13" applyFont="1" applyAlignment="1">
      <alignment vertical="center"/>
    </xf>
    <xf numFmtId="0" fontId="5" fillId="0" borderId="0" xfId="100" applyFont="1" applyAlignment="1">
      <alignment horizontal="center" vertical="center"/>
    </xf>
    <xf numFmtId="0" fontId="5" fillId="8" borderId="0" xfId="100" applyFont="1" applyFill="1" applyAlignment="1">
      <alignment horizontal="left" vertical="center" indent="1"/>
    </xf>
    <xf numFmtId="172" fontId="5" fillId="0" borderId="0" xfId="110" applyNumberFormat="1" applyFont="1" applyBorder="1" applyAlignment="1">
      <alignment vertical="center"/>
    </xf>
    <xf numFmtId="9" fontId="5" fillId="34" borderId="0" xfId="13" applyFont="1" applyFill="1" applyBorder="1" applyAlignment="1" applyProtection="1">
      <alignment horizontal="center" vertical="center"/>
      <protection locked="0"/>
    </xf>
    <xf numFmtId="44" fontId="39" fillId="28" borderId="18" xfId="13" applyNumberFormat="1" applyFont="1" applyFill="1" applyBorder="1" applyAlignment="1">
      <alignment horizontal="center" vertical="center" wrapText="1"/>
    </xf>
    <xf numFmtId="9" fontId="39" fillId="28" borderId="17" xfId="13" applyFont="1" applyFill="1" applyBorder="1" applyAlignment="1">
      <alignment horizontal="center" vertical="center" wrapText="1"/>
    </xf>
    <xf numFmtId="44" fontId="5" fillId="8" borderId="0" xfId="100" applyNumberFormat="1" applyFont="1" applyFill="1" applyAlignment="1">
      <alignment vertical="center" wrapText="1"/>
    </xf>
    <xf numFmtId="0" fontId="5" fillId="5" borderId="0" xfId="100" applyFont="1" applyFill="1" applyAlignment="1">
      <alignment vertical="center" wrapText="1"/>
    </xf>
    <xf numFmtId="0" fontId="5" fillId="0" borderId="0" xfId="100" applyFont="1" applyAlignment="1">
      <alignment vertical="center" wrapText="1"/>
    </xf>
    <xf numFmtId="0" fontId="100" fillId="8" borderId="0" xfId="100" applyFill="1"/>
    <xf numFmtId="0" fontId="100" fillId="5" borderId="0" xfId="100" applyFill="1"/>
    <xf numFmtId="0" fontId="100" fillId="0" borderId="0" xfId="100"/>
    <xf numFmtId="0" fontId="5" fillId="0" borderId="0" xfId="100" applyFont="1"/>
    <xf numFmtId="0" fontId="5" fillId="0" borderId="3" xfId="100" applyFont="1" applyBorder="1" applyAlignment="1">
      <alignment vertical="center" wrapText="1"/>
    </xf>
    <xf numFmtId="0" fontId="5" fillId="0" borderId="15" xfId="100" applyFont="1" applyBorder="1" applyAlignment="1">
      <alignment vertical="center" wrapText="1"/>
    </xf>
    <xf numFmtId="0" fontId="106" fillId="0" borderId="0" xfId="6" applyFont="1"/>
    <xf numFmtId="0" fontId="107" fillId="0" borderId="0" xfId="6" applyFont="1"/>
    <xf numFmtId="0" fontId="108" fillId="0" borderId="0" xfId="6" applyFont="1"/>
    <xf numFmtId="0" fontId="16" fillId="8" borderId="0" xfId="6" applyFont="1" applyFill="1" applyAlignment="1">
      <alignment horizontal="left"/>
    </xf>
    <xf numFmtId="0" fontId="5" fillId="0" borderId="4" xfId="100" applyFont="1" applyBorder="1" applyAlignment="1">
      <alignment vertical="center" wrapText="1"/>
    </xf>
    <xf numFmtId="14" fontId="5" fillId="0" borderId="16" xfId="100" applyNumberFormat="1" applyFont="1" applyBorder="1" applyAlignment="1">
      <alignment horizontal="left" vertical="center" wrapText="1"/>
    </xf>
    <xf numFmtId="4" fontId="94" fillId="8" borderId="0" xfId="6" applyNumberFormat="1" applyFont="1" applyFill="1"/>
    <xf numFmtId="0" fontId="5" fillId="0" borderId="16" xfId="100" applyFont="1" applyBorder="1" applyAlignment="1">
      <alignment horizontal="left" vertical="center" wrapText="1"/>
    </xf>
    <xf numFmtId="0" fontId="95" fillId="5" borderId="0" xfId="6" applyFont="1" applyFill="1" applyAlignment="1">
      <alignment horizontal="left" vertical="center" indent="6"/>
    </xf>
    <xf numFmtId="0" fontId="109" fillId="5" borderId="0" xfId="6" applyFont="1" applyFill="1"/>
    <xf numFmtId="0" fontId="110" fillId="0" borderId="0" xfId="6" applyFont="1"/>
    <xf numFmtId="0" fontId="111" fillId="0" borderId="0" xfId="6" applyFont="1"/>
    <xf numFmtId="0" fontId="112" fillId="0" borderId="0" xfId="6" applyFont="1"/>
    <xf numFmtId="0" fontId="39" fillId="35" borderId="22" xfId="100" applyFont="1" applyFill="1" applyBorder="1" applyAlignment="1">
      <alignment horizontal="center" vertical="center" wrapText="1"/>
    </xf>
    <xf numFmtId="0" fontId="39" fillId="35" borderId="23" xfId="100" applyFont="1" applyFill="1" applyBorder="1" applyAlignment="1">
      <alignment horizontal="center" vertical="center" wrapText="1"/>
    </xf>
    <xf numFmtId="0" fontId="39" fillId="35" borderId="24" xfId="100" applyFont="1" applyFill="1" applyBorder="1" applyAlignment="1">
      <alignment horizontal="center" vertical="center" wrapText="1"/>
    </xf>
    <xf numFmtId="166" fontId="106" fillId="0" borderId="0" xfId="14" applyFont="1" applyFill="1"/>
    <xf numFmtId="0" fontId="113" fillId="0" borderId="0" xfId="100" applyFont="1"/>
    <xf numFmtId="0" fontId="108" fillId="0" borderId="0" xfId="100" applyFont="1"/>
    <xf numFmtId="0" fontId="8" fillId="0" borderId="0" xfId="100" applyFont="1"/>
    <xf numFmtId="0" fontId="114" fillId="0" borderId="25" xfId="100" applyFont="1" applyBorder="1"/>
    <xf numFmtId="43" fontId="114" fillId="0" borderId="25" xfId="100" applyNumberFormat="1" applyFont="1" applyBorder="1"/>
    <xf numFmtId="165" fontId="115" fillId="0" borderId="25" xfId="100" applyNumberFormat="1" applyFont="1" applyBorder="1"/>
    <xf numFmtId="44" fontId="114" fillId="0" borderId="25" xfId="100" applyNumberFormat="1" applyFont="1" applyBorder="1"/>
    <xf numFmtId="165" fontId="114" fillId="0" borderId="25" xfId="100" applyNumberFormat="1" applyFont="1" applyBorder="1"/>
    <xf numFmtId="165" fontId="116" fillId="0" borderId="25" xfId="100" applyNumberFormat="1" applyFont="1" applyBorder="1"/>
    <xf numFmtId="166" fontId="106" fillId="0" borderId="0" xfId="14" applyFont="1" applyAlignment="1">
      <alignment horizontal="center"/>
    </xf>
    <xf numFmtId="0" fontId="107" fillId="0" borderId="0" xfId="100" applyFont="1"/>
    <xf numFmtId="0" fontId="114" fillId="0" borderId="0" xfId="100" applyFont="1" applyAlignment="1">
      <alignment horizontal="center"/>
    </xf>
    <xf numFmtId="166" fontId="114" fillId="0" borderId="0" xfId="14" applyFont="1"/>
    <xf numFmtId="0" fontId="114" fillId="0" borderId="0" xfId="100" applyFont="1"/>
    <xf numFmtId="165" fontId="117" fillId="33" borderId="5" xfId="15" applyFont="1" applyFill="1" applyBorder="1" applyAlignment="1">
      <alignment horizontal="left" vertical="center"/>
    </xf>
    <xf numFmtId="165" fontId="118" fillId="33" borderId="5" xfId="15" applyFont="1" applyFill="1" applyBorder="1" applyAlignment="1">
      <alignment vertical="center"/>
    </xf>
    <xf numFmtId="4" fontId="118" fillId="33" borderId="5" xfId="15" applyNumberFormat="1" applyFont="1" applyFill="1" applyBorder="1" applyAlignment="1">
      <alignment vertical="center"/>
    </xf>
    <xf numFmtId="165" fontId="119" fillId="0" borderId="0" xfId="15" applyFont="1" applyFill="1"/>
    <xf numFmtId="4" fontId="110" fillId="0" borderId="0" xfId="100" applyNumberFormat="1" applyFont="1"/>
    <xf numFmtId="165" fontId="120" fillId="0" borderId="0" xfId="15" applyFont="1" applyAlignment="1">
      <alignment vertical="center"/>
    </xf>
    <xf numFmtId="165" fontId="117" fillId="0" borderId="0" xfId="15" applyFont="1" applyAlignment="1">
      <alignment vertical="center"/>
    </xf>
    <xf numFmtId="4" fontId="117" fillId="0" borderId="0" xfId="15" applyNumberFormat="1" applyFont="1" applyAlignment="1">
      <alignment vertical="center"/>
    </xf>
    <xf numFmtId="0" fontId="5" fillId="5" borderId="26" xfId="100" applyFont="1" applyFill="1" applyBorder="1"/>
    <xf numFmtId="165" fontId="121" fillId="0" borderId="0" xfId="15" applyFont="1" applyFill="1" applyAlignment="1">
      <alignment horizontal="center" vertical="center"/>
    </xf>
    <xf numFmtId="165" fontId="121" fillId="0" borderId="0" xfId="100" applyNumberFormat="1" applyFont="1" applyAlignment="1">
      <alignment horizontal="center" vertical="center"/>
    </xf>
    <xf numFmtId="44" fontId="106" fillId="0" borderId="0" xfId="100" applyNumberFormat="1" applyFont="1"/>
    <xf numFmtId="44" fontId="122" fillId="0" borderId="0" xfId="100" applyNumberFormat="1" applyFont="1"/>
    <xf numFmtId="165" fontId="123" fillId="5" borderId="0" xfId="15" applyFont="1" applyFill="1"/>
    <xf numFmtId="43" fontId="5" fillId="0" borderId="0" xfId="100" applyNumberFormat="1" applyFont="1"/>
    <xf numFmtId="0" fontId="94" fillId="5" borderId="0" xfId="100" applyFont="1" applyFill="1" applyAlignment="1">
      <alignment horizontal="left" indent="1"/>
    </xf>
    <xf numFmtId="165" fontId="123" fillId="5" borderId="0" xfId="15" applyFont="1" applyFill="1" applyAlignment="1">
      <alignment horizontal="center"/>
    </xf>
    <xf numFmtId="0" fontId="106" fillId="0" borderId="0" xfId="100" applyFont="1"/>
    <xf numFmtId="44" fontId="124" fillId="0" borderId="0" xfId="100" applyNumberFormat="1" applyFont="1"/>
    <xf numFmtId="166" fontId="5" fillId="0" borderId="0" xfId="14" applyFont="1"/>
    <xf numFmtId="0" fontId="8" fillId="0" borderId="5" xfId="100" applyFont="1" applyBorder="1" applyAlignment="1">
      <alignment horizontal="left" indent="1"/>
    </xf>
    <xf numFmtId="165" fontId="8" fillId="5" borderId="5" xfId="15" applyFont="1" applyFill="1" applyBorder="1"/>
    <xf numFmtId="165" fontId="8" fillId="0" borderId="5" xfId="15" applyFont="1" applyBorder="1"/>
    <xf numFmtId="165" fontId="106" fillId="0" borderId="0" xfId="15" applyFont="1"/>
    <xf numFmtId="44" fontId="107" fillId="0" borderId="0" xfId="100" applyNumberFormat="1" applyFont="1"/>
    <xf numFmtId="165" fontId="8" fillId="0" borderId="0" xfId="15" applyFont="1"/>
    <xf numFmtId="0" fontId="8" fillId="36" borderId="5" xfId="100" applyFont="1" applyFill="1" applyBorder="1" applyAlignment="1">
      <alignment horizontal="left" indent="1"/>
    </xf>
    <xf numFmtId="165" fontId="8" fillId="36" borderId="5" xfId="15" applyFont="1" applyFill="1" applyBorder="1"/>
    <xf numFmtId="165" fontId="107" fillId="0" borderId="0" xfId="100" applyNumberFormat="1" applyFont="1"/>
    <xf numFmtId="165" fontId="108" fillId="0" borderId="0" xfId="15" applyFont="1"/>
    <xf numFmtId="165" fontId="125" fillId="0" borderId="0" xfId="15" applyFont="1"/>
    <xf numFmtId="0" fontId="8" fillId="37" borderId="5" xfId="100" applyFont="1" applyFill="1" applyBorder="1" applyAlignment="1">
      <alignment horizontal="left" indent="1"/>
    </xf>
    <xf numFmtId="165" fontId="8" fillId="0" borderId="5" xfId="15" applyFont="1" applyFill="1" applyBorder="1"/>
    <xf numFmtId="165" fontId="113" fillId="0" borderId="0" xfId="15" applyFont="1"/>
    <xf numFmtId="171" fontId="126" fillId="0" borderId="0" xfId="15" applyNumberFormat="1" applyFont="1"/>
    <xf numFmtId="165" fontId="125" fillId="0" borderId="5" xfId="15" applyFont="1" applyBorder="1"/>
    <xf numFmtId="0" fontId="94" fillId="0" borderId="27" xfId="100" applyFont="1" applyBorder="1" applyAlignment="1">
      <alignment horizontal="right"/>
    </xf>
    <xf numFmtId="165" fontId="94" fillId="0" borderId="27" xfId="15" applyFont="1" applyBorder="1"/>
    <xf numFmtId="43" fontId="106" fillId="0" borderId="0" xfId="100" applyNumberFormat="1" applyFont="1"/>
    <xf numFmtId="165" fontId="110" fillId="0" borderId="0" xfId="15" applyFont="1"/>
    <xf numFmtId="165" fontId="94" fillId="0" borderId="0" xfId="15" applyFont="1"/>
    <xf numFmtId="165" fontId="127" fillId="8" borderId="28" xfId="15" applyFont="1" applyFill="1" applyBorder="1"/>
    <xf numFmtId="165" fontId="128" fillId="5" borderId="0" xfId="27" applyNumberFormat="1" applyFont="1" applyFill="1" applyAlignment="1">
      <alignment horizontal="center"/>
    </xf>
    <xf numFmtId="165" fontId="127" fillId="8" borderId="29" xfId="15" applyFont="1" applyFill="1" applyBorder="1"/>
    <xf numFmtId="173" fontId="110" fillId="0" borderId="0" xfId="13" applyNumberFormat="1" applyFont="1"/>
    <xf numFmtId="165" fontId="127" fillId="0" borderId="0" xfId="15" applyFont="1"/>
    <xf numFmtId="165" fontId="118" fillId="38" borderId="5" xfId="15" applyFont="1" applyFill="1" applyBorder="1" applyAlignment="1">
      <alignment vertical="center"/>
    </xf>
    <xf numFmtId="165" fontId="106" fillId="5" borderId="0" xfId="15" applyFont="1" applyFill="1"/>
    <xf numFmtId="165" fontId="110" fillId="0" borderId="0" xfId="15" applyFont="1" applyAlignment="1">
      <alignment vertical="center"/>
    </xf>
    <xf numFmtId="166" fontId="126" fillId="0" borderId="0" xfId="14" applyFont="1"/>
    <xf numFmtId="0" fontId="126" fillId="0" borderId="5" xfId="100" applyFont="1" applyBorder="1" applyAlignment="1">
      <alignment horizontal="right"/>
    </xf>
    <xf numFmtId="10" fontId="126" fillId="0" borderId="5" xfId="13" applyNumberFormat="1" applyFont="1" applyBorder="1" applyAlignment="1">
      <alignment horizontal="center"/>
    </xf>
    <xf numFmtId="44" fontId="129" fillId="0" borderId="0" xfId="100" applyNumberFormat="1" applyFont="1" applyAlignment="1">
      <alignment horizontal="center"/>
    </xf>
    <xf numFmtId="44" fontId="126" fillId="0" borderId="0" xfId="100" applyNumberFormat="1" applyFont="1" applyAlignment="1">
      <alignment horizontal="center"/>
    </xf>
    <xf numFmtId="0" fontId="126" fillId="0" borderId="0" xfId="100" applyFont="1" applyAlignment="1">
      <alignment horizontal="center"/>
    </xf>
    <xf numFmtId="165" fontId="8" fillId="8" borderId="28" xfId="15" applyFont="1" applyFill="1" applyBorder="1"/>
    <xf numFmtId="165" fontId="8" fillId="8" borderId="29" xfId="15" applyFont="1" applyFill="1" applyBorder="1"/>
    <xf numFmtId="165" fontId="125" fillId="8" borderId="29" xfId="15" applyFont="1" applyFill="1" applyBorder="1"/>
    <xf numFmtId="171" fontId="106" fillId="0" borderId="0" xfId="15" applyNumberFormat="1" applyFont="1" applyFill="1" applyAlignment="1">
      <alignment vertical="center"/>
    </xf>
    <xf numFmtId="165" fontId="130" fillId="0" borderId="5" xfId="15" applyFont="1" applyBorder="1" applyAlignment="1">
      <alignment horizontal="left"/>
    </xf>
    <xf numFmtId="165" fontId="130" fillId="0" borderId="5" xfId="15" applyFont="1" applyFill="1" applyBorder="1"/>
    <xf numFmtId="165" fontId="130" fillId="0" borderId="5" xfId="15" applyFont="1" applyBorder="1"/>
    <xf numFmtId="166" fontId="131" fillId="0" borderId="0" xfId="14" applyFont="1" applyFill="1"/>
    <xf numFmtId="165" fontId="131" fillId="0" borderId="0" xfId="15" applyFont="1" applyFill="1"/>
    <xf numFmtId="165" fontId="130" fillId="0" borderId="0" xfId="15" applyFont="1"/>
    <xf numFmtId="165" fontId="132" fillId="0" borderId="5" xfId="15" applyFont="1" applyBorder="1" applyAlignment="1">
      <alignment horizontal="left"/>
    </xf>
    <xf numFmtId="44" fontId="132" fillId="0" borderId="5" xfId="15" applyNumberFormat="1" applyFont="1" applyBorder="1"/>
    <xf numFmtId="165" fontId="132" fillId="0" borderId="5" xfId="15" applyFont="1" applyBorder="1"/>
    <xf numFmtId="44" fontId="106" fillId="0" borderId="0" xfId="15" applyNumberFormat="1" applyFont="1"/>
    <xf numFmtId="171" fontId="131" fillId="0" borderId="0" xfId="15" applyNumberFormat="1" applyFont="1" applyFill="1"/>
    <xf numFmtId="165" fontId="132" fillId="0" borderId="0" xfId="15" applyFont="1"/>
    <xf numFmtId="165" fontId="117" fillId="39" borderId="5" xfId="15" applyFont="1" applyFill="1" applyBorder="1" applyAlignment="1">
      <alignment horizontal="left" vertical="center"/>
    </xf>
    <xf numFmtId="165" fontId="118" fillId="39" borderId="5" xfId="15" applyFont="1" applyFill="1" applyBorder="1" applyAlignment="1">
      <alignment vertical="center"/>
    </xf>
    <xf numFmtId="165" fontId="118" fillId="0" borderId="5" xfId="15" applyFont="1" applyFill="1" applyBorder="1" applyAlignment="1">
      <alignment vertical="center"/>
    </xf>
    <xf numFmtId="0" fontId="129" fillId="0" borderId="0" xfId="100" applyFont="1" applyAlignment="1">
      <alignment horizontal="center"/>
    </xf>
    <xf numFmtId="9" fontId="126" fillId="0" borderId="0" xfId="13" applyFont="1" applyAlignment="1">
      <alignment horizontal="center"/>
    </xf>
    <xf numFmtId="4" fontId="106" fillId="0" borderId="0" xfId="15" applyNumberFormat="1" applyFont="1" applyFill="1"/>
    <xf numFmtId="165" fontId="107" fillId="0" borderId="0" xfId="15" applyFont="1"/>
    <xf numFmtId="0" fontId="108" fillId="0" borderId="0" xfId="100" applyFont="1" applyAlignment="1">
      <alignment horizontal="center"/>
    </xf>
    <xf numFmtId="165" fontId="133" fillId="8" borderId="30" xfId="15" applyFont="1" applyFill="1" applyBorder="1"/>
    <xf numFmtId="165" fontId="134" fillId="8" borderId="30" xfId="15" applyFont="1" applyFill="1" applyBorder="1"/>
    <xf numFmtId="165" fontId="135" fillId="0" borderId="0" xfId="15" applyFont="1"/>
    <xf numFmtId="165" fontId="133" fillId="0" borderId="0" xfId="15" applyFont="1"/>
    <xf numFmtId="0" fontId="94" fillId="5" borderId="0" xfId="100" applyFont="1" applyFill="1"/>
    <xf numFmtId="165" fontId="8" fillId="5" borderId="0" xfId="15" applyFont="1" applyFill="1"/>
    <xf numFmtId="165" fontId="136" fillId="5" borderId="0" xfId="15" applyFont="1" applyFill="1"/>
    <xf numFmtId="165" fontId="8" fillId="0" borderId="0" xfId="100" applyNumberFormat="1" applyFont="1"/>
    <xf numFmtId="0" fontId="8" fillId="0" borderId="5" xfId="100" applyFont="1" applyBorder="1" applyAlignment="1">
      <alignment horizontal="left"/>
    </xf>
    <xf numFmtId="165" fontId="137" fillId="0" borderId="0" xfId="15" applyFont="1"/>
    <xf numFmtId="165" fontId="6" fillId="0" borderId="0" xfId="15" applyFont="1"/>
    <xf numFmtId="165" fontId="8" fillId="40" borderId="5" xfId="15" applyFont="1" applyFill="1" applyBorder="1"/>
    <xf numFmtId="165" fontId="112" fillId="0" borderId="0" xfId="15" applyFont="1"/>
    <xf numFmtId="165" fontId="118" fillId="33" borderId="5" xfId="15" applyFont="1" applyFill="1" applyBorder="1" applyAlignment="1">
      <alignment horizontal="left" vertical="center"/>
    </xf>
    <xf numFmtId="10" fontId="126" fillId="5" borderId="29" xfId="13" applyNumberFormat="1" applyFont="1" applyFill="1" applyBorder="1" applyAlignment="1">
      <alignment horizontal="center"/>
    </xf>
    <xf numFmtId="0" fontId="106" fillId="0" borderId="0" xfId="100" applyFont="1" applyAlignment="1">
      <alignment horizontal="center"/>
    </xf>
    <xf numFmtId="165" fontId="8" fillId="5" borderId="0" xfId="100" applyNumberFormat="1" applyFont="1" applyFill="1"/>
    <xf numFmtId="0" fontId="126" fillId="5" borderId="28" xfId="100" applyFont="1" applyFill="1" applyBorder="1" applyAlignment="1">
      <alignment horizontal="right"/>
    </xf>
    <xf numFmtId="17" fontId="40" fillId="26" borderId="31" xfId="28" applyNumberFormat="1" applyFont="1" applyFill="1" applyBorder="1" applyAlignment="1">
      <alignment horizontal="center" vertical="center" wrapText="1"/>
    </xf>
    <xf numFmtId="44" fontId="40" fillId="6" borderId="32" xfId="28" applyNumberFormat="1" applyFont="1" applyFill="1" applyBorder="1" applyAlignment="1">
      <alignment vertical="center"/>
    </xf>
    <xf numFmtId="165" fontId="40" fillId="6" borderId="32" xfId="15" applyFont="1" applyFill="1" applyBorder="1" applyAlignment="1">
      <alignment vertical="center"/>
    </xf>
    <xf numFmtId="165" fontId="5" fillId="0" borderId="0" xfId="15" applyFont="1"/>
    <xf numFmtId="165" fontId="126" fillId="5" borderId="0" xfId="15" applyFont="1" applyFill="1" applyAlignment="1">
      <alignment horizontal="right"/>
    </xf>
    <xf numFmtId="165" fontId="126" fillId="5" borderId="0" xfId="15" applyFont="1" applyFill="1" applyAlignment="1">
      <alignment horizontal="center"/>
    </xf>
    <xf numFmtId="165" fontId="106" fillId="0" borderId="0" xfId="15" applyFont="1" applyAlignment="1">
      <alignment horizontal="center"/>
    </xf>
    <xf numFmtId="165" fontId="129" fillId="0" borderId="0" xfId="15" applyFont="1" applyAlignment="1">
      <alignment horizontal="center"/>
    </xf>
    <xf numFmtId="165" fontId="108" fillId="0" borderId="0" xfId="15" applyFont="1" applyAlignment="1">
      <alignment horizontal="center"/>
    </xf>
    <xf numFmtId="165" fontId="126" fillId="0" borderId="0" xfId="15" applyFont="1" applyAlignment="1">
      <alignment horizontal="center"/>
    </xf>
    <xf numFmtId="0" fontId="138" fillId="8" borderId="33" xfId="100" applyFont="1" applyFill="1" applyBorder="1" applyAlignment="1">
      <alignment horizontal="center" vertical="center"/>
    </xf>
    <xf numFmtId="0" fontId="138" fillId="8" borderId="33" xfId="13" applyNumberFormat="1" applyFont="1" applyFill="1" applyBorder="1" applyAlignment="1">
      <alignment horizontal="center" vertical="center"/>
    </xf>
    <xf numFmtId="10" fontId="138" fillId="8" borderId="33" xfId="13" applyNumberFormat="1" applyFont="1" applyFill="1" applyBorder="1" applyAlignment="1">
      <alignment horizontal="center" vertical="center"/>
    </xf>
    <xf numFmtId="0" fontId="138" fillId="0" borderId="33" xfId="100" applyFont="1" applyBorder="1" applyAlignment="1">
      <alignment horizontal="center"/>
    </xf>
    <xf numFmtId="10" fontId="138" fillId="8" borderId="33" xfId="100" applyNumberFormat="1" applyFont="1" applyFill="1" applyBorder="1" applyAlignment="1">
      <alignment horizontal="center" vertical="center"/>
    </xf>
    <xf numFmtId="10" fontId="106" fillId="0" borderId="0" xfId="100" applyNumberFormat="1" applyFont="1"/>
    <xf numFmtId="0" fontId="139" fillId="0" borderId="0" xfId="100" applyFont="1"/>
    <xf numFmtId="0" fontId="140" fillId="0" borderId="0" xfId="100" applyFont="1"/>
    <xf numFmtId="10" fontId="5" fillId="0" borderId="0" xfId="100" applyNumberFormat="1" applyFont="1"/>
    <xf numFmtId="165" fontId="141" fillId="0" borderId="0" xfId="15" applyFont="1"/>
    <xf numFmtId="44" fontId="5" fillId="0" borderId="0" xfId="100" applyNumberFormat="1" applyFont="1"/>
    <xf numFmtId="4" fontId="144" fillId="0" borderId="0" xfId="100" applyNumberFormat="1" applyFont="1" applyAlignment="1">
      <alignment vertical="center" wrapText="1"/>
    </xf>
    <xf numFmtId="0" fontId="141" fillId="0" borderId="0" xfId="6" applyFont="1"/>
    <xf numFmtId="4" fontId="144" fillId="0" borderId="0" xfId="100" applyNumberFormat="1" applyFont="1" applyAlignment="1">
      <alignment horizontal="left" vertical="center" wrapText="1"/>
    </xf>
    <xf numFmtId="4" fontId="144" fillId="0" borderId="0" xfId="6" applyNumberFormat="1" applyFont="1"/>
    <xf numFmtId="0" fontId="95" fillId="5" borderId="0" xfId="6" applyFont="1" applyFill="1" applyAlignment="1">
      <alignment horizontal="left" vertical="center" indent="9"/>
    </xf>
    <xf numFmtId="0" fontId="96" fillId="0" borderId="0" xfId="6" applyFont="1" applyAlignment="1">
      <alignment vertical="center"/>
    </xf>
    <xf numFmtId="0" fontId="39" fillId="35" borderId="34" xfId="100" applyFont="1" applyFill="1" applyBorder="1" applyAlignment="1">
      <alignment horizontal="center" vertical="center" wrapText="1"/>
    </xf>
    <xf numFmtId="0" fontId="144" fillId="0" borderId="0" xfId="100" applyFont="1"/>
    <xf numFmtId="165" fontId="100" fillId="0" borderId="0" xfId="100" applyNumberFormat="1"/>
    <xf numFmtId="165" fontId="144" fillId="0" borderId="0" xfId="100" applyNumberFormat="1" applyFont="1"/>
    <xf numFmtId="165" fontId="117" fillId="0" borderId="0" xfId="15" applyFont="1" applyFill="1" applyBorder="1" applyAlignment="1">
      <alignment horizontal="left" vertical="center"/>
    </xf>
    <xf numFmtId="4" fontId="145" fillId="0" borderId="0" xfId="15" applyNumberFormat="1" applyFont="1" applyFill="1" applyBorder="1" applyAlignment="1">
      <alignment vertical="center"/>
    </xf>
    <xf numFmtId="4" fontId="146" fillId="0" borderId="0" xfId="15" applyNumberFormat="1" applyFont="1" applyFill="1" applyBorder="1" applyAlignment="1">
      <alignment vertical="center"/>
    </xf>
    <xf numFmtId="165" fontId="146" fillId="0" borderId="0" xfId="15" applyFont="1" applyFill="1" applyBorder="1" applyAlignment="1">
      <alignment vertical="center"/>
    </xf>
    <xf numFmtId="165" fontId="118" fillId="0" borderId="0" xfId="15" applyFont="1" applyFill="1" applyBorder="1" applyAlignment="1">
      <alignment vertical="center"/>
    </xf>
    <xf numFmtId="4" fontId="100" fillId="0" borderId="0" xfId="100" applyNumberFormat="1"/>
    <xf numFmtId="44" fontId="100" fillId="0" borderId="0" xfId="100" applyNumberFormat="1"/>
    <xf numFmtId="0" fontId="94" fillId="0" borderId="0" xfId="100" applyFont="1"/>
    <xf numFmtId="4" fontId="144" fillId="0" borderId="0" xfId="100" applyNumberFormat="1" applyFont="1"/>
    <xf numFmtId="10" fontId="100" fillId="0" borderId="0" xfId="100" applyNumberFormat="1"/>
    <xf numFmtId="9" fontId="100" fillId="0" borderId="0" xfId="100" applyNumberFormat="1"/>
    <xf numFmtId="10" fontId="144" fillId="0" borderId="0" xfId="100" applyNumberFormat="1" applyFont="1"/>
    <xf numFmtId="10" fontId="126" fillId="0" borderId="5" xfId="13" applyNumberFormat="1" applyFont="1" applyFill="1" applyBorder="1" applyAlignment="1">
      <alignment horizontal="center"/>
    </xf>
    <xf numFmtId="165" fontId="126" fillId="0" borderId="5" xfId="15" applyFont="1" applyBorder="1" applyAlignment="1">
      <alignment horizontal="center"/>
    </xf>
    <xf numFmtId="165" fontId="117" fillId="0" borderId="5" xfId="15" applyFont="1" applyFill="1" applyBorder="1" applyAlignment="1">
      <alignment horizontal="left" vertical="center"/>
    </xf>
    <xf numFmtId="0" fontId="124" fillId="0" borderId="0" xfId="100" applyFont="1"/>
    <xf numFmtId="165" fontId="147" fillId="0" borderId="0" xfId="15" applyFont="1"/>
    <xf numFmtId="10" fontId="0" fillId="0" borderId="0" xfId="13" applyNumberFormat="1" applyFont="1"/>
    <xf numFmtId="0" fontId="125" fillId="0" borderId="5" xfId="100" applyFont="1" applyBorder="1" applyAlignment="1">
      <alignment horizontal="left"/>
    </xf>
    <xf numFmtId="165" fontId="118" fillId="0" borderId="35" xfId="15" applyFont="1" applyFill="1" applyBorder="1" applyAlignment="1">
      <alignment horizontal="left" vertical="center"/>
    </xf>
    <xf numFmtId="165" fontId="118" fillId="33" borderId="35" xfId="15" applyFont="1" applyFill="1" applyBorder="1" applyAlignment="1">
      <alignment horizontal="left" vertical="center"/>
    </xf>
    <xf numFmtId="165" fontId="118" fillId="0" borderId="0" xfId="15" applyFont="1" applyFill="1" applyBorder="1" applyAlignment="1">
      <alignment horizontal="left" vertical="center"/>
    </xf>
    <xf numFmtId="165" fontId="147" fillId="0" borderId="0" xfId="15" applyFont="1" applyFill="1" applyBorder="1"/>
    <xf numFmtId="0" fontId="94" fillId="0" borderId="0" xfId="100" applyFont="1" applyAlignment="1">
      <alignment horizontal="right"/>
    </xf>
    <xf numFmtId="165" fontId="94" fillId="0" borderId="0" xfId="15" applyFont="1" applyBorder="1"/>
    <xf numFmtId="0" fontId="7" fillId="5" borderId="0" xfId="6" applyFont="1" applyFill="1" applyAlignment="1">
      <alignment horizontal="left" indent="11"/>
    </xf>
    <xf numFmtId="0" fontId="7" fillId="5" borderId="0" xfId="6" applyFont="1" applyFill="1"/>
    <xf numFmtId="0" fontId="97" fillId="5" borderId="0" xfId="6" applyFont="1" applyFill="1"/>
    <xf numFmtId="44" fontId="97" fillId="0" borderId="0" xfId="6" applyNumberFormat="1" applyFont="1"/>
    <xf numFmtId="0" fontId="8" fillId="5" borderId="0" xfId="6" applyFont="1" applyFill="1" applyAlignment="1">
      <alignment horizontal="left" indent="11"/>
    </xf>
    <xf numFmtId="0" fontId="8" fillId="5" borderId="0" xfId="6" applyFont="1" applyFill="1"/>
    <xf numFmtId="44" fontId="7" fillId="0" borderId="0" xfId="6" applyNumberFormat="1" applyFont="1"/>
    <xf numFmtId="44" fontId="94" fillId="0" borderId="0" xfId="6" applyNumberFormat="1" applyFont="1"/>
    <xf numFmtId="0" fontId="95" fillId="5" borderId="0" xfId="6" applyFont="1" applyFill="1" applyAlignment="1">
      <alignment horizontal="left" vertical="center" indent="12"/>
    </xf>
    <xf numFmtId="0" fontId="95" fillId="5" borderId="0" xfId="6" applyFont="1" applyFill="1" applyAlignment="1">
      <alignment horizontal="left" vertical="center"/>
    </xf>
    <xf numFmtId="15" fontId="148" fillId="5" borderId="0" xfId="6" applyNumberFormat="1" applyFont="1" applyFill="1" applyAlignment="1">
      <alignment horizontal="center"/>
    </xf>
    <xf numFmtId="44" fontId="11" fillId="0" borderId="0" xfId="6" applyNumberFormat="1" applyFont="1"/>
    <xf numFmtId="0" fontId="94" fillId="8" borderId="0" xfId="6" applyFont="1" applyFill="1" applyAlignment="1">
      <alignment horizontal="center"/>
    </xf>
    <xf numFmtId="172" fontId="149" fillId="8" borderId="0" xfId="9" applyNumberFormat="1" applyFont="1" applyFill="1"/>
    <xf numFmtId="172" fontId="149" fillId="0" borderId="37" xfId="9" applyNumberFormat="1" applyFont="1" applyFill="1" applyBorder="1"/>
    <xf numFmtId="172" fontId="149" fillId="0" borderId="38" xfId="9" applyNumberFormat="1" applyFont="1" applyFill="1" applyBorder="1"/>
    <xf numFmtId="172" fontId="149" fillId="0" borderId="19" xfId="9" applyNumberFormat="1" applyFont="1" applyFill="1" applyBorder="1"/>
    <xf numFmtId="172" fontId="149" fillId="8" borderId="0" xfId="100" applyNumberFormat="1" applyFont="1" applyFill="1"/>
    <xf numFmtId="44" fontId="94" fillId="5" borderId="0" xfId="6" applyNumberFormat="1" applyFont="1" applyFill="1"/>
    <xf numFmtId="172" fontId="150" fillId="8" borderId="0" xfId="9" applyNumberFormat="1" applyFont="1" applyFill="1" applyBorder="1"/>
    <xf numFmtId="44" fontId="141" fillId="0" borderId="0" xfId="100" applyNumberFormat="1" applyFont="1"/>
    <xf numFmtId="0" fontId="141" fillId="0" borderId="0" xfId="100" applyFont="1"/>
    <xf numFmtId="17" fontId="39" fillId="41" borderId="40" xfId="106" applyNumberFormat="1" applyFont="1" applyFill="1" applyBorder="1" applyAlignment="1">
      <alignment horizontal="center" vertical="center" wrapText="1"/>
    </xf>
    <xf numFmtId="0" fontId="39" fillId="41" borderId="0" xfId="106" applyFont="1" applyFill="1" applyAlignment="1">
      <alignment horizontal="center" vertical="center" wrapText="1"/>
    </xf>
    <xf numFmtId="44" fontId="98" fillId="5" borderId="0" xfId="6" applyNumberFormat="1" applyFont="1" applyFill="1"/>
    <xf numFmtId="0" fontId="151" fillId="0" borderId="0" xfId="100" applyFont="1"/>
    <xf numFmtId="44" fontId="94" fillId="0" borderId="0" xfId="100" applyNumberFormat="1" applyFont="1"/>
    <xf numFmtId="0" fontId="5" fillId="5" borderId="0" xfId="100" applyFont="1" applyFill="1" applyAlignment="1">
      <alignment horizontal="left" indent="1"/>
    </xf>
    <xf numFmtId="0" fontId="5" fillId="5" borderId="0" xfId="100" applyFont="1" applyFill="1"/>
    <xf numFmtId="169" fontId="5" fillId="5" borderId="0" xfId="12" applyNumberFormat="1" applyFont="1" applyFill="1"/>
    <xf numFmtId="174" fontId="5" fillId="5" borderId="0" xfId="12" applyNumberFormat="1" applyFont="1" applyFill="1"/>
    <xf numFmtId="0" fontId="152" fillId="0" borderId="0" xfId="100" applyFont="1"/>
    <xf numFmtId="0" fontId="94" fillId="8" borderId="5" xfId="100" applyFont="1" applyFill="1" applyBorder="1" applyAlignment="1">
      <alignment horizontal="left" indent="1"/>
    </xf>
    <xf numFmtId="0" fontId="94" fillId="8" borderId="5" xfId="100" applyFont="1" applyFill="1" applyBorder="1"/>
    <xf numFmtId="172" fontId="94" fillId="0" borderId="5" xfId="9" applyNumberFormat="1" applyFont="1" applyBorder="1"/>
    <xf numFmtId="172" fontId="94" fillId="5" borderId="5" xfId="9" applyNumberFormat="1" applyFont="1" applyFill="1" applyBorder="1"/>
    <xf numFmtId="172" fontId="153" fillId="5" borderId="5" xfId="9" applyNumberFormat="1" applyFont="1" applyFill="1" applyBorder="1"/>
    <xf numFmtId="44" fontId="151" fillId="0" borderId="0" xfId="100" applyNumberFormat="1" applyFont="1"/>
    <xf numFmtId="169" fontId="5" fillId="5" borderId="0" xfId="12" applyNumberFormat="1" applyFont="1" applyFill="1" applyBorder="1"/>
    <xf numFmtId="169" fontId="41" fillId="5" borderId="0" xfId="12" applyNumberFormat="1" applyFont="1" applyFill="1" applyBorder="1"/>
    <xf numFmtId="169" fontId="154" fillId="5" borderId="0" xfId="12" applyNumberFormat="1" applyFont="1" applyFill="1" applyBorder="1"/>
    <xf numFmtId="174" fontId="5" fillId="5" borderId="0" xfId="12" applyNumberFormat="1" applyFont="1" applyFill="1" applyBorder="1"/>
    <xf numFmtId="172" fontId="5" fillId="8" borderId="35" xfId="9" applyNumberFormat="1" applyFill="1" applyBorder="1" applyAlignment="1">
      <alignment horizontal="left" indent="1"/>
    </xf>
    <xf numFmtId="172" fontId="5" fillId="8" borderId="6" xfId="9" applyNumberFormat="1" applyFill="1" applyBorder="1"/>
    <xf numFmtId="172" fontId="5" fillId="5" borderId="5" xfId="9" applyNumberFormat="1" applyFill="1" applyBorder="1"/>
    <xf numFmtId="172" fontId="5" fillId="5" borderId="5" xfId="9" applyNumberFormat="1" applyFont="1" applyFill="1" applyBorder="1"/>
    <xf numFmtId="172" fontId="5" fillId="0" borderId="5" xfId="9" applyNumberFormat="1" applyBorder="1"/>
    <xf numFmtId="172" fontId="152" fillId="5" borderId="0" xfId="9" applyNumberFormat="1" applyFont="1" applyFill="1" applyBorder="1"/>
    <xf numFmtId="172" fontId="5" fillId="0" borderId="5" xfId="9" applyNumberFormat="1" applyFill="1" applyBorder="1"/>
    <xf numFmtId="172" fontId="94" fillId="8" borderId="35" xfId="9" applyNumberFormat="1" applyFont="1" applyFill="1" applyBorder="1" applyAlignment="1">
      <alignment horizontal="left" indent="1"/>
    </xf>
    <xf numFmtId="172" fontId="94" fillId="8" borderId="6" xfId="9" applyNumberFormat="1" applyFont="1" applyFill="1" applyBorder="1"/>
    <xf numFmtId="172" fontId="155" fillId="5" borderId="5" xfId="9" applyNumberFormat="1" applyFont="1" applyFill="1" applyBorder="1"/>
    <xf numFmtId="0" fontId="5" fillId="8" borderId="35" xfId="100" applyFont="1" applyFill="1" applyBorder="1" applyAlignment="1">
      <alignment horizontal="left" indent="1"/>
    </xf>
    <xf numFmtId="0" fontId="156" fillId="8" borderId="6" xfId="100" applyFont="1" applyFill="1" applyBorder="1" applyAlignment="1">
      <alignment horizontal="right"/>
    </xf>
    <xf numFmtId="10" fontId="126" fillId="5" borderId="5" xfId="13" applyNumberFormat="1" applyFont="1" applyFill="1" applyBorder="1" applyAlignment="1">
      <alignment horizontal="center"/>
    </xf>
    <xf numFmtId="10" fontId="157" fillId="5" borderId="5" xfId="13" applyNumberFormat="1" applyFont="1" applyFill="1" applyBorder="1" applyAlignment="1">
      <alignment horizontal="center"/>
    </xf>
    <xf numFmtId="10" fontId="158" fillId="5" borderId="5" xfId="13" applyNumberFormat="1" applyFont="1" applyFill="1" applyBorder="1" applyAlignment="1">
      <alignment horizontal="center"/>
    </xf>
    <xf numFmtId="169" fontId="159" fillId="5" borderId="0" xfId="12" applyNumberFormat="1" applyFont="1" applyFill="1" applyBorder="1"/>
    <xf numFmtId="44" fontId="152" fillId="0" borderId="0" xfId="100" applyNumberFormat="1" applyFont="1"/>
    <xf numFmtId="172" fontId="159" fillId="0" borderId="5" xfId="9" applyNumberFormat="1" applyFont="1" applyFill="1" applyBorder="1"/>
    <xf numFmtId="172" fontId="159" fillId="5" borderId="5" xfId="9" applyNumberFormat="1" applyFont="1" applyFill="1" applyBorder="1"/>
    <xf numFmtId="0" fontId="5" fillId="5" borderId="29" xfId="100" applyFont="1" applyFill="1" applyBorder="1" applyAlignment="1">
      <alignment horizontal="left" indent="1"/>
    </xf>
    <xf numFmtId="0" fontId="5" fillId="5" borderId="29" xfId="100" applyFont="1" applyFill="1" applyBorder="1"/>
    <xf numFmtId="169" fontId="5" fillId="5" borderId="29" xfId="12" applyNumberFormat="1" applyFont="1" applyFill="1" applyBorder="1"/>
    <xf numFmtId="169" fontId="159" fillId="5" borderId="29" xfId="12" applyNumberFormat="1" applyFont="1" applyFill="1" applyBorder="1"/>
    <xf numFmtId="169" fontId="41" fillId="5" borderId="29" xfId="12" applyNumberFormat="1" applyFont="1" applyFill="1" applyBorder="1"/>
    <xf numFmtId="174" fontId="5" fillId="5" borderId="29" xfId="12" applyNumberFormat="1" applyFont="1" applyFill="1" applyBorder="1"/>
    <xf numFmtId="172" fontId="159" fillId="8" borderId="5" xfId="9" applyNumberFormat="1" applyFont="1" applyFill="1" applyBorder="1" applyAlignment="1">
      <alignment horizontal="left" indent="1"/>
    </xf>
    <xf numFmtId="172" fontId="124" fillId="8" borderId="5" xfId="9" applyNumberFormat="1" applyFont="1" applyFill="1" applyBorder="1"/>
    <xf numFmtId="172" fontId="124" fillId="0" borderId="5" xfId="9" applyNumberFormat="1" applyFont="1" applyFill="1" applyBorder="1"/>
    <xf numFmtId="172" fontId="124" fillId="0" borderId="5" xfId="9" applyNumberFormat="1" applyFont="1" applyBorder="1"/>
    <xf numFmtId="172" fontId="160" fillId="0" borderId="5" xfId="9" applyNumberFormat="1" applyFont="1" applyFill="1" applyBorder="1"/>
    <xf numFmtId="172" fontId="160" fillId="0" borderId="5" xfId="9" applyNumberFormat="1" applyFont="1" applyBorder="1"/>
    <xf numFmtId="172" fontId="151" fillId="0" borderId="0" xfId="9" applyNumberFormat="1" applyFont="1" applyBorder="1"/>
    <xf numFmtId="172" fontId="5" fillId="8" borderId="5" xfId="9" applyNumberFormat="1" applyFill="1" applyBorder="1" applyAlignment="1">
      <alignment horizontal="left" indent="1"/>
    </xf>
    <xf numFmtId="172" fontId="5" fillId="8" borderId="5" xfId="9" applyNumberFormat="1" applyFill="1" applyBorder="1"/>
    <xf numFmtId="172" fontId="154" fillId="5" borderId="5" xfId="9" applyNumberFormat="1" applyFont="1" applyFill="1" applyBorder="1"/>
    <xf numFmtId="172" fontId="94" fillId="8" borderId="5" xfId="9" applyNumberFormat="1" applyFont="1" applyFill="1" applyBorder="1" applyAlignment="1">
      <alignment horizontal="left" indent="1"/>
    </xf>
    <xf numFmtId="172" fontId="94" fillId="8" borderId="5" xfId="9" applyNumberFormat="1" applyFont="1" applyFill="1" applyBorder="1"/>
    <xf numFmtId="172" fontId="5" fillId="8" borderId="41" xfId="9" applyNumberFormat="1" applyFill="1" applyBorder="1" applyAlignment="1">
      <alignment horizontal="left" indent="1"/>
    </xf>
    <xf numFmtId="172" fontId="5" fillId="8" borderId="41" xfId="9" applyNumberFormat="1" applyFill="1" applyBorder="1"/>
    <xf numFmtId="172" fontId="5" fillId="5" borderId="41" xfId="9" applyNumberFormat="1" applyFill="1" applyBorder="1"/>
    <xf numFmtId="172" fontId="5" fillId="5" borderId="41" xfId="9" applyNumberFormat="1" applyFont="1" applyFill="1" applyBorder="1"/>
    <xf numFmtId="172" fontId="159" fillId="5" borderId="41" xfId="9" applyNumberFormat="1" applyFont="1" applyFill="1" applyBorder="1"/>
    <xf numFmtId="172" fontId="40" fillId="42" borderId="42" xfId="9" applyNumberFormat="1" applyFont="1" applyFill="1" applyBorder="1" applyAlignment="1">
      <alignment horizontal="left" vertical="center"/>
    </xf>
    <xf numFmtId="172" fontId="40" fillId="42" borderId="43" xfId="9" applyNumberFormat="1" applyFont="1" applyFill="1" applyBorder="1" applyAlignment="1">
      <alignment vertical="center"/>
    </xf>
    <xf numFmtId="172" fontId="39" fillId="42" borderId="44" xfId="9" applyNumberFormat="1" applyFont="1" applyFill="1" applyBorder="1" applyAlignment="1">
      <alignment vertical="center"/>
    </xf>
    <xf numFmtId="172" fontId="39" fillId="42" borderId="45" xfId="9" applyNumberFormat="1" applyFont="1" applyFill="1" applyBorder="1" applyAlignment="1">
      <alignment vertical="center"/>
    </xf>
    <xf numFmtId="44" fontId="6" fillId="0" borderId="0" xfId="100" applyNumberFormat="1" applyFont="1" applyAlignment="1">
      <alignment vertical="center"/>
    </xf>
    <xf numFmtId="0" fontId="8" fillId="8" borderId="46" xfId="100" applyFont="1" applyFill="1" applyBorder="1" applyAlignment="1">
      <alignment horizontal="left" indent="1"/>
    </xf>
    <xf numFmtId="0" fontId="161" fillId="8" borderId="47" xfId="100" applyFont="1" applyFill="1" applyBorder="1" applyAlignment="1">
      <alignment horizontal="right"/>
    </xf>
    <xf numFmtId="10" fontId="8" fillId="0" borderId="48" xfId="13" applyNumberFormat="1" applyFont="1" applyBorder="1" applyAlignment="1">
      <alignment horizontal="center"/>
    </xf>
    <xf numFmtId="10" fontId="162" fillId="0" borderId="48" xfId="13" applyNumberFormat="1" applyFont="1" applyBorder="1" applyAlignment="1">
      <alignment horizontal="center"/>
    </xf>
    <xf numFmtId="44" fontId="163" fillId="5" borderId="0" xfId="6" applyNumberFormat="1" applyFont="1" applyFill="1"/>
    <xf numFmtId="44" fontId="8" fillId="0" borderId="0" xfId="100" applyNumberFormat="1" applyFont="1"/>
    <xf numFmtId="0" fontId="164" fillId="5" borderId="0" xfId="100" applyFont="1" applyFill="1" applyAlignment="1">
      <alignment horizontal="right"/>
    </xf>
    <xf numFmtId="9" fontId="165" fillId="5" borderId="0" xfId="13" applyFont="1" applyFill="1"/>
    <xf numFmtId="9" fontId="166" fillId="5" borderId="0" xfId="13" applyFont="1" applyFill="1"/>
    <xf numFmtId="0" fontId="167" fillId="0" borderId="0" xfId="100" applyFont="1"/>
    <xf numFmtId="172" fontId="168" fillId="0" borderId="0" xfId="9" applyNumberFormat="1" applyFont="1"/>
    <xf numFmtId="0" fontId="168" fillId="0" borderId="0" xfId="100" applyFont="1"/>
    <xf numFmtId="44" fontId="168" fillId="0" borderId="0" xfId="100" applyNumberFormat="1" applyFont="1"/>
    <xf numFmtId="172" fontId="114" fillId="0" borderId="0" xfId="9" applyNumberFormat="1" applyFont="1"/>
    <xf numFmtId="172" fontId="168" fillId="0" borderId="0" xfId="100" applyNumberFormat="1" applyFont="1"/>
    <xf numFmtId="172" fontId="5" fillId="0" borderId="0" xfId="100" applyNumberFormat="1" applyFont="1"/>
    <xf numFmtId="0" fontId="5" fillId="0" borderId="0" xfId="100" applyFont="1" applyAlignment="1">
      <alignment horizontal="center"/>
    </xf>
    <xf numFmtId="175" fontId="5" fillId="0" borderId="0" xfId="13" applyNumberFormat="1" applyFont="1" applyAlignment="1">
      <alignment horizontal="center"/>
    </xf>
    <xf numFmtId="44" fontId="5" fillId="0" borderId="0" xfId="100" applyNumberFormat="1" applyFont="1" applyAlignment="1">
      <alignment horizontal="center"/>
    </xf>
    <xf numFmtId="9" fontId="5" fillId="0" borderId="0" xfId="13" applyFont="1"/>
    <xf numFmtId="10" fontId="5" fillId="0" borderId="0" xfId="13" applyNumberFormat="1" applyFont="1"/>
    <xf numFmtId="0" fontId="7" fillId="8" borderId="0" xfId="100" applyFont="1" applyFill="1" applyAlignment="1">
      <alignment horizontal="left" indent="11"/>
    </xf>
    <xf numFmtId="0" fontId="126" fillId="8" borderId="0" xfId="100" applyFont="1" applyFill="1" applyAlignment="1">
      <alignment horizontal="center"/>
    </xf>
    <xf numFmtId="0" fontId="5" fillId="8" borderId="0" xfId="100" applyFont="1" applyFill="1"/>
    <xf numFmtId="0" fontId="8" fillId="8" borderId="0" xfId="100" applyFont="1" applyFill="1" applyAlignment="1">
      <alignment horizontal="center"/>
    </xf>
    <xf numFmtId="0" fontId="100" fillId="0" borderId="3" xfId="100" applyBorder="1" applyAlignment="1">
      <alignment vertical="center" wrapText="1"/>
    </xf>
    <xf numFmtId="0" fontId="8" fillId="8" borderId="0" xfId="100" applyFont="1" applyFill="1" applyAlignment="1">
      <alignment horizontal="left" indent="11"/>
    </xf>
    <xf numFmtId="0" fontId="16" fillId="8" borderId="0" xfId="100" applyFont="1" applyFill="1" applyAlignment="1">
      <alignment horizontal="left" indent="8"/>
    </xf>
    <xf numFmtId="0" fontId="94" fillId="8" borderId="0" xfId="100" applyFont="1" applyFill="1"/>
    <xf numFmtId="0" fontId="109" fillId="8" borderId="0" xfId="100" applyFont="1" applyFill="1" applyAlignment="1">
      <alignment horizontal="center"/>
    </xf>
    <xf numFmtId="4" fontId="109" fillId="8" borderId="0" xfId="100" applyNumberFormat="1" applyFont="1" applyFill="1" applyAlignment="1">
      <alignment horizontal="center"/>
    </xf>
    <xf numFmtId="0" fontId="125" fillId="8" borderId="0" xfId="100" applyFont="1" applyFill="1" applyAlignment="1">
      <alignment horizontal="center"/>
    </xf>
    <xf numFmtId="0" fontId="95" fillId="5" borderId="0" xfId="6" applyFont="1" applyFill="1" applyAlignment="1">
      <alignment horizontal="left" vertical="center" indent="8"/>
    </xf>
    <xf numFmtId="0" fontId="39" fillId="26" borderId="49" xfId="108" applyFont="1" applyFill="1" applyBorder="1" applyAlignment="1">
      <alignment horizontal="center" vertical="center" wrapText="1"/>
    </xf>
    <xf numFmtId="0" fontId="39" fillId="26" borderId="50" xfId="109" applyFont="1" applyFill="1" applyBorder="1" applyAlignment="1">
      <alignment horizontal="center" vertical="center"/>
    </xf>
    <xf numFmtId="0" fontId="39" fillId="26" borderId="40" xfId="109" applyFont="1" applyFill="1" applyBorder="1" applyAlignment="1">
      <alignment horizontal="center" vertical="center"/>
    </xf>
    <xf numFmtId="0" fontId="39" fillId="26" borderId="51" xfId="109" applyFont="1" applyFill="1" applyBorder="1" applyAlignment="1">
      <alignment horizontal="center" vertical="center"/>
    </xf>
    <xf numFmtId="0" fontId="100" fillId="0" borderId="0" xfId="100" applyAlignment="1">
      <alignment vertical="center"/>
    </xf>
    <xf numFmtId="0" fontId="5" fillId="0" borderId="7" xfId="100" applyFont="1" applyBorder="1" applyAlignment="1">
      <alignment horizontal="left" vertical="center" indent="1"/>
    </xf>
    <xf numFmtId="172" fontId="5" fillId="0" borderId="7" xfId="9" applyNumberFormat="1" applyFont="1" applyBorder="1" applyAlignment="1">
      <alignment vertical="center"/>
    </xf>
    <xf numFmtId="172" fontId="5" fillId="0" borderId="7" xfId="100" applyNumberFormat="1" applyFont="1" applyBorder="1" applyAlignment="1">
      <alignment vertical="center"/>
    </xf>
    <xf numFmtId="44" fontId="100" fillId="0" borderId="0" xfId="100" applyNumberFormat="1" applyAlignment="1">
      <alignment vertical="center"/>
    </xf>
    <xf numFmtId="0" fontId="94" fillId="0" borderId="52" xfId="100" applyFont="1" applyBorder="1" applyAlignment="1">
      <alignment horizontal="left" vertical="center" indent="1"/>
    </xf>
    <xf numFmtId="172" fontId="94" fillId="0" borderId="52" xfId="9" applyNumberFormat="1" applyFont="1" applyBorder="1" applyAlignment="1">
      <alignment vertical="center"/>
    </xf>
    <xf numFmtId="172" fontId="94" fillId="0" borderId="52" xfId="100" applyNumberFormat="1" applyFont="1" applyBorder="1" applyAlignment="1">
      <alignment vertical="center"/>
    </xf>
    <xf numFmtId="172" fontId="100" fillId="0" borderId="0" xfId="100" applyNumberFormat="1" applyAlignment="1">
      <alignment vertical="center"/>
    </xf>
    <xf numFmtId="0" fontId="39" fillId="43" borderId="39" xfId="106" applyFont="1" applyFill="1" applyBorder="1" applyAlignment="1">
      <alignment horizontal="left" vertical="center" wrapText="1" indent="1"/>
    </xf>
    <xf numFmtId="172" fontId="39" fillId="43" borderId="40" xfId="106" applyNumberFormat="1" applyFont="1" applyFill="1" applyBorder="1" applyAlignment="1">
      <alignment vertical="center" wrapText="1"/>
    </xf>
    <xf numFmtId="172" fontId="39" fillId="43" borderId="53" xfId="106" applyNumberFormat="1" applyFont="1" applyFill="1" applyBorder="1" applyAlignment="1">
      <alignment vertical="center" wrapText="1"/>
    </xf>
    <xf numFmtId="0" fontId="169" fillId="0" borderId="0" xfId="100" applyFont="1" applyAlignment="1">
      <alignment vertical="center" wrapText="1"/>
    </xf>
    <xf numFmtId="0" fontId="6" fillId="0" borderId="0" xfId="100" applyFont="1" applyAlignment="1">
      <alignment vertical="center" wrapText="1"/>
    </xf>
    <xf numFmtId="0" fontId="8" fillId="0" borderId="5" xfId="100" applyFont="1" applyBorder="1" applyAlignment="1">
      <alignment horizontal="left" vertical="center" indent="1"/>
    </xf>
    <xf numFmtId="9" fontId="170" fillId="44" borderId="5" xfId="107" applyNumberFormat="1" applyFont="1" applyFill="1" applyBorder="1" applyAlignment="1">
      <alignment horizontal="center" vertical="center"/>
    </xf>
    <xf numFmtId="0" fontId="171" fillId="5" borderId="0" xfId="100" applyFont="1" applyFill="1"/>
    <xf numFmtId="0" fontId="125" fillId="0" borderId="5" xfId="100" applyFont="1" applyBorder="1" applyAlignment="1">
      <alignment horizontal="left" vertical="center" indent="1"/>
    </xf>
    <xf numFmtId="9" fontId="172" fillId="8" borderId="5" xfId="13" applyFont="1" applyFill="1" applyBorder="1" applyAlignment="1">
      <alignment horizontal="center" vertical="center" wrapText="1"/>
    </xf>
    <xf numFmtId="4" fontId="94" fillId="0" borderId="0" xfId="100" applyNumberFormat="1" applyFont="1"/>
    <xf numFmtId="172" fontId="94" fillId="0" borderId="0" xfId="100" applyNumberFormat="1" applyFont="1"/>
    <xf numFmtId="0" fontId="98" fillId="5" borderId="0" xfId="100" applyFont="1" applyFill="1"/>
    <xf numFmtId="43" fontId="169" fillId="0" borderId="0" xfId="12" applyFont="1" applyAlignment="1">
      <alignment vertical="center" wrapText="1"/>
    </xf>
    <xf numFmtId="0" fontId="105" fillId="0" borderId="0" xfId="100" applyFont="1" applyAlignment="1">
      <alignment horizontal="center"/>
    </xf>
    <xf numFmtId="43" fontId="100" fillId="0" borderId="0" xfId="100" applyNumberFormat="1"/>
    <xf numFmtId="0" fontId="105" fillId="0" borderId="0" xfId="100" applyFont="1"/>
    <xf numFmtId="44" fontId="105" fillId="0" borderId="0" xfId="9" applyFont="1" applyFill="1" applyBorder="1"/>
    <xf numFmtId="44" fontId="3" fillId="0" borderId="0" xfId="9" applyFont="1" applyFill="1" applyBorder="1"/>
    <xf numFmtId="9" fontId="105" fillId="0" borderId="0" xfId="13" applyFont="1" applyFill="1" applyBorder="1"/>
    <xf numFmtId="0" fontId="5" fillId="8" borderId="0" xfId="100" applyFont="1" applyFill="1" applyAlignment="1">
      <alignment horizontal="left" indent="1"/>
    </xf>
    <xf numFmtId="0" fontId="7" fillId="5" borderId="0" xfId="100" applyFont="1" applyFill="1" applyAlignment="1">
      <alignment horizontal="left" indent="11"/>
    </xf>
    <xf numFmtId="0" fontId="97" fillId="5" borderId="0" xfId="100" applyFont="1" applyFill="1"/>
    <xf numFmtId="0" fontId="97" fillId="0" borderId="0" xfId="100" applyFont="1"/>
    <xf numFmtId="0" fontId="8" fillId="5" borderId="0" xfId="100" applyFont="1" applyFill="1" applyAlignment="1">
      <alignment horizontal="left" indent="11"/>
    </xf>
    <xf numFmtId="0" fontId="7" fillId="5" borderId="0" xfId="100" applyFont="1" applyFill="1"/>
    <xf numFmtId="14" fontId="5" fillId="0" borderId="3" xfId="100" applyNumberFormat="1" applyFont="1" applyBorder="1" applyAlignment="1">
      <alignment horizontal="center" vertical="center" wrapText="1"/>
    </xf>
    <xf numFmtId="0" fontId="7" fillId="0" borderId="0" xfId="100" applyFont="1"/>
    <xf numFmtId="0" fontId="96" fillId="5" borderId="0" xfId="6" applyFont="1" applyFill="1" applyAlignment="1">
      <alignment horizontal="left" vertical="center" indent="1"/>
    </xf>
    <xf numFmtId="0" fontId="11" fillId="5" borderId="0" xfId="6" applyFont="1" applyFill="1"/>
    <xf numFmtId="0" fontId="173" fillId="5" borderId="0" xfId="6" applyFont="1" applyFill="1" applyAlignment="1">
      <alignment vertical="center"/>
    </xf>
    <xf numFmtId="0" fontId="94" fillId="24" borderId="0" xfId="100" applyFont="1" applyFill="1" applyAlignment="1">
      <alignment horizontal="right" indent="1"/>
    </xf>
    <xf numFmtId="0" fontId="94" fillId="24" borderId="0" xfId="100" applyFont="1" applyFill="1" applyAlignment="1">
      <alignment horizontal="center"/>
    </xf>
    <xf numFmtId="0" fontId="94" fillId="5" borderId="0" xfId="100" applyFont="1" applyFill="1" applyAlignment="1">
      <alignment horizontal="center"/>
    </xf>
    <xf numFmtId="0" fontId="94" fillId="25" borderId="0" xfId="100" applyFont="1" applyFill="1"/>
    <xf numFmtId="0" fontId="94" fillId="25" borderId="0" xfId="100" applyFont="1" applyFill="1" applyAlignment="1">
      <alignment horizontal="center"/>
    </xf>
    <xf numFmtId="0" fontId="94" fillId="8" borderId="0" xfId="100" applyFont="1" applyFill="1" applyAlignment="1">
      <alignment horizontal="left"/>
    </xf>
    <xf numFmtId="0" fontId="174" fillId="5" borderId="0" xfId="6" applyFont="1" applyFill="1"/>
    <xf numFmtId="0" fontId="41" fillId="45" borderId="0" xfId="31" applyFont="1" applyFill="1" applyAlignment="1">
      <alignment horizontal="center" vertical="center" wrapText="1"/>
    </xf>
    <xf numFmtId="0" fontId="175" fillId="5" borderId="0" xfId="6" applyFont="1" applyFill="1"/>
    <xf numFmtId="0" fontId="100" fillId="8" borderId="56" xfId="100" applyFill="1" applyBorder="1"/>
    <xf numFmtId="0" fontId="98" fillId="45" borderId="34" xfId="6" applyFont="1" applyFill="1" applyBorder="1" applyAlignment="1">
      <alignment horizontal="center" vertical="center" wrapText="1"/>
    </xf>
    <xf numFmtId="0" fontId="98" fillId="45" borderId="18" xfId="6" applyFont="1" applyFill="1" applyBorder="1" applyAlignment="1">
      <alignment horizontal="center" vertical="center" wrapText="1"/>
    </xf>
    <xf numFmtId="0" fontId="98" fillId="35" borderId="18" xfId="6" applyFont="1" applyFill="1" applyBorder="1" applyAlignment="1">
      <alignment horizontal="center" vertical="center" wrapText="1"/>
    </xf>
    <xf numFmtId="0" fontId="8" fillId="0" borderId="57" xfId="6" applyFont="1" applyBorder="1" applyAlignment="1">
      <alignment horizontal="center"/>
    </xf>
    <xf numFmtId="3" fontId="8" fillId="0" borderId="7" xfId="6" applyNumberFormat="1" applyFont="1" applyBorder="1" applyAlignment="1">
      <alignment horizontal="center"/>
    </xf>
    <xf numFmtId="172" fontId="8" fillId="0" borderId="58" xfId="9" applyNumberFormat="1" applyFont="1" applyBorder="1" applyAlignment="1">
      <alignment horizontal="center"/>
    </xf>
    <xf numFmtId="0" fontId="8" fillId="0" borderId="59" xfId="6" applyFont="1" applyBorder="1" applyAlignment="1">
      <alignment horizontal="center"/>
    </xf>
    <xf numFmtId="0" fontId="8" fillId="0" borderId="60" xfId="6" applyFont="1" applyBorder="1" applyAlignment="1">
      <alignment horizontal="center"/>
    </xf>
    <xf numFmtId="172" fontId="98" fillId="46" borderId="61" xfId="9" applyNumberFormat="1" applyFont="1" applyFill="1" applyBorder="1" applyAlignment="1">
      <alignment horizontal="center" vertical="center"/>
    </xf>
    <xf numFmtId="3" fontId="177" fillId="47" borderId="32" xfId="106" applyNumberFormat="1" applyFont="1" applyFill="1" applyBorder="1" applyAlignment="1">
      <alignment horizontal="center" vertical="center"/>
    </xf>
    <xf numFmtId="172" fontId="177" fillId="26" borderId="32" xfId="9" applyNumberFormat="1" applyFont="1" applyFill="1" applyBorder="1" applyAlignment="1">
      <alignment horizontal="center" vertical="center"/>
    </xf>
    <xf numFmtId="0" fontId="94" fillId="8" borderId="0" xfId="100" applyFont="1" applyFill="1" applyAlignment="1">
      <alignment vertical="center"/>
    </xf>
    <xf numFmtId="0" fontId="94" fillId="0" borderId="0" xfId="100" applyFont="1" applyAlignment="1">
      <alignment vertical="center"/>
    </xf>
    <xf numFmtId="0" fontId="5" fillId="0" borderId="7" xfId="6" applyBorder="1" applyAlignment="1">
      <alignment horizontal="center"/>
    </xf>
    <xf numFmtId="172" fontId="8" fillId="0" borderId="7" xfId="9" applyNumberFormat="1" applyFont="1" applyBorder="1" applyAlignment="1">
      <alignment horizontal="center"/>
    </xf>
    <xf numFmtId="0" fontId="126" fillId="39" borderId="5" xfId="6" applyFont="1" applyFill="1" applyBorder="1" applyAlignment="1">
      <alignment horizontal="center"/>
    </xf>
    <xf numFmtId="9" fontId="157" fillId="48" borderId="5" xfId="30" applyFont="1" applyFill="1" applyBorder="1" applyAlignment="1">
      <alignment horizontal="center" vertical="center"/>
    </xf>
    <xf numFmtId="9" fontId="178" fillId="49" borderId="5" xfId="30" applyFont="1" applyFill="1" applyBorder="1" applyAlignment="1">
      <alignment horizontal="center" vertical="center"/>
    </xf>
    <xf numFmtId="9" fontId="157" fillId="48" borderId="5" xfId="13" applyFont="1" applyFill="1" applyBorder="1" applyAlignment="1">
      <alignment horizontal="center" vertical="center"/>
    </xf>
    <xf numFmtId="3" fontId="100" fillId="8" borderId="0" xfId="100" applyNumberFormat="1" applyFill="1"/>
    <xf numFmtId="0" fontId="179" fillId="5" borderId="0" xfId="6" applyFont="1" applyFill="1"/>
    <xf numFmtId="0" fontId="100" fillId="0" borderId="62" xfId="100" applyBorder="1"/>
    <xf numFmtId="0" fontId="100" fillId="0" borderId="63" xfId="100" applyBorder="1"/>
    <xf numFmtId="0" fontId="100" fillId="0" borderId="64" xfId="100" applyBorder="1"/>
    <xf numFmtId="172" fontId="8" fillId="0" borderId="66" xfId="9" applyNumberFormat="1" applyFont="1" applyBorder="1" applyAlignment="1">
      <alignment horizontal="center"/>
    </xf>
    <xf numFmtId="0" fontId="30" fillId="0" borderId="67" xfId="31" applyBorder="1" applyAlignment="1">
      <alignment horizontal="left" indent="1"/>
    </xf>
    <xf numFmtId="0" fontId="30" fillId="0" borderId="68" xfId="31" applyBorder="1" applyAlignment="1">
      <alignment horizontal="left" indent="1"/>
    </xf>
    <xf numFmtId="0" fontId="30" fillId="0" borderId="0" xfId="31" applyAlignment="1">
      <alignment vertical="center"/>
    </xf>
    <xf numFmtId="9" fontId="126" fillId="39" borderId="5" xfId="30" applyFont="1" applyFill="1" applyBorder="1" applyAlignment="1">
      <alignment horizontal="center"/>
    </xf>
    <xf numFmtId="0" fontId="175" fillId="5" borderId="0" xfId="6" applyFont="1" applyFill="1" applyAlignment="1">
      <alignment horizontal="center"/>
    </xf>
    <xf numFmtId="0" fontId="98" fillId="50" borderId="0" xfId="6" applyFont="1" applyFill="1" applyAlignment="1">
      <alignment horizontal="center" vertical="center" wrapText="1"/>
    </xf>
    <xf numFmtId="0" fontId="100" fillId="0" borderId="69" xfId="100" applyBorder="1"/>
    <xf numFmtId="172" fontId="8" fillId="5" borderId="0" xfId="9" applyNumberFormat="1" applyFont="1" applyFill="1" applyBorder="1" applyAlignment="1">
      <alignment horizontal="center"/>
    </xf>
    <xf numFmtId="172" fontId="98" fillId="48" borderId="0" xfId="9" applyNumberFormat="1" applyFont="1" applyFill="1" applyBorder="1" applyAlignment="1">
      <alignment horizontal="center" vertical="center"/>
    </xf>
    <xf numFmtId="0" fontId="94" fillId="0" borderId="69" xfId="100" applyFont="1" applyBorder="1" applyAlignment="1">
      <alignment vertical="center"/>
    </xf>
    <xf numFmtId="0" fontId="94" fillId="0" borderId="62" xfId="100" applyFont="1" applyBorder="1" applyAlignment="1">
      <alignment vertical="center"/>
    </xf>
    <xf numFmtId="9" fontId="126" fillId="39" borderId="0" xfId="13" applyFont="1" applyFill="1" applyBorder="1" applyAlignment="1">
      <alignment horizontal="center"/>
    </xf>
    <xf numFmtId="3" fontId="100" fillId="5" borderId="0" xfId="100" applyNumberFormat="1" applyFill="1"/>
    <xf numFmtId="0" fontId="100" fillId="5" borderId="62" xfId="100" applyFill="1" applyBorder="1"/>
    <xf numFmtId="0" fontId="100" fillId="8" borderId="62" xfId="100" applyFill="1" applyBorder="1"/>
    <xf numFmtId="0" fontId="94" fillId="8" borderId="62" xfId="100" applyFont="1" applyFill="1" applyBorder="1" applyAlignment="1">
      <alignment vertical="center"/>
    </xf>
    <xf numFmtId="0" fontId="94" fillId="5" borderId="0" xfId="100" applyFont="1" applyFill="1" applyAlignment="1">
      <alignment horizontal="left"/>
    </xf>
    <xf numFmtId="0" fontId="94" fillId="8" borderId="62" xfId="100" applyFont="1" applyFill="1" applyBorder="1" applyAlignment="1">
      <alignment horizontal="left"/>
    </xf>
    <xf numFmtId="0" fontId="174" fillId="5" borderId="62" xfId="6" applyFont="1" applyFill="1" applyBorder="1"/>
    <xf numFmtId="0" fontId="94" fillId="5" borderId="62" xfId="100" applyFont="1" applyFill="1" applyBorder="1"/>
    <xf numFmtId="0" fontId="8" fillId="0" borderId="7" xfId="6" applyFont="1" applyBorder="1" applyAlignment="1">
      <alignment horizontal="center"/>
    </xf>
    <xf numFmtId="3" fontId="100" fillId="8" borderId="62" xfId="100" applyNumberFormat="1" applyFill="1" applyBorder="1"/>
    <xf numFmtId="0" fontId="179" fillId="5" borderId="62" xfId="6" applyFont="1" applyFill="1" applyBorder="1"/>
    <xf numFmtId="0" fontId="179" fillId="5" borderId="62" xfId="100" applyFont="1" applyFill="1" applyBorder="1"/>
    <xf numFmtId="0" fontId="179" fillId="0" borderId="0" xfId="100" applyFont="1"/>
    <xf numFmtId="0" fontId="180" fillId="5" borderId="0" xfId="6" applyFont="1" applyFill="1"/>
    <xf numFmtId="0" fontId="96" fillId="5" borderId="0" xfId="100" applyFont="1" applyFill="1" applyAlignment="1">
      <alignment horizontal="left"/>
    </xf>
    <xf numFmtId="0" fontId="96" fillId="5" borderId="62" xfId="100" applyFont="1" applyFill="1" applyBorder="1" applyAlignment="1">
      <alignment horizontal="left"/>
    </xf>
    <xf numFmtId="0" fontId="96" fillId="5" borderId="62" xfId="100" applyFont="1" applyFill="1" applyBorder="1"/>
    <xf numFmtId="0" fontId="96" fillId="0" borderId="0" xfId="100" applyFont="1"/>
    <xf numFmtId="0" fontId="180" fillId="5" borderId="62" xfId="6" applyFont="1" applyFill="1" applyBorder="1"/>
    <xf numFmtId="0" fontId="180" fillId="0" borderId="0" xfId="6" applyFont="1"/>
    <xf numFmtId="172" fontId="8" fillId="0" borderId="66" xfId="9" applyNumberFormat="1" applyFont="1" applyFill="1" applyBorder="1" applyAlignment="1">
      <alignment horizontal="center"/>
    </xf>
    <xf numFmtId="0" fontId="179" fillId="5" borderId="0" xfId="100" applyFont="1" applyFill="1"/>
    <xf numFmtId="0" fontId="181" fillId="5" borderId="0" xfId="6" applyFont="1" applyFill="1" applyAlignment="1">
      <alignment horizontal="center"/>
    </xf>
    <xf numFmtId="9" fontId="126" fillId="0" borderId="5" xfId="30" applyFont="1" applyFill="1" applyBorder="1" applyAlignment="1">
      <alignment horizontal="center" vertical="center"/>
    </xf>
    <xf numFmtId="0" fontId="179" fillId="5" borderId="0" xfId="100" applyFont="1" applyFill="1" applyAlignment="1">
      <alignment horizontal="left"/>
    </xf>
    <xf numFmtId="0" fontId="179" fillId="5" borderId="62" xfId="100" applyFont="1" applyFill="1" applyBorder="1" applyAlignment="1">
      <alignment horizontal="left"/>
    </xf>
    <xf numFmtId="0" fontId="126" fillId="39" borderId="0" xfId="6" applyFont="1" applyFill="1" applyAlignment="1">
      <alignment horizontal="center"/>
    </xf>
    <xf numFmtId="9" fontId="178" fillId="48" borderId="0" xfId="30" applyFont="1" applyFill="1" applyBorder="1" applyAlignment="1">
      <alignment horizontal="center" vertical="center"/>
    </xf>
    <xf numFmtId="9" fontId="178" fillId="5" borderId="0" xfId="30" applyFont="1" applyFill="1" applyBorder="1" applyAlignment="1">
      <alignment horizontal="center" vertical="center"/>
    </xf>
    <xf numFmtId="9" fontId="0" fillId="0" borderId="0" xfId="13" applyFont="1"/>
    <xf numFmtId="0" fontId="179" fillId="0" borderId="0" xfId="6" applyFont="1"/>
    <xf numFmtId="0" fontId="179" fillId="0" borderId="62" xfId="6" applyFont="1" applyBorder="1"/>
    <xf numFmtId="0" fontId="100" fillId="0" borderId="56" xfId="100" applyBorder="1"/>
    <xf numFmtId="3" fontId="5" fillId="0" borderId="7" xfId="6" applyNumberFormat="1" applyBorder="1" applyAlignment="1">
      <alignment horizontal="center"/>
    </xf>
    <xf numFmtId="172" fontId="8" fillId="0" borderId="7" xfId="9" applyNumberFormat="1" applyFont="1" applyFill="1" applyBorder="1" applyAlignment="1">
      <alignment horizontal="center"/>
    </xf>
    <xf numFmtId="0" fontId="126" fillId="0" borderId="5" xfId="6" applyFont="1" applyBorder="1" applyAlignment="1">
      <alignment horizontal="center"/>
    </xf>
    <xf numFmtId="9" fontId="126" fillId="0" borderId="5" xfId="30" applyFont="1" applyFill="1" applyBorder="1" applyAlignment="1">
      <alignment horizontal="center"/>
    </xf>
    <xf numFmtId="9" fontId="178" fillId="0" borderId="5" xfId="30" applyFont="1" applyFill="1" applyBorder="1" applyAlignment="1">
      <alignment horizontal="center" vertical="center"/>
    </xf>
    <xf numFmtId="0" fontId="98" fillId="51" borderId="65" xfId="100" applyFont="1" applyFill="1" applyBorder="1" applyAlignment="1">
      <alignment horizontal="center"/>
    </xf>
    <xf numFmtId="9" fontId="0" fillId="0" borderId="0" xfId="13" applyFont="1" applyAlignment="1">
      <alignment horizontal="center"/>
    </xf>
    <xf numFmtId="0" fontId="98" fillId="51" borderId="70" xfId="100" applyFont="1" applyFill="1" applyBorder="1" applyAlignment="1">
      <alignment horizontal="center"/>
    </xf>
    <xf numFmtId="0" fontId="98" fillId="51" borderId="65" xfId="100" applyFont="1" applyFill="1" applyBorder="1"/>
    <xf numFmtId="0" fontId="98" fillId="51" borderId="70" xfId="100" applyFont="1" applyFill="1" applyBorder="1"/>
    <xf numFmtId="0" fontId="41" fillId="0" borderId="0" xfId="100" applyFont="1"/>
    <xf numFmtId="0" fontId="5" fillId="0" borderId="71" xfId="100" applyFont="1" applyBorder="1" applyAlignment="1">
      <alignment horizontal="left"/>
    </xf>
    <xf numFmtId="174" fontId="5" fillId="0" borderId="71" xfId="12" applyNumberFormat="1" applyFont="1" applyFill="1" applyBorder="1"/>
    <xf numFmtId="0" fontId="5" fillId="0" borderId="7" xfId="100" applyFont="1" applyBorder="1" applyAlignment="1">
      <alignment horizontal="left"/>
    </xf>
    <xf numFmtId="44" fontId="5" fillId="0" borderId="71" xfId="9" applyFont="1" applyFill="1" applyBorder="1"/>
    <xf numFmtId="4" fontId="5" fillId="0" borderId="71" xfId="100" applyNumberFormat="1" applyFont="1" applyBorder="1"/>
    <xf numFmtId="43" fontId="5" fillId="0" borderId="72" xfId="100" applyNumberFormat="1" applyFont="1" applyBorder="1"/>
    <xf numFmtId="44" fontId="5" fillId="0" borderId="73" xfId="9" applyFont="1" applyFill="1" applyBorder="1"/>
    <xf numFmtId="4" fontId="5" fillId="0" borderId="7" xfId="100" applyNumberFormat="1" applyFont="1" applyBorder="1"/>
    <xf numFmtId="0" fontId="5" fillId="0" borderId="5" xfId="100" applyFont="1" applyBorder="1" applyAlignment="1">
      <alignment horizontal="left"/>
    </xf>
    <xf numFmtId="44" fontId="5" fillId="0" borderId="5" xfId="9" applyFont="1" applyFill="1" applyBorder="1"/>
    <xf numFmtId="4" fontId="5" fillId="0" borderId="5" xfId="100" applyNumberFormat="1" applyFont="1" applyBorder="1"/>
    <xf numFmtId="43" fontId="5" fillId="0" borderId="5" xfId="100" applyNumberFormat="1" applyFont="1" applyBorder="1"/>
    <xf numFmtId="174" fontId="5" fillId="0" borderId="5" xfId="12" applyNumberFormat="1" applyFont="1" applyFill="1" applyBorder="1"/>
    <xf numFmtId="44" fontId="5" fillId="0" borderId="5" xfId="9" applyFont="1" applyBorder="1"/>
    <xf numFmtId="0" fontId="5" fillId="0" borderId="52" xfId="100" applyFont="1" applyBorder="1" applyAlignment="1">
      <alignment horizontal="left"/>
    </xf>
    <xf numFmtId="174" fontId="5" fillId="0" borderId="74" xfId="12" applyNumberFormat="1" applyFont="1" applyFill="1" applyBorder="1"/>
    <xf numFmtId="44" fontId="5" fillId="0" borderId="52" xfId="9" applyFont="1" applyFill="1" applyBorder="1"/>
    <xf numFmtId="4" fontId="5" fillId="0" borderId="75" xfId="100" applyNumberFormat="1" applyFont="1" applyBorder="1"/>
    <xf numFmtId="43" fontId="5" fillId="0" borderId="52" xfId="100" applyNumberFormat="1" applyFont="1" applyBorder="1"/>
    <xf numFmtId="4" fontId="5" fillId="0" borderId="52" xfId="100" applyNumberFormat="1" applyFont="1" applyBorder="1"/>
    <xf numFmtId="174" fontId="5" fillId="0" borderId="76" xfId="12" applyNumberFormat="1" applyFont="1" applyFill="1" applyBorder="1"/>
    <xf numFmtId="0" fontId="94" fillId="52" borderId="71" xfId="100" applyFont="1" applyFill="1" applyBorder="1" applyAlignment="1">
      <alignment horizontal="left"/>
    </xf>
    <xf numFmtId="174" fontId="94" fillId="52" borderId="71" xfId="12" applyNumberFormat="1" applyFont="1" applyFill="1" applyBorder="1"/>
    <xf numFmtId="0" fontId="94" fillId="52" borderId="5" xfId="100" applyFont="1" applyFill="1" applyBorder="1" applyAlignment="1">
      <alignment horizontal="left"/>
    </xf>
    <xf numFmtId="44" fontId="94" fillId="52" borderId="5" xfId="9" applyFont="1" applyFill="1" applyBorder="1"/>
    <xf numFmtId="4" fontId="94" fillId="52" borderId="5" xfId="100" applyNumberFormat="1" applyFont="1" applyFill="1" applyBorder="1"/>
    <xf numFmtId="43" fontId="94" fillId="52" borderId="5" xfId="100" applyNumberFormat="1" applyFont="1" applyFill="1" applyBorder="1"/>
    <xf numFmtId="0" fontId="98" fillId="6" borderId="77" xfId="100" applyFont="1" applyFill="1" applyBorder="1" applyAlignment="1">
      <alignment horizontal="left"/>
    </xf>
    <xf numFmtId="174" fontId="98" fillId="6" borderId="77" xfId="12" applyNumberFormat="1" applyFont="1" applyFill="1" applyBorder="1"/>
    <xf numFmtId="44" fontId="98" fillId="6" borderId="77" xfId="9" applyFont="1" applyFill="1" applyBorder="1"/>
    <xf numFmtId="4" fontId="98" fillId="6" borderId="77" xfId="100" applyNumberFormat="1" applyFont="1" applyFill="1" applyBorder="1"/>
    <xf numFmtId="0" fontId="5" fillId="0" borderId="0" xfId="100" applyFont="1" applyAlignment="1">
      <alignment horizontal="left"/>
    </xf>
    <xf numFmtId="174" fontId="0" fillId="0" borderId="0" xfId="12" applyNumberFormat="1" applyFont="1" applyFill="1"/>
    <xf numFmtId="4" fontId="5" fillId="0" borderId="0" xfId="100" applyNumberFormat="1" applyFont="1"/>
    <xf numFmtId="0" fontId="109" fillId="0" borderId="0" xfId="100" applyFont="1" applyAlignment="1">
      <alignment horizontal="left"/>
    </xf>
    <xf numFmtId="174" fontId="94" fillId="0" borderId="0" xfId="100" applyNumberFormat="1" applyFont="1" applyAlignment="1">
      <alignment horizontal="center"/>
    </xf>
    <xf numFmtId="44" fontId="94" fillId="0" borderId="0" xfId="9" applyFont="1"/>
    <xf numFmtId="174" fontId="94" fillId="0" borderId="0" xfId="12" applyNumberFormat="1" applyFont="1" applyFill="1"/>
    <xf numFmtId="43" fontId="94" fillId="0" borderId="0" xfId="12" applyFont="1" applyFill="1"/>
    <xf numFmtId="0" fontId="7" fillId="8" borderId="0" xfId="111" applyFont="1" applyFill="1"/>
    <xf numFmtId="0" fontId="6" fillId="38" borderId="34" xfId="106" applyFont="1" applyFill="1" applyBorder="1" applyAlignment="1">
      <alignment vertical="center" wrapText="1"/>
    </xf>
    <xf numFmtId="174" fontId="6" fillId="38" borderId="34" xfId="106" applyNumberFormat="1" applyFont="1" applyFill="1" applyBorder="1" applyAlignment="1">
      <alignment vertical="center" wrapText="1"/>
    </xf>
    <xf numFmtId="44" fontId="6" fillId="38" borderId="34" xfId="106" applyNumberFormat="1" applyFont="1" applyFill="1" applyBorder="1" applyAlignment="1">
      <alignment vertical="center" wrapText="1"/>
    </xf>
    <xf numFmtId="0" fontId="148" fillId="8" borderId="25" xfId="107" applyFont="1" applyFill="1" applyBorder="1"/>
    <xf numFmtId="9" fontId="148" fillId="8" borderId="25" xfId="13" applyFont="1" applyFill="1" applyBorder="1" applyAlignment="1">
      <alignment horizontal="center"/>
    </xf>
    <xf numFmtId="0" fontId="100" fillId="23" borderId="0" xfId="100" applyFill="1"/>
    <xf numFmtId="0" fontId="7" fillId="8" borderId="0" xfId="100" applyFont="1" applyFill="1" applyAlignment="1">
      <alignment horizontal="left" indent="2"/>
    </xf>
    <xf numFmtId="17" fontId="39" fillId="26" borderId="5" xfId="100" applyNumberFormat="1" applyFont="1" applyFill="1" applyBorder="1" applyAlignment="1">
      <alignment horizontal="center" vertical="center"/>
    </xf>
    <xf numFmtId="0" fontId="6" fillId="5" borderId="3" xfId="100" applyFont="1" applyFill="1" applyBorder="1" applyAlignment="1">
      <alignment vertical="center" wrapText="1"/>
    </xf>
    <xf numFmtId="0" fontId="6" fillId="5" borderId="15" xfId="100" applyFont="1" applyFill="1" applyBorder="1" applyAlignment="1">
      <alignment vertical="center" wrapText="1"/>
    </xf>
    <xf numFmtId="0" fontId="8" fillId="8" borderId="0" xfId="100" applyFont="1" applyFill="1" applyAlignment="1">
      <alignment horizontal="left" indent="2"/>
    </xf>
    <xf numFmtId="176" fontId="8" fillId="0" borderId="5" xfId="100" applyNumberFormat="1" applyFont="1" applyBorder="1" applyAlignment="1">
      <alignment horizontal="center"/>
    </xf>
    <xf numFmtId="0" fontId="6" fillId="5" borderId="4" xfId="100" applyFont="1" applyFill="1" applyBorder="1" applyAlignment="1">
      <alignment vertical="center" wrapText="1"/>
    </xf>
    <xf numFmtId="14" fontId="6" fillId="5" borderId="16" xfId="100" applyNumberFormat="1" applyFont="1" applyFill="1" applyBorder="1" applyAlignment="1">
      <alignment horizontal="left" vertical="center" wrapText="1"/>
    </xf>
    <xf numFmtId="0" fontId="8" fillId="8" borderId="0" xfId="100" applyFont="1" applyFill="1"/>
    <xf numFmtId="3" fontId="7" fillId="8" borderId="0" xfId="100" applyNumberFormat="1" applyFont="1" applyFill="1"/>
    <xf numFmtId="177" fontId="7" fillId="8" borderId="0" xfId="100" applyNumberFormat="1" applyFont="1" applyFill="1"/>
    <xf numFmtId="4" fontId="7" fillId="8" borderId="0" xfId="100" applyNumberFormat="1" applyFont="1" applyFill="1"/>
    <xf numFmtId="0" fontId="6" fillId="5" borderId="16" xfId="100" applyFont="1" applyFill="1" applyBorder="1" applyAlignment="1">
      <alignment horizontal="left" vertical="center" wrapText="1"/>
    </xf>
    <xf numFmtId="3" fontId="94" fillId="8" borderId="0" xfId="100" applyNumberFormat="1" applyFont="1" applyFill="1"/>
    <xf numFmtId="0" fontId="11" fillId="0" borderId="0" xfId="100" applyFont="1"/>
    <xf numFmtId="0" fontId="96" fillId="5" borderId="0" xfId="100" applyFont="1" applyFill="1" applyAlignment="1">
      <alignment vertical="center"/>
    </xf>
    <xf numFmtId="0" fontId="11" fillId="5" borderId="0" xfId="100" applyFont="1" applyFill="1"/>
    <xf numFmtId="0" fontId="6" fillId="8" borderId="0" xfId="100" applyFont="1" applyFill="1" applyAlignment="1">
      <alignment horizontal="center"/>
    </xf>
    <xf numFmtId="0" fontId="94" fillId="24" borderId="0" xfId="100" applyFont="1" applyFill="1"/>
    <xf numFmtId="0" fontId="94" fillId="24" borderId="0" xfId="100" applyFont="1" applyFill="1" applyAlignment="1">
      <alignment horizontal="left"/>
    </xf>
    <xf numFmtId="0" fontId="94" fillId="25" borderId="0" xfId="100" applyFont="1" applyFill="1" applyAlignment="1">
      <alignment horizontal="left"/>
    </xf>
    <xf numFmtId="14" fontId="39" fillId="53" borderId="80" xfId="16" applyNumberFormat="1" applyFont="1" applyFill="1" applyBorder="1" applyAlignment="1">
      <alignment horizontal="center" vertical="center"/>
    </xf>
    <xf numFmtId="0" fontId="39" fillId="53" borderId="81" xfId="16" applyFont="1" applyFill="1" applyBorder="1" applyAlignment="1">
      <alignment horizontal="center" vertical="center"/>
    </xf>
    <xf numFmtId="17" fontId="8" fillId="5" borderId="7" xfId="100" applyNumberFormat="1" applyFont="1" applyFill="1" applyBorder="1" applyAlignment="1">
      <alignment horizontal="left" vertical="center" indent="1"/>
    </xf>
    <xf numFmtId="172" fontId="8" fillId="5" borderId="7" xfId="112" applyNumberFormat="1" applyFont="1" applyFill="1" applyBorder="1" applyAlignment="1">
      <alignment vertical="center"/>
    </xf>
    <xf numFmtId="0" fontId="5" fillId="5" borderId="0" xfId="100" applyFont="1" applyFill="1" applyAlignment="1">
      <alignment vertical="center"/>
    </xf>
    <xf numFmtId="0" fontId="5" fillId="0" borderId="0" xfId="100" applyFont="1" applyAlignment="1">
      <alignment vertical="center"/>
    </xf>
    <xf numFmtId="17" fontId="162" fillId="5" borderId="5" xfId="100" applyNumberFormat="1" applyFont="1" applyFill="1" applyBorder="1" applyAlignment="1">
      <alignment horizontal="left" vertical="center" indent="1"/>
    </xf>
    <xf numFmtId="44" fontId="126" fillId="5" borderId="0" xfId="100" applyNumberFormat="1" applyFont="1" applyFill="1" applyAlignment="1">
      <alignment vertical="center"/>
    </xf>
    <xf numFmtId="17" fontId="8" fillId="5" borderId="82" xfId="100" applyNumberFormat="1" applyFont="1" applyFill="1" applyBorder="1" applyAlignment="1">
      <alignment horizontal="left" vertical="center" indent="1"/>
    </xf>
    <xf numFmtId="172" fontId="8" fillId="5" borderId="82" xfId="112" applyNumberFormat="1" applyFont="1" applyFill="1" applyBorder="1" applyAlignment="1">
      <alignment vertical="center"/>
    </xf>
    <xf numFmtId="44" fontId="8" fillId="5" borderId="82" xfId="9" applyFont="1" applyFill="1" applyBorder="1" applyAlignment="1">
      <alignment vertical="center"/>
    </xf>
    <xf numFmtId="17" fontId="125" fillId="54" borderId="84" xfId="100" applyNumberFormat="1" applyFont="1" applyFill="1" applyBorder="1" applyAlignment="1">
      <alignment horizontal="right" vertical="center" indent="2"/>
    </xf>
    <xf numFmtId="172" fontId="125" fillId="54" borderId="84" xfId="112" applyNumberFormat="1" applyFont="1" applyFill="1" applyBorder="1" applyAlignment="1">
      <alignment vertical="center"/>
    </xf>
    <xf numFmtId="172" fontId="94" fillId="5" borderId="0" xfId="100" applyNumberFormat="1" applyFont="1" applyFill="1" applyAlignment="1">
      <alignment vertical="center"/>
    </xf>
    <xf numFmtId="17" fontId="8" fillId="5" borderId="86" xfId="100" applyNumberFormat="1" applyFont="1" applyFill="1" applyBorder="1" applyAlignment="1">
      <alignment horizontal="left" vertical="center" indent="1"/>
    </xf>
    <xf numFmtId="172" fontId="8" fillId="5" borderId="86" xfId="112" applyNumberFormat="1" applyFont="1" applyFill="1" applyBorder="1" applyAlignment="1">
      <alignment vertical="center"/>
    </xf>
    <xf numFmtId="172" fontId="162" fillId="5" borderId="5" xfId="112" applyNumberFormat="1" applyFont="1" applyFill="1" applyBorder="1" applyAlignment="1">
      <alignment vertical="center"/>
    </xf>
    <xf numFmtId="17" fontId="126" fillId="0" borderId="87" xfId="100" applyNumberFormat="1" applyFont="1" applyBorder="1" applyAlignment="1">
      <alignment horizontal="center" vertical="center"/>
    </xf>
    <xf numFmtId="17" fontId="8" fillId="8" borderId="87" xfId="100" applyNumberFormat="1" applyFont="1" applyFill="1" applyBorder="1" applyAlignment="1">
      <alignment horizontal="left" vertical="center" indent="1"/>
    </xf>
    <xf numFmtId="172" fontId="8" fillId="8" borderId="85" xfId="112" applyNumberFormat="1" applyFont="1" applyFill="1" applyBorder="1" applyAlignment="1">
      <alignment vertical="center"/>
    </xf>
    <xf numFmtId="172" fontId="8" fillId="0" borderId="85" xfId="112" applyNumberFormat="1" applyFont="1" applyBorder="1" applyAlignment="1">
      <alignment vertical="center"/>
    </xf>
    <xf numFmtId="17" fontId="178" fillId="53" borderId="42" xfId="100" applyNumberFormat="1" applyFont="1" applyFill="1" applyBorder="1" applyAlignment="1">
      <alignment horizontal="center" vertical="center"/>
    </xf>
    <xf numFmtId="17" fontId="39" fillId="53" borderId="88" xfId="100" applyNumberFormat="1" applyFont="1" applyFill="1" applyBorder="1" applyAlignment="1">
      <alignment horizontal="left" vertical="center" indent="1"/>
    </xf>
    <xf numFmtId="172" fontId="39" fillId="53" borderId="44" xfId="112" applyNumberFormat="1" applyFont="1" applyFill="1" applyBorder="1" applyAlignment="1">
      <alignment vertical="center"/>
    </xf>
    <xf numFmtId="172" fontId="39" fillId="53" borderId="89" xfId="112" applyNumberFormat="1" applyFont="1" applyFill="1" applyBorder="1" applyAlignment="1">
      <alignment vertical="center"/>
    </xf>
    <xf numFmtId="0" fontId="182" fillId="5" borderId="0" xfId="100" applyFont="1" applyFill="1"/>
    <xf numFmtId="44" fontId="182" fillId="5" borderId="0" xfId="100" applyNumberFormat="1" applyFont="1" applyFill="1"/>
    <xf numFmtId="0" fontId="182" fillId="0" borderId="0" xfId="100" applyFont="1"/>
    <xf numFmtId="0" fontId="97" fillId="0" borderId="0" xfId="100" applyFont="1" applyAlignment="1">
      <alignment horizontal="center"/>
    </xf>
    <xf numFmtId="0" fontId="7" fillId="8" borderId="0" xfId="100" applyFont="1" applyFill="1" applyAlignment="1">
      <alignment horizontal="left"/>
    </xf>
    <xf numFmtId="43" fontId="7" fillId="8" borderId="0" xfId="12" applyFont="1" applyFill="1"/>
    <xf numFmtId="178" fontId="39" fillId="26" borderId="5" xfId="100" applyNumberFormat="1" applyFont="1" applyFill="1" applyBorder="1" applyAlignment="1">
      <alignment horizontal="center" vertical="center"/>
    </xf>
    <xf numFmtId="3" fontId="183" fillId="8" borderId="0" xfId="100" applyNumberFormat="1" applyFont="1" applyFill="1"/>
    <xf numFmtId="3" fontId="97" fillId="8" borderId="0" xfId="100" applyNumberFormat="1" applyFont="1" applyFill="1"/>
    <xf numFmtId="43" fontId="97" fillId="0" borderId="0" xfId="12" applyFont="1" applyFill="1"/>
    <xf numFmtId="0" fontId="184" fillId="0" borderId="0" xfId="100" applyFont="1"/>
    <xf numFmtId="0" fontId="184" fillId="0" borderId="0" xfId="100" applyFont="1" applyAlignment="1">
      <alignment horizontal="center"/>
    </xf>
    <xf numFmtId="0" fontId="7" fillId="0" borderId="0" xfId="100" applyFont="1" applyAlignment="1">
      <alignment horizontal="center"/>
    </xf>
    <xf numFmtId="0" fontId="8" fillId="8" borderId="0" xfId="100" applyFont="1" applyFill="1" applyAlignment="1">
      <alignment horizontal="left"/>
    </xf>
    <xf numFmtId="43" fontId="8" fillId="8" borderId="0" xfId="12" applyFont="1" applyFill="1"/>
    <xf numFmtId="178" fontId="8" fillId="0" borderId="5" xfId="100" applyNumberFormat="1" applyFont="1" applyBorder="1" applyAlignment="1">
      <alignment horizontal="center"/>
    </xf>
    <xf numFmtId="3" fontId="5" fillId="8" borderId="0" xfId="13" applyNumberFormat="1" applyFont="1" applyFill="1"/>
    <xf numFmtId="43" fontId="7" fillId="0" borderId="0" xfId="12" applyFont="1" applyFill="1"/>
    <xf numFmtId="0" fontId="145" fillId="0" borderId="0" xfId="100" applyFont="1"/>
    <xf numFmtId="0" fontId="145" fillId="0" borderId="0" xfId="100" applyFont="1" applyAlignment="1">
      <alignment horizontal="center"/>
    </xf>
    <xf numFmtId="0" fontId="94" fillId="0" borderId="0" xfId="100" applyFont="1" applyAlignment="1">
      <alignment horizontal="center"/>
    </xf>
    <xf numFmtId="43" fontId="94" fillId="8" borderId="0" xfId="12" applyFont="1" applyFill="1" applyAlignment="1">
      <alignment horizontal="left"/>
    </xf>
    <xf numFmtId="43" fontId="180" fillId="8" borderId="0" xfId="12" applyFont="1" applyFill="1"/>
    <xf numFmtId="178" fontId="180" fillId="8" borderId="0" xfId="100" applyNumberFormat="1" applyFont="1" applyFill="1"/>
    <xf numFmtId="3" fontId="180" fillId="8" borderId="0" xfId="100" applyNumberFormat="1" applyFont="1" applyFill="1"/>
    <xf numFmtId="0" fontId="163" fillId="0" borderId="0" xfId="100" applyFont="1"/>
    <xf numFmtId="0" fontId="163" fillId="0" borderId="0" xfId="100" applyFont="1" applyAlignment="1">
      <alignment horizontal="center"/>
    </xf>
    <xf numFmtId="0" fontId="96" fillId="5" borderId="0" xfId="100" applyFont="1" applyFill="1" applyAlignment="1">
      <alignment horizontal="center" vertical="center"/>
    </xf>
    <xf numFmtId="0" fontId="96" fillId="5" borderId="0" xfId="100" applyFont="1" applyFill="1" applyAlignment="1">
      <alignment horizontal="left" vertical="center"/>
    </xf>
    <xf numFmtId="0" fontId="95" fillId="5" borderId="0" xfId="6" applyFont="1" applyFill="1" applyAlignment="1">
      <alignment horizontal="center" vertical="center"/>
    </xf>
    <xf numFmtId="43" fontId="95" fillId="5" borderId="0" xfId="12" applyFont="1" applyFill="1" applyAlignment="1">
      <alignment vertical="center"/>
    </xf>
    <xf numFmtId="178" fontId="95" fillId="5" borderId="0" xfId="6" applyNumberFormat="1" applyFont="1" applyFill="1" applyAlignment="1">
      <alignment vertical="center"/>
    </xf>
    <xf numFmtId="0" fontId="163" fillId="0" borderId="0" xfId="6" applyFont="1"/>
    <xf numFmtId="0" fontId="163" fillId="0" borderId="0" xfId="6" applyFont="1" applyAlignment="1">
      <alignment horizontal="center"/>
    </xf>
    <xf numFmtId="43" fontId="94" fillId="24" borderId="0" xfId="12" applyFont="1" applyFill="1" applyAlignment="1">
      <alignment horizontal="center"/>
    </xf>
    <xf numFmtId="178" fontId="94" fillId="24" borderId="0" xfId="6" applyNumberFormat="1" applyFont="1" applyFill="1" applyAlignment="1">
      <alignment horizontal="center"/>
    </xf>
    <xf numFmtId="43" fontId="94" fillId="5" borderId="0" xfId="12" applyFont="1" applyFill="1" applyAlignment="1">
      <alignment horizontal="center"/>
    </xf>
    <xf numFmtId="178" fontId="94" fillId="5" borderId="0" xfId="6" applyNumberFormat="1" applyFont="1" applyFill="1" applyAlignment="1">
      <alignment horizontal="center"/>
    </xf>
    <xf numFmtId="43" fontId="94" fillId="25" borderId="0" xfId="12" applyFont="1" applyFill="1" applyAlignment="1">
      <alignment horizontal="center"/>
    </xf>
    <xf numFmtId="178" fontId="94" fillId="25" borderId="0" xfId="6" applyNumberFormat="1" applyFont="1" applyFill="1" applyAlignment="1">
      <alignment horizontal="center"/>
    </xf>
    <xf numFmtId="165" fontId="13" fillId="8" borderId="0" xfId="15" applyFont="1" applyFill="1" applyAlignment="1">
      <alignment horizontal="center" vertical="center"/>
    </xf>
    <xf numFmtId="0" fontId="8" fillId="8" borderId="0" xfId="6" applyFont="1" applyFill="1" applyAlignment="1">
      <alignment horizontal="center"/>
    </xf>
    <xf numFmtId="0" fontId="185" fillId="8" borderId="0" xfId="6" applyFont="1" applyFill="1" applyAlignment="1">
      <alignment horizontal="center"/>
    </xf>
    <xf numFmtId="165" fontId="13" fillId="8" borderId="0" xfId="15" applyFont="1" applyFill="1" applyAlignment="1">
      <alignment vertical="center"/>
    </xf>
    <xf numFmtId="43" fontId="13" fillId="8" borderId="0" xfId="12" applyFont="1" applyFill="1" applyAlignment="1">
      <alignment vertical="center"/>
    </xf>
    <xf numFmtId="178" fontId="13" fillId="8" borderId="0" xfId="15" applyNumberFormat="1" applyFont="1" applyFill="1" applyAlignment="1">
      <alignment vertical="center"/>
    </xf>
    <xf numFmtId="43" fontId="5" fillId="0" borderId="0" xfId="12" applyFont="1" applyFill="1"/>
    <xf numFmtId="0" fontId="115" fillId="0" borderId="0" xfId="6" applyFont="1"/>
    <xf numFmtId="0" fontId="115" fillId="0" borderId="0" xfId="6" applyFont="1" applyAlignment="1">
      <alignment horizontal="center"/>
    </xf>
    <xf numFmtId="43" fontId="15" fillId="0" borderId="0" xfId="12" applyFont="1" applyFill="1"/>
    <xf numFmtId="0" fontId="186" fillId="0" borderId="0" xfId="100" applyFont="1" applyAlignment="1">
      <alignment horizontal="center"/>
    </xf>
    <xf numFmtId="0" fontId="186" fillId="0" borderId="0" xfId="100" applyFont="1"/>
    <xf numFmtId="0" fontId="15" fillId="0" borderId="0" xfId="100" applyFont="1"/>
    <xf numFmtId="0" fontId="98" fillId="26" borderId="18" xfId="18" applyFont="1" applyFill="1" applyBorder="1" applyAlignment="1">
      <alignment horizontal="center" vertical="center"/>
    </xf>
    <xf numFmtId="9" fontId="98" fillId="26" borderId="18" xfId="18" applyNumberFormat="1" applyFont="1" applyFill="1" applyBorder="1" applyAlignment="1">
      <alignment horizontal="center" vertical="center"/>
    </xf>
    <xf numFmtId="0" fontId="115" fillId="0" borderId="0" xfId="100" applyFont="1"/>
    <xf numFmtId="0" fontId="115" fillId="0" borderId="0" xfId="100" applyFont="1" applyAlignment="1">
      <alignment horizontal="center"/>
    </xf>
    <xf numFmtId="17" fontId="8" fillId="0" borderId="5" xfId="100" applyNumberFormat="1" applyFont="1" applyBorder="1" applyAlignment="1">
      <alignment horizontal="center"/>
    </xf>
    <xf numFmtId="17" fontId="187" fillId="0" borderId="7" xfId="100" applyNumberFormat="1" applyFont="1" applyBorder="1" applyAlignment="1">
      <alignment horizontal="left"/>
    </xf>
    <xf numFmtId="17" fontId="187" fillId="0" borderId="7" xfId="100" applyNumberFormat="1" applyFont="1" applyBorder="1" applyAlignment="1">
      <alignment horizontal="center"/>
    </xf>
    <xf numFmtId="43" fontId="187" fillId="0" borderId="7" xfId="12" applyFont="1" applyFill="1" applyBorder="1"/>
    <xf numFmtId="178" fontId="115" fillId="0" borderId="0" xfId="100" applyNumberFormat="1" applyFont="1"/>
    <xf numFmtId="44" fontId="149" fillId="0" borderId="7" xfId="9" applyFont="1" applyFill="1" applyBorder="1"/>
    <xf numFmtId="9" fontId="149" fillId="0" borderId="7" xfId="13" applyFont="1" applyFill="1" applyBorder="1" applyAlignment="1">
      <alignment horizontal="center"/>
    </xf>
    <xf numFmtId="172" fontId="187" fillId="0" borderId="7" xfId="9" applyNumberFormat="1" applyFont="1" applyFill="1" applyBorder="1" applyAlignment="1">
      <alignment horizontal="center"/>
    </xf>
    <xf numFmtId="9" fontId="187" fillId="0" borderId="7" xfId="13" applyFont="1" applyFill="1" applyBorder="1" applyAlignment="1">
      <alignment horizontal="center"/>
    </xf>
    <xf numFmtId="43" fontId="8" fillId="0" borderId="0" xfId="12" applyFont="1" applyFill="1"/>
    <xf numFmtId="0" fontId="155" fillId="0" borderId="0" xfId="100" applyFont="1" applyAlignment="1">
      <alignment horizontal="center" vertical="center"/>
    </xf>
    <xf numFmtId="0" fontId="149" fillId="0" borderId="0" xfId="100" applyFont="1"/>
    <xf numFmtId="17" fontId="8" fillId="0" borderId="5" xfId="100" applyNumberFormat="1" applyFont="1" applyBorder="1" applyAlignment="1">
      <alignment horizontal="left" indent="1"/>
    </xf>
    <xf numFmtId="17" fontId="8" fillId="8" borderId="5" xfId="100" applyNumberFormat="1" applyFont="1" applyFill="1" applyBorder="1" applyAlignment="1">
      <alignment horizontal="left" indent="1"/>
    </xf>
    <xf numFmtId="17" fontId="8" fillId="8" borderId="5" xfId="100" applyNumberFormat="1" applyFont="1" applyFill="1" applyBorder="1" applyAlignment="1">
      <alignment horizontal="center"/>
    </xf>
    <xf numFmtId="178" fontId="125" fillId="0" borderId="5" xfId="9" applyNumberFormat="1" applyFont="1" applyBorder="1"/>
    <xf numFmtId="178" fontId="8" fillId="0" borderId="5" xfId="9" applyNumberFormat="1" applyFont="1" applyBorder="1"/>
    <xf numFmtId="44" fontId="8" fillId="56" borderId="5" xfId="9" applyFont="1" applyFill="1" applyBorder="1"/>
    <xf numFmtId="9" fontId="8" fillId="56" borderId="5" xfId="9" applyNumberFormat="1" applyFont="1" applyFill="1" applyBorder="1" applyAlignment="1">
      <alignment horizontal="center"/>
    </xf>
    <xf numFmtId="172" fontId="125" fillId="0" borderId="5" xfId="9" applyNumberFormat="1" applyFont="1" applyFill="1" applyBorder="1" applyAlignment="1">
      <alignment horizontal="center"/>
    </xf>
    <xf numFmtId="9" fontId="8" fillId="0" borderId="5" xfId="13" applyFont="1" applyBorder="1" applyAlignment="1">
      <alignment horizontal="center"/>
    </xf>
    <xf numFmtId="10" fontId="8" fillId="0" borderId="5" xfId="13" applyNumberFormat="1" applyFont="1" applyBorder="1" applyAlignment="1">
      <alignment horizontal="center"/>
    </xf>
    <xf numFmtId="0" fontId="159" fillId="0" borderId="0" xfId="100" applyFont="1"/>
    <xf numFmtId="0" fontId="159" fillId="0" borderId="0" xfId="100" applyFont="1" applyAlignment="1">
      <alignment horizontal="center"/>
    </xf>
    <xf numFmtId="0" fontId="162" fillId="0" borderId="0" xfId="100" applyFont="1" applyAlignment="1">
      <alignment horizontal="center"/>
    </xf>
    <xf numFmtId="44" fontId="125" fillId="0" borderId="5" xfId="9" applyFont="1" applyBorder="1"/>
    <xf numFmtId="44" fontId="125" fillId="0" borderId="5" xfId="9" applyFont="1" applyFill="1" applyBorder="1"/>
    <xf numFmtId="178" fontId="8" fillId="0" borderId="5" xfId="9" applyNumberFormat="1" applyFont="1" applyFill="1" applyBorder="1"/>
    <xf numFmtId="0" fontId="8" fillId="0" borderId="0" xfId="100" applyFont="1" applyAlignment="1">
      <alignment horizontal="center"/>
    </xf>
    <xf numFmtId="178" fontId="162" fillId="0" borderId="5" xfId="9" applyNumberFormat="1" applyFont="1" applyFill="1" applyBorder="1"/>
    <xf numFmtId="0" fontId="188" fillId="48" borderId="0" xfId="17" applyFont="1" applyFill="1" applyAlignment="1">
      <alignment vertical="center"/>
    </xf>
    <xf numFmtId="0" fontId="188" fillId="48" borderId="0" xfId="17" applyFont="1" applyFill="1" applyAlignment="1">
      <alignment horizontal="center" vertical="center"/>
    </xf>
    <xf numFmtId="43" fontId="188" fillId="48" borderId="0" xfId="12" applyFont="1" applyFill="1" applyAlignment="1">
      <alignment vertical="center"/>
    </xf>
    <xf numFmtId="43" fontId="40" fillId="48" borderId="0" xfId="12" applyFont="1" applyFill="1" applyAlignment="1">
      <alignment vertical="center"/>
    </xf>
    <xf numFmtId="178" fontId="40" fillId="48" borderId="0" xfId="17" applyNumberFormat="1" applyFont="1" applyFill="1" applyAlignment="1">
      <alignment vertical="center"/>
    </xf>
    <xf numFmtId="0" fontId="40" fillId="48" borderId="0" xfId="17" applyFont="1" applyFill="1" applyAlignment="1">
      <alignment vertical="center"/>
    </xf>
    <xf numFmtId="44" fontId="98" fillId="26" borderId="96" xfId="13" applyNumberFormat="1" applyFont="1" applyFill="1" applyBorder="1" applyAlignment="1">
      <alignment horizontal="center" vertical="center"/>
    </xf>
    <xf numFmtId="9" fontId="98" fillId="26" borderId="96" xfId="13" applyFont="1" applyFill="1" applyBorder="1" applyAlignment="1">
      <alignment horizontal="center" vertical="center"/>
    </xf>
    <xf numFmtId="175" fontId="98" fillId="26" borderId="97" xfId="17" applyNumberFormat="1" applyFont="1" applyFill="1" applyBorder="1" applyAlignment="1">
      <alignment horizontal="center" vertical="center"/>
    </xf>
    <xf numFmtId="0" fontId="5" fillId="8" borderId="0" xfId="100" applyFont="1" applyFill="1" applyAlignment="1">
      <alignment horizontal="center"/>
    </xf>
    <xf numFmtId="178" fontId="5" fillId="8" borderId="0" xfId="100" applyNumberFormat="1" applyFont="1" applyFill="1"/>
    <xf numFmtId="17" fontId="8" fillId="0" borderId="5" xfId="100" applyNumberFormat="1" applyFont="1" applyBorder="1" applyAlignment="1">
      <alignment horizontal="center" vertical="center"/>
    </xf>
    <xf numFmtId="17" fontId="8" fillId="0" borderId="5" xfId="100" applyNumberFormat="1" applyFont="1" applyBorder="1" applyAlignment="1">
      <alignment horizontal="left" vertical="center" indent="1"/>
    </xf>
    <xf numFmtId="43" fontId="125" fillId="0" borderId="5" xfId="12" applyFont="1" applyBorder="1"/>
    <xf numFmtId="44" fontId="8" fillId="0" borderId="5" xfId="9" applyFont="1" applyBorder="1"/>
    <xf numFmtId="44" fontId="8" fillId="5" borderId="5" xfId="9" applyFont="1" applyFill="1" applyBorder="1"/>
    <xf numFmtId="44" fontId="98" fillId="26" borderId="100" xfId="13" applyNumberFormat="1" applyFont="1" applyFill="1" applyBorder="1" applyAlignment="1">
      <alignment horizontal="center" vertical="center"/>
    </xf>
    <xf numFmtId="9" fontId="98" fillId="26" borderId="101" xfId="13" applyFont="1" applyFill="1" applyBorder="1" applyAlignment="1">
      <alignment horizontal="center" vertical="center"/>
    </xf>
    <xf numFmtId="175" fontId="98" fillId="26" borderId="102" xfId="17" applyNumberFormat="1" applyFont="1" applyFill="1" applyBorder="1" applyAlignment="1">
      <alignment horizontal="center" vertical="center"/>
    </xf>
    <xf numFmtId="43" fontId="109" fillId="8" borderId="0" xfId="12" applyFont="1" applyFill="1" applyBorder="1"/>
    <xf numFmtId="43" fontId="180" fillId="8" borderId="0" xfId="12" applyFont="1" applyFill="1" applyBorder="1"/>
    <xf numFmtId="0" fontId="180" fillId="8" borderId="0" xfId="100" applyFont="1" applyFill="1"/>
    <xf numFmtId="44" fontId="40" fillId="26" borderId="95" xfId="13" applyNumberFormat="1" applyFont="1" applyFill="1" applyBorder="1" applyAlignment="1">
      <alignment horizontal="center" vertical="center"/>
    </xf>
    <xf numFmtId="9" fontId="40" fillId="26" borderId="103" xfId="13" applyFont="1" applyFill="1" applyBorder="1" applyAlignment="1">
      <alignment horizontal="center" vertical="center"/>
    </xf>
    <xf numFmtId="175" fontId="40" fillId="26" borderId="104" xfId="17" applyNumberFormat="1" applyFont="1" applyFill="1" applyBorder="1" applyAlignment="1">
      <alignment horizontal="center" vertical="center"/>
    </xf>
    <xf numFmtId="0" fontId="5" fillId="8" borderId="105" xfId="100" applyFont="1" applyFill="1" applyBorder="1"/>
    <xf numFmtId="0" fontId="5" fillId="8" borderId="105" xfId="100" applyFont="1" applyFill="1" applyBorder="1" applyAlignment="1">
      <alignment horizontal="center"/>
    </xf>
    <xf numFmtId="43" fontId="109" fillId="8" borderId="105" xfId="12" applyFont="1" applyFill="1" applyBorder="1"/>
    <xf numFmtId="43" fontId="180" fillId="8" borderId="105" xfId="12" applyFont="1" applyFill="1" applyBorder="1"/>
    <xf numFmtId="178" fontId="180" fillId="8" borderId="105" xfId="100" applyNumberFormat="1" applyFont="1" applyFill="1" applyBorder="1"/>
    <xf numFmtId="0" fontId="180" fillId="8" borderId="105" xfId="100" applyFont="1" applyFill="1" applyBorder="1"/>
    <xf numFmtId="0" fontId="189" fillId="8" borderId="105" xfId="100" applyFont="1" applyFill="1" applyBorder="1"/>
    <xf numFmtId="9" fontId="126" fillId="8" borderId="105" xfId="13" applyFont="1" applyFill="1" applyBorder="1" applyAlignment="1">
      <alignment horizontal="center"/>
    </xf>
    <xf numFmtId="172" fontId="190" fillId="0" borderId="105" xfId="9" applyNumberFormat="1" applyFont="1" applyFill="1" applyBorder="1"/>
    <xf numFmtId="9" fontId="8" fillId="8" borderId="105" xfId="13" applyFont="1" applyFill="1" applyBorder="1"/>
    <xf numFmtId="9" fontId="9" fillId="8" borderId="105" xfId="13" applyFont="1" applyFill="1" applyBorder="1"/>
    <xf numFmtId="43" fontId="109" fillId="0" borderId="0" xfId="12" applyFont="1"/>
    <xf numFmtId="43" fontId="180" fillId="0" borderId="0" xfId="12" applyFont="1"/>
    <xf numFmtId="178" fontId="180" fillId="0" borderId="0" xfId="100" applyNumberFormat="1" applyFont="1"/>
    <xf numFmtId="0" fontId="180" fillId="0" borderId="0" xfId="100" applyFont="1"/>
    <xf numFmtId="0" fontId="189" fillId="0" borderId="0" xfId="100" applyFont="1"/>
    <xf numFmtId="172" fontId="9" fillId="0" borderId="0" xfId="9" applyNumberFormat="1" applyFont="1" applyFill="1"/>
    <xf numFmtId="9" fontId="8" fillId="0" borderId="0" xfId="13" applyFont="1"/>
    <xf numFmtId="9" fontId="9" fillId="0" borderId="0" xfId="13" applyFont="1"/>
    <xf numFmtId="43" fontId="94" fillId="0" borderId="0" xfId="12" applyFont="1"/>
    <xf numFmtId="9" fontId="8" fillId="0" borderId="0" xfId="13" applyFont="1" applyAlignment="1">
      <alignment horizontal="center"/>
    </xf>
    <xf numFmtId="0" fontId="162" fillId="0" borderId="0" xfId="100" applyFont="1"/>
    <xf numFmtId="0" fontId="155" fillId="0" borderId="0" xfId="100" applyFont="1" applyAlignment="1">
      <alignment horizontal="center"/>
    </xf>
    <xf numFmtId="0" fontId="7" fillId="8" borderId="0" xfId="100" applyFont="1" applyFill="1"/>
    <xf numFmtId="0" fontId="97" fillId="8" borderId="0" xfId="100" applyFont="1" applyFill="1"/>
    <xf numFmtId="0" fontId="191" fillId="0" borderId="0" xfId="100" applyFont="1"/>
    <xf numFmtId="44" fontId="191" fillId="0" borderId="0" xfId="100" applyNumberFormat="1" applyFont="1"/>
    <xf numFmtId="0" fontId="192" fillId="8" borderId="0" xfId="100" applyFont="1" applyFill="1"/>
    <xf numFmtId="0" fontId="95" fillId="5" borderId="0" xfId="100" applyFont="1" applyFill="1" applyAlignment="1">
      <alignment horizontal="left" vertical="center" indent="6"/>
    </xf>
    <xf numFmtId="0" fontId="95" fillId="5" borderId="0" xfId="100" applyFont="1" applyFill="1" applyAlignment="1">
      <alignment vertical="center"/>
    </xf>
    <xf numFmtId="0" fontId="39" fillId="6" borderId="34" xfId="106" applyFont="1" applyFill="1" applyBorder="1" applyAlignment="1">
      <alignment horizontal="center" vertical="center"/>
    </xf>
    <xf numFmtId="0" fontId="39" fillId="6" borderId="18" xfId="106" applyFont="1" applyFill="1" applyBorder="1" applyAlignment="1">
      <alignment horizontal="center" vertical="center" wrapText="1"/>
    </xf>
    <xf numFmtId="0" fontId="39" fillId="6" borderId="17" xfId="106" applyFont="1" applyFill="1" applyBorder="1" applyAlignment="1">
      <alignment horizontal="center" vertical="center" wrapText="1"/>
    </xf>
    <xf numFmtId="0" fontId="193" fillId="0" borderId="0" xfId="100" applyFont="1" applyAlignment="1">
      <alignment wrapText="1"/>
    </xf>
    <xf numFmtId="0" fontId="193" fillId="0" borderId="0" xfId="100" applyFont="1"/>
    <xf numFmtId="44" fontId="191" fillId="0" borderId="0" xfId="100" applyNumberFormat="1" applyFont="1" applyAlignment="1">
      <alignment horizontal="center"/>
    </xf>
    <xf numFmtId="0" fontId="125" fillId="0" borderId="0" xfId="100" applyFont="1"/>
    <xf numFmtId="17" fontId="8" fillId="8" borderId="106" xfId="100" applyNumberFormat="1" applyFont="1" applyFill="1" applyBorder="1" applyAlignment="1">
      <alignment horizontal="left" indent="1"/>
    </xf>
    <xf numFmtId="172" fontId="177" fillId="8" borderId="106" xfId="9" applyNumberFormat="1" applyFont="1" applyFill="1" applyBorder="1" applyAlignment="1">
      <alignment horizontal="center"/>
    </xf>
    <xf numFmtId="172" fontId="177" fillId="8" borderId="106" xfId="9" applyNumberFormat="1" applyFont="1" applyFill="1" applyBorder="1"/>
    <xf numFmtId="169" fontId="177" fillId="8" borderId="106" xfId="100" applyNumberFormat="1" applyFont="1" applyFill="1" applyBorder="1" applyAlignment="1">
      <alignment horizontal="center"/>
    </xf>
    <xf numFmtId="2" fontId="127" fillId="8" borderId="106" xfId="100" applyNumberFormat="1" applyFont="1" applyFill="1" applyBorder="1" applyAlignment="1">
      <alignment horizontal="center" vertical="center"/>
    </xf>
    <xf numFmtId="17" fontId="5" fillId="8" borderId="107" xfId="100" applyNumberFormat="1" applyFont="1" applyFill="1" applyBorder="1" applyAlignment="1">
      <alignment horizontal="center"/>
    </xf>
    <xf numFmtId="172" fontId="5" fillId="8" borderId="107" xfId="9" applyNumberFormat="1" applyFont="1" applyFill="1" applyBorder="1" applyAlignment="1">
      <alignment horizontal="center"/>
    </xf>
    <xf numFmtId="172" fontId="5" fillId="8" borderId="107" xfId="9" applyNumberFormat="1" applyFont="1" applyFill="1" applyBorder="1"/>
    <xf numFmtId="169" fontId="5" fillId="8" borderId="107" xfId="100" applyNumberFormat="1" applyFont="1" applyFill="1" applyBorder="1" applyAlignment="1">
      <alignment horizontal="center"/>
    </xf>
    <xf numFmtId="44" fontId="5" fillId="8" borderId="107" xfId="9" applyFont="1" applyFill="1" applyBorder="1" applyAlignment="1">
      <alignment horizontal="center" vertical="center"/>
    </xf>
    <xf numFmtId="17" fontId="5" fillId="10" borderId="107" xfId="100" applyNumberFormat="1" applyFont="1" applyFill="1" applyBorder="1" applyAlignment="1">
      <alignment horizontal="center"/>
    </xf>
    <xf numFmtId="172" fontId="5" fillId="10" borderId="107" xfId="9" applyNumberFormat="1" applyFont="1" applyFill="1" applyBorder="1" applyAlignment="1">
      <alignment horizontal="center"/>
    </xf>
    <xf numFmtId="172" fontId="5" fillId="10" borderId="107" xfId="9" applyNumberFormat="1" applyFont="1" applyFill="1" applyBorder="1"/>
    <xf numFmtId="169" fontId="5" fillId="10" borderId="107" xfId="100" applyNumberFormat="1" applyFont="1" applyFill="1" applyBorder="1" applyAlignment="1">
      <alignment horizontal="center"/>
    </xf>
    <xf numFmtId="44" fontId="5" fillId="10" borderId="107" xfId="9" applyFont="1" applyFill="1" applyBorder="1" applyAlignment="1">
      <alignment horizontal="center" vertical="center"/>
    </xf>
    <xf numFmtId="0" fontId="194" fillId="0" borderId="0" xfId="100" applyFont="1" applyAlignment="1">
      <alignment horizontal="center"/>
    </xf>
    <xf numFmtId="17" fontId="5" fillId="8" borderId="5" xfId="100" applyNumberFormat="1" applyFont="1" applyFill="1" applyBorder="1" applyAlignment="1">
      <alignment horizontal="center"/>
    </xf>
    <xf numFmtId="172" fontId="5" fillId="8" borderId="5" xfId="9" applyNumberFormat="1" applyFont="1" applyFill="1" applyBorder="1" applyAlignment="1">
      <alignment horizontal="center"/>
    </xf>
    <xf numFmtId="172" fontId="5" fillId="8" borderId="5" xfId="9" applyNumberFormat="1" applyFont="1" applyFill="1" applyBorder="1"/>
    <xf numFmtId="169" fontId="5" fillId="8" borderId="5" xfId="100" applyNumberFormat="1" applyFont="1" applyFill="1" applyBorder="1" applyAlignment="1">
      <alignment horizontal="center"/>
    </xf>
    <xf numFmtId="44" fontId="5" fillId="8" borderId="5" xfId="9" applyFont="1" applyFill="1" applyBorder="1" applyAlignment="1">
      <alignment horizontal="center" vertical="center"/>
    </xf>
    <xf numFmtId="44" fontId="193" fillId="0" borderId="0" xfId="100" applyNumberFormat="1" applyFont="1"/>
    <xf numFmtId="44" fontId="97" fillId="0" borderId="0" xfId="100" applyNumberFormat="1" applyFont="1"/>
    <xf numFmtId="176" fontId="5" fillId="8" borderId="5" xfId="9" applyNumberFormat="1" applyFont="1" applyFill="1" applyBorder="1" applyAlignment="1">
      <alignment horizontal="center" vertical="center"/>
    </xf>
    <xf numFmtId="179" fontId="97" fillId="0" borderId="0" xfId="100" applyNumberFormat="1" applyFont="1"/>
    <xf numFmtId="17" fontId="155" fillId="54" borderId="27" xfId="107" applyNumberFormat="1" applyFont="1" applyFill="1" applyBorder="1" applyAlignment="1">
      <alignment horizontal="center"/>
    </xf>
    <xf numFmtId="172" fontId="155" fillId="54" borderId="27" xfId="107" applyNumberFormat="1" applyFont="1" applyFill="1" applyBorder="1" applyAlignment="1">
      <alignment horizontal="center"/>
    </xf>
    <xf numFmtId="169" fontId="155" fillId="54" borderId="27" xfId="107" applyNumberFormat="1" applyFont="1" applyFill="1" applyBorder="1" applyAlignment="1">
      <alignment horizontal="center"/>
    </xf>
    <xf numFmtId="176" fontId="155" fillId="54" borderId="27" xfId="107" applyNumberFormat="1" applyFont="1" applyFill="1" applyBorder="1" applyAlignment="1">
      <alignment horizontal="center"/>
    </xf>
    <xf numFmtId="176" fontId="155" fillId="54" borderId="27" xfId="9" applyNumberFormat="1" applyFont="1" applyFill="1" applyBorder="1" applyAlignment="1">
      <alignment horizontal="center" vertical="center"/>
    </xf>
    <xf numFmtId="17" fontId="8" fillId="8" borderId="54" xfId="100" applyNumberFormat="1" applyFont="1" applyFill="1" applyBorder="1" applyAlignment="1">
      <alignment horizontal="left" indent="1"/>
    </xf>
    <xf numFmtId="172" fontId="8" fillId="8" borderId="54" xfId="9" applyNumberFormat="1" applyFont="1" applyFill="1" applyBorder="1" applyAlignment="1">
      <alignment horizontal="center"/>
    </xf>
    <xf numFmtId="172" fontId="8" fillId="8" borderId="54" xfId="9" applyNumberFormat="1" applyFont="1" applyFill="1" applyBorder="1"/>
    <xf numFmtId="172" fontId="42" fillId="8" borderId="54" xfId="9" applyNumberFormat="1" applyFont="1" applyFill="1" applyBorder="1" applyAlignment="1">
      <alignment horizontal="center"/>
    </xf>
    <xf numFmtId="2" fontId="8" fillId="8" borderId="54" xfId="100" applyNumberFormat="1" applyFont="1" applyFill="1" applyBorder="1" applyAlignment="1">
      <alignment horizontal="center" vertical="center"/>
    </xf>
    <xf numFmtId="178" fontId="97" fillId="0" borderId="0" xfId="100" applyNumberFormat="1" applyFont="1"/>
    <xf numFmtId="0" fontId="39" fillId="6" borderId="34" xfId="106" applyFont="1" applyFill="1" applyBorder="1" applyAlignment="1">
      <alignment vertical="center" wrapText="1"/>
    </xf>
    <xf numFmtId="172" fontId="39" fillId="6" borderId="18" xfId="106" applyNumberFormat="1" applyFont="1" applyFill="1" applyBorder="1" applyAlignment="1">
      <alignment horizontal="center" vertical="center" wrapText="1"/>
    </xf>
    <xf numFmtId="176" fontId="39" fillId="6" borderId="18" xfId="106" applyNumberFormat="1" applyFont="1" applyFill="1" applyBorder="1" applyAlignment="1">
      <alignment horizontal="center" vertical="center" wrapText="1"/>
    </xf>
    <xf numFmtId="0" fontId="94" fillId="0" borderId="0" xfId="100" applyFont="1" applyAlignment="1">
      <alignment vertical="center" wrapText="1"/>
    </xf>
    <xf numFmtId="44" fontId="5" fillId="8" borderId="0" xfId="100" applyNumberFormat="1" applyFont="1" applyFill="1"/>
    <xf numFmtId="4" fontId="94" fillId="8" borderId="0" xfId="100" applyNumberFormat="1" applyFont="1" applyFill="1"/>
    <xf numFmtId="43" fontId="126" fillId="8" borderId="108" xfId="12" applyFont="1" applyFill="1" applyBorder="1" applyAlignment="1">
      <alignment horizontal="right" vertical="center"/>
    </xf>
    <xf numFmtId="44" fontId="94" fillId="8" borderId="0" xfId="100" applyNumberFormat="1" applyFont="1" applyFill="1"/>
    <xf numFmtId="43" fontId="94" fillId="8" borderId="0" xfId="100" applyNumberFormat="1" applyFont="1" applyFill="1"/>
    <xf numFmtId="0" fontId="155" fillId="57" borderId="5" xfId="107" applyFont="1" applyFill="1" applyBorder="1"/>
    <xf numFmtId="44" fontId="159" fillId="57" borderId="5" xfId="107" applyNumberFormat="1" applyFont="1" applyFill="1" applyBorder="1" applyAlignment="1">
      <alignment horizontal="center"/>
    </xf>
    <xf numFmtId="169" fontId="159" fillId="57" borderId="5" xfId="107" applyNumberFormat="1" applyFont="1" applyFill="1" applyBorder="1" applyAlignment="1">
      <alignment horizontal="center"/>
    </xf>
    <xf numFmtId="44" fontId="155" fillId="8" borderId="5" xfId="9" applyFont="1" applyFill="1" applyBorder="1" applyAlignment="1">
      <alignment horizontal="right"/>
    </xf>
    <xf numFmtId="172" fontId="159" fillId="8" borderId="5" xfId="9" applyNumberFormat="1" applyFont="1" applyFill="1" applyBorder="1" applyAlignment="1">
      <alignment horizontal="center"/>
    </xf>
    <xf numFmtId="176" fontId="159" fillId="8" borderId="5" xfId="12" applyNumberFormat="1" applyFont="1" applyFill="1" applyBorder="1" applyAlignment="1">
      <alignment horizontal="center"/>
    </xf>
    <xf numFmtId="44" fontId="8" fillId="0" borderId="0" xfId="9" applyFont="1"/>
    <xf numFmtId="10" fontId="159" fillId="57" borderId="5" xfId="13" applyNumberFormat="1" applyFont="1" applyFill="1" applyBorder="1" applyAlignment="1">
      <alignment horizontal="center"/>
    </xf>
    <xf numFmtId="0" fontId="94" fillId="5" borderId="30" xfId="100" applyFont="1" applyFill="1" applyBorder="1"/>
    <xf numFmtId="0" fontId="94" fillId="5" borderId="30" xfId="100" applyFont="1" applyFill="1" applyBorder="1" applyAlignment="1">
      <alignment horizontal="left"/>
    </xf>
    <xf numFmtId="4" fontId="94" fillId="5" borderId="30" xfId="100" applyNumberFormat="1" applyFont="1" applyFill="1" applyBorder="1"/>
    <xf numFmtId="3" fontId="94" fillId="5" borderId="30" xfId="100" applyNumberFormat="1" applyFont="1" applyFill="1" applyBorder="1"/>
    <xf numFmtId="3" fontId="126" fillId="5" borderId="30" xfId="100" applyNumberFormat="1" applyFont="1" applyFill="1" applyBorder="1" applyAlignment="1">
      <alignment horizontal="right" vertical="center"/>
    </xf>
    <xf numFmtId="0" fontId="126" fillId="5" borderId="30" xfId="100" applyFont="1" applyFill="1" applyBorder="1" applyAlignment="1">
      <alignment horizontal="right" vertical="center"/>
    </xf>
    <xf numFmtId="4" fontId="94" fillId="5" borderId="0" xfId="100" applyNumberFormat="1" applyFont="1" applyFill="1"/>
    <xf numFmtId="3" fontId="94" fillId="5" borderId="0" xfId="100" applyNumberFormat="1" applyFont="1" applyFill="1"/>
    <xf numFmtId="3" fontId="126" fillId="5" borderId="108" xfId="100" applyNumberFormat="1" applyFont="1" applyFill="1" applyBorder="1" applyAlignment="1">
      <alignment horizontal="right" vertical="center"/>
    </xf>
    <xf numFmtId="0" fontId="126" fillId="5" borderId="108" xfId="100" applyFont="1" applyFill="1" applyBorder="1" applyAlignment="1">
      <alignment horizontal="right" vertical="center"/>
    </xf>
    <xf numFmtId="0" fontId="7" fillId="8" borderId="0" xfId="100" applyFont="1" applyFill="1" applyAlignment="1">
      <alignment horizontal="left" indent="1"/>
    </xf>
    <xf numFmtId="0" fontId="101" fillId="8" borderId="0" xfId="100" applyFont="1" applyFill="1" applyAlignment="1">
      <alignment horizontal="left"/>
    </xf>
    <xf numFmtId="0" fontId="6" fillId="8" borderId="0" xfId="100" applyFont="1" applyFill="1" applyAlignment="1">
      <alignment horizontal="left" indent="1"/>
    </xf>
    <xf numFmtId="3" fontId="5" fillId="5" borderId="0" xfId="13" applyNumberFormat="1" applyFont="1" applyFill="1"/>
    <xf numFmtId="44" fontId="7" fillId="0" borderId="0" xfId="100" applyNumberFormat="1" applyFont="1"/>
    <xf numFmtId="0" fontId="94" fillId="8" borderId="0" xfId="100" applyFont="1" applyFill="1" applyAlignment="1">
      <alignment horizontal="center"/>
    </xf>
    <xf numFmtId="0" fontId="185" fillId="8" borderId="0" xfId="100" applyFont="1" applyFill="1" applyAlignment="1">
      <alignment horizontal="center"/>
    </xf>
    <xf numFmtId="0" fontId="14" fillId="0" borderId="0" xfId="100" applyFont="1"/>
    <xf numFmtId="44" fontId="14" fillId="0" borderId="0" xfId="100" applyNumberFormat="1" applyFont="1"/>
    <xf numFmtId="0" fontId="39" fillId="58" borderId="109" xfId="16" applyFont="1" applyFill="1" applyBorder="1" applyAlignment="1">
      <alignment horizontal="center" vertical="center" wrapText="1"/>
    </xf>
    <xf numFmtId="0" fontId="39" fillId="58" borderId="110" xfId="16" applyFont="1" applyFill="1" applyBorder="1" applyAlignment="1">
      <alignment horizontal="center" vertical="center"/>
    </xf>
    <xf numFmtId="17" fontId="39" fillId="58" borderId="111" xfId="16" applyNumberFormat="1" applyFont="1" applyFill="1" applyBorder="1" applyAlignment="1">
      <alignment horizontal="center" vertical="center"/>
    </xf>
    <xf numFmtId="0" fontId="39" fillId="58" borderId="111" xfId="16" applyFont="1" applyFill="1" applyBorder="1" applyAlignment="1">
      <alignment horizontal="center" vertical="center"/>
    </xf>
    <xf numFmtId="0" fontId="39" fillId="58" borderId="111" xfId="16" applyFont="1" applyFill="1" applyBorder="1" applyAlignment="1">
      <alignment horizontal="center" vertical="center" wrapText="1"/>
    </xf>
    <xf numFmtId="0" fontId="39" fillId="58" borderId="110" xfId="16" applyFont="1" applyFill="1" applyBorder="1" applyAlignment="1">
      <alignment horizontal="center" vertical="center" wrapText="1"/>
    </xf>
    <xf numFmtId="0" fontId="5" fillId="5" borderId="0" xfId="100" applyFont="1" applyFill="1" applyAlignment="1">
      <alignment horizontal="center"/>
    </xf>
    <xf numFmtId="44" fontId="5" fillId="5" borderId="0" xfId="110" applyFont="1" applyFill="1"/>
    <xf numFmtId="0" fontId="7" fillId="5" borderId="0" xfId="100" applyFont="1" applyFill="1" applyAlignment="1">
      <alignment horizontal="left" vertical="center" indent="1"/>
    </xf>
    <xf numFmtId="44" fontId="5" fillId="5" borderId="0" xfId="110" applyFont="1" applyFill="1" applyBorder="1"/>
    <xf numFmtId="9" fontId="8" fillId="5" borderId="0" xfId="13" applyFont="1" applyFill="1" applyBorder="1" applyAlignment="1">
      <alignment horizontal="center"/>
    </xf>
    <xf numFmtId="0" fontId="16" fillId="0" borderId="0" xfId="100" applyFont="1"/>
    <xf numFmtId="44" fontId="16" fillId="0" borderId="0" xfId="100" applyNumberFormat="1" applyFont="1"/>
    <xf numFmtId="0" fontId="195" fillId="59" borderId="5" xfId="16" applyFont="1" applyFill="1" applyBorder="1" applyAlignment="1">
      <alignment horizontal="center"/>
    </xf>
    <xf numFmtId="0" fontId="195" fillId="59" borderId="5" xfId="16" applyFont="1" applyFill="1" applyBorder="1" applyAlignment="1">
      <alignment horizontal="left" indent="1"/>
    </xf>
    <xf numFmtId="171" fontId="195" fillId="59" borderId="5" xfId="16" applyNumberFormat="1" applyFont="1" applyFill="1" applyBorder="1" applyAlignment="1" applyProtection="1">
      <alignment horizontal="center" vertical="center"/>
      <protection locked="0"/>
    </xf>
    <xf numFmtId="165" fontId="195" fillId="59" borderId="5" xfId="16" applyNumberFormat="1" applyFont="1" applyFill="1" applyBorder="1" applyAlignment="1" applyProtection="1">
      <alignment horizontal="center" vertical="center"/>
      <protection locked="0"/>
    </xf>
    <xf numFmtId="9" fontId="8" fillId="54" borderId="5" xfId="13" applyFont="1" applyFill="1" applyBorder="1" applyAlignment="1">
      <alignment horizontal="center"/>
    </xf>
    <xf numFmtId="171" fontId="5" fillId="54" borderId="5" xfId="100" applyNumberFormat="1" applyFont="1" applyFill="1" applyBorder="1"/>
    <xf numFmtId="165" fontId="5" fillId="0" borderId="0" xfId="100" applyNumberFormat="1" applyFont="1"/>
    <xf numFmtId="171" fontId="5" fillId="0" borderId="0" xfId="100" applyNumberFormat="1" applyFont="1"/>
    <xf numFmtId="0" fontId="16" fillId="0" borderId="5" xfId="100" applyFont="1" applyBorder="1" applyAlignment="1">
      <alignment horizontal="center" vertical="center"/>
    </xf>
    <xf numFmtId="0" fontId="16" fillId="8" borderId="5" xfId="100" applyFont="1" applyFill="1" applyBorder="1" applyAlignment="1">
      <alignment horizontal="left" vertical="center" indent="1"/>
    </xf>
    <xf numFmtId="171" fontId="16" fillId="0" borderId="5" xfId="15" applyNumberFormat="1" applyFont="1" applyBorder="1"/>
    <xf numFmtId="165" fontId="16" fillId="0" borderId="5" xfId="15" applyFont="1" applyBorder="1"/>
    <xf numFmtId="171" fontId="195" fillId="0" borderId="5" xfId="16" applyNumberFormat="1" applyFont="1" applyFill="1" applyBorder="1" applyAlignment="1" applyProtection="1">
      <alignment horizontal="center" vertical="center"/>
      <protection locked="0"/>
    </xf>
    <xf numFmtId="171" fontId="5" fillId="0" borderId="5" xfId="100" applyNumberFormat="1" applyFont="1" applyBorder="1"/>
    <xf numFmtId="0" fontId="16" fillId="0" borderId="5" xfId="100" applyFont="1" applyBorder="1" applyAlignment="1">
      <alignment horizontal="left" vertical="center" indent="1"/>
    </xf>
    <xf numFmtId="171" fontId="5" fillId="5" borderId="0" xfId="110" applyNumberFormat="1" applyFont="1" applyFill="1" applyBorder="1"/>
    <xf numFmtId="0" fontId="16" fillId="0" borderId="0" xfId="100" applyFont="1" applyAlignment="1">
      <alignment vertical="center"/>
    </xf>
    <xf numFmtId="44" fontId="16" fillId="0" borderId="0" xfId="100" applyNumberFormat="1" applyFont="1" applyAlignment="1">
      <alignment vertical="center"/>
    </xf>
    <xf numFmtId="0" fontId="16" fillId="0" borderId="112" xfId="100" applyFont="1" applyBorder="1" applyAlignment="1">
      <alignment horizontal="center" vertical="center"/>
    </xf>
    <xf numFmtId="0" fontId="16" fillId="8" borderId="112" xfId="100" applyFont="1" applyFill="1" applyBorder="1" applyAlignment="1">
      <alignment horizontal="left" vertical="center" indent="1"/>
    </xf>
    <xf numFmtId="172" fontId="15" fillId="0" borderId="112" xfId="110" applyNumberFormat="1" applyFont="1" applyBorder="1" applyAlignment="1">
      <alignment vertical="center"/>
    </xf>
    <xf numFmtId="9" fontId="15" fillId="0" borderId="112" xfId="13" applyFont="1" applyBorder="1" applyAlignment="1">
      <alignment horizontal="center" vertical="center"/>
    </xf>
    <xf numFmtId="172" fontId="100" fillId="0" borderId="0" xfId="100" applyNumberFormat="1"/>
    <xf numFmtId="0" fontId="16" fillId="5" borderId="0" xfId="100" applyFont="1" applyFill="1" applyAlignment="1">
      <alignment horizontal="center" vertical="center"/>
    </xf>
    <xf numFmtId="0" fontId="16" fillId="5" borderId="0" xfId="100" applyFont="1" applyFill="1" applyAlignment="1">
      <alignment horizontal="left" vertical="center" indent="1"/>
    </xf>
    <xf numFmtId="172" fontId="15" fillId="5" borderId="0" xfId="110" applyNumberFormat="1" applyFont="1" applyFill="1" applyAlignment="1">
      <alignment vertical="center"/>
    </xf>
    <xf numFmtId="171" fontId="15" fillId="5" borderId="0" xfId="110" applyNumberFormat="1" applyFont="1" applyFill="1" applyAlignment="1">
      <alignment vertical="center"/>
    </xf>
    <xf numFmtId="175" fontId="15" fillId="5" borderId="0" xfId="13" applyNumberFormat="1" applyFont="1" applyFill="1" applyAlignment="1">
      <alignment horizontal="center" vertical="center"/>
    </xf>
    <xf numFmtId="44" fontId="5" fillId="0" borderId="0" xfId="110" applyFont="1"/>
    <xf numFmtId="171" fontId="16" fillId="0" borderId="5" xfId="15" applyNumberFormat="1" applyFont="1" applyFill="1" applyBorder="1"/>
    <xf numFmtId="171" fontId="16" fillId="0" borderId="6" xfId="15" applyNumberFormat="1" applyFont="1" applyBorder="1"/>
    <xf numFmtId="9" fontId="8" fillId="0" borderId="5" xfId="13" applyFont="1" applyFill="1" applyBorder="1" applyAlignment="1">
      <alignment horizontal="center"/>
    </xf>
    <xf numFmtId="171" fontId="16" fillId="0" borderId="6" xfId="15" applyNumberFormat="1" applyFont="1" applyFill="1" applyBorder="1"/>
    <xf numFmtId="0" fontId="16" fillId="0" borderId="0" xfId="100" applyFont="1" applyAlignment="1">
      <alignment horizontal="center" vertical="center"/>
    </xf>
    <xf numFmtId="0" fontId="16" fillId="8" borderId="0" xfId="100" applyFont="1" applyFill="1" applyAlignment="1">
      <alignment horizontal="left" vertical="center" indent="1"/>
    </xf>
    <xf numFmtId="171" fontId="16" fillId="0" borderId="0" xfId="15" applyNumberFormat="1" applyFont="1" applyBorder="1"/>
    <xf numFmtId="9" fontId="8" fillId="0" borderId="0" xfId="13" applyFont="1" applyBorder="1" applyAlignment="1">
      <alignment horizontal="center"/>
    </xf>
    <xf numFmtId="44" fontId="40" fillId="58" borderId="32" xfId="23" applyNumberFormat="1" applyFont="1" applyFill="1" applyBorder="1" applyAlignment="1">
      <alignment horizontal="center" vertical="center" wrapText="1"/>
    </xf>
    <xf numFmtId="172" fontId="40" fillId="58" borderId="32" xfId="23" applyNumberFormat="1" applyFont="1" applyFill="1" applyBorder="1" applyAlignment="1">
      <alignment horizontal="center" vertical="center" wrapText="1"/>
    </xf>
    <xf numFmtId="9" fontId="40" fillId="58" borderId="32" xfId="13" applyFont="1" applyFill="1" applyBorder="1" applyAlignment="1">
      <alignment horizontal="center" vertical="center" wrapText="1"/>
    </xf>
    <xf numFmtId="172" fontId="94" fillId="0" borderId="0" xfId="100" applyNumberFormat="1" applyFont="1" applyAlignment="1">
      <alignment vertical="center" wrapText="1"/>
    </xf>
    <xf numFmtId="43" fontId="5" fillId="0" borderId="0" xfId="12" applyFont="1"/>
    <xf numFmtId="44" fontId="94" fillId="0" borderId="0" xfId="100" applyNumberFormat="1" applyFont="1" applyAlignment="1">
      <alignment vertical="center" wrapText="1"/>
    </xf>
    <xf numFmtId="0" fontId="8" fillId="8" borderId="0" xfId="100" applyFont="1" applyFill="1" applyAlignment="1">
      <alignment horizontal="left" indent="1"/>
    </xf>
    <xf numFmtId="172" fontId="126" fillId="8" borderId="0" xfId="110" applyNumberFormat="1" applyFont="1" applyFill="1"/>
    <xf numFmtId="9" fontId="126" fillId="8" borderId="0" xfId="13" applyFont="1" applyFill="1" applyAlignment="1">
      <alignment horizontal="center"/>
    </xf>
    <xf numFmtId="0" fontId="16" fillId="60" borderId="5" xfId="100" applyFont="1" applyFill="1" applyBorder="1" applyAlignment="1">
      <alignment horizontal="center" vertical="center"/>
    </xf>
    <xf numFmtId="0" fontId="16" fillId="60" borderId="5" xfId="100" applyFont="1" applyFill="1" applyBorder="1" applyAlignment="1">
      <alignment horizontal="left" vertical="center" indent="1"/>
    </xf>
    <xf numFmtId="171" fontId="16" fillId="60" borderId="5" xfId="15" applyNumberFormat="1" applyFont="1" applyFill="1" applyBorder="1"/>
    <xf numFmtId="9" fontId="8" fillId="60" borderId="5" xfId="13" applyFont="1" applyFill="1" applyBorder="1" applyAlignment="1">
      <alignment horizontal="center"/>
    </xf>
    <xf numFmtId="171" fontId="5" fillId="60" borderId="5" xfId="100" applyNumberFormat="1" applyFont="1" applyFill="1" applyBorder="1"/>
    <xf numFmtId="0" fontId="16" fillId="61" borderId="5" xfId="100" applyFont="1" applyFill="1" applyBorder="1" applyAlignment="1">
      <alignment horizontal="center" vertical="center"/>
    </xf>
    <xf numFmtId="0" fontId="16" fillId="61" borderId="5" xfId="100" applyFont="1" applyFill="1" applyBorder="1" applyAlignment="1">
      <alignment horizontal="left" vertical="center" indent="1"/>
    </xf>
    <xf numFmtId="44" fontId="159" fillId="5" borderId="0" xfId="110" applyFont="1" applyFill="1"/>
    <xf numFmtId="44" fontId="41" fillId="5" borderId="0" xfId="110" applyFont="1" applyFill="1"/>
    <xf numFmtId="43" fontId="0" fillId="0" borderId="0" xfId="12" applyFont="1"/>
    <xf numFmtId="44" fontId="5" fillId="5" borderId="0" xfId="110" applyFill="1"/>
    <xf numFmtId="0" fontId="125" fillId="5" borderId="0" xfId="100" applyFont="1" applyFill="1"/>
    <xf numFmtId="0" fontId="16" fillId="5" borderId="5" xfId="100" applyFont="1" applyFill="1" applyBorder="1" applyAlignment="1">
      <alignment horizontal="left" vertical="center" indent="1"/>
    </xf>
    <xf numFmtId="172" fontId="16" fillId="5" borderId="5" xfId="110" applyNumberFormat="1" applyFont="1" applyFill="1" applyBorder="1" applyAlignment="1">
      <alignment vertical="center"/>
    </xf>
    <xf numFmtId="172" fontId="5" fillId="5" borderId="5" xfId="100" applyNumberFormat="1" applyFont="1" applyFill="1" applyBorder="1"/>
    <xf numFmtId="165" fontId="196" fillId="44" borderId="5" xfId="16" applyNumberFormat="1" applyFont="1" applyFill="1" applyBorder="1" applyAlignment="1" applyProtection="1">
      <alignment horizontal="center" vertical="center"/>
      <protection locked="0"/>
    </xf>
    <xf numFmtId="0" fontId="16" fillId="5" borderId="5" xfId="100" applyFont="1" applyFill="1" applyBorder="1" applyAlignment="1">
      <alignment horizontal="center" vertical="center"/>
    </xf>
    <xf numFmtId="165" fontId="125" fillId="0" borderId="0" xfId="100" applyNumberFormat="1" applyFont="1"/>
    <xf numFmtId="165" fontId="8" fillId="0" borderId="0" xfId="13" applyNumberFormat="1" applyFont="1" applyAlignment="1">
      <alignment horizontal="center"/>
    </xf>
    <xf numFmtId="9" fontId="8" fillId="5" borderId="0" xfId="13" applyFont="1" applyFill="1" applyAlignment="1">
      <alignment horizontal="center"/>
    </xf>
    <xf numFmtId="0" fontId="5" fillId="0" borderId="114" xfId="100" applyFont="1" applyBorder="1" applyAlignment="1">
      <alignment horizontal="center"/>
    </xf>
    <xf numFmtId="0" fontId="5" fillId="0" borderId="114" xfId="100" applyFont="1" applyBorder="1"/>
    <xf numFmtId="44" fontId="5" fillId="0" borderId="114" xfId="110" applyFont="1" applyBorder="1"/>
    <xf numFmtId="0" fontId="125" fillId="0" borderId="114" xfId="100" applyFont="1" applyBorder="1"/>
    <xf numFmtId="9" fontId="8" fillId="0" borderId="114" xfId="13" applyFont="1" applyBorder="1" applyAlignment="1">
      <alignment horizontal="center"/>
    </xf>
    <xf numFmtId="0" fontId="7" fillId="8" borderId="0" xfId="0" applyFont="1" applyFill="1" applyAlignment="1">
      <alignment horizontal="left" indent="11"/>
    </xf>
    <xf numFmtId="4" fontId="7" fillId="5" borderId="0" xfId="6" applyNumberFormat="1" applyFont="1" applyFill="1" applyAlignment="1">
      <alignment horizontal="center" vertical="center"/>
    </xf>
    <xf numFmtId="0" fontId="7" fillId="5" borderId="0" xfId="6" applyFont="1" applyFill="1" applyAlignment="1">
      <alignment horizontal="center"/>
    </xf>
    <xf numFmtId="0" fontId="101" fillId="5" borderId="0" xfId="6" applyFont="1" applyFill="1" applyAlignment="1">
      <alignment horizontal="left"/>
    </xf>
    <xf numFmtId="0" fontId="9" fillId="62" borderId="0" xfId="6" applyFont="1" applyFill="1" applyAlignment="1">
      <alignment horizontal="right" vertical="center"/>
    </xf>
    <xf numFmtId="0" fontId="6" fillId="5" borderId="3" xfId="0" applyFont="1" applyFill="1" applyBorder="1" applyAlignment="1">
      <alignment vertical="center" wrapText="1"/>
    </xf>
    <xf numFmtId="0" fontId="6" fillId="5" borderId="15" xfId="0" applyFont="1" applyFill="1" applyBorder="1" applyAlignment="1">
      <alignment vertical="center" wrapText="1"/>
    </xf>
    <xf numFmtId="0" fontId="8" fillId="8" borderId="0" xfId="0" applyFont="1" applyFill="1" applyAlignment="1">
      <alignment horizontal="left" indent="11"/>
    </xf>
    <xf numFmtId="4" fontId="8" fillId="5" borderId="0" xfId="6" applyNumberFormat="1" applyFont="1" applyFill="1" applyAlignment="1">
      <alignment horizontal="center"/>
    </xf>
    <xf numFmtId="0" fontId="8" fillId="5" borderId="0" xfId="6" applyFont="1" applyFill="1" applyAlignment="1">
      <alignment horizontal="center"/>
    </xf>
    <xf numFmtId="0" fontId="16" fillId="5" borderId="0" xfId="6" applyFont="1" applyFill="1" applyAlignment="1">
      <alignment horizontal="left"/>
    </xf>
    <xf numFmtId="170" fontId="5" fillId="5" borderId="0" xfId="13" applyNumberFormat="1" applyFill="1"/>
    <xf numFmtId="0" fontId="6" fillId="5" borderId="4" xfId="0" applyFont="1" applyFill="1" applyBorder="1" applyAlignment="1">
      <alignment vertical="center" wrapText="1"/>
    </xf>
    <xf numFmtId="14" fontId="6" fillId="5" borderId="16" xfId="0" applyNumberFormat="1" applyFont="1" applyFill="1" applyBorder="1" applyAlignment="1">
      <alignment horizontal="left" vertical="center" wrapText="1"/>
    </xf>
    <xf numFmtId="0" fontId="6" fillId="5" borderId="0" xfId="0" applyFont="1" applyFill="1" applyAlignment="1">
      <alignment horizontal="left" vertical="center" indent="15"/>
    </xf>
    <xf numFmtId="4" fontId="11" fillId="0" borderId="0" xfId="0" applyNumberFormat="1" applyFont="1" applyAlignment="1">
      <alignment horizontal="center"/>
    </xf>
    <xf numFmtId="0" fontId="7" fillId="5" borderId="0" xfId="0" applyFont="1" applyFill="1" applyAlignment="1">
      <alignment horizontal="left" vertical="center" indent="1"/>
    </xf>
    <xf numFmtId="0" fontId="7" fillId="5" borderId="0" xfId="0" applyFont="1" applyFill="1" applyAlignment="1">
      <alignment horizontal="left" vertical="center"/>
    </xf>
    <xf numFmtId="0" fontId="11" fillId="0" borderId="0" xfId="0" applyFont="1"/>
    <xf numFmtId="0" fontId="7" fillId="5" borderId="0" xfId="0" applyFont="1" applyFill="1" applyAlignment="1">
      <alignment vertical="center"/>
    </xf>
    <xf numFmtId="44" fontId="11" fillId="5" borderId="0" xfId="1" applyFont="1" applyFill="1"/>
    <xf numFmtId="0" fontId="94" fillId="24" borderId="0" xfId="0" applyFont="1" applyFill="1"/>
    <xf numFmtId="4" fontId="94" fillId="24" borderId="0" xfId="0" applyNumberFormat="1" applyFont="1" applyFill="1" applyAlignment="1">
      <alignment horizontal="center"/>
    </xf>
    <xf numFmtId="0" fontId="94" fillId="24" borderId="0" xfId="0" applyFont="1" applyFill="1" applyAlignment="1">
      <alignment horizontal="center"/>
    </xf>
    <xf numFmtId="0" fontId="94" fillId="0" borderId="0" xfId="0" applyFont="1"/>
    <xf numFmtId="0" fontId="94" fillId="5" borderId="0" xfId="0" applyFont="1" applyFill="1"/>
    <xf numFmtId="4" fontId="94" fillId="5" borderId="0" xfId="0" applyNumberFormat="1" applyFont="1" applyFill="1" applyAlignment="1">
      <alignment horizontal="center"/>
    </xf>
    <xf numFmtId="0" fontId="94" fillId="5" borderId="0" xfId="0" applyFont="1" applyFill="1" applyAlignment="1">
      <alignment horizontal="center"/>
    </xf>
    <xf numFmtId="0" fontId="94" fillId="25" borderId="0" xfId="0" applyFont="1" applyFill="1"/>
    <xf numFmtId="4" fontId="94" fillId="25" borderId="0" xfId="0" applyNumberFormat="1" applyFont="1" applyFill="1" applyAlignment="1">
      <alignment horizontal="center"/>
    </xf>
    <xf numFmtId="0" fontId="94" fillId="25" borderId="0" xfId="0" applyFont="1" applyFill="1" applyAlignment="1">
      <alignment horizontal="center"/>
    </xf>
    <xf numFmtId="4" fontId="185" fillId="8" borderId="0" xfId="6" applyNumberFormat="1" applyFont="1" applyFill="1" applyAlignment="1">
      <alignment horizontal="center"/>
    </xf>
    <xf numFmtId="44" fontId="5" fillId="0" borderId="0" xfId="6" applyNumberFormat="1"/>
    <xf numFmtId="44" fontId="39" fillId="35" borderId="39" xfId="106" applyNumberFormat="1" applyFont="1" applyFill="1" applyBorder="1" applyAlignment="1">
      <alignment horizontal="center" vertical="center" wrapText="1"/>
    </xf>
    <xf numFmtId="44" fontId="39" fillId="35" borderId="40" xfId="106" applyNumberFormat="1" applyFont="1" applyFill="1" applyBorder="1" applyAlignment="1">
      <alignment horizontal="center" vertical="center" wrapText="1"/>
    </xf>
    <xf numFmtId="44" fontId="39" fillId="35" borderId="53" xfId="106" applyNumberFormat="1" applyFont="1" applyFill="1" applyBorder="1" applyAlignment="1">
      <alignment horizontal="center" vertical="center" wrapText="1"/>
    </xf>
    <xf numFmtId="44" fontId="39" fillId="5" borderId="0" xfId="106" applyNumberFormat="1" applyFont="1" applyFill="1" applyBorder="1" applyAlignment="1">
      <alignment horizontal="center" vertical="center" wrapText="1"/>
    </xf>
    <xf numFmtId="4" fontId="39" fillId="5" borderId="39" xfId="106" applyNumberFormat="1" applyFont="1" applyFill="1" applyBorder="1" applyAlignment="1">
      <alignment horizontal="center" vertical="center" wrapText="1"/>
    </xf>
    <xf numFmtId="44" fontId="39" fillId="5" borderId="40" xfId="106" applyNumberFormat="1" applyFont="1" applyFill="1" applyBorder="1" applyAlignment="1">
      <alignment horizontal="center" vertical="center" wrapText="1"/>
    </xf>
    <xf numFmtId="44" fontId="39" fillId="5" borderId="53" xfId="106" applyNumberFormat="1" applyFont="1" applyFill="1" applyBorder="1" applyAlignment="1">
      <alignment horizontal="center" vertical="center" wrapText="1"/>
    </xf>
    <xf numFmtId="44" fontId="177" fillId="6" borderId="121" xfId="43" applyFont="1" applyFill="1" applyBorder="1" applyAlignment="1">
      <alignment horizontal="center" vertical="center"/>
    </xf>
    <xf numFmtId="9" fontId="177" fillId="6" borderId="121" xfId="13" applyFont="1" applyFill="1" applyBorder="1" applyAlignment="1">
      <alignment horizontal="center" vertical="center"/>
    </xf>
    <xf numFmtId="44" fontId="177" fillId="6" borderId="121" xfId="9" applyFont="1" applyFill="1" applyBorder="1" applyAlignment="1">
      <alignment horizontal="center" vertical="center"/>
    </xf>
    <xf numFmtId="9" fontId="177" fillId="6" borderId="122" xfId="10" applyFont="1" applyFill="1" applyBorder="1" applyAlignment="1">
      <alignment horizontal="center" vertical="center"/>
    </xf>
    <xf numFmtId="44" fontId="125" fillId="0" borderId="125" xfId="43" applyFont="1" applyBorder="1" applyAlignment="1">
      <alignment horizontal="center" vertical="center"/>
    </xf>
    <xf numFmtId="10" fontId="125" fillId="0" borderId="126" xfId="10" applyNumberFormat="1" applyFont="1" applyBorder="1" applyAlignment="1">
      <alignment horizontal="center" vertical="center"/>
    </xf>
    <xf numFmtId="172" fontId="125" fillId="0" borderId="127" xfId="9" applyNumberFormat="1" applyFont="1" applyBorder="1" applyAlignment="1">
      <alignment horizontal="center" vertical="center"/>
    </xf>
    <xf numFmtId="10" fontId="125" fillId="0" borderId="128" xfId="13" applyNumberFormat="1" applyFont="1" applyBorder="1" applyAlignment="1">
      <alignment horizontal="center" vertical="center"/>
    </xf>
    <xf numFmtId="172" fontId="8" fillId="0" borderId="127" xfId="9" applyNumberFormat="1" applyFont="1" applyBorder="1" applyAlignment="1">
      <alignment horizontal="center" vertical="center"/>
    </xf>
    <xf numFmtId="9" fontId="8" fillId="0" borderId="128" xfId="13" applyFont="1" applyBorder="1" applyAlignment="1">
      <alignment horizontal="center" vertical="center"/>
    </xf>
    <xf numFmtId="0" fontId="8" fillId="0" borderId="0" xfId="6" applyFont="1" applyAlignment="1">
      <alignment horizontal="left" vertical="center"/>
    </xf>
    <xf numFmtId="4" fontId="8" fillId="0" borderId="128" xfId="13" applyNumberFormat="1" applyFont="1" applyBorder="1" applyAlignment="1">
      <alignment horizontal="center" vertical="center"/>
    </xf>
    <xf numFmtId="44" fontId="8" fillId="0" borderId="125" xfId="43" applyFont="1" applyBorder="1" applyAlignment="1">
      <alignment horizontal="center" vertical="center"/>
    </xf>
    <xf numFmtId="0" fontId="8" fillId="0" borderId="30" xfId="6" applyFont="1" applyBorder="1" applyAlignment="1">
      <alignment horizontal="left" vertical="center"/>
    </xf>
    <xf numFmtId="10" fontId="8" fillId="0" borderId="128" xfId="10" applyNumberFormat="1" applyFont="1" applyBorder="1" applyAlignment="1">
      <alignment horizontal="center" vertical="center"/>
    </xf>
    <xf numFmtId="10" fontId="8" fillId="0" borderId="128" xfId="13" applyNumberFormat="1" applyFont="1" applyBorder="1" applyAlignment="1">
      <alignment horizontal="center" vertical="center"/>
    </xf>
    <xf numFmtId="4" fontId="5" fillId="0" borderId="30" xfId="6" applyNumberFormat="1" applyBorder="1" applyAlignment="1">
      <alignment horizontal="center"/>
    </xf>
    <xf numFmtId="44" fontId="125" fillId="0" borderId="6" xfId="9" applyFont="1" applyBorder="1" applyAlignment="1">
      <alignment horizontal="center" vertical="center"/>
    </xf>
    <xf numFmtId="10" fontId="125" fillId="0" borderId="35" xfId="13" applyNumberFormat="1" applyFont="1" applyBorder="1" applyAlignment="1">
      <alignment horizontal="center" vertical="center"/>
    </xf>
    <xf numFmtId="44" fontId="8" fillId="0" borderId="127" xfId="43" applyFont="1" applyBorder="1" applyAlignment="1">
      <alignment horizontal="center" vertical="center"/>
    </xf>
    <xf numFmtId="172" fontId="8" fillId="0" borderId="6" xfId="9" applyNumberFormat="1" applyFont="1" applyBorder="1" applyAlignment="1">
      <alignment horizontal="center" vertical="center"/>
    </xf>
    <xf numFmtId="0" fontId="8" fillId="8" borderId="134" xfId="6" applyFont="1" applyFill="1" applyBorder="1" applyAlignment="1">
      <alignment horizontal="left" vertical="center"/>
    </xf>
    <xf numFmtId="10" fontId="8" fillId="0" borderId="126" xfId="10" applyNumberFormat="1" applyFont="1" applyBorder="1" applyAlignment="1">
      <alignment horizontal="center" vertical="center"/>
    </xf>
    <xf numFmtId="172" fontId="125" fillId="0" borderId="6" xfId="9" applyNumberFormat="1" applyFont="1" applyBorder="1" applyAlignment="1">
      <alignment horizontal="center" vertical="center"/>
    </xf>
    <xf numFmtId="9" fontId="125" fillId="0" borderId="128" xfId="13" applyFont="1" applyBorder="1" applyAlignment="1">
      <alignment horizontal="center" vertical="center"/>
    </xf>
    <xf numFmtId="172" fontId="8" fillId="0" borderId="0" xfId="9" applyNumberFormat="1" applyFont="1" applyBorder="1" applyAlignment="1">
      <alignment horizontal="center" vertical="center"/>
    </xf>
    <xf numFmtId="10" fontId="125" fillId="0" borderId="0" xfId="10" applyNumberFormat="1" applyFont="1" applyBorder="1" applyAlignment="1">
      <alignment horizontal="center" vertical="center"/>
    </xf>
    <xf numFmtId="9" fontId="8" fillId="0" borderId="136" xfId="13" applyFont="1" applyBorder="1" applyAlignment="1">
      <alignment horizontal="center" vertical="center"/>
    </xf>
    <xf numFmtId="172" fontId="5" fillId="0" borderId="6" xfId="9" applyNumberFormat="1" applyFont="1" applyBorder="1" applyAlignment="1">
      <alignment horizontal="center" vertical="center"/>
    </xf>
    <xf numFmtId="172" fontId="5" fillId="0" borderId="127" xfId="9" applyNumberFormat="1" applyBorder="1" applyAlignment="1">
      <alignment horizontal="center" vertical="center"/>
    </xf>
    <xf numFmtId="9" fontId="5" fillId="0" borderId="128" xfId="13" applyBorder="1" applyAlignment="1">
      <alignment horizontal="center" vertical="center"/>
    </xf>
    <xf numFmtId="0" fontId="8" fillId="8" borderId="30" xfId="6" applyFont="1" applyFill="1" applyBorder="1" applyAlignment="1">
      <alignment horizontal="center" vertical="center"/>
    </xf>
    <xf numFmtId="4" fontId="8" fillId="8" borderId="30" xfId="6" applyNumberFormat="1" applyFont="1" applyFill="1" applyBorder="1" applyAlignment="1">
      <alignment horizontal="center" vertical="center"/>
    </xf>
    <xf numFmtId="172" fontId="5" fillId="0" borderId="30" xfId="9" applyNumberFormat="1" applyFont="1" applyBorder="1" applyAlignment="1">
      <alignment horizontal="center" vertical="center"/>
    </xf>
    <xf numFmtId="10" fontId="8" fillId="0" borderId="30" xfId="10" applyNumberFormat="1" applyFont="1" applyBorder="1" applyAlignment="1">
      <alignment horizontal="center" vertical="center"/>
    </xf>
    <xf numFmtId="172" fontId="5" fillId="0" borderId="30" xfId="9" applyNumberFormat="1" applyBorder="1" applyAlignment="1">
      <alignment horizontal="center" vertical="center"/>
    </xf>
    <xf numFmtId="9" fontId="5" fillId="0" borderId="135" xfId="13" applyBorder="1" applyAlignment="1">
      <alignment horizontal="center" vertical="center"/>
    </xf>
    <xf numFmtId="44" fontId="39" fillId="6" borderId="121" xfId="43" applyFont="1" applyFill="1" applyBorder="1" applyAlignment="1">
      <alignment horizontal="center" vertical="center"/>
    </xf>
    <xf numFmtId="9" fontId="39" fillId="6" borderId="121" xfId="13" applyFont="1" applyFill="1" applyBorder="1" applyAlignment="1">
      <alignment horizontal="center" vertical="center"/>
    </xf>
    <xf numFmtId="44" fontId="39" fillId="6" borderId="121" xfId="1" applyFont="1" applyFill="1" applyBorder="1" applyAlignment="1">
      <alignment horizontal="center" vertical="center"/>
    </xf>
    <xf numFmtId="44" fontId="39" fillId="6" borderId="121" xfId="9" applyFont="1" applyFill="1" applyBorder="1" applyAlignment="1">
      <alignment horizontal="center" vertical="center"/>
    </xf>
    <xf numFmtId="9" fontId="39" fillId="6" borderId="122" xfId="10" applyFont="1" applyFill="1" applyBorder="1" applyAlignment="1">
      <alignment horizontal="center" vertical="center"/>
    </xf>
    <xf numFmtId="0" fontId="5" fillId="39" borderId="0" xfId="6" applyFill="1"/>
    <xf numFmtId="4" fontId="5" fillId="5" borderId="0" xfId="6" applyNumberFormat="1" applyFill="1" applyAlignment="1">
      <alignment horizontal="center"/>
    </xf>
    <xf numFmtId="44" fontId="5" fillId="5" borderId="0" xfId="6" applyNumberFormat="1" applyFill="1"/>
    <xf numFmtId="44" fontId="5" fillId="5" borderId="0" xfId="9" applyFill="1"/>
    <xf numFmtId="44" fontId="197" fillId="5" borderId="0" xfId="6" applyNumberFormat="1" applyFont="1" applyFill="1"/>
    <xf numFmtId="44" fontId="197" fillId="5" borderId="0" xfId="1" applyFont="1" applyFill="1"/>
    <xf numFmtId="0" fontId="0" fillId="5" borderId="0" xfId="0" applyFill="1"/>
    <xf numFmtId="4" fontId="0" fillId="5" borderId="0" xfId="0" applyNumberFormat="1" applyFill="1" applyAlignment="1">
      <alignment horizontal="center"/>
    </xf>
    <xf numFmtId="0" fontId="198" fillId="5" borderId="0" xfId="0" applyFont="1" applyFill="1"/>
    <xf numFmtId="44" fontId="198" fillId="5" borderId="0" xfId="0" applyNumberFormat="1" applyFont="1" applyFill="1"/>
    <xf numFmtId="0" fontId="198" fillId="0" borderId="0" xfId="0" applyFont="1"/>
    <xf numFmtId="0" fontId="23" fillId="5" borderId="0" xfId="0" applyFont="1" applyFill="1"/>
    <xf numFmtId="4" fontId="0" fillId="0" borderId="0" xfId="0" applyNumberFormat="1" applyAlignment="1">
      <alignment horizontal="center"/>
    </xf>
    <xf numFmtId="0" fontId="7" fillId="5" borderId="0" xfId="100" applyFont="1" applyFill="1" applyAlignment="1">
      <alignment horizontal="left" indent="9"/>
    </xf>
    <xf numFmtId="0" fontId="8" fillId="5" borderId="0" xfId="100" applyFont="1" applyFill="1" applyAlignment="1">
      <alignment horizontal="left" indent="9"/>
    </xf>
    <xf numFmtId="0" fontId="199" fillId="5" borderId="0" xfId="100" applyFont="1" applyFill="1"/>
    <xf numFmtId="14" fontId="5" fillId="5" borderId="0" xfId="100" applyNumberFormat="1" applyFont="1" applyFill="1" applyAlignment="1">
      <alignment horizontal="left" vertical="center" wrapText="1"/>
    </xf>
    <xf numFmtId="14" fontId="5" fillId="5" borderId="3" xfId="100" applyNumberFormat="1" applyFont="1" applyFill="1" applyBorder="1" applyAlignment="1">
      <alignment horizontal="left" vertical="center" wrapText="1"/>
    </xf>
    <xf numFmtId="14" fontId="5" fillId="0" borderId="0" xfId="100" applyNumberFormat="1" applyFont="1" applyAlignment="1">
      <alignment horizontal="left" vertical="center" wrapText="1"/>
    </xf>
    <xf numFmtId="0" fontId="5" fillId="5" borderId="0" xfId="100" applyFont="1" applyFill="1" applyAlignment="1">
      <alignment horizontal="left" vertical="center" wrapText="1"/>
    </xf>
    <xf numFmtId="0" fontId="5" fillId="5" borderId="3" xfId="100" applyFont="1" applyFill="1" applyBorder="1" applyAlignment="1">
      <alignment horizontal="left" vertical="center" wrapText="1"/>
    </xf>
    <xf numFmtId="0" fontId="5" fillId="0" borderId="0" xfId="100" applyFont="1" applyAlignment="1">
      <alignment horizontal="left" vertical="center" wrapText="1"/>
    </xf>
    <xf numFmtId="0" fontId="95" fillId="5" borderId="0" xfId="100" applyFont="1" applyFill="1" applyAlignment="1">
      <alignment horizontal="left"/>
    </xf>
    <xf numFmtId="0" fontId="95" fillId="5" borderId="0" xfId="100" applyFont="1" applyFill="1" applyAlignment="1">
      <alignment horizontal="left" indent="5"/>
    </xf>
    <xf numFmtId="0" fontId="94" fillId="5" borderId="0" xfId="100" applyFont="1" applyFill="1" applyAlignment="1">
      <alignment horizontal="left" indent="3"/>
    </xf>
    <xf numFmtId="0" fontId="96" fillId="5" borderId="0" xfId="100" applyFont="1" applyFill="1" applyAlignment="1">
      <alignment horizontal="left" vertical="center" indent="3"/>
    </xf>
    <xf numFmtId="0" fontId="94" fillId="0" borderId="0" xfId="100" applyFont="1" applyAlignment="1">
      <alignment horizontal="left" indent="3"/>
    </xf>
    <xf numFmtId="0" fontId="9" fillId="5" borderId="0" xfId="100" applyFont="1" applyFill="1" applyAlignment="1">
      <alignment horizontal="left" indent="3"/>
    </xf>
    <xf numFmtId="0" fontId="94" fillId="0" borderId="0" xfId="100" applyFont="1" applyAlignment="1">
      <alignment horizontal="left" indent="4"/>
    </xf>
    <xf numFmtId="0" fontId="96" fillId="8" borderId="0" xfId="100" applyFont="1" applyFill="1"/>
    <xf numFmtId="17" fontId="94" fillId="8" borderId="137" xfId="100" applyNumberFormat="1" applyFont="1" applyFill="1" applyBorder="1" applyAlignment="1">
      <alignment horizontal="center"/>
    </xf>
    <xf numFmtId="0" fontId="126" fillId="0" borderId="0" xfId="100" applyFont="1"/>
    <xf numFmtId="44" fontId="126" fillId="0" borderId="0" xfId="100" applyNumberFormat="1" applyFont="1"/>
    <xf numFmtId="44" fontId="126" fillId="0" borderId="137" xfId="100" applyNumberFormat="1" applyFont="1" applyBorder="1"/>
    <xf numFmtId="17" fontId="94" fillId="6" borderId="137" xfId="100" applyNumberFormat="1" applyFont="1" applyFill="1" applyBorder="1" applyAlignment="1">
      <alignment horizontal="center"/>
    </xf>
    <xf numFmtId="17" fontId="98" fillId="6" borderId="137" xfId="100" applyNumberFormat="1" applyFont="1" applyFill="1" applyBorder="1" applyAlignment="1">
      <alignment horizontal="center"/>
    </xf>
    <xf numFmtId="9" fontId="5" fillId="8" borderId="137" xfId="13" applyFont="1" applyFill="1" applyBorder="1" applyAlignment="1">
      <alignment horizontal="center"/>
    </xf>
    <xf numFmtId="0" fontId="125" fillId="5" borderId="0" xfId="100" applyFont="1" applyFill="1" applyAlignment="1">
      <alignment horizontal="left" indent="2"/>
    </xf>
    <xf numFmtId="0" fontId="125" fillId="5" borderId="0" xfId="100" applyFont="1" applyFill="1" applyAlignment="1">
      <alignment horizontal="center"/>
    </xf>
    <xf numFmtId="0" fontId="96" fillId="0" borderId="19" xfId="6" applyFont="1" applyBorder="1"/>
    <xf numFmtId="0" fontId="200" fillId="0" borderId="0" xfId="6" applyFont="1" applyAlignment="1">
      <alignment vertical="center"/>
    </xf>
    <xf numFmtId="0" fontId="8" fillId="5" borderId="139" xfId="22" applyFont="1" applyFill="1" applyBorder="1" applyAlignment="1">
      <alignment horizontal="left" indent="1"/>
    </xf>
    <xf numFmtId="172" fontId="8" fillId="44" borderId="139" xfId="9" applyNumberFormat="1" applyFont="1" applyFill="1" applyBorder="1"/>
    <xf numFmtId="172" fontId="5" fillId="8" borderId="140" xfId="100" applyNumberFormat="1" applyFont="1" applyFill="1" applyBorder="1"/>
    <xf numFmtId="0" fontId="8" fillId="5" borderId="5" xfId="22" applyFont="1" applyFill="1" applyBorder="1" applyAlignment="1">
      <alignment horizontal="left" indent="1"/>
    </xf>
    <xf numFmtId="172" fontId="8" fillId="44" borderId="5" xfId="9" applyNumberFormat="1" applyFont="1" applyFill="1" applyBorder="1"/>
    <xf numFmtId="172" fontId="5" fillId="8" borderId="82" xfId="100" applyNumberFormat="1" applyFont="1" applyFill="1" applyBorder="1"/>
    <xf numFmtId="172" fontId="8" fillId="8" borderId="82" xfId="100" applyNumberFormat="1" applyFont="1" applyFill="1" applyBorder="1" applyAlignment="1">
      <alignment horizontal="center"/>
    </xf>
    <xf numFmtId="172" fontId="94" fillId="8" borderId="82" xfId="9" applyNumberFormat="1" applyFont="1" applyFill="1" applyBorder="1"/>
    <xf numFmtId="0" fontId="8" fillId="5" borderId="141" xfId="22" applyFont="1" applyFill="1" applyBorder="1" applyAlignment="1">
      <alignment horizontal="left" indent="1"/>
    </xf>
    <xf numFmtId="172" fontId="8" fillId="44" borderId="141" xfId="9" applyNumberFormat="1" applyFont="1" applyFill="1" applyBorder="1"/>
    <xf numFmtId="9" fontId="94" fillId="8" borderId="142" xfId="13" applyFont="1" applyFill="1" applyBorder="1" applyAlignment="1">
      <alignment horizontal="center"/>
    </xf>
    <xf numFmtId="0" fontId="100" fillId="8" borderId="0" xfId="100" applyFill="1" applyAlignment="1">
      <alignment vertical="center" textRotation="90"/>
    </xf>
    <xf numFmtId="0" fontId="41" fillId="8" borderId="0" xfId="100" applyFont="1" applyFill="1" applyAlignment="1">
      <alignment horizontal="left" indent="1"/>
    </xf>
    <xf numFmtId="172" fontId="100" fillId="8" borderId="0" xfId="100" applyNumberFormat="1" applyFill="1"/>
    <xf numFmtId="176" fontId="100" fillId="8" borderId="0" xfId="100" applyNumberFormat="1" applyFill="1"/>
    <xf numFmtId="0" fontId="100" fillId="0" borderId="0" xfId="100" applyAlignment="1">
      <alignment vertical="center" textRotation="90"/>
    </xf>
    <xf numFmtId="0" fontId="100" fillId="0" borderId="0" xfId="100" applyAlignment="1">
      <alignment horizontal="left" indent="1"/>
    </xf>
    <xf numFmtId="0" fontId="7" fillId="8" borderId="0" xfId="100" applyFont="1" applyFill="1" applyAlignment="1">
      <alignment horizontal="left" indent="10"/>
    </xf>
    <xf numFmtId="0" fontId="204" fillId="8" borderId="0" xfId="100" applyFont="1" applyFill="1" applyAlignment="1">
      <alignment horizontal="center"/>
    </xf>
    <xf numFmtId="0" fontId="96" fillId="8" borderId="0" xfId="100" applyFont="1" applyFill="1" applyAlignment="1">
      <alignment horizontal="right" vertical="center"/>
    </xf>
    <xf numFmtId="0" fontId="8" fillId="8" borderId="0" xfId="100" applyFont="1" applyFill="1" applyAlignment="1">
      <alignment horizontal="left" indent="10"/>
    </xf>
    <xf numFmtId="0" fontId="16" fillId="8" borderId="0" xfId="100" applyFont="1" applyFill="1" applyAlignment="1">
      <alignment horizontal="left"/>
    </xf>
    <xf numFmtId="170" fontId="5" fillId="8" borderId="0" xfId="13" applyNumberFormat="1" applyFont="1" applyFill="1"/>
    <xf numFmtId="14" fontId="5" fillId="0" borderId="3" xfId="100" applyNumberFormat="1" applyFont="1" applyBorder="1" applyAlignment="1">
      <alignment vertical="center" wrapText="1"/>
    </xf>
    <xf numFmtId="0" fontId="8" fillId="8" borderId="0" xfId="100" applyFont="1" applyFill="1" applyAlignment="1">
      <alignment horizontal="left" indent="5"/>
    </xf>
    <xf numFmtId="170" fontId="5" fillId="8" borderId="0" xfId="13" applyNumberFormat="1" applyFont="1" applyFill="1" applyBorder="1"/>
    <xf numFmtId="0" fontId="5" fillId="0" borderId="143" xfId="100" applyFont="1" applyBorder="1" applyAlignment="1">
      <alignment vertical="center" wrapText="1"/>
    </xf>
    <xf numFmtId="0" fontId="100" fillId="8" borderId="53" xfId="100" applyFill="1" applyBorder="1"/>
    <xf numFmtId="0" fontId="95" fillId="5" borderId="0" xfId="100" applyFont="1" applyFill="1" applyAlignment="1">
      <alignment horizontal="left" indent="11"/>
    </xf>
    <xf numFmtId="0" fontId="205" fillId="5" borderId="0" xfId="100" applyFont="1" applyFill="1" applyAlignment="1">
      <alignment horizontal="center" vertical="center"/>
    </xf>
    <xf numFmtId="0" fontId="95" fillId="5" borderId="0" xfId="100" applyFont="1" applyFill="1" applyAlignment="1">
      <alignment horizontal="right" vertical="center"/>
    </xf>
    <xf numFmtId="0" fontId="204" fillId="24" borderId="0" xfId="6" applyFont="1" applyFill="1" applyAlignment="1">
      <alignment horizontal="center"/>
    </xf>
    <xf numFmtId="0" fontId="204" fillId="5" borderId="0" xfId="6" applyFont="1" applyFill="1" applyAlignment="1">
      <alignment horizontal="center"/>
    </xf>
    <xf numFmtId="0" fontId="204" fillId="25" borderId="0" xfId="6" applyFont="1" applyFill="1" applyAlignment="1">
      <alignment horizontal="center"/>
    </xf>
    <xf numFmtId="0" fontId="204" fillId="8" borderId="0" xfId="6" applyFont="1" applyFill="1" applyAlignment="1">
      <alignment horizontal="center"/>
    </xf>
    <xf numFmtId="0" fontId="100" fillId="8" borderId="0" xfId="100" applyFill="1" applyAlignment="1">
      <alignment horizontal="center" vertical="center" wrapText="1"/>
    </xf>
    <xf numFmtId="0" fontId="94" fillId="8" borderId="0" xfId="100" applyFont="1" applyFill="1" applyAlignment="1">
      <alignment vertical="center" wrapText="1"/>
    </xf>
    <xf numFmtId="0" fontId="204" fillId="8" borderId="0" xfId="100" applyFont="1" applyFill="1" applyAlignment="1">
      <alignment horizontal="center" vertical="center" wrapText="1"/>
    </xf>
    <xf numFmtId="0" fontId="207" fillId="8" borderId="0" xfId="100" applyFont="1" applyFill="1" applyAlignment="1">
      <alignment vertical="center" wrapText="1"/>
    </xf>
    <xf numFmtId="0" fontId="100" fillId="0" borderId="0" xfId="100" applyAlignment="1">
      <alignment vertical="center" wrapText="1"/>
    </xf>
    <xf numFmtId="0" fontId="208" fillId="63" borderId="146" xfId="100" applyFont="1" applyFill="1" applyBorder="1" applyAlignment="1">
      <alignment horizontal="center" vertical="center" wrapText="1"/>
    </xf>
    <xf numFmtId="0" fontId="208" fillId="63" borderId="147" xfId="100" applyFont="1" applyFill="1" applyBorder="1" applyAlignment="1">
      <alignment horizontal="center" vertical="center" wrapText="1"/>
    </xf>
    <xf numFmtId="0" fontId="208" fillId="63" borderId="8" xfId="100" applyFont="1" applyFill="1" applyBorder="1" applyAlignment="1">
      <alignment horizontal="center" vertical="center" wrapText="1"/>
    </xf>
    <xf numFmtId="10" fontId="209" fillId="63" borderId="8" xfId="13" applyNumberFormat="1" applyFont="1" applyFill="1" applyBorder="1" applyAlignment="1">
      <alignment horizontal="center" vertical="center" wrapText="1"/>
    </xf>
    <xf numFmtId="10" fontId="208" fillId="63" borderId="148" xfId="13" applyNumberFormat="1" applyFont="1" applyFill="1" applyBorder="1" applyAlignment="1">
      <alignment horizontal="center" vertical="center" wrapText="1"/>
    </xf>
    <xf numFmtId="0" fontId="100" fillId="8" borderId="0" xfId="100" applyFill="1" applyAlignment="1">
      <alignment vertical="center" wrapText="1"/>
    </xf>
    <xf numFmtId="0" fontId="100" fillId="8" borderId="0" xfId="100" applyFill="1" applyAlignment="1">
      <alignment horizontal="center"/>
    </xf>
    <xf numFmtId="0" fontId="177" fillId="8" borderId="0" xfId="100" applyFont="1" applyFill="1" applyAlignment="1">
      <alignment horizontal="center"/>
    </xf>
    <xf numFmtId="10" fontId="5" fillId="8" borderId="0" xfId="13" applyNumberFormat="1" applyFill="1"/>
    <xf numFmtId="0" fontId="98" fillId="8" borderId="0" xfId="100" applyFont="1" applyFill="1" applyAlignment="1">
      <alignment horizontal="center"/>
    </xf>
    <xf numFmtId="0" fontId="8" fillId="8" borderId="149" xfId="100" applyFont="1" applyFill="1" applyBorder="1" applyAlignment="1">
      <alignment horizontal="center"/>
    </xf>
    <xf numFmtId="0" fontId="8" fillId="8" borderId="149" xfId="100" applyFont="1" applyFill="1" applyBorder="1" applyAlignment="1">
      <alignment horizontal="left" indent="1"/>
    </xf>
    <xf numFmtId="3" fontId="94" fillId="64" borderId="149" xfId="100" applyNumberFormat="1" applyFont="1" applyFill="1" applyBorder="1" applyAlignment="1">
      <alignment horizontal="center"/>
    </xf>
    <xf numFmtId="9" fontId="5" fillId="64" borderId="149" xfId="13" applyFill="1" applyBorder="1" applyAlignment="1">
      <alignment horizontal="center"/>
    </xf>
    <xf numFmtId="3" fontId="94" fillId="34" borderId="149" xfId="100" applyNumberFormat="1" applyFont="1" applyFill="1" applyBorder="1" applyAlignment="1">
      <alignment horizontal="center"/>
    </xf>
    <xf numFmtId="9" fontId="5" fillId="8" borderId="149" xfId="13" applyFill="1" applyBorder="1" applyAlignment="1">
      <alignment horizontal="center"/>
    </xf>
    <xf numFmtId="0" fontId="8" fillId="0" borderId="149" xfId="100" applyFont="1" applyBorder="1" applyAlignment="1">
      <alignment horizontal="center"/>
    </xf>
    <xf numFmtId="0" fontId="8" fillId="0" borderId="149" xfId="100" applyFont="1" applyBorder="1" applyAlignment="1">
      <alignment horizontal="left" indent="1"/>
    </xf>
    <xf numFmtId="0" fontId="8" fillId="0" borderId="150" xfId="100" applyFont="1" applyBorder="1" applyAlignment="1">
      <alignment horizontal="center"/>
    </xf>
    <xf numFmtId="0" fontId="8" fillId="0" borderId="150" xfId="100" applyFont="1" applyBorder="1" applyAlignment="1">
      <alignment horizontal="left" indent="1"/>
    </xf>
    <xf numFmtId="3" fontId="94" fillId="64" borderId="150" xfId="100" applyNumberFormat="1" applyFont="1" applyFill="1" applyBorder="1" applyAlignment="1">
      <alignment horizontal="center"/>
    </xf>
    <xf numFmtId="0" fontId="204" fillId="0" borderId="0" xfId="100" applyFont="1" applyAlignment="1">
      <alignment horizontal="center"/>
    </xf>
    <xf numFmtId="3" fontId="94" fillId="0" borderId="149" xfId="100" applyNumberFormat="1" applyFont="1" applyBorder="1" applyAlignment="1">
      <alignment horizontal="center"/>
    </xf>
    <xf numFmtId="9" fontId="5" fillId="0" borderId="149" xfId="13" applyFont="1" applyFill="1" applyBorder="1" applyAlignment="1">
      <alignment horizontal="center"/>
    </xf>
    <xf numFmtId="41" fontId="94" fillId="34" borderId="0" xfId="100" applyNumberFormat="1" applyFont="1" applyFill="1" applyAlignment="1">
      <alignment horizontal="center"/>
    </xf>
    <xf numFmtId="10" fontId="126" fillId="8" borderId="0" xfId="13" applyNumberFormat="1" applyFont="1" applyFill="1" applyAlignment="1">
      <alignment horizontal="center"/>
    </xf>
    <xf numFmtId="169" fontId="98" fillId="65" borderId="35" xfId="100" applyNumberFormat="1" applyFont="1" applyFill="1" applyBorder="1" applyAlignment="1">
      <alignment horizontal="center"/>
    </xf>
    <xf numFmtId="169" fontId="98" fillId="65" borderId="151" xfId="100" applyNumberFormat="1" applyFont="1" applyFill="1" applyBorder="1" applyAlignment="1">
      <alignment horizontal="right" indent="1"/>
    </xf>
    <xf numFmtId="169" fontId="98" fillId="65" borderId="152" xfId="100" applyNumberFormat="1" applyFont="1" applyFill="1" applyBorder="1" applyAlignment="1">
      <alignment horizontal="center"/>
    </xf>
    <xf numFmtId="9" fontId="98" fillId="65" borderId="152" xfId="13" applyFont="1" applyFill="1" applyBorder="1" applyAlignment="1">
      <alignment horizontal="center"/>
    </xf>
    <xf numFmtId="169" fontId="98" fillId="65" borderId="153" xfId="100" applyNumberFormat="1" applyFont="1" applyFill="1" applyBorder="1" applyAlignment="1">
      <alignment horizontal="center"/>
    </xf>
    <xf numFmtId="169" fontId="100" fillId="8" borderId="0" xfId="100" applyNumberFormat="1" applyFill="1"/>
    <xf numFmtId="0" fontId="100" fillId="8" borderId="0" xfId="100" applyFill="1" applyAlignment="1">
      <alignment horizontal="center" vertical="center"/>
    </xf>
    <xf numFmtId="0" fontId="5" fillId="5" borderId="0" xfId="100" applyFont="1" applyFill="1" applyAlignment="1">
      <alignment horizontal="center" vertical="center"/>
    </xf>
    <xf numFmtId="0" fontId="204" fillId="5" borderId="0" xfId="100" applyFont="1" applyFill="1" applyAlignment="1">
      <alignment horizontal="center" vertical="center"/>
    </xf>
    <xf numFmtId="0" fontId="100" fillId="5" borderId="0" xfId="100" applyFill="1" applyAlignment="1">
      <alignment horizontal="center" vertical="center"/>
    </xf>
    <xf numFmtId="4" fontId="140" fillId="5" borderId="0" xfId="13" applyNumberFormat="1" applyFont="1" applyFill="1" applyAlignment="1">
      <alignment horizontal="center" vertical="center"/>
    </xf>
    <xf numFmtId="9" fontId="0" fillId="5" borderId="0" xfId="13" applyFont="1" applyFill="1" applyAlignment="1">
      <alignment horizontal="center" vertical="center"/>
    </xf>
    <xf numFmtId="0" fontId="100" fillId="0" borderId="0" xfId="100" applyAlignment="1">
      <alignment horizontal="center" vertical="center"/>
    </xf>
    <xf numFmtId="0" fontId="207" fillId="5" borderId="0" xfId="100" applyFont="1" applyFill="1" applyAlignment="1">
      <alignment vertical="center" wrapText="1"/>
    </xf>
    <xf numFmtId="9" fontId="98" fillId="65" borderId="152" xfId="100" applyNumberFormat="1" applyFont="1" applyFill="1" applyBorder="1" applyAlignment="1">
      <alignment horizontal="center"/>
    </xf>
    <xf numFmtId="3" fontId="5" fillId="0" borderId="149" xfId="100" applyNumberFormat="1" applyFont="1" applyBorder="1" applyAlignment="1">
      <alignment horizontal="center"/>
    </xf>
    <xf numFmtId="180" fontId="141" fillId="0" borderId="0" xfId="100" applyNumberFormat="1" applyFont="1" applyAlignment="1">
      <alignment horizontal="center" vertical="center"/>
    </xf>
    <xf numFmtId="180" fontId="115" fillId="5" borderId="0" xfId="100" applyNumberFormat="1" applyFont="1" applyFill="1" applyAlignment="1">
      <alignment horizontal="center" vertical="center"/>
    </xf>
    <xf numFmtId="0" fontId="177" fillId="0" borderId="0" xfId="100" applyFont="1" applyAlignment="1">
      <alignment horizontal="center"/>
    </xf>
    <xf numFmtId="10" fontId="5" fillId="0" borderId="0" xfId="13" applyNumberFormat="1" applyFill="1"/>
    <xf numFmtId="0" fontId="98" fillId="0" borderId="0" xfId="100" applyFont="1" applyAlignment="1">
      <alignment horizontal="center"/>
    </xf>
    <xf numFmtId="0" fontId="204" fillId="8" borderId="0" xfId="100" applyFont="1" applyFill="1" applyAlignment="1">
      <alignment horizontal="center" vertical="center"/>
    </xf>
    <xf numFmtId="0" fontId="204" fillId="5" borderId="0" xfId="100" applyFont="1" applyFill="1" applyAlignment="1">
      <alignment vertical="center"/>
    </xf>
    <xf numFmtId="4" fontId="204" fillId="5" borderId="0" xfId="13" applyNumberFormat="1" applyFont="1" applyFill="1" applyAlignment="1">
      <alignment vertical="center"/>
    </xf>
    <xf numFmtId="9" fontId="204" fillId="5" borderId="0" xfId="13" applyFont="1" applyFill="1" applyAlignment="1">
      <alignment vertical="center"/>
    </xf>
    <xf numFmtId="180" fontId="204" fillId="5" borderId="0" xfId="100" applyNumberFormat="1" applyFont="1" applyFill="1" applyAlignment="1">
      <alignment vertical="center"/>
    </xf>
    <xf numFmtId="0" fontId="204" fillId="8" borderId="0" xfId="100" applyFont="1" applyFill="1" applyAlignment="1">
      <alignment vertical="center"/>
    </xf>
    <xf numFmtId="0" fontId="204" fillId="0" borderId="0" xfId="100" applyFont="1" applyAlignment="1">
      <alignment vertical="center"/>
    </xf>
    <xf numFmtId="0" fontId="204" fillId="5" borderId="0" xfId="100" applyFont="1" applyFill="1" applyAlignment="1">
      <alignment horizontal="center"/>
    </xf>
    <xf numFmtId="43" fontId="0" fillId="8" borderId="0" xfId="12" applyFont="1" applyFill="1"/>
    <xf numFmtId="4" fontId="141" fillId="5" borderId="0" xfId="13" applyNumberFormat="1" applyFont="1" applyFill="1" applyAlignment="1">
      <alignment horizontal="center"/>
    </xf>
    <xf numFmtId="43" fontId="5" fillId="8" borderId="0" xfId="12" applyFont="1" applyFill="1"/>
    <xf numFmtId="172" fontId="96" fillId="8" borderId="0" xfId="100" applyNumberFormat="1" applyFont="1" applyFill="1" applyAlignment="1">
      <alignment horizontal="right" vertical="center"/>
    </xf>
    <xf numFmtId="0" fontId="5" fillId="5" borderId="3" xfId="100" applyFont="1" applyFill="1" applyBorder="1" applyAlignment="1">
      <alignment horizontal="center" vertical="center" wrapText="1"/>
    </xf>
    <xf numFmtId="0" fontId="15" fillId="8" borderId="0" xfId="100" applyFont="1" applyFill="1" applyAlignment="1">
      <alignment horizontal="left"/>
    </xf>
    <xf numFmtId="172" fontId="5" fillId="8" borderId="0" xfId="13" applyNumberFormat="1" applyFont="1" applyFill="1"/>
    <xf numFmtId="0" fontId="95" fillId="5" borderId="0" xfId="100" applyFont="1" applyFill="1" applyAlignment="1">
      <alignment horizontal="left" vertical="center" indent="10"/>
    </xf>
    <xf numFmtId="172" fontId="95" fillId="5" borderId="0" xfId="100" applyNumberFormat="1" applyFont="1" applyFill="1" applyAlignment="1">
      <alignment vertical="center"/>
    </xf>
    <xf numFmtId="176" fontId="95" fillId="5" borderId="0" xfId="100" applyNumberFormat="1" applyFont="1" applyFill="1" applyAlignment="1">
      <alignment vertical="center" wrapText="1"/>
    </xf>
    <xf numFmtId="0" fontId="109" fillId="5" borderId="0" xfId="6" applyFont="1" applyFill="1" applyAlignment="1">
      <alignment vertical="center"/>
    </xf>
    <xf numFmtId="15" fontId="148" fillId="5" borderId="0" xfId="6" applyNumberFormat="1" applyFont="1" applyFill="1" applyAlignment="1">
      <alignment horizontal="center" vertical="center"/>
    </xf>
    <xf numFmtId="43" fontId="5" fillId="8" borderId="0" xfId="12" applyFont="1" applyFill="1" applyAlignment="1">
      <alignment vertical="center"/>
    </xf>
    <xf numFmtId="0" fontId="5" fillId="24" borderId="0" xfId="6" applyFill="1" applyAlignment="1">
      <alignment horizontal="center"/>
    </xf>
    <xf numFmtId="172" fontId="94" fillId="24" borderId="0" xfId="6" applyNumberFormat="1" applyFont="1" applyFill="1" applyAlignment="1">
      <alignment horizontal="center"/>
    </xf>
    <xf numFmtId="0" fontId="5" fillId="5" borderId="0" xfId="6" applyFill="1" applyAlignment="1">
      <alignment horizontal="center"/>
    </xf>
    <xf numFmtId="172" fontId="94" fillId="5" borderId="0" xfId="6" applyNumberFormat="1" applyFont="1" applyFill="1" applyAlignment="1">
      <alignment horizontal="center"/>
    </xf>
    <xf numFmtId="0" fontId="5" fillId="25" borderId="0" xfId="6" applyFill="1" applyAlignment="1">
      <alignment horizontal="center"/>
    </xf>
    <xf numFmtId="172" fontId="94" fillId="25" borderId="0" xfId="6" applyNumberFormat="1" applyFont="1" applyFill="1" applyAlignment="1">
      <alignment horizontal="center"/>
    </xf>
    <xf numFmtId="0" fontId="5" fillId="5" borderId="0" xfId="6" applyFill="1" applyAlignment="1">
      <alignment horizontal="left"/>
    </xf>
    <xf numFmtId="172" fontId="94" fillId="5" borderId="0" xfId="6" applyNumberFormat="1" applyFont="1" applyFill="1" applyAlignment="1">
      <alignment horizontal="left"/>
    </xf>
    <xf numFmtId="43" fontId="94" fillId="5" borderId="0" xfId="12" applyFont="1" applyFill="1" applyAlignment="1">
      <alignment horizontal="left"/>
    </xf>
    <xf numFmtId="0" fontId="210" fillId="26" borderId="158" xfId="100" applyFont="1" applyFill="1" applyBorder="1" applyAlignment="1">
      <alignment horizontal="center" vertical="center" wrapText="1"/>
    </xf>
    <xf numFmtId="0" fontId="210" fillId="26" borderId="159" xfId="100" applyFont="1" applyFill="1" applyBorder="1" applyAlignment="1">
      <alignment horizontal="center" vertical="center" wrapText="1"/>
    </xf>
    <xf numFmtId="0" fontId="211" fillId="8" borderId="0" xfId="100" applyFont="1" applyFill="1" applyAlignment="1">
      <alignment horizontal="center" vertical="center" wrapText="1"/>
    </xf>
    <xf numFmtId="0" fontId="163" fillId="5" borderId="0" xfId="12" applyNumberFormat="1" applyFont="1" applyFill="1" applyAlignment="1">
      <alignment horizontal="center" vertical="center"/>
    </xf>
    <xf numFmtId="0" fontId="163" fillId="5" borderId="0" xfId="12" applyNumberFormat="1" applyFont="1" applyFill="1" applyAlignment="1">
      <alignment vertical="center"/>
    </xf>
    <xf numFmtId="0" fontId="212" fillId="8" borderId="0" xfId="100" applyFont="1" applyFill="1" applyAlignment="1">
      <alignment horizontal="center" vertical="center" wrapText="1"/>
    </xf>
    <xf numFmtId="0" fontId="163" fillId="0" borderId="0" xfId="100" applyFont="1" applyAlignment="1">
      <alignment vertical="center"/>
    </xf>
    <xf numFmtId="0" fontId="8" fillId="0" borderId="5" xfId="100" applyFont="1" applyBorder="1" applyAlignment="1">
      <alignment horizontal="center" vertical="center"/>
    </xf>
    <xf numFmtId="174" fontId="168" fillId="0" borderId="0" xfId="12" applyNumberFormat="1" applyFont="1" applyFill="1"/>
    <xf numFmtId="169" fontId="94" fillId="0" borderId="5" xfId="100" applyNumberFormat="1" applyFont="1" applyBorder="1" applyAlignment="1">
      <alignment horizontal="center" vertical="center"/>
    </xf>
    <xf numFmtId="172" fontId="8" fillId="0" borderId="5" xfId="9" applyNumberFormat="1" applyFont="1" applyFill="1" applyBorder="1" applyAlignment="1">
      <alignment vertical="center"/>
    </xf>
    <xf numFmtId="169" fontId="8" fillId="0" borderId="5" xfId="100" applyNumberFormat="1" applyFont="1" applyBorder="1" applyAlignment="1">
      <alignment horizontal="center" vertical="center"/>
    </xf>
    <xf numFmtId="9" fontId="8" fillId="0" borderId="5" xfId="13" applyFont="1" applyFill="1" applyBorder="1" applyAlignment="1">
      <alignment horizontal="center" vertical="center"/>
    </xf>
    <xf numFmtId="169" fontId="94" fillId="66" borderId="5" xfId="100" applyNumberFormat="1" applyFont="1" applyFill="1" applyBorder="1" applyAlignment="1">
      <alignment horizontal="center" vertical="center"/>
    </xf>
    <xf numFmtId="172" fontId="8" fillId="66" borderId="5" xfId="9" applyNumberFormat="1" applyFont="1" applyFill="1" applyBorder="1" applyAlignment="1">
      <alignment vertical="center"/>
    </xf>
    <xf numFmtId="3" fontId="94" fillId="66" borderId="149" xfId="100" applyNumberFormat="1" applyFont="1" applyFill="1" applyBorder="1" applyAlignment="1">
      <alignment horizontal="center"/>
    </xf>
    <xf numFmtId="169" fontId="8" fillId="66" borderId="5" xfId="100" applyNumberFormat="1" applyFont="1" applyFill="1" applyBorder="1" applyAlignment="1">
      <alignment horizontal="center" vertical="center"/>
    </xf>
    <xf numFmtId="9" fontId="8" fillId="66" borderId="5" xfId="13" applyFont="1" applyFill="1" applyBorder="1" applyAlignment="1">
      <alignment horizontal="center" vertical="center"/>
    </xf>
    <xf numFmtId="0" fontId="8" fillId="0" borderId="0" xfId="100" applyFont="1" applyAlignment="1">
      <alignment vertical="center"/>
    </xf>
    <xf numFmtId="169" fontId="94" fillId="67" borderId="5" xfId="100" applyNumberFormat="1" applyFont="1" applyFill="1" applyBorder="1" applyAlignment="1">
      <alignment horizontal="center" vertical="center"/>
    </xf>
    <xf numFmtId="172" fontId="8" fillId="67" borderId="5" xfId="9" applyNumberFormat="1" applyFont="1" applyFill="1" applyBorder="1" applyAlignment="1">
      <alignment vertical="center"/>
    </xf>
    <xf numFmtId="3" fontId="94" fillId="67" borderId="149" xfId="100" applyNumberFormat="1" applyFont="1" applyFill="1" applyBorder="1" applyAlignment="1">
      <alignment horizontal="center"/>
    </xf>
    <xf numFmtId="169" fontId="8" fillId="67" borderId="5" xfId="100" applyNumberFormat="1" applyFont="1" applyFill="1" applyBorder="1" applyAlignment="1">
      <alignment horizontal="center" vertical="center"/>
    </xf>
    <xf numFmtId="9" fontId="8" fillId="67" borderId="5" xfId="13" applyFont="1" applyFill="1" applyBorder="1" applyAlignment="1">
      <alignment horizontal="center" vertical="center"/>
    </xf>
    <xf numFmtId="0" fontId="125" fillId="0" borderId="0" xfId="100" applyFont="1" applyAlignment="1">
      <alignment vertical="center"/>
    </xf>
    <xf numFmtId="169" fontId="94" fillId="68" borderId="5" xfId="100" applyNumberFormat="1" applyFont="1" applyFill="1" applyBorder="1" applyAlignment="1">
      <alignment horizontal="center" vertical="center"/>
    </xf>
    <xf numFmtId="172" fontId="8" fillId="68" borderId="5" xfId="9" applyNumberFormat="1" applyFont="1" applyFill="1" applyBorder="1" applyAlignment="1">
      <alignment vertical="center"/>
    </xf>
    <xf numFmtId="3" fontId="94" fillId="68" borderId="149" xfId="100" applyNumberFormat="1" applyFont="1" applyFill="1" applyBorder="1" applyAlignment="1">
      <alignment horizontal="center"/>
    </xf>
    <xf numFmtId="169" fontId="8" fillId="68" borderId="5" xfId="100" applyNumberFormat="1" applyFont="1" applyFill="1" applyBorder="1" applyAlignment="1">
      <alignment horizontal="center" vertical="center"/>
    </xf>
    <xf numFmtId="9" fontId="8" fillId="68" borderId="5" xfId="13" applyFont="1" applyFill="1" applyBorder="1" applyAlignment="1">
      <alignment horizontal="center" vertical="center"/>
    </xf>
    <xf numFmtId="0" fontId="8" fillId="8" borderId="35" xfId="100" applyFont="1" applyFill="1" applyBorder="1" applyAlignment="1">
      <alignment horizontal="center" vertical="center"/>
    </xf>
    <xf numFmtId="0" fontId="8" fillId="8" borderId="129" xfId="100" applyFont="1" applyFill="1" applyBorder="1" applyAlignment="1">
      <alignment horizontal="left" vertical="center" indent="1"/>
    </xf>
    <xf numFmtId="43" fontId="168" fillId="8" borderId="0" xfId="12" applyFont="1" applyFill="1"/>
    <xf numFmtId="169" fontId="8" fillId="0" borderId="129" xfId="100" applyNumberFormat="1" applyFont="1" applyBorder="1" applyAlignment="1">
      <alignment horizontal="center" vertical="center"/>
    </xf>
    <xf numFmtId="169" fontId="125" fillId="0" borderId="129" xfId="100" applyNumberFormat="1" applyFont="1" applyBorder="1" applyAlignment="1">
      <alignment horizontal="center" vertical="center"/>
    </xf>
    <xf numFmtId="172" fontId="8" fillId="0" borderId="129" xfId="9" applyNumberFormat="1" applyFont="1" applyBorder="1" applyAlignment="1">
      <alignment vertical="center"/>
    </xf>
    <xf numFmtId="169" fontId="8" fillId="8" borderId="129" xfId="100" applyNumberFormat="1" applyFont="1" applyFill="1" applyBorder="1" applyAlignment="1">
      <alignment horizontal="center" vertical="center"/>
    </xf>
    <xf numFmtId="10" fontId="8" fillId="8" borderId="6" xfId="13" applyNumberFormat="1" applyFont="1" applyFill="1" applyBorder="1" applyAlignment="1">
      <alignment horizontal="center" vertical="center"/>
    </xf>
    <xf numFmtId="0" fontId="98" fillId="6" borderId="35" xfId="100" applyFont="1" applyFill="1" applyBorder="1" applyAlignment="1">
      <alignment horizontal="right" vertical="center"/>
    </xf>
    <xf numFmtId="0" fontId="98" fillId="6" borderId="129" xfId="100" applyFont="1" applyFill="1" applyBorder="1" applyAlignment="1">
      <alignment horizontal="right" vertical="center"/>
    </xf>
    <xf numFmtId="169" fontId="98" fillId="6" borderId="147" xfId="100" applyNumberFormat="1" applyFont="1" applyFill="1" applyBorder="1" applyAlignment="1">
      <alignment horizontal="center" vertical="center"/>
    </xf>
    <xf numFmtId="44" fontId="98" fillId="6" borderId="147" xfId="9" applyFont="1" applyFill="1" applyBorder="1" applyAlignment="1">
      <alignment horizontal="center" vertical="center"/>
    </xf>
    <xf numFmtId="172" fontId="98" fillId="6" borderId="147" xfId="9" applyNumberFormat="1" applyFont="1" applyFill="1" applyBorder="1" applyAlignment="1">
      <alignment horizontal="center" vertical="center"/>
    </xf>
    <xf numFmtId="9" fontId="98" fillId="6" borderId="6" xfId="13" applyFont="1" applyFill="1" applyBorder="1" applyAlignment="1">
      <alignment horizontal="center" vertical="center"/>
    </xf>
    <xf numFmtId="0" fontId="98" fillId="6" borderId="6" xfId="13" applyNumberFormat="1" applyFont="1" applyFill="1" applyBorder="1" applyAlignment="1">
      <alignment horizontal="center" vertical="center"/>
    </xf>
    <xf numFmtId="174" fontId="5" fillId="8" borderId="0" xfId="12" applyNumberFormat="1" applyFont="1" applyFill="1"/>
    <xf numFmtId="174" fontId="94" fillId="8" borderId="0" xfId="12" applyNumberFormat="1" applyFont="1" applyFill="1"/>
    <xf numFmtId="43" fontId="100" fillId="8" borderId="0" xfId="100" applyNumberFormat="1" applyFill="1"/>
    <xf numFmtId="172" fontId="5" fillId="8" borderId="0" xfId="100" applyNumberFormat="1" applyFont="1" applyFill="1"/>
    <xf numFmtId="43" fontId="168" fillId="0" borderId="0" xfId="12" applyFont="1" applyFill="1"/>
    <xf numFmtId="0" fontId="210" fillId="69" borderId="163" xfId="100" applyFont="1" applyFill="1" applyBorder="1" applyAlignment="1">
      <alignment horizontal="center" vertical="center" wrapText="1"/>
    </xf>
    <xf numFmtId="0" fontId="210" fillId="69" borderId="164" xfId="100" applyFont="1" applyFill="1" applyBorder="1" applyAlignment="1">
      <alignment horizontal="center" vertical="center" wrapText="1"/>
    </xf>
    <xf numFmtId="0" fontId="210" fillId="69" borderId="165" xfId="100" applyFont="1" applyFill="1" applyBorder="1" applyAlignment="1">
      <alignment horizontal="center" vertical="center" wrapText="1"/>
    </xf>
    <xf numFmtId="0" fontId="109" fillId="8" borderId="0" xfId="100" applyFont="1" applyFill="1" applyAlignment="1">
      <alignment horizontal="center" vertical="center" wrapText="1"/>
    </xf>
    <xf numFmtId="0" fontId="213" fillId="8" borderId="0" xfId="100" applyFont="1" applyFill="1" applyAlignment="1">
      <alignment horizontal="center" vertical="center" wrapText="1"/>
    </xf>
    <xf numFmtId="172" fontId="109" fillId="8" borderId="0" xfId="100" applyNumberFormat="1" applyFont="1" applyFill="1" applyAlignment="1">
      <alignment horizontal="center" vertical="center" wrapText="1"/>
    </xf>
    <xf numFmtId="0" fontId="174" fillId="8" borderId="0" xfId="100" applyFont="1" applyFill="1" applyAlignment="1">
      <alignment horizontal="center" vertical="center" wrapText="1"/>
    </xf>
    <xf numFmtId="43" fontId="41" fillId="8" borderId="0" xfId="12" applyFont="1" applyFill="1"/>
    <xf numFmtId="169" fontId="214" fillId="0" borderId="129" xfId="26" applyNumberFormat="1" applyFont="1" applyFill="1" applyBorder="1" applyAlignment="1">
      <alignment horizontal="center" vertical="center"/>
    </xf>
    <xf numFmtId="172" fontId="214" fillId="0" borderId="129" xfId="26" applyNumberFormat="1" applyFont="1" applyFill="1" applyBorder="1" applyAlignment="1">
      <alignment vertical="center"/>
    </xf>
    <xf numFmtId="0" fontId="98" fillId="70" borderId="35" xfId="100" applyFont="1" applyFill="1" applyBorder="1" applyAlignment="1">
      <alignment horizontal="right" vertical="center"/>
    </xf>
    <xf numFmtId="0" fontId="98" fillId="70" borderId="129" xfId="100" applyFont="1" applyFill="1" applyBorder="1" applyAlignment="1">
      <alignment horizontal="right" vertical="center"/>
    </xf>
    <xf numFmtId="169" fontId="98" fillId="70" borderId="147" xfId="100" applyNumberFormat="1" applyFont="1" applyFill="1" applyBorder="1" applyAlignment="1">
      <alignment horizontal="center" vertical="center"/>
    </xf>
    <xf numFmtId="44" fontId="98" fillId="70" borderId="147" xfId="9" applyFont="1" applyFill="1" applyBorder="1" applyAlignment="1">
      <alignment horizontal="center" vertical="center"/>
    </xf>
    <xf numFmtId="172" fontId="98" fillId="70" borderId="147" xfId="9" applyNumberFormat="1" applyFont="1" applyFill="1" applyBorder="1" applyAlignment="1">
      <alignment horizontal="center" vertical="center"/>
    </xf>
    <xf numFmtId="9" fontId="98" fillId="70" borderId="147" xfId="13" applyFont="1" applyFill="1" applyBorder="1" applyAlignment="1">
      <alignment horizontal="center" vertical="center"/>
    </xf>
    <xf numFmtId="9" fontId="100" fillId="8" borderId="0" xfId="100" applyNumberFormat="1" applyFill="1"/>
    <xf numFmtId="43" fontId="41" fillId="0" borderId="0" xfId="12" applyFont="1"/>
    <xf numFmtId="0" fontId="100" fillId="0" borderId="0" xfId="100" applyAlignment="1">
      <alignment horizontal="center"/>
    </xf>
    <xf numFmtId="0" fontId="7" fillId="8" borderId="0" xfId="19" applyFont="1" applyFill="1" applyAlignment="1">
      <alignment horizontal="left"/>
    </xf>
    <xf numFmtId="0" fontId="101" fillId="8" borderId="0" xfId="19" applyFont="1" applyFill="1" applyAlignment="1">
      <alignment horizontal="left"/>
    </xf>
    <xf numFmtId="0" fontId="215" fillId="8" borderId="0" xfId="19" applyFont="1" applyFill="1" applyAlignment="1">
      <alignment vertical="center"/>
    </xf>
    <xf numFmtId="0" fontId="94" fillId="8" borderId="0" xfId="19" applyFont="1" applyFill="1"/>
    <xf numFmtId="0" fontId="97" fillId="0" borderId="0" xfId="19" applyFont="1"/>
    <xf numFmtId="44" fontId="97" fillId="0" borderId="0" xfId="19" applyNumberFormat="1" applyFont="1"/>
    <xf numFmtId="0" fontId="8" fillId="8" borderId="0" xfId="19" applyFont="1" applyFill="1" applyAlignment="1">
      <alignment horizontal="left"/>
    </xf>
    <xf numFmtId="0" fontId="16" fillId="8" borderId="0" xfId="19" applyFont="1" applyFill="1" applyAlignment="1">
      <alignment horizontal="left"/>
    </xf>
    <xf numFmtId="0" fontId="7" fillId="0" borderId="0" xfId="19" applyFont="1"/>
    <xf numFmtId="44" fontId="7" fillId="0" borderId="0" xfId="19" applyNumberFormat="1" applyFont="1"/>
    <xf numFmtId="0" fontId="94" fillId="8" borderId="0" xfId="19" applyFont="1" applyFill="1" applyAlignment="1">
      <alignment horizontal="left"/>
    </xf>
    <xf numFmtId="4" fontId="94" fillId="8" borderId="0" xfId="19" applyNumberFormat="1" applyFont="1" applyFill="1"/>
    <xf numFmtId="0" fontId="94" fillId="0" borderId="0" xfId="19" applyFont="1"/>
    <xf numFmtId="44" fontId="94" fillId="0" borderId="0" xfId="19" applyNumberFormat="1" applyFont="1"/>
    <xf numFmtId="0" fontId="95" fillId="5" borderId="0" xfId="6" applyFont="1" applyFill="1" applyAlignment="1">
      <alignment horizontal="left" vertical="center" indent="4"/>
    </xf>
    <xf numFmtId="0" fontId="11" fillId="0" borderId="0" xfId="19" applyFont="1"/>
    <xf numFmtId="0" fontId="109" fillId="5" borderId="0" xfId="19" applyFont="1" applyFill="1"/>
    <xf numFmtId="15" fontId="148" fillId="5" borderId="0" xfId="19" applyNumberFormat="1" applyFont="1" applyFill="1" applyAlignment="1">
      <alignment horizontal="center"/>
    </xf>
    <xf numFmtId="44" fontId="11" fillId="0" borderId="0" xfId="19" applyNumberFormat="1" applyFont="1"/>
    <xf numFmtId="0" fontId="11" fillId="0" borderId="0" xfId="19" applyFont="1" applyAlignment="1">
      <alignment horizontal="left"/>
    </xf>
    <xf numFmtId="0" fontId="94" fillId="24" borderId="0" xfId="19" applyFont="1" applyFill="1"/>
    <xf numFmtId="0" fontId="94" fillId="24" borderId="0" xfId="19" applyFont="1" applyFill="1" applyAlignment="1">
      <alignment horizontal="left"/>
    </xf>
    <xf numFmtId="0" fontId="94" fillId="24" borderId="0" xfId="19" applyFont="1" applyFill="1" applyAlignment="1">
      <alignment horizontal="center"/>
    </xf>
    <xf numFmtId="0" fontId="94" fillId="5" borderId="0" xfId="19" applyFont="1" applyFill="1"/>
    <xf numFmtId="0" fontId="94" fillId="5" borderId="0" xfId="19" applyFont="1" applyFill="1" applyAlignment="1">
      <alignment horizontal="left"/>
    </xf>
    <xf numFmtId="0" fontId="94" fillId="5" borderId="0" xfId="19" applyFont="1" applyFill="1" applyAlignment="1">
      <alignment horizontal="center"/>
    </xf>
    <xf numFmtId="0" fontId="94" fillId="25" borderId="0" xfId="19" applyFont="1" applyFill="1"/>
    <xf numFmtId="0" fontId="94" fillId="25" borderId="0" xfId="19" applyFont="1" applyFill="1" applyAlignment="1">
      <alignment horizontal="left"/>
    </xf>
    <xf numFmtId="0" fontId="94" fillId="25" borderId="0" xfId="19" applyFont="1" applyFill="1" applyAlignment="1">
      <alignment horizontal="center"/>
    </xf>
    <xf numFmtId="0" fontId="98" fillId="28" borderId="169" xfId="6" applyFont="1" applyFill="1" applyBorder="1" applyAlignment="1">
      <alignment horizontal="center" vertical="center" wrapText="1"/>
    </xf>
    <xf numFmtId="0" fontId="98" fillId="28" borderId="170" xfId="6" applyFont="1" applyFill="1" applyBorder="1" applyAlignment="1">
      <alignment horizontal="center" vertical="center" wrapText="1"/>
    </xf>
    <xf numFmtId="0" fontId="168" fillId="0" borderId="0" xfId="6" applyFont="1" applyAlignment="1">
      <alignment horizontal="center" vertical="center"/>
    </xf>
    <xf numFmtId="44" fontId="168" fillId="0" borderId="0" xfId="6" applyNumberFormat="1" applyFont="1" applyAlignment="1">
      <alignment horizontal="center" vertical="center"/>
    </xf>
    <xf numFmtId="3" fontId="5" fillId="8" borderId="5" xfId="6" applyNumberFormat="1" applyFill="1" applyBorder="1" applyAlignment="1">
      <alignment horizontal="center" vertical="center"/>
    </xf>
    <xf numFmtId="44" fontId="5" fillId="8" borderId="5" xfId="9" applyFill="1" applyBorder="1" applyAlignment="1">
      <alignment vertical="center"/>
    </xf>
    <xf numFmtId="181" fontId="5" fillId="8" borderId="5" xfId="20" applyNumberFormat="1" applyFill="1" applyBorder="1" applyAlignment="1">
      <alignment vertical="center"/>
    </xf>
    <xf numFmtId="0" fontId="5" fillId="8" borderId="5" xfId="6" applyFill="1" applyBorder="1" applyAlignment="1">
      <alignment horizontal="center" vertical="center"/>
    </xf>
    <xf numFmtId="0" fontId="5" fillId="0" borderId="0" xfId="6" applyAlignment="1">
      <alignment vertical="center"/>
    </xf>
    <xf numFmtId="0" fontId="168" fillId="0" borderId="0" xfId="6" applyFont="1" applyAlignment="1">
      <alignment vertical="center"/>
    </xf>
    <xf numFmtId="44" fontId="168" fillId="0" borderId="0" xfId="6" applyNumberFormat="1" applyFont="1" applyAlignment="1">
      <alignment vertical="center"/>
    </xf>
    <xf numFmtId="44" fontId="168" fillId="0" borderId="0" xfId="6" applyNumberFormat="1" applyFont="1"/>
    <xf numFmtId="4" fontId="5" fillId="0" borderId="0" xfId="6" applyNumberFormat="1"/>
    <xf numFmtId="9" fontId="5" fillId="0" borderId="0" xfId="13" applyAlignment="1">
      <alignment vertical="center"/>
    </xf>
    <xf numFmtId="4" fontId="5" fillId="0" borderId="0" xfId="6" applyNumberFormat="1" applyAlignment="1">
      <alignment vertical="center"/>
    </xf>
    <xf numFmtId="0" fontId="5" fillId="0" borderId="5" xfId="6" applyBorder="1" applyAlignment="1">
      <alignment horizontal="center" vertical="center"/>
    </xf>
    <xf numFmtId="182" fontId="5" fillId="0" borderId="0" xfId="6" applyNumberFormat="1" applyAlignment="1">
      <alignment vertical="center"/>
    </xf>
    <xf numFmtId="44" fontId="5" fillId="0" borderId="5" xfId="9" applyFill="1" applyBorder="1"/>
    <xf numFmtId="181" fontId="5" fillId="0" borderId="5" xfId="20" applyNumberFormat="1" applyFill="1" applyBorder="1" applyAlignment="1">
      <alignment vertical="center"/>
    </xf>
    <xf numFmtId="0" fontId="168" fillId="0" borderId="0" xfId="6" applyFont="1"/>
    <xf numFmtId="3" fontId="5" fillId="0" borderId="5" xfId="6" applyNumberFormat="1" applyBorder="1" applyAlignment="1">
      <alignment horizontal="center" vertical="center"/>
    </xf>
    <xf numFmtId="44" fontId="5" fillId="71" borderId="5" xfId="9" applyFill="1" applyBorder="1"/>
    <xf numFmtId="181" fontId="5" fillId="71" borderId="5" xfId="20" applyNumberFormat="1" applyFill="1" applyBorder="1" applyAlignment="1">
      <alignment vertical="center"/>
    </xf>
    <xf numFmtId="0" fontId="5" fillId="71" borderId="5" xfId="6" applyFill="1" applyBorder="1" applyAlignment="1">
      <alignment horizontal="center" vertical="center"/>
    </xf>
    <xf numFmtId="44" fontId="5" fillId="66" borderId="5" xfId="9" applyFill="1" applyBorder="1"/>
    <xf numFmtId="181" fontId="5" fillId="66" borderId="5" xfId="20" applyNumberFormat="1" applyFill="1" applyBorder="1" applyAlignment="1">
      <alignment vertical="center"/>
    </xf>
    <xf numFmtId="0" fontId="5" fillId="66" borderId="5" xfId="6" applyFill="1" applyBorder="1" applyAlignment="1">
      <alignment horizontal="center" vertical="center"/>
    </xf>
    <xf numFmtId="182" fontId="168" fillId="0" borderId="0" xfId="6" applyNumberFormat="1" applyFont="1"/>
    <xf numFmtId="44" fontId="5" fillId="0" borderId="5" xfId="9" applyBorder="1"/>
    <xf numFmtId="3" fontId="5" fillId="0" borderId="0" xfId="6" applyNumberFormat="1"/>
    <xf numFmtId="3" fontId="5" fillId="8" borderId="5" xfId="6" applyNumberFormat="1" applyFill="1" applyBorder="1" applyAlignment="1">
      <alignment horizontal="center"/>
    </xf>
    <xf numFmtId="183" fontId="5" fillId="0" borderId="0" xfId="6" applyNumberFormat="1"/>
    <xf numFmtId="0" fontId="5" fillId="72" borderId="0" xfId="6" applyFill="1" applyAlignment="1">
      <alignment horizontal="center"/>
    </xf>
    <xf numFmtId="44" fontId="5" fillId="72" borderId="0" xfId="9" applyFill="1"/>
    <xf numFmtId="3" fontId="5" fillId="72" borderId="0" xfId="6" applyNumberFormat="1" applyFill="1" applyAlignment="1">
      <alignment horizontal="center"/>
    </xf>
    <xf numFmtId="9" fontId="5" fillId="72" borderId="0" xfId="13" applyFill="1" applyAlignment="1">
      <alignment horizontal="center"/>
    </xf>
    <xf numFmtId="184" fontId="5" fillId="72" borderId="0" xfId="12" applyNumberFormat="1" applyFill="1" applyAlignment="1">
      <alignment horizontal="center"/>
    </xf>
    <xf numFmtId="44" fontId="5" fillId="72" borderId="0" xfId="9" applyFill="1" applyAlignment="1">
      <alignment horizontal="center"/>
    </xf>
    <xf numFmtId="0" fontId="98" fillId="6" borderId="21" xfId="6" applyFont="1" applyFill="1" applyBorder="1" applyAlignment="1">
      <alignment horizontal="left" vertical="center" wrapText="1" indent="1"/>
    </xf>
    <xf numFmtId="3" fontId="98" fillId="6" borderId="171" xfId="6" applyNumberFormat="1" applyFont="1" applyFill="1" applyBorder="1" applyAlignment="1">
      <alignment horizontal="center" vertical="center"/>
    </xf>
    <xf numFmtId="9" fontId="98" fillId="6" borderId="172" xfId="13" applyFont="1" applyFill="1" applyBorder="1" applyAlignment="1">
      <alignment horizontal="center" vertical="center"/>
    </xf>
    <xf numFmtId="44" fontId="98" fillId="6" borderId="173" xfId="9" applyFont="1" applyFill="1" applyBorder="1" applyAlignment="1">
      <alignment horizontal="center" vertical="center"/>
    </xf>
    <xf numFmtId="3" fontId="98" fillId="6" borderId="172" xfId="6" applyNumberFormat="1" applyFont="1" applyFill="1" applyBorder="1" applyAlignment="1">
      <alignment horizontal="center" vertical="center"/>
    </xf>
    <xf numFmtId="3" fontId="98" fillId="6" borderId="174" xfId="6" applyNumberFormat="1" applyFont="1" applyFill="1" applyBorder="1" applyAlignment="1">
      <alignment horizontal="center" vertical="center"/>
    </xf>
    <xf numFmtId="0" fontId="216" fillId="39" borderId="5" xfId="6" applyFont="1" applyFill="1" applyBorder="1" applyAlignment="1">
      <alignment horizontal="left" vertical="center" wrapText="1" indent="1"/>
    </xf>
    <xf numFmtId="3" fontId="216" fillId="39" borderId="5" xfId="6" applyNumberFormat="1" applyFont="1" applyFill="1" applyBorder="1" applyAlignment="1">
      <alignment horizontal="center" vertical="center"/>
    </xf>
    <xf numFmtId="9" fontId="216" fillId="39" borderId="5" xfId="13" applyFont="1" applyFill="1" applyBorder="1" applyAlignment="1">
      <alignment horizontal="center" vertical="center"/>
    </xf>
    <xf numFmtId="44" fontId="216" fillId="39" borderId="5" xfId="9" applyFont="1" applyFill="1" applyBorder="1" applyAlignment="1">
      <alignment horizontal="center" vertical="center"/>
    </xf>
    <xf numFmtId="176" fontId="216" fillId="39" borderId="5" xfId="9" applyNumberFormat="1" applyFont="1" applyFill="1" applyBorder="1" applyAlignment="1">
      <alignment horizontal="center" vertical="center"/>
    </xf>
    <xf numFmtId="0" fontId="217" fillId="8" borderId="0" xfId="6" applyFont="1" applyFill="1" applyAlignment="1">
      <alignment horizontal="center"/>
    </xf>
    <xf numFmtId="3" fontId="217" fillId="8" borderId="0" xfId="6" applyNumberFormat="1" applyFont="1" applyFill="1" applyAlignment="1">
      <alignment horizontal="center"/>
    </xf>
    <xf numFmtId="0" fontId="218" fillId="8" borderId="0" xfId="6" applyFont="1" applyFill="1" applyAlignment="1">
      <alignment horizontal="center"/>
    </xf>
    <xf numFmtId="44" fontId="218" fillId="8" borderId="0" xfId="6" applyNumberFormat="1" applyFont="1" applyFill="1" applyAlignment="1">
      <alignment horizontal="center"/>
    </xf>
    <xf numFmtId="9" fontId="218" fillId="8" borderId="0" xfId="13" applyFont="1" applyFill="1" applyAlignment="1">
      <alignment horizontal="center"/>
    </xf>
    <xf numFmtId="44" fontId="218" fillId="8" borderId="0" xfId="12" applyNumberFormat="1" applyFont="1" applyFill="1" applyAlignment="1">
      <alignment horizontal="center"/>
    </xf>
    <xf numFmtId="3" fontId="219" fillId="8" borderId="0" xfId="6" applyNumberFormat="1" applyFont="1" applyFill="1" applyAlignment="1">
      <alignment horizontal="center"/>
    </xf>
    <xf numFmtId="4" fontId="114" fillId="0" borderId="0" xfId="6" applyNumberFormat="1" applyFont="1"/>
    <xf numFmtId="9" fontId="217" fillId="8" borderId="0" xfId="13" applyFont="1" applyFill="1" applyAlignment="1">
      <alignment horizontal="center"/>
    </xf>
    <xf numFmtId="184" fontId="217" fillId="8" borderId="0" xfId="12" applyNumberFormat="1" applyFont="1" applyFill="1" applyAlignment="1">
      <alignment horizontal="center"/>
    </xf>
    <xf numFmtId="0" fontId="216" fillId="0" borderId="5" xfId="6" applyFont="1" applyBorder="1" applyAlignment="1">
      <alignment horizontal="left" vertical="center" wrapText="1" indent="1"/>
    </xf>
    <xf numFmtId="185" fontId="5" fillId="0" borderId="0" xfId="6" applyNumberFormat="1"/>
    <xf numFmtId="0" fontId="98" fillId="6" borderId="35" xfId="6" applyFont="1" applyFill="1" applyBorder="1" applyAlignment="1">
      <alignment horizontal="left" vertical="center" wrapText="1" indent="1"/>
    </xf>
    <xf numFmtId="3" fontId="98" fillId="6" borderId="147" xfId="6" applyNumberFormat="1" applyFont="1" applyFill="1" applyBorder="1" applyAlignment="1">
      <alignment horizontal="center" vertical="center"/>
    </xf>
    <xf numFmtId="9" fontId="98" fillId="6" borderId="129" xfId="13" applyFont="1" applyFill="1" applyBorder="1" applyAlignment="1">
      <alignment horizontal="center" vertical="center"/>
    </xf>
    <xf numFmtId="44" fontId="98" fillId="6" borderId="152" xfId="9" applyFont="1" applyFill="1" applyBorder="1" applyAlignment="1">
      <alignment horizontal="center" vertical="center"/>
    </xf>
    <xf numFmtId="44" fontId="98" fillId="6" borderId="152" xfId="20" applyNumberFormat="1" applyFont="1" applyFill="1" applyBorder="1" applyAlignment="1">
      <alignment horizontal="center" vertical="center"/>
    </xf>
    <xf numFmtId="176" fontId="98" fillId="6" borderId="152" xfId="20" applyNumberFormat="1" applyFont="1" applyFill="1" applyBorder="1" applyAlignment="1">
      <alignment horizontal="center" vertical="center"/>
    </xf>
    <xf numFmtId="3" fontId="98" fillId="6" borderId="6" xfId="6" applyNumberFormat="1" applyFont="1" applyFill="1" applyBorder="1" applyAlignment="1">
      <alignment horizontal="center" vertical="center"/>
    </xf>
    <xf numFmtId="4" fontId="5" fillId="0" borderId="0" xfId="6" applyNumberFormat="1" applyAlignment="1">
      <alignment horizontal="center"/>
    </xf>
    <xf numFmtId="44" fontId="5" fillId="0" borderId="0" xfId="9"/>
    <xf numFmtId="44" fontId="94" fillId="0" borderId="0" xfId="6" applyNumberFormat="1" applyFont="1" applyAlignment="1">
      <alignment horizontal="center"/>
    </xf>
    <xf numFmtId="0" fontId="95" fillId="5" borderId="0" xfId="6" applyFont="1" applyFill="1" applyAlignment="1">
      <alignment horizontal="left" vertical="center" indent="21"/>
    </xf>
    <xf numFmtId="0" fontId="40" fillId="26" borderId="175" xfId="6" applyFont="1" applyFill="1" applyBorder="1" applyAlignment="1">
      <alignment horizontal="center" vertical="center"/>
    </xf>
    <xf numFmtId="0" fontId="40" fillId="26" borderId="176" xfId="6" applyFont="1" applyFill="1" applyBorder="1" applyAlignment="1">
      <alignment horizontal="center" vertical="center"/>
    </xf>
    <xf numFmtId="0" fontId="98" fillId="26" borderId="177" xfId="6" applyFont="1" applyFill="1" applyBorder="1" applyAlignment="1">
      <alignment horizontal="center" vertical="center" wrapText="1"/>
    </xf>
    <xf numFmtId="15" fontId="220" fillId="0" borderId="10" xfId="6" applyNumberFormat="1" applyFont="1" applyBorder="1" applyAlignment="1">
      <alignment horizontal="center" vertical="center"/>
    </xf>
    <xf numFmtId="15" fontId="220" fillId="0" borderId="11" xfId="6" applyNumberFormat="1" applyFont="1" applyBorder="1" applyAlignment="1">
      <alignment horizontal="center" vertical="center"/>
    </xf>
    <xf numFmtId="0" fontId="8" fillId="5" borderId="0" xfId="101" applyNumberFormat="1" applyFont="1" applyFill="1" applyBorder="1" applyAlignment="1">
      <alignment horizontal="center"/>
    </xf>
    <xf numFmtId="3" fontId="40" fillId="26" borderId="176" xfId="6" applyNumberFormat="1" applyFont="1" applyFill="1" applyBorder="1" applyAlignment="1">
      <alignment horizontal="center" vertical="center"/>
    </xf>
    <xf numFmtId="3" fontId="98" fillId="26" borderId="177" xfId="6" applyNumberFormat="1" applyFont="1" applyFill="1" applyBorder="1" applyAlignment="1">
      <alignment horizontal="center" vertical="center" wrapText="1"/>
    </xf>
    <xf numFmtId="1" fontId="221" fillId="5" borderId="5" xfId="101" applyNumberFormat="1" applyFont="1" applyFill="1" applyBorder="1" applyAlignment="1">
      <alignment horizontal="center" vertical="center"/>
    </xf>
    <xf numFmtId="3" fontId="222" fillId="8" borderId="0" xfId="6" applyNumberFormat="1" applyFont="1" applyFill="1" applyAlignment="1">
      <alignment vertical="center"/>
    </xf>
    <xf numFmtId="0" fontId="7" fillId="5" borderId="0" xfId="100" applyFont="1" applyFill="1" applyAlignment="1">
      <alignment horizontal="left" indent="12"/>
    </xf>
    <xf numFmtId="0" fontId="223" fillId="0" borderId="3" xfId="100" applyFont="1" applyBorder="1" applyAlignment="1">
      <alignment horizontal="center" vertical="center" wrapText="1"/>
    </xf>
    <xf numFmtId="0" fontId="223" fillId="0" borderId="15" xfId="100" applyFont="1" applyBorder="1" applyAlignment="1">
      <alignment horizontal="left" vertical="center" wrapText="1"/>
    </xf>
    <xf numFmtId="0" fontId="8" fillId="5" borderId="0" xfId="100" applyFont="1" applyFill="1" applyAlignment="1">
      <alignment horizontal="left" indent="12"/>
    </xf>
    <xf numFmtId="0" fontId="223" fillId="0" borderId="4" xfId="100" applyFont="1" applyBorder="1" applyAlignment="1">
      <alignment horizontal="center" vertical="center" wrapText="1"/>
    </xf>
    <xf numFmtId="14" fontId="223" fillId="0" borderId="16" xfId="100" applyNumberFormat="1" applyFont="1" applyBorder="1" applyAlignment="1">
      <alignment horizontal="left" vertical="center" wrapText="1"/>
    </xf>
    <xf numFmtId="0" fontId="223" fillId="0" borderId="16" xfId="100" applyFont="1" applyBorder="1" applyAlignment="1">
      <alignment horizontal="left" vertical="center" wrapText="1"/>
    </xf>
    <xf numFmtId="0" fontId="224" fillId="5" borderId="0" xfId="100" applyFont="1" applyFill="1" applyAlignment="1">
      <alignment horizontal="center"/>
    </xf>
    <xf numFmtId="0" fontId="96" fillId="5" borderId="0" xfId="100" applyFont="1" applyFill="1" applyAlignment="1">
      <alignment horizontal="left" vertical="center" indent="15"/>
    </xf>
    <xf numFmtId="0" fontId="96" fillId="5" borderId="0" xfId="100" applyFont="1" applyFill="1" applyAlignment="1">
      <alignment horizontal="left" vertical="center" indent="2"/>
    </xf>
    <xf numFmtId="0" fontId="96" fillId="5" borderId="0" xfId="100" applyFont="1" applyFill="1" applyAlignment="1">
      <alignment horizontal="left" vertical="center" indent="1"/>
    </xf>
    <xf numFmtId="165" fontId="109" fillId="34" borderId="0" xfId="101" applyNumberFormat="1" applyFont="1" applyFill="1" applyAlignment="1">
      <alignment vertical="center"/>
    </xf>
    <xf numFmtId="0" fontId="40" fillId="26" borderId="178" xfId="100" applyFont="1" applyFill="1" applyBorder="1" applyAlignment="1">
      <alignment horizontal="center" vertical="center"/>
    </xf>
    <xf numFmtId="0" fontId="40" fillId="26" borderId="176" xfId="100" applyFont="1" applyFill="1" applyBorder="1" applyAlignment="1">
      <alignment horizontal="center" vertical="center"/>
    </xf>
    <xf numFmtId="1" fontId="225" fillId="8" borderId="0" xfId="100" applyNumberFormat="1" applyFont="1" applyFill="1" applyAlignment="1">
      <alignment horizontal="center" vertical="center" wrapText="1"/>
    </xf>
    <xf numFmtId="1" fontId="187" fillId="8" borderId="0" xfId="100" applyNumberFormat="1" applyFont="1" applyFill="1" applyAlignment="1">
      <alignment horizontal="center" vertical="center" wrapText="1"/>
    </xf>
    <xf numFmtId="15" fontId="220" fillId="0" borderId="5" xfId="6" applyNumberFormat="1" applyFont="1" applyBorder="1" applyAlignment="1">
      <alignment horizontal="center" vertical="center"/>
    </xf>
    <xf numFmtId="0" fontId="117" fillId="0" borderId="5" xfId="101" applyNumberFormat="1" applyFont="1" applyFill="1" applyBorder="1" applyAlignment="1">
      <alignment horizontal="center" vertical="center"/>
    </xf>
    <xf numFmtId="1" fontId="225" fillId="8" borderId="0" xfId="100" applyNumberFormat="1" applyFont="1" applyFill="1" applyAlignment="1">
      <alignment horizontal="left" vertical="center"/>
    </xf>
    <xf numFmtId="14" fontId="100" fillId="0" borderId="0" xfId="100" applyNumberFormat="1" applyAlignment="1">
      <alignment vertical="center"/>
    </xf>
    <xf numFmtId="0" fontId="117" fillId="5" borderId="5" xfId="101" applyNumberFormat="1" applyFont="1" applyFill="1" applyBorder="1" applyAlignment="1">
      <alignment horizontal="center" vertical="center"/>
    </xf>
    <xf numFmtId="15" fontId="220" fillId="0" borderId="7" xfId="6" applyNumberFormat="1" applyFont="1" applyBorder="1" applyAlignment="1">
      <alignment horizontal="center" vertical="center"/>
    </xf>
    <xf numFmtId="0" fontId="125" fillId="0" borderId="179" xfId="100" applyFont="1" applyBorder="1" applyAlignment="1">
      <alignment horizontal="center" vertical="center"/>
    </xf>
    <xf numFmtId="1" fontId="226" fillId="6" borderId="100" xfId="101" applyNumberFormat="1" applyFont="1" applyFill="1" applyBorder="1" applyAlignment="1">
      <alignment horizontal="center" vertical="center"/>
    </xf>
    <xf numFmtId="1" fontId="226" fillId="6" borderId="101" xfId="101" applyNumberFormat="1" applyFont="1" applyFill="1" applyBorder="1" applyAlignment="1">
      <alignment horizontal="center" vertical="center"/>
    </xf>
    <xf numFmtId="0" fontId="125" fillId="0" borderId="146" xfId="100" applyFont="1" applyBorder="1" applyAlignment="1">
      <alignment horizontal="center" vertical="center"/>
    </xf>
    <xf numFmtId="1" fontId="226" fillId="6" borderId="69" xfId="101" applyNumberFormat="1" applyFont="1" applyFill="1" applyBorder="1" applyAlignment="1">
      <alignment horizontal="center" vertical="center"/>
    </xf>
    <xf numFmtId="1" fontId="226" fillId="6" borderId="62" xfId="101" applyNumberFormat="1" applyFont="1" applyFill="1" applyBorder="1" applyAlignment="1">
      <alignment horizontal="center" vertical="center"/>
    </xf>
    <xf numFmtId="1" fontId="97" fillId="8" borderId="0" xfId="100" applyNumberFormat="1" applyFont="1" applyFill="1"/>
    <xf numFmtId="0" fontId="100" fillId="0" borderId="38" xfId="100" applyBorder="1" applyAlignment="1">
      <alignment horizontal="center"/>
    </xf>
    <xf numFmtId="0" fontId="100" fillId="0" borderId="38" xfId="100" applyBorder="1"/>
    <xf numFmtId="0" fontId="6" fillId="8" borderId="0" xfId="100" applyFont="1" applyFill="1" applyAlignment="1">
      <alignment horizontal="right"/>
    </xf>
    <xf numFmtId="0" fontId="8" fillId="5" borderId="0" xfId="100" applyFont="1" applyFill="1"/>
    <xf numFmtId="170" fontId="5" fillId="5" borderId="0" xfId="13" applyNumberFormat="1" applyFont="1" applyFill="1"/>
    <xf numFmtId="0" fontId="94" fillId="44" borderId="180" xfId="100" applyFont="1" applyFill="1" applyBorder="1"/>
    <xf numFmtId="0" fontId="227" fillId="5" borderId="118" xfId="6" applyFont="1" applyFill="1" applyBorder="1" applyAlignment="1">
      <alignment vertical="center"/>
    </xf>
    <xf numFmtId="0" fontId="94" fillId="44" borderId="181" xfId="100" applyFont="1" applyFill="1" applyBorder="1"/>
    <xf numFmtId="0" fontId="223" fillId="5" borderId="0" xfId="100" applyFont="1" applyFill="1" applyAlignment="1">
      <alignment vertical="center"/>
    </xf>
    <xf numFmtId="0" fontId="94" fillId="44" borderId="182" xfId="100" applyFont="1" applyFill="1" applyBorder="1"/>
    <xf numFmtId="15" fontId="148" fillId="0" borderId="0" xfId="6" applyNumberFormat="1" applyFont="1" applyAlignment="1">
      <alignment horizontal="center"/>
    </xf>
    <xf numFmtId="0" fontId="94" fillId="0" borderId="0" xfId="6" applyFont="1" applyAlignment="1">
      <alignment horizontal="center"/>
    </xf>
    <xf numFmtId="0" fontId="5" fillId="5" borderId="183" xfId="100" applyFont="1" applyFill="1" applyBorder="1"/>
    <xf numFmtId="0" fontId="228" fillId="73" borderId="184" xfId="100" applyFont="1" applyFill="1" applyBorder="1" applyAlignment="1">
      <alignment horizontal="left" indent="2"/>
    </xf>
    <xf numFmtId="0" fontId="228" fillId="73" borderId="184" xfId="100" applyFont="1" applyFill="1" applyBorder="1" applyAlignment="1">
      <alignment horizontal="center"/>
    </xf>
    <xf numFmtId="0" fontId="41" fillId="73" borderId="184" xfId="100" applyFont="1" applyFill="1" applyBorder="1"/>
    <xf numFmtId="0" fontId="5" fillId="5" borderId="185" xfId="100" applyFont="1" applyFill="1" applyBorder="1"/>
    <xf numFmtId="0" fontId="5" fillId="5" borderId="54" xfId="100" applyFont="1" applyFill="1" applyBorder="1"/>
    <xf numFmtId="0" fontId="5" fillId="5" borderId="55" xfId="100" applyFont="1" applyFill="1" applyBorder="1"/>
    <xf numFmtId="0" fontId="5" fillId="5" borderId="186" xfId="100" applyFont="1" applyFill="1" applyBorder="1"/>
    <xf numFmtId="0" fontId="5" fillId="5" borderId="129" xfId="100" applyFont="1" applyFill="1" applyBorder="1"/>
    <xf numFmtId="172" fontId="5" fillId="5" borderId="130" xfId="9" applyNumberFormat="1" applyFont="1" applyFill="1" applyBorder="1"/>
    <xf numFmtId="0" fontId="94" fillId="5" borderId="187" xfId="100" applyFont="1" applyFill="1" applyBorder="1" applyAlignment="1">
      <alignment horizontal="right"/>
    </xf>
    <xf numFmtId="0" fontId="217" fillId="5" borderId="0" xfId="100" applyFont="1" applyFill="1"/>
    <xf numFmtId="172" fontId="5" fillId="5" borderId="136" xfId="12" applyNumberFormat="1" applyFont="1" applyFill="1" applyBorder="1"/>
    <xf numFmtId="0" fontId="5" fillId="5" borderId="187" xfId="100" applyFont="1" applyFill="1" applyBorder="1"/>
    <xf numFmtId="174" fontId="5" fillId="5" borderId="136" xfId="12" applyNumberFormat="1" applyFont="1" applyFill="1" applyBorder="1"/>
    <xf numFmtId="0" fontId="98" fillId="6" borderId="35" xfId="100" applyFont="1" applyFill="1" applyBorder="1" applyAlignment="1">
      <alignment vertical="center"/>
    </xf>
    <xf numFmtId="0" fontId="98" fillId="6" borderId="129" xfId="100" applyFont="1" applyFill="1" applyBorder="1" applyAlignment="1">
      <alignment vertical="center"/>
    </xf>
    <xf numFmtId="172" fontId="98" fillId="6" borderId="130" xfId="9" applyNumberFormat="1" applyFont="1" applyFill="1" applyBorder="1" applyAlignment="1">
      <alignment vertical="center"/>
    </xf>
    <xf numFmtId="0" fontId="8" fillId="0" borderId="5" xfId="100" applyFont="1" applyBorder="1" applyAlignment="1">
      <alignment horizontal="center"/>
    </xf>
    <xf numFmtId="0" fontId="5" fillId="5" borderId="129" xfId="100" applyFont="1" applyFill="1" applyBorder="1" applyAlignment="1">
      <alignment horizontal="left" indent="1"/>
    </xf>
    <xf numFmtId="186" fontId="5" fillId="5" borderId="136" xfId="12" applyNumberFormat="1" applyFont="1" applyFill="1" applyBorder="1"/>
    <xf numFmtId="172" fontId="5" fillId="0" borderId="0" xfId="100" applyNumberFormat="1" applyFont="1" applyAlignment="1">
      <alignment vertical="center"/>
    </xf>
    <xf numFmtId="0" fontId="5" fillId="5" borderId="0" xfId="100" applyFont="1" applyFill="1" applyAlignment="1">
      <alignment horizontal="right"/>
    </xf>
    <xf numFmtId="172" fontId="94" fillId="5" borderId="136" xfId="9" applyNumberFormat="1" applyFont="1" applyFill="1" applyBorder="1"/>
    <xf numFmtId="0" fontId="216" fillId="5" borderId="187" xfId="100" applyFont="1" applyFill="1" applyBorder="1"/>
    <xf numFmtId="0" fontId="216" fillId="5" borderId="0" xfId="100" applyFont="1" applyFill="1"/>
    <xf numFmtId="0" fontId="229" fillId="5" borderId="0" xfId="100" applyFont="1" applyFill="1" applyAlignment="1">
      <alignment horizontal="center"/>
    </xf>
    <xf numFmtId="44" fontId="216" fillId="5" borderId="136" xfId="9" applyFont="1" applyFill="1" applyBorder="1"/>
    <xf numFmtId="0" fontId="230" fillId="5" borderId="187" xfId="100" applyFont="1" applyFill="1" applyBorder="1"/>
    <xf numFmtId="0" fontId="230" fillId="5" borderId="0" xfId="100" applyFont="1" applyFill="1"/>
    <xf numFmtId="0" fontId="231" fillId="5" borderId="0" xfId="100" applyFont="1" applyFill="1" applyAlignment="1">
      <alignment horizontal="right" indent="1"/>
    </xf>
    <xf numFmtId="172" fontId="144" fillId="5" borderId="136" xfId="9" applyNumberFormat="1" applyFont="1" applyFill="1" applyBorder="1"/>
    <xf numFmtId="0" fontId="5" fillId="5" borderId="188" xfId="100" applyFont="1" applyFill="1" applyBorder="1"/>
    <xf numFmtId="174" fontId="5" fillId="5" borderId="189" xfId="12" applyNumberFormat="1" applyFont="1" applyFill="1" applyBorder="1"/>
    <xf numFmtId="174" fontId="5" fillId="5" borderId="55" xfId="12" applyNumberFormat="1" applyFont="1" applyFill="1" applyBorder="1"/>
    <xf numFmtId="44" fontId="5" fillId="5" borderId="55" xfId="9" applyFont="1" applyFill="1" applyBorder="1"/>
    <xf numFmtId="44" fontId="5" fillId="5" borderId="136" xfId="9" applyFont="1" applyFill="1" applyBorder="1"/>
    <xf numFmtId="0" fontId="94" fillId="5" borderId="186" xfId="100" applyFont="1" applyFill="1" applyBorder="1"/>
    <xf numFmtId="0" fontId="94" fillId="5" borderId="129" xfId="100" applyFont="1" applyFill="1" applyBorder="1"/>
    <xf numFmtId="172" fontId="94" fillId="5" borderId="130" xfId="9" applyNumberFormat="1" applyFont="1" applyFill="1" applyBorder="1"/>
    <xf numFmtId="0" fontId="156" fillId="5" borderId="129" xfId="100" applyFont="1" applyFill="1" applyBorder="1"/>
    <xf numFmtId="172" fontId="156" fillId="5" borderId="130" xfId="9" applyNumberFormat="1" applyFont="1" applyFill="1" applyBorder="1"/>
    <xf numFmtId="0" fontId="228" fillId="6" borderId="184" xfId="100" applyFont="1" applyFill="1" applyBorder="1" applyAlignment="1">
      <alignment horizontal="left" indent="2"/>
    </xf>
    <xf numFmtId="0" fontId="228" fillId="6" borderId="184" xfId="100" applyFont="1" applyFill="1" applyBorder="1"/>
    <xf numFmtId="172" fontId="228" fillId="6" borderId="184" xfId="9" applyNumberFormat="1" applyFont="1" applyFill="1" applyBorder="1"/>
    <xf numFmtId="0" fontId="223" fillId="0" borderId="0" xfId="100" applyFont="1"/>
    <xf numFmtId="0" fontId="232" fillId="0" borderId="0" xfId="100" applyFont="1" applyAlignment="1">
      <alignment horizontal="right"/>
    </xf>
    <xf numFmtId="0" fontId="233" fillId="0" borderId="0" xfId="100" applyFont="1" applyAlignment="1">
      <alignment horizontal="right"/>
    </xf>
    <xf numFmtId="42" fontId="234" fillId="0" borderId="0" xfId="100" applyNumberFormat="1" applyFont="1"/>
    <xf numFmtId="0" fontId="235" fillId="0" borderId="0" xfId="100" applyFont="1"/>
    <xf numFmtId="0" fontId="234" fillId="0" borderId="0" xfId="100" applyFont="1"/>
    <xf numFmtId="172" fontId="234" fillId="0" borderId="0" xfId="100" applyNumberFormat="1" applyFont="1"/>
    <xf numFmtId="174" fontId="5" fillId="0" borderId="0" xfId="12" applyNumberFormat="1" applyFont="1"/>
    <xf numFmtId="0" fontId="7" fillId="8" borderId="0" xfId="6" applyFont="1" applyFill="1" applyAlignment="1">
      <alignment horizontal="left" indent="9"/>
    </xf>
    <xf numFmtId="0" fontId="126" fillId="5" borderId="0" xfId="6" applyFont="1" applyFill="1" applyAlignment="1">
      <alignment horizontal="center"/>
    </xf>
    <xf numFmtId="0" fontId="8" fillId="8" borderId="0" xfId="6" applyFont="1" applyFill="1" applyAlignment="1">
      <alignment horizontal="left" indent="9"/>
    </xf>
    <xf numFmtId="0" fontId="16" fillId="8" borderId="0" xfId="6" applyFont="1" applyFill="1" applyAlignment="1">
      <alignment horizontal="left" indent="8"/>
    </xf>
    <xf numFmtId="0" fontId="109" fillId="8" borderId="0" xfId="6" applyFont="1" applyFill="1" applyAlignment="1">
      <alignment horizontal="center"/>
    </xf>
    <xf numFmtId="0" fontId="223" fillId="5" borderId="0" xfId="6" applyFont="1" applyFill="1" applyAlignment="1">
      <alignment horizontal="left" vertical="center" indent="16"/>
    </xf>
    <xf numFmtId="0" fontId="223" fillId="5" borderId="0" xfId="6" applyFont="1" applyFill="1" applyAlignment="1">
      <alignment vertical="center"/>
    </xf>
    <xf numFmtId="0" fontId="15" fillId="7" borderId="193" xfId="106" applyFont="1" applyFill="1" applyBorder="1" applyAlignment="1">
      <alignment horizontal="center"/>
    </xf>
    <xf numFmtId="0" fontId="15" fillId="7" borderId="65" xfId="106" applyFont="1" applyFill="1" applyBorder="1" applyAlignment="1">
      <alignment horizontal="center"/>
    </xf>
    <xf numFmtId="0" fontId="5" fillId="5" borderId="194" xfId="6" applyFill="1" applyBorder="1" applyAlignment="1">
      <alignment horizontal="center"/>
    </xf>
    <xf numFmtId="14" fontId="5" fillId="5" borderId="0" xfId="6" applyNumberFormat="1" applyFill="1"/>
    <xf numFmtId="0" fontId="94" fillId="5" borderId="194" xfId="6" applyFont="1" applyFill="1" applyBorder="1" applyAlignment="1">
      <alignment horizontal="left"/>
    </xf>
    <xf numFmtId="187" fontId="5" fillId="5" borderId="0" xfId="113" applyNumberFormat="1" applyFont="1" applyFill="1"/>
    <xf numFmtId="0" fontId="8" fillId="0" borderId="5" xfId="6" applyFont="1" applyBorder="1" applyAlignment="1">
      <alignment horizontal="left" indent="2"/>
    </xf>
    <xf numFmtId="42" fontId="5" fillId="0" borderId="5" xfId="113" applyNumberFormat="1" applyFont="1" applyBorder="1"/>
    <xf numFmtId="9" fontId="126" fillId="0" borderId="5" xfId="13" applyFont="1" applyBorder="1" applyAlignment="1">
      <alignment horizontal="center"/>
    </xf>
    <xf numFmtId="42" fontId="5" fillId="5" borderId="0" xfId="113" applyNumberFormat="1" applyFont="1" applyFill="1"/>
    <xf numFmtId="0" fontId="98" fillId="6" borderId="194" xfId="6" applyFont="1" applyFill="1" applyBorder="1" applyAlignment="1">
      <alignment horizontal="left" vertical="center" indent="1"/>
    </xf>
    <xf numFmtId="0" fontId="5" fillId="5" borderId="0" xfId="6" applyFill="1" applyAlignment="1">
      <alignment vertical="center"/>
    </xf>
    <xf numFmtId="42" fontId="98" fillId="6" borderId="5" xfId="113" applyNumberFormat="1" applyFont="1" applyFill="1" applyBorder="1" applyAlignment="1">
      <alignment vertical="center"/>
    </xf>
    <xf numFmtId="9" fontId="236" fillId="7" borderId="5" xfId="13" applyFont="1" applyFill="1" applyBorder="1" applyAlignment="1">
      <alignment horizontal="center" vertical="center"/>
    </xf>
    <xf numFmtId="0" fontId="237" fillId="5" borderId="194" xfId="6" applyFont="1" applyFill="1" applyBorder="1" applyAlignment="1">
      <alignment horizontal="left"/>
    </xf>
    <xf numFmtId="0" fontId="141" fillId="5" borderId="0" xfId="6" applyFont="1" applyFill="1"/>
    <xf numFmtId="42" fontId="131" fillId="5" borderId="0" xfId="113" applyNumberFormat="1" applyFont="1" applyFill="1"/>
    <xf numFmtId="0" fontId="131" fillId="5" borderId="0" xfId="6" applyFont="1" applyFill="1"/>
    <xf numFmtId="0" fontId="5" fillId="5" borderId="82" xfId="6" applyFill="1" applyBorder="1"/>
    <xf numFmtId="0" fontId="8" fillId="0" borderId="5" xfId="6" applyFont="1" applyBorder="1" applyAlignment="1">
      <alignment horizontal="left" indent="3"/>
    </xf>
    <xf numFmtId="0" fontId="125" fillId="0" borderId="141" xfId="6" applyFont="1" applyBorder="1" applyAlignment="1">
      <alignment horizontal="right" indent="2"/>
    </xf>
    <xf numFmtId="0" fontId="94" fillId="5" borderId="82" xfId="6" applyFont="1" applyFill="1" applyBorder="1"/>
    <xf numFmtId="42" fontId="94" fillId="0" borderId="141" xfId="113" applyNumberFormat="1" applyFont="1" applyBorder="1"/>
    <xf numFmtId="9" fontId="109" fillId="0" borderId="141" xfId="13" applyFont="1" applyBorder="1" applyAlignment="1">
      <alignment horizontal="center"/>
    </xf>
    <xf numFmtId="0" fontId="8" fillId="0" borderId="7" xfId="6" applyFont="1" applyBorder="1" applyAlignment="1">
      <alignment horizontal="right" indent="2"/>
    </xf>
    <xf numFmtId="42" fontId="5" fillId="0" borderId="7" xfId="113" applyNumberFormat="1" applyFont="1" applyBorder="1"/>
    <xf numFmtId="9" fontId="126" fillId="0" borderId="7" xfId="13" applyFont="1" applyBorder="1" applyAlignment="1">
      <alignment horizontal="center"/>
    </xf>
    <xf numFmtId="0" fontId="8" fillId="0" borderId="5" xfId="6" applyFont="1" applyBorder="1" applyAlignment="1">
      <alignment horizontal="right" indent="2"/>
    </xf>
    <xf numFmtId="0" fontId="98" fillId="6" borderId="194" xfId="6" applyFont="1" applyFill="1" applyBorder="1" applyAlignment="1">
      <alignment horizontal="left" vertical="center"/>
    </xf>
    <xf numFmtId="0" fontId="217" fillId="5" borderId="194" xfId="6" applyFont="1" applyFill="1" applyBorder="1" applyAlignment="1">
      <alignment horizontal="left"/>
    </xf>
    <xf numFmtId="42" fontId="94" fillId="5" borderId="0" xfId="113" applyNumberFormat="1" applyFont="1" applyFill="1"/>
    <xf numFmtId="0" fontId="8" fillId="5" borderId="5" xfId="6" applyFont="1" applyFill="1" applyBorder="1" applyAlignment="1">
      <alignment horizontal="left" indent="2"/>
    </xf>
    <xf numFmtId="42" fontId="5" fillId="0" borderId="5" xfId="113" applyNumberFormat="1" applyFont="1" applyFill="1" applyBorder="1"/>
    <xf numFmtId="9" fontId="126" fillId="5" borderId="5" xfId="13" applyFont="1" applyFill="1" applyBorder="1" applyAlignment="1">
      <alignment horizontal="center"/>
    </xf>
    <xf numFmtId="42" fontId="5" fillId="5" borderId="5" xfId="113" applyNumberFormat="1" applyFont="1" applyFill="1" applyBorder="1"/>
    <xf numFmtId="42" fontId="94" fillId="5" borderId="0" xfId="113" applyNumberFormat="1" applyFont="1" applyFill="1" applyBorder="1"/>
    <xf numFmtId="0" fontId="210" fillId="75" borderId="195" xfId="6" applyFont="1" applyFill="1" applyBorder="1" applyAlignment="1">
      <alignment horizontal="center"/>
    </xf>
    <xf numFmtId="188" fontId="171" fillId="75" borderId="196" xfId="6" applyNumberFormat="1" applyFont="1" applyFill="1" applyBorder="1"/>
    <xf numFmtId="188" fontId="210" fillId="75" borderId="196" xfId="6" applyNumberFormat="1" applyFont="1" applyFill="1" applyBorder="1"/>
    <xf numFmtId="188" fontId="171" fillId="0" borderId="0" xfId="6" applyNumberFormat="1" applyFont="1"/>
    <xf numFmtId="44" fontId="171" fillId="0" borderId="0" xfId="6" applyNumberFormat="1" applyFont="1"/>
    <xf numFmtId="0" fontId="171" fillId="0" borderId="0" xfId="6" applyFont="1"/>
    <xf numFmtId="0" fontId="5" fillId="5" borderId="194" xfId="6" applyFill="1" applyBorder="1" applyAlignment="1">
      <alignment horizontal="left"/>
    </xf>
    <xf numFmtId="188" fontId="5" fillId="5" borderId="0" xfId="113" applyNumberFormat="1" applyFont="1" applyFill="1" applyBorder="1"/>
    <xf numFmtId="42" fontId="5" fillId="5" borderId="0" xfId="113" applyNumberFormat="1" applyFont="1" applyFill="1" applyBorder="1"/>
    <xf numFmtId="0" fontId="177" fillId="75" borderId="0" xfId="6" applyFont="1" applyFill="1" applyAlignment="1">
      <alignment horizontal="center" vertical="center"/>
    </xf>
    <xf numFmtId="188" fontId="8" fillId="75" borderId="0" xfId="6" applyNumberFormat="1" applyFont="1" applyFill="1" applyAlignment="1">
      <alignment vertical="center"/>
    </xf>
    <xf numFmtId="188" fontId="177" fillId="75" borderId="0" xfId="6" applyNumberFormat="1" applyFont="1" applyFill="1" applyAlignment="1">
      <alignment vertical="center"/>
    </xf>
    <xf numFmtId="188" fontId="8" fillId="0" borderId="0" xfId="6" applyNumberFormat="1" applyFont="1" applyAlignment="1">
      <alignment vertical="center"/>
    </xf>
    <xf numFmtId="0" fontId="8" fillId="0" borderId="0" xfId="6" applyFont="1" applyAlignment="1">
      <alignment vertical="center"/>
    </xf>
    <xf numFmtId="187" fontId="238" fillId="0" borderId="0" xfId="113" applyNumberFormat="1" applyFont="1"/>
    <xf numFmtId="187" fontId="5" fillId="0" borderId="0" xfId="6" applyNumberFormat="1"/>
    <xf numFmtId="187" fontId="149" fillId="0" borderId="0" xfId="6" applyNumberFormat="1" applyFont="1" applyAlignment="1">
      <alignment horizontal="center"/>
    </xf>
    <xf numFmtId="0" fontId="149" fillId="0" borderId="0" xfId="6" applyFont="1"/>
    <xf numFmtId="189" fontId="239" fillId="0" borderId="0" xfId="6" applyNumberFormat="1" applyFont="1"/>
    <xf numFmtId="0" fontId="8" fillId="0" borderId="0" xfId="6" applyFont="1"/>
    <xf numFmtId="188" fontId="239" fillId="0" borderId="0" xfId="6" applyNumberFormat="1" applyFont="1"/>
    <xf numFmtId="190" fontId="239" fillId="0" borderId="0" xfId="6" applyNumberFormat="1" applyFont="1"/>
    <xf numFmtId="42" fontId="239" fillId="0" borderId="0" xfId="6" applyNumberFormat="1" applyFont="1"/>
    <xf numFmtId="187" fontId="5" fillId="0" borderId="0" xfId="113" applyNumberFormat="1" applyFont="1"/>
    <xf numFmtId="167" fontId="5" fillId="0" borderId="0" xfId="113" applyFont="1"/>
    <xf numFmtId="44" fontId="5" fillId="0" borderId="0" xfId="9" applyFont="1"/>
    <xf numFmtId="0" fontId="7" fillId="8" borderId="0" xfId="39" applyFont="1" applyFill="1"/>
    <xf numFmtId="9" fontId="97" fillId="8" borderId="0" xfId="13" applyFont="1" applyFill="1" applyAlignment="1">
      <alignment horizontal="center"/>
    </xf>
    <xf numFmtId="0" fontId="97" fillId="8" borderId="0" xfId="39" applyFont="1" applyFill="1"/>
    <xf numFmtId="0" fontId="97" fillId="0" borderId="0" xfId="39" applyFont="1"/>
    <xf numFmtId="0" fontId="8" fillId="8" borderId="0" xfId="39" applyFont="1" applyFill="1" applyAlignment="1">
      <alignment horizontal="left" indent="9"/>
    </xf>
    <xf numFmtId="0" fontId="8" fillId="8" borderId="0" xfId="39" applyFont="1" applyFill="1"/>
    <xf numFmtId="9" fontId="7" fillId="8" borderId="0" xfId="13" applyFont="1" applyFill="1" applyAlignment="1">
      <alignment horizontal="center"/>
    </xf>
    <xf numFmtId="172" fontId="7" fillId="8" borderId="0" xfId="39" applyNumberFormat="1" applyFont="1" applyFill="1"/>
    <xf numFmtId="44" fontId="7" fillId="8" borderId="0" xfId="39" applyNumberFormat="1" applyFont="1" applyFill="1"/>
    <xf numFmtId="0" fontId="7" fillId="0" borderId="0" xfId="39" applyFont="1"/>
    <xf numFmtId="0" fontId="8" fillId="8" borderId="0" xfId="39" applyFont="1" applyFill="1" applyAlignment="1">
      <alignment horizontal="left" indent="8"/>
    </xf>
    <xf numFmtId="0" fontId="94" fillId="8" borderId="0" xfId="39" applyFont="1" applyFill="1"/>
    <xf numFmtId="9" fontId="94" fillId="8" borderId="0" xfId="13" applyFont="1" applyFill="1" applyAlignment="1">
      <alignment horizontal="center"/>
    </xf>
    <xf numFmtId="0" fontId="94" fillId="0" borderId="0" xfId="39" applyFont="1"/>
    <xf numFmtId="0" fontId="95" fillId="5" borderId="0" xfId="100" applyFont="1" applyFill="1" applyAlignment="1">
      <alignment horizontal="left" vertical="center" indent="14"/>
    </xf>
    <xf numFmtId="0" fontId="95" fillId="5" borderId="0" xfId="39" applyFont="1" applyFill="1" applyAlignment="1">
      <alignment vertical="center"/>
    </xf>
    <xf numFmtId="9" fontId="95" fillId="5" borderId="0" xfId="13" applyFont="1" applyFill="1" applyAlignment="1">
      <alignment horizontal="center" vertical="center"/>
    </xf>
    <xf numFmtId="9" fontId="96" fillId="5" borderId="0" xfId="13" applyFont="1" applyFill="1" applyAlignment="1">
      <alignment horizontal="left" vertical="center"/>
    </xf>
    <xf numFmtId="0" fontId="96" fillId="5" borderId="0" xfId="39" applyFont="1" applyFill="1" applyAlignment="1">
      <alignment vertical="center"/>
    </xf>
    <xf numFmtId="9" fontId="11" fillId="0" borderId="0" xfId="13" applyFont="1" applyAlignment="1">
      <alignment horizontal="center"/>
    </xf>
    <xf numFmtId="9" fontId="96" fillId="5" borderId="0" xfId="13" applyFont="1" applyFill="1" applyAlignment="1">
      <alignment horizontal="center" vertical="center"/>
    </xf>
    <xf numFmtId="43" fontId="109" fillId="5" borderId="0" xfId="40" applyFont="1" applyFill="1"/>
    <xf numFmtId="9" fontId="94" fillId="24" borderId="0" xfId="13" applyFont="1" applyFill="1" applyAlignment="1">
      <alignment horizontal="center"/>
    </xf>
    <xf numFmtId="9" fontId="94" fillId="5" borderId="0" xfId="13" applyFont="1" applyFill="1" applyAlignment="1">
      <alignment horizontal="center"/>
    </xf>
    <xf numFmtId="9" fontId="94" fillId="25" borderId="0" xfId="13" applyFont="1" applyFill="1" applyAlignment="1">
      <alignment horizontal="center"/>
    </xf>
    <xf numFmtId="17" fontId="40" fillId="26" borderId="197" xfId="106" applyNumberFormat="1" applyFont="1" applyFill="1" applyBorder="1" applyAlignment="1">
      <alignment horizontal="center" vertical="center" wrapText="1"/>
    </xf>
    <xf numFmtId="0" fontId="5" fillId="0" borderId="0" xfId="39" applyFont="1"/>
    <xf numFmtId="0" fontId="5" fillId="5" borderId="187" xfId="39" applyFont="1" applyFill="1" applyBorder="1"/>
    <xf numFmtId="0" fontId="94" fillId="5" borderId="187" xfId="39" applyFont="1" applyFill="1" applyBorder="1" applyAlignment="1">
      <alignment horizontal="center"/>
    </xf>
    <xf numFmtId="9" fontId="94" fillId="5" borderId="136" xfId="13" applyFont="1" applyFill="1" applyBorder="1" applyAlignment="1">
      <alignment horizontal="center"/>
    </xf>
    <xf numFmtId="0" fontId="94" fillId="5" borderId="136" xfId="39" applyFont="1" applyFill="1" applyBorder="1" applyAlignment="1">
      <alignment horizontal="center"/>
    </xf>
    <xf numFmtId="44" fontId="94" fillId="33" borderId="198" xfId="114" applyFont="1" applyFill="1" applyBorder="1" applyAlignment="1">
      <alignment horizontal="center" vertical="center"/>
    </xf>
    <xf numFmtId="44" fontId="94" fillId="33" borderId="199" xfId="114" applyFont="1" applyFill="1" applyBorder="1" applyAlignment="1">
      <alignment horizontal="center" vertical="center"/>
    </xf>
    <xf numFmtId="44" fontId="94" fillId="0" borderId="127" xfId="114" applyFont="1" applyBorder="1"/>
    <xf numFmtId="172" fontId="94" fillId="5" borderId="127" xfId="114" applyNumberFormat="1" applyFont="1" applyFill="1" applyBorder="1"/>
    <xf numFmtId="9" fontId="94" fillId="5" borderId="128" xfId="13" applyFont="1" applyFill="1" applyBorder="1" applyAlignment="1">
      <alignment horizontal="center"/>
    </xf>
    <xf numFmtId="172" fontId="94" fillId="0" borderId="127" xfId="114" applyNumberFormat="1" applyFont="1" applyFill="1" applyBorder="1"/>
    <xf numFmtId="9" fontId="94" fillId="0" borderId="128" xfId="13" applyFont="1" applyFill="1" applyBorder="1" applyAlignment="1">
      <alignment horizontal="center"/>
    </xf>
    <xf numFmtId="9" fontId="94" fillId="5" borderId="128" xfId="13" applyFont="1" applyFill="1" applyBorder="1"/>
    <xf numFmtId="172" fontId="5" fillId="0" borderId="0" xfId="39" applyNumberFormat="1" applyFont="1"/>
    <xf numFmtId="172" fontId="5" fillId="5" borderId="127" xfId="114" applyNumberFormat="1" applyFont="1" applyFill="1" applyBorder="1"/>
    <xf numFmtId="172" fontId="5" fillId="5" borderId="200" xfId="114" applyNumberFormat="1" applyFont="1" applyFill="1" applyBorder="1"/>
    <xf numFmtId="44" fontId="8" fillId="0" borderId="127" xfId="114" applyFont="1" applyBorder="1"/>
    <xf numFmtId="9" fontId="124" fillId="5" borderId="128" xfId="13" applyFont="1" applyFill="1" applyBorder="1" applyAlignment="1">
      <alignment horizontal="center"/>
    </xf>
    <xf numFmtId="9" fontId="141" fillId="5" borderId="128" xfId="13" applyFont="1" applyFill="1" applyBorder="1" applyAlignment="1">
      <alignment horizontal="center"/>
    </xf>
    <xf numFmtId="4" fontId="5" fillId="0" borderId="0" xfId="39" applyNumberFormat="1" applyFont="1"/>
    <xf numFmtId="0" fontId="126" fillId="0" borderId="127" xfId="39" applyFont="1" applyBorder="1" applyAlignment="1">
      <alignment horizontal="right"/>
    </xf>
    <xf numFmtId="9" fontId="5" fillId="5" borderId="136" xfId="13" applyFont="1" applyFill="1" applyBorder="1" applyAlignment="1">
      <alignment horizontal="center"/>
    </xf>
    <xf numFmtId="172" fontId="5" fillId="5" borderId="187" xfId="39" applyNumberFormat="1" applyFont="1" applyFill="1" applyBorder="1"/>
    <xf numFmtId="9" fontId="141" fillId="5" borderId="136" xfId="13" applyFont="1" applyFill="1" applyBorder="1" applyAlignment="1">
      <alignment horizontal="center"/>
    </xf>
    <xf numFmtId="0" fontId="126" fillId="5" borderId="187" xfId="39" applyFont="1" applyFill="1" applyBorder="1" applyAlignment="1">
      <alignment horizontal="right"/>
    </xf>
    <xf numFmtId="10" fontId="5" fillId="5" borderId="187" xfId="13" applyNumberFormat="1" applyFont="1" applyFill="1" applyBorder="1" applyAlignment="1">
      <alignment horizontal="center"/>
    </xf>
    <xf numFmtId="172" fontId="5" fillId="5" borderId="187" xfId="13" applyNumberFormat="1" applyFont="1" applyFill="1" applyBorder="1" applyAlignment="1">
      <alignment horizontal="center"/>
    </xf>
    <xf numFmtId="172" fontId="1" fillId="0" borderId="0" xfId="39" applyNumberFormat="1"/>
    <xf numFmtId="172" fontId="5" fillId="5" borderId="201" xfId="114" applyNumberFormat="1" applyFont="1" applyFill="1" applyBorder="1"/>
    <xf numFmtId="172" fontId="5" fillId="5" borderId="202" xfId="114" applyNumberFormat="1" applyFont="1" applyFill="1" applyBorder="1"/>
    <xf numFmtId="44" fontId="94" fillId="33" borderId="198" xfId="114" applyFont="1" applyFill="1" applyBorder="1" applyAlignment="1">
      <alignment horizontal="left" vertical="center"/>
    </xf>
    <xf numFmtId="44" fontId="94" fillId="33" borderId="198" xfId="114" applyFont="1" applyFill="1" applyBorder="1" applyAlignment="1">
      <alignment vertical="center"/>
    </xf>
    <xf numFmtId="9" fontId="94" fillId="33" borderId="203" xfId="13" applyFont="1" applyFill="1" applyBorder="1" applyAlignment="1">
      <alignment horizontal="center" vertical="center"/>
    </xf>
    <xf numFmtId="172" fontId="94" fillId="33" borderId="198" xfId="114" applyNumberFormat="1" applyFont="1" applyFill="1" applyBorder="1" applyAlignment="1">
      <alignment vertical="center"/>
    </xf>
    <xf numFmtId="44" fontId="5" fillId="0" borderId="0" xfId="39" applyNumberFormat="1" applyFont="1"/>
    <xf numFmtId="172" fontId="5" fillId="5" borderId="186" xfId="114" applyNumberFormat="1" applyFont="1" applyFill="1" applyBorder="1"/>
    <xf numFmtId="9" fontId="5" fillId="5" borderId="204" xfId="13" applyFont="1" applyFill="1" applyBorder="1" applyAlignment="1">
      <alignment horizontal="center"/>
    </xf>
    <xf numFmtId="172" fontId="94" fillId="5" borderId="186" xfId="114" applyNumberFormat="1" applyFont="1" applyFill="1" applyBorder="1"/>
    <xf numFmtId="169" fontId="5" fillId="5" borderId="187" xfId="115" applyNumberFormat="1" applyFont="1" applyFill="1" applyBorder="1"/>
    <xf numFmtId="172" fontId="5" fillId="5" borderId="187" xfId="115" applyNumberFormat="1" applyFont="1" applyFill="1" applyBorder="1"/>
    <xf numFmtId="44" fontId="125" fillId="5" borderId="127" xfId="114" applyFont="1" applyFill="1" applyBorder="1"/>
    <xf numFmtId="9" fontId="5" fillId="5" borderId="128" xfId="13" applyFont="1" applyFill="1" applyBorder="1" applyAlignment="1">
      <alignment horizontal="center"/>
    </xf>
    <xf numFmtId="172" fontId="5" fillId="0" borderId="127" xfId="114" applyNumberFormat="1" applyFont="1" applyFill="1" applyBorder="1"/>
    <xf numFmtId="9" fontId="5" fillId="0" borderId="128" xfId="13" applyFont="1" applyFill="1" applyBorder="1" applyAlignment="1">
      <alignment horizontal="center"/>
    </xf>
    <xf numFmtId="44" fontId="5" fillId="5" borderId="187" xfId="41" applyFont="1" applyFill="1" applyBorder="1" applyAlignment="1">
      <alignment horizontal="center"/>
    </xf>
    <xf numFmtId="172" fontId="5" fillId="5" borderId="187" xfId="41" applyNumberFormat="1" applyFont="1" applyFill="1" applyBorder="1" applyAlignment="1">
      <alignment horizontal="center"/>
    </xf>
    <xf numFmtId="0" fontId="94" fillId="5" borderId="187" xfId="39" applyFont="1" applyFill="1" applyBorder="1"/>
    <xf numFmtId="0" fontId="240" fillId="0" borderId="0" xfId="39" applyFont="1"/>
    <xf numFmtId="44" fontId="8" fillId="5" borderId="127" xfId="114" applyFont="1" applyFill="1" applyBorder="1"/>
    <xf numFmtId="44" fontId="5" fillId="0" borderId="127" xfId="114" applyFont="1" applyFill="1" applyBorder="1"/>
    <xf numFmtId="44" fontId="8" fillId="5" borderId="201" xfId="114" applyFont="1" applyFill="1" applyBorder="1"/>
    <xf numFmtId="172" fontId="5" fillId="0" borderId="205" xfId="114" applyNumberFormat="1" applyFont="1" applyFill="1" applyBorder="1"/>
    <xf numFmtId="9" fontId="5" fillId="0" borderId="206" xfId="13" applyFont="1" applyFill="1" applyBorder="1" applyAlignment="1">
      <alignment horizontal="center"/>
    </xf>
    <xf numFmtId="9" fontId="141" fillId="5" borderId="206" xfId="13" applyFont="1" applyFill="1" applyBorder="1" applyAlignment="1">
      <alignment horizontal="center"/>
    </xf>
    <xf numFmtId="0" fontId="94" fillId="5" borderId="207" xfId="39" applyFont="1" applyFill="1" applyBorder="1" applyAlignment="1">
      <alignment horizontal="right"/>
    </xf>
    <xf numFmtId="172" fontId="94" fillId="0" borderId="119" xfId="114" applyNumberFormat="1" applyFont="1" applyFill="1" applyBorder="1"/>
    <xf numFmtId="9" fontId="94" fillId="0" borderId="208" xfId="13" applyFont="1" applyFill="1" applyBorder="1" applyAlignment="1">
      <alignment horizontal="center"/>
    </xf>
    <xf numFmtId="172" fontId="94" fillId="0" borderId="209" xfId="114" applyNumberFormat="1" applyFont="1" applyFill="1" applyBorder="1"/>
    <xf numFmtId="9" fontId="225" fillId="5" borderId="208" xfId="13" applyFont="1" applyFill="1" applyBorder="1" applyAlignment="1">
      <alignment horizontal="center"/>
    </xf>
    <xf numFmtId="9" fontId="94" fillId="0" borderId="210" xfId="13" applyFont="1" applyFill="1" applyBorder="1" applyAlignment="1">
      <alignment horizontal="center"/>
    </xf>
    <xf numFmtId="0" fontId="1" fillId="0" borderId="0" xfId="39"/>
    <xf numFmtId="44" fontId="8" fillId="5" borderId="211" xfId="114" applyFont="1" applyFill="1" applyBorder="1"/>
    <xf numFmtId="172" fontId="5" fillId="5" borderId="211" xfId="114" applyNumberFormat="1" applyFont="1" applyFill="1" applyBorder="1"/>
    <xf numFmtId="9" fontId="5" fillId="5" borderId="212" xfId="13" applyFont="1" applyFill="1" applyBorder="1" applyAlignment="1">
      <alignment horizontal="center"/>
    </xf>
    <xf numFmtId="43" fontId="0" fillId="5" borderId="0" xfId="40" applyFont="1" applyFill="1"/>
    <xf numFmtId="9" fontId="141" fillId="5" borderId="212" xfId="13" applyFont="1" applyFill="1" applyBorder="1" applyAlignment="1">
      <alignment horizontal="center"/>
    </xf>
    <xf numFmtId="172" fontId="5" fillId="5" borderId="187" xfId="114" applyNumberFormat="1" applyFont="1" applyFill="1" applyBorder="1"/>
    <xf numFmtId="43" fontId="5" fillId="0" borderId="0" xfId="40" applyFont="1"/>
    <xf numFmtId="0" fontId="8" fillId="5" borderId="127" xfId="39" applyFont="1" applyFill="1" applyBorder="1" applyAlignment="1">
      <alignment horizontal="left"/>
    </xf>
    <xf numFmtId="43" fontId="5" fillId="0" borderId="0" xfId="39" applyNumberFormat="1" applyFont="1"/>
    <xf numFmtId="0" fontId="94" fillId="5" borderId="209" xfId="39" applyFont="1" applyFill="1" applyBorder="1" applyAlignment="1">
      <alignment horizontal="right"/>
    </xf>
    <xf numFmtId="172" fontId="94" fillId="0" borderId="213" xfId="114" applyNumberFormat="1" applyFont="1" applyFill="1" applyBorder="1"/>
    <xf numFmtId="0" fontId="8" fillId="5" borderId="205" xfId="39" applyFont="1" applyFill="1" applyBorder="1" applyAlignment="1">
      <alignment horizontal="left"/>
    </xf>
    <xf numFmtId="44" fontId="5" fillId="0" borderId="205" xfId="114" applyFont="1" applyFill="1" applyBorder="1"/>
    <xf numFmtId="0" fontId="8" fillId="5" borderId="201" xfId="39" applyFont="1" applyFill="1" applyBorder="1" applyAlignment="1">
      <alignment horizontal="left"/>
    </xf>
    <xf numFmtId="44" fontId="5" fillId="5" borderId="211" xfId="114" applyFont="1" applyFill="1" applyBorder="1"/>
    <xf numFmtId="44" fontId="8" fillId="5" borderId="187" xfId="114" applyFont="1" applyFill="1" applyBorder="1"/>
    <xf numFmtId="175" fontId="5" fillId="5" borderId="187" xfId="13" applyNumberFormat="1" applyFont="1" applyFill="1" applyBorder="1"/>
    <xf numFmtId="17" fontId="40" fillId="26" borderId="214" xfId="106" applyNumberFormat="1" applyFont="1" applyFill="1" applyBorder="1" applyAlignment="1">
      <alignment horizontal="center" vertical="center" wrapText="1"/>
    </xf>
    <xf numFmtId="44" fontId="98" fillId="6" borderId="215" xfId="106" applyNumberFormat="1" applyFont="1" applyFill="1" applyBorder="1" applyAlignment="1">
      <alignment vertical="center"/>
    </xf>
    <xf numFmtId="9" fontId="98" fillId="6" borderId="215" xfId="13" applyFont="1" applyFill="1" applyBorder="1" applyAlignment="1">
      <alignment horizontal="center" vertical="center"/>
    </xf>
    <xf numFmtId="9" fontId="98" fillId="6" borderId="216" xfId="13" applyFont="1" applyFill="1" applyBorder="1" applyAlignment="1">
      <alignment horizontal="center" vertical="center"/>
    </xf>
    <xf numFmtId="0" fontId="241" fillId="5" borderId="0" xfId="39" applyFont="1" applyFill="1" applyAlignment="1">
      <alignment horizontal="center"/>
    </xf>
    <xf numFmtId="9" fontId="241" fillId="5" borderId="0" xfId="13" applyFont="1" applyFill="1" applyAlignment="1">
      <alignment horizontal="center"/>
    </xf>
    <xf numFmtId="10" fontId="241" fillId="5" borderId="0" xfId="13" applyNumberFormat="1" applyFont="1" applyFill="1" applyAlignment="1">
      <alignment horizontal="center"/>
    </xf>
    <xf numFmtId="0" fontId="241" fillId="0" borderId="0" xfId="39" applyFont="1" applyAlignment="1">
      <alignment horizontal="center"/>
    </xf>
    <xf numFmtId="0" fontId="5" fillId="5" borderId="0" xfId="39" applyFont="1" applyFill="1"/>
    <xf numFmtId="43" fontId="240" fillId="0" borderId="0" xfId="40" applyFont="1"/>
    <xf numFmtId="9" fontId="156" fillId="5" borderId="0" xfId="13" applyFont="1" applyFill="1" applyAlignment="1">
      <alignment horizontal="center"/>
    </xf>
    <xf numFmtId="10" fontId="164" fillId="5" borderId="0" xfId="13" applyNumberFormat="1" applyFont="1" applyFill="1"/>
    <xf numFmtId="9" fontId="164" fillId="5" borderId="0" xfId="13" applyFont="1" applyFill="1" applyAlignment="1">
      <alignment horizontal="center"/>
    </xf>
    <xf numFmtId="43" fontId="164" fillId="5" borderId="0" xfId="40" applyFont="1" applyFill="1"/>
    <xf numFmtId="44" fontId="8" fillId="0" borderId="127" xfId="114" applyFont="1" applyBorder="1" applyAlignment="1">
      <alignment horizontal="left" indent="1"/>
    </xf>
    <xf numFmtId="172" fontId="159" fillId="5" borderId="127" xfId="114" applyNumberFormat="1" applyFont="1" applyFill="1" applyBorder="1" applyAlignment="1">
      <alignment horizontal="center"/>
    </xf>
    <xf numFmtId="9" fontId="41" fillId="5" borderId="128" xfId="13" applyFont="1" applyFill="1" applyBorder="1" applyAlignment="1">
      <alignment horizontal="center"/>
    </xf>
    <xf numFmtId="172" fontId="41" fillId="5" borderId="127" xfId="114" applyNumberFormat="1" applyFont="1" applyFill="1" applyBorder="1" applyAlignment="1">
      <alignment horizontal="center"/>
    </xf>
    <xf numFmtId="172" fontId="114" fillId="5" borderId="128" xfId="114" applyNumberFormat="1" applyFont="1" applyFill="1" applyBorder="1" applyAlignment="1">
      <alignment horizontal="center"/>
    </xf>
    <xf numFmtId="172" fontId="159" fillId="5" borderId="127" xfId="114" applyNumberFormat="1" applyFont="1" applyFill="1" applyBorder="1"/>
    <xf numFmtId="9" fontId="5" fillId="0" borderId="128" xfId="13" applyFont="1" applyBorder="1" applyAlignment="1">
      <alignment horizontal="center"/>
    </xf>
    <xf numFmtId="9" fontId="41" fillId="0" borderId="128" xfId="13" applyFont="1" applyBorder="1" applyAlignment="1">
      <alignment horizontal="center"/>
    </xf>
    <xf numFmtId="172" fontId="41" fillId="0" borderId="127" xfId="114" applyNumberFormat="1" applyFont="1" applyBorder="1"/>
    <xf numFmtId="172" fontId="114" fillId="0" borderId="128" xfId="114" applyNumberFormat="1" applyFont="1" applyBorder="1"/>
    <xf numFmtId="10" fontId="159" fillId="8" borderId="127" xfId="13" applyNumberFormat="1" applyFont="1" applyFill="1" applyBorder="1" applyAlignment="1">
      <alignment horizontal="center"/>
    </xf>
    <xf numFmtId="9" fontId="5" fillId="8" borderId="128" xfId="13" applyFont="1" applyFill="1" applyBorder="1" applyAlignment="1">
      <alignment horizontal="center"/>
    </xf>
    <xf numFmtId="9" fontId="41" fillId="8" borderId="128" xfId="13" applyFont="1" applyFill="1" applyBorder="1" applyAlignment="1">
      <alignment horizontal="center"/>
    </xf>
    <xf numFmtId="10" fontId="41" fillId="8" borderId="127" xfId="13" applyNumberFormat="1" applyFont="1" applyFill="1" applyBorder="1" applyAlignment="1">
      <alignment horizontal="center"/>
    </xf>
    <xf numFmtId="10" fontId="114" fillId="8" borderId="128" xfId="13" applyNumberFormat="1" applyFont="1" applyFill="1" applyBorder="1" applyAlignment="1">
      <alignment horizontal="center"/>
    </xf>
    <xf numFmtId="176" fontId="159" fillId="8" borderId="127" xfId="41" applyNumberFormat="1" applyFont="1" applyFill="1" applyBorder="1"/>
    <xf numFmtId="176" fontId="41" fillId="8" borderId="127" xfId="41" applyNumberFormat="1" applyFont="1" applyFill="1" applyBorder="1"/>
    <xf numFmtId="176" fontId="114" fillId="8" borderId="128" xfId="41" applyNumberFormat="1" applyFont="1" applyFill="1" applyBorder="1"/>
    <xf numFmtId="0" fontId="156" fillId="0" borderId="187" xfId="39" applyFont="1" applyBorder="1"/>
    <xf numFmtId="0" fontId="242" fillId="5" borderId="129" xfId="39" applyFont="1" applyFill="1" applyBorder="1"/>
    <xf numFmtId="9" fontId="156" fillId="5" borderId="129" xfId="13" applyFont="1" applyFill="1" applyBorder="1" applyAlignment="1">
      <alignment horizontal="center"/>
    </xf>
    <xf numFmtId="9" fontId="243" fillId="5" borderId="129" xfId="13" applyFont="1" applyFill="1" applyBorder="1" applyAlignment="1">
      <alignment horizontal="center"/>
    </xf>
    <xf numFmtId="0" fontId="243" fillId="5" borderId="129" xfId="39" applyFont="1" applyFill="1" applyBorder="1"/>
    <xf numFmtId="0" fontId="244" fillId="5" borderId="129" xfId="39" applyFont="1" applyFill="1" applyBorder="1"/>
    <xf numFmtId="172" fontId="41" fillId="5" borderId="127" xfId="114" applyNumberFormat="1" applyFont="1" applyFill="1" applyBorder="1"/>
    <xf numFmtId="172" fontId="114" fillId="5" borderId="128" xfId="114" applyNumberFormat="1" applyFont="1" applyFill="1" applyBorder="1"/>
    <xf numFmtId="172" fontId="159" fillId="0" borderId="127" xfId="114" applyNumberFormat="1" applyFont="1" applyBorder="1"/>
    <xf numFmtId="0" fontId="156" fillId="8" borderId="187" xfId="39" applyFont="1" applyFill="1" applyBorder="1"/>
    <xf numFmtId="10" fontId="242" fillId="8" borderId="0" xfId="13" applyNumberFormat="1" applyFont="1" applyFill="1"/>
    <xf numFmtId="9" fontId="156" fillId="8" borderId="0" xfId="13" applyFont="1" applyFill="1" applyAlignment="1">
      <alignment horizontal="center"/>
    </xf>
    <xf numFmtId="9" fontId="243" fillId="8" borderId="0" xfId="13" applyFont="1" applyFill="1" applyAlignment="1">
      <alignment horizontal="center"/>
    </xf>
    <xf numFmtId="10" fontId="243" fillId="8" borderId="0" xfId="13" applyNumberFormat="1" applyFont="1" applyFill="1"/>
    <xf numFmtId="0" fontId="242" fillId="8" borderId="0" xfId="39" applyFont="1" applyFill="1"/>
    <xf numFmtId="0" fontId="243" fillId="8" borderId="0" xfId="39" applyFont="1" applyFill="1"/>
    <xf numFmtId="0" fontId="94" fillId="8" borderId="127" xfId="39" applyFont="1" applyFill="1" applyBorder="1" applyAlignment="1">
      <alignment horizontal="right"/>
    </xf>
    <xf numFmtId="43" fontId="245" fillId="8" borderId="127" xfId="39" applyNumberFormat="1" applyFont="1" applyFill="1" applyBorder="1" applyAlignment="1">
      <alignment horizontal="center"/>
    </xf>
    <xf numFmtId="9" fontId="94" fillId="8" borderId="128" xfId="13" applyFont="1" applyFill="1" applyBorder="1" applyAlignment="1">
      <alignment horizontal="center"/>
    </xf>
    <xf numFmtId="9" fontId="98" fillId="8" borderId="128" xfId="13" applyFont="1" applyFill="1" applyBorder="1" applyAlignment="1">
      <alignment horizontal="center"/>
    </xf>
    <xf numFmtId="43" fontId="98" fillId="5" borderId="127" xfId="39" applyNumberFormat="1" applyFont="1" applyFill="1" applyBorder="1"/>
    <xf numFmtId="43" fontId="98" fillId="8" borderId="127" xfId="39" applyNumberFormat="1" applyFont="1" applyFill="1" applyBorder="1"/>
    <xf numFmtId="43" fontId="98" fillId="8" borderId="128" xfId="39" applyNumberFormat="1" applyFont="1" applyFill="1" applyBorder="1"/>
    <xf numFmtId="10" fontId="155" fillId="8" borderId="127" xfId="13" applyNumberFormat="1" applyFont="1" applyFill="1" applyBorder="1" applyAlignment="1">
      <alignment horizontal="center"/>
    </xf>
    <xf numFmtId="10" fontId="98" fillId="8" borderId="127" xfId="13" applyNumberFormat="1" applyFont="1" applyFill="1" applyBorder="1" applyAlignment="1">
      <alignment horizontal="center"/>
    </xf>
    <xf numFmtId="10" fontId="98" fillId="8" borderId="128" xfId="13" applyNumberFormat="1" applyFont="1" applyFill="1" applyBorder="1" applyAlignment="1">
      <alignment horizontal="center"/>
    </xf>
    <xf numFmtId="0" fontId="246" fillId="8" borderId="187" xfId="39" applyFont="1" applyFill="1" applyBorder="1" applyAlignment="1">
      <alignment horizontal="center"/>
    </xf>
    <xf numFmtId="0" fontId="247" fillId="0" borderId="127" xfId="39" applyFont="1" applyBorder="1" applyAlignment="1">
      <alignment horizontal="left" indent="1"/>
    </xf>
    <xf numFmtId="0" fontId="248" fillId="0" borderId="127" xfId="39" applyFont="1" applyBorder="1" applyAlignment="1">
      <alignment horizontal="center"/>
    </xf>
    <xf numFmtId="9" fontId="94" fillId="0" borderId="128" xfId="13" applyFont="1" applyBorder="1" applyAlignment="1">
      <alignment horizontal="center"/>
    </xf>
    <xf numFmtId="9" fontId="98" fillId="0" borderId="128" xfId="13" applyFont="1" applyBorder="1" applyAlignment="1">
      <alignment horizontal="center"/>
    </xf>
    <xf numFmtId="0" fontId="98" fillId="0" borderId="127" xfId="39" applyFont="1" applyBorder="1" applyAlignment="1">
      <alignment horizontal="center"/>
    </xf>
    <xf numFmtId="0" fontId="98" fillId="0" borderId="128" xfId="39" applyFont="1" applyBorder="1" applyAlignment="1">
      <alignment horizontal="center"/>
    </xf>
    <xf numFmtId="0" fontId="247" fillId="0" borderId="0" xfId="39" applyFont="1"/>
    <xf numFmtId="0" fontId="122" fillId="0" borderId="127" xfId="39" applyFont="1" applyBorder="1" applyAlignment="1">
      <alignment horizontal="left" indent="1"/>
    </xf>
    <xf numFmtId="191" fontId="159" fillId="0" borderId="127" xfId="39" applyNumberFormat="1" applyFont="1" applyBorder="1" applyAlignment="1">
      <alignment horizontal="center"/>
    </xf>
    <xf numFmtId="191" fontId="41" fillId="0" borderId="127" xfId="39" applyNumberFormat="1" applyFont="1" applyBorder="1" applyAlignment="1">
      <alignment horizontal="center"/>
    </xf>
    <xf numFmtId="191" fontId="41" fillId="0" borderId="128" xfId="39" applyNumberFormat="1" applyFont="1" applyBorder="1" applyAlignment="1">
      <alignment horizontal="center"/>
    </xf>
    <xf numFmtId="0" fontId="156" fillId="8" borderId="0" xfId="39" applyFont="1" applyFill="1"/>
    <xf numFmtId="44" fontId="164" fillId="5" borderId="0" xfId="41" applyFont="1" applyFill="1"/>
    <xf numFmtId="166" fontId="0" fillId="0" borderId="0" xfId="14" applyFont="1"/>
    <xf numFmtId="44" fontId="156" fillId="8" borderId="0" xfId="39" applyNumberFormat="1" applyFont="1" applyFill="1"/>
    <xf numFmtId="43" fontId="5" fillId="8" borderId="0" xfId="39" applyNumberFormat="1" applyFont="1" applyFill="1"/>
    <xf numFmtId="44" fontId="5" fillId="8" borderId="0" xfId="39" applyNumberFormat="1" applyFont="1" applyFill="1"/>
    <xf numFmtId="0" fontId="8" fillId="0" borderId="186" xfId="39" applyFont="1" applyBorder="1" applyAlignment="1">
      <alignment horizontal="left" indent="1"/>
    </xf>
    <xf numFmtId="165" fontId="0" fillId="76" borderId="5" xfId="15" applyFont="1" applyFill="1" applyBorder="1"/>
    <xf numFmtId="0" fontId="156" fillId="5" borderId="0" xfId="100" applyFont="1" applyFill="1"/>
    <xf numFmtId="165" fontId="0" fillId="8" borderId="5" xfId="15" applyFont="1" applyFill="1" applyBorder="1" applyAlignment="1">
      <alignment horizontal="center"/>
    </xf>
    <xf numFmtId="9" fontId="0" fillId="5" borderId="0" xfId="13" applyFont="1" applyFill="1" applyAlignment="1">
      <alignment horizontal="center"/>
    </xf>
    <xf numFmtId="165" fontId="0" fillId="23" borderId="5" xfId="15" applyFont="1" applyFill="1" applyBorder="1"/>
    <xf numFmtId="166" fontId="0" fillId="5" borderId="0" xfId="14" applyFont="1" applyFill="1"/>
    <xf numFmtId="0" fontId="8" fillId="5" borderId="186" xfId="39" applyFont="1" applyFill="1" applyBorder="1" applyAlignment="1">
      <alignment horizontal="left" indent="1"/>
    </xf>
    <xf numFmtId="165" fontId="0" fillId="5" borderId="5" xfId="15" applyFont="1" applyFill="1" applyBorder="1"/>
    <xf numFmtId="44" fontId="100" fillId="5" borderId="0" xfId="100" applyNumberFormat="1" applyFill="1"/>
    <xf numFmtId="2" fontId="94" fillId="5" borderId="5" xfId="100" applyNumberFormat="1" applyFont="1" applyFill="1" applyBorder="1" applyAlignment="1">
      <alignment horizontal="center"/>
    </xf>
    <xf numFmtId="0" fontId="94" fillId="5" borderId="5" xfId="100" applyFont="1" applyFill="1" applyBorder="1" applyAlignment="1">
      <alignment horizontal="center"/>
    </xf>
    <xf numFmtId="0" fontId="8" fillId="5" borderId="186" xfId="100" applyFont="1" applyFill="1" applyBorder="1" applyAlignment="1">
      <alignment horizontal="left" indent="1"/>
    </xf>
    <xf numFmtId="9" fontId="5" fillId="0" borderId="0" xfId="13" applyFont="1" applyAlignment="1">
      <alignment horizontal="center"/>
    </xf>
    <xf numFmtId="0" fontId="95" fillId="5" borderId="0" xfId="100" applyFont="1" applyFill="1" applyAlignment="1">
      <alignment horizontal="left" vertical="center" indent="7"/>
    </xf>
    <xf numFmtId="0" fontId="94" fillId="5" borderId="187" xfId="100" applyFont="1" applyFill="1" applyBorder="1" applyAlignment="1">
      <alignment horizontal="center"/>
    </xf>
    <xf numFmtId="0" fontId="94" fillId="5" borderId="136" xfId="100" applyFont="1" applyFill="1" applyBorder="1" applyAlignment="1">
      <alignment horizontal="center"/>
    </xf>
    <xf numFmtId="44" fontId="94" fillId="0" borderId="127" xfId="114" applyFont="1" applyBorder="1" applyAlignment="1">
      <alignment vertical="center"/>
    </xf>
    <xf numFmtId="172" fontId="94" fillId="8" borderId="127" xfId="114" applyNumberFormat="1" applyFont="1" applyFill="1" applyBorder="1" applyAlignment="1">
      <alignment vertical="center"/>
    </xf>
    <xf numFmtId="172" fontId="94" fillId="8" borderId="128" xfId="114" applyNumberFormat="1" applyFont="1" applyFill="1" applyBorder="1" applyAlignment="1">
      <alignment vertical="center"/>
    </xf>
    <xf numFmtId="44" fontId="94" fillId="8" borderId="127" xfId="114" applyFont="1" applyFill="1" applyBorder="1" applyAlignment="1">
      <alignment vertical="center"/>
    </xf>
    <xf numFmtId="44" fontId="5" fillId="0" borderId="0" xfId="100" applyNumberFormat="1" applyFont="1" applyAlignment="1">
      <alignment vertical="center"/>
    </xf>
    <xf numFmtId="165" fontId="5" fillId="0" borderId="0" xfId="15" applyFont="1" applyAlignment="1">
      <alignment vertical="center"/>
    </xf>
    <xf numFmtId="165" fontId="0" fillId="0" borderId="0" xfId="15" applyFont="1"/>
    <xf numFmtId="10" fontId="124" fillId="0" borderId="128" xfId="13" applyNumberFormat="1" applyFont="1" applyBorder="1" applyAlignment="1">
      <alignment horizontal="center"/>
    </xf>
    <xf numFmtId="172" fontId="5" fillId="8" borderId="127" xfId="114" applyNumberFormat="1" applyFont="1" applyFill="1" applyBorder="1" applyAlignment="1">
      <alignment vertical="center"/>
    </xf>
    <xf numFmtId="172" fontId="5" fillId="0" borderId="127" xfId="114" applyNumberFormat="1" applyFont="1" applyBorder="1"/>
    <xf numFmtId="0" fontId="126" fillId="0" borderId="127" xfId="100" applyFont="1" applyBorder="1" applyAlignment="1">
      <alignment horizontal="right"/>
    </xf>
    <xf numFmtId="0" fontId="5" fillId="0" borderId="187" xfId="100" applyFont="1" applyBorder="1"/>
    <xf numFmtId="0" fontId="5" fillId="5" borderId="136" xfId="100" applyFont="1" applyFill="1" applyBorder="1"/>
    <xf numFmtId="0" fontId="126" fillId="5" borderId="187" xfId="100" applyFont="1" applyFill="1" applyBorder="1" applyAlignment="1">
      <alignment horizontal="right"/>
    </xf>
    <xf numFmtId="10" fontId="5" fillId="5" borderId="136" xfId="13" applyNumberFormat="1" applyFont="1" applyFill="1" applyBorder="1" applyAlignment="1">
      <alignment horizontal="center"/>
    </xf>
    <xf numFmtId="44" fontId="94" fillId="33" borderId="203" xfId="114" applyFont="1" applyFill="1" applyBorder="1" applyAlignment="1">
      <alignment vertical="center"/>
    </xf>
    <xf numFmtId="166" fontId="5" fillId="0" borderId="0" xfId="100" applyNumberFormat="1" applyFont="1"/>
    <xf numFmtId="169" fontId="5" fillId="5" borderId="136" xfId="115" applyNumberFormat="1" applyFont="1" applyFill="1" applyBorder="1"/>
    <xf numFmtId="44" fontId="125" fillId="5" borderId="127" xfId="114" applyFont="1" applyFill="1" applyBorder="1" applyAlignment="1">
      <alignment vertical="center"/>
    </xf>
    <xf numFmtId="172" fontId="94" fillId="5" borderId="127" xfId="114" applyNumberFormat="1" applyFont="1" applyFill="1" applyBorder="1" applyAlignment="1">
      <alignment horizontal="center" vertical="center"/>
    </xf>
    <xf numFmtId="9" fontId="5" fillId="0" borderId="128" xfId="13" applyFont="1" applyBorder="1" applyAlignment="1">
      <alignment horizontal="center" vertical="center"/>
    </xf>
    <xf numFmtId="9" fontId="5" fillId="5" borderId="128" xfId="13" applyFont="1" applyFill="1" applyBorder="1" applyAlignment="1">
      <alignment horizontal="center" vertical="center"/>
    </xf>
    <xf numFmtId="9" fontId="141" fillId="5" borderId="128" xfId="13" applyFont="1" applyFill="1" applyBorder="1" applyAlignment="1">
      <alignment horizontal="center" vertical="center"/>
    </xf>
    <xf numFmtId="166" fontId="5" fillId="0" borderId="0" xfId="14" applyFont="1" applyAlignment="1">
      <alignment vertical="center"/>
    </xf>
    <xf numFmtId="165" fontId="5" fillId="5" borderId="187" xfId="15" applyFont="1" applyFill="1" applyBorder="1" applyAlignment="1">
      <alignment horizontal="center"/>
    </xf>
    <xf numFmtId="165" fontId="5" fillId="5" borderId="136" xfId="15" applyFont="1" applyFill="1" applyBorder="1" applyAlignment="1">
      <alignment horizontal="center"/>
    </xf>
    <xf numFmtId="165" fontId="0" fillId="5" borderId="187" xfId="15" applyFont="1" applyFill="1" applyBorder="1" applyAlignment="1">
      <alignment horizontal="center"/>
    </xf>
    <xf numFmtId="172" fontId="5" fillId="5" borderId="136" xfId="115" applyNumberFormat="1" applyFont="1" applyFill="1" applyBorder="1"/>
    <xf numFmtId="0" fontId="94" fillId="5" borderId="187" xfId="100" applyFont="1" applyFill="1" applyBorder="1"/>
    <xf numFmtId="172" fontId="94" fillId="8" borderId="127" xfId="114" applyNumberFormat="1" applyFont="1" applyFill="1" applyBorder="1"/>
    <xf numFmtId="44" fontId="8" fillId="0" borderId="201" xfId="114" applyFont="1" applyBorder="1"/>
    <xf numFmtId="9" fontId="5" fillId="0" borderId="206" xfId="13" applyFont="1" applyBorder="1" applyAlignment="1">
      <alignment horizontal="center"/>
    </xf>
    <xf numFmtId="9" fontId="141" fillId="0" borderId="206" xfId="13" applyFont="1" applyBorder="1" applyAlignment="1">
      <alignment horizontal="center"/>
    </xf>
    <xf numFmtId="0" fontId="94" fillId="0" borderId="207" xfId="100" applyFont="1" applyBorder="1" applyAlignment="1">
      <alignment horizontal="right"/>
    </xf>
    <xf numFmtId="172" fontId="94" fillId="5" borderId="213" xfId="114" applyNumberFormat="1" applyFont="1" applyFill="1" applyBorder="1"/>
    <xf numFmtId="9" fontId="94" fillId="0" borderId="217" xfId="13" applyFont="1" applyBorder="1" applyAlignment="1">
      <alignment horizontal="center"/>
    </xf>
    <xf numFmtId="44" fontId="94" fillId="5" borderId="213" xfId="114" applyFont="1" applyFill="1" applyBorder="1"/>
    <xf numFmtId="9" fontId="225" fillId="0" borderId="217" xfId="13" applyFont="1" applyBorder="1" applyAlignment="1">
      <alignment horizontal="center"/>
    </xf>
    <xf numFmtId="172" fontId="94" fillId="0" borderId="213" xfId="114" applyNumberFormat="1" applyFont="1" applyBorder="1"/>
    <xf numFmtId="169" fontId="0" fillId="5" borderId="187" xfId="115" applyNumberFormat="1" applyFont="1" applyFill="1" applyBorder="1"/>
    <xf numFmtId="169" fontId="141" fillId="5" borderId="136" xfId="115" applyNumberFormat="1" applyFont="1" applyFill="1" applyBorder="1"/>
    <xf numFmtId="172" fontId="5" fillId="0" borderId="218" xfId="114" applyNumberFormat="1" applyFont="1" applyBorder="1"/>
    <xf numFmtId="172" fontId="5" fillId="0" borderId="219" xfId="114" applyNumberFormat="1" applyFont="1" applyBorder="1"/>
    <xf numFmtId="172" fontId="5" fillId="5" borderId="136" xfId="114" applyNumberFormat="1" applyFont="1" applyFill="1" applyBorder="1"/>
    <xf numFmtId="0" fontId="8" fillId="0" borderId="127" xfId="100" applyFont="1" applyBorder="1" applyAlignment="1">
      <alignment horizontal="left"/>
    </xf>
    <xf numFmtId="10" fontId="5" fillId="0" borderId="128" xfId="13" applyNumberFormat="1" applyFont="1" applyBorder="1" applyAlignment="1">
      <alignment horizontal="center"/>
    </xf>
    <xf numFmtId="10" fontId="141" fillId="0" borderId="128" xfId="13" applyNumberFormat="1" applyFont="1" applyBorder="1" applyAlignment="1">
      <alignment horizontal="center"/>
    </xf>
    <xf numFmtId="175" fontId="5" fillId="0" borderId="128" xfId="13" applyNumberFormat="1" applyFont="1" applyBorder="1" applyAlignment="1">
      <alignment horizontal="center"/>
    </xf>
    <xf numFmtId="10" fontId="5" fillId="0" borderId="206" xfId="13" applyNumberFormat="1" applyFont="1" applyBorder="1" applyAlignment="1">
      <alignment horizontal="center"/>
    </xf>
    <xf numFmtId="10" fontId="141" fillId="0" borderId="206" xfId="13" applyNumberFormat="1" applyFont="1" applyBorder="1" applyAlignment="1">
      <alignment horizontal="center"/>
    </xf>
    <xf numFmtId="175" fontId="5" fillId="0" borderId="206" xfId="13" applyNumberFormat="1" applyFont="1" applyBorder="1" applyAlignment="1">
      <alignment horizontal="center"/>
    </xf>
    <xf numFmtId="0" fontId="94" fillId="0" borderId="209" xfId="100" applyFont="1" applyBorder="1" applyAlignment="1">
      <alignment horizontal="right"/>
    </xf>
    <xf numFmtId="10" fontId="94" fillId="0" borderId="208" xfId="13" applyNumberFormat="1" applyFont="1" applyBorder="1" applyAlignment="1">
      <alignment horizontal="center"/>
    </xf>
    <xf numFmtId="10" fontId="225" fillId="0" borderId="208" xfId="13" applyNumberFormat="1" applyFont="1" applyBorder="1" applyAlignment="1">
      <alignment horizontal="center"/>
    </xf>
    <xf numFmtId="44" fontId="5" fillId="0" borderId="127" xfId="114" applyFont="1" applyBorder="1"/>
    <xf numFmtId="172" fontId="0" fillId="5" borderId="127" xfId="114" applyNumberFormat="1" applyFont="1" applyFill="1" applyBorder="1"/>
    <xf numFmtId="0" fontId="8" fillId="0" borderId="205" xfId="100" applyFont="1" applyBorder="1" applyAlignment="1">
      <alignment horizontal="left"/>
    </xf>
    <xf numFmtId="172" fontId="5" fillId="5" borderId="127" xfId="114" applyNumberFormat="1" applyFont="1" applyFill="1" applyBorder="1" applyAlignment="1">
      <alignment horizontal="left"/>
    </xf>
    <xf numFmtId="172" fontId="94" fillId="8" borderId="205" xfId="114" applyNumberFormat="1" applyFont="1" applyFill="1" applyBorder="1"/>
    <xf numFmtId="9" fontId="94" fillId="0" borderId="208" xfId="13" applyFont="1" applyBorder="1" applyAlignment="1">
      <alignment horizontal="center"/>
    </xf>
    <xf numFmtId="9" fontId="94" fillId="5" borderId="208" xfId="13" applyFont="1" applyFill="1" applyBorder="1" applyAlignment="1">
      <alignment horizontal="center"/>
    </xf>
    <xf numFmtId="172" fontId="5" fillId="5" borderId="212" xfId="114" applyNumberFormat="1" applyFont="1" applyFill="1" applyBorder="1"/>
    <xf numFmtId="175" fontId="5" fillId="5" borderId="136" xfId="13" applyNumberFormat="1" applyFont="1" applyFill="1" applyBorder="1"/>
    <xf numFmtId="172" fontId="98" fillId="6" borderId="215" xfId="106" applyNumberFormat="1" applyFont="1" applyFill="1" applyBorder="1" applyAlignment="1">
      <alignment vertical="center"/>
    </xf>
    <xf numFmtId="166" fontId="164" fillId="0" borderId="0" xfId="14" applyFont="1" applyFill="1"/>
    <xf numFmtId="165" fontId="164" fillId="5" borderId="0" xfId="15" applyFont="1" applyFill="1"/>
    <xf numFmtId="10" fontId="164" fillId="0" borderId="0" xfId="13" applyNumberFormat="1" applyFont="1" applyFill="1"/>
    <xf numFmtId="166" fontId="164" fillId="5" borderId="0" xfId="14" applyFont="1" applyFill="1"/>
    <xf numFmtId="172" fontId="164" fillId="5" borderId="0" xfId="13" applyNumberFormat="1" applyFont="1" applyFill="1"/>
    <xf numFmtId="44" fontId="156" fillId="5" borderId="0" xfId="13" applyNumberFormat="1" applyFont="1" applyFill="1"/>
    <xf numFmtId="44" fontId="164" fillId="5" borderId="0" xfId="13" applyNumberFormat="1" applyFont="1" applyFill="1"/>
    <xf numFmtId="172" fontId="41" fillId="5" borderId="128" xfId="114" applyNumberFormat="1" applyFont="1" applyFill="1" applyBorder="1" applyAlignment="1">
      <alignment horizontal="center"/>
    </xf>
    <xf numFmtId="172" fontId="41" fillId="0" borderId="128" xfId="114" applyNumberFormat="1" applyFont="1" applyBorder="1"/>
    <xf numFmtId="10" fontId="41" fillId="8" borderId="128" xfId="13" applyNumberFormat="1" applyFont="1" applyFill="1" applyBorder="1" applyAlignment="1">
      <alignment horizontal="center"/>
    </xf>
    <xf numFmtId="10" fontId="114" fillId="5" borderId="128" xfId="13" applyNumberFormat="1" applyFont="1" applyFill="1" applyBorder="1" applyAlignment="1">
      <alignment horizontal="center"/>
    </xf>
    <xf numFmtId="176" fontId="159" fillId="8" borderId="127" xfId="15" applyNumberFormat="1" applyFont="1" applyFill="1" applyBorder="1"/>
    <xf numFmtId="176" fontId="41" fillId="8" borderId="128" xfId="15" applyNumberFormat="1" applyFont="1" applyFill="1" applyBorder="1"/>
    <xf numFmtId="176" fontId="41" fillId="8" borderId="127" xfId="15" applyNumberFormat="1" applyFont="1" applyFill="1" applyBorder="1"/>
    <xf numFmtId="176" fontId="114" fillId="5" borderId="128" xfId="15" applyNumberFormat="1" applyFont="1" applyFill="1" applyBorder="1"/>
    <xf numFmtId="0" fontId="156" fillId="0" borderId="187" xfId="100" applyFont="1" applyBorder="1"/>
    <xf numFmtId="0" fontId="242" fillId="5" borderId="129" xfId="100" applyFont="1" applyFill="1" applyBorder="1"/>
    <xf numFmtId="0" fontId="243" fillId="5" borderId="129" xfId="100" applyFont="1" applyFill="1" applyBorder="1"/>
    <xf numFmtId="0" fontId="244" fillId="5" borderId="129" xfId="100" applyFont="1" applyFill="1" applyBorder="1"/>
    <xf numFmtId="172" fontId="41" fillId="5" borderId="128" xfId="114" applyNumberFormat="1" applyFont="1" applyFill="1" applyBorder="1"/>
    <xf numFmtId="0" fontId="156" fillId="8" borderId="187" xfId="100" applyFont="1" applyFill="1" applyBorder="1"/>
    <xf numFmtId="10" fontId="243" fillId="5" borderId="0" xfId="13" applyNumberFormat="1" applyFont="1" applyFill="1"/>
    <xf numFmtId="0" fontId="242" fillId="8" borderId="0" xfId="100" applyFont="1" applyFill="1"/>
    <xf numFmtId="0" fontId="243" fillId="8" borderId="0" xfId="100" applyFont="1" applyFill="1"/>
    <xf numFmtId="0" fontId="243" fillId="5" borderId="0" xfId="100" applyFont="1" applyFill="1"/>
    <xf numFmtId="0" fontId="94" fillId="8" borderId="127" xfId="100" applyFont="1" applyFill="1" applyBorder="1" applyAlignment="1">
      <alignment horizontal="right"/>
    </xf>
    <xf numFmtId="43" fontId="245" fillId="8" borderId="127" xfId="100" applyNumberFormat="1" applyFont="1" applyFill="1" applyBorder="1" applyAlignment="1">
      <alignment horizontal="center"/>
    </xf>
    <xf numFmtId="43" fontId="98" fillId="8" borderId="128" xfId="100" applyNumberFormat="1" applyFont="1" applyFill="1" applyBorder="1"/>
    <xf numFmtId="43" fontId="98" fillId="8" borderId="127" xfId="100" applyNumberFormat="1" applyFont="1" applyFill="1" applyBorder="1"/>
    <xf numFmtId="43" fontId="98" fillId="5" borderId="127" xfId="100" applyNumberFormat="1" applyFont="1" applyFill="1" applyBorder="1"/>
    <xf numFmtId="43" fontId="98" fillId="5" borderId="128" xfId="100" applyNumberFormat="1" applyFont="1" applyFill="1" applyBorder="1"/>
    <xf numFmtId="10" fontId="98" fillId="5" borderId="128" xfId="13" applyNumberFormat="1" applyFont="1" applyFill="1" applyBorder="1" applyAlignment="1">
      <alignment horizontal="center"/>
    </xf>
    <xf numFmtId="0" fontId="246" fillId="8" borderId="187" xfId="100" applyFont="1" applyFill="1" applyBorder="1" applyAlignment="1">
      <alignment horizontal="center"/>
    </xf>
    <xf numFmtId="0" fontId="247" fillId="0" borderId="127" xfId="100" applyFont="1" applyBorder="1" applyAlignment="1">
      <alignment horizontal="left" indent="1"/>
    </xf>
    <xf numFmtId="0" fontId="248" fillId="0" borderId="127" xfId="100" applyFont="1" applyBorder="1" applyAlignment="1">
      <alignment horizontal="center"/>
    </xf>
    <xf numFmtId="0" fontId="98" fillId="0" borderId="128" xfId="100" applyFont="1" applyBorder="1" applyAlignment="1">
      <alignment horizontal="center"/>
    </xf>
    <xf numFmtId="0" fontId="98" fillId="0" borderId="127" xfId="100" applyFont="1" applyBorder="1" applyAlignment="1">
      <alignment horizontal="center"/>
    </xf>
    <xf numFmtId="0" fontId="98" fillId="5" borderId="128" xfId="100" applyFont="1" applyFill="1" applyBorder="1" applyAlignment="1">
      <alignment horizontal="center"/>
    </xf>
    <xf numFmtId="0" fontId="247" fillId="0" borderId="0" xfId="100" applyFont="1"/>
    <xf numFmtId="165" fontId="247" fillId="0" borderId="0" xfId="15" applyFont="1"/>
    <xf numFmtId="0" fontId="122" fillId="0" borderId="127" xfId="100" applyFont="1" applyBorder="1" applyAlignment="1">
      <alignment horizontal="left" indent="1"/>
    </xf>
    <xf numFmtId="191" fontId="159" fillId="0" borderId="127" xfId="100" applyNumberFormat="1" applyFont="1" applyBorder="1" applyAlignment="1">
      <alignment horizontal="center"/>
    </xf>
    <xf numFmtId="191" fontId="41" fillId="0" borderId="128" xfId="100" applyNumberFormat="1" applyFont="1" applyBorder="1" applyAlignment="1">
      <alignment horizontal="center"/>
    </xf>
    <xf numFmtId="191" fontId="41" fillId="0" borderId="127" xfId="100" applyNumberFormat="1" applyFont="1" applyBorder="1" applyAlignment="1">
      <alignment horizontal="center"/>
    </xf>
    <xf numFmtId="191" fontId="41" fillId="5" borderId="128" xfId="100" applyNumberFormat="1" applyFont="1" applyFill="1" applyBorder="1" applyAlignment="1">
      <alignment horizontal="center"/>
    </xf>
    <xf numFmtId="0" fontId="122" fillId="0" borderId="0" xfId="100" applyFont="1" applyAlignment="1">
      <alignment horizontal="left" indent="1"/>
    </xf>
    <xf numFmtId="191" fontId="159" fillId="0" borderId="0" xfId="100" applyNumberFormat="1" applyFont="1" applyAlignment="1">
      <alignment horizontal="center"/>
    </xf>
    <xf numFmtId="191" fontId="41" fillId="0" borderId="0" xfId="100" applyNumberFormat="1" applyFont="1" applyAlignment="1">
      <alignment horizontal="center"/>
    </xf>
    <xf numFmtId="191" fontId="41" fillId="5" borderId="0" xfId="100" applyNumberFormat="1" applyFont="1" applyFill="1" applyAlignment="1">
      <alignment horizontal="center"/>
    </xf>
    <xf numFmtId="0" fontId="156" fillId="8" borderId="0" xfId="100" applyFont="1" applyFill="1"/>
    <xf numFmtId="44" fontId="156" fillId="8" borderId="0" xfId="100" applyNumberFormat="1" applyFont="1" applyFill="1"/>
    <xf numFmtId="0" fontId="8" fillId="0" borderId="186" xfId="100" applyFont="1" applyBorder="1" applyAlignment="1">
      <alignment horizontal="left" indent="1"/>
    </xf>
    <xf numFmtId="44" fontId="156" fillId="5" borderId="0" xfId="100" applyNumberFormat="1" applyFont="1" applyFill="1"/>
    <xf numFmtId="165" fontId="5" fillId="8" borderId="5" xfId="15" applyFont="1" applyFill="1" applyBorder="1" applyAlignment="1">
      <alignment horizontal="center"/>
    </xf>
    <xf numFmtId="9" fontId="5" fillId="5" borderId="0" xfId="13" applyFont="1" applyFill="1" applyAlignment="1">
      <alignment horizontal="center"/>
    </xf>
    <xf numFmtId="44" fontId="5" fillId="5" borderId="0" xfId="13" applyNumberFormat="1" applyFont="1" applyFill="1" applyAlignment="1">
      <alignment horizontal="center"/>
    </xf>
    <xf numFmtId="44" fontId="0" fillId="5" borderId="0" xfId="14" applyNumberFormat="1" applyFont="1" applyFill="1"/>
    <xf numFmtId="165" fontId="5" fillId="5" borderId="5" xfId="15" applyFont="1" applyFill="1" applyBorder="1"/>
    <xf numFmtId="44" fontId="5" fillId="5" borderId="0" xfId="100" applyNumberFormat="1" applyFont="1" applyFill="1"/>
    <xf numFmtId="1" fontId="94" fillId="5" borderId="5" xfId="100" applyNumberFormat="1" applyFont="1" applyFill="1" applyBorder="1" applyAlignment="1">
      <alignment horizontal="center"/>
    </xf>
    <xf numFmtId="172" fontId="5" fillId="5" borderId="0" xfId="100" applyNumberFormat="1" applyFont="1" applyFill="1"/>
    <xf numFmtId="8" fontId="5" fillId="0" borderId="0" xfId="100" applyNumberFormat="1" applyFont="1"/>
    <xf numFmtId="0" fontId="249" fillId="0" borderId="0" xfId="100" applyFont="1"/>
    <xf numFmtId="0" fontId="250" fillId="0" borderId="0" xfId="100" applyFont="1"/>
    <xf numFmtId="172" fontId="8" fillId="8" borderId="0" xfId="100" applyNumberFormat="1" applyFont="1" applyFill="1"/>
    <xf numFmtId="0" fontId="251" fillId="0" borderId="0" xfId="100" applyFont="1"/>
    <xf numFmtId="0" fontId="126" fillId="0" borderId="0" xfId="6" applyFont="1"/>
    <xf numFmtId="0" fontId="251" fillId="0" borderId="0" xfId="6" applyFont="1"/>
    <xf numFmtId="0" fontId="109" fillId="0" borderId="0" xfId="100" applyFont="1"/>
    <xf numFmtId="0" fontId="252" fillId="0" borderId="0" xfId="100" applyFont="1"/>
    <xf numFmtId="172" fontId="94" fillId="8" borderId="128" xfId="114" applyNumberFormat="1" applyFont="1" applyFill="1" applyBorder="1"/>
    <xf numFmtId="172" fontId="98" fillId="8" borderId="128" xfId="114" applyNumberFormat="1" applyFont="1" applyFill="1" applyBorder="1"/>
    <xf numFmtId="44" fontId="252" fillId="0" borderId="0" xfId="100" applyNumberFormat="1" applyFont="1"/>
    <xf numFmtId="172" fontId="5" fillId="8" borderId="127" xfId="114" applyNumberFormat="1" applyFont="1" applyFill="1" applyBorder="1"/>
    <xf numFmtId="0" fontId="41" fillId="5" borderId="136" xfId="100" applyFont="1" applyFill="1" applyBorder="1"/>
    <xf numFmtId="10" fontId="41" fillId="5" borderId="136" xfId="13" applyNumberFormat="1" applyFont="1" applyFill="1" applyBorder="1" applyAlignment="1">
      <alignment horizontal="center"/>
    </xf>
    <xf numFmtId="10" fontId="126" fillId="0" borderId="0" xfId="100" applyNumberFormat="1" applyFont="1"/>
    <xf numFmtId="44" fontId="94" fillId="33" borderId="127" xfId="114" applyFont="1" applyFill="1" applyBorder="1" applyAlignment="1">
      <alignment horizontal="left" vertical="center"/>
    </xf>
    <xf numFmtId="44" fontId="94" fillId="33" borderId="220" xfId="114" applyFont="1" applyFill="1" applyBorder="1" applyAlignment="1">
      <alignment vertical="center"/>
    </xf>
    <xf numFmtId="9" fontId="94" fillId="33" borderId="221" xfId="13" applyFont="1" applyFill="1" applyBorder="1" applyAlignment="1">
      <alignment horizontal="center" vertical="center"/>
    </xf>
    <xf numFmtId="44" fontId="94" fillId="33" borderId="221" xfId="114" applyFont="1" applyFill="1" applyBorder="1" applyAlignment="1">
      <alignment vertical="center"/>
    </xf>
    <xf numFmtId="9" fontId="98" fillId="33" borderId="221" xfId="13" applyFont="1" applyFill="1" applyBorder="1" applyAlignment="1">
      <alignment horizontal="center" vertical="center"/>
    </xf>
    <xf numFmtId="169" fontId="41" fillId="5" borderId="136" xfId="115" applyNumberFormat="1" applyFont="1" applyFill="1" applyBorder="1"/>
    <xf numFmtId="172" fontId="94" fillId="5" borderId="127" xfId="114" applyNumberFormat="1" applyFont="1" applyFill="1" applyBorder="1" applyAlignment="1">
      <alignment horizontal="center"/>
    </xf>
    <xf numFmtId="9" fontId="0" fillId="0" borderId="128" xfId="13" applyFont="1" applyBorder="1" applyAlignment="1">
      <alignment horizontal="center"/>
    </xf>
    <xf numFmtId="165" fontId="41" fillId="5" borderId="136" xfId="15" applyFont="1" applyFill="1" applyBorder="1" applyAlignment="1">
      <alignment horizontal="center"/>
    </xf>
    <xf numFmtId="172" fontId="41" fillId="5" borderId="136" xfId="115" applyNumberFormat="1" applyFont="1" applyFill="1" applyBorder="1"/>
    <xf numFmtId="44" fontId="5" fillId="5" borderId="187" xfId="115" applyNumberFormat="1" applyFont="1" applyFill="1" applyBorder="1"/>
    <xf numFmtId="172" fontId="5" fillId="0" borderId="205" xfId="114" applyNumberFormat="1" applyFont="1" applyBorder="1"/>
    <xf numFmtId="172" fontId="41" fillId="5" borderId="212" xfId="114" applyNumberFormat="1" applyFont="1" applyFill="1" applyBorder="1"/>
    <xf numFmtId="172" fontId="41" fillId="5" borderId="136" xfId="114" applyNumberFormat="1" applyFont="1" applyFill="1" applyBorder="1"/>
    <xf numFmtId="172" fontId="5" fillId="0" borderId="128" xfId="114" applyNumberFormat="1" applyFont="1" applyBorder="1"/>
    <xf numFmtId="10" fontId="0" fillId="0" borderId="128" xfId="13" applyNumberFormat="1" applyFont="1" applyBorder="1" applyAlignment="1">
      <alignment horizontal="center"/>
    </xf>
    <xf numFmtId="172" fontId="5" fillId="0" borderId="206" xfId="114" applyNumberFormat="1" applyFont="1" applyBorder="1"/>
    <xf numFmtId="0" fontId="8" fillId="0" borderId="201" xfId="100" applyFont="1" applyBorder="1" applyAlignment="1">
      <alignment horizontal="left"/>
    </xf>
    <xf numFmtId="172" fontId="5" fillId="0" borderId="201" xfId="114" applyNumberFormat="1" applyFont="1" applyBorder="1"/>
    <xf numFmtId="172" fontId="5" fillId="0" borderId="222" xfId="114" applyNumberFormat="1" applyFont="1" applyBorder="1"/>
    <xf numFmtId="172" fontId="94" fillId="0" borderId="223" xfId="114" applyNumberFormat="1" applyFont="1" applyBorder="1"/>
    <xf numFmtId="172" fontId="94" fillId="0" borderId="209" xfId="114" applyNumberFormat="1" applyFont="1" applyBorder="1"/>
    <xf numFmtId="175" fontId="94" fillId="0" borderId="208" xfId="13" applyNumberFormat="1" applyFont="1" applyBorder="1" applyAlignment="1">
      <alignment horizontal="center"/>
    </xf>
    <xf numFmtId="175" fontId="41" fillId="5" borderId="136" xfId="13" applyNumberFormat="1" applyFont="1" applyFill="1" applyBorder="1"/>
    <xf numFmtId="166" fontId="5" fillId="5" borderId="187" xfId="14" applyFont="1" applyFill="1" applyBorder="1"/>
    <xf numFmtId="175" fontId="41" fillId="5" borderId="187" xfId="13" applyNumberFormat="1" applyFont="1" applyFill="1" applyBorder="1"/>
    <xf numFmtId="175" fontId="0" fillId="5" borderId="136" xfId="13" applyNumberFormat="1" applyFont="1" applyFill="1" applyBorder="1"/>
    <xf numFmtId="44" fontId="98" fillId="6" borderId="34" xfId="106" applyNumberFormat="1" applyFont="1" applyFill="1" applyBorder="1" applyAlignment="1">
      <alignment vertical="center"/>
    </xf>
    <xf numFmtId="9" fontId="98" fillId="6" borderId="34" xfId="13" applyFont="1" applyFill="1" applyBorder="1" applyAlignment="1">
      <alignment horizontal="center" vertical="center"/>
    </xf>
    <xf numFmtId="172" fontId="5" fillId="5" borderId="127" xfId="114" applyNumberFormat="1" applyFont="1" applyFill="1" applyBorder="1" applyAlignment="1">
      <alignment horizontal="center"/>
    </xf>
    <xf numFmtId="172" fontId="5" fillId="5" borderId="128" xfId="114" applyNumberFormat="1" applyFont="1" applyFill="1" applyBorder="1" applyAlignment="1">
      <alignment horizontal="center"/>
    </xf>
    <xf numFmtId="172" fontId="253" fillId="0" borderId="0" xfId="100" applyNumberFormat="1" applyFont="1"/>
    <xf numFmtId="172" fontId="126" fillId="0" borderId="0" xfId="100" applyNumberFormat="1" applyFont="1"/>
    <xf numFmtId="172" fontId="252" fillId="0" borderId="0" xfId="100" applyNumberFormat="1" applyFont="1"/>
    <xf numFmtId="172" fontId="126" fillId="0" borderId="0" xfId="13" applyNumberFormat="1" applyFont="1"/>
    <xf numFmtId="172" fontId="252" fillId="0" borderId="0" xfId="13" applyNumberFormat="1" applyFont="1"/>
    <xf numFmtId="10" fontId="126" fillId="0" borderId="0" xfId="13" applyNumberFormat="1" applyFont="1"/>
    <xf numFmtId="10" fontId="252" fillId="0" borderId="0" xfId="13" applyNumberFormat="1" applyFont="1"/>
    <xf numFmtId="10" fontId="5" fillId="8" borderId="127" xfId="13" applyNumberFormat="1" applyFont="1" applyFill="1" applyBorder="1" applyAlignment="1">
      <alignment horizontal="center"/>
    </xf>
    <xf numFmtId="10" fontId="5" fillId="8" borderId="128" xfId="13" applyNumberFormat="1" applyFont="1" applyFill="1" applyBorder="1" applyAlignment="1">
      <alignment horizontal="center"/>
    </xf>
    <xf numFmtId="0" fontId="156" fillId="0" borderId="0" xfId="100" applyFont="1"/>
    <xf numFmtId="176" fontId="5" fillId="8" borderId="127" xfId="15" applyNumberFormat="1" applyFont="1" applyFill="1" applyBorder="1"/>
    <xf numFmtId="176" fontId="5" fillId="8" borderId="128" xfId="15" applyNumberFormat="1" applyFont="1" applyFill="1" applyBorder="1"/>
    <xf numFmtId="176" fontId="114" fillId="8" borderId="128" xfId="15" applyNumberFormat="1" applyFont="1" applyFill="1" applyBorder="1"/>
    <xf numFmtId="176" fontId="5" fillId="0" borderId="127" xfId="15" applyNumberFormat="1" applyFont="1" applyFill="1" applyBorder="1"/>
    <xf numFmtId="172" fontId="5" fillId="5" borderId="128" xfId="114" applyNumberFormat="1" applyFont="1" applyFill="1" applyBorder="1"/>
    <xf numFmtId="10" fontId="156" fillId="8" borderId="0" xfId="13" applyNumberFormat="1" applyFont="1" applyFill="1"/>
    <xf numFmtId="43" fontId="94" fillId="5" borderId="0" xfId="100" applyNumberFormat="1" applyFont="1" applyFill="1"/>
    <xf numFmtId="43" fontId="245" fillId="8" borderId="128" xfId="100" applyNumberFormat="1" applyFont="1" applyFill="1" applyBorder="1" applyAlignment="1">
      <alignment horizontal="center"/>
    </xf>
    <xf numFmtId="43" fontId="245" fillId="8" borderId="128" xfId="100" applyNumberFormat="1" applyFont="1" applyFill="1" applyBorder="1"/>
    <xf numFmtId="43" fontId="155" fillId="8" borderId="127" xfId="100" applyNumberFormat="1" applyFont="1" applyFill="1" applyBorder="1" applyAlignment="1">
      <alignment horizontal="center"/>
    </xf>
    <xf numFmtId="43" fontId="245" fillId="8" borderId="127" xfId="100" applyNumberFormat="1" applyFont="1" applyFill="1" applyBorder="1"/>
    <xf numFmtId="43" fontId="126" fillId="0" borderId="0" xfId="100" applyNumberFormat="1" applyFont="1"/>
    <xf numFmtId="43" fontId="251" fillId="0" borderId="0" xfId="100" applyNumberFormat="1" applyFont="1"/>
    <xf numFmtId="10" fontId="94" fillId="8" borderId="127" xfId="13" applyNumberFormat="1" applyFont="1" applyFill="1" applyBorder="1" applyAlignment="1">
      <alignment horizontal="center"/>
    </xf>
    <xf numFmtId="10" fontId="94" fillId="8" borderId="128" xfId="13" applyNumberFormat="1" applyFont="1" applyFill="1" applyBorder="1" applyAlignment="1">
      <alignment horizontal="center"/>
    </xf>
    <xf numFmtId="175" fontId="94" fillId="8" borderId="127" xfId="13" applyNumberFormat="1" applyFont="1" applyFill="1" applyBorder="1" applyAlignment="1">
      <alignment horizontal="center"/>
    </xf>
    <xf numFmtId="0" fontId="247" fillId="5" borderId="0" xfId="100" applyFont="1" applyFill="1"/>
    <xf numFmtId="0" fontId="248" fillId="0" borderId="128" xfId="100" applyFont="1" applyBorder="1" applyAlignment="1">
      <alignment horizontal="center"/>
    </xf>
    <xf numFmtId="191" fontId="124" fillId="0" borderId="127" xfId="100" applyNumberFormat="1" applyFont="1" applyBorder="1" applyAlignment="1">
      <alignment horizontal="center"/>
    </xf>
    <xf numFmtId="191" fontId="124" fillId="0" borderId="128" xfId="100" applyNumberFormat="1" applyFont="1" applyBorder="1" applyAlignment="1">
      <alignment horizontal="center"/>
    </xf>
    <xf numFmtId="9" fontId="5" fillId="8" borderId="0" xfId="13" applyFont="1" applyFill="1" applyAlignment="1">
      <alignment horizontal="center"/>
    </xf>
    <xf numFmtId="192" fontId="5" fillId="8" borderId="0" xfId="14" applyNumberFormat="1" applyFont="1" applyFill="1" applyAlignment="1">
      <alignment horizontal="center"/>
    </xf>
    <xf numFmtId="165" fontId="5" fillId="8" borderId="0" xfId="15" applyFont="1" applyFill="1" applyAlignment="1">
      <alignment horizontal="center"/>
    </xf>
    <xf numFmtId="193" fontId="168" fillId="8" borderId="0" xfId="100" applyNumberFormat="1" applyFont="1" applyFill="1"/>
    <xf numFmtId="0" fontId="168" fillId="8" borderId="0" xfId="100" applyFont="1" applyFill="1"/>
    <xf numFmtId="0" fontId="256" fillId="8" borderId="0" xfId="100" applyFont="1" applyFill="1" applyAlignment="1">
      <alignment horizontal="center"/>
    </xf>
    <xf numFmtId="0" fontId="257" fillId="8" borderId="0" xfId="100" applyFont="1" applyFill="1" applyAlignment="1">
      <alignment horizontal="center"/>
    </xf>
    <xf numFmtId="193" fontId="5" fillId="8" borderId="0" xfId="100" applyNumberFormat="1" applyFont="1" applyFill="1"/>
    <xf numFmtId="6" fontId="126" fillId="8" borderId="0" xfId="100" applyNumberFormat="1" applyFont="1" applyFill="1" applyAlignment="1">
      <alignment horizontal="center"/>
    </xf>
    <xf numFmtId="171" fontId="5" fillId="8" borderId="0" xfId="100" applyNumberFormat="1" applyFont="1" applyFill="1"/>
    <xf numFmtId="194" fontId="109" fillId="8" borderId="0" xfId="100" applyNumberFormat="1" applyFont="1" applyFill="1" applyAlignment="1">
      <alignment horizontal="center"/>
    </xf>
    <xf numFmtId="171" fontId="94" fillId="8" borderId="0" xfId="100" applyNumberFormat="1" applyFont="1" applyFill="1" applyAlignment="1">
      <alignment horizontal="center"/>
    </xf>
    <xf numFmtId="0" fontId="95" fillId="5" borderId="0" xfId="100" applyFont="1" applyFill="1" applyAlignment="1">
      <alignment horizontal="left" vertical="center" indent="12"/>
    </xf>
    <xf numFmtId="0" fontId="125" fillId="5" borderId="0" xfId="6" applyFont="1" applyFill="1"/>
    <xf numFmtId="0" fontId="125" fillId="24" borderId="0" xfId="6" applyFont="1" applyFill="1" applyAlignment="1">
      <alignment horizontal="center"/>
    </xf>
    <xf numFmtId="0" fontId="125" fillId="5" borderId="0" xfId="6" applyFont="1" applyFill="1" applyAlignment="1">
      <alignment horizontal="center"/>
    </xf>
    <xf numFmtId="0" fontId="125" fillId="25" borderId="0" xfId="6" applyFont="1" applyFill="1" applyAlignment="1">
      <alignment horizontal="center"/>
    </xf>
    <xf numFmtId="0" fontId="241" fillId="8" borderId="0" xfId="6" applyFont="1" applyFill="1" applyAlignment="1">
      <alignment horizontal="left"/>
    </xf>
    <xf numFmtId="0" fontId="125" fillId="8" borderId="0" xfId="6" applyFont="1" applyFill="1" applyAlignment="1">
      <alignment horizontal="left"/>
    </xf>
    <xf numFmtId="0" fontId="40" fillId="5" borderId="0" xfId="106" applyFont="1" applyFill="1" applyAlignment="1">
      <alignment horizontal="center"/>
    </xf>
    <xf numFmtId="0" fontId="39" fillId="5" borderId="0" xfId="106" applyFont="1" applyFill="1" applyAlignment="1">
      <alignment horizontal="center"/>
    </xf>
    <xf numFmtId="0" fontId="217" fillId="0" borderId="0" xfId="100" applyFont="1"/>
    <xf numFmtId="44" fontId="217" fillId="0" borderId="0" xfId="100" applyNumberFormat="1" applyFont="1"/>
    <xf numFmtId="0" fontId="188" fillId="5" borderId="0" xfId="106" applyFont="1" applyFill="1" applyAlignment="1">
      <alignment horizontal="center"/>
    </xf>
    <xf numFmtId="0" fontId="39" fillId="6" borderId="193" xfId="106" applyFont="1" applyFill="1" applyBorder="1" applyAlignment="1">
      <alignment horizontal="center"/>
    </xf>
    <xf numFmtId="0" fontId="39" fillId="6" borderId="65" xfId="106" applyFont="1" applyFill="1" applyBorder="1" applyAlignment="1">
      <alignment horizontal="center"/>
    </xf>
    <xf numFmtId="0" fontId="39" fillId="6" borderId="227" xfId="106" applyFont="1" applyFill="1" applyBorder="1" applyAlignment="1">
      <alignment horizontal="center"/>
    </xf>
    <xf numFmtId="0" fontId="98" fillId="6" borderId="193" xfId="106" applyFont="1" applyFill="1" applyBorder="1" applyAlignment="1">
      <alignment horizontal="center"/>
    </xf>
    <xf numFmtId="0" fontId="177" fillId="6" borderId="65" xfId="106" applyFont="1" applyFill="1" applyBorder="1" applyAlignment="1">
      <alignment horizontal="center"/>
    </xf>
    <xf numFmtId="0" fontId="98" fillId="6" borderId="65" xfId="106" applyFont="1" applyFill="1" applyBorder="1" applyAlignment="1">
      <alignment horizontal="center"/>
    </xf>
    <xf numFmtId="0" fontId="177" fillId="6" borderId="227" xfId="106" applyFont="1" applyFill="1" applyBorder="1" applyAlignment="1">
      <alignment horizontal="center"/>
    </xf>
    <xf numFmtId="0" fontId="126" fillId="5" borderId="0" xfId="100" applyFont="1" applyFill="1" applyAlignment="1">
      <alignment horizontal="center"/>
    </xf>
    <xf numFmtId="171" fontId="5" fillId="5" borderId="0" xfId="100" applyNumberFormat="1" applyFont="1" applyFill="1" applyAlignment="1">
      <alignment horizontal="center"/>
    </xf>
    <xf numFmtId="0" fontId="5" fillId="5" borderId="228" xfId="100" applyFont="1" applyFill="1" applyBorder="1" applyAlignment="1">
      <alignment horizontal="center"/>
    </xf>
    <xf numFmtId="0" fontId="8" fillId="5" borderId="228" xfId="100" applyFont="1" applyFill="1" applyBorder="1" applyAlignment="1">
      <alignment horizontal="center"/>
    </xf>
    <xf numFmtId="0" fontId="5" fillId="5" borderId="229" xfId="100" applyFont="1" applyFill="1" applyBorder="1" applyAlignment="1">
      <alignment horizontal="center"/>
    </xf>
    <xf numFmtId="0" fontId="8" fillId="5" borderId="229" xfId="100" applyFont="1" applyFill="1" applyBorder="1" applyAlignment="1">
      <alignment horizontal="center"/>
    </xf>
    <xf numFmtId="179" fontId="126" fillId="79" borderId="228" xfId="100" applyNumberFormat="1" applyFont="1" applyFill="1" applyBorder="1" applyAlignment="1">
      <alignment horizontal="center"/>
    </xf>
    <xf numFmtId="0" fontId="94" fillId="0" borderId="5" xfId="100" applyFont="1" applyBorder="1" applyAlignment="1">
      <alignment horizontal="left" indent="1"/>
    </xf>
    <xf numFmtId="171" fontId="94" fillId="0" borderId="5" xfId="15" applyNumberFormat="1" applyFont="1" applyBorder="1"/>
    <xf numFmtId="9" fontId="94" fillId="0" borderId="5" xfId="13" applyFont="1" applyBorder="1" applyAlignment="1">
      <alignment horizontal="center"/>
    </xf>
    <xf numFmtId="171" fontId="94" fillId="0" borderId="5" xfId="15" applyNumberFormat="1" applyFont="1" applyFill="1" applyBorder="1"/>
    <xf numFmtId="9" fontId="109" fillId="5" borderId="0" xfId="13" applyFont="1" applyFill="1" applyAlignment="1">
      <alignment horizontal="center"/>
    </xf>
    <xf numFmtId="9" fontId="125" fillId="0" borderId="5" xfId="13" applyFont="1" applyBorder="1" applyAlignment="1">
      <alignment horizontal="center"/>
    </xf>
    <xf numFmtId="175" fontId="8" fillId="0" borderId="5" xfId="13" applyNumberFormat="1" applyFont="1" applyBorder="1" applyAlignment="1">
      <alignment horizontal="center"/>
    </xf>
    <xf numFmtId="10" fontId="125" fillId="0" borderId="5" xfId="13" applyNumberFormat="1" applyFont="1" applyBorder="1" applyAlignment="1">
      <alignment horizontal="center"/>
    </xf>
    <xf numFmtId="171" fontId="217" fillId="0" borderId="0" xfId="100" applyNumberFormat="1" applyFont="1"/>
    <xf numFmtId="0" fontId="5" fillId="0" borderId="5" xfId="100" applyFont="1" applyBorder="1" applyAlignment="1">
      <alignment horizontal="left" indent="2"/>
    </xf>
    <xf numFmtId="171" fontId="5" fillId="0" borderId="5" xfId="15" applyNumberFormat="1" applyFont="1" applyBorder="1"/>
    <xf numFmtId="9" fontId="5" fillId="0" borderId="5" xfId="13" applyFont="1" applyBorder="1" applyAlignment="1">
      <alignment horizontal="center"/>
    </xf>
    <xf numFmtId="9" fontId="126" fillId="5" borderId="0" xfId="13" applyFont="1" applyFill="1" applyAlignment="1">
      <alignment horizontal="center"/>
    </xf>
    <xf numFmtId="0" fontId="8" fillId="5" borderId="29" xfId="100" applyFont="1" applyFill="1" applyBorder="1"/>
    <xf numFmtId="0" fontId="5" fillId="5" borderId="230" xfId="100" applyFont="1" applyFill="1" applyBorder="1"/>
    <xf numFmtId="0" fontId="5" fillId="5" borderId="106" xfId="100" applyFont="1" applyFill="1" applyBorder="1"/>
    <xf numFmtId="0" fontId="8" fillId="5" borderId="106" xfId="100" applyFont="1" applyFill="1" applyBorder="1" applyAlignment="1">
      <alignment horizontal="center"/>
    </xf>
    <xf numFmtId="171" fontId="5" fillId="0" borderId="5" xfId="15" applyNumberFormat="1" applyFont="1" applyFill="1" applyBorder="1"/>
    <xf numFmtId="44" fontId="5" fillId="80" borderId="0" xfId="100" applyNumberFormat="1" applyFont="1" applyFill="1"/>
    <xf numFmtId="44" fontId="5" fillId="10" borderId="0" xfId="100" applyNumberFormat="1" applyFont="1" applyFill="1"/>
    <xf numFmtId="0" fontId="5" fillId="0" borderId="5" xfId="100" applyFont="1" applyBorder="1" applyAlignment="1">
      <alignment horizontal="left" indent="4"/>
    </xf>
    <xf numFmtId="171" fontId="126" fillId="5" borderId="0" xfId="13" applyNumberFormat="1" applyFont="1" applyFill="1" applyAlignment="1">
      <alignment horizontal="center"/>
    </xf>
    <xf numFmtId="0" fontId="100" fillId="0" borderId="5" xfId="100" applyBorder="1" applyAlignment="1">
      <alignment horizontal="left" indent="4"/>
    </xf>
    <xf numFmtId="171" fontId="0" fillId="0" borderId="5" xfId="15" applyNumberFormat="1" applyFont="1" applyBorder="1"/>
    <xf numFmtId="44" fontId="100" fillId="80" borderId="0" xfId="100" applyNumberFormat="1" applyFill="1"/>
    <xf numFmtId="10" fontId="94" fillId="0" borderId="0" xfId="13" applyNumberFormat="1" applyFont="1"/>
    <xf numFmtId="171" fontId="0" fillId="0" borderId="5" xfId="15" applyNumberFormat="1" applyFont="1" applyFill="1" applyBorder="1"/>
    <xf numFmtId="0" fontId="5" fillId="0" borderId="5" xfId="100" applyFont="1" applyBorder="1" applyAlignment="1">
      <alignment horizontal="left" indent="1"/>
    </xf>
    <xf numFmtId="0" fontId="94" fillId="0" borderId="5" xfId="100" applyFont="1" applyBorder="1" applyAlignment="1">
      <alignment horizontal="left" indent="2"/>
    </xf>
    <xf numFmtId="10" fontId="217" fillId="0" borderId="0" xfId="13" applyNumberFormat="1" applyFont="1"/>
    <xf numFmtId="0" fontId="5" fillId="0" borderId="0" xfId="100" applyFont="1" applyAlignment="1">
      <alignment horizontal="left" indent="1"/>
    </xf>
    <xf numFmtId="171" fontId="5" fillId="0" borderId="0" xfId="15" applyNumberFormat="1" applyFont="1" applyBorder="1"/>
    <xf numFmtId="0" fontId="94" fillId="33" borderId="5" xfId="100" applyFont="1" applyFill="1" applyBorder="1" applyAlignment="1">
      <alignment horizontal="left" indent="1"/>
    </xf>
    <xf numFmtId="171" fontId="94" fillId="33" borderId="5" xfId="15" applyNumberFormat="1" applyFont="1" applyFill="1" applyBorder="1"/>
    <xf numFmtId="9" fontId="125" fillId="33" borderId="5" xfId="13" applyFont="1" applyFill="1" applyBorder="1" applyAlignment="1">
      <alignment horizontal="center"/>
    </xf>
    <xf numFmtId="0" fontId="16" fillId="5" borderId="0" xfId="100" applyFont="1" applyFill="1" applyAlignment="1">
      <alignment horizontal="left" indent="1"/>
    </xf>
    <xf numFmtId="195" fontId="15" fillId="0" borderId="5" xfId="15" applyNumberFormat="1" applyFont="1" applyBorder="1" applyAlignment="1">
      <alignment horizontal="left" indent="1"/>
    </xf>
    <xf numFmtId="171" fontId="5" fillId="0" borderId="5" xfId="15" applyNumberFormat="1" applyBorder="1"/>
    <xf numFmtId="10" fontId="8" fillId="0" borderId="52" xfId="13" applyNumberFormat="1" applyFont="1" applyBorder="1" applyAlignment="1">
      <alignment horizontal="center"/>
    </xf>
    <xf numFmtId="171" fontId="5" fillId="0" borderId="52" xfId="15" applyNumberFormat="1" applyFont="1" applyBorder="1"/>
    <xf numFmtId="9" fontId="8" fillId="0" borderId="52" xfId="13" applyFont="1" applyBorder="1" applyAlignment="1">
      <alignment horizontal="center"/>
    </xf>
    <xf numFmtId="171" fontId="5" fillId="0" borderId="52" xfId="15" applyNumberFormat="1" applyBorder="1"/>
    <xf numFmtId="171" fontId="94" fillId="5" borderId="27" xfId="15" applyNumberFormat="1" applyFont="1" applyFill="1" applyBorder="1"/>
    <xf numFmtId="9" fontId="125" fillId="0" borderId="27" xfId="13" applyFont="1" applyBorder="1" applyAlignment="1">
      <alignment horizontal="center"/>
    </xf>
    <xf numFmtId="171" fontId="94" fillId="0" borderId="27" xfId="15" applyNumberFormat="1" applyFont="1" applyBorder="1"/>
    <xf numFmtId="0" fontId="8" fillId="5" borderId="0" xfId="100" applyFont="1" applyFill="1" applyAlignment="1">
      <alignment horizontal="center"/>
    </xf>
    <xf numFmtId="0" fontId="5" fillId="0" borderId="52" xfId="100" applyFont="1" applyBorder="1" applyAlignment="1">
      <alignment horizontal="left" indent="1"/>
    </xf>
    <xf numFmtId="0" fontId="5" fillId="0" borderId="141" xfId="100" applyFont="1" applyBorder="1" applyAlignment="1">
      <alignment horizontal="left" indent="1"/>
    </xf>
    <xf numFmtId="0" fontId="5" fillId="5" borderId="229" xfId="100" applyFont="1" applyFill="1" applyBorder="1" applyAlignment="1">
      <alignment horizontal="left" indent="1"/>
    </xf>
    <xf numFmtId="0" fontId="5" fillId="5" borderId="229" xfId="100" applyFont="1" applyFill="1" applyBorder="1"/>
    <xf numFmtId="0" fontId="8" fillId="5" borderId="229" xfId="100" applyFont="1" applyFill="1" applyBorder="1"/>
    <xf numFmtId="0" fontId="5" fillId="5" borderId="106" xfId="100" applyFont="1" applyFill="1" applyBorder="1" applyAlignment="1">
      <alignment horizontal="left" indent="1"/>
    </xf>
    <xf numFmtId="0" fontId="8" fillId="5" borderId="106" xfId="100" applyFont="1" applyFill="1" applyBorder="1"/>
    <xf numFmtId="171" fontId="5" fillId="5" borderId="230" xfId="100" applyNumberFormat="1" applyFont="1" applyFill="1" applyBorder="1"/>
    <xf numFmtId="0" fontId="100" fillId="0" borderId="5" xfId="100" applyBorder="1" applyAlignment="1">
      <alignment horizontal="left" indent="1"/>
    </xf>
    <xf numFmtId="0" fontId="16" fillId="5" borderId="29" xfId="100" applyFont="1" applyFill="1" applyBorder="1" applyAlignment="1">
      <alignment horizontal="left" indent="1"/>
    </xf>
    <xf numFmtId="0" fontId="5" fillId="5" borderId="231" xfId="100" applyFont="1" applyFill="1" applyBorder="1"/>
    <xf numFmtId="0" fontId="39" fillId="6" borderId="0" xfId="106" applyFont="1" applyFill="1" applyAlignment="1">
      <alignment horizontal="left" vertical="center" indent="1"/>
    </xf>
    <xf numFmtId="9" fontId="98" fillId="5" borderId="0" xfId="106" applyNumberFormat="1" applyFont="1" applyFill="1" applyAlignment="1">
      <alignment horizontal="center" vertical="center"/>
    </xf>
    <xf numFmtId="171" fontId="155" fillId="7" borderId="39" xfId="107" applyNumberFormat="1" applyFont="1" applyFill="1" applyBorder="1" applyAlignment="1">
      <alignment vertical="center"/>
    </xf>
    <xf numFmtId="9" fontId="155" fillId="7" borderId="40" xfId="107" applyNumberFormat="1" applyFont="1" applyFill="1" applyBorder="1" applyAlignment="1">
      <alignment horizontal="center" vertical="center"/>
    </xf>
    <xf numFmtId="171" fontId="98" fillId="6" borderId="40" xfId="106" applyNumberFormat="1" applyFont="1" applyFill="1" applyBorder="1" applyAlignment="1">
      <alignment vertical="center"/>
    </xf>
    <xf numFmtId="9" fontId="98" fillId="6" borderId="0" xfId="13" applyFont="1" applyFill="1" applyAlignment="1">
      <alignment horizontal="center" vertical="center"/>
    </xf>
    <xf numFmtId="9" fontId="98" fillId="5" borderId="232" xfId="106" applyNumberFormat="1" applyFont="1" applyFill="1" applyBorder="1" applyAlignment="1">
      <alignment horizontal="center" vertical="center"/>
    </xf>
    <xf numFmtId="171" fontId="155" fillId="7" borderId="40" xfId="107" applyNumberFormat="1" applyFont="1" applyFill="1" applyBorder="1" applyAlignment="1">
      <alignment vertical="center"/>
    </xf>
    <xf numFmtId="9" fontId="155" fillId="7" borderId="53" xfId="107" applyNumberFormat="1" applyFont="1" applyFill="1" applyBorder="1" applyAlignment="1">
      <alignment horizontal="center" vertical="center"/>
    </xf>
    <xf numFmtId="44" fontId="94" fillId="0" borderId="0" xfId="100" applyNumberFormat="1" applyFont="1" applyAlignment="1">
      <alignment vertical="center"/>
    </xf>
    <xf numFmtId="10" fontId="94" fillId="0" borderId="0" xfId="13" applyNumberFormat="1" applyFont="1" applyAlignment="1">
      <alignment vertical="center"/>
    </xf>
    <xf numFmtId="0" fontId="126" fillId="8" borderId="0" xfId="100" applyFont="1" applyFill="1"/>
    <xf numFmtId="165" fontId="5" fillId="8" borderId="0" xfId="100" applyNumberFormat="1" applyFont="1" applyFill="1"/>
    <xf numFmtId="166" fontId="5" fillId="8" borderId="0" xfId="14" applyFont="1" applyFill="1"/>
    <xf numFmtId="0" fontId="39" fillId="6" borderId="0" xfId="106" applyFont="1" applyFill="1" applyAlignment="1">
      <alignment vertical="top"/>
    </xf>
    <xf numFmtId="0" fontId="94" fillId="0" borderId="5" xfId="100" applyFont="1" applyBorder="1" applyAlignment="1">
      <alignment horizontal="left"/>
    </xf>
    <xf numFmtId="171" fontId="126" fillId="5" borderId="0" xfId="100" applyNumberFormat="1" applyFont="1" applyFill="1" applyAlignment="1">
      <alignment horizontal="center"/>
    </xf>
    <xf numFmtId="171" fontId="5" fillId="5" borderId="0" xfId="100" applyNumberFormat="1" applyFont="1" applyFill="1"/>
    <xf numFmtId="171" fontId="100" fillId="5" borderId="0" xfId="100" applyNumberFormat="1" applyFill="1"/>
    <xf numFmtId="44" fontId="8" fillId="0" borderId="0" xfId="100" applyNumberFormat="1" applyFont="1" applyAlignment="1">
      <alignment horizontal="center"/>
    </xf>
    <xf numFmtId="0" fontId="109" fillId="24" borderId="0" xfId="6" applyFont="1" applyFill="1" applyAlignment="1">
      <alignment horizontal="center"/>
    </xf>
    <xf numFmtId="0" fontId="109" fillId="5" borderId="0" xfId="6" applyFont="1" applyFill="1" applyAlignment="1">
      <alignment horizontal="center"/>
    </xf>
    <xf numFmtId="0" fontId="109" fillId="25" borderId="0" xfId="6" applyFont="1" applyFill="1" applyAlignment="1">
      <alignment horizontal="center"/>
    </xf>
    <xf numFmtId="0" fontId="109" fillId="8" borderId="0" xfId="6" applyFont="1" applyFill="1" applyAlignment="1">
      <alignment horizontal="left"/>
    </xf>
    <xf numFmtId="0" fontId="213" fillId="6" borderId="65" xfId="106" applyFont="1" applyFill="1" applyBorder="1" applyAlignment="1">
      <alignment horizontal="center"/>
    </xf>
    <xf numFmtId="0" fontId="213" fillId="6" borderId="227" xfId="106" applyFont="1" applyFill="1" applyBorder="1" applyAlignment="1">
      <alignment horizontal="center"/>
    </xf>
    <xf numFmtId="0" fontId="126" fillId="5" borderId="228" xfId="100" applyFont="1" applyFill="1" applyBorder="1" applyAlignment="1">
      <alignment horizontal="center"/>
    </xf>
    <xf numFmtId="0" fontId="126" fillId="5" borderId="229" xfId="100" applyFont="1" applyFill="1" applyBorder="1" applyAlignment="1">
      <alignment horizontal="center"/>
    </xf>
    <xf numFmtId="175" fontId="94" fillId="0" borderId="5" xfId="13" applyNumberFormat="1" applyFont="1" applyBorder="1" applyAlignment="1">
      <alignment horizontal="center"/>
    </xf>
    <xf numFmtId="9" fontId="109" fillId="0" borderId="5" xfId="13" applyFont="1" applyBorder="1" applyAlignment="1">
      <alignment horizontal="center"/>
    </xf>
    <xf numFmtId="44" fontId="5" fillId="5" borderId="229" xfId="100" applyNumberFormat="1" applyFont="1" applyFill="1" applyBorder="1"/>
    <xf numFmtId="0" fontId="8" fillId="5" borderId="230" xfId="100" applyFont="1" applyFill="1" applyBorder="1" applyAlignment="1">
      <alignment horizontal="center"/>
    </xf>
    <xf numFmtId="0" fontId="126" fillId="5" borderId="230" xfId="100" applyFont="1" applyFill="1" applyBorder="1" applyAlignment="1">
      <alignment horizontal="center"/>
    </xf>
    <xf numFmtId="0" fontId="126" fillId="5" borderId="106" xfId="100" applyFont="1" applyFill="1" applyBorder="1" applyAlignment="1">
      <alignment horizontal="center"/>
    </xf>
    <xf numFmtId="0" fontId="8" fillId="5" borderId="29" xfId="100" applyFont="1" applyFill="1" applyBorder="1" applyAlignment="1">
      <alignment horizontal="center"/>
    </xf>
    <xf numFmtId="9" fontId="109" fillId="33" borderId="5" xfId="13" applyFont="1" applyFill="1" applyBorder="1" applyAlignment="1">
      <alignment horizontal="center"/>
    </xf>
    <xf numFmtId="9" fontId="109" fillId="0" borderId="27" xfId="13" applyFont="1" applyBorder="1" applyAlignment="1">
      <alignment horizontal="center"/>
    </xf>
    <xf numFmtId="0" fontId="126" fillId="5" borderId="0" xfId="100" applyFont="1" applyFill="1"/>
    <xf numFmtId="9" fontId="182" fillId="0" borderId="5" xfId="13" applyFont="1" applyBorder="1" applyAlignment="1">
      <alignment horizontal="center"/>
    </xf>
    <xf numFmtId="9" fontId="8" fillId="5" borderId="230" xfId="13" applyFont="1" applyFill="1" applyBorder="1" applyAlignment="1">
      <alignment horizontal="center"/>
    </xf>
    <xf numFmtId="0" fontId="8" fillId="5" borderId="231" xfId="100" applyFont="1" applyFill="1" applyBorder="1" applyAlignment="1">
      <alignment horizontal="center"/>
    </xf>
    <xf numFmtId="171" fontId="98" fillId="6" borderId="0" xfId="106" applyNumberFormat="1" applyFont="1" applyFill="1" applyAlignment="1">
      <alignment vertical="center"/>
    </xf>
    <xf numFmtId="9" fontId="98" fillId="6" borderId="40" xfId="106" applyNumberFormat="1" applyFont="1" applyFill="1" applyBorder="1" applyAlignment="1">
      <alignment horizontal="center" vertical="center"/>
    </xf>
    <xf numFmtId="9" fontId="98" fillId="6" borderId="53" xfId="106" applyNumberFormat="1" applyFont="1" applyFill="1" applyBorder="1" applyAlignment="1">
      <alignment horizontal="center" vertical="center"/>
    </xf>
    <xf numFmtId="9" fontId="98" fillId="6" borderId="0" xfId="106" applyNumberFormat="1" applyFont="1" applyFill="1" applyAlignment="1">
      <alignment horizontal="center" vertical="center"/>
    </xf>
    <xf numFmtId="171" fontId="126" fillId="8" borderId="0" xfId="100" applyNumberFormat="1" applyFont="1" applyFill="1" applyAlignment="1">
      <alignment horizontal="center"/>
    </xf>
    <xf numFmtId="9" fontId="126" fillId="0" borderId="0" xfId="100" applyNumberFormat="1" applyFont="1" applyAlignment="1">
      <alignment horizontal="center"/>
    </xf>
    <xf numFmtId="0" fontId="259" fillId="0" borderId="0" xfId="100" applyFont="1" applyAlignment="1">
      <alignment horizontal="left" indent="1"/>
    </xf>
    <xf numFmtId="0" fontId="256" fillId="0" borderId="0" xfId="100" applyFont="1" applyAlignment="1">
      <alignment horizontal="center"/>
    </xf>
    <xf numFmtId="171" fontId="256" fillId="0" borderId="0" xfId="100" applyNumberFormat="1" applyFont="1"/>
    <xf numFmtId="0" fontId="256" fillId="0" borderId="0" xfId="100" applyFont="1"/>
    <xf numFmtId="9" fontId="256" fillId="0" borderId="0" xfId="13" applyFont="1" applyFill="1" applyBorder="1" applyAlignment="1">
      <alignment horizontal="center"/>
    </xf>
    <xf numFmtId="44" fontId="256" fillId="0" borderId="0" xfId="100" applyNumberFormat="1" applyFont="1"/>
    <xf numFmtId="9" fontId="256" fillId="0" borderId="0" xfId="100" applyNumberFormat="1" applyFont="1" applyAlignment="1">
      <alignment horizontal="center"/>
    </xf>
    <xf numFmtId="0" fontId="7" fillId="5" borderId="0" xfId="93" applyFont="1" applyFill="1" applyAlignment="1">
      <alignment horizontal="left" indent="11"/>
    </xf>
    <xf numFmtId="0" fontId="7" fillId="8" borderId="0" xfId="93" applyFont="1" applyFill="1" applyAlignment="1">
      <alignment horizontal="left" indent="4"/>
    </xf>
    <xf numFmtId="0" fontId="7" fillId="8" borderId="0" xfId="93" applyFont="1" applyFill="1" applyAlignment="1">
      <alignment horizontal="left"/>
    </xf>
    <xf numFmtId="0" fontId="101" fillId="8" borderId="0" xfId="93" applyFont="1" applyFill="1" applyAlignment="1">
      <alignment horizontal="left"/>
    </xf>
    <xf numFmtId="0" fontId="97" fillId="8" borderId="0" xfId="93" applyFont="1" applyFill="1"/>
    <xf numFmtId="0" fontId="97" fillId="0" borderId="0" xfId="93" applyFont="1"/>
    <xf numFmtId="0" fontId="97" fillId="0" borderId="0" xfId="93" applyFont="1" applyAlignment="1">
      <alignment horizontal="center"/>
    </xf>
    <xf numFmtId="44" fontId="97" fillId="0" borderId="0" xfId="9" applyFont="1" applyFill="1"/>
    <xf numFmtId="0" fontId="8" fillId="5" borderId="0" xfId="93" applyFont="1" applyFill="1" applyAlignment="1">
      <alignment horizontal="left" indent="11"/>
    </xf>
    <xf numFmtId="0" fontId="8" fillId="8" borderId="0" xfId="93" applyFont="1" applyFill="1" applyAlignment="1">
      <alignment horizontal="left" indent="4"/>
    </xf>
    <xf numFmtId="0" fontId="8" fillId="8" borderId="0" xfId="93" applyFont="1" applyFill="1" applyAlignment="1">
      <alignment horizontal="left"/>
    </xf>
    <xf numFmtId="0" fontId="16" fillId="8" borderId="0" xfId="93" applyFont="1" applyFill="1" applyAlignment="1">
      <alignment horizontal="left"/>
    </xf>
    <xf numFmtId="0" fontId="7" fillId="8" borderId="0" xfId="93" applyFont="1" applyFill="1"/>
    <xf numFmtId="0" fontId="7" fillId="0" borderId="0" xfId="93" applyFont="1"/>
    <xf numFmtId="0" fontId="94" fillId="8" borderId="0" xfId="93" applyFont="1" applyFill="1"/>
    <xf numFmtId="0" fontId="94" fillId="8" borderId="0" xfId="93" applyFont="1" applyFill="1" applyAlignment="1">
      <alignment horizontal="left" indent="4"/>
    </xf>
    <xf numFmtId="0" fontId="94" fillId="8" borderId="0" xfId="93" applyFont="1" applyFill="1" applyAlignment="1">
      <alignment horizontal="left"/>
    </xf>
    <xf numFmtId="0" fontId="94" fillId="0" borderId="0" xfId="93" applyFont="1"/>
    <xf numFmtId="0" fontId="189" fillId="5" borderId="0" xfId="93" applyFont="1" applyFill="1" applyAlignment="1">
      <alignment vertical="center"/>
    </xf>
    <xf numFmtId="0" fontId="180" fillId="5" borderId="0" xfId="93" applyFont="1" applyFill="1" applyAlignment="1">
      <alignment horizontal="left" vertical="center" indent="5"/>
    </xf>
    <xf numFmtId="49" fontId="180" fillId="5" borderId="0" xfId="93" applyNumberFormat="1" applyFont="1" applyFill="1" applyAlignment="1">
      <alignment vertical="center"/>
    </xf>
    <xf numFmtId="0" fontId="180" fillId="5" borderId="0" xfId="93" applyFont="1" applyFill="1" applyAlignment="1">
      <alignment horizontal="left" vertical="center" indent="1"/>
    </xf>
    <xf numFmtId="0" fontId="94" fillId="24" borderId="0" xfId="93" applyFont="1" applyFill="1"/>
    <xf numFmtId="0" fontId="94" fillId="24" borderId="0" xfId="93" applyFont="1" applyFill="1" applyAlignment="1">
      <alignment horizontal="center"/>
    </xf>
    <xf numFmtId="0" fontId="94" fillId="5" borderId="0" xfId="93" applyFont="1" applyFill="1"/>
    <xf numFmtId="0" fontId="94" fillId="5" borderId="0" xfId="93" applyFont="1" applyFill="1" applyAlignment="1">
      <alignment horizontal="center"/>
    </xf>
    <xf numFmtId="0" fontId="94" fillId="25" borderId="0" xfId="93" applyFont="1" applyFill="1"/>
    <xf numFmtId="0" fontId="94" fillId="25" borderId="0" xfId="93" applyFont="1" applyFill="1" applyAlignment="1">
      <alignment horizontal="center"/>
    </xf>
    <xf numFmtId="0" fontId="94" fillId="0" borderId="0" xfId="93" applyFont="1" applyAlignment="1">
      <alignment horizontal="left" indent="1"/>
    </xf>
    <xf numFmtId="0" fontId="94" fillId="0" borderId="0" xfId="93" applyFont="1" applyAlignment="1">
      <alignment horizontal="center"/>
    </xf>
    <xf numFmtId="0" fontId="163" fillId="0" borderId="0" xfId="93" applyFont="1" applyAlignment="1">
      <alignment horizontal="center"/>
    </xf>
    <xf numFmtId="44" fontId="18" fillId="0" borderId="0" xfId="9" applyFont="1" applyAlignment="1">
      <alignment horizontal="center"/>
    </xf>
    <xf numFmtId="0" fontId="5" fillId="0" borderId="0" xfId="93"/>
    <xf numFmtId="0" fontId="8" fillId="0" borderId="5" xfId="93" applyFont="1" applyBorder="1" applyAlignment="1">
      <alignment horizontal="center" vertical="center"/>
    </xf>
    <xf numFmtId="0" fontId="8" fillId="0" borderId="5" xfId="93" applyFont="1" applyBorder="1" applyAlignment="1">
      <alignment horizontal="left" vertical="center" indent="1"/>
    </xf>
    <xf numFmtId="3" fontId="8" fillId="0" borderId="5" xfId="93" applyNumberFormat="1" applyFont="1" applyBorder="1" applyAlignment="1">
      <alignment horizontal="center" vertical="center"/>
    </xf>
    <xf numFmtId="44" fontId="8" fillId="0" borderId="5" xfId="9" applyFont="1" applyFill="1" applyBorder="1" applyAlignment="1">
      <alignment horizontal="center" vertical="center"/>
    </xf>
    <xf numFmtId="9" fontId="8" fillId="0" borderId="5" xfId="116" applyFont="1" applyFill="1" applyBorder="1" applyAlignment="1">
      <alignment horizontal="center" vertical="center"/>
    </xf>
    <xf numFmtId="3" fontId="8" fillId="0" borderId="5" xfId="13" applyNumberFormat="1" applyFont="1" applyFill="1" applyBorder="1" applyAlignment="1">
      <alignment horizontal="center" vertical="center"/>
    </xf>
    <xf numFmtId="3" fontId="8" fillId="0" borderId="5" xfId="9" applyNumberFormat="1" applyFont="1" applyFill="1" applyBorder="1" applyAlignment="1">
      <alignment horizontal="center" vertical="center"/>
    </xf>
    <xf numFmtId="3" fontId="8" fillId="0" borderId="5" xfId="116" applyNumberFormat="1" applyFont="1" applyFill="1" applyBorder="1" applyAlignment="1">
      <alignment horizontal="center" vertical="center"/>
    </xf>
    <xf numFmtId="44" fontId="8" fillId="0" borderId="5" xfId="13" applyNumberFormat="1" applyFont="1" applyFill="1" applyBorder="1" applyAlignment="1">
      <alignment horizontal="center" vertical="center"/>
    </xf>
    <xf numFmtId="0" fontId="210" fillId="26" borderId="34" xfId="93" applyFont="1" applyFill="1" applyBorder="1" applyAlignment="1">
      <alignment horizontal="right" vertical="center" wrapText="1" indent="1"/>
    </xf>
    <xf numFmtId="44" fontId="94" fillId="0" borderId="0" xfId="93" applyNumberFormat="1" applyFont="1"/>
    <xf numFmtId="44" fontId="163" fillId="0" borderId="0" xfId="93" applyNumberFormat="1" applyFont="1"/>
    <xf numFmtId="44" fontId="151" fillId="0" borderId="0" xfId="93" applyNumberFormat="1" applyFont="1"/>
    <xf numFmtId="44" fontId="260" fillId="0" borderId="0" xfId="9" applyFont="1"/>
    <xf numFmtId="44" fontId="121" fillId="0" borderId="0" xfId="13" applyNumberFormat="1" applyFont="1" applyFill="1" applyBorder="1" applyAlignment="1">
      <alignment horizontal="center" vertical="center"/>
    </xf>
    <xf numFmtId="44" fontId="5" fillId="0" borderId="0" xfId="93" applyNumberFormat="1"/>
    <xf numFmtId="44" fontId="23" fillId="0" borderId="0" xfId="12" applyNumberFormat="1" applyFont="1"/>
    <xf numFmtId="44" fontId="23" fillId="0" borderId="0" xfId="9" applyFont="1"/>
    <xf numFmtId="0" fontId="5" fillId="0" borderId="0" xfId="93" applyAlignment="1">
      <alignment horizontal="center"/>
    </xf>
    <xf numFmtId="3" fontId="5" fillId="0" borderId="0" xfId="93" applyNumberFormat="1"/>
    <xf numFmtId="44" fontId="163" fillId="0" borderId="0" xfId="93" applyNumberFormat="1" applyFont="1" applyAlignment="1">
      <alignment horizontal="center"/>
    </xf>
    <xf numFmtId="44" fontId="125" fillId="0" borderId="0" xfId="13" applyNumberFormat="1" applyFont="1" applyFill="1" applyBorder="1" applyAlignment="1">
      <alignment horizontal="center" vertical="center"/>
    </xf>
    <xf numFmtId="44" fontId="0" fillId="0" borderId="0" xfId="12" applyNumberFormat="1" applyFont="1"/>
    <xf numFmtId="44" fontId="0" fillId="0" borderId="0" xfId="9" applyFont="1"/>
    <xf numFmtId="0" fontId="16" fillId="5" borderId="0" xfId="100" applyFont="1" applyFill="1" applyAlignment="1">
      <alignment horizontal="left" indent="8"/>
    </xf>
    <xf numFmtId="0" fontId="109" fillId="5" borderId="0" xfId="100" applyFont="1" applyFill="1" applyAlignment="1">
      <alignment horizontal="center"/>
    </xf>
    <xf numFmtId="4" fontId="109" fillId="5" borderId="0" xfId="100" applyNumberFormat="1" applyFont="1" applyFill="1" applyAlignment="1">
      <alignment horizontal="center"/>
    </xf>
    <xf numFmtId="0" fontId="261" fillId="5" borderId="0" xfId="6" applyFont="1" applyFill="1" applyAlignment="1">
      <alignment horizontal="center"/>
    </xf>
    <xf numFmtId="0" fontId="262" fillId="5" borderId="0" xfId="100" applyFont="1" applyFill="1"/>
    <xf numFmtId="0" fontId="41" fillId="6" borderId="193" xfId="106" applyFont="1" applyFill="1" applyBorder="1" applyAlignment="1">
      <alignment horizontal="center"/>
    </xf>
    <xf numFmtId="0" fontId="41" fillId="6" borderId="65" xfId="106" applyFont="1" applyFill="1" applyBorder="1" applyAlignment="1">
      <alignment horizontal="center"/>
    </xf>
    <xf numFmtId="0" fontId="41" fillId="6" borderId="227" xfId="106" applyFont="1" applyFill="1" applyBorder="1" applyAlignment="1">
      <alignment horizontal="center"/>
    </xf>
    <xf numFmtId="0" fontId="41" fillId="5" borderId="0" xfId="106" applyFont="1" applyFill="1" applyAlignment="1">
      <alignment horizontal="center"/>
    </xf>
    <xf numFmtId="0" fontId="8" fillId="5" borderId="29" xfId="100" applyFont="1" applyFill="1" applyBorder="1" applyAlignment="1">
      <alignment horizontal="left" indent="1"/>
    </xf>
    <xf numFmtId="0" fontId="126" fillId="5" borderId="29" xfId="100" applyFont="1" applyFill="1" applyBorder="1"/>
    <xf numFmtId="0" fontId="126" fillId="5" borderId="29" xfId="100" applyFont="1" applyFill="1" applyBorder="1" applyAlignment="1">
      <alignment horizontal="center"/>
    </xf>
    <xf numFmtId="171" fontId="5" fillId="5" borderId="0" xfId="15" applyNumberFormat="1" applyFont="1" applyFill="1"/>
    <xf numFmtId="0" fontId="125" fillId="82" borderId="5" xfId="100" applyFont="1" applyFill="1" applyBorder="1" applyAlignment="1">
      <alignment horizontal="left" indent="1"/>
    </xf>
    <xf numFmtId="171" fontId="94" fillId="82" borderId="5" xfId="15" applyNumberFormat="1" applyFont="1" applyFill="1" applyBorder="1"/>
    <xf numFmtId="9" fontId="109" fillId="82" borderId="5" xfId="13" applyFont="1" applyFill="1" applyBorder="1" applyAlignment="1">
      <alignment horizontal="center"/>
    </xf>
    <xf numFmtId="0" fontId="125" fillId="0" borderId="5" xfId="100" applyFont="1" applyBorder="1" applyAlignment="1">
      <alignment horizontal="left" indent="1"/>
    </xf>
    <xf numFmtId="171" fontId="5" fillId="0" borderId="0" xfId="15" applyNumberFormat="1" applyFont="1"/>
    <xf numFmtId="195" fontId="5" fillId="0" borderId="0" xfId="14" applyNumberFormat="1" applyFont="1"/>
    <xf numFmtId="0" fontId="125" fillId="0" borderId="27" xfId="100" applyFont="1" applyBorder="1" applyAlignment="1">
      <alignment horizontal="right"/>
    </xf>
    <xf numFmtId="0" fontId="126" fillId="0" borderId="5" xfId="13" applyNumberFormat="1" applyFont="1" applyBorder="1" applyAlignment="1">
      <alignment horizontal="center"/>
    </xf>
    <xf numFmtId="0" fontId="8" fillId="5" borderId="0" xfId="100" applyFont="1" applyFill="1" applyAlignment="1">
      <alignment horizontal="left" indent="1"/>
    </xf>
    <xf numFmtId="0" fontId="125" fillId="5" borderId="5" xfId="100" applyFont="1" applyFill="1" applyBorder="1" applyAlignment="1">
      <alignment horizontal="left" indent="1"/>
    </xf>
    <xf numFmtId="171" fontId="94" fillId="5" borderId="5" xfId="15" applyNumberFormat="1" applyFont="1" applyFill="1" applyBorder="1"/>
    <xf numFmtId="9" fontId="109" fillId="5" borderId="5" xfId="13" applyFont="1" applyFill="1" applyBorder="1" applyAlignment="1">
      <alignment horizontal="center"/>
    </xf>
    <xf numFmtId="0" fontId="8" fillId="5" borderId="5" xfId="100" applyFont="1" applyFill="1" applyBorder="1" applyAlignment="1">
      <alignment horizontal="left" indent="1"/>
    </xf>
    <xf numFmtId="171" fontId="5" fillId="5" borderId="5" xfId="15" applyNumberFormat="1" applyFont="1" applyFill="1" applyBorder="1"/>
    <xf numFmtId="171" fontId="0" fillId="5" borderId="5" xfId="15" applyNumberFormat="1" applyFont="1" applyFill="1" applyBorder="1"/>
    <xf numFmtId="0" fontId="39" fillId="6" borderId="43" xfId="106" applyFont="1" applyFill="1" applyBorder="1" applyAlignment="1">
      <alignment horizontal="left" vertical="center" indent="1"/>
    </xf>
    <xf numFmtId="171" fontId="155" fillId="81" borderId="39" xfId="107" applyNumberFormat="1" applyFont="1" applyFill="1" applyBorder="1" applyAlignment="1">
      <alignment vertical="center"/>
    </xf>
    <xf numFmtId="9" fontId="155" fillId="81" borderId="40" xfId="107" applyNumberFormat="1" applyFont="1" applyFill="1" applyBorder="1" applyAlignment="1">
      <alignment horizontal="center" vertical="center"/>
    </xf>
    <xf numFmtId="9" fontId="155" fillId="81" borderId="53" xfId="107" applyNumberFormat="1" applyFont="1" applyFill="1" applyBorder="1" applyAlignment="1">
      <alignment horizontal="center" vertical="center"/>
    </xf>
    <xf numFmtId="9" fontId="98" fillId="5" borderId="0" xfId="106" applyNumberFormat="1" applyFont="1" applyFill="1" applyBorder="1" applyAlignment="1">
      <alignment horizontal="center" vertical="center"/>
    </xf>
    <xf numFmtId="171" fontId="155" fillId="81" borderId="40" xfId="107" applyNumberFormat="1" applyFont="1" applyFill="1" applyBorder="1" applyAlignment="1">
      <alignment vertical="center"/>
    </xf>
    <xf numFmtId="0" fontId="263" fillId="5" borderId="29" xfId="100" applyFont="1" applyFill="1" applyBorder="1" applyAlignment="1">
      <alignment horizontal="left" indent="1"/>
    </xf>
    <xf numFmtId="0" fontId="253" fillId="5" borderId="0" xfId="100" applyFont="1" applyFill="1" applyAlignment="1">
      <alignment horizontal="center"/>
    </xf>
    <xf numFmtId="171" fontId="141" fillId="5" borderId="0" xfId="100" applyNumberFormat="1" applyFont="1" applyFill="1"/>
    <xf numFmtId="0" fontId="253" fillId="5" borderId="0" xfId="100" applyFont="1" applyFill="1"/>
    <xf numFmtId="0" fontId="141" fillId="5" borderId="0" xfId="100" applyFont="1" applyFill="1"/>
    <xf numFmtId="171" fontId="141" fillId="0" borderId="0" xfId="15" applyNumberFormat="1" applyFont="1"/>
    <xf numFmtId="9" fontId="253" fillId="0" borderId="0" xfId="13" applyFont="1" applyAlignment="1">
      <alignment horizontal="center"/>
    </xf>
    <xf numFmtId="165" fontId="5" fillId="5" borderId="0" xfId="100" applyNumberFormat="1" applyFont="1" applyFill="1" applyAlignment="1">
      <alignment horizontal="center"/>
    </xf>
    <xf numFmtId="171" fontId="141" fillId="0" borderId="228" xfId="100" applyNumberFormat="1" applyFont="1" applyBorder="1" applyAlignment="1">
      <alignment horizontal="center"/>
    </xf>
    <xf numFmtId="171" fontId="141" fillId="5" borderId="228" xfId="100" applyNumberFormat="1" applyFont="1" applyFill="1" applyBorder="1" applyAlignment="1">
      <alignment horizontal="center"/>
    </xf>
    <xf numFmtId="9" fontId="5" fillId="0" borderId="0" xfId="100" applyNumberFormat="1" applyFont="1"/>
    <xf numFmtId="0" fontId="5" fillId="0" borderId="5" xfId="100" applyFont="1" applyBorder="1" applyAlignment="1">
      <alignment horizontal="left" indent="3"/>
    </xf>
    <xf numFmtId="166" fontId="126" fillId="5" borderId="0" xfId="14" applyFont="1" applyFill="1" applyAlignment="1">
      <alignment horizontal="center"/>
    </xf>
    <xf numFmtId="165" fontId="5" fillId="5" borderId="229" xfId="100" applyNumberFormat="1" applyFont="1" applyFill="1" applyBorder="1"/>
    <xf numFmtId="17" fontId="264" fillId="5" borderId="0" xfId="100" applyNumberFormat="1" applyFont="1" applyFill="1" applyAlignment="1">
      <alignment horizontal="center"/>
    </xf>
    <xf numFmtId="0" fontId="264" fillId="5" borderId="0" xfId="100" applyFont="1" applyFill="1" applyAlignment="1">
      <alignment horizontal="center"/>
    </xf>
    <xf numFmtId="1" fontId="39" fillId="6" borderId="65" xfId="106" applyNumberFormat="1" applyFont="1" applyFill="1" applyBorder="1" applyAlignment="1">
      <alignment horizontal="center" vertical="center"/>
    </xf>
    <xf numFmtId="2" fontId="126" fillId="0" borderId="0" xfId="100" applyNumberFormat="1" applyFont="1" applyAlignment="1">
      <alignment horizontal="center" vertical="center"/>
    </xf>
    <xf numFmtId="2" fontId="98" fillId="6" borderId="65" xfId="106" applyNumberFormat="1" applyFont="1" applyFill="1" applyBorder="1" applyAlignment="1">
      <alignment horizontal="center" vertical="center"/>
    </xf>
    <xf numFmtId="2" fontId="5" fillId="0" borderId="0" xfId="100" applyNumberFormat="1" applyFont="1" applyAlignment="1">
      <alignment vertical="center"/>
    </xf>
    <xf numFmtId="2" fontId="8" fillId="0" borderId="0" xfId="100" applyNumberFormat="1" applyFont="1" applyAlignment="1">
      <alignment horizontal="center" vertical="center"/>
    </xf>
    <xf numFmtId="10" fontId="253" fillId="0" borderId="5" xfId="13" applyNumberFormat="1" applyFont="1" applyBorder="1" applyAlignment="1">
      <alignment horizontal="center"/>
    </xf>
    <xf numFmtId="9" fontId="253" fillId="0" borderId="5" xfId="13" applyFont="1" applyBorder="1" applyAlignment="1">
      <alignment horizontal="center"/>
    </xf>
    <xf numFmtId="0" fontId="94" fillId="9" borderId="5" xfId="100" applyFont="1" applyFill="1" applyBorder="1" applyAlignment="1">
      <alignment horizontal="left" indent="1"/>
    </xf>
    <xf numFmtId="0" fontId="109" fillId="9" borderId="0" xfId="100" applyFont="1" applyFill="1" applyAlignment="1">
      <alignment horizontal="center"/>
    </xf>
    <xf numFmtId="171" fontId="94" fillId="9" borderId="5" xfId="15" applyNumberFormat="1" applyFont="1" applyFill="1" applyBorder="1"/>
    <xf numFmtId="0" fontId="109" fillId="0" borderId="0" xfId="100" applyFont="1" applyAlignment="1">
      <alignment horizontal="center"/>
    </xf>
    <xf numFmtId="0" fontId="125" fillId="0" borderId="0" xfId="100" applyFont="1" applyAlignment="1">
      <alignment horizontal="center"/>
    </xf>
    <xf numFmtId="10" fontId="5" fillId="0" borderId="5" xfId="15" applyNumberFormat="1" applyFont="1" applyBorder="1"/>
    <xf numFmtId="0" fontId="5" fillId="10" borderId="5" xfId="100" applyFont="1" applyFill="1" applyBorder="1" applyAlignment="1">
      <alignment horizontal="left" indent="1"/>
    </xf>
    <xf numFmtId="171" fontId="5" fillId="10" borderId="5" xfId="15" applyNumberFormat="1" applyFont="1" applyFill="1" applyBorder="1"/>
    <xf numFmtId="0" fontId="94" fillId="10" borderId="5" xfId="100" applyFont="1" applyFill="1" applyBorder="1" applyAlignment="1">
      <alignment horizontal="left" indent="1"/>
    </xf>
    <xf numFmtId="171" fontId="94" fillId="10" borderId="5" xfId="15" applyNumberFormat="1" applyFont="1" applyFill="1" applyBorder="1"/>
    <xf numFmtId="171" fontId="125" fillId="0" borderId="0" xfId="100" applyNumberFormat="1" applyFont="1" applyAlignment="1">
      <alignment horizontal="center"/>
    </xf>
    <xf numFmtId="171" fontId="94" fillId="0" borderId="0" xfId="100" applyNumberFormat="1" applyFont="1"/>
    <xf numFmtId="171" fontId="126" fillId="0" borderId="0" xfId="100" applyNumberFormat="1" applyFont="1" applyAlignment="1">
      <alignment horizontal="center"/>
    </xf>
    <xf numFmtId="0" fontId="213" fillId="83" borderId="0" xfId="100" applyFont="1" applyFill="1" applyAlignment="1">
      <alignment horizontal="center"/>
    </xf>
    <xf numFmtId="0" fontId="159" fillId="0" borderId="5" xfId="100" applyFont="1" applyBorder="1" applyAlignment="1">
      <alignment horizontal="left" indent="1"/>
    </xf>
    <xf numFmtId="10" fontId="100" fillId="5" borderId="0" xfId="100" applyNumberFormat="1" applyFill="1" applyAlignment="1">
      <alignment horizontal="center"/>
    </xf>
    <xf numFmtId="0" fontId="94" fillId="5" borderId="5" xfId="100" applyFont="1" applyFill="1" applyBorder="1" applyAlignment="1">
      <alignment horizontal="left" indent="1"/>
    </xf>
    <xf numFmtId="10" fontId="5" fillId="5" borderId="5" xfId="15" applyNumberFormat="1" applyFont="1" applyFill="1" applyBorder="1"/>
    <xf numFmtId="0" fontId="5" fillId="84" borderId="5" xfId="100" applyFont="1" applyFill="1" applyBorder="1" applyAlignment="1">
      <alignment horizontal="left" indent="1"/>
    </xf>
    <xf numFmtId="171" fontId="5" fillId="84" borderId="5" xfId="15" applyNumberFormat="1" applyFont="1" applyFill="1" applyBorder="1"/>
    <xf numFmtId="171" fontId="8" fillId="5" borderId="5" xfId="15" applyNumberFormat="1" applyFont="1" applyFill="1" applyBorder="1"/>
    <xf numFmtId="0" fontId="94" fillId="84" borderId="5" xfId="100" applyFont="1" applyFill="1" applyBorder="1" applyAlignment="1">
      <alignment horizontal="left" indent="1"/>
    </xf>
    <xf numFmtId="0" fontId="109" fillId="84" borderId="0" xfId="100" applyFont="1" applyFill="1" applyAlignment="1">
      <alignment horizontal="center"/>
    </xf>
    <xf numFmtId="171" fontId="94" fillId="84" borderId="5" xfId="15" applyNumberFormat="1" applyFont="1" applyFill="1" applyBorder="1"/>
    <xf numFmtId="10" fontId="5" fillId="0" borderId="5" xfId="13" applyNumberFormat="1" applyFont="1" applyBorder="1"/>
    <xf numFmtId="171" fontId="8" fillId="0" borderId="0" xfId="100" applyNumberFormat="1" applyFont="1" applyAlignment="1">
      <alignment horizontal="center"/>
    </xf>
    <xf numFmtId="10" fontId="5" fillId="0" borderId="5" xfId="15" applyNumberFormat="1" applyFont="1" applyBorder="1" applyAlignment="1">
      <alignment horizontal="center"/>
    </xf>
    <xf numFmtId="10" fontId="0" fillId="0" borderId="5" xfId="15" applyNumberFormat="1" applyFont="1" applyBorder="1" applyAlignment="1">
      <alignment horizontal="center"/>
    </xf>
    <xf numFmtId="0" fontId="5" fillId="5" borderId="0" xfId="100" applyFont="1" applyFill="1" applyAlignment="1">
      <alignment horizontal="left"/>
    </xf>
    <xf numFmtId="175" fontId="141" fillId="0" borderId="0" xfId="100" applyNumberFormat="1" applyFont="1" applyAlignment="1">
      <alignment horizontal="center"/>
    </xf>
    <xf numFmtId="171" fontId="141" fillId="0" borderId="0" xfId="100" applyNumberFormat="1" applyFont="1"/>
    <xf numFmtId="175" fontId="126" fillId="0" borderId="0" xfId="100" applyNumberFormat="1" applyFont="1" applyAlignment="1">
      <alignment horizontal="center"/>
    </xf>
    <xf numFmtId="175" fontId="141" fillId="5" borderId="0" xfId="100" applyNumberFormat="1" applyFont="1" applyFill="1" applyAlignment="1">
      <alignment horizontal="center"/>
    </xf>
    <xf numFmtId="171" fontId="167" fillId="5" borderId="0" xfId="100" applyNumberFormat="1" applyFont="1" applyFill="1" applyAlignment="1">
      <alignment horizontal="center"/>
    </xf>
    <xf numFmtId="0" fontId="257" fillId="5" borderId="0" xfId="100" applyFont="1" applyFill="1" applyAlignment="1">
      <alignment horizontal="center"/>
    </xf>
    <xf numFmtId="164" fontId="94" fillId="0" borderId="0" xfId="100" applyNumberFormat="1" applyFont="1"/>
    <xf numFmtId="0" fontId="157" fillId="5" borderId="0" xfId="100" applyFont="1" applyFill="1" applyAlignment="1">
      <alignment horizontal="center"/>
    </xf>
    <xf numFmtId="171" fontId="109" fillId="0" borderId="0" xfId="100" applyNumberFormat="1" applyFont="1" applyAlignment="1">
      <alignment horizontal="center"/>
    </xf>
    <xf numFmtId="0" fontId="265" fillId="0" borderId="0" xfId="100" applyFont="1" applyAlignment="1">
      <alignment horizontal="left"/>
    </xf>
    <xf numFmtId="0" fontId="265" fillId="0" borderId="0" xfId="100" applyFont="1" applyAlignment="1">
      <alignment horizontal="center"/>
    </xf>
    <xf numFmtId="175" fontId="265" fillId="0" borderId="0" xfId="100" applyNumberFormat="1" applyFont="1" applyAlignment="1">
      <alignment horizontal="center"/>
    </xf>
    <xf numFmtId="10" fontId="265" fillId="0" borderId="0" xfId="100" applyNumberFormat="1" applyFont="1"/>
    <xf numFmtId="0" fontId="265" fillId="0" borderId="0" xfId="100" applyFont="1"/>
    <xf numFmtId="171" fontId="8" fillId="5" borderId="0" xfId="100" applyNumberFormat="1" applyFont="1" applyFill="1" applyAlignment="1">
      <alignment horizontal="center"/>
    </xf>
    <xf numFmtId="0" fontId="7" fillId="5" borderId="0" xfId="100" applyFont="1" applyFill="1" applyAlignment="1">
      <alignment horizontal="left"/>
    </xf>
    <xf numFmtId="0" fontId="267" fillId="85" borderId="241" xfId="100" applyFont="1" applyFill="1" applyBorder="1"/>
    <xf numFmtId="0" fontId="267" fillId="85" borderId="242" xfId="100" applyFont="1" applyFill="1" applyBorder="1"/>
    <xf numFmtId="0" fontId="268" fillId="86" borderId="241" xfId="100" applyFont="1" applyFill="1" applyBorder="1"/>
    <xf numFmtId="164" fontId="268" fillId="86" borderId="243" xfId="100" applyNumberFormat="1" applyFont="1" applyFill="1" applyBorder="1"/>
    <xf numFmtId="164" fontId="268" fillId="86" borderId="242" xfId="100" applyNumberFormat="1" applyFont="1" applyFill="1" applyBorder="1"/>
    <xf numFmtId="10" fontId="268" fillId="86" borderId="242" xfId="100" applyNumberFormat="1" applyFont="1" applyFill="1" applyBorder="1" applyAlignment="1">
      <alignment horizontal="center"/>
    </xf>
    <xf numFmtId="0" fontId="268" fillId="86" borderId="242" xfId="100" applyFont="1" applyFill="1" applyBorder="1" applyAlignment="1">
      <alignment horizontal="center"/>
    </xf>
    <xf numFmtId="10" fontId="159" fillId="5" borderId="244" xfId="100" applyNumberFormat="1" applyFont="1" applyFill="1" applyBorder="1" applyAlignment="1">
      <alignment horizontal="center"/>
    </xf>
    <xf numFmtId="10" fontId="269" fillId="5" borderId="244" xfId="100" applyNumberFormat="1" applyFont="1" applyFill="1" applyBorder="1" applyAlignment="1">
      <alignment horizontal="center"/>
    </xf>
    <xf numFmtId="166" fontId="8" fillId="0" borderId="0" xfId="14" applyFont="1" applyAlignment="1">
      <alignment horizontal="center"/>
    </xf>
    <xf numFmtId="0" fontId="268" fillId="87" borderId="241" xfId="100" applyFont="1" applyFill="1" applyBorder="1"/>
    <xf numFmtId="164" fontId="268" fillId="87" borderId="243" xfId="100" applyNumberFormat="1" applyFont="1" applyFill="1" applyBorder="1"/>
    <xf numFmtId="164" fontId="268" fillId="87" borderId="242" xfId="100" applyNumberFormat="1" applyFont="1" applyFill="1" applyBorder="1"/>
    <xf numFmtId="10" fontId="268" fillId="87" borderId="242" xfId="100" applyNumberFormat="1" applyFont="1" applyFill="1" applyBorder="1" applyAlignment="1">
      <alignment horizontal="center"/>
    </xf>
    <xf numFmtId="0" fontId="268" fillId="87" borderId="242" xfId="100" applyFont="1" applyFill="1" applyBorder="1" applyAlignment="1">
      <alignment horizontal="center"/>
    </xf>
    <xf numFmtId="0" fontId="268" fillId="88" borderId="0" xfId="100" applyFont="1" applyFill="1"/>
    <xf numFmtId="0" fontId="270" fillId="85" borderId="0" xfId="100" applyFont="1" applyFill="1"/>
    <xf numFmtId="164" fontId="270" fillId="85" borderId="0" xfId="100" applyNumberFormat="1" applyFont="1" applyFill="1"/>
    <xf numFmtId="10" fontId="270" fillId="85" borderId="0" xfId="100" applyNumberFormat="1" applyFont="1" applyFill="1"/>
    <xf numFmtId="164" fontId="5" fillId="0" borderId="0" xfId="100" applyNumberFormat="1" applyFont="1"/>
    <xf numFmtId="0" fontId="267" fillId="85" borderId="245" xfId="100" applyFont="1" applyFill="1" applyBorder="1"/>
    <xf numFmtId="0" fontId="267" fillId="85" borderId="246" xfId="100" applyFont="1" applyFill="1" applyBorder="1"/>
    <xf numFmtId="10" fontId="268" fillId="86" borderId="242" xfId="100" applyNumberFormat="1" applyFont="1" applyFill="1" applyBorder="1"/>
    <xf numFmtId="0" fontId="268" fillId="86" borderId="242" xfId="100" applyFont="1" applyFill="1" applyBorder="1"/>
    <xf numFmtId="10" fontId="268" fillId="87" borderId="242" xfId="100" applyNumberFormat="1" applyFont="1" applyFill="1" applyBorder="1"/>
    <xf numFmtId="0" fontId="268" fillId="87" borderId="242" xfId="100" applyFont="1" applyFill="1" applyBorder="1"/>
    <xf numFmtId="171" fontId="5" fillId="80" borderId="5" xfId="15" applyNumberFormat="1" applyFont="1" applyFill="1" applyBorder="1"/>
    <xf numFmtId="0" fontId="94" fillId="0" borderId="0" xfId="100" applyFont="1" applyAlignment="1">
      <alignment horizontal="left"/>
    </xf>
    <xf numFmtId="10" fontId="5" fillId="0" borderId="0" xfId="14" applyNumberFormat="1" applyFont="1"/>
    <xf numFmtId="0" fontId="5" fillId="0" borderId="0" xfId="13" applyNumberFormat="1" applyFont="1"/>
    <xf numFmtId="43" fontId="5" fillId="0" borderId="0" xfId="13" applyNumberFormat="1" applyFont="1"/>
    <xf numFmtId="0" fontId="94" fillId="80" borderId="0" xfId="100" applyFont="1" applyFill="1" applyAlignment="1">
      <alignment horizontal="left"/>
    </xf>
    <xf numFmtId="0" fontId="7" fillId="5" borderId="0" xfId="100" applyFont="1" applyFill="1" applyAlignment="1">
      <alignment horizontal="left" indent="3"/>
    </xf>
    <xf numFmtId="0" fontId="8" fillId="5" borderId="0" xfId="100" applyFont="1" applyFill="1" applyAlignment="1">
      <alignment horizontal="left" indent="3"/>
    </xf>
    <xf numFmtId="0" fontId="8" fillId="5" borderId="0" xfId="100" applyFont="1" applyFill="1" applyAlignment="1">
      <alignment horizontal="left"/>
    </xf>
    <xf numFmtId="0" fontId="95" fillId="5" borderId="0" xfId="100" applyFont="1" applyFill="1" applyAlignment="1">
      <alignment horizontal="left" vertical="center" indent="8"/>
    </xf>
    <xf numFmtId="0" fontId="39" fillId="6" borderId="18" xfId="106" applyFont="1" applyFill="1" applyBorder="1" applyAlignment="1">
      <alignment horizontal="center" vertical="center"/>
    </xf>
    <xf numFmtId="0" fontId="39" fillId="6" borderId="17" xfId="106" applyFont="1" applyFill="1" applyBorder="1" applyAlignment="1">
      <alignment horizontal="center" vertical="center"/>
    </xf>
    <xf numFmtId="0" fontId="7" fillId="5" borderId="247" xfId="100" applyFont="1" applyFill="1" applyBorder="1" applyAlignment="1">
      <alignment horizontal="center"/>
    </xf>
    <xf numFmtId="10" fontId="125" fillId="5" borderId="25" xfId="13" applyNumberFormat="1" applyFont="1" applyFill="1" applyBorder="1" applyAlignment="1">
      <alignment horizontal="center"/>
    </xf>
    <xf numFmtId="0" fontId="8" fillId="5" borderId="247" xfId="100" applyFont="1" applyFill="1" applyBorder="1" applyAlignment="1">
      <alignment horizontal="center"/>
    </xf>
    <xf numFmtId="171" fontId="8" fillId="5" borderId="248" xfId="15" applyNumberFormat="1" applyFont="1" applyFill="1" applyBorder="1" applyAlignment="1">
      <alignment horizontal="center"/>
    </xf>
    <xf numFmtId="9" fontId="8" fillId="5" borderId="249" xfId="13" applyFont="1" applyFill="1" applyBorder="1" applyAlignment="1">
      <alignment horizontal="center"/>
    </xf>
    <xf numFmtId="9" fontId="8" fillId="5" borderId="250" xfId="13" applyFont="1" applyFill="1" applyBorder="1" applyAlignment="1">
      <alignment horizontal="center"/>
    </xf>
    <xf numFmtId="9" fontId="8" fillId="0" borderId="250" xfId="100" applyNumberFormat="1" applyFont="1" applyBorder="1" applyAlignment="1">
      <alignment horizontal="center"/>
    </xf>
    <xf numFmtId="0" fontId="5" fillId="5" borderId="251" xfId="100" applyFont="1" applyFill="1" applyBorder="1"/>
    <xf numFmtId="0" fontId="94" fillId="5" borderId="251" xfId="100" applyFont="1" applyFill="1" applyBorder="1" applyAlignment="1">
      <alignment horizontal="center"/>
    </xf>
    <xf numFmtId="44" fontId="94" fillId="0" borderId="200" xfId="114" applyFont="1" applyBorder="1"/>
    <xf numFmtId="172" fontId="94" fillId="8" borderId="200" xfId="114" applyNumberFormat="1" applyFont="1" applyFill="1" applyBorder="1"/>
    <xf numFmtId="44" fontId="8" fillId="0" borderId="200" xfId="114" applyFont="1" applyBorder="1"/>
    <xf numFmtId="172" fontId="5" fillId="0" borderId="200" xfId="114" applyNumberFormat="1" applyFont="1" applyBorder="1"/>
    <xf numFmtId="10" fontId="124" fillId="0" borderId="200" xfId="13" applyNumberFormat="1" applyFont="1" applyBorder="1" applyAlignment="1">
      <alignment horizontal="center"/>
    </xf>
    <xf numFmtId="172" fontId="5" fillId="8" borderId="200" xfId="114" applyNumberFormat="1" applyFont="1" applyFill="1" applyBorder="1"/>
    <xf numFmtId="0" fontId="126" fillId="0" borderId="200" xfId="100" applyFont="1" applyBorder="1" applyAlignment="1">
      <alignment horizontal="right"/>
    </xf>
    <xf numFmtId="0" fontId="5" fillId="0" borderId="251" xfId="100" applyFont="1" applyBorder="1"/>
    <xf numFmtId="0" fontId="126" fillId="5" borderId="251" xfId="100" applyFont="1" applyFill="1" applyBorder="1" applyAlignment="1">
      <alignment horizontal="right"/>
    </xf>
    <xf numFmtId="10" fontId="5" fillId="5" borderId="251" xfId="13" applyNumberFormat="1" applyFont="1" applyFill="1" applyBorder="1" applyAlignment="1">
      <alignment horizontal="center"/>
    </xf>
    <xf numFmtId="44" fontId="94" fillId="89" borderId="199" xfId="114" applyFont="1" applyFill="1" applyBorder="1" applyAlignment="1">
      <alignment horizontal="left" vertical="center"/>
    </xf>
    <xf numFmtId="172" fontId="94" fillId="89" borderId="199" xfId="114" applyNumberFormat="1" applyFont="1" applyFill="1" applyBorder="1" applyAlignment="1">
      <alignment vertical="center"/>
    </xf>
    <xf numFmtId="44" fontId="94" fillId="89" borderId="199" xfId="114" applyFont="1" applyFill="1" applyBorder="1" applyAlignment="1">
      <alignment vertical="center"/>
    </xf>
    <xf numFmtId="169" fontId="5" fillId="5" borderId="251" xfId="115" applyNumberFormat="1" applyFont="1" applyFill="1" applyBorder="1"/>
    <xf numFmtId="44" fontId="125" fillId="5" borderId="200" xfId="114" applyFont="1" applyFill="1" applyBorder="1"/>
    <xf numFmtId="172" fontId="94" fillId="5" borderId="200" xfId="114" applyNumberFormat="1" applyFont="1" applyFill="1" applyBorder="1" applyAlignment="1">
      <alignment horizontal="center"/>
    </xf>
    <xf numFmtId="9" fontId="5" fillId="0" borderId="200" xfId="13" applyFont="1" applyBorder="1" applyAlignment="1">
      <alignment horizontal="center"/>
    </xf>
    <xf numFmtId="165" fontId="5" fillId="5" borderId="251" xfId="15" applyFont="1" applyFill="1" applyBorder="1" applyAlignment="1">
      <alignment horizontal="center"/>
    </xf>
    <xf numFmtId="9" fontId="94" fillId="89" borderId="199" xfId="13" applyFont="1" applyFill="1" applyBorder="1" applyAlignment="1">
      <alignment horizontal="center" vertical="center"/>
    </xf>
    <xf numFmtId="172" fontId="5" fillId="5" borderId="251" xfId="115" applyNumberFormat="1" applyFont="1" applyFill="1" applyBorder="1"/>
    <xf numFmtId="0" fontId="94" fillId="5" borderId="251" xfId="100" applyFont="1" applyFill="1" applyBorder="1"/>
    <xf numFmtId="172" fontId="5" fillId="0" borderId="200" xfId="114" applyNumberFormat="1" applyFont="1" applyFill="1" applyBorder="1"/>
    <xf numFmtId="44" fontId="8" fillId="0" borderId="252" xfId="114" applyFont="1" applyBorder="1"/>
    <xf numFmtId="9" fontId="5" fillId="0" borderId="252" xfId="13" applyFont="1" applyBorder="1" applyAlignment="1">
      <alignment horizontal="center"/>
    </xf>
    <xf numFmtId="0" fontId="94" fillId="0" borderId="112" xfId="100" applyFont="1" applyBorder="1" applyAlignment="1">
      <alignment horizontal="right"/>
    </xf>
    <xf numFmtId="172" fontId="94" fillId="5" borderId="112" xfId="114" applyNumberFormat="1" applyFont="1" applyFill="1" applyBorder="1"/>
    <xf numFmtId="9" fontId="94" fillId="0" borderId="112" xfId="13" applyFont="1" applyBorder="1" applyAlignment="1">
      <alignment horizontal="center"/>
    </xf>
    <xf numFmtId="44" fontId="8" fillId="0" borderId="253" xfId="114" applyFont="1" applyBorder="1"/>
    <xf numFmtId="172" fontId="5" fillId="0" borderId="253" xfId="114" applyNumberFormat="1" applyFont="1" applyBorder="1"/>
    <xf numFmtId="44" fontId="8" fillId="5" borderId="254" xfId="114" applyFont="1" applyFill="1" applyBorder="1"/>
    <xf numFmtId="172" fontId="5" fillId="5" borderId="254" xfId="114" applyNumberFormat="1" applyFont="1" applyFill="1" applyBorder="1"/>
    <xf numFmtId="172" fontId="5" fillId="5" borderId="251" xfId="114" applyNumberFormat="1" applyFont="1" applyFill="1" applyBorder="1"/>
    <xf numFmtId="0" fontId="8" fillId="0" borderId="200" xfId="100" applyFont="1" applyBorder="1" applyAlignment="1">
      <alignment horizontal="left"/>
    </xf>
    <xf numFmtId="10" fontId="5" fillId="0" borderId="200" xfId="13" applyNumberFormat="1" applyFont="1" applyBorder="1" applyAlignment="1">
      <alignment horizontal="center"/>
    </xf>
    <xf numFmtId="10" fontId="5" fillId="0" borderId="252" xfId="13" applyNumberFormat="1" applyFont="1" applyBorder="1" applyAlignment="1">
      <alignment horizontal="center"/>
    </xf>
    <xf numFmtId="0" fontId="8" fillId="0" borderId="252" xfId="100" applyFont="1" applyBorder="1" applyAlignment="1">
      <alignment horizontal="left"/>
    </xf>
    <xf numFmtId="172" fontId="5" fillId="0" borderId="252" xfId="114" applyNumberFormat="1" applyFont="1" applyBorder="1"/>
    <xf numFmtId="44" fontId="8" fillId="5" borderId="251" xfId="114" applyFont="1" applyFill="1" applyBorder="1"/>
    <xf numFmtId="175" fontId="5" fillId="5" borderId="251" xfId="13" applyNumberFormat="1" applyFont="1" applyFill="1" applyBorder="1"/>
    <xf numFmtId="172" fontId="94" fillId="8" borderId="129" xfId="114" applyNumberFormat="1" applyFont="1" applyFill="1" applyBorder="1"/>
    <xf numFmtId="172" fontId="94" fillId="8" borderId="35" xfId="114" applyNumberFormat="1" applyFont="1" applyFill="1" applyBorder="1"/>
    <xf numFmtId="172" fontId="94" fillId="8" borderId="130" xfId="114" applyNumberFormat="1" applyFont="1" applyFill="1" applyBorder="1"/>
    <xf numFmtId="172" fontId="94" fillId="8" borderId="255" xfId="114" applyNumberFormat="1" applyFont="1" applyFill="1" applyBorder="1"/>
    <xf numFmtId="172" fontId="5" fillId="0" borderId="129" xfId="114" applyNumberFormat="1" applyFont="1" applyBorder="1"/>
    <xf numFmtId="10" fontId="124" fillId="0" borderId="35" xfId="13" applyNumberFormat="1" applyFont="1" applyBorder="1" applyAlignment="1">
      <alignment horizontal="center"/>
    </xf>
    <xf numFmtId="10" fontId="124" fillId="0" borderId="130" xfId="13" applyNumberFormat="1" applyFont="1" applyBorder="1" applyAlignment="1">
      <alignment horizontal="center"/>
    </xf>
    <xf numFmtId="172" fontId="5" fillId="0" borderId="255" xfId="114" applyNumberFormat="1" applyFont="1" applyBorder="1"/>
    <xf numFmtId="10" fontId="5" fillId="0" borderId="130" xfId="13" applyNumberFormat="1" applyFont="1" applyBorder="1" applyAlignment="1">
      <alignment horizontal="center"/>
    </xf>
    <xf numFmtId="172" fontId="41" fillId="0" borderId="129" xfId="114" applyNumberFormat="1" applyFont="1" applyBorder="1"/>
    <xf numFmtId="172" fontId="41" fillId="0" borderId="186" xfId="114" applyNumberFormat="1" applyFont="1" applyBorder="1"/>
    <xf numFmtId="0" fontId="126" fillId="0" borderId="251" xfId="100" applyFont="1" applyBorder="1" applyAlignment="1">
      <alignment horizontal="right"/>
    </xf>
    <xf numFmtId="0" fontId="41" fillId="0" borderId="187" xfId="100" applyFont="1" applyBorder="1"/>
    <xf numFmtId="10" fontId="5" fillId="5" borderId="0" xfId="13" applyNumberFormat="1" applyFont="1" applyFill="1" applyBorder="1" applyAlignment="1">
      <alignment horizontal="center"/>
    </xf>
    <xf numFmtId="10" fontId="41" fillId="5" borderId="0" xfId="13" applyNumberFormat="1" applyFont="1" applyFill="1" applyBorder="1" applyAlignment="1">
      <alignment horizontal="center"/>
    </xf>
    <xf numFmtId="10" fontId="41" fillId="5" borderId="187" xfId="13" applyNumberFormat="1" applyFont="1" applyFill="1" applyBorder="1" applyAlignment="1">
      <alignment horizontal="center"/>
    </xf>
    <xf numFmtId="44" fontId="94" fillId="38" borderId="199" xfId="114" applyFont="1" applyFill="1" applyBorder="1" applyAlignment="1">
      <alignment horizontal="left" vertical="center"/>
    </xf>
    <xf numFmtId="44" fontId="94" fillId="38" borderId="256" xfId="114" applyFont="1" applyFill="1" applyBorder="1" applyAlignment="1">
      <alignment vertical="center"/>
    </xf>
    <xf numFmtId="44" fontId="94" fillId="38" borderId="257" xfId="114" applyFont="1" applyFill="1" applyBorder="1" applyAlignment="1">
      <alignment vertical="center"/>
    </xf>
    <xf numFmtId="44" fontId="94" fillId="38" borderId="198" xfId="114" applyFont="1" applyFill="1" applyBorder="1" applyAlignment="1">
      <alignment vertical="center"/>
    </xf>
    <xf numFmtId="44" fontId="94" fillId="38" borderId="203" xfId="114" applyFont="1" applyFill="1" applyBorder="1" applyAlignment="1">
      <alignment vertical="center"/>
    </xf>
    <xf numFmtId="172" fontId="94" fillId="38" borderId="198" xfId="114" applyNumberFormat="1" applyFont="1" applyFill="1" applyBorder="1" applyAlignment="1">
      <alignment vertical="center"/>
    </xf>
    <xf numFmtId="169" fontId="5" fillId="5" borderId="0" xfId="115" applyNumberFormat="1" applyFont="1" applyFill="1" applyBorder="1"/>
    <xf numFmtId="169" fontId="41" fillId="5" borderId="0" xfId="115" applyNumberFormat="1" applyFont="1" applyFill="1" applyBorder="1"/>
    <xf numFmtId="169" fontId="41" fillId="5" borderId="187" xfId="115" applyNumberFormat="1" applyFont="1" applyFill="1" applyBorder="1"/>
    <xf numFmtId="172" fontId="94" fillId="5" borderId="6" xfId="114" applyNumberFormat="1" applyFont="1" applyFill="1" applyBorder="1" applyAlignment="1">
      <alignment horizontal="center"/>
    </xf>
    <xf numFmtId="9" fontId="5" fillId="0" borderId="35" xfId="13" applyFont="1" applyBorder="1" applyAlignment="1">
      <alignment horizontal="center"/>
    </xf>
    <xf numFmtId="165" fontId="5" fillId="5" borderId="0" xfId="15" applyFont="1" applyFill="1" applyBorder="1" applyAlignment="1">
      <alignment horizontal="center"/>
    </xf>
    <xf numFmtId="165" fontId="41" fillId="5" borderId="0" xfId="15" applyFont="1" applyFill="1" applyBorder="1" applyAlignment="1">
      <alignment horizontal="center"/>
    </xf>
    <xf numFmtId="165" fontId="41" fillId="5" borderId="187" xfId="15" applyFont="1" applyFill="1" applyBorder="1" applyAlignment="1">
      <alignment horizontal="center"/>
    </xf>
    <xf numFmtId="175" fontId="94" fillId="38" borderId="257" xfId="13" applyNumberFormat="1" applyFont="1" applyFill="1" applyBorder="1" applyAlignment="1">
      <alignment horizontal="center" vertical="center"/>
    </xf>
    <xf numFmtId="175" fontId="94" fillId="38" borderId="203" xfId="13" applyNumberFormat="1" applyFont="1" applyFill="1" applyBorder="1" applyAlignment="1">
      <alignment horizontal="center" vertical="center"/>
    </xf>
    <xf numFmtId="172" fontId="5" fillId="5" borderId="0" xfId="115" applyNumberFormat="1" applyFont="1" applyFill="1" applyBorder="1"/>
    <xf numFmtId="172" fontId="41" fillId="5" borderId="0" xfId="115" applyNumberFormat="1" applyFont="1" applyFill="1" applyBorder="1"/>
    <xf numFmtId="172" fontId="41" fillId="5" borderId="187" xfId="115" applyNumberFormat="1" applyFont="1" applyFill="1" applyBorder="1"/>
    <xf numFmtId="172" fontId="5" fillId="5" borderId="129" xfId="114" applyNumberFormat="1" applyFont="1" applyFill="1" applyBorder="1"/>
    <xf numFmtId="9" fontId="5" fillId="0" borderId="258" xfId="13" applyFont="1" applyBorder="1" applyAlignment="1">
      <alignment horizontal="center"/>
    </xf>
    <xf numFmtId="9" fontId="5" fillId="0" borderId="259" xfId="13" applyFont="1" applyBorder="1" applyAlignment="1">
      <alignment horizontal="center"/>
    </xf>
    <xf numFmtId="172" fontId="5" fillId="5" borderId="255" xfId="114" applyNumberFormat="1" applyFont="1" applyFill="1" applyBorder="1"/>
    <xf numFmtId="44" fontId="8" fillId="0" borderId="202" xfId="114" applyFont="1" applyBorder="1"/>
    <xf numFmtId="172" fontId="5" fillId="5" borderId="260" xfId="114" applyNumberFormat="1" applyFont="1" applyFill="1" applyBorder="1"/>
    <xf numFmtId="9" fontId="5" fillId="0" borderId="261" xfId="13" applyFont="1" applyBorder="1" applyAlignment="1">
      <alignment horizontal="center"/>
    </xf>
    <xf numFmtId="172" fontId="5" fillId="5" borderId="132" xfId="114" applyNumberFormat="1" applyFont="1" applyFill="1" applyBorder="1"/>
    <xf numFmtId="9" fontId="5" fillId="0" borderId="262" xfId="13" applyFont="1" applyBorder="1" applyAlignment="1">
      <alignment horizontal="center"/>
    </xf>
    <xf numFmtId="9" fontId="5" fillId="0" borderId="222" xfId="13" applyFont="1" applyBorder="1" applyAlignment="1">
      <alignment horizontal="center"/>
    </xf>
    <xf numFmtId="172" fontId="94" fillId="5" borderId="184" xfId="114" applyNumberFormat="1" applyFont="1" applyFill="1" applyBorder="1"/>
    <xf numFmtId="9" fontId="94" fillId="0" borderId="263" xfId="13" applyFont="1" applyBorder="1" applyAlignment="1">
      <alignment horizontal="center"/>
    </xf>
    <xf numFmtId="172" fontId="94" fillId="5" borderId="119" xfId="114" applyNumberFormat="1" applyFont="1" applyFill="1" applyBorder="1"/>
    <xf numFmtId="9" fontId="94" fillId="0" borderId="264" xfId="13" applyFont="1" applyBorder="1" applyAlignment="1">
      <alignment horizontal="center"/>
    </xf>
    <xf numFmtId="172" fontId="5" fillId="5" borderId="29" xfId="114" applyNumberFormat="1" applyFont="1" applyFill="1" applyBorder="1"/>
    <xf numFmtId="172" fontId="41" fillId="5" borderId="29" xfId="114" applyNumberFormat="1" applyFont="1" applyFill="1" applyBorder="1"/>
    <xf numFmtId="172" fontId="41" fillId="5" borderId="211" xfId="114" applyNumberFormat="1" applyFont="1" applyFill="1" applyBorder="1"/>
    <xf numFmtId="172" fontId="5" fillId="5" borderId="0" xfId="114" applyNumberFormat="1" applyFont="1" applyFill="1" applyBorder="1"/>
    <xf numFmtId="172" fontId="41" fillId="5" borderId="0" xfId="114" applyNumberFormat="1" applyFont="1" applyFill="1" applyBorder="1"/>
    <xf numFmtId="172" fontId="41" fillId="5" borderId="187" xfId="114" applyNumberFormat="1" applyFont="1" applyFill="1" applyBorder="1"/>
    <xf numFmtId="172" fontId="5" fillId="0" borderId="6" xfId="114" applyNumberFormat="1" applyFont="1" applyBorder="1"/>
    <xf numFmtId="10" fontId="5" fillId="0" borderId="35" xfId="13" applyNumberFormat="1" applyFont="1" applyBorder="1" applyAlignment="1">
      <alignment horizontal="center"/>
    </xf>
    <xf numFmtId="0" fontId="8" fillId="0" borderId="202" xfId="100" applyFont="1" applyBorder="1" applyAlignment="1">
      <alignment horizontal="left"/>
    </xf>
    <xf numFmtId="172" fontId="5" fillId="0" borderId="265" xfId="114" applyNumberFormat="1" applyFont="1" applyBorder="1"/>
    <xf numFmtId="10" fontId="5" fillId="0" borderId="266" xfId="13" applyNumberFormat="1" applyFont="1" applyBorder="1" applyAlignment="1">
      <alignment horizontal="center"/>
    </xf>
    <xf numFmtId="10" fontId="5" fillId="0" borderId="222" xfId="13" applyNumberFormat="1" applyFont="1" applyBorder="1" applyAlignment="1">
      <alignment horizontal="center"/>
    </xf>
    <xf numFmtId="172" fontId="5" fillId="0" borderId="145" xfId="114" applyNumberFormat="1" applyFont="1" applyBorder="1"/>
    <xf numFmtId="10" fontId="5" fillId="0" borderId="144" xfId="13" applyNumberFormat="1" applyFont="1" applyBorder="1" applyAlignment="1">
      <alignment horizontal="center"/>
    </xf>
    <xf numFmtId="175" fontId="5" fillId="5" borderId="0" xfId="13" applyNumberFormat="1" applyFont="1" applyFill="1" applyBorder="1"/>
    <xf numFmtId="175" fontId="41" fillId="5" borderId="0" xfId="13" applyNumberFormat="1" applyFont="1" applyFill="1" applyBorder="1"/>
    <xf numFmtId="10" fontId="156" fillId="5" borderId="0" xfId="13" applyNumberFormat="1" applyFont="1" applyFill="1"/>
    <xf numFmtId="0" fontId="41" fillId="5" borderId="0" xfId="100" applyFont="1" applyFill="1" applyAlignment="1">
      <alignment horizontal="center"/>
    </xf>
    <xf numFmtId="0" fontId="98" fillId="5" borderId="0" xfId="100" applyFont="1" applyFill="1" applyAlignment="1">
      <alignment horizontal="center"/>
    </xf>
    <xf numFmtId="0" fontId="95" fillId="5" borderId="0" xfId="100" applyFont="1" applyFill="1" applyAlignment="1">
      <alignment horizontal="left" vertical="center" indent="13"/>
    </xf>
    <xf numFmtId="15" fontId="42" fillId="5" borderId="0" xfId="6" applyNumberFormat="1" applyFont="1" applyFill="1" applyAlignment="1">
      <alignment horizontal="center"/>
    </xf>
    <xf numFmtId="15" fontId="134" fillId="5" borderId="0" xfId="6" applyNumberFormat="1" applyFont="1" applyFill="1" applyAlignment="1">
      <alignment horizontal="center"/>
    </xf>
    <xf numFmtId="0" fontId="98" fillId="24" borderId="0" xfId="6" applyFont="1" applyFill="1" applyAlignment="1">
      <alignment horizontal="center"/>
    </xf>
    <xf numFmtId="0" fontId="98" fillId="5" borderId="0" xfId="6" applyFont="1" applyFill="1" applyAlignment="1">
      <alignment horizontal="center"/>
    </xf>
    <xf numFmtId="0" fontId="98" fillId="25" borderId="0" xfId="6" applyFont="1" applyFill="1" applyAlignment="1">
      <alignment horizontal="center"/>
    </xf>
    <xf numFmtId="0" fontId="98" fillId="8" borderId="0" xfId="6" applyFont="1" applyFill="1" applyAlignment="1">
      <alignment horizontal="center"/>
    </xf>
    <xf numFmtId="17" fontId="98" fillId="26" borderId="65" xfId="100" applyNumberFormat="1" applyFont="1" applyFill="1" applyBorder="1" applyAlignment="1">
      <alignment horizontal="center" vertical="center" wrapText="1"/>
    </xf>
    <xf numFmtId="0" fontId="40" fillId="6" borderId="0" xfId="100" applyFont="1" applyFill="1" applyAlignment="1">
      <alignment horizontal="center" vertical="center" wrapText="1"/>
    </xf>
    <xf numFmtId="0" fontId="5" fillId="0" borderId="267" xfId="100" applyFont="1" applyBorder="1"/>
    <xf numFmtId="0" fontId="8" fillId="0" borderId="140" xfId="100" applyFont="1" applyBorder="1"/>
    <xf numFmtId="0" fontId="5" fillId="0" borderId="140" xfId="100" applyFont="1" applyBorder="1" applyAlignment="1">
      <alignment horizontal="center"/>
    </xf>
    <xf numFmtId="0" fontId="5" fillId="0" borderId="268" xfId="100" applyFont="1" applyBorder="1" applyAlignment="1">
      <alignment horizontal="center"/>
    </xf>
    <xf numFmtId="0" fontId="5" fillId="0" borderId="269" xfId="100" applyFont="1" applyBorder="1" applyAlignment="1">
      <alignment horizontal="center"/>
    </xf>
    <xf numFmtId="0" fontId="5" fillId="0" borderId="55" xfId="100" applyFont="1" applyBorder="1" applyAlignment="1">
      <alignment horizontal="center"/>
    </xf>
    <xf numFmtId="0" fontId="41" fillId="0" borderId="268" xfId="100" applyFont="1" applyBorder="1" applyAlignment="1">
      <alignment horizontal="center"/>
    </xf>
    <xf numFmtId="0" fontId="94" fillId="0" borderId="269" xfId="100" applyFont="1" applyBorder="1" applyAlignment="1">
      <alignment horizontal="center"/>
    </xf>
    <xf numFmtId="0" fontId="273" fillId="0" borderId="0" xfId="100" applyFont="1"/>
    <xf numFmtId="0" fontId="274" fillId="6" borderId="270" xfId="100" applyFont="1" applyFill="1" applyBorder="1"/>
    <xf numFmtId="0" fontId="8" fillId="0" borderId="82" xfId="100" applyFont="1" applyBorder="1" applyAlignment="1">
      <alignment horizontal="left" indent="1"/>
    </xf>
    <xf numFmtId="0" fontId="5" fillId="0" borderId="82" xfId="100" applyFont="1" applyBorder="1" applyAlignment="1">
      <alignment horizontal="center"/>
    </xf>
    <xf numFmtId="0" fontId="94" fillId="0" borderId="271" xfId="100" applyFont="1" applyBorder="1" applyAlignment="1">
      <alignment horizontal="center"/>
    </xf>
    <xf numFmtId="0" fontId="94" fillId="0" borderId="251" xfId="100" applyFont="1" applyBorder="1" applyAlignment="1">
      <alignment horizontal="center"/>
    </xf>
    <xf numFmtId="0" fontId="94" fillId="0" borderId="136" xfId="100" applyFont="1" applyBorder="1" applyAlignment="1">
      <alignment horizontal="center"/>
    </xf>
    <xf numFmtId="0" fontId="98" fillId="0" borderId="271" xfId="100" applyFont="1" applyBorder="1" applyAlignment="1">
      <alignment horizontal="center"/>
    </xf>
    <xf numFmtId="0" fontId="8" fillId="0" borderId="270" xfId="100" applyFont="1" applyBorder="1" applyAlignment="1">
      <alignment horizontal="left" indent="1"/>
    </xf>
    <xf numFmtId="0" fontId="98" fillId="0" borderId="136" xfId="100" applyFont="1" applyBorder="1" applyAlignment="1">
      <alignment horizontal="center"/>
    </xf>
    <xf numFmtId="0" fontId="8" fillId="0" borderId="82" xfId="100" applyFont="1" applyBorder="1" applyAlignment="1">
      <alignment horizontal="center"/>
    </xf>
    <xf numFmtId="0" fontId="5" fillId="0" borderId="271" xfId="100" applyFont="1" applyBorder="1" applyAlignment="1">
      <alignment horizontal="center"/>
    </xf>
    <xf numFmtId="2" fontId="275" fillId="0" borderId="251" xfId="100" applyNumberFormat="1" applyFont="1" applyBorder="1" applyAlignment="1">
      <alignment horizontal="center"/>
    </xf>
    <xf numFmtId="2" fontId="5" fillId="0" borderId="251" xfId="100" applyNumberFormat="1" applyFont="1" applyBorder="1" applyAlignment="1">
      <alignment horizontal="center"/>
    </xf>
    <xf numFmtId="196" fontId="276" fillId="0" borderId="0" xfId="12" applyNumberFormat="1" applyFont="1"/>
    <xf numFmtId="2" fontId="222" fillId="0" borderId="0" xfId="12" applyNumberFormat="1" applyFont="1" applyAlignment="1">
      <alignment horizontal="center"/>
    </xf>
    <xf numFmtId="0" fontId="41" fillId="0" borderId="251" xfId="100" applyFont="1" applyBorder="1" applyAlignment="1">
      <alignment horizontal="center"/>
    </xf>
    <xf numFmtId="0" fontId="235" fillId="0" borderId="0" xfId="100" applyFont="1" applyAlignment="1">
      <alignment horizontal="center"/>
    </xf>
    <xf numFmtId="0" fontId="8" fillId="0" borderId="270" xfId="100" applyFont="1" applyBorder="1"/>
    <xf numFmtId="2" fontId="98" fillId="0" borderId="251" xfId="100" applyNumberFormat="1" applyFont="1" applyBorder="1" applyAlignment="1">
      <alignment horizontal="center"/>
    </xf>
    <xf numFmtId="2" fontId="94" fillId="0" borderId="251" xfId="100" applyNumberFormat="1" applyFont="1" applyBorder="1" applyAlignment="1">
      <alignment horizontal="center"/>
    </xf>
    <xf numFmtId="175" fontId="243" fillId="0" borderId="251" xfId="13" applyNumberFormat="1" applyFont="1" applyBorder="1" applyAlignment="1">
      <alignment horizontal="center"/>
    </xf>
    <xf numFmtId="175" fontId="156" fillId="0" borderId="251" xfId="13" applyNumberFormat="1" applyFont="1" applyBorder="1" applyAlignment="1">
      <alignment horizontal="center"/>
    </xf>
    <xf numFmtId="9" fontId="276" fillId="0" borderId="0" xfId="13" applyFont="1"/>
    <xf numFmtId="9" fontId="222" fillId="0" borderId="0" xfId="13" applyFont="1" applyAlignment="1">
      <alignment horizontal="center"/>
    </xf>
    <xf numFmtId="172" fontId="5" fillId="0" borderId="251" xfId="9" applyNumberFormat="1" applyFont="1" applyFill="1" applyBorder="1" applyAlignment="1">
      <alignment horizontal="center"/>
    </xf>
    <xf numFmtId="1" fontId="5" fillId="0" borderId="251" xfId="100" applyNumberFormat="1" applyFont="1" applyBorder="1" applyAlignment="1">
      <alignment horizontal="center"/>
    </xf>
    <xf numFmtId="1" fontId="41" fillId="0" borderId="251" xfId="100" applyNumberFormat="1" applyFont="1" applyBorder="1" applyAlignment="1">
      <alignment horizontal="center"/>
    </xf>
    <xf numFmtId="1" fontId="41" fillId="5" borderId="251" xfId="100" applyNumberFormat="1" applyFont="1" applyFill="1" applyBorder="1" applyAlignment="1">
      <alignment horizontal="center"/>
    </xf>
    <xf numFmtId="1" fontId="276" fillId="0" borderId="0" xfId="12" applyNumberFormat="1" applyFont="1" applyAlignment="1">
      <alignment horizontal="center"/>
    </xf>
    <xf numFmtId="1" fontId="222" fillId="0" borderId="0" xfId="12" applyNumberFormat="1" applyFont="1" applyAlignment="1">
      <alignment horizontal="center"/>
    </xf>
    <xf numFmtId="0" fontId="125" fillId="0" borderId="270" xfId="100" applyFont="1" applyBorder="1"/>
    <xf numFmtId="0" fontId="5" fillId="0" borderId="251" xfId="100" applyFont="1" applyBorder="1" applyAlignment="1">
      <alignment horizontal="center"/>
    </xf>
    <xf numFmtId="10" fontId="243" fillId="0" borderId="251" xfId="13" applyNumberFormat="1" applyFont="1" applyFill="1" applyBorder="1" applyAlignment="1">
      <alignment horizontal="center"/>
    </xf>
    <xf numFmtId="10" fontId="156" fillId="0" borderId="251" xfId="13" applyNumberFormat="1" applyFont="1" applyFill="1" applyBorder="1" applyAlignment="1">
      <alignment horizontal="center"/>
    </xf>
    <xf numFmtId="9" fontId="243" fillId="0" borderId="251" xfId="13" applyFont="1" applyFill="1" applyBorder="1" applyAlignment="1">
      <alignment horizontal="center"/>
    </xf>
    <xf numFmtId="9" fontId="156" fillId="0" borderId="251" xfId="13" applyFont="1" applyBorder="1" applyAlignment="1">
      <alignment horizontal="center"/>
    </xf>
    <xf numFmtId="175" fontId="276" fillId="0" borderId="0" xfId="13" applyNumberFormat="1" applyFont="1"/>
    <xf numFmtId="9" fontId="5" fillId="0" borderId="251" xfId="13" applyFont="1" applyBorder="1" applyAlignment="1">
      <alignment horizontal="center"/>
    </xf>
    <xf numFmtId="9" fontId="243" fillId="0" borderId="251" xfId="13" applyFont="1" applyBorder="1" applyAlignment="1">
      <alignment horizontal="center"/>
    </xf>
    <xf numFmtId="0" fontId="5" fillId="0" borderId="207" xfId="100" applyFont="1" applyBorder="1"/>
    <xf numFmtId="0" fontId="8" fillId="0" borderId="142" xfId="100" applyFont="1" applyBorder="1" applyAlignment="1">
      <alignment horizontal="left" indent="1"/>
    </xf>
    <xf numFmtId="0" fontId="5" fillId="0" borderId="142" xfId="100" applyFont="1" applyBorder="1" applyAlignment="1">
      <alignment horizontal="center"/>
    </xf>
    <xf numFmtId="0" fontId="5" fillId="0" borderId="272" xfId="100" applyFont="1" applyBorder="1" applyAlignment="1">
      <alignment horizontal="center"/>
    </xf>
    <xf numFmtId="0" fontId="5" fillId="0" borderId="183" xfId="100" applyFont="1" applyBorder="1" applyAlignment="1">
      <alignment horizontal="center"/>
    </xf>
    <xf numFmtId="0" fontId="5" fillId="0" borderId="273" xfId="100" applyFont="1" applyBorder="1" applyAlignment="1">
      <alignment horizontal="center"/>
    </xf>
    <xf numFmtId="0" fontId="41" fillId="0" borderId="189" xfId="100" applyFont="1" applyBorder="1" applyAlignment="1">
      <alignment horizontal="center"/>
    </xf>
    <xf numFmtId="9" fontId="94" fillId="0" borderId="273" xfId="13" applyFont="1" applyBorder="1" applyAlignment="1">
      <alignment horizontal="center"/>
    </xf>
    <xf numFmtId="0" fontId="5" fillId="5" borderId="5" xfId="100" applyFont="1" applyFill="1" applyBorder="1" applyAlignment="1">
      <alignment vertical="center"/>
    </xf>
    <xf numFmtId="0" fontId="277" fillId="5" borderId="35" xfId="100" applyFont="1" applyFill="1" applyBorder="1" applyAlignment="1">
      <alignment horizontal="left" vertical="center" indent="1"/>
    </xf>
    <xf numFmtId="0" fontId="5" fillId="5" borderId="129" xfId="100" applyFont="1" applyFill="1" applyBorder="1" applyAlignment="1">
      <alignment horizontal="center" vertical="center"/>
    </xf>
    <xf numFmtId="0" fontId="5" fillId="5" borderId="6" xfId="100" applyFont="1" applyFill="1" applyBorder="1" applyAlignment="1">
      <alignment horizontal="center" vertical="center"/>
    </xf>
    <xf numFmtId="0" fontId="278" fillId="5" borderId="5" xfId="100" applyFont="1" applyFill="1" applyBorder="1" applyAlignment="1">
      <alignment horizontal="center" vertical="center"/>
    </xf>
    <xf numFmtId="0" fontId="278" fillId="5" borderId="35" xfId="100" applyFont="1" applyFill="1" applyBorder="1" applyAlignment="1">
      <alignment horizontal="center" vertical="center"/>
    </xf>
    <xf numFmtId="1" fontId="278" fillId="5" borderId="5" xfId="100" applyNumberFormat="1" applyFont="1" applyFill="1" applyBorder="1" applyAlignment="1">
      <alignment horizontal="center" vertical="center"/>
    </xf>
    <xf numFmtId="0" fontId="273" fillId="0" borderId="0" xfId="100" applyFont="1" applyAlignment="1">
      <alignment vertical="center"/>
    </xf>
    <xf numFmtId="0" fontId="149" fillId="5" borderId="0" xfId="100" applyFont="1" applyFill="1" applyAlignment="1">
      <alignment horizontal="center"/>
    </xf>
    <xf numFmtId="9" fontId="41" fillId="0" borderId="0" xfId="13" applyFont="1" applyAlignment="1">
      <alignment horizontal="center"/>
    </xf>
    <xf numFmtId="10" fontId="5" fillId="0" borderId="0" xfId="100" applyNumberFormat="1" applyFont="1" applyAlignment="1">
      <alignment horizontal="center"/>
    </xf>
    <xf numFmtId="10" fontId="41" fillId="0" borderId="0" xfId="100" applyNumberFormat="1" applyFont="1" applyAlignment="1">
      <alignment horizontal="center"/>
    </xf>
    <xf numFmtId="0" fontId="41" fillId="0" borderId="0" xfId="100" applyFont="1" applyAlignment="1">
      <alignment horizontal="center"/>
    </xf>
    <xf numFmtId="0" fontId="7" fillId="5" borderId="0" xfId="100" applyFont="1" applyFill="1" applyAlignment="1">
      <alignment horizontal="left" indent="1"/>
    </xf>
    <xf numFmtId="0" fontId="15" fillId="5" borderId="0" xfId="100" applyFont="1" applyFill="1"/>
    <xf numFmtId="43" fontId="94" fillId="5" borderId="0" xfId="12" applyFont="1" applyFill="1"/>
    <xf numFmtId="0" fontId="95" fillId="5" borderId="0" xfId="19" applyFont="1" applyFill="1" applyAlignment="1">
      <alignment horizontal="left" vertical="center" indent="8"/>
    </xf>
    <xf numFmtId="0" fontId="95" fillId="5" borderId="0" xfId="19" applyFont="1" applyFill="1" applyAlignment="1">
      <alignment horizontal="left" vertical="center" indent="9"/>
    </xf>
    <xf numFmtId="0" fontId="96" fillId="5" borderId="0" xfId="19" applyFont="1" applyFill="1" applyAlignment="1">
      <alignment vertical="center"/>
    </xf>
    <xf numFmtId="0" fontId="96" fillId="5" borderId="0" xfId="19" applyFont="1" applyFill="1" applyAlignment="1">
      <alignment horizontal="center" vertical="center"/>
    </xf>
    <xf numFmtId="0" fontId="96" fillId="5" borderId="0" xfId="19" applyFont="1" applyFill="1" applyAlignment="1">
      <alignment horizontal="left" vertical="center"/>
    </xf>
    <xf numFmtId="0" fontId="177" fillId="26" borderId="225" xfId="100" applyFont="1" applyFill="1" applyBorder="1" applyAlignment="1">
      <alignment horizontal="center" vertical="center"/>
    </xf>
    <xf numFmtId="0" fontId="125" fillId="34" borderId="238" xfId="100" applyFont="1" applyFill="1" applyBorder="1" applyAlignment="1">
      <alignment vertical="center"/>
    </xf>
    <xf numFmtId="0" fontId="125" fillId="34" borderId="30" xfId="100" applyFont="1" applyFill="1" applyBorder="1" applyAlignment="1">
      <alignment vertical="center"/>
    </xf>
    <xf numFmtId="0" fontId="187" fillId="34" borderId="30" xfId="100" applyFont="1" applyFill="1" applyBorder="1" applyAlignment="1">
      <alignment horizontal="center" vertical="center"/>
    </xf>
    <xf numFmtId="0" fontId="177" fillId="34" borderId="30" xfId="100" applyFont="1" applyFill="1" applyBorder="1" applyAlignment="1">
      <alignment vertical="center"/>
    </xf>
    <xf numFmtId="17" fontId="8" fillId="0" borderId="248" xfId="100" applyNumberFormat="1" applyFont="1" applyBorder="1" applyAlignment="1">
      <alignment horizontal="center"/>
    </xf>
    <xf numFmtId="172" fontId="8" fillId="0" borderId="248" xfId="9" applyNumberFormat="1" applyFont="1" applyBorder="1" applyAlignment="1">
      <alignment horizontal="center"/>
    </xf>
    <xf numFmtId="172" fontId="8" fillId="0" borderId="248" xfId="100" applyNumberFormat="1" applyFont="1" applyBorder="1" applyAlignment="1">
      <alignment horizontal="center"/>
    </xf>
    <xf numFmtId="172" fontId="8" fillId="0" borderId="248" xfId="9" applyNumberFormat="1" applyFont="1" applyBorder="1"/>
    <xf numFmtId="172" fontId="8" fillId="0" borderId="0" xfId="100" applyNumberFormat="1" applyFont="1"/>
    <xf numFmtId="17" fontId="125" fillId="33" borderId="5" xfId="100" applyNumberFormat="1" applyFont="1" applyFill="1" applyBorder="1" applyAlignment="1">
      <alignment horizontal="center"/>
    </xf>
    <xf numFmtId="172" fontId="125" fillId="33" borderId="5" xfId="9" applyNumberFormat="1" applyFont="1" applyFill="1" applyBorder="1" applyAlignment="1">
      <alignment horizontal="center"/>
    </xf>
    <xf numFmtId="172" fontId="125" fillId="33" borderId="5" xfId="100" applyNumberFormat="1" applyFont="1" applyFill="1" applyBorder="1" applyAlignment="1">
      <alignment horizontal="center"/>
    </xf>
    <xf numFmtId="172" fontId="125" fillId="33" borderId="5" xfId="9" applyNumberFormat="1" applyFont="1" applyFill="1" applyBorder="1"/>
    <xf numFmtId="0" fontId="125" fillId="34" borderId="26" xfId="100" applyFont="1" applyFill="1" applyBorder="1" applyAlignment="1">
      <alignment vertical="center"/>
    </xf>
    <xf numFmtId="0" fontId="125" fillId="34" borderId="29" xfId="100" applyFont="1" applyFill="1" applyBorder="1" applyAlignment="1">
      <alignment vertical="center"/>
    </xf>
    <xf numFmtId="0" fontId="125" fillId="34" borderId="0" xfId="100" applyFont="1" applyFill="1" applyAlignment="1">
      <alignment vertical="center"/>
    </xf>
    <xf numFmtId="0" fontId="98" fillId="28" borderId="39" xfId="100" applyFont="1" applyFill="1" applyBorder="1" applyAlignment="1">
      <alignment horizontal="left" indent="1"/>
    </xf>
    <xf numFmtId="172" fontId="98" fillId="28" borderId="40" xfId="100" applyNumberFormat="1" applyFont="1" applyFill="1" applyBorder="1" applyAlignment="1">
      <alignment horizontal="center"/>
    </xf>
    <xf numFmtId="0" fontId="94" fillId="90" borderId="25" xfId="25" applyFont="1" applyFill="1" applyBorder="1" applyAlignment="1">
      <alignment horizontal="left" vertical="center" wrapText="1" indent="1"/>
    </xf>
    <xf numFmtId="172" fontId="94" fillId="90" borderId="25" xfId="25" applyNumberFormat="1" applyFont="1" applyFill="1" applyBorder="1" applyAlignment="1">
      <alignment horizontal="center" vertical="center" wrapText="1"/>
    </xf>
    <xf numFmtId="0" fontId="125" fillId="8" borderId="0" xfId="100" applyFont="1" applyFill="1"/>
    <xf numFmtId="0" fontId="6" fillId="38" borderId="34" xfId="25" applyFont="1" applyFill="1" applyBorder="1" applyAlignment="1">
      <alignment vertical="center" wrapText="1"/>
    </xf>
    <xf numFmtId="172" fontId="6" fillId="38" borderId="18" xfId="25" applyNumberFormat="1" applyFont="1" applyFill="1" applyBorder="1" applyAlignment="1">
      <alignment horizontal="center" vertical="center" wrapText="1"/>
    </xf>
    <xf numFmtId="0" fontId="148" fillId="8" borderId="25" xfId="24" applyFont="1" applyFill="1" applyBorder="1"/>
    <xf numFmtId="9" fontId="148" fillId="8" borderId="25" xfId="24" applyNumberFormat="1" applyFont="1" applyFill="1" applyBorder="1" applyAlignment="1">
      <alignment horizontal="center"/>
    </xf>
    <xf numFmtId="1" fontId="8" fillId="0" borderId="248" xfId="12" applyNumberFormat="1" applyFont="1" applyBorder="1" applyAlignment="1">
      <alignment horizontal="center"/>
    </xf>
    <xf numFmtId="1" fontId="8" fillId="0" borderId="248" xfId="12" applyNumberFormat="1" applyFont="1" applyBorder="1"/>
    <xf numFmtId="1" fontId="125" fillId="33" borderId="5" xfId="12" applyNumberFormat="1" applyFont="1" applyFill="1" applyBorder="1" applyAlignment="1">
      <alignment horizontal="center"/>
    </xf>
    <xf numFmtId="1" fontId="125" fillId="33" borderId="5" xfId="12" applyNumberFormat="1" applyFont="1" applyFill="1" applyBorder="1"/>
    <xf numFmtId="1" fontId="98" fillId="28" borderId="40" xfId="100" applyNumberFormat="1" applyFont="1" applyFill="1" applyBorder="1" applyAlignment="1">
      <alignment horizontal="center"/>
    </xf>
    <xf numFmtId="1" fontId="94" fillId="90" borderId="25" xfId="25" applyNumberFormat="1" applyFont="1" applyFill="1" applyBorder="1" applyAlignment="1">
      <alignment horizontal="center" vertical="center" wrapText="1"/>
    </xf>
    <xf numFmtId="1" fontId="125" fillId="8" borderId="0" xfId="100" applyNumberFormat="1" applyFont="1" applyFill="1"/>
    <xf numFmtId="1" fontId="125" fillId="8" borderId="0" xfId="100" applyNumberFormat="1" applyFont="1" applyFill="1" applyAlignment="1">
      <alignment horizontal="center"/>
    </xf>
    <xf numFmtId="2" fontId="6" fillId="38" borderId="18" xfId="25" applyNumberFormat="1" applyFont="1" applyFill="1" applyBorder="1" applyAlignment="1">
      <alignment horizontal="center" vertical="center" wrapText="1"/>
    </xf>
    <xf numFmtId="10" fontId="148" fillId="8" borderId="25" xfId="103" applyNumberFormat="1" applyFont="1" applyFill="1" applyBorder="1" applyAlignment="1">
      <alignment horizontal="center"/>
    </xf>
    <xf numFmtId="0" fontId="279" fillId="8" borderId="0" xfId="100" applyFont="1" applyFill="1"/>
    <xf numFmtId="9" fontId="94" fillId="0" borderId="0" xfId="13" applyFont="1"/>
    <xf numFmtId="0" fontId="95" fillId="5" borderId="0" xfId="100" applyFont="1" applyFill="1" applyAlignment="1">
      <alignment horizontal="left" vertical="center" indent="2"/>
    </xf>
    <xf numFmtId="9" fontId="11" fillId="0" borderId="0" xfId="13" applyFont="1"/>
    <xf numFmtId="43" fontId="11" fillId="0" borderId="0" xfId="12" applyFont="1"/>
    <xf numFmtId="0" fontId="264" fillId="8" borderId="0" xfId="6" applyFont="1" applyFill="1" applyAlignment="1">
      <alignment horizontal="center"/>
    </xf>
    <xf numFmtId="9" fontId="109" fillId="0" borderId="0" xfId="13" applyFont="1" applyAlignment="1">
      <alignment horizontal="center"/>
    </xf>
    <xf numFmtId="43" fontId="109" fillId="0" borderId="0" xfId="12" applyFont="1" applyAlignment="1">
      <alignment horizontal="center"/>
    </xf>
    <xf numFmtId="0" fontId="109" fillId="0" borderId="0" xfId="6" applyFont="1" applyAlignment="1">
      <alignment horizontal="center"/>
    </xf>
    <xf numFmtId="0" fontId="39" fillId="26" borderId="116" xfId="6" applyFont="1" applyFill="1" applyBorder="1" applyAlignment="1">
      <alignment horizontal="center" vertical="center"/>
    </xf>
    <xf numFmtId="0" fontId="39" fillId="26" borderId="40" xfId="6" applyFont="1" applyFill="1" applyBorder="1" applyAlignment="1">
      <alignment horizontal="center" vertical="center"/>
    </xf>
    <xf numFmtId="9" fontId="225" fillId="0" borderId="0" xfId="13" applyFont="1" applyAlignment="1">
      <alignment horizontal="center"/>
    </xf>
    <xf numFmtId="43" fontId="98" fillId="0" borderId="0" xfId="12" applyFont="1"/>
    <xf numFmtId="0" fontId="98" fillId="0" borderId="0" xfId="6" applyFont="1"/>
    <xf numFmtId="0" fontId="39" fillId="26" borderId="65" xfId="6" applyFont="1" applyFill="1" applyBorder="1" applyAlignment="1">
      <alignment horizontal="center" vertical="center"/>
    </xf>
    <xf numFmtId="17" fontId="8" fillId="8" borderId="247" xfId="100" applyNumberFormat="1" applyFont="1" applyFill="1" applyBorder="1" applyAlignment="1">
      <alignment horizontal="left" indent="1"/>
    </xf>
    <xf numFmtId="172" fontId="8" fillId="8" borderId="247" xfId="9" applyNumberFormat="1" applyFont="1" applyFill="1" applyBorder="1" applyAlignment="1">
      <alignment horizontal="center"/>
    </xf>
    <xf numFmtId="172" fontId="8" fillId="8" borderId="247" xfId="9" applyNumberFormat="1" applyFont="1" applyFill="1" applyBorder="1"/>
    <xf numFmtId="169" fontId="8" fillId="8" borderId="247" xfId="100" applyNumberFormat="1" applyFont="1" applyFill="1" applyBorder="1" applyAlignment="1">
      <alignment horizontal="center"/>
    </xf>
    <xf numFmtId="2" fontId="8" fillId="8" borderId="247" xfId="100" applyNumberFormat="1" applyFont="1" applyFill="1" applyBorder="1" applyAlignment="1">
      <alignment horizontal="center" vertical="center"/>
    </xf>
    <xf numFmtId="9" fontId="225" fillId="0" borderId="0" xfId="13" applyFont="1"/>
    <xf numFmtId="43" fontId="41" fillId="0" borderId="0" xfId="12" applyFont="1" applyAlignment="1">
      <alignment horizontal="center" vertical="center"/>
    </xf>
    <xf numFmtId="17" fontId="8" fillId="0" borderId="5" xfId="6" applyNumberFormat="1" applyFont="1" applyBorder="1" applyAlignment="1">
      <alignment horizontal="center" vertical="center"/>
    </xf>
    <xf numFmtId="172" fontId="8" fillId="0" borderId="5" xfId="6" applyNumberFormat="1" applyFont="1" applyBorder="1" applyAlignment="1">
      <alignment vertical="center"/>
    </xf>
    <xf numFmtId="172" fontId="125" fillId="0" borderId="5" xfId="6" applyNumberFormat="1" applyFont="1" applyBorder="1" applyAlignment="1">
      <alignment vertical="center"/>
    </xf>
    <xf numFmtId="9" fontId="141" fillId="0" borderId="0" xfId="13" applyFont="1" applyAlignment="1">
      <alignment horizontal="center" vertical="center"/>
    </xf>
    <xf numFmtId="43" fontId="155" fillId="0" borderId="0" xfId="12" applyFont="1" applyAlignment="1">
      <alignment horizontal="center" vertical="center"/>
    </xf>
    <xf numFmtId="44" fontId="155" fillId="0" borderId="0" xfId="6" applyNumberFormat="1" applyFont="1" applyAlignment="1">
      <alignment vertical="center"/>
    </xf>
    <xf numFmtId="0" fontId="94" fillId="0" borderId="0" xfId="6" applyFont="1" applyAlignment="1">
      <alignment vertical="center" wrapText="1"/>
    </xf>
    <xf numFmtId="43" fontId="159" fillId="0" borderId="0" xfId="12" applyFont="1" applyAlignment="1">
      <alignment horizontal="center" vertical="center"/>
    </xf>
    <xf numFmtId="0" fontId="5" fillId="0" borderId="0" xfId="6" applyAlignment="1">
      <alignment vertical="center" wrapText="1"/>
    </xf>
    <xf numFmtId="172" fontId="8" fillId="80" borderId="5" xfId="6" applyNumberFormat="1" applyFont="1" applyFill="1" applyBorder="1" applyAlignment="1">
      <alignment vertical="center"/>
    </xf>
    <xf numFmtId="17" fontId="125" fillId="57" borderId="27" xfId="6" applyNumberFormat="1" applyFont="1" applyFill="1" applyBorder="1" applyAlignment="1">
      <alignment horizontal="center" vertical="center"/>
    </xf>
    <xf numFmtId="172" fontId="125" fillId="57" borderId="27" xfId="6" applyNumberFormat="1" applyFont="1" applyFill="1" applyBorder="1" applyAlignment="1">
      <alignment vertical="center"/>
    </xf>
    <xf numFmtId="17" fontId="8" fillId="8" borderId="107" xfId="100" applyNumberFormat="1" applyFont="1" applyFill="1" applyBorder="1" applyAlignment="1">
      <alignment horizontal="left" indent="1"/>
    </xf>
    <xf numFmtId="172" fontId="8" fillId="8" borderId="107" xfId="9" applyNumberFormat="1" applyFont="1" applyFill="1" applyBorder="1" applyAlignment="1">
      <alignment horizontal="center"/>
    </xf>
    <xf numFmtId="172" fontId="8" fillId="8" borderId="107" xfId="9" applyNumberFormat="1" applyFont="1" applyFill="1" applyBorder="1"/>
    <xf numFmtId="169" fontId="8" fillId="8" borderId="107" xfId="100" applyNumberFormat="1" applyFont="1" applyFill="1" applyBorder="1" applyAlignment="1">
      <alignment horizontal="center"/>
    </xf>
    <xf numFmtId="2" fontId="8" fillId="8" borderId="107" xfId="100" applyNumberFormat="1" applyFont="1" applyFill="1" applyBorder="1" applyAlignment="1">
      <alignment horizontal="center" vertical="center"/>
    </xf>
    <xf numFmtId="9" fontId="116" fillId="0" borderId="26" xfId="13" applyFont="1" applyBorder="1" applyAlignment="1">
      <alignment horizontal="center" vertical="center"/>
    </xf>
    <xf numFmtId="43" fontId="159" fillId="0" borderId="0" xfId="12" applyFont="1"/>
    <xf numFmtId="0" fontId="98" fillId="28" borderId="39" xfId="6" applyFont="1" applyFill="1" applyBorder="1" applyAlignment="1">
      <alignment horizontal="left" vertical="center" indent="1"/>
    </xf>
    <xf numFmtId="172" fontId="98" fillId="28" borderId="40" xfId="117" applyNumberFormat="1" applyFont="1" applyFill="1" applyBorder="1" applyAlignment="1">
      <alignment vertical="center"/>
    </xf>
    <xf numFmtId="9" fontId="279" fillId="0" borderId="0" xfId="13" applyFont="1"/>
    <xf numFmtId="43" fontId="279" fillId="0" borderId="0" xfId="12" applyFont="1"/>
    <xf numFmtId="0" fontId="279" fillId="0" borderId="0" xfId="6" applyFont="1"/>
    <xf numFmtId="172" fontId="280" fillId="62" borderId="283" xfId="117" applyNumberFormat="1" applyFont="1" applyFill="1" applyBorder="1" applyAlignment="1">
      <alignment vertical="center" wrapText="1"/>
    </xf>
    <xf numFmtId="172" fontId="280" fillId="62" borderId="284" xfId="117" applyNumberFormat="1" applyFont="1" applyFill="1" applyBorder="1" applyAlignment="1">
      <alignment vertical="center"/>
    </xf>
    <xf numFmtId="0" fontId="8" fillId="8" borderId="7" xfId="6" applyFont="1" applyFill="1" applyBorder="1" applyAlignment="1">
      <alignment horizontal="left" vertical="center" wrapText="1"/>
    </xf>
    <xf numFmtId="9" fontId="8" fillId="8" borderId="7" xfId="13" applyFont="1" applyFill="1" applyBorder="1" applyAlignment="1">
      <alignment horizontal="center"/>
    </xf>
    <xf numFmtId="172" fontId="5" fillId="5" borderId="0" xfId="6" applyNumberFormat="1" applyFill="1"/>
    <xf numFmtId="9" fontId="5" fillId="5" borderId="0" xfId="13" applyFont="1" applyFill="1"/>
    <xf numFmtId="44" fontId="8" fillId="5" borderId="0" xfId="6" applyNumberFormat="1" applyFont="1" applyFill="1"/>
    <xf numFmtId="0" fontId="95" fillId="5" borderId="0" xfId="100" applyFont="1" applyFill="1" applyAlignment="1">
      <alignment horizontal="left" vertical="center" indent="9"/>
    </xf>
    <xf numFmtId="0" fontId="96" fillId="0" borderId="0" xfId="100" applyFont="1" applyAlignment="1">
      <alignment horizontal="left" vertical="center"/>
    </xf>
    <xf numFmtId="0" fontId="125" fillId="5" borderId="0" xfId="100" applyFont="1" applyFill="1" applyAlignment="1">
      <alignment horizontal="right"/>
    </xf>
    <xf numFmtId="1" fontId="39" fillId="28" borderId="40" xfId="12" applyNumberFormat="1" applyFont="1" applyFill="1" applyBorder="1" applyAlignment="1">
      <alignment horizontal="center" vertical="center" wrapText="1"/>
    </xf>
    <xf numFmtId="0" fontId="98" fillId="0" borderId="0" xfId="100" applyFont="1" applyAlignment="1">
      <alignment horizontal="center" vertical="center" wrapText="1"/>
    </xf>
    <xf numFmtId="0" fontId="225" fillId="5" borderId="0" xfId="100" applyFont="1" applyFill="1" applyAlignment="1">
      <alignment horizontal="center" vertical="center" wrapText="1"/>
    </xf>
    <xf numFmtId="172" fontId="141" fillId="5" borderId="0" xfId="9" applyNumberFormat="1" applyFont="1" applyFill="1"/>
    <xf numFmtId="0" fontId="98" fillId="5" borderId="0" xfId="100" applyFont="1" applyFill="1" applyAlignment="1">
      <alignment horizontal="center" vertical="center" wrapText="1"/>
    </xf>
    <xf numFmtId="0" fontId="125" fillId="0" borderId="0" xfId="100" applyFont="1" applyAlignment="1">
      <alignment horizontal="center" vertical="center" wrapText="1"/>
    </xf>
    <xf numFmtId="0" fontId="125" fillId="38" borderId="77" xfId="100" applyFont="1" applyFill="1" applyBorder="1" applyAlignment="1">
      <alignment horizontal="center" vertical="center" wrapText="1"/>
    </xf>
    <xf numFmtId="0" fontId="125" fillId="54" borderId="77" xfId="100" applyFont="1" applyFill="1" applyBorder="1" applyAlignment="1">
      <alignment horizontal="center" vertical="center" wrapText="1"/>
    </xf>
    <xf numFmtId="1" fontId="125" fillId="38" borderId="77" xfId="12" applyNumberFormat="1" applyFont="1" applyFill="1" applyBorder="1" applyAlignment="1">
      <alignment horizontal="center" vertical="center" wrapText="1"/>
    </xf>
    <xf numFmtId="0" fontId="94" fillId="0" borderId="0" xfId="100" applyFont="1" applyAlignment="1">
      <alignment horizontal="center" vertical="center" wrapText="1"/>
    </xf>
    <xf numFmtId="0" fontId="6" fillId="0" borderId="0" xfId="100" applyFont="1"/>
    <xf numFmtId="0" fontId="125" fillId="5" borderId="30" xfId="100" applyFont="1" applyFill="1" applyBorder="1" applyAlignment="1">
      <alignment horizontal="left"/>
    </xf>
    <xf numFmtId="1" fontId="121" fillId="5" borderId="30" xfId="9" applyNumberFormat="1" applyFont="1" applyFill="1" applyBorder="1" applyAlignment="1">
      <alignment horizontal="center"/>
    </xf>
    <xf numFmtId="9" fontId="121" fillId="5" borderId="30" xfId="13" applyFont="1" applyFill="1" applyBorder="1" applyAlignment="1">
      <alignment horizontal="center"/>
    </xf>
    <xf numFmtId="9" fontId="125" fillId="5" borderId="30" xfId="13" applyFont="1" applyFill="1" applyBorder="1" applyAlignment="1">
      <alignment horizontal="center"/>
    </xf>
    <xf numFmtId="0" fontId="281" fillId="0" borderId="0" xfId="100" applyFont="1" applyAlignment="1">
      <alignment vertical="center"/>
    </xf>
    <xf numFmtId="0" fontId="125" fillId="5" borderId="5" xfId="6" applyFont="1" applyFill="1" applyBorder="1" applyAlignment="1">
      <alignment horizontal="left" vertical="center" indent="1"/>
    </xf>
    <xf numFmtId="172" fontId="8" fillId="5" borderId="5" xfId="9" applyNumberFormat="1" applyFont="1" applyFill="1" applyBorder="1" applyAlignment="1">
      <alignment vertical="center"/>
    </xf>
    <xf numFmtId="9" fontId="8" fillId="5" borderId="5" xfId="13" applyFont="1" applyFill="1" applyBorder="1" applyAlignment="1">
      <alignment horizontal="center" vertical="center"/>
    </xf>
    <xf numFmtId="0" fontId="8" fillId="5" borderId="5" xfId="6" applyFont="1" applyFill="1" applyBorder="1" applyAlignment="1">
      <alignment horizontal="left" vertical="center" indent="1"/>
    </xf>
    <xf numFmtId="172" fontId="125" fillId="5" borderId="5" xfId="9" applyNumberFormat="1" applyFont="1" applyFill="1" applyBorder="1" applyAlignment="1">
      <alignment vertical="center"/>
    </xf>
    <xf numFmtId="9" fontId="125" fillId="5" borderId="5" xfId="13" applyFont="1" applyFill="1" applyBorder="1" applyAlignment="1">
      <alignment horizontal="center" vertical="center"/>
    </xf>
    <xf numFmtId="0" fontId="187" fillId="5" borderId="5" xfId="6" applyFont="1" applyFill="1" applyBorder="1" applyAlignment="1">
      <alignment horizontal="left" vertical="center" indent="1"/>
    </xf>
    <xf numFmtId="172" fontId="149" fillId="5" borderId="5" xfId="9" applyNumberFormat="1" applyFont="1" applyFill="1" applyBorder="1" applyAlignment="1">
      <alignment vertical="center"/>
    </xf>
    <xf numFmtId="44" fontId="282" fillId="5" borderId="30" xfId="9" applyFont="1" applyFill="1" applyBorder="1"/>
    <xf numFmtId="9" fontId="177" fillId="5" borderId="30" xfId="13" applyFont="1" applyFill="1" applyBorder="1" applyAlignment="1">
      <alignment horizontal="center"/>
    </xf>
    <xf numFmtId="0" fontId="125" fillId="38" borderId="39" xfId="100" applyFont="1" applyFill="1" applyBorder="1" applyAlignment="1">
      <alignment horizontal="left" vertical="center" indent="1"/>
    </xf>
    <xf numFmtId="172" fontId="125" fillId="38" borderId="40" xfId="9" applyNumberFormat="1" applyFont="1" applyFill="1" applyBorder="1" applyAlignment="1">
      <alignment vertical="center"/>
    </xf>
    <xf numFmtId="9" fontId="125" fillId="38" borderId="40" xfId="13" applyFont="1" applyFill="1" applyBorder="1" applyAlignment="1">
      <alignment horizontal="center" vertical="center"/>
    </xf>
    <xf numFmtId="44" fontId="125" fillId="0" borderId="0" xfId="100" applyNumberFormat="1" applyFont="1" applyAlignment="1">
      <alignment vertical="center"/>
    </xf>
    <xf numFmtId="44" fontId="281" fillId="0" borderId="0" xfId="100" applyNumberFormat="1" applyFont="1" applyAlignment="1">
      <alignment vertical="center"/>
    </xf>
    <xf numFmtId="0" fontId="182" fillId="8" borderId="0" xfId="100" applyFont="1" applyFill="1" applyAlignment="1">
      <alignment horizontal="left" vertical="top"/>
    </xf>
    <xf numFmtId="44" fontId="125" fillId="8" borderId="0" xfId="9" applyFont="1" applyFill="1"/>
    <xf numFmtId="9" fontId="125" fillId="8" borderId="0" xfId="13" applyFont="1" applyFill="1"/>
    <xf numFmtId="44" fontId="6" fillId="0" borderId="0" xfId="100" applyNumberFormat="1" applyFont="1"/>
    <xf numFmtId="0" fontId="169" fillId="0" borderId="0" xfId="100" applyFont="1"/>
    <xf numFmtId="0" fontId="131" fillId="8" borderId="0" xfId="100" applyFont="1" applyFill="1" applyAlignment="1">
      <alignment horizontal="left" vertical="top"/>
    </xf>
    <xf numFmtId="44" fontId="187" fillId="8" borderId="0" xfId="9" applyFont="1" applyFill="1"/>
    <xf numFmtId="44" fontId="169" fillId="0" borderId="0" xfId="100" applyNumberFormat="1" applyFont="1"/>
    <xf numFmtId="44" fontId="141" fillId="5" borderId="0" xfId="9" applyFont="1" applyFill="1"/>
    <xf numFmtId="44" fontId="125" fillId="5" borderId="30" xfId="9" applyFont="1" applyFill="1" applyBorder="1"/>
    <xf numFmtId="0" fontId="125" fillId="5" borderId="0" xfId="6" applyFont="1" applyFill="1" applyAlignment="1">
      <alignment horizontal="left" vertical="center" indent="1"/>
    </xf>
    <xf numFmtId="172" fontId="8" fillId="5" borderId="0" xfId="9" applyNumberFormat="1" applyFont="1" applyFill="1" applyBorder="1" applyAlignment="1">
      <alignment vertical="center"/>
    </xf>
    <xf numFmtId="9" fontId="8" fillId="5" borderId="0" xfId="13" applyFont="1" applyFill="1" applyBorder="1" applyAlignment="1">
      <alignment horizontal="center" vertical="center"/>
    </xf>
    <xf numFmtId="0" fontId="182" fillId="8" borderId="0" xfId="100" applyFont="1" applyFill="1" applyAlignment="1">
      <alignment horizontal="left"/>
    </xf>
    <xf numFmtId="17" fontId="8" fillId="5" borderId="0" xfId="9" applyNumberFormat="1" applyFont="1" applyFill="1" applyAlignment="1">
      <alignment horizontal="center"/>
    </xf>
    <xf numFmtId="0" fontId="126" fillId="0" borderId="285" xfId="100" applyFont="1" applyBorder="1" applyAlignment="1">
      <alignment horizontal="left" vertical="center" indent="1"/>
    </xf>
    <xf numFmtId="9" fontId="126" fillId="5" borderId="285" xfId="13" applyFont="1" applyFill="1" applyBorder="1" applyAlignment="1">
      <alignment horizontal="center"/>
    </xf>
    <xf numFmtId="0" fontId="283" fillId="0" borderId="0" xfId="100" applyFont="1"/>
    <xf numFmtId="44" fontId="283" fillId="0" borderId="0" xfId="100" applyNumberFormat="1" applyFont="1"/>
    <xf numFmtId="0" fontId="284" fillId="0" borderId="285" xfId="100" applyFont="1" applyBorder="1"/>
    <xf numFmtId="9" fontId="109" fillId="0" borderId="285" xfId="9" applyNumberFormat="1" applyFont="1" applyBorder="1" applyAlignment="1">
      <alignment horizontal="center"/>
    </xf>
    <xf numFmtId="0" fontId="284" fillId="0" borderId="0" xfId="100" applyFont="1"/>
    <xf numFmtId="44" fontId="283" fillId="0" borderId="0" xfId="9" applyFont="1"/>
    <xf numFmtId="44" fontId="284" fillId="0" borderId="0" xfId="9" applyFont="1"/>
    <xf numFmtId="0" fontId="283" fillId="0" borderId="0" xfId="100" applyFont="1" applyAlignment="1">
      <alignment horizontal="left"/>
    </xf>
    <xf numFmtId="0" fontId="125" fillId="8" borderId="0" xfId="100" applyFont="1" applyFill="1" applyAlignment="1">
      <alignment horizontal="left"/>
    </xf>
    <xf numFmtId="172" fontId="141" fillId="0" borderId="0" xfId="9" applyNumberFormat="1" applyFont="1" applyFill="1"/>
    <xf numFmtId="172" fontId="94" fillId="0" borderId="251" xfId="100" applyNumberFormat="1" applyFont="1" applyBorder="1" applyAlignment="1">
      <alignment horizontal="center"/>
    </xf>
    <xf numFmtId="171" fontId="5" fillId="5" borderId="29" xfId="100" applyNumberFormat="1" applyFont="1" applyFill="1" applyBorder="1"/>
    <xf numFmtId="44" fontId="210" fillId="26" borderId="155" xfId="9" applyFont="1" applyFill="1" applyBorder="1" applyAlignment="1">
      <alignment horizontal="center" vertical="center" wrapText="1"/>
    </xf>
    <xf numFmtId="0" fontId="7" fillId="8" borderId="0" xfId="119" applyFont="1" applyFill="1" applyAlignment="1">
      <alignment horizontal="left" indent="8"/>
    </xf>
    <xf numFmtId="0" fontId="8" fillId="8" borderId="0" xfId="119" applyFont="1" applyFill="1" applyAlignment="1">
      <alignment horizontal="left" indent="8"/>
    </xf>
    <xf numFmtId="0" fontId="39" fillId="35" borderId="34" xfId="119" applyFont="1" applyFill="1" applyBorder="1" applyAlignment="1">
      <alignment horizontal="center" vertical="center" wrapText="1"/>
    </xf>
    <xf numFmtId="0" fontId="39" fillId="35" borderId="18" xfId="119" applyFont="1" applyFill="1" applyBorder="1" applyAlignment="1">
      <alignment horizontal="center" vertical="center" wrapText="1"/>
    </xf>
    <xf numFmtId="0" fontId="8" fillId="0" borderId="0" xfId="119" applyFont="1"/>
    <xf numFmtId="0" fontId="114" fillId="0" borderId="25" xfId="119" applyFont="1" applyBorder="1"/>
    <xf numFmtId="165" fontId="114" fillId="0" borderId="25" xfId="119" applyNumberFormat="1" applyFont="1" applyBorder="1"/>
    <xf numFmtId="44" fontId="114" fillId="0" borderId="25" xfId="119" applyNumberFormat="1" applyFont="1" applyBorder="1"/>
    <xf numFmtId="0" fontId="114" fillId="0" borderId="0" xfId="119" applyFont="1"/>
    <xf numFmtId="165" fontId="5" fillId="0" borderId="0" xfId="15"/>
    <xf numFmtId="165" fontId="126" fillId="0" borderId="0" xfId="15" applyFont="1" applyAlignment="1">
      <alignment vertical="center"/>
    </xf>
    <xf numFmtId="0" fontId="5" fillId="5" borderId="26" xfId="119" applyFont="1" applyFill="1" applyBorder="1"/>
    <xf numFmtId="0" fontId="5" fillId="0" borderId="0" xfId="119" applyFont="1"/>
    <xf numFmtId="0" fontId="94" fillId="5" borderId="0" xfId="119" applyFont="1" applyFill="1" applyAlignment="1">
      <alignment horizontal="left" indent="1"/>
    </xf>
    <xf numFmtId="165" fontId="286" fillId="0" borderId="0" xfId="15" applyFont="1"/>
    <xf numFmtId="174" fontId="286" fillId="0" borderId="0" xfId="15" applyNumberFormat="1" applyFont="1"/>
    <xf numFmtId="0" fontId="126" fillId="0" borderId="0" xfId="119" applyFont="1"/>
    <xf numFmtId="0" fontId="8" fillId="0" borderId="5" xfId="119" applyFont="1" applyBorder="1" applyAlignment="1">
      <alignment horizontal="left" indent="1"/>
    </xf>
    <xf numFmtId="0" fontId="8" fillId="36" borderId="5" xfId="119" applyFont="1" applyFill="1" applyBorder="1" applyAlignment="1">
      <alignment horizontal="left" indent="1"/>
    </xf>
    <xf numFmtId="0" fontId="94" fillId="0" borderId="27" xfId="119" applyFont="1" applyBorder="1" applyAlignment="1">
      <alignment horizontal="right"/>
    </xf>
    <xf numFmtId="165" fontId="287" fillId="8" borderId="28" xfId="15" applyFont="1" applyFill="1" applyBorder="1"/>
    <xf numFmtId="0" fontId="126" fillId="0" borderId="5" xfId="119" applyFont="1" applyBorder="1" applyAlignment="1">
      <alignment horizontal="right"/>
    </xf>
    <xf numFmtId="0" fontId="126" fillId="0" borderId="0" xfId="119" applyFont="1" applyAlignment="1">
      <alignment horizontal="center"/>
    </xf>
    <xf numFmtId="165" fontId="8" fillId="8" borderId="30" xfId="15" applyFont="1" applyFill="1" applyBorder="1"/>
    <xf numFmtId="0" fontId="94" fillId="5" borderId="0" xfId="119" applyFont="1" applyFill="1"/>
    <xf numFmtId="0" fontId="8" fillId="0" borderId="5" xfId="119" applyFont="1" applyBorder="1" applyAlignment="1">
      <alignment horizontal="left"/>
    </xf>
    <xf numFmtId="44" fontId="5" fillId="0" borderId="0" xfId="119" applyNumberFormat="1" applyFont="1"/>
    <xf numFmtId="0" fontId="126" fillId="5" borderId="28" xfId="119" applyFont="1" applyFill="1" applyBorder="1" applyAlignment="1">
      <alignment horizontal="right"/>
    </xf>
    <xf numFmtId="165" fontId="126" fillId="0" borderId="0" xfId="119" applyNumberFormat="1" applyFont="1" applyAlignment="1">
      <alignment horizontal="center"/>
    </xf>
    <xf numFmtId="10" fontId="126" fillId="5" borderId="0" xfId="13" applyNumberFormat="1" applyFont="1" applyFill="1" applyBorder="1" applyAlignment="1">
      <alignment horizontal="center"/>
    </xf>
    <xf numFmtId="0" fontId="126" fillId="5" borderId="0" xfId="119" applyFont="1" applyFill="1" applyAlignment="1">
      <alignment horizontal="right"/>
    </xf>
    <xf numFmtId="165" fontId="118" fillId="33" borderId="27" xfId="15" applyFont="1" applyFill="1" applyBorder="1" applyAlignment="1">
      <alignment vertical="center"/>
    </xf>
    <xf numFmtId="4" fontId="41" fillId="0" borderId="0" xfId="119" applyNumberFormat="1" applyFont="1"/>
    <xf numFmtId="4" fontId="41" fillId="0" borderId="0" xfId="14" applyNumberFormat="1" applyFont="1"/>
    <xf numFmtId="0" fontId="95" fillId="5" borderId="0" xfId="6" applyFont="1" applyFill="1" applyAlignment="1">
      <alignment horizontal="left" vertical="center" indent="5"/>
    </xf>
    <xf numFmtId="3" fontId="7" fillId="8" borderId="0" xfId="93" applyNumberFormat="1" applyFont="1" applyFill="1" applyAlignment="1">
      <alignment horizontal="center"/>
    </xf>
    <xf numFmtId="44" fontId="7" fillId="8" borderId="0" xfId="1" applyFont="1" applyFill="1" applyAlignment="1">
      <alignment horizontal="left" indent="4"/>
    </xf>
    <xf numFmtId="174" fontId="7" fillId="8" borderId="0" xfId="120" applyNumberFormat="1" applyFont="1" applyFill="1" applyAlignment="1">
      <alignment horizontal="center"/>
    </xf>
    <xf numFmtId="43" fontId="7" fillId="8" borderId="0" xfId="120" applyFont="1" applyFill="1" applyAlignment="1">
      <alignment horizontal="left" indent="4"/>
    </xf>
    <xf numFmtId="44" fontId="7" fillId="8" borderId="0" xfId="93" applyNumberFormat="1" applyFont="1" applyFill="1" applyAlignment="1">
      <alignment horizontal="left" indent="4"/>
    </xf>
    <xf numFmtId="4" fontId="7" fillId="8" borderId="0" xfId="93" applyNumberFormat="1" applyFont="1" applyFill="1" applyAlignment="1">
      <alignment horizontal="left" indent="4"/>
    </xf>
    <xf numFmtId="3" fontId="7" fillId="8" borderId="0" xfId="93" applyNumberFormat="1" applyFont="1" applyFill="1" applyAlignment="1">
      <alignment horizontal="left" indent="4"/>
    </xf>
    <xf numFmtId="44" fontId="7" fillId="8" borderId="0" xfId="1" applyFont="1" applyFill="1" applyAlignment="1">
      <alignment horizontal="left"/>
    </xf>
    <xf numFmtId="4" fontId="97" fillId="0" borderId="0" xfId="93" applyNumberFormat="1" applyFont="1"/>
    <xf numFmtId="44" fontId="97" fillId="0" borderId="0" xfId="1" applyFont="1"/>
    <xf numFmtId="3" fontId="8" fillId="8" borderId="0" xfId="93" applyNumberFormat="1" applyFont="1" applyFill="1" applyAlignment="1">
      <alignment horizontal="center"/>
    </xf>
    <xf numFmtId="44" fontId="8" fillId="8" borderId="0" xfId="1" applyFont="1" applyFill="1" applyAlignment="1">
      <alignment horizontal="left" indent="4"/>
    </xf>
    <xf numFmtId="174" fontId="8" fillId="8" borderId="0" xfId="120" applyNumberFormat="1" applyFont="1" applyFill="1" applyAlignment="1">
      <alignment horizontal="center"/>
    </xf>
    <xf numFmtId="43" fontId="8" fillId="8" borderId="0" xfId="120" applyFont="1" applyFill="1" applyAlignment="1">
      <alignment horizontal="left" indent="4"/>
    </xf>
    <xf numFmtId="44" fontId="8" fillId="8" borderId="0" xfId="93" applyNumberFormat="1" applyFont="1" applyFill="1" applyAlignment="1">
      <alignment horizontal="left" indent="4"/>
    </xf>
    <xf numFmtId="4" fontId="8" fillId="8" borderId="0" xfId="93" applyNumberFormat="1" applyFont="1" applyFill="1" applyAlignment="1">
      <alignment horizontal="left" indent="4"/>
    </xf>
    <xf numFmtId="3" fontId="8" fillId="8" borderId="0" xfId="93" applyNumberFormat="1" applyFont="1" applyFill="1" applyAlignment="1">
      <alignment horizontal="left" indent="4"/>
    </xf>
    <xf numFmtId="44" fontId="8" fillId="8" borderId="0" xfId="1" applyFont="1" applyFill="1" applyAlignment="1">
      <alignment horizontal="left"/>
    </xf>
    <xf numFmtId="4" fontId="7" fillId="0" borderId="0" xfId="93" applyNumberFormat="1" applyFont="1"/>
    <xf numFmtId="44" fontId="7" fillId="0" borderId="0" xfId="1" applyFont="1"/>
    <xf numFmtId="3" fontId="94" fillId="8" borderId="0" xfId="93" applyNumberFormat="1" applyFont="1" applyFill="1" applyAlignment="1">
      <alignment horizontal="center"/>
    </xf>
    <xf numFmtId="44" fontId="94" fillId="8" borderId="0" xfId="1" applyFont="1" applyFill="1" applyAlignment="1">
      <alignment horizontal="left" indent="4"/>
    </xf>
    <xf numFmtId="174" fontId="94" fillId="8" borderId="0" xfId="120" applyNumberFormat="1" applyFont="1" applyFill="1" applyAlignment="1">
      <alignment horizontal="center"/>
    </xf>
    <xf numFmtId="43" fontId="94" fillId="8" borderId="0" xfId="120" applyFont="1" applyFill="1" applyAlignment="1">
      <alignment horizontal="left" indent="4"/>
    </xf>
    <xf numFmtId="44" fontId="94" fillId="8" borderId="0" xfId="93" applyNumberFormat="1" applyFont="1" applyFill="1" applyAlignment="1">
      <alignment horizontal="left" indent="4"/>
    </xf>
    <xf numFmtId="4" fontId="94" fillId="8" borderId="0" xfId="93" applyNumberFormat="1" applyFont="1" applyFill="1" applyAlignment="1">
      <alignment horizontal="left" indent="4"/>
    </xf>
    <xf numFmtId="3" fontId="94" fillId="8" borderId="0" xfId="93" applyNumberFormat="1" applyFont="1" applyFill="1" applyAlignment="1">
      <alignment horizontal="left" indent="4"/>
    </xf>
    <xf numFmtId="44" fontId="94" fillId="8" borderId="0" xfId="1" applyFont="1" applyFill="1" applyAlignment="1">
      <alignment horizontal="left"/>
    </xf>
    <xf numFmtId="4" fontId="94" fillId="0" borderId="0" xfId="93" applyNumberFormat="1" applyFont="1"/>
    <xf numFmtId="44" fontId="94" fillId="0" borderId="0" xfId="1" applyFont="1"/>
    <xf numFmtId="3" fontId="180" fillId="5" borderId="0" xfId="93" applyNumberFormat="1" applyFont="1" applyFill="1" applyAlignment="1">
      <alignment horizontal="center" vertical="center"/>
    </xf>
    <xf numFmtId="44" fontId="180" fillId="5" borderId="0" xfId="1" applyFont="1" applyFill="1" applyAlignment="1">
      <alignment vertical="center"/>
    </xf>
    <xf numFmtId="174" fontId="180" fillId="5" borderId="0" xfId="120" applyNumberFormat="1" applyFont="1" applyFill="1" applyAlignment="1">
      <alignment horizontal="center" vertical="center"/>
    </xf>
    <xf numFmtId="43" fontId="180" fillId="5" borderId="0" xfId="120" applyFont="1" applyFill="1" applyAlignment="1">
      <alignment vertical="center"/>
    </xf>
    <xf numFmtId="44" fontId="180" fillId="5" borderId="0" xfId="93" applyNumberFormat="1" applyFont="1" applyFill="1" applyAlignment="1">
      <alignment vertical="center"/>
    </xf>
    <xf numFmtId="4" fontId="180" fillId="5" borderId="0" xfId="93" applyNumberFormat="1" applyFont="1" applyFill="1" applyAlignment="1">
      <alignment vertical="center"/>
    </xf>
    <xf numFmtId="3" fontId="180" fillId="5" borderId="0" xfId="93" applyNumberFormat="1" applyFont="1" applyFill="1" applyAlignment="1">
      <alignment vertical="center"/>
    </xf>
    <xf numFmtId="3" fontId="94" fillId="24" borderId="0" xfId="93" applyNumberFormat="1" applyFont="1" applyFill="1" applyAlignment="1">
      <alignment horizontal="center"/>
    </xf>
    <xf numFmtId="44" fontId="94" fillId="24" borderId="0" xfId="1" applyFont="1" applyFill="1" applyAlignment="1">
      <alignment horizontal="center"/>
    </xf>
    <xf numFmtId="174" fontId="94" fillId="24" borderId="0" xfId="120" applyNumberFormat="1" applyFont="1" applyFill="1" applyAlignment="1">
      <alignment horizontal="center"/>
    </xf>
    <xf numFmtId="43" fontId="94" fillId="24" borderId="0" xfId="120" applyFont="1" applyFill="1" applyAlignment="1">
      <alignment horizontal="center"/>
    </xf>
    <xf numFmtId="44" fontId="94" fillId="24" borderId="0" xfId="93" applyNumberFormat="1" applyFont="1" applyFill="1" applyAlignment="1">
      <alignment horizontal="center"/>
    </xf>
    <xf numFmtId="4" fontId="94" fillId="24" borderId="0" xfId="93" applyNumberFormat="1" applyFont="1" applyFill="1" applyAlignment="1">
      <alignment horizontal="center"/>
    </xf>
    <xf numFmtId="3" fontId="94" fillId="5" borderId="0" xfId="93" applyNumberFormat="1" applyFont="1" applyFill="1" applyAlignment="1">
      <alignment horizontal="center"/>
    </xf>
    <xf numFmtId="44" fontId="94" fillId="5" borderId="0" xfId="1" applyFont="1" applyFill="1" applyAlignment="1">
      <alignment horizontal="center"/>
    </xf>
    <xf numFmtId="174" fontId="94" fillId="5" borderId="0" xfId="120" applyNumberFormat="1" applyFont="1" applyFill="1" applyAlignment="1">
      <alignment horizontal="center"/>
    </xf>
    <xf numFmtId="43" fontId="94" fillId="5" borderId="0" xfId="120" applyFont="1" applyFill="1" applyAlignment="1">
      <alignment horizontal="center"/>
    </xf>
    <xf numFmtId="44" fontId="94" fillId="5" borderId="0" xfId="93" applyNumberFormat="1" applyFont="1" applyFill="1" applyAlignment="1">
      <alignment horizontal="center"/>
    </xf>
    <xf numFmtId="4" fontId="94" fillId="5" borderId="0" xfId="93" applyNumberFormat="1" applyFont="1" applyFill="1" applyAlignment="1">
      <alignment horizontal="center"/>
    </xf>
    <xf numFmtId="3" fontId="94" fillId="25" borderId="0" xfId="93" applyNumberFormat="1" applyFont="1" applyFill="1" applyAlignment="1">
      <alignment horizontal="center"/>
    </xf>
    <xf numFmtId="44" fontId="94" fillId="25" borderId="0" xfId="1" applyFont="1" applyFill="1" applyAlignment="1">
      <alignment horizontal="center"/>
    </xf>
    <xf numFmtId="174" fontId="94" fillId="25" borderId="0" xfId="120" applyNumberFormat="1" applyFont="1" applyFill="1" applyAlignment="1">
      <alignment horizontal="center"/>
    </xf>
    <xf numFmtId="43" fontId="94" fillId="25" borderId="0" xfId="120" applyFont="1" applyFill="1" applyAlignment="1">
      <alignment horizontal="center"/>
    </xf>
    <xf numFmtId="44" fontId="94" fillId="25" borderId="0" xfId="93" applyNumberFormat="1" applyFont="1" applyFill="1" applyAlignment="1">
      <alignment horizontal="center"/>
    </xf>
    <xf numFmtId="4" fontId="94" fillId="25" borderId="0" xfId="93" applyNumberFormat="1" applyFont="1" applyFill="1" applyAlignment="1">
      <alignment horizontal="center"/>
    </xf>
    <xf numFmtId="43" fontId="94" fillId="8" borderId="0" xfId="120" applyFont="1" applyFill="1" applyAlignment="1">
      <alignment horizontal="left"/>
    </xf>
    <xf numFmtId="44" fontId="94" fillId="8" borderId="0" xfId="93" applyNumberFormat="1" applyFont="1" applyFill="1" applyAlignment="1">
      <alignment horizontal="left"/>
    </xf>
    <xf numFmtId="4" fontId="94" fillId="8" borderId="0" xfId="93" applyNumberFormat="1" applyFont="1" applyFill="1" applyAlignment="1">
      <alignment horizontal="left"/>
    </xf>
    <xf numFmtId="3" fontId="94" fillId="8" borderId="0" xfId="93" applyNumberFormat="1" applyFont="1" applyFill="1" applyAlignment="1">
      <alignment horizontal="left"/>
    </xf>
    <xf numFmtId="17" fontId="98" fillId="6" borderId="0" xfId="93" applyNumberFormat="1" applyFont="1" applyFill="1" applyAlignment="1">
      <alignment horizontal="center"/>
    </xf>
    <xf numFmtId="44" fontId="94" fillId="0" borderId="0" xfId="1" applyFont="1" applyAlignment="1">
      <alignment horizontal="center"/>
    </xf>
    <xf numFmtId="44" fontId="5" fillId="0" borderId="0" xfId="1" applyFont="1"/>
    <xf numFmtId="0" fontId="8" fillId="0" borderId="7" xfId="93" applyFont="1" applyBorder="1" applyAlignment="1">
      <alignment horizontal="center" vertical="center"/>
    </xf>
    <xf numFmtId="3" fontId="8" fillId="0" borderId="7" xfId="93" applyNumberFormat="1" applyFont="1" applyBorder="1" applyAlignment="1">
      <alignment horizontal="center" vertical="center"/>
    </xf>
    <xf numFmtId="44" fontId="8" fillId="0" borderId="7" xfId="1" applyFont="1" applyBorder="1" applyAlignment="1">
      <alignment horizontal="center" vertical="center"/>
    </xf>
    <xf numFmtId="44" fontId="8" fillId="0" borderId="7" xfId="9" applyFont="1" applyBorder="1" applyAlignment="1">
      <alignment horizontal="center" vertical="center"/>
    </xf>
    <xf numFmtId="10" fontId="8" fillId="0" borderId="7" xfId="10" applyNumberFormat="1" applyFont="1" applyBorder="1" applyAlignment="1">
      <alignment horizontal="center" vertical="center"/>
    </xf>
    <xf numFmtId="174" fontId="8" fillId="0" borderId="5" xfId="120" applyNumberFormat="1" applyFont="1" applyBorder="1" applyAlignment="1">
      <alignment horizontal="center" vertical="center"/>
    </xf>
    <xf numFmtId="44" fontId="8" fillId="0" borderId="5" xfId="1" applyFont="1" applyBorder="1" applyAlignment="1">
      <alignment horizontal="center" vertical="center"/>
    </xf>
    <xf numFmtId="44" fontId="8" fillId="0" borderId="5" xfId="93" applyNumberFormat="1" applyFont="1" applyBorder="1" applyAlignment="1">
      <alignment horizontal="center" vertical="center"/>
    </xf>
    <xf numFmtId="44" fontId="8" fillId="0" borderId="7" xfId="93" applyNumberFormat="1" applyFont="1" applyBorder="1" applyAlignment="1">
      <alignment horizontal="center" vertical="center"/>
    </xf>
    <xf numFmtId="4" fontId="8" fillId="0" borderId="7" xfId="93" applyNumberFormat="1" applyFont="1" applyBorder="1" applyAlignment="1">
      <alignment horizontal="center" vertical="center"/>
    </xf>
    <xf numFmtId="44" fontId="8" fillId="0" borderId="5" xfId="9" applyFont="1" applyBorder="1" applyAlignment="1">
      <alignment horizontal="center" vertical="center"/>
    </xf>
    <xf numFmtId="3" fontId="8" fillId="0" borderId="5" xfId="120" applyNumberFormat="1" applyFont="1" applyBorder="1" applyAlignment="1">
      <alignment horizontal="center" vertical="center"/>
    </xf>
    <xf numFmtId="44" fontId="8" fillId="0" borderId="5" xfId="1" applyFont="1" applyFill="1" applyBorder="1" applyAlignment="1">
      <alignment horizontal="center" vertical="center"/>
    </xf>
    <xf numFmtId="4" fontId="8" fillId="0" borderId="5" xfId="1" applyNumberFormat="1" applyFont="1" applyBorder="1" applyAlignment="1">
      <alignment horizontal="center" vertical="center"/>
    </xf>
    <xf numFmtId="10" fontId="5" fillId="0" borderId="0" xfId="10" applyNumberFormat="1" applyFont="1"/>
    <xf numFmtId="44" fontId="5" fillId="0" borderId="0" xfId="118" applyNumberFormat="1" applyFont="1"/>
    <xf numFmtId="44" fontId="5" fillId="0" borderId="0" xfId="10" applyNumberFormat="1" applyFont="1"/>
    <xf numFmtId="43" fontId="5" fillId="0" borderId="0" xfId="120" applyFont="1"/>
    <xf numFmtId="9" fontId="5" fillId="0" borderId="0" xfId="10" applyFont="1"/>
    <xf numFmtId="10" fontId="5" fillId="0" borderId="0" xfId="10" applyNumberFormat="1" applyFont="1" applyAlignment="1">
      <alignment horizontal="center"/>
    </xf>
    <xf numFmtId="44" fontId="8" fillId="0" borderId="7" xfId="9" applyFont="1" applyFill="1" applyBorder="1" applyAlignment="1">
      <alignment horizontal="center" vertical="center"/>
    </xf>
    <xf numFmtId="43" fontId="5" fillId="0" borderId="0" xfId="93" applyNumberFormat="1"/>
    <xf numFmtId="3" fontId="8" fillId="0" borderId="52" xfId="93" applyNumberFormat="1" applyFont="1" applyBorder="1" applyAlignment="1">
      <alignment horizontal="center" vertical="center"/>
    </xf>
    <xf numFmtId="44" fontId="8" fillId="0" borderId="82" xfId="1" applyFont="1" applyBorder="1" applyAlignment="1">
      <alignment horizontal="center" vertical="center"/>
    </xf>
    <xf numFmtId="44" fontId="8" fillId="0" borderId="52" xfId="9" applyFont="1" applyBorder="1" applyAlignment="1">
      <alignment horizontal="center" vertical="center"/>
    </xf>
    <xf numFmtId="174" fontId="8" fillId="0" borderId="52" xfId="120" applyNumberFormat="1" applyFont="1" applyBorder="1" applyAlignment="1">
      <alignment horizontal="center" vertical="center"/>
    </xf>
    <xf numFmtId="44" fontId="8" fillId="0" borderId="52" xfId="1" applyFont="1" applyBorder="1" applyAlignment="1">
      <alignment horizontal="center" vertical="center"/>
    </xf>
    <xf numFmtId="43" fontId="8" fillId="0" borderId="52" xfId="120" applyFont="1" applyBorder="1" applyAlignment="1">
      <alignment horizontal="center" vertical="center"/>
    </xf>
    <xf numFmtId="44" fontId="8" fillId="0" borderId="52" xfId="93" applyNumberFormat="1" applyFont="1" applyBorder="1" applyAlignment="1">
      <alignment horizontal="center" vertical="center"/>
    </xf>
    <xf numFmtId="4" fontId="8" fillId="0" borderId="52" xfId="93" applyNumberFormat="1" applyFont="1" applyBorder="1" applyAlignment="1">
      <alignment horizontal="center" vertical="center"/>
    </xf>
    <xf numFmtId="44" fontId="8" fillId="0" borderId="82" xfId="93" applyNumberFormat="1" applyFont="1" applyBorder="1" applyAlignment="1">
      <alignment horizontal="center" vertical="center"/>
    </xf>
    <xf numFmtId="4" fontId="8" fillId="0" borderId="82" xfId="93" applyNumberFormat="1" applyFont="1" applyBorder="1" applyAlignment="1">
      <alignment horizontal="center" vertical="center"/>
    </xf>
    <xf numFmtId="3" fontId="8" fillId="0" borderId="52" xfId="120" applyNumberFormat="1" applyFont="1" applyBorder="1" applyAlignment="1">
      <alignment horizontal="center" vertical="center"/>
    </xf>
    <xf numFmtId="4" fontId="8" fillId="0" borderId="52" xfId="1" applyNumberFormat="1" applyFont="1" applyBorder="1" applyAlignment="1">
      <alignment horizontal="center" vertical="center"/>
    </xf>
    <xf numFmtId="0" fontId="210" fillId="26" borderId="30" xfId="93" applyFont="1" applyFill="1" applyBorder="1" applyAlignment="1">
      <alignment vertical="center" wrapText="1"/>
    </xf>
    <xf numFmtId="0" fontId="210" fillId="26" borderId="30" xfId="93" applyFont="1" applyFill="1" applyBorder="1" applyAlignment="1">
      <alignment horizontal="right" vertical="center" wrapText="1" indent="1"/>
    </xf>
    <xf numFmtId="0" fontId="210" fillId="26" borderId="238" xfId="93" applyFont="1" applyFill="1" applyBorder="1" applyAlignment="1">
      <alignment horizontal="right" vertical="center" indent="1"/>
    </xf>
    <xf numFmtId="0" fontId="210" fillId="26" borderId="0" xfId="93" applyFont="1" applyFill="1" applyAlignment="1">
      <alignment horizontal="right" vertical="center" indent="1"/>
    </xf>
    <xf numFmtId="3" fontId="210" fillId="26" borderId="77" xfId="93" applyNumberFormat="1" applyFont="1" applyFill="1" applyBorder="1" applyAlignment="1">
      <alignment horizontal="center" vertical="center"/>
    </xf>
    <xf numFmtId="44" fontId="210" fillId="26" borderId="77" xfId="1" applyFont="1" applyFill="1" applyBorder="1" applyAlignment="1">
      <alignment horizontal="right" vertical="center" indent="1"/>
    </xf>
    <xf numFmtId="44" fontId="210" fillId="26" borderId="77" xfId="9" applyFont="1" applyFill="1" applyBorder="1" applyAlignment="1">
      <alignment horizontal="center" vertical="center" wrapText="1"/>
    </xf>
    <xf numFmtId="10" fontId="210" fillId="26" borderId="77" xfId="10" applyNumberFormat="1" applyFont="1" applyFill="1" applyBorder="1" applyAlignment="1">
      <alignment horizontal="center" vertical="center" wrapText="1"/>
    </xf>
    <xf numFmtId="174" fontId="210" fillId="26" borderId="77" xfId="120" applyNumberFormat="1" applyFont="1" applyFill="1" applyBorder="1" applyAlignment="1">
      <alignment horizontal="center" vertical="center"/>
    </xf>
    <xf numFmtId="43" fontId="210" fillId="26" borderId="77" xfId="120" applyFont="1" applyFill="1" applyBorder="1" applyAlignment="1">
      <alignment horizontal="right" vertical="center" indent="1"/>
    </xf>
    <xf numFmtId="44" fontId="210" fillId="26" borderId="77" xfId="93" applyNumberFormat="1" applyFont="1" applyFill="1" applyBorder="1" applyAlignment="1">
      <alignment horizontal="right" vertical="center" indent="1"/>
    </xf>
    <xf numFmtId="4" fontId="210" fillId="26" borderId="77" xfId="93" applyNumberFormat="1" applyFont="1" applyFill="1" applyBorder="1" applyAlignment="1">
      <alignment horizontal="right" vertical="center" indent="1"/>
    </xf>
    <xf numFmtId="3" fontId="210" fillId="26" borderId="77" xfId="93" applyNumberFormat="1" applyFont="1" applyFill="1" applyBorder="1" applyAlignment="1">
      <alignment horizontal="right" vertical="center" indent="1"/>
    </xf>
    <xf numFmtId="44" fontId="210" fillId="26" borderId="77" xfId="1" applyFont="1" applyFill="1" applyBorder="1" applyAlignment="1">
      <alignment horizontal="center" vertical="center" wrapText="1"/>
    </xf>
    <xf numFmtId="4" fontId="210" fillId="26" borderId="77" xfId="1" applyNumberFormat="1" applyFont="1" applyFill="1" applyBorder="1" applyAlignment="1">
      <alignment horizontal="right" vertical="center" indent="1"/>
    </xf>
    <xf numFmtId="3" fontId="5" fillId="0" borderId="0" xfId="93" applyNumberFormat="1" applyAlignment="1">
      <alignment horizontal="center"/>
    </xf>
    <xf numFmtId="174" fontId="5" fillId="0" borderId="0" xfId="120" applyNumberFormat="1" applyFont="1" applyAlignment="1">
      <alignment horizontal="center"/>
    </xf>
    <xf numFmtId="4" fontId="5" fillId="0" borderId="0" xfId="93" applyNumberFormat="1"/>
    <xf numFmtId="4" fontId="5" fillId="0" borderId="0" xfId="1" applyNumberFormat="1" applyFont="1"/>
    <xf numFmtId="44" fontId="23" fillId="0" borderId="0" xfId="1" applyFont="1"/>
    <xf numFmtId="43" fontId="8" fillId="0" borderId="5" xfId="120" applyFont="1" applyBorder="1" applyAlignment="1">
      <alignment horizontal="center" vertical="center"/>
    </xf>
    <xf numFmtId="4" fontId="8" fillId="0" borderId="5" xfId="93" applyNumberFormat="1" applyFont="1" applyBorder="1" applyAlignment="1">
      <alignment horizontal="center" vertical="center"/>
    </xf>
    <xf numFmtId="44" fontId="8" fillId="91" borderId="5" xfId="9" applyFont="1" applyFill="1" applyBorder="1" applyAlignment="1">
      <alignment horizontal="center" vertical="center"/>
    </xf>
    <xf numFmtId="44" fontId="8" fillId="91" borderId="5" xfId="1" applyFont="1" applyFill="1" applyBorder="1" applyAlignment="1">
      <alignment horizontal="center" vertical="center"/>
    </xf>
    <xf numFmtId="3" fontId="8" fillId="0" borderId="5" xfId="120" applyNumberFormat="1" applyFont="1" applyFill="1" applyBorder="1" applyAlignment="1">
      <alignment horizontal="center" vertical="center"/>
    </xf>
    <xf numFmtId="3" fontId="210" fillId="26" borderId="0" xfId="93" applyNumberFormat="1" applyFont="1" applyFill="1" applyAlignment="1">
      <alignment horizontal="center" vertical="center"/>
    </xf>
    <xf numFmtId="44" fontId="210" fillId="26" borderId="0" xfId="1" applyFont="1" applyFill="1" applyAlignment="1">
      <alignment horizontal="right" vertical="center" indent="1"/>
    </xf>
    <xf numFmtId="44" fontId="210" fillId="26" borderId="0" xfId="9" applyFont="1" applyFill="1" applyBorder="1" applyAlignment="1">
      <alignment horizontal="center" vertical="center" wrapText="1"/>
    </xf>
    <xf numFmtId="174" fontId="210" fillId="26" borderId="0" xfId="120" applyNumberFormat="1" applyFont="1" applyFill="1" applyAlignment="1">
      <alignment horizontal="center" vertical="center"/>
    </xf>
    <xf numFmtId="43" fontId="210" fillId="26" borderId="0" xfId="120" applyFont="1" applyFill="1" applyAlignment="1">
      <alignment horizontal="right" vertical="center" indent="1"/>
    </xf>
    <xf numFmtId="44" fontId="210" fillId="26" borderId="0" xfId="93" applyNumberFormat="1" applyFont="1" applyFill="1" applyAlignment="1">
      <alignment horizontal="right" vertical="center" indent="1"/>
    </xf>
    <xf numFmtId="4" fontId="210" fillId="26" borderId="0" xfId="93" applyNumberFormat="1" applyFont="1" applyFill="1" applyAlignment="1">
      <alignment horizontal="right" vertical="center" indent="1"/>
    </xf>
    <xf numFmtId="3" fontId="210" fillId="26" borderId="0" xfId="93" applyNumberFormat="1" applyFont="1" applyFill="1" applyAlignment="1">
      <alignment horizontal="right" vertical="center" indent="1"/>
    </xf>
    <xf numFmtId="44" fontId="210" fillId="26" borderId="155" xfId="1" applyFont="1" applyFill="1" applyBorder="1" applyAlignment="1">
      <alignment horizontal="center" vertical="center" wrapText="1"/>
    </xf>
    <xf numFmtId="44" fontId="210" fillId="26" borderId="0" xfId="1" applyFont="1" applyFill="1" applyBorder="1" applyAlignment="1">
      <alignment horizontal="center" vertical="center" wrapText="1"/>
    </xf>
    <xf numFmtId="4" fontId="210" fillId="26" borderId="0" xfId="1" applyNumberFormat="1" applyFont="1" applyFill="1" applyAlignment="1">
      <alignment horizontal="right" vertical="center" indent="1"/>
    </xf>
    <xf numFmtId="44" fontId="0" fillId="0" borderId="0" xfId="1" applyFont="1"/>
    <xf numFmtId="44" fontId="0" fillId="0" borderId="0" xfId="93" applyNumberFormat="1" applyFont="1"/>
    <xf numFmtId="4" fontId="141" fillId="0" borderId="0" xfId="93" applyNumberFormat="1" applyFont="1"/>
    <xf numFmtId="4" fontId="141" fillId="0" borderId="0" xfId="93" applyNumberFormat="1" applyFont="1" applyAlignment="1">
      <alignment horizontal="center"/>
    </xf>
    <xf numFmtId="44" fontId="141" fillId="0" borderId="0" xfId="93" applyNumberFormat="1" applyFont="1" applyAlignment="1">
      <alignment horizontal="center"/>
    </xf>
    <xf numFmtId="4" fontId="141" fillId="0" borderId="0" xfId="1" applyNumberFormat="1" applyFont="1"/>
    <xf numFmtId="0" fontId="8" fillId="0" borderId="0" xfId="93" applyFont="1" applyAlignment="1">
      <alignment horizontal="center" vertical="center"/>
    </xf>
    <xf numFmtId="0" fontId="8" fillId="0" borderId="0" xfId="93" applyFont="1" applyAlignment="1">
      <alignment horizontal="left" vertical="center" indent="1"/>
    </xf>
    <xf numFmtId="3" fontId="8" fillId="0" borderId="0" xfId="93" applyNumberFormat="1" applyFont="1" applyAlignment="1">
      <alignment horizontal="center" vertical="center"/>
    </xf>
    <xf numFmtId="44" fontId="8" fillId="0" borderId="0" xfId="1" applyFont="1" applyAlignment="1">
      <alignment horizontal="center" vertical="center"/>
    </xf>
    <xf numFmtId="44" fontId="8" fillId="0" borderId="0" xfId="9" applyFont="1" applyBorder="1" applyAlignment="1">
      <alignment horizontal="center" vertical="center"/>
    </xf>
    <xf numFmtId="174" fontId="8" fillId="0" borderId="0" xfId="120" applyNumberFormat="1" applyFont="1" applyAlignment="1">
      <alignment horizontal="center" vertical="center"/>
    </xf>
    <xf numFmtId="43" fontId="8" fillId="0" borderId="0" xfId="120" applyFont="1" applyAlignment="1">
      <alignment horizontal="center" vertical="center"/>
    </xf>
    <xf numFmtId="4" fontId="8" fillId="0" borderId="0" xfId="93" applyNumberFormat="1" applyFont="1" applyAlignment="1">
      <alignment horizontal="center" vertical="center"/>
    </xf>
    <xf numFmtId="44" fontId="8" fillId="0" borderId="0" xfId="93" applyNumberFormat="1" applyFont="1" applyAlignment="1">
      <alignment horizontal="center" vertical="center"/>
    </xf>
    <xf numFmtId="44" fontId="8" fillId="0" borderId="0" xfId="1" applyFont="1" applyBorder="1" applyAlignment="1">
      <alignment horizontal="center" vertical="center"/>
    </xf>
    <xf numFmtId="43" fontId="0" fillId="0" borderId="0" xfId="120" applyFont="1"/>
    <xf numFmtId="0" fontId="210" fillId="0" borderId="0" xfId="93" applyFont="1" applyAlignment="1">
      <alignment horizontal="right" vertical="center" wrapText="1" indent="1"/>
    </xf>
    <xf numFmtId="3" fontId="210" fillId="0" borderId="0" xfId="93" applyNumberFormat="1" applyFont="1" applyAlignment="1">
      <alignment horizontal="center" vertical="center" wrapText="1"/>
    </xf>
    <xf numFmtId="44" fontId="210" fillId="0" borderId="0" xfId="1" applyFont="1" applyAlignment="1">
      <alignment horizontal="right" vertical="center" wrapText="1" indent="1"/>
    </xf>
    <xf numFmtId="44" fontId="210" fillId="0" borderId="0" xfId="9" applyFont="1" applyFill="1" applyBorder="1" applyAlignment="1">
      <alignment horizontal="center" vertical="center" wrapText="1"/>
    </xf>
    <xf numFmtId="174" fontId="210" fillId="0" borderId="0" xfId="120" applyNumberFormat="1" applyFont="1" applyAlignment="1">
      <alignment horizontal="center" vertical="center" wrapText="1"/>
    </xf>
    <xf numFmtId="43" fontId="210" fillId="0" borderId="0" xfId="120" applyFont="1" applyAlignment="1">
      <alignment horizontal="right" vertical="center" wrapText="1" indent="1"/>
    </xf>
    <xf numFmtId="4" fontId="210" fillId="0" borderId="0" xfId="93" applyNumberFormat="1" applyFont="1" applyAlignment="1">
      <alignment horizontal="right" vertical="center" wrapText="1" indent="1"/>
    </xf>
    <xf numFmtId="44" fontId="210" fillId="0" borderId="0" xfId="93" applyNumberFormat="1" applyFont="1" applyAlignment="1">
      <alignment horizontal="right" vertical="center" wrapText="1" indent="1"/>
    </xf>
    <xf numFmtId="3" fontId="210" fillId="0" borderId="0" xfId="93" applyNumberFormat="1" applyFont="1" applyAlignment="1">
      <alignment horizontal="right" vertical="center" wrapText="1" indent="1"/>
    </xf>
    <xf numFmtId="44" fontId="210" fillId="0" borderId="0" xfId="1" applyFont="1" applyFill="1" applyBorder="1" applyAlignment="1">
      <alignment horizontal="center" vertical="center" wrapText="1"/>
    </xf>
    <xf numFmtId="0" fontId="288" fillId="0" borderId="0" xfId="93" applyFont="1" applyAlignment="1">
      <alignment horizontal="right" vertical="center" wrapText="1" indent="1"/>
    </xf>
    <xf numFmtId="3" fontId="288" fillId="0" borderId="0" xfId="93" applyNumberFormat="1" applyFont="1" applyAlignment="1">
      <alignment horizontal="center" vertical="center" wrapText="1"/>
    </xf>
    <xf numFmtId="44" fontId="288" fillId="0" borderId="0" xfId="1" applyFont="1" applyAlignment="1">
      <alignment horizontal="right" vertical="center" wrapText="1" indent="1"/>
    </xf>
    <xf numFmtId="44" fontId="288" fillId="0" borderId="0" xfId="9" applyFont="1" applyFill="1" applyBorder="1" applyAlignment="1">
      <alignment horizontal="center" vertical="center" wrapText="1"/>
    </xf>
    <xf numFmtId="174" fontId="288" fillId="0" borderId="0" xfId="120" applyNumberFormat="1" applyFont="1" applyAlignment="1">
      <alignment horizontal="center" vertical="center" wrapText="1"/>
    </xf>
    <xf numFmtId="43" fontId="288" fillId="0" borderId="0" xfId="120" applyFont="1" applyAlignment="1">
      <alignment horizontal="right" vertical="center" wrapText="1" indent="1"/>
    </xf>
    <xf numFmtId="44" fontId="288" fillId="0" borderId="0" xfId="93" applyNumberFormat="1" applyFont="1" applyAlignment="1">
      <alignment horizontal="right" vertical="center" wrapText="1" indent="1"/>
    </xf>
    <xf numFmtId="4" fontId="288" fillId="0" borderId="0" xfId="93" applyNumberFormat="1" applyFont="1" applyAlignment="1">
      <alignment horizontal="right" vertical="center" wrapText="1" indent="1"/>
    </xf>
    <xf numFmtId="3" fontId="288" fillId="0" borderId="0" xfId="93" applyNumberFormat="1" applyFont="1" applyAlignment="1">
      <alignment horizontal="right" vertical="center" wrapText="1" indent="1"/>
    </xf>
    <xf numFmtId="44" fontId="288" fillId="0" borderId="0" xfId="1" applyFont="1" applyFill="1" applyBorder="1" applyAlignment="1">
      <alignment horizontal="center" vertical="center" wrapText="1"/>
    </xf>
    <xf numFmtId="0" fontId="159" fillId="0" borderId="0" xfId="93" applyFont="1"/>
    <xf numFmtId="4" fontId="159" fillId="0" borderId="0" xfId="93" applyNumberFormat="1" applyFont="1"/>
    <xf numFmtId="44" fontId="159" fillId="0" borderId="0" xfId="1" applyFont="1"/>
    <xf numFmtId="44" fontId="5" fillId="92" borderId="0" xfId="1" applyFont="1" applyFill="1"/>
    <xf numFmtId="4" fontId="8" fillId="0" borderId="7" xfId="1" applyNumberFormat="1" applyFont="1" applyBorder="1" applyAlignment="1">
      <alignment horizontal="center" vertical="center"/>
    </xf>
    <xf numFmtId="44" fontId="8" fillId="0" borderId="0" xfId="1" applyFont="1" applyFill="1" applyBorder="1" applyAlignment="1">
      <alignment horizontal="center" vertical="center"/>
    </xf>
    <xf numFmtId="44" fontId="8" fillId="0" borderId="0" xfId="9" applyFont="1" applyFill="1" applyBorder="1" applyAlignment="1">
      <alignment horizontal="center" vertical="center"/>
    </xf>
    <xf numFmtId="174" fontId="8" fillId="0" borderId="0" xfId="120" applyNumberFormat="1" applyFont="1" applyFill="1" applyBorder="1" applyAlignment="1">
      <alignment horizontal="center" vertical="center"/>
    </xf>
    <xf numFmtId="43" fontId="8" fillId="0" borderId="0" xfId="120" applyFont="1" applyFill="1" applyBorder="1" applyAlignment="1">
      <alignment horizontal="center" vertical="center"/>
    </xf>
    <xf numFmtId="3" fontId="8" fillId="0" borderId="0" xfId="120" applyNumberFormat="1" applyFont="1" applyFill="1" applyBorder="1" applyAlignment="1">
      <alignment horizontal="center" vertical="center"/>
    </xf>
    <xf numFmtId="4" fontId="5" fillId="0" borderId="0" xfId="93" applyNumberFormat="1" applyAlignment="1">
      <alignment horizontal="center"/>
    </xf>
    <xf numFmtId="4" fontId="5" fillId="0" borderId="0" xfId="120" applyNumberFormat="1" applyFont="1" applyAlignment="1">
      <alignment horizontal="center"/>
    </xf>
    <xf numFmtId="4" fontId="5" fillId="0" borderId="0" xfId="120" applyNumberFormat="1" applyFont="1"/>
    <xf numFmtId="44" fontId="210" fillId="26" borderId="34" xfId="9" applyFont="1" applyFill="1" applyBorder="1" applyAlignment="1">
      <alignment horizontal="center" vertical="center" wrapText="1"/>
    </xf>
    <xf numFmtId="174" fontId="210" fillId="26" borderId="34" xfId="120" applyNumberFormat="1" applyFont="1" applyFill="1" applyBorder="1" applyAlignment="1">
      <alignment horizontal="center" vertical="center" wrapText="1"/>
    </xf>
    <xf numFmtId="3" fontId="210" fillId="26" borderId="34" xfId="93" applyNumberFormat="1" applyFont="1" applyFill="1" applyBorder="1" applyAlignment="1">
      <alignment horizontal="right" vertical="center" wrapText="1" indent="1"/>
    </xf>
    <xf numFmtId="44" fontId="210" fillId="26" borderId="34" xfId="1" applyFont="1" applyFill="1" applyBorder="1" applyAlignment="1">
      <alignment horizontal="center" vertical="center" wrapText="1"/>
    </xf>
    <xf numFmtId="0" fontId="168" fillId="0" borderId="0" xfId="93" applyFont="1"/>
    <xf numFmtId="3" fontId="168" fillId="0" borderId="0" xfId="93" applyNumberFormat="1" applyFont="1" applyAlignment="1">
      <alignment horizontal="center"/>
    </xf>
    <xf numFmtId="44" fontId="168" fillId="0" borderId="0" xfId="1" applyFont="1"/>
    <xf numFmtId="44" fontId="168" fillId="0" borderId="0" xfId="121" applyFont="1"/>
    <xf numFmtId="174" fontId="168" fillId="0" borderId="0" xfId="120" applyNumberFormat="1" applyFont="1" applyAlignment="1">
      <alignment horizontal="center"/>
    </xf>
    <xf numFmtId="43" fontId="168" fillId="0" borderId="0" xfId="120" applyFont="1"/>
    <xf numFmtId="4" fontId="168" fillId="0" borderId="0" xfId="93" applyNumberFormat="1" applyFont="1"/>
    <xf numFmtId="44" fontId="168" fillId="0" borderId="0" xfId="93" applyNumberFormat="1" applyFont="1"/>
    <xf numFmtId="3" fontId="168" fillId="0" borderId="0" xfId="93" applyNumberFormat="1" applyFont="1"/>
    <xf numFmtId="44" fontId="114" fillId="0" borderId="0" xfId="121" applyFont="1"/>
    <xf numFmtId="44" fontId="114" fillId="0" borderId="0" xfId="1" applyFont="1"/>
    <xf numFmtId="4" fontId="114" fillId="0" borderId="0" xfId="121" applyNumberFormat="1" applyFont="1"/>
    <xf numFmtId="4" fontId="114" fillId="0" borderId="0" xfId="1" applyNumberFormat="1" applyFont="1"/>
    <xf numFmtId="0" fontId="3" fillId="5" borderId="0" xfId="0" applyFont="1" applyFill="1" applyAlignment="1">
      <alignment horizontal="center"/>
    </xf>
    <xf numFmtId="0" fontId="3" fillId="6" borderId="62" xfId="0" applyFont="1" applyFill="1" applyBorder="1" applyAlignment="1">
      <alignment horizontal="center"/>
    </xf>
    <xf numFmtId="0" fontId="3" fillId="5" borderId="62" xfId="0" applyFont="1" applyFill="1" applyBorder="1"/>
    <xf numFmtId="172" fontId="0" fillId="5" borderId="0" xfId="1" applyNumberFormat="1" applyFont="1" applyFill="1"/>
    <xf numFmtId="0" fontId="2" fillId="5" borderId="289" xfId="0" applyFont="1" applyFill="1" applyBorder="1" applyAlignment="1">
      <alignment horizontal="center"/>
    </xf>
    <xf numFmtId="172" fontId="2" fillId="5" borderId="289" xfId="0" applyNumberFormat="1" applyFont="1" applyFill="1" applyBorder="1"/>
    <xf numFmtId="0" fontId="105" fillId="6" borderId="0" xfId="0" applyFont="1" applyFill="1" applyAlignment="1">
      <alignment horizontal="center"/>
    </xf>
    <xf numFmtId="172" fontId="105" fillId="6" borderId="0" xfId="0" applyNumberFormat="1" applyFont="1" applyFill="1"/>
    <xf numFmtId="0" fontId="7" fillId="8" borderId="0" xfId="119" applyFont="1" applyFill="1" applyAlignment="1">
      <alignment horizontal="left" indent="9"/>
    </xf>
    <xf numFmtId="0" fontId="8" fillId="8" borderId="0" xfId="119" applyFont="1" applyFill="1" applyAlignment="1">
      <alignment horizontal="left" indent="9"/>
    </xf>
    <xf numFmtId="43" fontId="94" fillId="0" borderId="0" xfId="100" applyNumberFormat="1" applyFont="1"/>
    <xf numFmtId="10" fontId="94" fillId="0" borderId="0" xfId="10" applyNumberFormat="1" applyFont="1"/>
    <xf numFmtId="172" fontId="5" fillId="0" borderId="114" xfId="100" applyNumberFormat="1" applyFont="1" applyBorder="1"/>
    <xf numFmtId="44" fontId="94" fillId="79" borderId="0" xfId="100" applyNumberFormat="1" applyFont="1" applyFill="1"/>
    <xf numFmtId="10" fontId="94" fillId="79" borderId="0" xfId="10" applyNumberFormat="1" applyFont="1" applyFill="1"/>
    <xf numFmtId="10" fontId="5" fillId="8" borderId="0" xfId="10" applyNumberFormat="1" applyFont="1" applyFill="1"/>
    <xf numFmtId="9" fontId="5" fillId="5" borderId="29" xfId="10" applyFont="1" applyFill="1" applyBorder="1"/>
    <xf numFmtId="9" fontId="5" fillId="0" borderId="0" xfId="10" applyFont="1" applyAlignment="1">
      <alignment horizontal="center"/>
    </xf>
    <xf numFmtId="176" fontId="5" fillId="5" borderId="230" xfId="100" applyNumberFormat="1" applyFont="1" applyFill="1" applyBorder="1"/>
    <xf numFmtId="0" fontId="39" fillId="6" borderId="190" xfId="106" applyFont="1" applyFill="1" applyBorder="1" applyAlignment="1">
      <alignment horizontal="center"/>
    </xf>
    <xf numFmtId="0" fontId="258" fillId="78" borderId="224" xfId="106" applyFont="1" applyFill="1" applyBorder="1" applyAlignment="1">
      <alignment horizontal="center"/>
    </xf>
    <xf numFmtId="0" fontId="258" fillId="78" borderId="225" xfId="106" applyFont="1" applyFill="1" applyBorder="1" applyAlignment="1">
      <alignment horizontal="center"/>
    </xf>
    <xf numFmtId="0" fontId="258" fillId="78" borderId="226" xfId="106" applyFont="1" applyFill="1" applyBorder="1" applyAlignment="1">
      <alignment horizontal="center"/>
    </xf>
    <xf numFmtId="0" fontId="228" fillId="6" borderId="0" xfId="106" applyFont="1" applyFill="1" applyAlignment="1">
      <alignment horizontal="center" vertical="center"/>
    </xf>
    <xf numFmtId="1" fontId="217" fillId="0" borderId="0" xfId="14" applyNumberFormat="1" applyFont="1" applyAlignment="1">
      <alignment horizontal="center"/>
    </xf>
    <xf numFmtId="0" fontId="40" fillId="77" borderId="0" xfId="106" applyNumberFormat="1" applyFont="1" applyFill="1" applyBorder="1" applyAlignment="1">
      <alignment horizontal="center" vertical="center" wrapText="1"/>
    </xf>
    <xf numFmtId="0" fontId="40" fillId="77" borderId="39" xfId="106" applyNumberFormat="1" applyFont="1" applyFill="1" applyBorder="1" applyAlignment="1">
      <alignment horizontal="center" vertical="center" wrapText="1"/>
    </xf>
    <xf numFmtId="17" fontId="40" fillId="26" borderId="0" xfId="106" applyNumberFormat="1" applyFont="1" applyFill="1" applyBorder="1" applyAlignment="1">
      <alignment horizontal="center" vertical="center" wrapText="1"/>
    </xf>
    <xf numFmtId="17" fontId="40" fillId="26" borderId="39" xfId="106" applyNumberFormat="1" applyFont="1" applyFill="1" applyBorder="1" applyAlignment="1">
      <alignment horizontal="center" vertical="center" wrapText="1"/>
    </xf>
    <xf numFmtId="0" fontId="40" fillId="26" borderId="0" xfId="106" applyNumberFormat="1" applyFont="1" applyFill="1" applyBorder="1" applyAlignment="1">
      <alignment horizontal="center" vertical="center" wrapText="1"/>
    </xf>
    <xf numFmtId="0" fontId="40" fillId="26" borderId="39" xfId="106" applyNumberFormat="1" applyFont="1" applyFill="1" applyBorder="1" applyAlignment="1">
      <alignment horizontal="center" vertical="center" wrapText="1"/>
    </xf>
    <xf numFmtId="17" fontId="40" fillId="26" borderId="53" xfId="106" applyNumberFormat="1" applyFont="1" applyFill="1" applyBorder="1" applyAlignment="1">
      <alignment horizontal="center" vertical="center" wrapText="1"/>
    </xf>
    <xf numFmtId="17" fontId="40" fillId="26" borderId="136" xfId="106" applyNumberFormat="1" applyFont="1" applyFill="1" applyBorder="1" applyAlignment="1">
      <alignment horizontal="center" vertical="center" wrapText="1"/>
    </xf>
    <xf numFmtId="0" fontId="266" fillId="5" borderId="114" xfId="100" applyFont="1" applyFill="1" applyBorder="1"/>
    <xf numFmtId="0" fontId="210" fillId="26" borderId="190" xfId="93" applyFont="1" applyFill="1" applyBorder="1" applyAlignment="1">
      <alignment horizontal="center" vertical="center" wrapText="1"/>
    </xf>
    <xf numFmtId="0" fontId="210" fillId="26" borderId="233" xfId="93" applyFont="1" applyFill="1" applyBorder="1" applyAlignment="1">
      <alignment horizontal="center" vertical="center" wrapText="1"/>
    </xf>
    <xf numFmtId="0" fontId="210" fillId="26" borderId="154" xfId="93" applyFont="1" applyFill="1" applyBorder="1" applyAlignment="1">
      <alignment horizontal="center" vertical="center" wrapText="1"/>
    </xf>
    <xf numFmtId="0" fontId="210" fillId="26" borderId="155" xfId="93" applyFont="1" applyFill="1" applyBorder="1" applyAlignment="1">
      <alignment horizontal="center" vertical="center" wrapText="1"/>
    </xf>
    <xf numFmtId="0" fontId="210" fillId="26" borderId="18" xfId="93" applyFont="1" applyFill="1" applyBorder="1" applyAlignment="1">
      <alignment horizontal="center" vertical="center" wrapText="1"/>
    </xf>
    <xf numFmtId="0" fontId="210" fillId="26" borderId="98" xfId="93" applyFont="1" applyFill="1" applyBorder="1" applyAlignment="1">
      <alignment horizontal="center" vertical="center" wrapText="1"/>
    </xf>
    <xf numFmtId="0" fontId="210" fillId="26" borderId="234" xfId="93" applyFont="1" applyFill="1" applyBorder="1" applyAlignment="1">
      <alignment horizontal="center" vertical="center" wrapText="1"/>
    </xf>
    <xf numFmtId="0" fontId="210" fillId="26" borderId="235" xfId="93" applyFont="1" applyFill="1" applyBorder="1" applyAlignment="1">
      <alignment horizontal="center" vertical="center" wrapText="1"/>
    </xf>
    <xf numFmtId="0" fontId="210" fillId="26" borderId="238" xfId="93" applyFont="1" applyFill="1" applyBorder="1" applyAlignment="1">
      <alignment horizontal="right" vertical="center" wrapText="1" indent="1"/>
    </xf>
    <xf numFmtId="0" fontId="210" fillId="26" borderId="239" xfId="93" applyFont="1" applyFill="1" applyBorder="1" applyAlignment="1">
      <alignment horizontal="right" vertical="center" wrapText="1" indent="1"/>
    </xf>
    <xf numFmtId="0" fontId="210" fillId="26" borderId="26" xfId="93" applyFont="1" applyFill="1" applyBorder="1" applyAlignment="1">
      <alignment horizontal="right" vertical="center" wrapText="1" indent="1"/>
    </xf>
    <xf numFmtId="0" fontId="210" fillId="26" borderId="34" xfId="93" applyFont="1" applyFill="1" applyBorder="1" applyAlignment="1">
      <alignment horizontal="right" vertical="center" wrapText="1" indent="1"/>
    </xf>
    <xf numFmtId="0" fontId="210" fillId="26" borderId="240" xfId="93" applyFont="1" applyFill="1" applyBorder="1" applyAlignment="1">
      <alignment horizontal="center" vertical="center" wrapText="1"/>
    </xf>
    <xf numFmtId="3" fontId="210" fillId="26" borderId="240" xfId="93" applyNumberFormat="1" applyFont="1" applyFill="1" applyBorder="1" applyAlignment="1">
      <alignment horizontal="center" vertical="center" wrapText="1"/>
    </xf>
    <xf numFmtId="3" fontId="210" fillId="26" borderId="18" xfId="93" applyNumberFormat="1" applyFont="1" applyFill="1" applyBorder="1" applyAlignment="1">
      <alignment horizontal="center" vertical="center" wrapText="1"/>
    </xf>
    <xf numFmtId="44" fontId="210" fillId="26" borderId="155" xfId="9" applyFont="1" applyFill="1" applyBorder="1" applyAlignment="1">
      <alignment horizontal="center" vertical="center" wrapText="1"/>
    </xf>
    <xf numFmtId="0" fontId="210" fillId="26" borderId="236" xfId="93" applyFont="1" applyFill="1" applyBorder="1" applyAlignment="1">
      <alignment horizontal="center" vertical="center" wrapText="1"/>
    </xf>
    <xf numFmtId="0" fontId="210" fillId="26" borderId="237" xfId="93" applyFont="1" applyFill="1" applyBorder="1" applyAlignment="1">
      <alignment horizontal="center" vertical="center" wrapText="1"/>
    </xf>
    <xf numFmtId="0" fontId="210" fillId="26" borderId="225" xfId="93" applyFont="1" applyFill="1" applyBorder="1" applyAlignment="1">
      <alignment horizontal="center" vertical="center" wrapText="1"/>
    </xf>
    <xf numFmtId="3" fontId="210" fillId="26" borderId="240" xfId="13" applyNumberFormat="1" applyFont="1" applyFill="1" applyBorder="1" applyAlignment="1">
      <alignment horizontal="center" vertical="center" wrapText="1"/>
    </xf>
    <xf numFmtId="3" fontId="210" fillId="26" borderId="234" xfId="13" applyNumberFormat="1" applyFont="1" applyFill="1" applyBorder="1" applyAlignment="1">
      <alignment horizontal="center" vertical="center" wrapText="1"/>
    </xf>
    <xf numFmtId="9" fontId="210" fillId="26" borderId="155" xfId="13" applyFont="1" applyFill="1" applyBorder="1" applyAlignment="1">
      <alignment horizontal="center" vertical="center" wrapText="1"/>
    </xf>
    <xf numFmtId="9" fontId="210" fillId="26" borderId="155" xfId="93" applyNumberFormat="1" applyFont="1" applyFill="1" applyBorder="1" applyAlignment="1">
      <alignment horizontal="center" vertical="center" wrapText="1"/>
    </xf>
    <xf numFmtId="3" fontId="210" fillId="26" borderId="155" xfId="9" applyNumberFormat="1" applyFont="1" applyFill="1" applyBorder="1" applyAlignment="1">
      <alignment horizontal="center" vertical="center" wrapText="1"/>
    </xf>
    <xf numFmtId="3" fontId="210" fillId="26" borderId="234" xfId="93" applyNumberFormat="1" applyFont="1" applyFill="1" applyBorder="1" applyAlignment="1">
      <alignment horizontal="center" vertical="center" wrapText="1"/>
    </xf>
    <xf numFmtId="17" fontId="98" fillId="6" borderId="117" xfId="93" applyNumberFormat="1" applyFont="1" applyFill="1" applyBorder="1" applyAlignment="1">
      <alignment horizontal="center"/>
    </xf>
    <xf numFmtId="17" fontId="98" fillId="6" borderId="118" xfId="93" applyNumberFormat="1" applyFont="1" applyFill="1" applyBorder="1" applyAlignment="1">
      <alignment horizontal="center"/>
    </xf>
    <xf numFmtId="0" fontId="210" fillId="26" borderId="286" xfId="93" applyFont="1" applyFill="1" applyBorder="1" applyAlignment="1">
      <alignment horizontal="center" vertical="center" wrapText="1"/>
    </xf>
    <xf numFmtId="0" fontId="210" fillId="26" borderId="288" xfId="93" applyFont="1" applyFill="1" applyBorder="1" applyAlignment="1">
      <alignment horizontal="center" vertical="center" wrapText="1"/>
    </xf>
    <xf numFmtId="3" fontId="210" fillId="26" borderId="286" xfId="93" applyNumberFormat="1" applyFont="1" applyFill="1" applyBorder="1" applyAlignment="1">
      <alignment horizontal="center" vertical="center" wrapText="1"/>
    </xf>
    <xf numFmtId="3" fontId="210" fillId="26" borderId="288" xfId="93" applyNumberFormat="1" applyFont="1" applyFill="1" applyBorder="1" applyAlignment="1">
      <alignment horizontal="center" vertical="center" wrapText="1"/>
    </xf>
    <xf numFmtId="44" fontId="210" fillId="26" borderId="286" xfId="1" applyFont="1" applyFill="1" applyBorder="1" applyAlignment="1">
      <alignment horizontal="center" vertical="center" wrapText="1"/>
    </xf>
    <xf numFmtId="44" fontId="210" fillId="26" borderId="288" xfId="1" applyFont="1" applyFill="1" applyBorder="1" applyAlignment="1">
      <alignment horizontal="center" vertical="center" wrapText="1"/>
    </xf>
    <xf numFmtId="0" fontId="210" fillId="26" borderId="287" xfId="93" applyFont="1" applyFill="1" applyBorder="1" applyAlignment="1">
      <alignment horizontal="center" vertical="center" wrapText="1"/>
    </xf>
    <xf numFmtId="17" fontId="98" fillId="6" borderId="115" xfId="93" applyNumberFormat="1" applyFont="1" applyFill="1" applyBorder="1" applyAlignment="1">
      <alignment horizontal="center"/>
    </xf>
    <xf numFmtId="4" fontId="210" fillId="26" borderId="286" xfId="93" applyNumberFormat="1" applyFont="1" applyFill="1" applyBorder="1" applyAlignment="1">
      <alignment horizontal="center" vertical="center" wrapText="1"/>
    </xf>
    <xf numFmtId="4" fontId="210" fillId="26" borderId="288" xfId="93" applyNumberFormat="1" applyFont="1" applyFill="1" applyBorder="1" applyAlignment="1">
      <alignment horizontal="center" vertical="center" wrapText="1"/>
    </xf>
    <xf numFmtId="174" fontId="210" fillId="26" borderId="286" xfId="93" applyNumberFormat="1" applyFont="1" applyFill="1" applyBorder="1" applyAlignment="1">
      <alignment horizontal="center" vertical="center" wrapText="1"/>
    </xf>
    <xf numFmtId="174" fontId="210" fillId="26" borderId="288" xfId="93" applyNumberFormat="1" applyFont="1" applyFill="1" applyBorder="1" applyAlignment="1">
      <alignment horizontal="center" vertical="center" wrapText="1"/>
    </xf>
    <xf numFmtId="44" fontId="210" fillId="26" borderId="287" xfId="1" applyFont="1" applyFill="1" applyBorder="1" applyAlignment="1">
      <alignment horizontal="center" vertical="center" wrapText="1"/>
    </xf>
    <xf numFmtId="44" fontId="210" fillId="26" borderId="98" xfId="1" applyFont="1" applyFill="1" applyBorder="1" applyAlignment="1">
      <alignment horizontal="center" vertical="center" wrapText="1"/>
    </xf>
    <xf numFmtId="9" fontId="210" fillId="26" borderId="287" xfId="10" applyFont="1" applyFill="1" applyBorder="1" applyAlignment="1">
      <alignment horizontal="center" vertical="center" wrapText="1"/>
    </xf>
    <xf numFmtId="9" fontId="210" fillId="26" borderId="98" xfId="10" applyFont="1" applyFill="1" applyBorder="1" applyAlignment="1">
      <alignment horizontal="center" vertical="center" wrapText="1"/>
    </xf>
    <xf numFmtId="0" fontId="94" fillId="0" borderId="0" xfId="93" applyFont="1" applyAlignment="1">
      <alignment horizontal="center"/>
    </xf>
    <xf numFmtId="0" fontId="94" fillId="0" borderId="117" xfId="93" applyFont="1" applyBorder="1" applyAlignment="1">
      <alignment horizontal="center"/>
    </xf>
    <xf numFmtId="0" fontId="94" fillId="0" borderId="118" xfId="93" applyFont="1" applyBorder="1" applyAlignment="1">
      <alignment horizontal="center"/>
    </xf>
    <xf numFmtId="4" fontId="210" fillId="26" borderId="287" xfId="1" applyNumberFormat="1" applyFont="1" applyFill="1" applyBorder="1" applyAlignment="1">
      <alignment horizontal="center" vertical="center" wrapText="1"/>
    </xf>
    <xf numFmtId="4" fontId="210" fillId="26" borderId="98" xfId="1" applyNumberFormat="1" applyFont="1" applyFill="1" applyBorder="1" applyAlignment="1">
      <alignment horizontal="center" vertical="center" wrapText="1"/>
    </xf>
    <xf numFmtId="0" fontId="210" fillId="26" borderId="0" xfId="93" applyFont="1" applyFill="1" applyAlignment="1">
      <alignment horizontal="right" vertical="center" wrapText="1" indent="1"/>
    </xf>
    <xf numFmtId="44" fontId="210" fillId="26" borderId="235" xfId="9" applyFont="1" applyFill="1" applyBorder="1" applyAlignment="1">
      <alignment horizontal="center" vertical="center" wrapText="1"/>
    </xf>
    <xf numFmtId="44" fontId="210" fillId="26" borderId="234" xfId="9" applyFont="1" applyFill="1" applyBorder="1" applyAlignment="1">
      <alignment horizontal="center" vertical="center" wrapText="1"/>
    </xf>
    <xf numFmtId="44" fontId="210" fillId="26" borderId="235" xfId="1" applyFont="1" applyFill="1" applyBorder="1" applyAlignment="1">
      <alignment horizontal="center" vertical="center" wrapText="1"/>
    </xf>
    <xf numFmtId="44" fontId="210" fillId="26" borderId="234" xfId="1" applyFont="1" applyFill="1" applyBorder="1" applyAlignment="1">
      <alignment horizontal="center" vertical="center" wrapText="1"/>
    </xf>
    <xf numFmtId="4" fontId="210" fillId="26" borderId="18" xfId="93" applyNumberFormat="1" applyFont="1" applyFill="1" applyBorder="1" applyAlignment="1">
      <alignment horizontal="center" vertical="center" wrapText="1"/>
    </xf>
    <xf numFmtId="0" fontId="289" fillId="5" borderId="0" xfId="6" applyFont="1" applyFill="1" applyAlignment="1">
      <alignment horizontal="center" vertical="center"/>
    </xf>
    <xf numFmtId="0" fontId="98" fillId="6" borderId="35" xfId="6" applyFont="1" applyFill="1" applyBorder="1" applyAlignment="1">
      <alignment horizontal="center" vertical="center"/>
    </xf>
    <xf numFmtId="0" fontId="98" fillId="6" borderId="129" xfId="6" applyFont="1" applyFill="1" applyBorder="1" applyAlignment="1">
      <alignment horizontal="center" vertical="center"/>
    </xf>
    <xf numFmtId="0" fontId="98" fillId="6" borderId="6" xfId="6" applyFont="1" applyFill="1" applyBorder="1" applyAlignment="1">
      <alignment horizontal="center" vertical="center"/>
    </xf>
    <xf numFmtId="0" fontId="40" fillId="6" borderId="190" xfId="106" applyFont="1" applyFill="1" applyBorder="1" applyAlignment="1">
      <alignment horizontal="center"/>
    </xf>
    <xf numFmtId="0" fontId="155" fillId="81" borderId="224" xfId="106" applyFont="1" applyFill="1" applyBorder="1" applyAlignment="1">
      <alignment horizontal="center"/>
    </xf>
    <xf numFmtId="0" fontId="155" fillId="81" borderId="225" xfId="106" applyFont="1" applyFill="1" applyBorder="1" applyAlignment="1">
      <alignment horizontal="center"/>
    </xf>
    <xf numFmtId="0" fontId="155" fillId="81" borderId="226" xfId="106" applyFont="1" applyFill="1" applyBorder="1" applyAlignment="1">
      <alignment horizontal="center"/>
    </xf>
    <xf numFmtId="0" fontId="155" fillId="11" borderId="224" xfId="106" applyFont="1" applyFill="1" applyBorder="1" applyAlignment="1">
      <alignment horizontal="center"/>
    </xf>
    <xf numFmtId="0" fontId="155" fillId="11" borderId="225" xfId="106" applyFont="1" applyFill="1" applyBorder="1" applyAlignment="1">
      <alignment horizontal="center"/>
    </xf>
    <xf numFmtId="0" fontId="155" fillId="11" borderId="226" xfId="106" applyFont="1" applyFill="1" applyBorder="1" applyAlignment="1">
      <alignment horizontal="center"/>
    </xf>
    <xf numFmtId="0" fontId="39" fillId="74" borderId="0" xfId="106" quotePrefix="1" applyNumberFormat="1" applyFont="1" applyFill="1" applyBorder="1" applyAlignment="1">
      <alignment horizontal="center" vertical="center" wrapText="1"/>
    </xf>
    <xf numFmtId="0" fontId="39" fillId="74" borderId="39" xfId="106" quotePrefix="1" applyNumberFormat="1" applyFont="1" applyFill="1" applyBorder="1" applyAlignment="1">
      <alignment horizontal="center" vertical="center" wrapText="1"/>
    </xf>
    <xf numFmtId="0" fontId="39" fillId="74" borderId="190" xfId="106" quotePrefix="1" applyNumberFormat="1" applyFont="1" applyFill="1" applyBorder="1" applyAlignment="1">
      <alignment horizontal="center" vertical="center" wrapText="1"/>
    </xf>
    <xf numFmtId="0" fontId="39" fillId="74" borderId="191" xfId="106" quotePrefix="1" applyNumberFormat="1" applyFont="1" applyFill="1" applyBorder="1" applyAlignment="1">
      <alignment horizontal="center" vertical="center" wrapText="1"/>
    </xf>
    <xf numFmtId="0" fontId="39" fillId="74" borderId="39" xfId="106" applyFont="1" applyFill="1" applyBorder="1" applyAlignment="1">
      <alignment horizontal="center" vertical="center" wrapText="1"/>
    </xf>
    <xf numFmtId="0" fontId="39" fillId="74" borderId="53" xfId="106" quotePrefix="1" applyNumberFormat="1" applyFont="1" applyFill="1" applyBorder="1" applyAlignment="1">
      <alignment horizontal="center" vertical="center" wrapText="1"/>
    </xf>
    <xf numFmtId="0" fontId="39" fillId="74" borderId="192" xfId="106" quotePrefix="1" applyNumberFormat="1" applyFont="1" applyFill="1" applyBorder="1" applyAlignment="1">
      <alignment horizontal="center" vertical="center" wrapText="1"/>
    </xf>
    <xf numFmtId="0" fontId="40" fillId="6" borderId="0" xfId="100" applyFont="1" applyFill="1" applyAlignment="1">
      <alignment horizontal="center" vertical="center"/>
    </xf>
    <xf numFmtId="0" fontId="40" fillId="6" borderId="39" xfId="100" applyFont="1" applyFill="1" applyBorder="1" applyAlignment="1">
      <alignment horizontal="center" vertical="center"/>
    </xf>
    <xf numFmtId="0" fontId="271" fillId="0" borderId="36" xfId="100" applyFont="1" applyBorder="1" applyAlignment="1">
      <alignment horizontal="center" textRotation="90"/>
    </xf>
    <xf numFmtId="0" fontId="271" fillId="0" borderId="0" xfId="100" applyFont="1" applyAlignment="1">
      <alignment horizontal="center" textRotation="90"/>
    </xf>
    <xf numFmtId="0" fontId="272" fillId="0" borderId="36" xfId="100" applyFont="1" applyBorder="1" applyAlignment="1">
      <alignment horizontal="center" textRotation="90"/>
    </xf>
    <xf numFmtId="0" fontId="272" fillId="0" borderId="0" xfId="100" applyFont="1" applyAlignment="1">
      <alignment horizontal="center" textRotation="90"/>
    </xf>
    <xf numFmtId="165" fontId="147" fillId="0" borderId="0" xfId="15" applyFont="1" applyAlignment="1">
      <alignment horizontal="center"/>
    </xf>
    <xf numFmtId="0" fontId="149" fillId="8" borderId="36" xfId="100" applyFont="1" applyFill="1" applyBorder="1" applyAlignment="1">
      <alignment horizontal="right"/>
    </xf>
    <xf numFmtId="0" fontId="39" fillId="41" borderId="39" xfId="106" applyFont="1" applyFill="1" applyBorder="1" applyAlignment="1">
      <alignment horizontal="center" vertical="center" wrapText="1"/>
    </xf>
    <xf numFmtId="0" fontId="39" fillId="41" borderId="40" xfId="106" applyFont="1" applyFill="1" applyBorder="1" applyAlignment="1">
      <alignment horizontal="center" vertical="center" wrapText="1"/>
    </xf>
    <xf numFmtId="0" fontId="177" fillId="26" borderId="280" xfId="100" applyFont="1" applyFill="1" applyBorder="1" applyAlignment="1">
      <alignment horizontal="center" vertical="center"/>
    </xf>
    <xf numFmtId="0" fontId="177" fillId="26" borderId="282" xfId="100" applyFont="1" applyFill="1" applyBorder="1" applyAlignment="1">
      <alignment horizontal="center" vertical="center"/>
    </xf>
    <xf numFmtId="0" fontId="228" fillId="26" borderId="274" xfId="100" applyFont="1" applyFill="1" applyBorder="1" applyAlignment="1">
      <alignment horizontal="center" vertical="center"/>
    </xf>
    <xf numFmtId="0" fontId="228" fillId="26" borderId="281" xfId="100" applyFont="1" applyFill="1" applyBorder="1" applyAlignment="1">
      <alignment horizontal="center" vertical="center"/>
    </xf>
    <xf numFmtId="0" fontId="228" fillId="26" borderId="275" xfId="100" applyFont="1" applyFill="1" applyBorder="1" applyAlignment="1">
      <alignment horizontal="center"/>
    </xf>
    <xf numFmtId="0" fontId="228" fillId="26" borderId="276" xfId="100" applyFont="1" applyFill="1" applyBorder="1" applyAlignment="1">
      <alignment horizontal="center"/>
    </xf>
    <xf numFmtId="0" fontId="228" fillId="26" borderId="277" xfId="100" applyFont="1" applyFill="1" applyBorder="1" applyAlignment="1">
      <alignment horizontal="center"/>
    </xf>
    <xf numFmtId="0" fontId="228" fillId="26" borderId="278" xfId="100" applyFont="1" applyFill="1" applyBorder="1" applyAlignment="1">
      <alignment horizontal="center"/>
    </xf>
    <xf numFmtId="0" fontId="228" fillId="26" borderId="279" xfId="100" applyFont="1" applyFill="1" applyBorder="1" applyAlignment="1">
      <alignment horizontal="center"/>
    </xf>
    <xf numFmtId="0" fontId="40" fillId="58" borderId="113" xfId="23" applyFont="1" applyFill="1" applyBorder="1" applyAlignment="1">
      <alignment horizontal="right" vertical="center" wrapText="1" indent="1"/>
    </xf>
    <xf numFmtId="0" fontId="40" fillId="58" borderId="31" xfId="23" applyFont="1" applyFill="1" applyBorder="1" applyAlignment="1">
      <alignment horizontal="right" vertical="center" wrapText="1" indent="1"/>
    </xf>
    <xf numFmtId="44" fontId="39" fillId="35" borderId="62" xfId="106" applyNumberFormat="1" applyFont="1" applyFill="1" applyBorder="1" applyAlignment="1">
      <alignment horizontal="center" vertical="center" wrapText="1"/>
    </xf>
    <xf numFmtId="0" fontId="39" fillId="6" borderId="119" xfId="6" applyFont="1" applyFill="1" applyBorder="1" applyAlignment="1">
      <alignment horizontal="left" vertical="center" indent="1"/>
    </xf>
    <xf numFmtId="0" fontId="39" fillId="6" borderId="120" xfId="6" applyFont="1" applyFill="1" applyBorder="1" applyAlignment="1">
      <alignment horizontal="left" vertical="center" indent="1"/>
    </xf>
    <xf numFmtId="0" fontId="98" fillId="6" borderId="119" xfId="6" applyFont="1" applyFill="1" applyBorder="1" applyAlignment="1">
      <alignment horizontal="left" vertical="center" indent="1"/>
    </xf>
    <xf numFmtId="0" fontId="98" fillId="6" borderId="120" xfId="6" applyFont="1" applyFill="1" applyBorder="1" applyAlignment="1">
      <alignment horizontal="left" vertical="center" indent="1"/>
    </xf>
    <xf numFmtId="0" fontId="125" fillId="0" borderId="123" xfId="6" applyFont="1" applyBorder="1" applyAlignment="1">
      <alignment horizontal="center" vertical="center"/>
    </xf>
    <xf numFmtId="0" fontId="125" fillId="0" borderId="124" xfId="6" applyFont="1" applyBorder="1" applyAlignment="1">
      <alignment horizontal="center" vertical="center"/>
    </xf>
    <xf numFmtId="0" fontId="125" fillId="8" borderId="129" xfId="6" applyFont="1" applyFill="1" applyBorder="1" applyAlignment="1">
      <alignment horizontal="center" vertical="center"/>
    </xf>
    <xf numFmtId="0" fontId="125" fillId="8" borderId="130" xfId="6" applyFont="1" applyFill="1" applyBorder="1" applyAlignment="1">
      <alignment horizontal="center" vertical="center"/>
    </xf>
    <xf numFmtId="44" fontId="39" fillId="35" borderId="115" xfId="106" applyNumberFormat="1" applyFont="1" applyFill="1" applyBorder="1" applyAlignment="1">
      <alignment horizontal="center" vertical="center" wrapText="1"/>
    </xf>
    <xf numFmtId="44" fontId="39" fillId="35" borderId="116" xfId="106" applyNumberFormat="1" applyFont="1" applyFill="1" applyBorder="1" applyAlignment="1">
      <alignment horizontal="center" vertical="center" wrapText="1"/>
    </xf>
    <xf numFmtId="44" fontId="39" fillId="35" borderId="117" xfId="106" applyNumberFormat="1" applyFont="1" applyFill="1" applyBorder="1" applyAlignment="1">
      <alignment horizontal="center" vertical="center" wrapText="1"/>
    </xf>
    <xf numFmtId="44" fontId="39" fillId="35" borderId="118" xfId="106" applyNumberFormat="1" applyFont="1" applyFill="1" applyBorder="1" applyAlignment="1">
      <alignment horizontal="center" vertical="center" wrapText="1"/>
    </xf>
    <xf numFmtId="0" fontId="8" fillId="8" borderId="132" xfId="6" applyFont="1" applyFill="1" applyBorder="1" applyAlignment="1">
      <alignment horizontal="left" vertical="center" indent="1"/>
    </xf>
    <xf numFmtId="0" fontId="8" fillId="8" borderId="133" xfId="6" applyFont="1" applyFill="1" applyBorder="1" applyAlignment="1">
      <alignment horizontal="left" vertical="center" indent="1"/>
    </xf>
    <xf numFmtId="0" fontId="125" fillId="8" borderId="123" xfId="6" applyFont="1" applyFill="1" applyBorder="1" applyAlignment="1">
      <alignment horizontal="center" vertical="center"/>
    </xf>
    <xf numFmtId="0" fontId="125" fillId="8" borderId="124" xfId="6" applyFont="1" applyFill="1" applyBorder="1" applyAlignment="1">
      <alignment horizontal="center" vertical="center"/>
    </xf>
    <xf numFmtId="0" fontId="125" fillId="8" borderId="131" xfId="6" applyFont="1" applyFill="1" applyBorder="1" applyAlignment="1">
      <alignment horizontal="center" vertical="center"/>
    </xf>
    <xf numFmtId="0" fontId="125" fillId="0" borderId="129" xfId="6" applyFont="1" applyBorder="1" applyAlignment="1">
      <alignment horizontal="center" vertical="center"/>
    </xf>
    <xf numFmtId="0" fontId="125" fillId="0" borderId="130" xfId="6" applyFont="1" applyBorder="1" applyAlignment="1">
      <alignment horizontal="center" vertical="center"/>
    </xf>
    <xf numFmtId="0" fontId="125" fillId="8" borderId="30" xfId="6" applyFont="1" applyFill="1" applyBorder="1" applyAlignment="1">
      <alignment horizontal="center" vertical="center"/>
    </xf>
    <xf numFmtId="0" fontId="125" fillId="8" borderId="135" xfId="6" applyFont="1" applyFill="1" applyBorder="1" applyAlignment="1">
      <alignment horizontal="center" vertical="center"/>
    </xf>
    <xf numFmtId="0" fontId="5" fillId="0" borderId="0" xfId="6" applyAlignment="1">
      <alignment horizontal="center"/>
    </xf>
    <xf numFmtId="3" fontId="5" fillId="8" borderId="52" xfId="6" applyNumberFormat="1" applyFill="1" applyBorder="1" applyAlignment="1">
      <alignment horizontal="center" vertical="center"/>
    </xf>
    <xf numFmtId="3" fontId="5" fillId="8" borderId="7" xfId="6" applyNumberFormat="1" applyFill="1" applyBorder="1" applyAlignment="1">
      <alignment horizontal="center" vertical="center"/>
    </xf>
    <xf numFmtId="4" fontId="5" fillId="8" borderId="52" xfId="6" applyNumberFormat="1" applyFill="1" applyBorder="1" applyAlignment="1">
      <alignment horizontal="center" vertical="center"/>
    </xf>
    <xf numFmtId="4" fontId="5" fillId="8" borderId="7" xfId="6" applyNumberFormat="1" applyFill="1" applyBorder="1" applyAlignment="1">
      <alignment horizontal="center" vertical="center"/>
    </xf>
    <xf numFmtId="9" fontId="5" fillId="8" borderId="52" xfId="13" applyFill="1" applyBorder="1" applyAlignment="1">
      <alignment horizontal="center" vertical="center"/>
    </xf>
    <xf numFmtId="9" fontId="5" fillId="8" borderId="7" xfId="13" applyFill="1" applyBorder="1" applyAlignment="1">
      <alignment horizontal="center" vertical="center"/>
    </xf>
    <xf numFmtId="181" fontId="5" fillId="8" borderId="52" xfId="20" applyNumberFormat="1" applyFill="1" applyBorder="1" applyAlignment="1">
      <alignment horizontal="center" vertical="center"/>
    </xf>
    <xf numFmtId="181" fontId="5" fillId="8" borderId="7" xfId="20" applyNumberFormat="1" applyFill="1" applyBorder="1" applyAlignment="1">
      <alignment horizontal="center" vertical="center"/>
    </xf>
    <xf numFmtId="0" fontId="5" fillId="8" borderId="52" xfId="6" applyFill="1" applyBorder="1" applyAlignment="1">
      <alignment horizontal="center" vertical="center"/>
    </xf>
    <xf numFmtId="0" fontId="5" fillId="8" borderId="7" xfId="6" applyFill="1" applyBorder="1" applyAlignment="1">
      <alignment horizontal="center" vertical="center"/>
    </xf>
    <xf numFmtId="4" fontId="5" fillId="66" borderId="52" xfId="6" applyNumberFormat="1" applyFill="1" applyBorder="1" applyAlignment="1">
      <alignment horizontal="center" vertical="center"/>
    </xf>
    <xf numFmtId="4" fontId="5" fillId="66" borderId="7" xfId="6" applyNumberFormat="1" applyFill="1" applyBorder="1" applyAlignment="1">
      <alignment horizontal="center" vertical="center"/>
    </xf>
    <xf numFmtId="9" fontId="5" fillId="66" borderId="52" xfId="13" applyFill="1" applyBorder="1" applyAlignment="1">
      <alignment horizontal="center" vertical="center"/>
    </xf>
    <xf numFmtId="9" fontId="5" fillId="66" borderId="7" xfId="13" applyFill="1" applyBorder="1" applyAlignment="1">
      <alignment horizontal="center" vertical="center"/>
    </xf>
    <xf numFmtId="181" fontId="5" fillId="66" borderId="52" xfId="20" applyNumberFormat="1" applyFill="1" applyBorder="1" applyAlignment="1">
      <alignment horizontal="center" vertical="center"/>
    </xf>
    <xf numFmtId="181" fontId="5" fillId="66" borderId="7" xfId="20" applyNumberFormat="1" applyFill="1" applyBorder="1" applyAlignment="1">
      <alignment horizontal="center" vertical="center"/>
    </xf>
    <xf numFmtId="3" fontId="5" fillId="66" borderId="52" xfId="6" applyNumberFormat="1" applyFill="1" applyBorder="1" applyAlignment="1">
      <alignment horizontal="center" vertical="center"/>
    </xf>
    <xf numFmtId="3" fontId="5" fillId="66" borderId="7" xfId="6" applyNumberFormat="1" applyFill="1" applyBorder="1" applyAlignment="1">
      <alignment horizontal="center" vertical="center"/>
    </xf>
    <xf numFmtId="181" fontId="5" fillId="71" borderId="52" xfId="20" applyNumberFormat="1" applyFill="1" applyBorder="1" applyAlignment="1">
      <alignment horizontal="center" vertical="center"/>
    </xf>
    <xf numFmtId="181" fontId="5" fillId="71" borderId="7" xfId="20" applyNumberFormat="1" applyFill="1" applyBorder="1" applyAlignment="1">
      <alignment horizontal="center" vertical="center"/>
    </xf>
    <xf numFmtId="3" fontId="5" fillId="71" borderId="52" xfId="6" applyNumberFormat="1" applyFill="1" applyBorder="1" applyAlignment="1">
      <alignment horizontal="center" vertical="center"/>
    </xf>
    <xf numFmtId="3" fontId="5" fillId="71" borderId="7" xfId="6" applyNumberFormat="1" applyFill="1" applyBorder="1" applyAlignment="1">
      <alignment horizontal="center" vertical="center"/>
    </xf>
    <xf numFmtId="3" fontId="5" fillId="0" borderId="52" xfId="6" applyNumberFormat="1" applyBorder="1" applyAlignment="1">
      <alignment horizontal="center" vertical="center"/>
    </xf>
    <xf numFmtId="3" fontId="5" fillId="0" borderId="7" xfId="6" applyNumberFormat="1" applyBorder="1" applyAlignment="1">
      <alignment horizontal="center" vertical="center"/>
    </xf>
    <xf numFmtId="4" fontId="5" fillId="71" borderId="52" xfId="6" applyNumberFormat="1" applyFill="1" applyBorder="1" applyAlignment="1">
      <alignment horizontal="center" vertical="center"/>
    </xf>
    <xf numFmtId="4" fontId="5" fillId="71" borderId="7" xfId="6" applyNumberFormat="1" applyFill="1" applyBorder="1" applyAlignment="1">
      <alignment horizontal="center" vertical="center"/>
    </xf>
    <xf numFmtId="9" fontId="5" fillId="71" borderId="52" xfId="13" applyFill="1" applyBorder="1" applyAlignment="1">
      <alignment horizontal="center" vertical="center"/>
    </xf>
    <xf numFmtId="9" fontId="5" fillId="71" borderId="7" xfId="13" applyFill="1" applyBorder="1" applyAlignment="1">
      <alignment horizontal="center" vertical="center"/>
    </xf>
    <xf numFmtId="0" fontId="5" fillId="0" borderId="52" xfId="6" applyBorder="1" applyAlignment="1">
      <alignment horizontal="center" vertical="center"/>
    </xf>
    <xf numFmtId="0" fontId="5" fillId="0" borderId="7" xfId="6" applyBorder="1" applyAlignment="1">
      <alignment horizontal="center" vertical="center"/>
    </xf>
    <xf numFmtId="4" fontId="5" fillId="0" borderId="52" xfId="6" applyNumberFormat="1" applyBorder="1" applyAlignment="1">
      <alignment horizontal="center" vertical="center"/>
    </xf>
    <xf numFmtId="4" fontId="5" fillId="0" borderId="7" xfId="6" applyNumberFormat="1" applyBorder="1" applyAlignment="1">
      <alignment horizontal="center" vertical="center"/>
    </xf>
    <xf numFmtId="9" fontId="5" fillId="0" borderId="52" xfId="13" applyFill="1" applyBorder="1" applyAlignment="1">
      <alignment horizontal="center" vertical="center"/>
    </xf>
    <xf numFmtId="9" fontId="5" fillId="0" borderId="7" xfId="13" applyFill="1" applyBorder="1" applyAlignment="1">
      <alignment horizontal="center" vertical="center"/>
    </xf>
    <xf numFmtId="181" fontId="5" fillId="0" borderId="52" xfId="20" applyNumberFormat="1" applyFill="1" applyBorder="1" applyAlignment="1">
      <alignment horizontal="center" vertical="center"/>
    </xf>
    <xf numFmtId="181" fontId="5" fillId="0" borderId="7" xfId="20" applyNumberFormat="1" applyFill="1" applyBorder="1" applyAlignment="1">
      <alignment horizontal="center" vertical="center"/>
    </xf>
    <xf numFmtId="0" fontId="39" fillId="28" borderId="166" xfId="6" applyFont="1" applyFill="1" applyBorder="1" applyAlignment="1">
      <alignment horizontal="center" vertical="center" wrapText="1"/>
    </xf>
    <xf numFmtId="0" fontId="39" fillId="28" borderId="167" xfId="6" applyFont="1" applyFill="1" applyBorder="1" applyAlignment="1">
      <alignment horizontal="center" vertical="center" wrapText="1"/>
    </xf>
    <xf numFmtId="0" fontId="39" fillId="28" borderId="53" xfId="6" applyFont="1" applyFill="1" applyBorder="1" applyAlignment="1">
      <alignment horizontal="center" vertical="center" wrapText="1"/>
    </xf>
    <xf numFmtId="0" fontId="39" fillId="28" borderId="39" xfId="6" applyFont="1" applyFill="1" applyBorder="1" applyAlignment="1">
      <alignment horizontal="center" vertical="center" wrapText="1"/>
    </xf>
    <xf numFmtId="0" fontId="39" fillId="28" borderId="40" xfId="6" applyFont="1" applyFill="1" applyBorder="1" applyAlignment="1">
      <alignment horizontal="center" vertical="center" wrapText="1"/>
    </xf>
    <xf numFmtId="0" fontId="39" fillId="28" borderId="168" xfId="6" applyFont="1" applyFill="1" applyBorder="1" applyAlignment="1">
      <alignment horizontal="center" vertical="center" wrapText="1"/>
    </xf>
    <xf numFmtId="44" fontId="39" fillId="28" borderId="0" xfId="9" applyFont="1" applyFill="1" applyAlignment="1">
      <alignment horizontal="center" vertical="center" wrapText="1"/>
    </xf>
    <xf numFmtId="44" fontId="39" fillId="28" borderId="134" xfId="9" applyFont="1" applyFill="1" applyBorder="1" applyAlignment="1">
      <alignment horizontal="center" vertical="center" wrapText="1"/>
    </xf>
    <xf numFmtId="0" fontId="39" fillId="28" borderId="0" xfId="6" applyFont="1" applyFill="1" applyAlignment="1">
      <alignment horizontal="center" vertical="center" wrapText="1"/>
    </xf>
    <xf numFmtId="0" fontId="39" fillId="28" borderId="134" xfId="6" applyFont="1" applyFill="1" applyBorder="1" applyAlignment="1">
      <alignment horizontal="center" vertical="center" wrapText="1"/>
    </xf>
    <xf numFmtId="0" fontId="98" fillId="28" borderId="40" xfId="6" applyFont="1" applyFill="1" applyBorder="1" applyAlignment="1">
      <alignment horizontal="center" vertical="center" wrapText="1"/>
    </xf>
    <xf numFmtId="0" fontId="98" fillId="28" borderId="168" xfId="6" applyFont="1" applyFill="1" applyBorder="1" applyAlignment="1">
      <alignment horizontal="center" vertical="center" wrapText="1"/>
    </xf>
    <xf numFmtId="43" fontId="39" fillId="26" borderId="53" xfId="12" applyFont="1" applyFill="1" applyBorder="1" applyAlignment="1">
      <alignment horizontal="center" vertical="center"/>
    </xf>
    <xf numFmtId="0" fontId="39" fillId="26" borderId="39" xfId="6" applyFont="1" applyFill="1" applyBorder="1" applyAlignment="1">
      <alignment horizontal="center" vertical="center"/>
    </xf>
    <xf numFmtId="0" fontId="39" fillId="26" borderId="117" xfId="6" applyFont="1" applyFill="1" applyBorder="1" applyAlignment="1">
      <alignment horizontal="center" vertical="center"/>
    </xf>
    <xf numFmtId="0" fontId="39" fillId="26" borderId="118" xfId="6" applyFont="1" applyFill="1" applyBorder="1" applyAlignment="1">
      <alignment horizontal="center" vertical="center"/>
    </xf>
    <xf numFmtId="0" fontId="39" fillId="26" borderId="115" xfId="6" applyFont="1" applyFill="1" applyBorder="1" applyAlignment="1">
      <alignment horizontal="center" vertical="center"/>
    </xf>
    <xf numFmtId="0" fontId="39" fillId="26" borderId="40" xfId="6" applyFont="1" applyFill="1" applyBorder="1" applyAlignment="1">
      <alignment horizontal="center" vertical="center"/>
    </xf>
    <xf numFmtId="1" fontId="39" fillId="28" borderId="40" xfId="12" applyNumberFormat="1" applyFont="1" applyFill="1" applyBorder="1" applyAlignment="1">
      <alignment horizontal="center" vertical="center" wrapText="1"/>
    </xf>
    <xf numFmtId="1" fontId="39" fillId="28" borderId="39" xfId="12" applyNumberFormat="1" applyFont="1" applyFill="1" applyBorder="1" applyAlignment="1">
      <alignment horizontal="center" vertical="center" wrapText="1"/>
    </xf>
    <xf numFmtId="1" fontId="39" fillId="28" borderId="53" xfId="12" applyNumberFormat="1" applyFont="1" applyFill="1" applyBorder="1" applyAlignment="1">
      <alignment horizontal="center" vertical="center" wrapText="1"/>
    </xf>
    <xf numFmtId="0" fontId="96" fillId="5" borderId="0" xfId="100" applyFont="1" applyFill="1" applyAlignment="1">
      <alignment horizontal="right" vertical="center"/>
    </xf>
    <xf numFmtId="17" fontId="39" fillId="53" borderId="78" xfId="100" applyNumberFormat="1" applyFont="1" applyFill="1" applyBorder="1" applyAlignment="1">
      <alignment horizontal="center" vertical="center"/>
    </xf>
    <xf numFmtId="17" fontId="39" fillId="53" borderId="79" xfId="100" applyNumberFormat="1" applyFont="1" applyFill="1" applyBorder="1" applyAlignment="1">
      <alignment horizontal="center" vertical="center"/>
    </xf>
    <xf numFmtId="17" fontId="126" fillId="0" borderId="82" xfId="100" applyNumberFormat="1" applyFont="1" applyBorder="1" applyAlignment="1">
      <alignment horizontal="center" vertical="center" wrapText="1"/>
    </xf>
    <xf numFmtId="17" fontId="126" fillId="0" borderId="83" xfId="100" applyNumberFormat="1" applyFont="1" applyBorder="1" applyAlignment="1">
      <alignment horizontal="center" vertical="center" wrapText="1"/>
    </xf>
    <xf numFmtId="17" fontId="126" fillId="0" borderId="85" xfId="100" applyNumberFormat="1" applyFont="1" applyBorder="1" applyAlignment="1">
      <alignment horizontal="center" vertical="center" wrapText="1"/>
    </xf>
    <xf numFmtId="9" fontId="177" fillId="26" borderId="18" xfId="17" applyNumberFormat="1" applyFont="1" applyFill="1" applyBorder="1" applyAlignment="1">
      <alignment horizontal="center" vertical="center" wrapText="1"/>
    </xf>
    <xf numFmtId="9" fontId="98" fillId="55" borderId="93" xfId="17" applyNumberFormat="1" applyFont="1" applyFill="1" applyBorder="1" applyAlignment="1">
      <alignment horizontal="center" vertical="center" wrapText="1"/>
    </xf>
    <xf numFmtId="44" fontId="98" fillId="26" borderId="99" xfId="13" applyNumberFormat="1" applyFont="1" applyFill="1" applyBorder="1" applyAlignment="1">
      <alignment horizontal="right" vertical="center"/>
    </xf>
    <xf numFmtId="44" fontId="98" fillId="26" borderId="100" xfId="13" applyNumberFormat="1" applyFont="1" applyFill="1" applyBorder="1" applyAlignment="1">
      <alignment horizontal="right" vertical="center"/>
    </xf>
    <xf numFmtId="44" fontId="40" fillId="26" borderId="94" xfId="13" applyNumberFormat="1" applyFont="1" applyFill="1" applyBorder="1" applyAlignment="1">
      <alignment horizontal="right" vertical="center"/>
    </xf>
    <xf numFmtId="44" fontId="40" fillId="26" borderId="95" xfId="13" applyNumberFormat="1" applyFont="1" applyFill="1" applyBorder="1" applyAlignment="1">
      <alignment horizontal="right" vertical="center"/>
    </xf>
    <xf numFmtId="49" fontId="98" fillId="26" borderId="18" xfId="12" applyNumberFormat="1" applyFont="1" applyFill="1" applyBorder="1" applyAlignment="1">
      <alignment horizontal="center" vertical="center"/>
    </xf>
    <xf numFmtId="0" fontId="98" fillId="26" borderId="91" xfId="17" applyFont="1" applyFill="1" applyBorder="1" applyAlignment="1">
      <alignment horizontal="center" vertical="center"/>
    </xf>
    <xf numFmtId="0" fontId="98" fillId="26" borderId="92" xfId="17" applyFont="1" applyFill="1" applyBorder="1" applyAlignment="1">
      <alignment horizontal="center" vertical="center"/>
    </xf>
    <xf numFmtId="44" fontId="98" fillId="26" borderId="94" xfId="13" applyNumberFormat="1" applyFont="1" applyFill="1" applyBorder="1" applyAlignment="1">
      <alignment horizontal="right" vertical="center"/>
    </xf>
    <xf numFmtId="44" fontId="98" fillId="26" borderId="95" xfId="13" applyNumberFormat="1" applyFont="1" applyFill="1" applyBorder="1" applyAlignment="1">
      <alignment horizontal="right" vertical="center"/>
    </xf>
    <xf numFmtId="0" fontId="98" fillId="26" borderId="90" xfId="17" applyFont="1" applyFill="1" applyBorder="1" applyAlignment="1">
      <alignment horizontal="center" vertical="center" wrapText="1"/>
    </xf>
    <xf numFmtId="0" fontId="98" fillId="26" borderId="17" xfId="17" applyFont="1" applyFill="1" applyBorder="1" applyAlignment="1">
      <alignment horizontal="center" vertical="center"/>
    </xf>
    <xf numFmtId="0" fontId="98" fillId="26" borderId="17" xfId="17" applyFont="1" applyFill="1" applyBorder="1" applyAlignment="1">
      <alignment horizontal="center" vertical="center" wrapText="1"/>
    </xf>
    <xf numFmtId="43" fontId="98" fillId="26" borderId="18" xfId="12" applyFont="1" applyFill="1" applyBorder="1" applyAlignment="1">
      <alignment horizontal="center" vertical="center" wrapText="1"/>
    </xf>
    <xf numFmtId="43" fontId="98" fillId="26" borderId="98" xfId="12" applyFont="1" applyFill="1" applyBorder="1" applyAlignment="1">
      <alignment horizontal="center" vertical="center" wrapText="1"/>
    </xf>
    <xf numFmtId="178" fontId="98" fillId="26" borderId="18" xfId="12" applyNumberFormat="1" applyFont="1" applyFill="1" applyBorder="1" applyAlignment="1">
      <alignment horizontal="center" vertical="center"/>
    </xf>
    <xf numFmtId="0" fontId="95" fillId="5" borderId="0" xfId="6" applyFont="1" applyFill="1" applyAlignment="1">
      <alignment horizontal="right" vertical="center"/>
    </xf>
    <xf numFmtId="0" fontId="201" fillId="6" borderId="138" xfId="22" applyFont="1" applyFill="1" applyBorder="1" applyAlignment="1">
      <alignment horizontal="center" vertical="center" textRotation="90"/>
    </xf>
    <xf numFmtId="0" fontId="95" fillId="0" borderId="37" xfId="6" applyFont="1" applyBorder="1" applyAlignment="1">
      <alignment horizontal="right" vertical="center"/>
    </xf>
    <xf numFmtId="0" fontId="95" fillId="0" borderId="38" xfId="6" applyFont="1" applyBorder="1" applyAlignment="1">
      <alignment horizontal="right" vertical="center"/>
    </xf>
    <xf numFmtId="49" fontId="206" fillId="39" borderId="144" xfId="100" applyNumberFormat="1" applyFont="1" applyFill="1" applyBorder="1" applyAlignment="1">
      <alignment horizontal="center" vertical="center" wrapText="1"/>
    </xf>
    <xf numFmtId="49" fontId="206" fillId="39" borderId="30" xfId="100" applyNumberFormat="1" applyFont="1" applyFill="1" applyBorder="1" applyAlignment="1">
      <alignment horizontal="center" vertical="center" wrapText="1"/>
    </xf>
    <xf numFmtId="49" fontId="206" fillId="39" borderId="145" xfId="100" applyNumberFormat="1" applyFont="1" applyFill="1" applyBorder="1" applyAlignment="1">
      <alignment horizontal="center" vertical="center" wrapText="1"/>
    </xf>
    <xf numFmtId="0" fontId="176" fillId="5" borderId="54" xfId="6" applyFont="1" applyFill="1" applyBorder="1" applyAlignment="1">
      <alignment horizontal="center"/>
    </xf>
    <xf numFmtId="0" fontId="176" fillId="5" borderId="55" xfId="6" applyFont="1" applyFill="1" applyBorder="1" applyAlignment="1">
      <alignment horizontal="center"/>
    </xf>
    <xf numFmtId="0" fontId="176" fillId="0" borderId="54" xfId="6" applyFont="1" applyBorder="1" applyAlignment="1">
      <alignment horizontal="center"/>
    </xf>
    <xf numFmtId="0" fontId="176" fillId="0" borderId="55" xfId="6" applyFont="1" applyBorder="1" applyAlignment="1">
      <alignment horizontal="center"/>
    </xf>
    <xf numFmtId="0" fontId="98" fillId="45" borderId="65" xfId="6" applyFont="1" applyFill="1" applyBorder="1" applyAlignment="1">
      <alignment horizontal="center" vertical="center" wrapText="1"/>
    </xf>
    <xf numFmtId="0" fontId="210" fillId="69" borderId="160" xfId="100" applyFont="1" applyFill="1" applyBorder="1" applyAlignment="1">
      <alignment horizontal="center" vertical="center" wrapText="1"/>
    </xf>
    <xf numFmtId="0" fontId="210" fillId="69" borderId="161" xfId="100" applyFont="1" applyFill="1" applyBorder="1" applyAlignment="1">
      <alignment horizontal="center" vertical="center" wrapText="1"/>
    </xf>
    <xf numFmtId="0" fontId="210" fillId="69" borderId="162" xfId="100" applyFont="1" applyFill="1" applyBorder="1" applyAlignment="1">
      <alignment horizontal="center" vertical="center" wrapText="1"/>
    </xf>
    <xf numFmtId="0" fontId="96" fillId="67" borderId="0" xfId="100" applyFont="1" applyFill="1" applyAlignment="1">
      <alignment horizontal="center" vertical="center"/>
    </xf>
    <xf numFmtId="0" fontId="210" fillId="26" borderId="154" xfId="100" applyFont="1" applyFill="1" applyBorder="1" applyAlignment="1">
      <alignment horizontal="center" vertical="center" wrapText="1"/>
    </xf>
    <xf numFmtId="0" fontId="210" fillId="26" borderId="155" xfId="100" applyFont="1" applyFill="1" applyBorder="1" applyAlignment="1">
      <alignment horizontal="center" vertical="center" wrapText="1"/>
    </xf>
    <xf numFmtId="0" fontId="210" fillId="26" borderId="156" xfId="100" applyFont="1" applyFill="1" applyBorder="1" applyAlignment="1">
      <alignment horizontal="center" vertical="center" wrapText="1"/>
    </xf>
    <xf numFmtId="0" fontId="210" fillId="26" borderId="157" xfId="100" applyFont="1" applyFill="1" applyBorder="1" applyAlignment="1">
      <alignment horizontal="center" vertical="center" wrapText="1"/>
    </xf>
    <xf numFmtId="0" fontId="210" fillId="69" borderId="154" xfId="100" applyFont="1" applyFill="1" applyBorder="1" applyAlignment="1">
      <alignment horizontal="center" vertical="center" wrapText="1"/>
    </xf>
    <xf numFmtId="0" fontId="210" fillId="69" borderId="155" xfId="100" applyFont="1" applyFill="1" applyBorder="1" applyAlignment="1">
      <alignment horizontal="center" vertical="center" wrapText="1"/>
    </xf>
    <xf numFmtId="0" fontId="96" fillId="66" borderId="0" xfId="100" applyFont="1" applyFill="1" applyAlignment="1">
      <alignment horizontal="center" vertical="center"/>
    </xf>
    <xf numFmtId="0" fontId="39" fillId="28" borderId="0" xfId="100" applyFont="1" applyFill="1" applyAlignment="1">
      <alignment horizontal="left" vertical="center" wrapText="1" indent="1"/>
    </xf>
    <xf numFmtId="0" fontId="98" fillId="26" borderId="9" xfId="6" applyFont="1" applyFill="1" applyBorder="1" applyAlignment="1">
      <alignment horizontal="center" vertical="center" wrapText="1"/>
    </xf>
    <xf numFmtId="0" fontId="9" fillId="5" borderId="247" xfId="100" applyFont="1" applyFill="1" applyBorder="1" applyAlignment="1">
      <alignment horizontal="center"/>
    </xf>
    <xf numFmtId="10" fontId="9" fillId="5" borderId="25" xfId="13" applyNumberFormat="1" applyFont="1" applyFill="1" applyBorder="1" applyAlignment="1">
      <alignment horizontal="center"/>
    </xf>
    <xf numFmtId="10" fontId="223" fillId="0" borderId="0" xfId="100" applyNumberFormat="1" applyFont="1"/>
    <xf numFmtId="0" fontId="223" fillId="5" borderId="247" xfId="100" applyFont="1" applyFill="1" applyBorder="1" applyAlignment="1">
      <alignment horizontal="center"/>
    </xf>
    <xf numFmtId="171" fontId="223" fillId="5" borderId="248" xfId="15" applyNumberFormat="1" applyFont="1" applyFill="1" applyBorder="1" applyAlignment="1">
      <alignment horizontal="center"/>
    </xf>
    <xf numFmtId="171" fontId="223" fillId="0" borderId="0" xfId="100" applyNumberFormat="1" applyFont="1"/>
    <xf numFmtId="9" fontId="223" fillId="5" borderId="249" xfId="13" applyFont="1" applyFill="1" applyBorder="1" applyAlignment="1">
      <alignment horizontal="center"/>
    </xf>
    <xf numFmtId="9" fontId="223" fillId="5" borderId="250" xfId="13" applyFont="1" applyFill="1" applyBorder="1" applyAlignment="1">
      <alignment horizontal="center"/>
    </xf>
    <xf numFmtId="9" fontId="290" fillId="5" borderId="250" xfId="13" applyFont="1" applyFill="1" applyBorder="1" applyAlignment="1">
      <alignment horizontal="center"/>
    </xf>
    <xf numFmtId="9" fontId="223" fillId="0" borderId="250" xfId="100" applyNumberFormat="1" applyFont="1" applyBorder="1" applyAlignment="1">
      <alignment horizontal="center"/>
    </xf>
    <xf numFmtId="175" fontId="9" fillId="5" borderId="25" xfId="13" applyNumberFormat="1" applyFont="1" applyFill="1" applyBorder="1" applyAlignment="1">
      <alignment horizontal="center"/>
    </xf>
    <xf numFmtId="166" fontId="223" fillId="0" borderId="0" xfId="14" applyFont="1"/>
    <xf numFmtId="175" fontId="127" fillId="0" borderId="5" xfId="13" applyNumberFormat="1" applyFont="1" applyBorder="1" applyAlignment="1">
      <alignment horizontal="center"/>
    </xf>
    <xf numFmtId="9" fontId="127" fillId="0" borderId="5" xfId="13" applyFont="1" applyBorder="1" applyAlignment="1">
      <alignment horizontal="center"/>
    </xf>
    <xf numFmtId="175" fontId="5" fillId="0" borderId="5" xfId="13" applyNumberFormat="1" applyFont="1" applyBorder="1" applyAlignment="1">
      <alignment horizontal="center"/>
    </xf>
    <xf numFmtId="175" fontId="291" fillId="0" borderId="5" xfId="13" applyNumberFormat="1" applyFont="1" applyBorder="1" applyAlignment="1">
      <alignment horizontal="center"/>
    </xf>
    <xf numFmtId="0" fontId="39" fillId="0" borderId="190" xfId="106" applyFont="1" applyFill="1" applyBorder="1" applyAlignment="1">
      <alignment horizontal="center"/>
    </xf>
    <xf numFmtId="0" fontId="258" fillId="0" borderId="224" xfId="106" applyFont="1" applyFill="1" applyBorder="1" applyAlignment="1">
      <alignment horizontal="center"/>
    </xf>
    <xf numFmtId="0" fontId="258" fillId="0" borderId="225" xfId="106" applyFont="1" applyFill="1" applyBorder="1" applyAlignment="1">
      <alignment horizontal="center"/>
    </xf>
    <xf numFmtId="0" fontId="258" fillId="0" borderId="226" xfId="106" applyFont="1" applyFill="1" applyBorder="1" applyAlignment="1">
      <alignment horizontal="center"/>
    </xf>
    <xf numFmtId="0" fontId="213" fillId="26" borderId="155" xfId="93" applyFont="1" applyFill="1" applyBorder="1" applyAlignment="1">
      <alignment horizontal="center" vertical="center" wrapText="1"/>
    </xf>
    <xf numFmtId="0" fontId="213" fillId="26" borderId="235" xfId="93" applyFont="1" applyFill="1" applyBorder="1" applyAlignment="1">
      <alignment horizontal="center" vertical="center" wrapText="1"/>
    </xf>
    <xf numFmtId="0" fontId="213" fillId="26" borderId="98" xfId="93" applyFont="1" applyFill="1" applyBorder="1" applyAlignment="1">
      <alignment horizontal="center" vertical="center" wrapText="1"/>
    </xf>
    <xf numFmtId="44" fontId="126" fillId="0" borderId="5" xfId="9" applyFont="1" applyFill="1" applyBorder="1" applyAlignment="1">
      <alignment horizontal="center" vertical="center"/>
    </xf>
    <xf numFmtId="9" fontId="126" fillId="0" borderId="5" xfId="13" applyFont="1" applyFill="1" applyBorder="1" applyAlignment="1">
      <alignment horizontal="center" vertical="center"/>
    </xf>
    <xf numFmtId="3" fontId="126" fillId="0" borderId="5" xfId="13" applyNumberFormat="1" applyFont="1" applyFill="1" applyBorder="1" applyAlignment="1">
      <alignment horizontal="center" vertical="center"/>
    </xf>
    <xf numFmtId="44" fontId="213" fillId="26" borderId="155" xfId="9" applyFont="1" applyFill="1" applyBorder="1" applyAlignment="1">
      <alignment horizontal="center" vertical="center" wrapText="1"/>
    </xf>
    <xf numFmtId="9" fontId="213" fillId="26" borderId="155" xfId="13" applyFont="1" applyFill="1" applyBorder="1" applyAlignment="1">
      <alignment horizontal="center" vertical="center" wrapText="1"/>
    </xf>
    <xf numFmtId="3" fontId="213" fillId="26" borderId="240" xfId="13" applyNumberFormat="1" applyFont="1" applyFill="1" applyBorder="1" applyAlignment="1">
      <alignment horizontal="center" vertical="center" wrapText="1"/>
    </xf>
    <xf numFmtId="3" fontId="213" fillId="26" borderId="234" xfId="13" applyNumberFormat="1" applyFont="1" applyFill="1" applyBorder="1" applyAlignment="1">
      <alignment horizontal="center" vertical="center" wrapText="1"/>
    </xf>
    <xf numFmtId="44" fontId="292" fillId="0" borderId="0" xfId="93" applyNumberFormat="1" applyFont="1"/>
    <xf numFmtId="44" fontId="211" fillId="0" borderId="0" xfId="93" applyNumberFormat="1" applyFont="1"/>
  </cellXfs>
  <cellStyles count="122">
    <cellStyle name="20% - Énfasis1" xfId="107" builtinId="30"/>
    <cellStyle name="20% - Énfasis1 2" xfId="24" xr:uid="{75C07991-6B0B-457A-BFC9-3DBE8BDE1162}"/>
    <cellStyle name="20% - Énfasis6" xfId="109" builtinId="50"/>
    <cellStyle name="40% - Énfasis1 2" xfId="16" xr:uid="{9A36B499-CF16-40BC-8A84-99BFE76DB35F}"/>
    <cellStyle name="40% - Énfasis1 2 2" xfId="18" xr:uid="{77FF1BA9-4F29-4659-8704-ACCE1F34D74B}"/>
    <cellStyle name="40% - Énfasis4" xfId="2" builtinId="43"/>
    <cellStyle name="40% - Énfasis5" xfId="3" builtinId="47"/>
    <cellStyle name="40% - Énfasis5 2" xfId="23" xr:uid="{38A7ED8F-32C8-45F7-983E-6D01F0A13FB3}"/>
    <cellStyle name="40% - Énfasis6" xfId="4" builtinId="51"/>
    <cellStyle name="60% - Énfasis1 2" xfId="22" xr:uid="{5BFEBADA-8255-4B22-AF5D-AC380C961E91}"/>
    <cellStyle name="Énfasis1" xfId="106" builtinId="29"/>
    <cellStyle name="Énfasis1 2" xfId="17" xr:uid="{0D546CE3-32EB-4C01-89EC-BECF1C881E9D}"/>
    <cellStyle name="Énfasis1 3" xfId="25" xr:uid="{38676E2A-125E-42DA-B75F-9FA4F577BCB3}"/>
    <cellStyle name="Énfasis1 3 2" xfId="28" xr:uid="{8A33FE1C-18AA-4D1E-AD20-A0A140CCF330}"/>
    <cellStyle name="Énfasis5 2" xfId="27" xr:uid="{9F44BC68-E7A2-46F9-A30F-006DBD18968F}"/>
    <cellStyle name="Énfasis6" xfId="108" builtinId="49"/>
    <cellStyle name="Hipervínculo" xfId="5" builtinId="8"/>
    <cellStyle name="Hipervínculo 2" xfId="31" xr:uid="{4A040F0F-E1D1-42B6-8191-03C4E5E0B7A2}"/>
    <cellStyle name="Hipervínculo 2 2" xfId="36" xr:uid="{9259F645-631B-40CA-A364-372917FA446C}"/>
    <cellStyle name="Millares" xfId="118" builtinId="3"/>
    <cellStyle name="Millares 2" xfId="12" xr:uid="{9FAF2A44-2C2B-4122-B2CC-54A5F3A4EEEB}"/>
    <cellStyle name="Millares 3" xfId="14" xr:uid="{016A96F4-91FF-4C3F-9901-5D49343C46CA}"/>
    <cellStyle name="Millares 3 2" xfId="40" xr:uid="{61316B14-0478-40CD-BB7B-4B96C59E1574}"/>
    <cellStyle name="Millares 3 3" xfId="120" xr:uid="{1BD77100-4037-4617-A4AD-E71D80689C8B}"/>
    <cellStyle name="Millares 4" xfId="71" xr:uid="{B1AC1C87-46B0-4E8F-B646-7FCC4751654A}"/>
    <cellStyle name="Millares 5" xfId="72" xr:uid="{4267E68C-A159-4415-95F6-7035905A4364}"/>
    <cellStyle name="Millares_AF-COR-A-14 Y 15 0512 ER Acum CONTABLE" xfId="115" xr:uid="{7D3DDE4B-47F3-4037-B95C-9B33FE961B43}"/>
    <cellStyle name="Moneda" xfId="1" builtinId="4"/>
    <cellStyle name="Moneda 2" xfId="9" xr:uid="{DD14A3CC-9C49-4481-A4A6-8DA6B03E5EC3}"/>
    <cellStyle name="Moneda 2 2" xfId="43" xr:uid="{33A23BEB-0C94-4510-BC44-5A0602CDD9D5}"/>
    <cellStyle name="Moneda 3" xfId="15" xr:uid="{3A2DFF69-6DBB-4732-9FB0-326B8C7AA066}"/>
    <cellStyle name="Moneda 3 2" xfId="37" xr:uid="{84CD65BF-E998-4969-BFD0-F938141EEAD8}"/>
    <cellStyle name="Moneda 3 3" xfId="41" xr:uid="{C9316433-8842-425F-96C4-8FD3D98EA6E4}"/>
    <cellStyle name="Moneda 3 4" xfId="121" xr:uid="{D15BCEC4-4F58-431A-B55E-0B0AE7B10299}"/>
    <cellStyle name="Moneda 4" xfId="20" xr:uid="{8EBB3473-BE56-4E83-BBCD-C1B863DCE914}"/>
    <cellStyle name="Moneda_05 10 Producciones Mayo" xfId="101" xr:uid="{C9E94496-DEB7-4616-8B1D-CD7E20712DAF}"/>
    <cellStyle name="Moneda_509 AI Variaciones en costo 03 10" xfId="112" xr:uid="{41A857F4-6651-4480-BBDB-C017723D3B6B}"/>
    <cellStyle name="Moneda_AF-COR-A-14 Y 15 0512 ER Acum CONTABLE" xfId="114" xr:uid="{DD296CB3-604F-403A-BF96-D4D74538E749}"/>
    <cellStyle name="Moneda_AF-COR-A-23-0812 Gastos Acum 2012" xfId="117" xr:uid="{AB837E1D-2C27-4BF2-B9AE-342E573E10D0}"/>
    <cellStyle name="Moneda_Comparativos de los edos. de situación financiera 1996-2000" xfId="113" xr:uid="{8CE818EC-B7FC-432B-8898-E2709C89D352}"/>
    <cellStyle name="Moneda_Rendimiento de produccion 2012" xfId="102" xr:uid="{CC41A7CD-E863-4EC0-8447-7D309757CA9C}"/>
    <cellStyle name="Moneda_SA-COR-511-0710" xfId="110" xr:uid="{C45A7511-3B8C-4D3F-B821-D18669E77C37}"/>
    <cellStyle name="Neutral 2" xfId="26" xr:uid="{51D4D6FB-4D19-4558-9BF0-C0B5F38A0DA2}"/>
    <cellStyle name="Normal" xfId="0" builtinId="0"/>
    <cellStyle name="Normal 10" xfId="44" xr:uid="{C7091230-F7F5-40F3-83B0-3A3EB95FE986}"/>
    <cellStyle name="Normal 11" xfId="45" xr:uid="{2B8F4E5A-85E2-43D6-8657-9CB8BC3EE903}"/>
    <cellStyle name="Normal 12" xfId="46" xr:uid="{5CE1144F-CB83-4E3B-A7AC-8570234E08FF}"/>
    <cellStyle name="Normal 13" xfId="47" xr:uid="{55E0C8A4-1C59-4085-B7F7-841457B1DCD9}"/>
    <cellStyle name="Normal 14" xfId="48" xr:uid="{E29CD8F4-D55A-4EDD-91A9-2ED9B5B4630C}"/>
    <cellStyle name="Normal 15" xfId="49" xr:uid="{42D4A0D3-3F24-4E5F-83BD-452E731DCC51}"/>
    <cellStyle name="Normal 16" xfId="50" xr:uid="{8C70E377-FBD3-4AB5-BB95-9DE2619E5DA6}"/>
    <cellStyle name="Normal 17" xfId="51" xr:uid="{83935B45-23E6-4A00-BF1C-213AE42A6F3C}"/>
    <cellStyle name="Normal 18" xfId="52" xr:uid="{71A66EE7-F160-4119-8939-90966188F9C7}"/>
    <cellStyle name="Normal 19" xfId="53" xr:uid="{A69E7662-237F-426F-BFD4-7B574F7753F2}"/>
    <cellStyle name="Normal 2" xfId="6" xr:uid="{8B114736-379C-4740-97A9-CE2F4E65A4A2}"/>
    <cellStyle name="Normal 2 2" xfId="19" xr:uid="{4223C89A-9605-4ADD-827D-60DCC2889F58}"/>
    <cellStyle name="Normal 2 2 2 2" xfId="7" xr:uid="{541183E1-7D08-49D5-A4FE-D416EF397110}"/>
    <cellStyle name="Normal 20" xfId="54" xr:uid="{13B0FEC5-7849-46F9-B79E-76EBD25D3AB4}"/>
    <cellStyle name="Normal 21" xfId="55" xr:uid="{0C588803-4261-4C78-8783-6D9274830D4D}"/>
    <cellStyle name="Normal 22" xfId="56" xr:uid="{08577C16-223D-45E1-BB03-856AB70E47AA}"/>
    <cellStyle name="Normal 23" xfId="57" xr:uid="{F0450D1A-98D8-4E2F-AD1E-9C72BB4AD8D1}"/>
    <cellStyle name="Normal 24" xfId="58" xr:uid="{92B383F1-6C0A-4E6E-A5B6-939ADA61B971}"/>
    <cellStyle name="Normal 25" xfId="59" xr:uid="{37754B9E-45D7-40ED-A766-E1358E1AD9BD}"/>
    <cellStyle name="Normal 26" xfId="60" xr:uid="{C8FA1A8D-426F-4B33-9D9A-498A5ED173E1}"/>
    <cellStyle name="Normal 27" xfId="61" xr:uid="{5A4D48C5-BEF7-4285-957C-49FB8AB9726D}"/>
    <cellStyle name="Normal 28" xfId="62" xr:uid="{0404F595-2B12-41A4-96BF-4A085B9B337C}"/>
    <cellStyle name="Normal 29" xfId="63" xr:uid="{24362A6C-2FFF-457E-A052-86ADF2D14092}"/>
    <cellStyle name="Normal 3" xfId="8" xr:uid="{AAC7E897-CB33-46AB-8AA8-7DF8CBDE84E0}"/>
    <cellStyle name="Normal 30" xfId="64" xr:uid="{17A45E43-FBCA-41A8-B8EF-8794B25D28F0}"/>
    <cellStyle name="Normal 31" xfId="65" xr:uid="{35D2EC14-642A-45E7-8FE4-86F435B44AE3}"/>
    <cellStyle name="Normal 32" xfId="66" xr:uid="{B3597BFD-7F6A-4EA8-8DD1-451A971CFFDA}"/>
    <cellStyle name="Normal 33" xfId="67" xr:uid="{F09A647F-E2F5-4146-ADD5-9BB8F51DA820}"/>
    <cellStyle name="Normal 34" xfId="68" xr:uid="{6D72D7F0-20DD-4487-9191-90955F34DC16}"/>
    <cellStyle name="Normal 35" xfId="69" xr:uid="{0C84D316-E987-43C3-B0AE-F2FCD205EFAA}"/>
    <cellStyle name="Normal 36" xfId="70" xr:uid="{BA0D8C65-55B1-442A-97E3-21801F2D9C9C}"/>
    <cellStyle name="Normal 37" xfId="73" xr:uid="{1B8A305D-4B37-419C-B369-09F4AF33D197}"/>
    <cellStyle name="Normal 38" xfId="74" xr:uid="{9603EE2A-C3A2-4BC1-93A1-69BFEE9D96B2}"/>
    <cellStyle name="Normal 39" xfId="75" xr:uid="{6C651BA2-4DB6-4955-8767-BA286E900342}"/>
    <cellStyle name="Normal 4" xfId="11" xr:uid="{E73C09D1-5CC7-484C-A3A7-C4956F5DB799}"/>
    <cellStyle name="Normal 40" xfId="76" xr:uid="{DE4D8A58-FB41-446A-8494-7A0BB7DCBA6A}"/>
    <cellStyle name="Normal 41" xfId="77" xr:uid="{6AADA182-85AC-4712-B80F-09C1854EF015}"/>
    <cellStyle name="Normal 42" xfId="78" xr:uid="{FB388B9F-BAA2-42F2-9B53-FA05FDD0ED5D}"/>
    <cellStyle name="Normal 43" xfId="79" xr:uid="{386A6A09-9806-47AC-9943-129A43A1A36B}"/>
    <cellStyle name="Normal 44" xfId="80" xr:uid="{32B5C20B-1000-4171-88F7-637094076D7C}"/>
    <cellStyle name="Normal 45" xfId="81" xr:uid="{EF61E76D-1D7F-4E90-9491-CFFCBB7AA09F}"/>
    <cellStyle name="Normal 46" xfId="82" xr:uid="{54AC5185-3C87-4103-BF0F-C4810366A2F7}"/>
    <cellStyle name="Normal 47" xfId="83" xr:uid="{45F5B99C-1644-4B38-AC02-2E115BBC8E54}"/>
    <cellStyle name="Normal 48" xfId="84" xr:uid="{D8DBDC0A-E2E1-4B07-A536-439BB6C0FFC8}"/>
    <cellStyle name="Normal 49" xfId="85" xr:uid="{E3586105-0AA5-43DA-BFCF-9486CE2EA083}"/>
    <cellStyle name="Normal 5" xfId="21" xr:uid="{9A327E59-627A-42D7-9F9C-C0745DBE2BE8}"/>
    <cellStyle name="Normal 5 2" xfId="38" xr:uid="{7EC9A247-7FE2-4730-B603-C7D87D33248E}"/>
    <cellStyle name="Normal 5 3" xfId="35" xr:uid="{E7AC8F7F-3446-485E-B759-06F11E46A29D}"/>
    <cellStyle name="Normal 5 4" xfId="39" xr:uid="{5869D6AF-6988-4367-8ADB-67E07AA986D3}"/>
    <cellStyle name="Normal 50" xfId="86" xr:uid="{63F0F70A-9452-4AB0-9D32-5C838B1B6E41}"/>
    <cellStyle name="Normal 51" xfId="87" xr:uid="{845D2AEC-8801-49C6-8A44-593D551F5572}"/>
    <cellStyle name="Normal 52" xfId="88" xr:uid="{E0A1D1FC-EEB5-43FC-8835-E98CFBD4754F}"/>
    <cellStyle name="Normal 53" xfId="89" xr:uid="{6BDFF802-6FF3-4FFA-918E-77C81606AC11}"/>
    <cellStyle name="Normal 54" xfId="90" xr:uid="{3DC3A844-A212-4BDB-9A71-57AAEBAE545D}"/>
    <cellStyle name="Normal 55" xfId="91" xr:uid="{E9550A98-6EFA-4AE1-B954-2E2C4BBB0E44}"/>
    <cellStyle name="Normal 56" xfId="92" xr:uid="{A0EA7CD1-B8AE-41E9-BB18-05288632D1A7}"/>
    <cellStyle name="Normal 56 2" xfId="93" xr:uid="{4343AA9B-32E3-4658-892F-492F2A195A85}"/>
    <cellStyle name="Normal 57" xfId="94" xr:uid="{A01CBD9F-6211-4D72-8381-8BA3FC9EBBD6}"/>
    <cellStyle name="Normal 58" xfId="97" xr:uid="{D43B8ED6-1AFF-4F7C-A2A5-4E38316A3392}"/>
    <cellStyle name="Normal 59" xfId="100" xr:uid="{04E3F30C-82C3-4F3F-9484-C594FA60FDF3}"/>
    <cellStyle name="Normal 6" xfId="32" xr:uid="{AA74FB9E-4A7A-4BB4-BFB6-DA5DF19B3CBF}"/>
    <cellStyle name="Normal 60" xfId="119" xr:uid="{922B2EE8-6A1C-425B-A530-FB446ACACF8E}"/>
    <cellStyle name="Normal 7" xfId="33" xr:uid="{1B5F2626-E579-408E-915F-C6D1990A8824}"/>
    <cellStyle name="Normal 8" xfId="34" xr:uid="{9D69EB08-A5B5-4E1D-BECF-F894CADDA78C}"/>
    <cellStyle name="Normal 9" xfId="42" xr:uid="{B1BE90F5-2B1F-462B-82F4-864CD051DFB3}"/>
    <cellStyle name="Normal_AF-COR-B-36-0113" xfId="111" xr:uid="{E1C848DE-AE8F-4766-9F12-D824458C8718}"/>
    <cellStyle name="Porcentaje" xfId="10" builtinId="5"/>
    <cellStyle name="Porcentaje 2" xfId="13" xr:uid="{40346790-E084-4559-A551-CEFBC806D830}"/>
    <cellStyle name="Porcentaje 2 2" xfId="29" xr:uid="{1F42AD43-0808-434E-9EC7-22951A4F08C4}"/>
    <cellStyle name="Porcentaje 3" xfId="30" xr:uid="{C1BC9910-36D4-4CD6-B42B-B5C80392F4EE}"/>
    <cellStyle name="Porcentaje 4" xfId="95" xr:uid="{12A8CC3B-DE28-48A2-A531-D4EF9BAADFA7}"/>
    <cellStyle name="Porcentaje 5" xfId="96" xr:uid="{A1762CB8-39DC-4F3F-A246-CB778D36476F}"/>
    <cellStyle name="Porcentaje 6" xfId="98" xr:uid="{C40E97A4-88A7-44E0-B877-86BA1D77C606}"/>
    <cellStyle name="Porcentaje 7" xfId="99" xr:uid="{99ED0628-1365-46A7-9937-F404B8F9D823}"/>
    <cellStyle name="Porcentaje 7 2" xfId="104" xr:uid="{B7951322-FACC-49E0-9052-DFD858CFAAAA}"/>
    <cellStyle name="Porcentaje 8" xfId="103" xr:uid="{8165595A-62D7-4A96-81EB-B8B51949E714}"/>
    <cellStyle name="Porcentaje 8 2" xfId="105" xr:uid="{EC2464DC-0F3E-4432-8964-EF0F6AD11A03}"/>
    <cellStyle name="Porcentaje 9" xfId="116" xr:uid="{75C23129-3B4A-4770-8CCF-BEC41CB66AC1}"/>
  </cellStyles>
  <dxfs count="1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6" tint="0.39991454817346722"/>
          <bgColor theme="6" tint="0.39994506668294322"/>
        </patternFill>
      </fill>
    </dxf>
    <dxf>
      <fill>
        <patternFill>
          <fgColor theme="9" tint="0.39994506668294322"/>
          <bgColor theme="9" tint="0.39994506668294322"/>
        </patternFill>
      </fill>
    </dxf>
    <dxf>
      <fill>
        <patternFill>
          <fgColor theme="6" tint="0.39991454817346722"/>
          <bgColor theme="6" tint="0.39994506668294322"/>
        </patternFill>
      </fill>
    </dxf>
    <dxf>
      <fill>
        <patternFill>
          <fgColor theme="9" tint="0.39994506668294322"/>
          <bgColor theme="9" tint="0.39994506668294322"/>
        </patternFill>
      </fill>
    </dxf>
    <dxf>
      <font>
        <b/>
        <i val="0"/>
        <condense val="0"/>
        <extend val="0"/>
        <color auto="1"/>
      </font>
      <fill>
        <patternFill patternType="mediumGray">
          <fgColor indexed="9"/>
          <bgColor indexed="44"/>
        </patternFill>
      </fill>
      <border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</dxf>
    <dxf>
      <font>
        <b/>
        <i val="0"/>
        <condense val="0"/>
        <extend val="0"/>
        <color auto="1"/>
      </font>
      <fill>
        <patternFill patternType="mediumGray">
          <fgColor indexed="9"/>
          <bgColor indexed="44"/>
        </patternFill>
      </fill>
      <border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</dxf>
    <dxf>
      <font>
        <b/>
        <i val="0"/>
        <condense val="0"/>
        <extend val="0"/>
        <color auto="1"/>
      </font>
      <fill>
        <patternFill patternType="mediumGray">
          <fgColor indexed="9"/>
          <bgColor indexed="44"/>
        </patternFill>
      </fill>
      <border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</dxf>
    <dxf>
      <font>
        <b/>
        <i val="0"/>
        <condense val="0"/>
        <extend val="0"/>
        <color auto="1"/>
      </font>
      <fill>
        <patternFill patternType="mediumGray">
          <fgColor indexed="9"/>
          <bgColor indexed="44"/>
        </patternFill>
      </fill>
      <border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</dxf>
    <dxf>
      <font>
        <b/>
        <i val="0"/>
        <condense val="0"/>
        <extend val="0"/>
        <color auto="1"/>
      </font>
      <fill>
        <patternFill patternType="mediumGray">
          <fgColor indexed="9"/>
          <bgColor indexed="44"/>
        </patternFill>
      </fill>
      <border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</dxf>
    <dxf>
      <font>
        <b/>
        <i val="0"/>
        <condense val="0"/>
        <extend val="0"/>
        <color auto="1"/>
      </font>
      <fill>
        <patternFill patternType="mediumGray">
          <fgColor indexed="9"/>
          <bgColor indexed="44"/>
        </patternFill>
      </fill>
      <border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3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lor rgb="FF008A3E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lor rgb="FF008A3E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008A3E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lor rgb="FF008A3E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008A3E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2.xml"/><Relationship Id="rId47" Type="http://schemas.openxmlformats.org/officeDocument/2006/relationships/externalLink" Target="externalLinks/externalLink7.xml"/><Relationship Id="rId63" Type="http://schemas.openxmlformats.org/officeDocument/2006/relationships/externalLink" Target="externalLinks/externalLink23.xml"/><Relationship Id="rId68" Type="http://schemas.openxmlformats.org/officeDocument/2006/relationships/externalLink" Target="externalLinks/externalLink28.xml"/><Relationship Id="rId84" Type="http://schemas.openxmlformats.org/officeDocument/2006/relationships/externalLink" Target="externalLinks/externalLink44.xml"/><Relationship Id="rId89" Type="http://schemas.openxmlformats.org/officeDocument/2006/relationships/externalLink" Target="externalLinks/externalLink4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externalLink" Target="externalLinks/externalLink13.xml"/><Relationship Id="rId58" Type="http://schemas.openxmlformats.org/officeDocument/2006/relationships/externalLink" Target="externalLinks/externalLink18.xml"/><Relationship Id="rId74" Type="http://schemas.openxmlformats.org/officeDocument/2006/relationships/externalLink" Target="externalLinks/externalLink34.xml"/><Relationship Id="rId79" Type="http://schemas.openxmlformats.org/officeDocument/2006/relationships/externalLink" Target="externalLinks/externalLink39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50.xml"/><Relationship Id="rId95" Type="http://schemas.openxmlformats.org/officeDocument/2006/relationships/styles" Target="style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externalLink" Target="externalLinks/externalLink3.xml"/><Relationship Id="rId48" Type="http://schemas.openxmlformats.org/officeDocument/2006/relationships/externalLink" Target="externalLinks/externalLink8.xml"/><Relationship Id="rId64" Type="http://schemas.openxmlformats.org/officeDocument/2006/relationships/externalLink" Target="externalLinks/externalLink24.xml"/><Relationship Id="rId69" Type="http://schemas.openxmlformats.org/officeDocument/2006/relationships/externalLink" Target="externalLinks/externalLink29.xml"/><Relationship Id="rId80" Type="http://schemas.openxmlformats.org/officeDocument/2006/relationships/externalLink" Target="externalLinks/externalLink40.xml"/><Relationship Id="rId85" Type="http://schemas.openxmlformats.org/officeDocument/2006/relationships/externalLink" Target="externalLinks/externalLink4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6.xml"/><Relationship Id="rId59" Type="http://schemas.openxmlformats.org/officeDocument/2006/relationships/externalLink" Target="externalLinks/externalLink19.xml"/><Relationship Id="rId67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54" Type="http://schemas.openxmlformats.org/officeDocument/2006/relationships/externalLink" Target="externalLinks/externalLink14.xml"/><Relationship Id="rId62" Type="http://schemas.openxmlformats.org/officeDocument/2006/relationships/externalLink" Target="externalLinks/externalLink22.xml"/><Relationship Id="rId70" Type="http://schemas.openxmlformats.org/officeDocument/2006/relationships/externalLink" Target="externalLinks/externalLink30.xml"/><Relationship Id="rId75" Type="http://schemas.openxmlformats.org/officeDocument/2006/relationships/externalLink" Target="externalLinks/externalLink35.xml"/><Relationship Id="rId83" Type="http://schemas.openxmlformats.org/officeDocument/2006/relationships/externalLink" Target="externalLinks/externalLink43.xml"/><Relationship Id="rId88" Type="http://schemas.openxmlformats.org/officeDocument/2006/relationships/externalLink" Target="externalLinks/externalLink48.xml"/><Relationship Id="rId91" Type="http://schemas.openxmlformats.org/officeDocument/2006/relationships/externalLink" Target="externalLinks/externalLink51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9.xml"/><Relationship Id="rId57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52" Type="http://schemas.openxmlformats.org/officeDocument/2006/relationships/externalLink" Target="externalLinks/externalLink12.xml"/><Relationship Id="rId60" Type="http://schemas.openxmlformats.org/officeDocument/2006/relationships/externalLink" Target="externalLinks/externalLink20.xml"/><Relationship Id="rId65" Type="http://schemas.openxmlformats.org/officeDocument/2006/relationships/externalLink" Target="externalLinks/externalLink25.xml"/><Relationship Id="rId73" Type="http://schemas.openxmlformats.org/officeDocument/2006/relationships/externalLink" Target="externalLinks/externalLink33.xml"/><Relationship Id="rId78" Type="http://schemas.openxmlformats.org/officeDocument/2006/relationships/externalLink" Target="externalLinks/externalLink38.xml"/><Relationship Id="rId81" Type="http://schemas.openxmlformats.org/officeDocument/2006/relationships/externalLink" Target="externalLinks/externalLink41.xml"/><Relationship Id="rId86" Type="http://schemas.openxmlformats.org/officeDocument/2006/relationships/externalLink" Target="externalLinks/externalLink46.xml"/><Relationship Id="rId94" Type="http://schemas.openxmlformats.org/officeDocument/2006/relationships/theme" Target="theme/theme1.xml"/><Relationship Id="rId99" Type="http://schemas.openxmlformats.org/officeDocument/2006/relationships/customXml" Target="../customXml/item1.xml"/><Relationship Id="rId10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0.xml"/><Relationship Id="rId55" Type="http://schemas.openxmlformats.org/officeDocument/2006/relationships/externalLink" Target="externalLinks/externalLink15.xml"/><Relationship Id="rId76" Type="http://schemas.openxmlformats.org/officeDocument/2006/relationships/externalLink" Target="externalLinks/externalLink36.xml"/><Relationship Id="rId97" Type="http://schemas.microsoft.com/office/2017/10/relationships/person" Target="persons/person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1.xml"/><Relationship Id="rId92" Type="http://schemas.openxmlformats.org/officeDocument/2006/relationships/externalLink" Target="externalLinks/externalLink5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66" Type="http://schemas.openxmlformats.org/officeDocument/2006/relationships/externalLink" Target="externalLinks/externalLink26.xml"/><Relationship Id="rId87" Type="http://schemas.openxmlformats.org/officeDocument/2006/relationships/externalLink" Target="externalLinks/externalLink47.xml"/><Relationship Id="rId61" Type="http://schemas.openxmlformats.org/officeDocument/2006/relationships/externalLink" Target="externalLinks/externalLink21.xml"/><Relationship Id="rId82" Type="http://schemas.openxmlformats.org/officeDocument/2006/relationships/externalLink" Target="externalLinks/externalLink4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externalLink" Target="externalLinks/externalLink16.xml"/><Relationship Id="rId77" Type="http://schemas.openxmlformats.org/officeDocument/2006/relationships/externalLink" Target="externalLinks/externalLink37.xml"/><Relationship Id="rId100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1.xml"/><Relationship Id="rId72" Type="http://schemas.openxmlformats.org/officeDocument/2006/relationships/externalLink" Target="externalLinks/externalLink32.xml"/><Relationship Id="rId93" Type="http://schemas.openxmlformats.org/officeDocument/2006/relationships/externalLink" Target="externalLinks/externalLink53.xml"/><Relationship Id="rId98" Type="http://schemas.openxmlformats.org/officeDocument/2006/relationships/calcChain" Target="calcChain.xml"/><Relationship Id="rId3" Type="http://schemas.openxmlformats.org/officeDocument/2006/relationships/worksheet" Target="worksheets/sheet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12.png"/></Relationships>
</file>

<file path=xl/charts/_rels/chart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12.png"/></Relationships>
</file>

<file path=xl/charts/_rels/chart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12.png"/></Relationships>
</file>

<file path=xl/charts/_rels/chart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12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Bookman Old Style"/>
                <a:ea typeface="Bookman Old Style"/>
                <a:cs typeface="Bookman Old Style"/>
              </a:defRPr>
            </a:pPr>
            <a:r>
              <a:rPr lang="es-MX"/>
              <a:t>UTILIDADES POR CADENA JUNIO 2000</a:t>
            </a:r>
          </a:p>
        </c:rich>
      </c:tx>
      <c:overlay val="0"/>
      <c:spPr>
        <a:noFill/>
        <a:ln w="3175">
          <a:solidFill>
            <a:srgbClr val="000000"/>
          </a:solidFill>
          <a:prstDash val="solid"/>
        </a:ln>
      </c:sp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rotWithShape="0">
              <a:gsLst>
                <a:gs pos="0">
                  <a:srgbClr val="E6E6E6"/>
                </a:gs>
                <a:gs pos="100000">
                  <a:srgbClr val="000000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val>
            <c:numRef>
              <c:f>'[52]AF-COR-A-07-0113'!#REF!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'[52]AF-COR-A-07-0113'!#REF!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08A-4075-A56B-0F19F6C83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548512"/>
        <c:axId val="526549296"/>
      </c:areaChart>
      <c:catAx>
        <c:axId val="526548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MX"/>
                  <a:t>CLIENTES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s-MX"/>
          </a:p>
        </c:txPr>
        <c:crossAx val="5265492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265492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MX"/>
                  <a:t>MILES DE PESOS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s-MX"/>
          </a:p>
        </c:txPr>
        <c:crossAx val="526548512"/>
        <c:crosses val="autoZero"/>
        <c:crossBetween val="midCat"/>
        <c:majorUnit val="500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C0C0C0"/>
    </a:soli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printSettings>
    <c:headerFooter alignWithMargins="0">
      <c:oddHeader>&amp;CPRODUCTOS INNOVADOR, S.A
</c:oddHeader>
    </c:headerFooter>
    <c:pageMargins b="1" l="0.75" r="0.75" t="1.02" header="0.51181102362204722" footer="0.51181102362204722"/>
    <c:pageSetup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TENDENCIA DEL EBITDA 2023-2025.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'PI-DC-FO-18'!$A$14</c:f>
              <c:strCache>
                <c:ptCount val="1"/>
                <c:pt idx="0">
                  <c:v>2023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dLbls>
            <c:delete val="1"/>
          </c:dLbls>
          <c:cat>
            <c:strRef>
              <c:f>'PI-DC-FO-18'!$B$10:$M$10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'PI-DC-FO-18'!$B$14:$M$14</c:f>
              <c:numCache>
                <c:formatCode>0.00%</c:formatCode>
                <c:ptCount val="12"/>
                <c:pt idx="0">
                  <c:v>0.27464500761815791</c:v>
                </c:pt>
                <c:pt idx="1">
                  <c:v>0.24784448362969469</c:v>
                </c:pt>
                <c:pt idx="2">
                  <c:v>0.3030896266017114</c:v>
                </c:pt>
                <c:pt idx="3">
                  <c:v>0.3110043228122677</c:v>
                </c:pt>
                <c:pt idx="4">
                  <c:v>0.29152040613104435</c:v>
                </c:pt>
                <c:pt idx="5">
                  <c:v>0.30052002075669859</c:v>
                </c:pt>
                <c:pt idx="6">
                  <c:v>0.28725256508592723</c:v>
                </c:pt>
                <c:pt idx="7">
                  <c:v>0.34384300356818154</c:v>
                </c:pt>
                <c:pt idx="8">
                  <c:v>0.30111601025400853</c:v>
                </c:pt>
                <c:pt idx="9">
                  <c:v>0.37567253728071537</c:v>
                </c:pt>
                <c:pt idx="10">
                  <c:v>0.38240393031519149</c:v>
                </c:pt>
                <c:pt idx="11">
                  <c:v>0.13623768897943195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AB-4FA6-B8C8-0C813F138BD8}"/>
            </c:ext>
          </c:extLst>
        </c:ser>
        <c:ser>
          <c:idx val="3"/>
          <c:order val="1"/>
          <c:tx>
            <c:strRef>
              <c:f>'PI-DC-FO-18'!$A$17</c:f>
              <c:strCache>
                <c:ptCount val="1"/>
                <c:pt idx="0">
                  <c:v>2024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'PI-DC-FO-18'!$B$10:$M$10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'PI-DC-FO-18'!$B$17:$M$17</c:f>
              <c:numCache>
                <c:formatCode>0.0%</c:formatCode>
                <c:ptCount val="12"/>
                <c:pt idx="0">
                  <c:v>0.29088249955074374</c:v>
                </c:pt>
                <c:pt idx="1">
                  <c:v>0.26123970133671082</c:v>
                </c:pt>
                <c:pt idx="2">
                  <c:v>0.29832406395560124</c:v>
                </c:pt>
                <c:pt idx="3">
                  <c:v>0.31517148136113959</c:v>
                </c:pt>
                <c:pt idx="4">
                  <c:v>0.28673105217566019</c:v>
                </c:pt>
                <c:pt idx="5">
                  <c:v>0.18718887923578512</c:v>
                </c:pt>
                <c:pt idx="6">
                  <c:v>0.2825334474157904</c:v>
                </c:pt>
                <c:pt idx="7">
                  <c:v>0.30311645670519982</c:v>
                </c:pt>
                <c:pt idx="8">
                  <c:v>0.24921874777209249</c:v>
                </c:pt>
                <c:pt idx="9">
                  <c:v>0.29694873541463479</c:v>
                </c:pt>
                <c:pt idx="10">
                  <c:v>0.29550804089359517</c:v>
                </c:pt>
                <c:pt idx="11">
                  <c:v>0.19767242654999387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AB-4FA6-B8C8-0C813F138BD8}"/>
            </c:ext>
          </c:extLst>
        </c:ser>
        <c:ser>
          <c:idx val="0"/>
          <c:order val="2"/>
          <c:tx>
            <c:strRef>
              <c:f>'PI-DC-FO-18'!$A$20</c:f>
              <c:strCache>
                <c:ptCount val="1"/>
                <c:pt idx="0">
                  <c:v>2025</c:v>
                </c:pt>
              </c:strCache>
            </c:strRef>
          </c:tx>
          <c:spPr>
            <a:ln w="3492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2060"/>
              </a:solidFill>
              <a:ln w="9525">
                <a:solidFill>
                  <a:srgbClr val="002060"/>
                </a:solidFill>
                <a:round/>
              </a:ln>
              <a:effectLst/>
            </c:spPr>
          </c:marker>
          <c:dPt>
            <c:idx val="11"/>
            <c:marker>
              <c:symbol val="circle"/>
              <c:size val="8"/>
              <c:spPr>
                <a:solidFill>
                  <a:srgbClr val="002060"/>
                </a:solidFill>
                <a:ln w="9525">
                  <a:solidFill>
                    <a:srgbClr val="002060"/>
                  </a:solidFill>
                  <a:round/>
                </a:ln>
                <a:effectLst/>
              </c:spPr>
            </c:marker>
            <c:bubble3D val="0"/>
            <c:spPr>
              <a:ln w="34925" cap="rnd">
                <a:solidFill>
                  <a:srgbClr val="00206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F4AD-D84F-B96E-AC97487D8F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'PI-DC-FO-18'!$B$20:$M$20</c:f>
              <c:numCache>
                <c:formatCode>0.0%</c:formatCode>
                <c:ptCount val="12"/>
                <c:pt idx="0">
                  <c:v>0.23564570608538454</c:v>
                </c:pt>
                <c:pt idx="1">
                  <c:v>0.21554425260609325</c:v>
                </c:pt>
                <c:pt idx="2">
                  <c:v>0.1560543309482576</c:v>
                </c:pt>
                <c:pt idx="3">
                  <c:v>0.21907624712154566</c:v>
                </c:pt>
                <c:pt idx="4">
                  <c:v>0.20910820036610628</c:v>
                </c:pt>
                <c:pt idx="5">
                  <c:v>0.17193090263475669</c:v>
                </c:pt>
                <c:pt idx="6">
                  <c:v>0.21730442426983734</c:v>
                </c:pt>
                <c:pt idx="7">
                  <c:v>0.18484858571975632</c:v>
                </c:pt>
                <c:pt idx="8">
                  <c:v>0.16495368258911103</c:v>
                </c:pt>
                <c:pt idx="9">
                  <c:v>0.19860763616137825</c:v>
                </c:pt>
                <c:pt idx="10">
                  <c:v>0.11141096739943659</c:v>
                </c:pt>
                <c:pt idx="11">
                  <c:v>0.11313231911413439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AB-4FA6-B8C8-0C813F138BD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84074376"/>
        <c:axId val="484073200"/>
        <c:extLst/>
      </c:lineChart>
      <c:catAx>
        <c:axId val="484074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8407320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84073200"/>
        <c:scaling>
          <c:orientation val="minMax"/>
          <c:max val="0.4"/>
          <c:min val="0"/>
        </c:scaling>
        <c:delete val="1"/>
        <c:axPos val="l"/>
        <c:numFmt formatCode="0%" sourceLinked="0"/>
        <c:majorTickMark val="none"/>
        <c:minorTickMark val="none"/>
        <c:tickLblPos val="nextTo"/>
        <c:crossAx val="484074376"/>
        <c:crosses val="autoZero"/>
        <c:crossBetween val="midCat"/>
      </c:valAx>
      <c:spPr>
        <a:noFill/>
        <a:ln w="6350">
          <a:solidFill>
            <a:srgbClr val="0065B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lt1"/>
    </a:solidFill>
    <a:ln w="19050" cap="flat" cmpd="sng" algn="ctr">
      <a:noFill/>
      <a:round/>
    </a:ln>
    <a:effectLst/>
  </c:spPr>
  <c:txPr>
    <a:bodyPr/>
    <a:lstStyle/>
    <a:p>
      <a:pPr>
        <a:defRPr sz="1600"/>
      </a:pPr>
      <a:endParaRPr lang="es-MX"/>
    </a:p>
  </c:txPr>
  <c:printSettings>
    <c:headerFooter alignWithMargins="0">
      <c:oddHeader>&amp;A</c:oddHeader>
      <c:oddFooter>&amp;CPage &amp;P</c:oddFooter>
    </c:headerFooter>
    <c:pageMargins b="1" l="0.75" r="0.75" t="1" header="0.5" footer="0.5"/>
    <c:pageSetup orientation="landscape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Bookman Old Style"/>
                <a:ea typeface="Bookman Old Style"/>
                <a:cs typeface="Bookman Old Style"/>
              </a:defRPr>
            </a:pPr>
            <a:r>
              <a:rPr lang="es-MX"/>
              <a:t>UTILIDADES POR CADENA JUNIO 2000</a:t>
            </a:r>
          </a:p>
        </c:rich>
      </c:tx>
      <c:overlay val="0"/>
      <c:spPr>
        <a:noFill/>
        <a:ln w="3175">
          <a:solidFill>
            <a:srgbClr val="000000"/>
          </a:solidFill>
          <a:prstDash val="solid"/>
        </a:ln>
      </c:sp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rotWithShape="0">
              <a:gsLst>
                <a:gs pos="0">
                  <a:srgbClr val="E6E6E6"/>
                </a:gs>
                <a:gs pos="100000">
                  <a:srgbClr val="000000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val>
            <c:numRef>
              <c:f>'[3]AF-COR-A-07-0113'!#REF!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'[3]AF-COR-A-07-0113'!#REF!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B6B-4EC9-8257-D4FF7CECA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894512"/>
        <c:axId val="448894904"/>
      </c:areaChart>
      <c:catAx>
        <c:axId val="448894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MX"/>
                  <a:t>CLIENTES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s-MX"/>
          </a:p>
        </c:txPr>
        <c:crossAx val="4488949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488949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MX"/>
                  <a:t>MILES DE PESOS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s-MX"/>
          </a:p>
        </c:txPr>
        <c:crossAx val="448894512"/>
        <c:crosses val="autoZero"/>
        <c:crossBetween val="midCat"/>
        <c:majorUnit val="500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C0C0C0"/>
    </a:soli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printSettings>
    <c:headerFooter alignWithMargins="0">
      <c:oddHeader>&amp;CPRODUCTOS INNOVADOR, S.A
</c:oddHeader>
    </c:headerFooter>
    <c:pageMargins b="1" l="0.75" r="0.75" t="1.02" header="0.51181102362204722" footer="0.51181102362204722"/>
    <c:pageSetup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704030214472261E-2"/>
          <c:y val="8.0107105877820314E-2"/>
          <c:w val="0.91070490726267106"/>
          <c:h val="0.748415613185966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'PI-DC-FO-21'!$A$11</c:f>
              <c:strCache>
                <c:ptCount val="1"/>
                <c:pt idx="0">
                  <c:v>VENTAS 2024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'PI-DC-FO-21'!$B$10:$M$10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'PI-DC-FO-21'!$B$11:$M$11</c:f>
              <c:numCache>
                <c:formatCode>_-"$"* #,##0_-;\-"$"* #,##0_-;_-"$"* "-"??_-;_-@_-</c:formatCode>
                <c:ptCount val="12"/>
                <c:pt idx="0">
                  <c:v>172664112.31</c:v>
                </c:pt>
                <c:pt idx="1">
                  <c:v>167598796.31</c:v>
                </c:pt>
                <c:pt idx="2">
                  <c:v>190588058.12</c:v>
                </c:pt>
                <c:pt idx="3">
                  <c:v>194377544.31</c:v>
                </c:pt>
                <c:pt idx="4">
                  <c:v>178007427.68000001</c:v>
                </c:pt>
                <c:pt idx="5">
                  <c:v>175105085.50999999</c:v>
                </c:pt>
                <c:pt idx="6">
                  <c:v>212118244.99000001</c:v>
                </c:pt>
                <c:pt idx="7">
                  <c:v>177643503.81999999</c:v>
                </c:pt>
                <c:pt idx="8">
                  <c:v>176507524.56999999</c:v>
                </c:pt>
                <c:pt idx="9">
                  <c:v>295680754.17000002</c:v>
                </c:pt>
                <c:pt idx="10">
                  <c:v>243774918.12</c:v>
                </c:pt>
                <c:pt idx="11">
                  <c:v>137885034.66999999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C-405C-BE82-572D3FDFB595}"/>
            </c:ext>
          </c:extLst>
        </c:ser>
        <c:ser>
          <c:idx val="1"/>
          <c:order val="1"/>
          <c:tx>
            <c:strRef>
              <c:f>'PI-DC-FO-21'!$A$12</c:f>
              <c:strCache>
                <c:ptCount val="1"/>
                <c:pt idx="0">
                  <c:v>PRESUPUESTO 2025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2.1732271984688748E-3"/>
                  <c:y val="0.2976082803854157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8C-405C-BE82-572D3FDFB595}"/>
                </c:ext>
              </c:extLst>
            </c:dLbl>
            <c:dLbl>
              <c:idx val="1"/>
              <c:layout>
                <c:manualLayout>
                  <c:x val="-2.1732271984688618E-3"/>
                  <c:y val="0.2695668562850684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B8C-405C-BE82-572D3FDFB595}"/>
                </c:ext>
              </c:extLst>
            </c:dLbl>
            <c:dLbl>
              <c:idx val="2"/>
              <c:layout>
                <c:manualLayout>
                  <c:x val="-1.4488181323125745E-3"/>
                  <c:y val="0.275597098406074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B8C-405C-BE82-572D3FDFB595}"/>
                </c:ext>
              </c:extLst>
            </c:dLbl>
            <c:dLbl>
              <c:idx val="3"/>
              <c:layout>
                <c:manualLayout>
                  <c:x val="-1.4488181323125745E-3"/>
                  <c:y val="0.2213160500095899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B8C-405C-BE82-572D3FDFB595}"/>
                </c:ext>
              </c:extLst>
            </c:dLbl>
            <c:dLbl>
              <c:idx val="4"/>
              <c:layout>
                <c:manualLayout>
                  <c:x val="-1.4488181323125745E-3"/>
                  <c:y val="0.2161308311538858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8C-405C-BE82-572D3FDFB595}"/>
                </c:ext>
              </c:extLst>
            </c:dLbl>
            <c:dLbl>
              <c:idx val="5"/>
              <c:layout>
                <c:manualLayout>
                  <c:x val="-2.1732271984688618E-3"/>
                  <c:y val="0.2673541858142079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B8C-405C-BE82-572D3FDFB595}"/>
                </c:ext>
              </c:extLst>
            </c:dLbl>
            <c:dLbl>
              <c:idx val="6"/>
              <c:layout>
                <c:manualLayout>
                  <c:x val="-1.4488181323125745E-3"/>
                  <c:y val="0.2124540597591760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B8C-405C-BE82-572D3FDFB595}"/>
                </c:ext>
              </c:extLst>
            </c:dLbl>
            <c:dLbl>
              <c:idx val="7"/>
              <c:layout>
                <c:manualLayout>
                  <c:x val="-1.4488181323126807E-3"/>
                  <c:y val="0.2393087705255175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B8C-405C-BE82-572D3FDFB595}"/>
                </c:ext>
              </c:extLst>
            </c:dLbl>
            <c:dLbl>
              <c:idx val="8"/>
              <c:layout>
                <c:manualLayout>
                  <c:x val="-1.4488181323125745E-3"/>
                  <c:y val="0.261117288830105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B8C-405C-BE82-572D3FDFB595}"/>
                </c:ext>
              </c:extLst>
            </c:dLbl>
            <c:dLbl>
              <c:idx val="9"/>
              <c:layout>
                <c:manualLayout>
                  <c:x val="-1.4488181323126807E-3"/>
                  <c:y val="0.2677198230129702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B8C-405C-BE82-572D3FDFB595}"/>
                </c:ext>
              </c:extLst>
            </c:dLbl>
            <c:dLbl>
              <c:idx val="10"/>
              <c:layout>
                <c:manualLayout>
                  <c:x val="-1.4488181323126807E-3"/>
                  <c:y val="0.3368906647213318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B8C-405C-BE82-572D3FDFB595}"/>
                </c:ext>
              </c:extLst>
            </c:dLbl>
            <c:dLbl>
              <c:idx val="11"/>
              <c:layout>
                <c:manualLayout>
                  <c:x val="-1.4488181323126807E-3"/>
                  <c:y val="0.2537063172750826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B8C-405C-BE82-572D3FDFB5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'PI-DC-FO-21'!$B$10:$M$10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'PI-DC-FO-21'!$B$12:$M$12</c:f>
              <c:numCache>
                <c:formatCode>_-"$"* #,##0_-;\-"$"* #,##0_-;_-"$"* "-"??_-;_-@_-</c:formatCode>
                <c:ptCount val="12"/>
                <c:pt idx="0">
                  <c:v>217509290.68653506</c:v>
                </c:pt>
                <c:pt idx="1">
                  <c:v>211187082.64422178</c:v>
                </c:pt>
                <c:pt idx="2">
                  <c:v>168284250.55855063</c:v>
                </c:pt>
                <c:pt idx="3">
                  <c:v>174474574.36514339</c:v>
                </c:pt>
                <c:pt idx="4">
                  <c:v>174008077.91479999</c:v>
                </c:pt>
                <c:pt idx="5">
                  <c:v>169985624.99467745</c:v>
                </c:pt>
                <c:pt idx="6">
                  <c:v>168358646.99633232</c:v>
                </c:pt>
                <c:pt idx="7">
                  <c:v>174778591.0158329</c:v>
                </c:pt>
                <c:pt idx="8">
                  <c:v>178625082.251908</c:v>
                </c:pt>
                <c:pt idx="9">
                  <c:v>173234700.04867956</c:v>
                </c:pt>
                <c:pt idx="10">
                  <c:v>175212926.14890769</c:v>
                </c:pt>
                <c:pt idx="11">
                  <c:v>167247791.80296117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B8C-405C-BE82-572D3FDFB595}"/>
            </c:ext>
          </c:extLst>
        </c:ser>
        <c:ser>
          <c:idx val="2"/>
          <c:order val="2"/>
          <c:tx>
            <c:strRef>
              <c:f>'PI-DC-FO-21'!$A$13</c:f>
              <c:strCache>
                <c:ptCount val="1"/>
                <c:pt idx="0">
                  <c:v>VENTAS 2025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'PI-DC-FO-21'!$B$10:$M$10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'PI-DC-FO-21'!$B$13:$M$13</c:f>
              <c:numCache>
                <c:formatCode>_-"$"* #,##0_-;\-"$"* #,##0_-;_-"$"* "-"??_-;_-@_-</c:formatCode>
                <c:ptCount val="12"/>
                <c:pt idx="0">
                  <c:v>197305809.58000001</c:v>
                </c:pt>
                <c:pt idx="1">
                  <c:v>163171869.47999999</c:v>
                </c:pt>
                <c:pt idx="2">
                  <c:v>137545223.63</c:v>
                </c:pt>
                <c:pt idx="3">
                  <c:v>182257575.38</c:v>
                </c:pt>
                <c:pt idx="4">
                  <c:v>199672949.33000001</c:v>
                </c:pt>
                <c:pt idx="5">
                  <c:v>118241317.22</c:v>
                </c:pt>
                <c:pt idx="6">
                  <c:v>160841418.50999999</c:v>
                </c:pt>
                <c:pt idx="7">
                  <c:v>148630614.02000001</c:v>
                </c:pt>
                <c:pt idx="8">
                  <c:v>175806918.94999999</c:v>
                </c:pt>
                <c:pt idx="10">
                  <c:v>214141141.06999999</c:v>
                </c:pt>
                <c:pt idx="11">
                  <c:v>142842176.12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B8C-405C-BE82-572D3FDFB59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29184960"/>
        <c:axId val="329186920"/>
      </c:barChart>
      <c:catAx>
        <c:axId val="32918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rgbClr val="0070C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329186920"/>
        <c:crosses val="autoZero"/>
        <c:auto val="1"/>
        <c:lblAlgn val="ctr"/>
        <c:lblOffset val="100"/>
        <c:noMultiLvlLbl val="0"/>
      </c:catAx>
      <c:valAx>
        <c:axId val="3291869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329184960"/>
        <c:crosses val="autoZero"/>
        <c:crossBetween val="between"/>
        <c:minorUnit val="500000"/>
        <c:dispUnits>
          <c:builtInUnit val="millions"/>
          <c:dispUnitsLbl>
            <c:layout>
              <c:manualLayout>
                <c:xMode val="edge"/>
                <c:yMode val="edge"/>
                <c:x val="1.0737011757624008E-2"/>
                <c:y val="4.589910664836621E-2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cap="all" baseline="0">
                    <a:solidFill>
                      <a:srgbClr val="82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MX"/>
              </a:p>
            </c:txPr>
          </c:dispUnitsLbl>
        </c:dispUnits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>
      <a:solidFill>
        <a:srgbClr val="004274"/>
      </a:solidFill>
    </a:ln>
    <a:effectLst/>
  </c:spPr>
  <c:txPr>
    <a:bodyPr/>
    <a:lstStyle/>
    <a:p>
      <a:pPr>
        <a:defRPr/>
      </a:pPr>
      <a:endParaRPr lang="es-MX"/>
    </a:p>
  </c:txPr>
  <c:printSettings>
    <c:headerFooter alignWithMargins="0"/>
    <c:pageMargins b="1" l="0.75" r="0.75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524089508993007"/>
          <c:y val="0.17508470532092579"/>
          <c:w val="0.61474678823041862"/>
          <c:h val="0.65619039193134565"/>
        </c:manualLayout>
      </c:layout>
      <c:pieChart>
        <c:varyColors val="1"/>
        <c:ser>
          <c:idx val="1"/>
          <c:order val="0"/>
          <c:explosion val="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62CC-445E-96B7-E6A1E4B36CF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62CC-445E-96B7-E6A1E4B36CF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62CC-445E-96B7-E6A1E4B36CF5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62CC-445E-96B7-E6A1E4B36CF5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62CC-445E-96B7-E6A1E4B36CF5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62CC-445E-96B7-E6A1E4B36CF5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62CC-445E-96B7-E6A1E4B36CF5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62CC-445E-96B7-E6A1E4B36CF5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62CC-445E-96B7-E6A1E4B36CF5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62CC-445E-96B7-E6A1E4B36CF5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A-62CC-445E-96B7-E6A1E4B36CF5}"/>
              </c:ext>
            </c:extLst>
          </c:dPt>
          <c:dLbls>
            <c:dLbl>
              <c:idx val="0"/>
              <c:layout>
                <c:manualLayout>
                  <c:x val="8.0843903756403435E-2"/>
                  <c:y val="-4.581269228763622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CC-445E-96B7-E6A1E4B36CF5}"/>
                </c:ext>
              </c:extLst>
            </c:dLbl>
            <c:dLbl>
              <c:idx val="1"/>
              <c:layout>
                <c:manualLayout>
                  <c:x val="-4.0096674008996462E-2"/>
                  <c:y val="2.935964958022631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CC-445E-96B7-E6A1E4B36CF5}"/>
                </c:ext>
              </c:extLst>
            </c:dLbl>
            <c:dLbl>
              <c:idx val="2"/>
              <c:layout>
                <c:manualLayout>
                  <c:x val="-6.2315028145597556E-2"/>
                  <c:y val="0.17400166866558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CC-445E-96B7-E6A1E4B36CF5}"/>
                </c:ext>
              </c:extLst>
            </c:dLbl>
            <c:dLbl>
              <c:idx val="3"/>
              <c:layout>
                <c:manualLayout>
                  <c:x val="-0.13634951177726579"/>
                  <c:y val="0.109166883940831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2CC-445E-96B7-E6A1E4B36CF5}"/>
                </c:ext>
              </c:extLst>
            </c:dLbl>
            <c:dLbl>
              <c:idx val="4"/>
              <c:layout>
                <c:manualLayout>
                  <c:x val="-2.5505140724862055E-2"/>
                  <c:y val="-5.400753589789401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2CC-445E-96B7-E6A1E4B36CF5}"/>
                </c:ext>
              </c:extLst>
            </c:dLbl>
            <c:dLbl>
              <c:idx val="5"/>
              <c:layout>
                <c:manualLayout>
                  <c:x val="-7.512778840248735E-2"/>
                  <c:y val="-9.793642732060756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2CC-445E-96B7-E6A1E4B36CF5}"/>
                </c:ext>
              </c:extLst>
            </c:dLbl>
            <c:dLbl>
              <c:idx val="6"/>
              <c:layout>
                <c:manualLayout>
                  <c:x val="-3.4844710779393336E-2"/>
                  <c:y val="-0.1723628874091887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2CC-445E-96B7-E6A1E4B36CF5}"/>
                </c:ext>
              </c:extLst>
            </c:dLbl>
            <c:dLbl>
              <c:idx val="7"/>
              <c:layout>
                <c:manualLayout>
                  <c:x val="8.5736652646053069E-2"/>
                  <c:y val="-0.126366341529676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2CC-445E-96B7-E6A1E4B36CF5}"/>
                </c:ext>
              </c:extLst>
            </c:dLbl>
            <c:dLbl>
              <c:idx val="8"/>
              <c:layout>
                <c:manualLayout>
                  <c:x val="9.8369496417449506E-2"/>
                  <c:y val="-6.907058803080078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2CC-445E-96B7-E6A1E4B36CF5}"/>
                </c:ext>
              </c:extLst>
            </c:dLbl>
            <c:dLbl>
              <c:idx val="9"/>
              <c:layout>
                <c:manualLayout>
                  <c:x val="0.21983298309576255"/>
                  <c:y val="3.171264188002989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2CC-445E-96B7-E6A1E4B36CF5}"/>
                </c:ext>
              </c:extLst>
            </c:dLbl>
            <c:dLbl>
              <c:idx val="10"/>
              <c:layout>
                <c:manualLayout>
                  <c:x val="9.2752192149614734E-2"/>
                  <c:y val="7.76546557508126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2CC-445E-96B7-E6A1E4B36CF5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'PI-DC-FO-32'!$B$155:$B$165</c:f>
              <c:strCache>
                <c:ptCount val="11"/>
                <c:pt idx="0">
                  <c:v>SYMRISE, S. DE R.L. DE C.V.</c:v>
                </c:pt>
                <c:pt idx="1">
                  <c:v>ENVASES UNIVERALES, SAPI DE CV</c:v>
                </c:pt>
                <c:pt idx="2">
                  <c:v>BM NEGOCIACIONES QUÍMICAS</c:v>
                </c:pt>
                <c:pt idx="3">
                  <c:v>TEKNOPELLETS, S.A. DE C.V.</c:v>
                </c:pt>
                <c:pt idx="4">
                  <c:v>ADITIVOS CEMENTANTES</c:v>
                </c:pt>
                <c:pt idx="5">
                  <c:v>M CHEM</c:v>
                </c:pt>
                <c:pt idx="6">
                  <c:v>ENVASERV S. A. DE C. V.</c:v>
                </c:pt>
                <c:pt idx="7">
                  <c:v>ESPECIALIDADES PDV, S.A. DE C.V</c:v>
                </c:pt>
                <c:pt idx="8">
                  <c:v>MANUFACTURA DE ENVASES JÚPITER S.A DE C.V</c:v>
                </c:pt>
                <c:pt idx="9">
                  <c:v>TENSOACTIVOS Y ESPECIALIDADES, S.A. DE C.V.</c:v>
                </c:pt>
                <c:pt idx="10">
                  <c:v>VARIOS</c:v>
                </c:pt>
              </c:strCache>
            </c:strRef>
          </c:cat>
          <c:val>
            <c:numRef>
              <c:f>'PI-DC-FO-32'!$O$155:$O$165</c:f>
              <c:numCache>
                <c:formatCode>_-"$"* #,##0_-;\-"$"* #,##0_-;_-"$"* "-"??_-;_-@_-</c:formatCode>
                <c:ptCount val="11"/>
                <c:pt idx="0">
                  <c:v>137545217.41</c:v>
                </c:pt>
                <c:pt idx="1">
                  <c:v>106820976.47</c:v>
                </c:pt>
                <c:pt idx="2">
                  <c:v>77307323.700000003</c:v>
                </c:pt>
                <c:pt idx="3">
                  <c:v>76995120.969999999</c:v>
                </c:pt>
                <c:pt idx="4">
                  <c:v>68598954.219999999</c:v>
                </c:pt>
                <c:pt idx="5">
                  <c:v>58291537.969999999</c:v>
                </c:pt>
                <c:pt idx="6">
                  <c:v>52339096.469999999</c:v>
                </c:pt>
                <c:pt idx="7">
                  <c:v>38218459.829999998</c:v>
                </c:pt>
                <c:pt idx="8">
                  <c:v>31151817.079999998</c:v>
                </c:pt>
                <c:pt idx="9">
                  <c:v>28614663.32</c:v>
                </c:pt>
                <c:pt idx="10">
                  <c:v>319563733.64999998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2CC-445E-96B7-E6A1E4B36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20"/>
      </c:pieChart>
    </c:plotArea>
    <c:plotVisOnly val="1"/>
    <c:dispBlanksAs val="zero"/>
    <c:showDLblsOverMax val="0"/>
  </c:chart>
  <c:printSettings>
    <c:headerFooter alignWithMargins="0"/>
    <c:pageMargins b="1" l="0.75" r="0.75" t="1" header="0" footer="0"/>
    <c:pageSetup orientation="landscape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12755112681699"/>
          <c:y val="8.0654090900507958E-2"/>
          <c:w val="0.40722229913609936"/>
          <c:h val="0.77424309371400513"/>
        </c:manualLayout>
      </c:layout>
      <c:doughnutChart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rgbClr val="FF99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1D-4C63-9DC4-25D119E60DFB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1D-4C63-9DC4-25D119E60DFB}"/>
              </c:ext>
            </c:extLst>
          </c:dPt>
          <c:dPt>
            <c:idx val="2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A1D-4C63-9DC4-25D119E60DFB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A1D-4C63-9DC4-25D119E60DFB}"/>
              </c:ext>
            </c:extLst>
          </c:dPt>
          <c:dLbls>
            <c:dLbl>
              <c:idx val="1"/>
              <c:layout>
                <c:manualLayout>
                  <c:x val="8.727272727272728E-2"/>
                  <c:y val="5.324458304495428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5">
                          <a:lumMod val="7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MX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A1D-4C63-9DC4-25D119E60D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('PI-DC-FO-33'!$A$12:$B$12,'PI-DC-FO-33'!$A$31:$B$31,'PI-DC-FO-33'!$A$34:$B$34,'PI-DC-FO-33'!$A$66:$B$66)</c:f>
              <c:strCache>
                <c:ptCount val="4"/>
                <c:pt idx="0">
                  <c:v>PRODUCTO TERMINADO</c:v>
                </c:pt>
                <c:pt idx="1">
                  <c:v>PRODUCCIÓN EN PROCESO</c:v>
                </c:pt>
                <c:pt idx="2">
                  <c:v>QUÍMICOS</c:v>
                </c:pt>
                <c:pt idx="3">
                  <c:v>MATERIAS PRIMAS</c:v>
                </c:pt>
              </c:strCache>
            </c:strRef>
          </c:cat>
          <c:val>
            <c:numRef>
              <c:f>('PI-DC-FO-33'!$C$12,'PI-DC-FO-33'!$C$31,'PI-DC-FO-33'!$C$34,'PI-DC-FO-33'!$C$66)</c:f>
              <c:numCache>
                <c:formatCode>_("$"* #,##0.00_);_("$"* \(#,##0.00\);_("$"* "-"??_);_(@_)</c:formatCode>
                <c:ptCount val="4"/>
                <c:pt idx="0">
                  <c:v>42846623.809999995</c:v>
                </c:pt>
                <c:pt idx="1">
                  <c:v>0</c:v>
                </c:pt>
                <c:pt idx="2">
                  <c:v>61657770.979999997</c:v>
                </c:pt>
                <c:pt idx="3">
                  <c:v>25808190.590000011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1D-4C63-9DC4-25D119E60DF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48"/>
    </mc:Choice>
    <mc:Fallback>
      <c:style val="48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962215885716184E-2"/>
          <c:y val="0.15972980963058075"/>
          <c:w val="0.90925038820409232"/>
          <c:h val="0.7168384564174376"/>
        </c:manualLayout>
      </c:layout>
      <c:lineChart>
        <c:grouping val="standard"/>
        <c:varyColors val="0"/>
        <c:ser>
          <c:idx val="2"/>
          <c:order val="0"/>
          <c:tx>
            <c:strRef>
              <c:f>'PI-DC-FO-34'!$A$12</c:f>
              <c:strCache>
                <c:ptCount val="1"/>
                <c:pt idx="0">
                  <c:v>PRODUCTO TERMINADO</c:v>
                </c:pt>
              </c:strCache>
            </c:strRef>
          </c:tx>
          <c:spPr>
            <a:ln w="31750">
              <a:solidFill>
                <a:srgbClr val="002060"/>
              </a:solidFill>
            </a:ln>
          </c:spPr>
          <c:marker>
            <c:symbol val="circle"/>
            <c:size val="7"/>
            <c:spPr>
              <a:solidFill>
                <a:srgbClr val="0070C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'PI-DC-FO-34'!$K$11:$BI$11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'PI-DC-FO-34'!$K$12:$BI$12</c:f>
              <c:numCache>
                <c:formatCode>_("$"* #,##0.00_);_("$"* \(#,##0.00\);_("$"* "-"??_);_(@_)</c:formatCode>
                <c:ptCount val="13"/>
                <c:pt idx="0">
                  <c:v>20599699.159999996</c:v>
                </c:pt>
                <c:pt idx="1">
                  <c:v>28537667.480000004</c:v>
                </c:pt>
                <c:pt idx="2">
                  <c:v>29714432.890000001</c:v>
                </c:pt>
                <c:pt idx="3">
                  <c:v>35547218.990000002</c:v>
                </c:pt>
                <c:pt idx="4">
                  <c:v>28199605.800000004</c:v>
                </c:pt>
                <c:pt idx="5">
                  <c:v>18707764.120000001</c:v>
                </c:pt>
                <c:pt idx="6">
                  <c:v>40520522.890000001</c:v>
                </c:pt>
                <c:pt idx="7">
                  <c:v>39004608.909999989</c:v>
                </c:pt>
                <c:pt idx="8">
                  <c:v>26581492.690000001</c:v>
                </c:pt>
                <c:pt idx="9">
                  <c:v>20754539.93</c:v>
                </c:pt>
                <c:pt idx="10">
                  <c:v>43401322.860000007</c:v>
                </c:pt>
                <c:pt idx="11">
                  <c:v>12378130.57</c:v>
                </c:pt>
                <c:pt idx="12">
                  <c:v>42846623.809999995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54-4B8B-A3D4-574C543B3439}"/>
            </c:ext>
          </c:extLst>
        </c:ser>
        <c:ser>
          <c:idx val="3"/>
          <c:order val="1"/>
          <c:tx>
            <c:strRef>
              <c:f>'PI-DC-FO-34'!$A$13</c:f>
              <c:strCache>
                <c:ptCount val="1"/>
                <c:pt idx="0">
                  <c:v>PRODUCTO TERMINADO ÓPTIMO</c:v>
                </c:pt>
              </c:strCache>
            </c:strRef>
          </c:tx>
          <c:spPr>
            <a:ln w="25400">
              <a:solidFill>
                <a:srgbClr val="0070C0"/>
              </a:solidFill>
              <a:prstDash val="dash"/>
            </a:ln>
          </c:spPr>
          <c:marker>
            <c:symbol val="circle"/>
            <c:size val="3"/>
            <c:spPr>
              <a:solidFill>
                <a:schemeClr val="accent6">
                  <a:lumMod val="75000"/>
                </a:schemeClr>
              </a:solidFill>
            </c:spPr>
          </c:marker>
          <c:cat>
            <c:numRef>
              <c:f>'PI-DC-FO-34'!$K$11:$BI$11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'PI-DC-FO-34'!$K$13:$BI$13</c:f>
              <c:numCache>
                <c:formatCode>_("$"* #,##0.00_);_("$"* \(#,##0.00\);_("$"* "-"??_);_(@_)</c:formatCode>
                <c:ptCount val="13"/>
                <c:pt idx="0">
                  <c:v>72000000</c:v>
                </c:pt>
                <c:pt idx="1">
                  <c:v>72000000</c:v>
                </c:pt>
                <c:pt idx="2">
                  <c:v>72000000</c:v>
                </c:pt>
                <c:pt idx="3">
                  <c:v>72000000</c:v>
                </c:pt>
                <c:pt idx="4">
                  <c:v>72000000</c:v>
                </c:pt>
                <c:pt idx="5">
                  <c:v>72000000</c:v>
                </c:pt>
                <c:pt idx="6">
                  <c:v>72000000</c:v>
                </c:pt>
                <c:pt idx="7">
                  <c:v>72000000</c:v>
                </c:pt>
                <c:pt idx="8">
                  <c:v>72000000</c:v>
                </c:pt>
                <c:pt idx="9">
                  <c:v>72000000</c:v>
                </c:pt>
                <c:pt idx="10">
                  <c:v>72000000</c:v>
                </c:pt>
                <c:pt idx="11">
                  <c:v>72000000</c:v>
                </c:pt>
                <c:pt idx="12">
                  <c:v>72000000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54-4B8B-A3D4-574C543B3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536608"/>
        <c:axId val="324534256"/>
      </c:lineChart>
      <c:dateAx>
        <c:axId val="32453660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2453425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324534256"/>
        <c:scaling>
          <c:orientation val="minMax"/>
          <c:min val="0"/>
        </c:scaling>
        <c:delete val="0"/>
        <c:axPos val="l"/>
        <c:majorGridlines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24536608"/>
        <c:crosses val="autoZero"/>
        <c:crossBetween val="between"/>
        <c:minorUnit val="500000"/>
        <c:dispUnits>
          <c:builtInUnit val="millions"/>
          <c:dispUnitsLbl>
            <c:layout>
              <c:manualLayout>
                <c:xMode val="edge"/>
                <c:yMode val="edge"/>
                <c:x val="1.1634671320535195E-2"/>
                <c:y val="0.10904276309723582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  <c:spPr>
        <a:solidFill>
          <a:sysClr val="window" lastClr="FFFFFF"/>
        </a:solidFill>
      </c:spPr>
    </c:plotArea>
    <c:legend>
      <c:legendPos val="r"/>
      <c:layout>
        <c:manualLayout>
          <c:xMode val="edge"/>
          <c:yMode val="edge"/>
          <c:x val="0.5439424502796999"/>
          <c:y val="2.9826239705454241E-2"/>
          <c:w val="0.42146651825589865"/>
          <c:h val="6.3829755093562951E-2"/>
        </c:manualLayout>
      </c:layout>
      <c:overlay val="0"/>
    </c:legend>
    <c:plotVisOnly val="1"/>
    <c:dispBlanksAs val="gap"/>
    <c:showDLblsOverMax val="0"/>
  </c:chart>
  <c:spPr>
    <a:solidFill>
      <a:sysClr val="window" lastClr="FFFFFF"/>
    </a:solidFill>
    <a:ln w="28575">
      <a:solidFill>
        <a:srgbClr val="0070C0"/>
      </a:solidFill>
    </a:ln>
  </c:spPr>
  <c:txPr>
    <a:bodyPr/>
    <a:lstStyle/>
    <a:p>
      <a:pPr>
        <a:defRPr>
          <a:solidFill>
            <a:sysClr val="windowText" lastClr="000000"/>
          </a:solidFill>
          <a:latin typeface="Arial" pitchFamily="34" charset="0"/>
          <a:cs typeface="Arial" pitchFamily="34" charset="0"/>
        </a:defRPr>
      </a:pPr>
      <a:endParaRPr lang="es-MX"/>
    </a:p>
  </c:txPr>
  <c:printSettings>
    <c:headerFooter alignWithMargins="0"/>
    <c:pageMargins b="1" l="0.75" r="0.75" t="1" header="0" footer="0"/>
    <c:pageSetup orientation="portrait" horizontalDpi="300" verticalDpi="3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48"/>
    </mc:Choice>
    <mc:Fallback>
      <c:style val="48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767155297956596E-2"/>
          <c:y val="0.19469352576628557"/>
          <c:w val="0.9164063275874299"/>
          <c:h val="0.67625443115906803"/>
        </c:manualLayout>
      </c:layout>
      <c:lineChart>
        <c:grouping val="standard"/>
        <c:varyColors val="0"/>
        <c:ser>
          <c:idx val="2"/>
          <c:order val="0"/>
          <c:tx>
            <c:strRef>
              <c:f>'PI-DC-FO-34'!$A$31</c:f>
              <c:strCache>
                <c:ptCount val="1"/>
                <c:pt idx="0">
                  <c:v>QUÍMICOS</c:v>
                </c:pt>
              </c:strCache>
            </c:strRef>
          </c:tx>
          <c:spPr>
            <a:ln w="34925">
              <a:solidFill>
                <a:srgbClr val="0070C0"/>
              </a:solidFill>
            </a:ln>
          </c:spPr>
          <c:marker>
            <c:symbol val="circle"/>
            <c:size val="5"/>
            <c:spPr>
              <a:solidFill>
                <a:srgbClr val="002060"/>
              </a:solidFill>
            </c:spPr>
          </c:marker>
          <c:dLbls>
            <c:numFmt formatCode="&quot;$&quot;#,##0.0;\-&quot;$&quot;#,##0.0" sourceLinked="0"/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'PI-DC-FO-34'!$K$30:$BI$30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'PI-DC-FO-34'!$K$31:$BI$31</c:f>
              <c:numCache>
                <c:formatCode>_("$"* #,##0.00_);_("$"* \(#,##0.00\);_("$"* "-"??_);_(@_)</c:formatCode>
                <c:ptCount val="13"/>
                <c:pt idx="0">
                  <c:v>39663378.590000011</c:v>
                </c:pt>
                <c:pt idx="1">
                  <c:v>37395443.74000001</c:v>
                </c:pt>
                <c:pt idx="2">
                  <c:v>44447200.259999998</c:v>
                </c:pt>
                <c:pt idx="3">
                  <c:v>45924579.759999998</c:v>
                </c:pt>
                <c:pt idx="4">
                  <c:v>50948412.440000005</c:v>
                </c:pt>
                <c:pt idx="5">
                  <c:v>43602598.190000005</c:v>
                </c:pt>
                <c:pt idx="6">
                  <c:v>50504156.95000001</c:v>
                </c:pt>
                <c:pt idx="7">
                  <c:v>50939045.670000024</c:v>
                </c:pt>
                <c:pt idx="8">
                  <c:v>50892326.18</c:v>
                </c:pt>
                <c:pt idx="9">
                  <c:v>54601037.100000024</c:v>
                </c:pt>
                <c:pt idx="10">
                  <c:v>47856179.560000002</c:v>
                </c:pt>
                <c:pt idx="11">
                  <c:v>46683416.289999999</c:v>
                </c:pt>
                <c:pt idx="12">
                  <c:v>61657770.979999997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50-4BE4-AF39-CE6EFA0E5BDB}"/>
            </c:ext>
          </c:extLst>
        </c:ser>
        <c:ser>
          <c:idx val="3"/>
          <c:order val="1"/>
          <c:tx>
            <c:strRef>
              <c:f>'PI-DC-FO-34'!$A$32</c:f>
              <c:strCache>
                <c:ptCount val="1"/>
                <c:pt idx="0">
                  <c:v>QUÍMICOS ÓPTIMO</c:v>
                </c:pt>
              </c:strCache>
            </c:strRef>
          </c:tx>
          <c:spPr>
            <a:ln w="25400" cmpd="sng">
              <a:solidFill>
                <a:srgbClr val="C00000"/>
              </a:solidFill>
              <a:prstDash val="sysDash"/>
            </a:ln>
          </c:spPr>
          <c:marker>
            <c:symbol val="diamond"/>
            <c:size val="3"/>
            <c:spPr>
              <a:solidFill>
                <a:srgbClr val="C00000"/>
              </a:solidFill>
            </c:spPr>
          </c:marker>
          <c:cat>
            <c:numRef>
              <c:f>'PI-DC-FO-34'!$K$30:$BI$30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'PI-DC-FO-34'!$K$32:$BI$32</c:f>
              <c:numCache>
                <c:formatCode>_("$"* #,##0.00_);_("$"* \(#,##0.00\);_("$"* "-"??_);_(@_)</c:formatCode>
                <c:ptCount val="13"/>
                <c:pt idx="0">
                  <c:v>24000000</c:v>
                </c:pt>
                <c:pt idx="1">
                  <c:v>24000000</c:v>
                </c:pt>
                <c:pt idx="2">
                  <c:v>24000000</c:v>
                </c:pt>
                <c:pt idx="3">
                  <c:v>24000000</c:v>
                </c:pt>
                <c:pt idx="4">
                  <c:v>24000000</c:v>
                </c:pt>
                <c:pt idx="5">
                  <c:v>24000000</c:v>
                </c:pt>
                <c:pt idx="6">
                  <c:v>24000000</c:v>
                </c:pt>
                <c:pt idx="7">
                  <c:v>24000000</c:v>
                </c:pt>
                <c:pt idx="8">
                  <c:v>24000000</c:v>
                </c:pt>
                <c:pt idx="9">
                  <c:v>24000000</c:v>
                </c:pt>
                <c:pt idx="10">
                  <c:v>24000000</c:v>
                </c:pt>
                <c:pt idx="11">
                  <c:v>24000000</c:v>
                </c:pt>
                <c:pt idx="12">
                  <c:v>24000000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50-4BE4-AF39-CE6EFA0E5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537392"/>
        <c:axId val="324533080"/>
      </c:lineChart>
      <c:dateAx>
        <c:axId val="32453739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2453308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324533080"/>
        <c:scaling>
          <c:orientation val="minMax"/>
          <c:min val="1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24537392"/>
        <c:crosses val="autoZero"/>
        <c:crossBetween val="between"/>
        <c:minorUnit val="500000"/>
        <c:dispUnits>
          <c:builtInUnit val="millions"/>
          <c:dispUnitsLbl>
            <c:layout>
              <c:manualLayout>
                <c:xMode val="edge"/>
                <c:yMode val="edge"/>
                <c:x val="7.5559430398140079E-3"/>
                <c:y val="9.3954505686789147E-2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  <c:spPr>
        <a:solidFill>
          <a:schemeClr val="bg1"/>
        </a:solidFill>
      </c:spPr>
    </c:plotArea>
    <c:legend>
      <c:legendPos val="b"/>
      <c:layout>
        <c:manualLayout>
          <c:xMode val="edge"/>
          <c:yMode val="edge"/>
          <c:x val="0.66675056411539702"/>
          <c:y val="4.5244178207852273E-2"/>
          <c:w val="0.30703490068909889"/>
          <c:h val="6.0837691584848197E-2"/>
        </c:manualLayout>
      </c:layout>
      <c:overlay val="0"/>
      <c:txPr>
        <a:bodyPr/>
        <a:lstStyle/>
        <a:p>
          <a:pPr>
            <a:defRPr sz="900" b="1"/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28575">
      <a:solidFill>
        <a:schemeClr val="tx2">
          <a:lumMod val="75000"/>
        </a:schemeClr>
      </a:solidFill>
    </a:ln>
  </c:spPr>
  <c:txPr>
    <a:bodyPr/>
    <a:lstStyle/>
    <a:p>
      <a:pPr>
        <a:defRPr>
          <a:solidFill>
            <a:sysClr val="windowText" lastClr="000000"/>
          </a:solidFill>
          <a:latin typeface="Arial" pitchFamily="34" charset="0"/>
          <a:cs typeface="Arial" pitchFamily="34" charset="0"/>
        </a:defRPr>
      </a:pPr>
      <a:endParaRPr lang="es-MX"/>
    </a:p>
  </c:txPr>
  <c:printSettings>
    <c:headerFooter alignWithMargins="0"/>
    <c:pageMargins b="1" l="0.75" r="0.75" t="1" header="0" footer="0"/>
    <c:pageSetup orientation="landscape" horizontalDpi="-4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48"/>
    </mc:Choice>
    <mc:Fallback>
      <c:style val="48"/>
    </mc:Fallback>
  </mc:AlternateContent>
  <c:chart>
    <c:autoTitleDeleted val="0"/>
    <c:plotArea>
      <c:layout>
        <c:manualLayout>
          <c:layoutTarget val="inner"/>
          <c:xMode val="edge"/>
          <c:yMode val="edge"/>
          <c:x val="7.0037744082948855E-2"/>
          <c:y val="0.16014344741560771"/>
          <c:w val="0.90119188022159824"/>
          <c:h val="0.73459066529727257"/>
        </c:manualLayout>
      </c:layout>
      <c:lineChart>
        <c:grouping val="standard"/>
        <c:varyColors val="0"/>
        <c:ser>
          <c:idx val="2"/>
          <c:order val="0"/>
          <c:tx>
            <c:strRef>
              <c:f>'PI-DC-FO-34'!$A$50</c:f>
              <c:strCache>
                <c:ptCount val="1"/>
                <c:pt idx="0">
                  <c:v>MATERIAS PRIMAS</c:v>
                </c:pt>
              </c:strCache>
            </c:strRef>
          </c:tx>
          <c:spPr>
            <a:ln w="31750">
              <a:solidFill>
                <a:schemeClr val="tx2">
                  <a:lumMod val="75000"/>
                </a:schemeClr>
              </a:solidFill>
            </a:ln>
          </c:spPr>
          <c:marker>
            <c:symbol val="circle"/>
            <c:size val="5"/>
          </c:marker>
          <c:dLbls>
            <c:numFmt formatCode="_-\$* #,##0.0_-;\-\$* #,##0.0_-;_-\$* &quot;-&quot;??_-;_-@_-" sourceLinked="0"/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'PI-DC-FO-34'!$K$49:$BI$49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'PI-DC-FO-34'!$K$50:$BI$50</c:f>
              <c:numCache>
                <c:formatCode>_("$"* #,##0.00_);_("$"* \(#,##0.00\);_("$"* "-"??_);_(@_)</c:formatCode>
                <c:ptCount val="13"/>
                <c:pt idx="0">
                  <c:v>27484607.16</c:v>
                </c:pt>
                <c:pt idx="1">
                  <c:v>29953495.779999997</c:v>
                </c:pt>
                <c:pt idx="2">
                  <c:v>28719949.359999999</c:v>
                </c:pt>
                <c:pt idx="3">
                  <c:v>26193991.68</c:v>
                </c:pt>
                <c:pt idx="4">
                  <c:v>26186381.659999996</c:v>
                </c:pt>
                <c:pt idx="5">
                  <c:v>24566300.23</c:v>
                </c:pt>
                <c:pt idx="6">
                  <c:v>25946222.359999996</c:v>
                </c:pt>
                <c:pt idx="7">
                  <c:v>27332568.269999996</c:v>
                </c:pt>
                <c:pt idx="8">
                  <c:v>30226943.419999998</c:v>
                </c:pt>
                <c:pt idx="9">
                  <c:v>30133294.740000006</c:v>
                </c:pt>
                <c:pt idx="10">
                  <c:v>27570722.77</c:v>
                </c:pt>
                <c:pt idx="11">
                  <c:v>28156521.07</c:v>
                </c:pt>
                <c:pt idx="12">
                  <c:v>25808190.590000011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DD-46BF-9F17-B04DC3B677E7}"/>
            </c:ext>
          </c:extLst>
        </c:ser>
        <c:ser>
          <c:idx val="0"/>
          <c:order val="1"/>
          <c:tx>
            <c:strRef>
              <c:f>'PI-DC-FO-34'!$A$51</c:f>
              <c:strCache>
                <c:ptCount val="1"/>
                <c:pt idx="0">
                  <c:v>MATERIAS PRIMAS ÓPTIMO</c:v>
                </c:pt>
              </c:strCache>
            </c:strRef>
          </c:tx>
          <c:cat>
            <c:numRef>
              <c:f>'PI-DC-FO-34'!$K$49:$BI$49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'PI-DC-FO-34'!$K$51:$BI$51</c:f>
              <c:numCache>
                <c:formatCode>_("$"* #,##0.00_);_("$"* \(#,##0.00\);_("$"* "-"??_);_(@_)</c:formatCode>
                <c:ptCount val="13"/>
                <c:pt idx="0">
                  <c:v>24000000</c:v>
                </c:pt>
                <c:pt idx="1">
                  <c:v>24000000</c:v>
                </c:pt>
                <c:pt idx="2">
                  <c:v>24000000</c:v>
                </c:pt>
                <c:pt idx="3">
                  <c:v>24000000</c:v>
                </c:pt>
                <c:pt idx="4">
                  <c:v>24000000</c:v>
                </c:pt>
                <c:pt idx="5">
                  <c:v>24000000</c:v>
                </c:pt>
                <c:pt idx="6">
                  <c:v>24000000</c:v>
                </c:pt>
                <c:pt idx="7">
                  <c:v>24000000</c:v>
                </c:pt>
                <c:pt idx="8">
                  <c:v>24000000</c:v>
                </c:pt>
                <c:pt idx="9">
                  <c:v>24000000</c:v>
                </c:pt>
                <c:pt idx="10">
                  <c:v>24000000</c:v>
                </c:pt>
                <c:pt idx="11">
                  <c:v>24000000</c:v>
                </c:pt>
                <c:pt idx="12">
                  <c:v>24000000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DD-46BF-9F17-B04DC3B67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532688"/>
        <c:axId val="324538568"/>
      </c:lineChart>
      <c:dateAx>
        <c:axId val="32453268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2453856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324538568"/>
        <c:scaling>
          <c:orientation val="minMax"/>
        </c:scaling>
        <c:delete val="0"/>
        <c:axPos val="l"/>
        <c:majorGridlines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24532688"/>
        <c:crosses val="autoZero"/>
        <c:crossBetween val="between"/>
        <c:minorUnit val="500000"/>
        <c:dispUnits>
          <c:builtInUnit val="millions"/>
          <c:dispUnitsLbl>
            <c:layout>
              <c:manualLayout>
                <c:xMode val="edge"/>
                <c:yMode val="edge"/>
                <c:x val="1.3658820110433014E-2"/>
                <c:y val="0.13416158849709003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  <c:spPr>
        <a:solidFill>
          <a:schemeClr val="bg1"/>
        </a:solidFill>
      </c:spPr>
    </c:plotArea>
    <c:legend>
      <c:legendPos val="r"/>
      <c:layout>
        <c:manualLayout>
          <c:xMode val="edge"/>
          <c:yMode val="edge"/>
          <c:x val="0.55596839697420986"/>
          <c:y val="4.0125278094887286E-2"/>
          <c:w val="0.41923902220833825"/>
          <c:h val="0.1096200518546722"/>
        </c:manualLayout>
      </c:layout>
      <c:overlay val="0"/>
      <c:txPr>
        <a:bodyPr/>
        <a:lstStyle/>
        <a:p>
          <a:pPr>
            <a:defRPr sz="900" b="1">
              <a:solidFill>
                <a:sysClr val="windowText" lastClr="000000"/>
              </a:solidFill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28575">
      <a:solidFill>
        <a:srgbClr val="0070C0"/>
      </a:solidFill>
    </a:ln>
  </c:spPr>
  <c:txPr>
    <a:bodyPr/>
    <a:lstStyle/>
    <a:p>
      <a:pPr>
        <a:defRPr>
          <a:solidFill>
            <a:schemeClr val="tx2">
              <a:lumMod val="75000"/>
            </a:schemeClr>
          </a:solidFill>
          <a:latin typeface="Arial" pitchFamily="34" charset="0"/>
          <a:cs typeface="Arial" pitchFamily="34" charset="0"/>
        </a:defRPr>
      </a:pPr>
      <a:endParaRPr lang="es-MX"/>
    </a:p>
  </c:txPr>
  <c:printSettings>
    <c:headerFooter alignWithMargins="0"/>
    <c:pageMargins b="1" l="0.75" r="0.75" t="1" header="0" footer="0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254423969117801E-2"/>
          <c:y val="0.15687647666578639"/>
          <c:w val="0.91746621907658232"/>
          <c:h val="0.75488052036973641"/>
        </c:manualLayout>
      </c:layout>
      <c:lineChart>
        <c:grouping val="standard"/>
        <c:varyColors val="0"/>
        <c:ser>
          <c:idx val="0"/>
          <c:order val="0"/>
          <c:tx>
            <c:strRef>
              <c:f>'PI-DC-FO-34'!$A$69</c:f>
              <c:strCache>
                <c:ptCount val="1"/>
                <c:pt idx="0">
                  <c:v>FISICO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power"/>
            <c:dispRSqr val="0"/>
            <c:dispEq val="0"/>
          </c:trendline>
          <c:cat>
            <c:numRef>
              <c:f>'PI-DC-FO-34'!$K$68:$BI$68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'PI-DC-FO-34'!$K$69:$BI$69</c:f>
              <c:numCache>
                <c:formatCode>_("$"* #,##0.00_);_("$"* \(#,##0.00\);_("$"* "-"??_);_(@_)</c:formatCode>
                <c:ptCount val="13"/>
                <c:pt idx="0">
                  <c:v>87747684.910000011</c:v>
                </c:pt>
                <c:pt idx="1">
                  <c:v>95886607.000000015</c:v>
                </c:pt>
                <c:pt idx="2">
                  <c:v>102881582.51000001</c:v>
                </c:pt>
                <c:pt idx="3">
                  <c:v>107665790.43000001</c:v>
                </c:pt>
                <c:pt idx="4">
                  <c:v>105334399.90000001</c:v>
                </c:pt>
                <c:pt idx="5">
                  <c:v>86876662.540000007</c:v>
                </c:pt>
                <c:pt idx="6">
                  <c:v>116970902.2</c:v>
                </c:pt>
                <c:pt idx="7">
                  <c:v>117276222.85000001</c:v>
                </c:pt>
                <c:pt idx="8">
                  <c:v>107700762.29000001</c:v>
                </c:pt>
                <c:pt idx="9">
                  <c:v>105488871.77000004</c:v>
                </c:pt>
                <c:pt idx="10">
                  <c:v>118828225.19000001</c:v>
                </c:pt>
                <c:pt idx="11">
                  <c:v>87218067.930000007</c:v>
                </c:pt>
                <c:pt idx="12">
                  <c:v>130312585.38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F0-4BE1-9915-8A740FCDCECA}"/>
            </c:ext>
          </c:extLst>
        </c:ser>
        <c:ser>
          <c:idx val="1"/>
          <c:order val="1"/>
          <c:tx>
            <c:strRef>
              <c:f>'[52]PI-DC-FO-34'!$A$70</c:f>
              <c:strCache>
                <c:ptCount val="1"/>
                <c:pt idx="0">
                  <c:v>ÓPTIMO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'[52]PI-DC-FO-34'!$K$68:$BI$68</c:f>
              <c:numCache>
                <c:formatCode>General</c:formatCode>
                <c:ptCount val="51"/>
                <c:pt idx="0">
                  <c:v>44497</c:v>
                </c:pt>
                <c:pt idx="1">
                  <c:v>44528</c:v>
                </c:pt>
                <c:pt idx="2">
                  <c:v>44558</c:v>
                </c:pt>
                <c:pt idx="3">
                  <c:v>44592</c:v>
                </c:pt>
                <c:pt idx="4">
                  <c:v>44620</c:v>
                </c:pt>
                <c:pt idx="5">
                  <c:v>44648</c:v>
                </c:pt>
                <c:pt idx="6">
                  <c:v>44681</c:v>
                </c:pt>
                <c:pt idx="7">
                  <c:v>44712</c:v>
                </c:pt>
                <c:pt idx="8">
                  <c:v>44742</c:v>
                </c:pt>
                <c:pt idx="9">
                  <c:v>44773</c:v>
                </c:pt>
                <c:pt idx="10">
                  <c:v>44804</c:v>
                </c:pt>
                <c:pt idx="11">
                  <c:v>44834</c:v>
                </c:pt>
                <c:pt idx="12">
                  <c:v>44864</c:v>
                </c:pt>
                <c:pt idx="13">
                  <c:v>44895</c:v>
                </c:pt>
                <c:pt idx="14">
                  <c:v>44925</c:v>
                </c:pt>
                <c:pt idx="15">
                  <c:v>44954</c:v>
                </c:pt>
                <c:pt idx="16">
                  <c:v>44985</c:v>
                </c:pt>
                <c:pt idx="17">
                  <c:v>45013</c:v>
                </c:pt>
                <c:pt idx="18">
                  <c:v>45044</c:v>
                </c:pt>
                <c:pt idx="19">
                  <c:v>45074</c:v>
                </c:pt>
                <c:pt idx="20">
                  <c:v>45105</c:v>
                </c:pt>
                <c:pt idx="21">
                  <c:v>45135</c:v>
                </c:pt>
                <c:pt idx="22">
                  <c:v>45166</c:v>
                </c:pt>
                <c:pt idx="23">
                  <c:v>45197</c:v>
                </c:pt>
                <c:pt idx="24">
                  <c:v>45227</c:v>
                </c:pt>
                <c:pt idx="25">
                  <c:v>45258</c:v>
                </c:pt>
                <c:pt idx="26">
                  <c:v>45288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</c:numCache>
            </c:numRef>
          </c:cat>
          <c:val>
            <c:numRef>
              <c:f>'[52]PI-DC-FO-34'!$J$70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F0-4BE1-9915-8A740FCDCECA}"/>
            </c:ext>
          </c:extLst>
        </c:ser>
        <c:ser>
          <c:idx val="2"/>
          <c:order val="2"/>
          <c:tx>
            <c:strRef>
              <c:f>'PI-DC-FO-34'!$A$70</c:f>
              <c:strCache>
                <c:ptCount val="1"/>
                <c:pt idx="0">
                  <c:v>ÓPTIMO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'PI-DC-FO-34'!$K$68:$BI$68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'PI-DC-FO-34'!$M$70:$BI$70</c:f>
              <c:numCache>
                <c:formatCode>_("$"* #,##0.00_);_("$"* \(#,##0.00\);_("$"* "-"??_);_(@_)</c:formatCode>
                <c:ptCount val="13"/>
                <c:pt idx="0">
                  <c:v>120000000</c:v>
                </c:pt>
                <c:pt idx="1">
                  <c:v>120000000</c:v>
                </c:pt>
                <c:pt idx="2">
                  <c:v>120000000</c:v>
                </c:pt>
                <c:pt idx="3">
                  <c:v>120000000</c:v>
                </c:pt>
                <c:pt idx="4">
                  <c:v>120000000</c:v>
                </c:pt>
                <c:pt idx="5">
                  <c:v>120000000</c:v>
                </c:pt>
                <c:pt idx="6">
                  <c:v>120000000</c:v>
                </c:pt>
                <c:pt idx="7">
                  <c:v>120000000</c:v>
                </c:pt>
                <c:pt idx="8">
                  <c:v>120000000</c:v>
                </c:pt>
                <c:pt idx="9">
                  <c:v>120000000</c:v>
                </c:pt>
                <c:pt idx="10">
                  <c:v>120000000</c:v>
                </c:pt>
                <c:pt idx="11">
                  <c:v>120000000</c:v>
                </c:pt>
                <c:pt idx="12">
                  <c:v>120000000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F0-4BE1-9915-8A740FCDCEC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24532296"/>
        <c:axId val="324537000"/>
      </c:lineChart>
      <c:dateAx>
        <c:axId val="32453229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453700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324537000"/>
        <c:scaling>
          <c:orientation val="minMax"/>
          <c:min val="1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4532296"/>
        <c:crosses val="autoZero"/>
        <c:crossBetween val="between"/>
        <c:minorUnit val="500000"/>
        <c:dispUnits>
          <c:builtInUnit val="millions"/>
          <c:dispUnitsLbl>
            <c:layout>
              <c:manualLayout>
                <c:xMode val="edge"/>
                <c:yMode val="edge"/>
                <c:x val="1.1333914559721011E-2"/>
                <c:y val="0.14865434212027845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ispUnitsLbl>
        </c:dispUnits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t"/>
      <c:legendEntry>
        <c:idx val="3"/>
        <c:delete val="1"/>
      </c:legendEntry>
      <c:layout>
        <c:manualLayout>
          <c:xMode val="edge"/>
          <c:yMode val="edge"/>
          <c:x val="0.81659071926701732"/>
          <c:y val="4.5910170939191051E-2"/>
          <c:w val="0.11499302289524006"/>
          <c:h val="7.55389065162237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lt1"/>
    </a:solidFill>
    <a:ln w="19050" cap="flat" cmpd="dbl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 alignWithMargins="0"/>
    <c:pageMargins b="1" l="0.75" r="0.75" t="1" header="0" footer="0"/>
    <c:pageSetup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48"/>
    </mc:Choice>
    <mc:Fallback>
      <c:style val="48"/>
    </mc:Fallback>
  </mc:AlternateContent>
  <c:chart>
    <c:title>
      <c:tx>
        <c:rich>
          <a:bodyPr/>
          <a:lstStyle/>
          <a:p>
            <a:pPr>
              <a:defRPr sz="1500" b="0">
                <a:solidFill>
                  <a:srgbClr val="0070C0"/>
                </a:solidFill>
              </a:defRPr>
            </a:pPr>
            <a:r>
              <a:rPr lang="es-MX" sz="1500" b="0">
                <a:solidFill>
                  <a:srgbClr val="0070C0"/>
                </a:solidFill>
              </a:rPr>
              <a:t>Factor de Mano de Obra. </a:t>
            </a:r>
          </a:p>
        </c:rich>
      </c:tx>
      <c:layout>
        <c:manualLayout>
          <c:xMode val="edge"/>
          <c:yMode val="edge"/>
          <c:x val="9.2875844318706949E-2"/>
          <c:y val="5.459414795372800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4325681708145E-2"/>
          <c:y val="0.14355244483328472"/>
          <c:w val="0.9062324616830304"/>
          <c:h val="0.76965380407362693"/>
        </c:manualLayout>
      </c:layout>
      <c:lineChart>
        <c:grouping val="standard"/>
        <c:varyColors val="0"/>
        <c:ser>
          <c:idx val="0"/>
          <c:order val="0"/>
          <c:marker>
            <c:symbol val="circle"/>
            <c:size val="6"/>
          </c:marker>
          <c:dLbls>
            <c:spPr>
              <a:noFill/>
              <a:effectLst/>
            </c:spPr>
            <c:txPr>
              <a:bodyPr/>
              <a:lstStyle/>
              <a:p>
                <a:pPr>
                  <a:defRPr sz="900" b="1">
                    <a:solidFill>
                      <a:sysClr val="windowText" lastClr="000000"/>
                    </a:solidFill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>
                <a:solidFill>
                  <a:schemeClr val="accent5">
                    <a:lumMod val="75000"/>
                  </a:schemeClr>
                </a:solidFill>
              </a:ln>
            </c:spPr>
            <c:trendlineType val="linear"/>
            <c:dispRSqr val="0"/>
            <c:dispEq val="0"/>
          </c:trendline>
          <c:cat>
            <c:numRef>
              <c:f>'PI-DC-FO-30'!$A$68:$A$155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'PI-DC-FO-30'!$G$68:$G$155</c:f>
              <c:numCache>
                <c:formatCode>_-"$"* #,##0.0000_-;\-"$"* #,##0.0000_-;_-"$"* "-"??_-;_-@_-</c:formatCode>
                <c:ptCount val="13"/>
                <c:pt idx="0">
                  <c:v>0.4705800501960643</c:v>
                </c:pt>
                <c:pt idx="1">
                  <c:v>0.33125144739814949</c:v>
                </c:pt>
                <c:pt idx="2">
                  <c:v>0.38828726578984379</c:v>
                </c:pt>
                <c:pt idx="3">
                  <c:v>0.46505197128692011</c:v>
                </c:pt>
                <c:pt idx="4">
                  <c:v>0.41809375090165579</c:v>
                </c:pt>
                <c:pt idx="5">
                  <c:v>0.3499109566850877</c:v>
                </c:pt>
                <c:pt idx="6">
                  <c:v>0.42036770015194763</c:v>
                </c:pt>
                <c:pt idx="7">
                  <c:v>0.43604434165355488</c:v>
                </c:pt>
                <c:pt idx="8">
                  <c:v>0.49047863760137561</c:v>
                </c:pt>
                <c:pt idx="9">
                  <c:v>0.40038471089125705</c:v>
                </c:pt>
                <c:pt idx="10">
                  <c:v>0.40068101959340308</c:v>
                </c:pt>
                <c:pt idx="11">
                  <c:v>0.43671790565093555</c:v>
                </c:pt>
                <c:pt idx="12">
                  <c:v>0.35592202582295313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7E-42B5-B64E-161AAFD91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7553520"/>
        <c:axId val="327555872"/>
      </c:lineChart>
      <c:dateAx>
        <c:axId val="32755352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2755587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327555872"/>
        <c:scaling>
          <c:orientation val="minMax"/>
        </c:scaling>
        <c:delete val="0"/>
        <c:axPos val="l"/>
        <c:majorGridlines/>
        <c:numFmt formatCode="&quot;$&quot;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27553520"/>
        <c:crosses val="autoZero"/>
        <c:crossBetween val="between"/>
        <c:majorUnit val="0.1"/>
      </c:valAx>
      <c:spPr>
        <a:solidFill>
          <a:schemeClr val="bg1"/>
        </a:solidFill>
      </c:spPr>
    </c:plotArea>
    <c:plotVisOnly val="1"/>
    <c:dispBlanksAs val="gap"/>
    <c:showDLblsOverMax val="0"/>
  </c:chart>
  <c:spPr>
    <a:solidFill>
      <a:schemeClr val="bg1"/>
    </a:solidFill>
    <a:ln w="28575">
      <a:solidFill>
        <a:srgbClr val="005696"/>
      </a:solidFill>
    </a:ln>
  </c:spPr>
  <c:txPr>
    <a:bodyPr/>
    <a:lstStyle/>
    <a:p>
      <a:pPr>
        <a:defRPr>
          <a:solidFill>
            <a:srgbClr val="005696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MX"/>
    </a:p>
  </c:txPr>
  <c:printSettings>
    <c:headerFooter alignWithMargins="0"/>
    <c:pageMargins b="1" l="0.75" r="0.75" t="1" header="0" footer="0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44"/>
    </mc:Choice>
    <mc:Fallback>
      <c:style val="44"/>
    </mc:Fallback>
  </mc:AlternateContent>
  <c:chart>
    <c:title>
      <c:tx>
        <c:rich>
          <a:bodyPr/>
          <a:lstStyle/>
          <a:p>
            <a:pPr algn="ctr" rtl="0">
              <a:defRPr lang="es-MX" sz="1500" b="0" i="0" u="none" strike="noStrike" kern="1200" baseline="0">
                <a:solidFill>
                  <a:srgbClr val="0070C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MX" sz="1500" b="0" i="0" u="none" strike="noStrike" kern="1200" baseline="0">
                <a:solidFill>
                  <a:srgbClr val="0070C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Factor de Gastos de Fabricación.</a:t>
            </a:r>
          </a:p>
        </c:rich>
      </c:tx>
      <c:layout>
        <c:manualLayout>
          <c:xMode val="edge"/>
          <c:yMode val="edge"/>
          <c:x val="9.8316985913925001E-2"/>
          <c:y val="5.0078232451325533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5.363178542611502E-2"/>
          <c:y val="0.15302054548207594"/>
          <c:w val="0.92880087334215966"/>
          <c:h val="0.74947864877044834"/>
        </c:manualLayout>
      </c:layout>
      <c:lineChart>
        <c:grouping val="standard"/>
        <c:varyColors val="0"/>
        <c:ser>
          <c:idx val="0"/>
          <c:order val="0"/>
          <c:tx>
            <c:strRef>
              <c:f>'PI-DC-FO-30'!$C$10</c:f>
              <c:strCache>
                <c:ptCount val="1"/>
                <c:pt idx="0">
                  <c:v>GASTOS DE FABRICACIÓN</c:v>
                </c:pt>
              </c:strCache>
            </c:strRef>
          </c:tx>
          <c:marker>
            <c:symbol val="diamond"/>
            <c:size val="5"/>
          </c:marker>
          <c:dLbls>
            <c:dLbl>
              <c:idx val="12"/>
              <c:layout>
                <c:manualLayout>
                  <c:x val="-2.591283863368669E-2"/>
                  <c:y val="3.49726655573630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675-4512-BDE1-4F88900BA6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>
                    <a:solidFill>
                      <a:sysClr val="windowText" lastClr="000000"/>
                    </a:solidFill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'PI-DC-FO-30'!$A$70:$A$155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'PI-DC-FO-30'!$F$70:$F$155</c:f>
              <c:numCache>
                <c:formatCode>_-"$"* #,##0.0000_-;\-"$"* #,##0.0000_-;_-"$"* "-"??_-;_-@_-</c:formatCode>
                <c:ptCount val="13"/>
                <c:pt idx="0">
                  <c:v>1.1408835768867622</c:v>
                </c:pt>
                <c:pt idx="1">
                  <c:v>0.68699679111676593</c:v>
                </c:pt>
                <c:pt idx="2">
                  <c:v>1.0294166487804</c:v>
                </c:pt>
                <c:pt idx="3">
                  <c:v>1.318836968441669</c:v>
                </c:pt>
                <c:pt idx="4">
                  <c:v>1.1449744978596308</c:v>
                </c:pt>
                <c:pt idx="5">
                  <c:v>1.1567133416652529</c:v>
                </c:pt>
                <c:pt idx="6">
                  <c:v>1.0552827825631028</c:v>
                </c:pt>
                <c:pt idx="7">
                  <c:v>1.0995821237149641</c:v>
                </c:pt>
                <c:pt idx="8">
                  <c:v>1.2611025491223673</c:v>
                </c:pt>
                <c:pt idx="9">
                  <c:v>1.3184800586864955</c:v>
                </c:pt>
                <c:pt idx="10">
                  <c:v>1.0405192633093094</c:v>
                </c:pt>
                <c:pt idx="11">
                  <c:v>1.4007899914455697</c:v>
                </c:pt>
                <c:pt idx="12">
                  <c:v>1.2026358976599576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75-4512-BDE1-4F88900BA66B}"/>
            </c:ext>
          </c:extLst>
        </c:ser>
        <c:ser>
          <c:idx val="1"/>
          <c:order val="1"/>
          <c:tx>
            <c:strRef>
              <c:f>'PI-DC-FO-30'!$I$10</c:f>
              <c:strCache>
                <c:ptCount val="1"/>
                <c:pt idx="0">
                  <c:v>GASTOS ESTÁNDAR</c:v>
                </c:pt>
              </c:strCache>
            </c:strRef>
          </c:tx>
          <c:spPr>
            <a:ln w="12700">
              <a:solidFill>
                <a:srgbClr val="005696"/>
              </a:solidFill>
            </a:ln>
          </c:spPr>
          <c:marker>
            <c:symbol val="circle"/>
            <c:size val="2"/>
            <c:spPr>
              <a:solidFill>
                <a:srgbClr val="005696"/>
              </a:solidFill>
            </c:spPr>
          </c:marker>
          <c:cat>
            <c:numRef>
              <c:f>'PI-DC-FO-30'!$A$70:$A$155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'PI-DC-FO-30'!$I$70:$I$155</c:f>
              <c:numCache>
                <c:formatCode>General</c:formatCode>
                <c:ptCount val="13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675-4512-BDE1-4F88900BA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7555480"/>
        <c:axId val="327554304"/>
      </c:lineChart>
      <c:dateAx>
        <c:axId val="3275554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327554304"/>
        <c:crosses val="autoZero"/>
        <c:auto val="1"/>
        <c:lblOffset val="100"/>
        <c:baseTimeUnit val="months"/>
      </c:dateAx>
      <c:valAx>
        <c:axId val="327554304"/>
        <c:scaling>
          <c:orientation val="minMax"/>
        </c:scaling>
        <c:delete val="0"/>
        <c:axPos val="l"/>
        <c:majorGridlines>
          <c:spPr>
            <a:ln>
              <a:solidFill>
                <a:schemeClr val="accent5">
                  <a:lumMod val="75000"/>
                </a:schemeClr>
              </a:solidFill>
            </a:ln>
          </c:spPr>
        </c:majorGridlines>
        <c:numFmt formatCode="_-&quot;$&quot;* #,##0.0000_-;\-&quot;$&quot;* #,##0.0000_-;_-&quot;$&quot;* &quot;-&quot;??_-;_-@_-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MX"/>
          </a:p>
        </c:txPr>
        <c:crossAx val="327555480"/>
        <c:crosses val="autoZero"/>
        <c:crossBetween val="between"/>
      </c:valAx>
      <c:spPr>
        <a:solidFill>
          <a:schemeClr val="bg1"/>
        </a:solidFill>
      </c:spPr>
    </c:plotArea>
    <c:legend>
      <c:legendPos val="r"/>
      <c:layout>
        <c:manualLayout>
          <c:xMode val="edge"/>
          <c:yMode val="edge"/>
          <c:x val="0.59781350719404136"/>
          <c:y val="3.9417279055591913E-2"/>
          <c:w val="0.37708622711458623"/>
          <c:h val="9.3808019569368309E-2"/>
        </c:manualLayout>
      </c:layout>
      <c:overlay val="0"/>
      <c:txPr>
        <a:bodyPr/>
        <a:lstStyle/>
        <a:p>
          <a:pPr>
            <a:defRPr sz="1000" b="0" baseline="0">
              <a:solidFill>
                <a:sysClr val="windowText" lastClr="000000"/>
              </a:solidFill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28575">
      <a:solidFill>
        <a:srgbClr val="005696"/>
      </a:solidFill>
    </a:ln>
  </c:spPr>
  <c:txPr>
    <a:bodyPr/>
    <a:lstStyle/>
    <a:p>
      <a:pPr>
        <a:defRPr>
          <a:solidFill>
            <a:srgbClr val="005696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MX"/>
    </a:p>
  </c:txPr>
  <c:printSettings>
    <c:headerFooter alignWithMargins="0"/>
    <c:pageMargins b="1" l="0.75" r="0.75" t="1" header="0" footer="0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solidFill>
                  <a:srgbClr val="00589A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s-MX" sz="1200">
                <a:solidFill>
                  <a:srgbClr val="00589A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GASTOS DE OPERACIÓN</a:t>
            </a:r>
          </a:p>
        </c:rich>
      </c:tx>
      <c:layout>
        <c:manualLayout>
          <c:xMode val="edge"/>
          <c:yMode val="edge"/>
          <c:x val="0.13628529310548509"/>
          <c:y val="3.845089994953166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3472024900996965"/>
          <c:y val="0.10015400375906851"/>
          <c:w val="0.84701491080738189"/>
          <c:h val="0.6836401175023385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'PI-DC-FO-A-17'!$AA$10</c:f>
              <c:strCache>
                <c:ptCount val="1"/>
                <c:pt idx="0">
                  <c:v>PI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'PI-DC-FO-A-17'!$A$20:$A$60</c:f>
              <c:numCache>
                <c:formatCode>mmm\-yy</c:formatCode>
                <c:ptCount val="14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  <c:pt idx="13">
                  <c:v>45992</c:v>
                </c:pt>
              </c:numCache>
            </c:numRef>
          </c:cat>
          <c:val>
            <c:numRef>
              <c:f>'PI-DC-FO-A-17'!$AA$20:$AA$60</c:f>
              <c:numCache>
                <c:formatCode>0%</c:formatCode>
                <c:ptCount val="14"/>
                <c:pt idx="0">
                  <c:v>0.85150746705406377</c:v>
                </c:pt>
                <c:pt idx="1">
                  <c:v>0.88010951816021521</c:v>
                </c:pt>
                <c:pt idx="2">
                  <c:v>0.84538408083885452</c:v>
                </c:pt>
                <c:pt idx="3">
                  <c:v>0.88403301975316351</c:v>
                </c:pt>
                <c:pt idx="4">
                  <c:v>0.85956146915517462</c:v>
                </c:pt>
                <c:pt idx="5">
                  <c:v>0.94229754970787449</c:v>
                </c:pt>
                <c:pt idx="6">
                  <c:v>0.81986741521616902</c:v>
                </c:pt>
                <c:pt idx="7">
                  <c:v>0.83768896459045961</c:v>
                </c:pt>
                <c:pt idx="8">
                  <c:v>0.873567141006798</c:v>
                </c:pt>
                <c:pt idx="9">
                  <c:v>0.86178404036186584</c:v>
                </c:pt>
                <c:pt idx="10">
                  <c:v>0.83975078160660499</c:v>
                </c:pt>
                <c:pt idx="11">
                  <c:v>0.81930453827228311</c:v>
                </c:pt>
                <c:pt idx="12">
                  <c:v>0.84599046271698308</c:v>
                </c:pt>
                <c:pt idx="13">
                  <c:v>0.82080873029976154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C-4B02-90C5-7A1F3F7D5D49}"/>
            </c:ext>
          </c:extLst>
        </c:ser>
        <c:ser>
          <c:idx val="1"/>
          <c:order val="1"/>
          <c:tx>
            <c:strRef>
              <c:f>'PI-DC-FO-A-17'!$AB$10</c:f>
              <c:strCache>
                <c:ptCount val="1"/>
                <c:pt idx="0">
                  <c:v>PIMA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'PI-DC-FO-A-17'!$A$20:$A$60</c:f>
              <c:numCache>
                <c:formatCode>mmm\-yy</c:formatCode>
                <c:ptCount val="14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  <c:pt idx="13">
                  <c:v>45992</c:v>
                </c:pt>
              </c:numCache>
            </c:numRef>
          </c:cat>
          <c:val>
            <c:numRef>
              <c:f>'PI-DC-FO-A-17'!$AB$20:$AB$60</c:f>
              <c:numCache>
                <c:formatCode>0%</c:formatCode>
                <c:ptCount val="14"/>
                <c:pt idx="0">
                  <c:v>2.4705397059428508E-2</c:v>
                </c:pt>
                <c:pt idx="1">
                  <c:v>1.709637947951706E-2</c:v>
                </c:pt>
                <c:pt idx="2">
                  <c:v>0.15865923282654615</c:v>
                </c:pt>
                <c:pt idx="3">
                  <c:v>0.13311045196949564</c:v>
                </c:pt>
                <c:pt idx="4">
                  <c:v>0.18582645507904791</c:v>
                </c:pt>
                <c:pt idx="5">
                  <c:v>0.28257706353286843</c:v>
                </c:pt>
                <c:pt idx="6">
                  <c:v>0.14176647946207832</c:v>
                </c:pt>
                <c:pt idx="7">
                  <c:v>0.23181612200540666</c:v>
                </c:pt>
                <c:pt idx="8">
                  <c:v>0.17294447132953197</c:v>
                </c:pt>
                <c:pt idx="9">
                  <c:v>0.19895852792119773</c:v>
                </c:pt>
                <c:pt idx="10">
                  <c:v>0.1788479853837637</c:v>
                </c:pt>
                <c:pt idx="11">
                  <c:v>0.24057925477853406</c:v>
                </c:pt>
                <c:pt idx="12">
                  <c:v>0.19736277161971458</c:v>
                </c:pt>
                <c:pt idx="13">
                  <c:v>0.20889613218928105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2C-4B02-90C5-7A1F3F7D5D49}"/>
            </c:ext>
          </c:extLst>
        </c:ser>
        <c:ser>
          <c:idx val="2"/>
          <c:order val="2"/>
          <c:tx>
            <c:strRef>
              <c:f>'PI-DC-FO-A-17'!$AC$10</c:f>
              <c:strCache>
                <c:ptCount val="1"/>
                <c:pt idx="0">
                  <c:v>PISA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'PI-DC-FO-A-17'!$A$20:$A$60</c:f>
              <c:numCache>
                <c:formatCode>mmm\-yy</c:formatCode>
                <c:ptCount val="14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  <c:pt idx="13">
                  <c:v>45992</c:v>
                </c:pt>
              </c:numCache>
            </c:numRef>
          </c:cat>
          <c:val>
            <c:numRef>
              <c:f>'PI-DC-FO-A-17'!$AC$20:$AC$60</c:f>
              <c:numCache>
                <c:formatCode>0%</c:formatCode>
                <c:ptCount val="14"/>
                <c:pt idx="0">
                  <c:v>0.20562512593761567</c:v>
                </c:pt>
                <c:pt idx="1">
                  <c:v>0.20614692891336503</c:v>
                </c:pt>
                <c:pt idx="2">
                  <c:v>0.22226197370122489</c:v>
                </c:pt>
                <c:pt idx="3">
                  <c:v>0.20253126600481833</c:v>
                </c:pt>
                <c:pt idx="4">
                  <c:v>0.25796813429622983</c:v>
                </c:pt>
                <c:pt idx="5">
                  <c:v>0.23394227249700228</c:v>
                </c:pt>
                <c:pt idx="6">
                  <c:v>0.25459160958389687</c:v>
                </c:pt>
                <c:pt idx="7">
                  <c:v>0.2916834530752957</c:v>
                </c:pt>
                <c:pt idx="8">
                  <c:v>0.22097340647423883</c:v>
                </c:pt>
                <c:pt idx="9">
                  <c:v>0.24507784928007995</c:v>
                </c:pt>
                <c:pt idx="10">
                  <c:v>0.26416396645860413</c:v>
                </c:pt>
                <c:pt idx="11">
                  <c:v>0.31607813516272565</c:v>
                </c:pt>
                <c:pt idx="12">
                  <c:v>0.26535065071325759</c:v>
                </c:pt>
                <c:pt idx="13">
                  <c:v>0.27530997790111705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2C-4B02-90C5-7A1F3F7D5D49}"/>
            </c:ext>
          </c:extLst>
        </c:ser>
        <c:ser>
          <c:idx val="3"/>
          <c:order val="3"/>
          <c:tx>
            <c:strRef>
              <c:f>'PI-DC-FO-A-17'!$AD$10</c:f>
              <c:strCache>
                <c:ptCount val="1"/>
                <c:pt idx="0">
                  <c:v>ARQCO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'PI-DC-FO-A-17'!$A$20:$A$60</c:f>
              <c:numCache>
                <c:formatCode>mmm\-yy</c:formatCode>
                <c:ptCount val="14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  <c:pt idx="13">
                  <c:v>45992</c:v>
                </c:pt>
              </c:numCache>
            </c:numRef>
          </c:cat>
          <c:val>
            <c:numRef>
              <c:f>'PI-DC-FO-A-17'!$AD$20:$AD$60</c:f>
              <c:numCache>
                <c:formatCode>0%</c:formatCode>
                <c:ptCount val="14"/>
                <c:pt idx="0">
                  <c:v>5.2802061398981954E-3</c:v>
                </c:pt>
                <c:pt idx="1">
                  <c:v>7.4666551533806459E-3</c:v>
                </c:pt>
                <c:pt idx="2">
                  <c:v>5.8225045945514871E-3</c:v>
                </c:pt>
                <c:pt idx="3">
                  <c:v>4.5744544881165467E-3</c:v>
                </c:pt>
                <c:pt idx="4">
                  <c:v>6.9355735436822125E-3</c:v>
                </c:pt>
                <c:pt idx="5">
                  <c:v>1.1015309474890987E-2</c:v>
                </c:pt>
                <c:pt idx="6">
                  <c:v>1.1019347923812057E-2</c:v>
                </c:pt>
                <c:pt idx="7">
                  <c:v>1.1176083809442077E-2</c:v>
                </c:pt>
                <c:pt idx="8">
                  <c:v>1.016367550350363E-2</c:v>
                </c:pt>
                <c:pt idx="9">
                  <c:v>5.897772720990296E-3</c:v>
                </c:pt>
                <c:pt idx="10">
                  <c:v>4.3136680746711925E-3</c:v>
                </c:pt>
                <c:pt idx="11">
                  <c:v>1.013787741012704E-2</c:v>
                </c:pt>
                <c:pt idx="12">
                  <c:v>6.9138943856009811E-3</c:v>
                </c:pt>
                <c:pt idx="13">
                  <c:v>6.8492863275665039E-3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2C-4B02-90C5-7A1F3F7D5D49}"/>
            </c:ext>
          </c:extLst>
        </c:ser>
        <c:ser>
          <c:idx val="4"/>
          <c:order val="4"/>
          <c:tx>
            <c:strRef>
              <c:f>'PI-DC-FO-A-17'!$AE$10</c:f>
              <c:strCache>
                <c:ptCount val="1"/>
                <c:pt idx="0">
                  <c:v>SOLARRI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'PI-DC-FO-A-17'!$A$20:$A$60</c:f>
              <c:numCache>
                <c:formatCode>mmm\-yy</c:formatCode>
                <c:ptCount val="14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  <c:pt idx="13">
                  <c:v>45992</c:v>
                </c:pt>
              </c:numCache>
            </c:numRef>
          </c:cat>
          <c:val>
            <c:numRef>
              <c:f>'PI-DC-FO-A-17'!$AE$20:$AE$60</c:f>
              <c:numCache>
                <c:formatCode>0%</c:formatCode>
                <c:ptCount val="14"/>
                <c:pt idx="0">
                  <c:v>1.3626017739208251E-2</c:v>
                </c:pt>
                <c:pt idx="1">
                  <c:v>9.1566845392456846E-3</c:v>
                </c:pt>
                <c:pt idx="2">
                  <c:v>3.7006885829471259E-2</c:v>
                </c:pt>
                <c:pt idx="3">
                  <c:v>1.5469241726843049E-3</c:v>
                </c:pt>
                <c:pt idx="4">
                  <c:v>1.3962006504430525E-3</c:v>
                </c:pt>
                <c:pt idx="5">
                  <c:v>1.0445269574702428E-2</c:v>
                </c:pt>
                <c:pt idx="6">
                  <c:v>2.1839089506361853E-3</c:v>
                </c:pt>
                <c:pt idx="7">
                  <c:v>2.1597353006234253E-3</c:v>
                </c:pt>
                <c:pt idx="8">
                  <c:v>1.2885652497822914E-3</c:v>
                </c:pt>
                <c:pt idx="9">
                  <c:v>9.1762853221565889E-3</c:v>
                </c:pt>
                <c:pt idx="10">
                  <c:v>1.2700900510870562E-3</c:v>
                </c:pt>
                <c:pt idx="11">
                  <c:v>1.9801840385268938E-3</c:v>
                </c:pt>
                <c:pt idx="12">
                  <c:v>2.7022795332443633E-3</c:v>
                </c:pt>
                <c:pt idx="13">
                  <c:v>9.3558079501977389E-3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2C-4B02-90C5-7A1F3F7D5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488896"/>
        <c:axId val="162490464"/>
      </c:barChart>
      <c:dateAx>
        <c:axId val="1624888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2490464"/>
        <c:crosses val="autoZero"/>
        <c:auto val="1"/>
        <c:lblOffset val="100"/>
        <c:baseTimeUnit val="months"/>
      </c:dateAx>
      <c:valAx>
        <c:axId val="1624904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dk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2488896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28575">
      <a:solidFill>
        <a:schemeClr val="accent1"/>
      </a:solidFill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415890222684408E-2"/>
          <c:y val="0.10346473431926657"/>
          <c:w val="0.95436810395581151"/>
          <c:h val="0.745277626259523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'PI-DC-FO-A-19'!$C$63</c:f>
              <c:strCache>
                <c:ptCount val="1"/>
                <c:pt idx="0">
                  <c:v>ene-25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'PI-DC-FO-A-19'!$B$64:$B$68</c:f>
              <c:strCache>
                <c:ptCount val="5"/>
                <c:pt idx="0">
                  <c:v>PI</c:v>
                </c:pt>
                <c:pt idx="1">
                  <c:v>PIMA</c:v>
                </c:pt>
                <c:pt idx="2">
                  <c:v>PISA</c:v>
                </c:pt>
                <c:pt idx="3">
                  <c:v>ARQCO</c:v>
                </c:pt>
                <c:pt idx="4">
                  <c:v>SOLARRI</c:v>
                </c:pt>
              </c:strCache>
            </c:strRef>
          </c:cat>
          <c:val>
            <c:numRef>
              <c:f>'PI-DC-FO-A-19'!$C$64:$C$68</c:f>
              <c:numCache>
                <c:formatCode>0%</c:formatCode>
                <c:ptCount val="5"/>
                <c:pt idx="0">
                  <c:v>0.12167833861187771</c:v>
                </c:pt>
                <c:pt idx="1">
                  <c:v>2.2836237744875611E-2</c:v>
                </c:pt>
                <c:pt idx="2">
                  <c:v>3.1990746347774039E-2</c:v>
                </c:pt>
                <c:pt idx="3">
                  <c:v>8.3804829270270732E-4</c:v>
                </c:pt>
                <c:pt idx="4">
                  <c:v>5.3264977268809533E-3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7-41F6-A309-A5CE4AF121A2}"/>
            </c:ext>
          </c:extLst>
        </c:ser>
        <c:ser>
          <c:idx val="1"/>
          <c:order val="1"/>
          <c:tx>
            <c:strRef>
              <c:f>'PI-DC-FO-A-19'!$D$63</c:f>
              <c:strCache>
                <c:ptCount val="1"/>
                <c:pt idx="0">
                  <c:v>feb-25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'PI-DC-FO-A-19'!$B$64:$B$68</c:f>
              <c:strCache>
                <c:ptCount val="5"/>
                <c:pt idx="0">
                  <c:v>PI</c:v>
                </c:pt>
                <c:pt idx="1">
                  <c:v>PIMA</c:v>
                </c:pt>
                <c:pt idx="2">
                  <c:v>PISA</c:v>
                </c:pt>
                <c:pt idx="3">
                  <c:v>ARQCO</c:v>
                </c:pt>
                <c:pt idx="4">
                  <c:v>SOLARRI</c:v>
                </c:pt>
              </c:strCache>
            </c:strRef>
          </c:cat>
          <c:val>
            <c:numRef>
              <c:f>'PI-DC-FO-A-19'!$D$64:$D$68</c:f>
              <c:numCache>
                <c:formatCode>0%</c:formatCode>
                <c:ptCount val="5"/>
                <c:pt idx="0">
                  <c:v>0.174607273772663</c:v>
                </c:pt>
                <c:pt idx="1">
                  <c:v>2.6290933268001911E-2</c:v>
                </c:pt>
                <c:pt idx="2">
                  <c:v>4.000238839574273E-2</c:v>
                </c:pt>
                <c:pt idx="3">
                  <c:v>9.0351039986059814E-4</c:v>
                </c:pt>
                <c:pt idx="4">
                  <c:v>3.0553633913002048E-4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77-41F6-A309-A5CE4AF121A2}"/>
            </c:ext>
          </c:extLst>
        </c:ser>
        <c:ser>
          <c:idx val="2"/>
          <c:order val="2"/>
          <c:tx>
            <c:strRef>
              <c:f>'PI-DC-FO-A-19'!$E$63</c:f>
              <c:strCache>
                <c:ptCount val="1"/>
                <c:pt idx="0">
                  <c:v>mar-25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'PI-DC-FO-A-19'!$B$64:$B$68</c:f>
              <c:strCache>
                <c:ptCount val="5"/>
                <c:pt idx="0">
                  <c:v>PI</c:v>
                </c:pt>
                <c:pt idx="1">
                  <c:v>PIMA</c:v>
                </c:pt>
                <c:pt idx="2">
                  <c:v>PISA</c:v>
                </c:pt>
                <c:pt idx="3">
                  <c:v>ARQCO</c:v>
                </c:pt>
                <c:pt idx="4">
                  <c:v>SOLARRI</c:v>
                </c:pt>
              </c:strCache>
            </c:strRef>
          </c:cat>
          <c:val>
            <c:numRef>
              <c:f>'PI-DC-FO-A-19'!$E$64:$E$68</c:f>
              <c:numCache>
                <c:formatCode>0%</c:formatCode>
                <c:ptCount val="5"/>
                <c:pt idx="0">
                  <c:v>0.19081064688785263</c:v>
                </c:pt>
                <c:pt idx="1">
                  <c:v>4.1250878936394633E-2</c:v>
                </c:pt>
                <c:pt idx="2">
                  <c:v>5.7265324642686986E-2</c:v>
                </c:pt>
                <c:pt idx="3">
                  <c:v>1.5396005078135632E-3</c:v>
                </c:pt>
                <c:pt idx="4">
                  <c:v>3.0993705378409077E-4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77-41F6-A309-A5CE4AF121A2}"/>
            </c:ext>
          </c:extLst>
        </c:ser>
        <c:ser>
          <c:idx val="3"/>
          <c:order val="3"/>
          <c:tx>
            <c:strRef>
              <c:f>'PI-DC-FO-A-19'!$F$63</c:f>
              <c:strCache>
                <c:ptCount val="1"/>
                <c:pt idx="0">
                  <c:v>abr-25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'PI-DC-FO-A-19'!$B$64:$B$68</c:f>
              <c:strCache>
                <c:ptCount val="5"/>
                <c:pt idx="0">
                  <c:v>PI</c:v>
                </c:pt>
                <c:pt idx="1">
                  <c:v>PIMA</c:v>
                </c:pt>
                <c:pt idx="2">
                  <c:v>PISA</c:v>
                </c:pt>
                <c:pt idx="3">
                  <c:v>ARQCO</c:v>
                </c:pt>
                <c:pt idx="4">
                  <c:v>SOLARRI</c:v>
                </c:pt>
              </c:strCache>
            </c:strRef>
          </c:cat>
          <c:val>
            <c:numRef>
              <c:f>'PI-DC-FO-A-19'!$F$64:$F$68</c:f>
              <c:numCache>
                <c:formatCode>0%</c:formatCode>
                <c:ptCount val="5"/>
                <c:pt idx="0">
                  <c:v>0.15133691504938096</c:v>
                </c:pt>
                <c:pt idx="1">
                  <c:v>4.5383054505484792E-2</c:v>
                </c:pt>
                <c:pt idx="2">
                  <c:v>3.7572104300084119E-2</c:v>
                </c:pt>
                <c:pt idx="3">
                  <c:v>1.7691046259867905E-3</c:v>
                </c:pt>
                <c:pt idx="4">
                  <c:v>1.6775538414428449E-3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77-41F6-A309-A5CE4AF121A2}"/>
            </c:ext>
          </c:extLst>
        </c:ser>
        <c:ser>
          <c:idx val="4"/>
          <c:order val="4"/>
          <c:tx>
            <c:strRef>
              <c:f>'PI-DC-FO-A-19'!$G$63</c:f>
              <c:strCache>
                <c:ptCount val="1"/>
                <c:pt idx="0">
                  <c:v>may-25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'PI-DC-FO-A-19'!$B$64:$B$68</c:f>
              <c:strCache>
                <c:ptCount val="5"/>
                <c:pt idx="0">
                  <c:v>PI</c:v>
                </c:pt>
                <c:pt idx="1">
                  <c:v>PIMA</c:v>
                </c:pt>
                <c:pt idx="2">
                  <c:v>PISA</c:v>
                </c:pt>
                <c:pt idx="3">
                  <c:v>ARQCO</c:v>
                </c:pt>
                <c:pt idx="4">
                  <c:v>SOLARRI</c:v>
                </c:pt>
              </c:strCache>
            </c:strRef>
          </c:cat>
          <c:val>
            <c:numRef>
              <c:f>'PI-DC-FO-A-19'!$G$64:$G$68</c:f>
              <c:numCache>
                <c:formatCode>0%</c:formatCode>
                <c:ptCount val="5"/>
                <c:pt idx="0">
                  <c:v>0.164511597836067</c:v>
                </c:pt>
                <c:pt idx="1">
                  <c:v>2.8446343424627093E-2</c:v>
                </c:pt>
                <c:pt idx="2">
                  <c:v>5.1085421509598529E-2</c:v>
                </c:pt>
                <c:pt idx="3">
                  <c:v>2.211102064081785E-3</c:v>
                </c:pt>
                <c:pt idx="4">
                  <c:v>4.3821518495514142E-4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77-41F6-A309-A5CE4AF121A2}"/>
            </c:ext>
          </c:extLst>
        </c:ser>
        <c:ser>
          <c:idx val="5"/>
          <c:order val="5"/>
          <c:tx>
            <c:strRef>
              <c:f>'PI-DC-FO-A-19'!$H$63</c:f>
              <c:strCache>
                <c:ptCount val="1"/>
                <c:pt idx="0">
                  <c:v>jun-25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'PI-DC-FO-A-19'!$B$64:$B$68</c:f>
              <c:strCache>
                <c:ptCount val="5"/>
                <c:pt idx="0">
                  <c:v>PI</c:v>
                </c:pt>
                <c:pt idx="1">
                  <c:v>PIMA</c:v>
                </c:pt>
                <c:pt idx="2">
                  <c:v>PISA</c:v>
                </c:pt>
                <c:pt idx="3">
                  <c:v>ARQCO</c:v>
                </c:pt>
                <c:pt idx="4">
                  <c:v>SOLARRI</c:v>
                </c:pt>
              </c:strCache>
            </c:strRef>
          </c:cat>
          <c:val>
            <c:numRef>
              <c:f>'PI-DC-FO-A-19'!$H$64:$H$68</c:f>
              <c:numCache>
                <c:formatCode>0%</c:formatCode>
                <c:ptCount val="5"/>
                <c:pt idx="0">
                  <c:v>0.17517323417281738</c:v>
                </c:pt>
                <c:pt idx="1">
                  <c:v>4.8476202435041596E-2</c:v>
                </c:pt>
                <c:pt idx="2">
                  <c:v>6.0995352678275792E-2</c:v>
                </c:pt>
                <c:pt idx="3">
                  <c:v>2.3370855162734069E-3</c:v>
                </c:pt>
                <c:pt idx="4">
                  <c:v>4.5163280592143092E-4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77-41F6-A309-A5CE4AF121A2}"/>
            </c:ext>
          </c:extLst>
        </c:ser>
        <c:ser>
          <c:idx val="6"/>
          <c:order val="6"/>
          <c:tx>
            <c:strRef>
              <c:f>'PI-DC-FO-A-19'!$I$63</c:f>
              <c:strCache>
                <c:ptCount val="1"/>
                <c:pt idx="0">
                  <c:v>jul-25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'PI-DC-FO-A-19'!$B$64:$B$68</c:f>
              <c:strCache>
                <c:ptCount val="5"/>
                <c:pt idx="0">
                  <c:v>PI</c:v>
                </c:pt>
                <c:pt idx="1">
                  <c:v>PIMA</c:v>
                </c:pt>
                <c:pt idx="2">
                  <c:v>PISA</c:v>
                </c:pt>
                <c:pt idx="3">
                  <c:v>ARQCO</c:v>
                </c:pt>
                <c:pt idx="4">
                  <c:v>SOLARRI</c:v>
                </c:pt>
              </c:strCache>
            </c:strRef>
          </c:cat>
          <c:val>
            <c:numRef>
              <c:f>'PI-DC-FO-A-19'!$I$64:$I$68</c:f>
              <c:numCache>
                <c:formatCode>0%</c:formatCode>
                <c:ptCount val="5"/>
                <c:pt idx="0">
                  <c:v>0.18451508748616305</c:v>
                </c:pt>
                <c:pt idx="1">
                  <c:v>3.6529377948945181E-2</c:v>
                </c:pt>
                <c:pt idx="2">
                  <c:v>4.6674062603497532E-2</c:v>
                </c:pt>
                <c:pt idx="3">
                  <c:v>2.1467742852009936E-3</c:v>
                </c:pt>
                <c:pt idx="4">
                  <c:v>2.7217110011851833E-4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77-41F6-A309-A5CE4AF121A2}"/>
            </c:ext>
          </c:extLst>
        </c:ser>
        <c:ser>
          <c:idx val="7"/>
          <c:order val="7"/>
          <c:tx>
            <c:strRef>
              <c:f>'PI-DC-FO-A-19'!$J$63</c:f>
              <c:strCache>
                <c:ptCount val="1"/>
                <c:pt idx="0">
                  <c:v>ago-25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'PI-DC-FO-A-19'!$B$64:$B$68</c:f>
              <c:strCache>
                <c:ptCount val="5"/>
                <c:pt idx="0">
                  <c:v>PI</c:v>
                </c:pt>
                <c:pt idx="1">
                  <c:v>PIMA</c:v>
                </c:pt>
                <c:pt idx="2">
                  <c:v>PISA</c:v>
                </c:pt>
                <c:pt idx="3">
                  <c:v>ARQCO</c:v>
                </c:pt>
                <c:pt idx="4">
                  <c:v>SOLARRI</c:v>
                </c:pt>
              </c:strCache>
            </c:strRef>
          </c:cat>
          <c:val>
            <c:numRef>
              <c:f>'PI-DC-FO-A-19'!$J$64:$J$68</c:f>
              <c:numCache>
                <c:formatCode>0%</c:formatCode>
                <c:ptCount val="5"/>
                <c:pt idx="0">
                  <c:v>0.16790678013837468</c:v>
                </c:pt>
                <c:pt idx="1">
                  <c:v>3.8764335656867974E-2</c:v>
                </c:pt>
                <c:pt idx="2">
                  <c:v>4.7750051786265381E-2</c:v>
                </c:pt>
                <c:pt idx="3">
                  <c:v>1.1490999846708711E-3</c:v>
                </c:pt>
                <c:pt idx="4">
                  <c:v>1.7878731212373933E-3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F77-41F6-A309-A5CE4AF121A2}"/>
            </c:ext>
          </c:extLst>
        </c:ser>
        <c:ser>
          <c:idx val="8"/>
          <c:order val="8"/>
          <c:tx>
            <c:strRef>
              <c:f>'PI-DC-FO-A-19'!$K$63</c:f>
              <c:strCache>
                <c:ptCount val="1"/>
                <c:pt idx="0">
                  <c:v>sep-25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'PI-DC-FO-A-19'!$B$64:$B$68</c:f>
              <c:strCache>
                <c:ptCount val="5"/>
                <c:pt idx="0">
                  <c:v>PI</c:v>
                </c:pt>
                <c:pt idx="1">
                  <c:v>PIMA</c:v>
                </c:pt>
                <c:pt idx="2">
                  <c:v>PISA</c:v>
                </c:pt>
                <c:pt idx="3">
                  <c:v>ARQCO</c:v>
                </c:pt>
                <c:pt idx="4">
                  <c:v>SOLARRI</c:v>
                </c:pt>
              </c:strCache>
            </c:strRef>
          </c:cat>
          <c:val>
            <c:numRef>
              <c:f>'PI-DC-FO-A-19'!$K$64:$K$68</c:f>
              <c:numCache>
                <c:formatCode>0%</c:formatCode>
                <c:ptCount val="5"/>
                <c:pt idx="0">
                  <c:v>0.15790237045844735</c:v>
                </c:pt>
                <c:pt idx="1">
                  <c:v>3.3629645202335481E-2</c:v>
                </c:pt>
                <c:pt idx="2">
                  <c:v>4.9672018659769585E-2</c:v>
                </c:pt>
                <c:pt idx="3">
                  <c:v>8.1111971465910285E-4</c:v>
                </c:pt>
                <c:pt idx="4">
                  <c:v>2.3882112902431059E-4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77-41F6-A309-A5CE4AF121A2}"/>
            </c:ext>
          </c:extLst>
        </c:ser>
        <c:ser>
          <c:idx val="9"/>
          <c:order val="9"/>
          <c:tx>
            <c:strRef>
              <c:f>'PI-DC-FO-A-19'!$L$63</c:f>
              <c:strCache>
                <c:ptCount val="1"/>
                <c:pt idx="0">
                  <c:v>oct-25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'PI-DC-FO-A-19'!$B$64:$B$68</c:f>
              <c:strCache>
                <c:ptCount val="5"/>
                <c:pt idx="0">
                  <c:v>PI</c:v>
                </c:pt>
                <c:pt idx="1">
                  <c:v>PIMA</c:v>
                </c:pt>
                <c:pt idx="2">
                  <c:v>PISA</c:v>
                </c:pt>
                <c:pt idx="3">
                  <c:v>ARQCO</c:v>
                </c:pt>
                <c:pt idx="4">
                  <c:v>SOLARRI</c:v>
                </c:pt>
              </c:strCache>
            </c:strRef>
          </c:cat>
          <c:val>
            <c:numRef>
              <c:f>'PI-DC-FO-A-19'!$L$64:$L$68</c:f>
              <c:numCache>
                <c:formatCode>0%</c:formatCode>
                <c:ptCount val="5"/>
                <c:pt idx="0">
                  <c:v>0.10553708516821061</c:v>
                </c:pt>
                <c:pt idx="1">
                  <c:v>3.0989738388131335E-2</c:v>
                </c:pt>
                <c:pt idx="2">
                  <c:v>4.0714976559048134E-2</c:v>
                </c:pt>
                <c:pt idx="3">
                  <c:v>1.3058905226055076E-3</c:v>
                </c:pt>
                <c:pt idx="4">
                  <c:v>2.5507346994981715E-4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F77-41F6-A309-A5CE4AF121A2}"/>
            </c:ext>
          </c:extLst>
        </c:ser>
        <c:ser>
          <c:idx val="10"/>
          <c:order val="10"/>
          <c:tx>
            <c:strRef>
              <c:f>'PI-DC-FO-A-19'!$M$63</c:f>
              <c:strCache>
                <c:ptCount val="1"/>
                <c:pt idx="0">
                  <c:v>nov-25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'PI-DC-FO-A-19'!$B$64:$B$68</c:f>
              <c:strCache>
                <c:ptCount val="5"/>
                <c:pt idx="0">
                  <c:v>PI</c:v>
                </c:pt>
                <c:pt idx="1">
                  <c:v>PIMA</c:v>
                </c:pt>
                <c:pt idx="2">
                  <c:v>PISA</c:v>
                </c:pt>
                <c:pt idx="3">
                  <c:v>ARQCO</c:v>
                </c:pt>
                <c:pt idx="4">
                  <c:v>SOLARRI</c:v>
                </c:pt>
              </c:strCache>
            </c:strRef>
          </c:cat>
          <c:val>
            <c:numRef>
              <c:f>'PI-DC-FO-A-19'!$M$64:$M$68</c:f>
              <c:numCache>
                <c:formatCode>0%</c:formatCode>
                <c:ptCount val="5"/>
                <c:pt idx="0">
                  <c:v>0.13283942733943813</c:v>
                </c:pt>
                <c:pt idx="1">
                  <c:v>3.0990370122952551E-2</c:v>
                </c:pt>
                <c:pt idx="2">
                  <c:v>4.1665988020350278E-2</c:v>
                </c:pt>
                <c:pt idx="3">
                  <c:v>1.0856360814268944E-3</c:v>
                </c:pt>
                <c:pt idx="4">
                  <c:v>4.2431833634908793E-4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F77-41F6-A309-A5CE4AF121A2}"/>
            </c:ext>
          </c:extLst>
        </c:ser>
        <c:ser>
          <c:idx val="11"/>
          <c:order val="11"/>
          <c:tx>
            <c:strRef>
              <c:f>'PI-DC-FO-A-19'!$N$63</c:f>
              <c:strCache>
                <c:ptCount val="1"/>
                <c:pt idx="0">
                  <c:v>dic-25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'PI-DC-FO-A-19'!$B$64:$B$68</c:f>
              <c:strCache>
                <c:ptCount val="5"/>
                <c:pt idx="0">
                  <c:v>PI</c:v>
                </c:pt>
                <c:pt idx="1">
                  <c:v>PIMA</c:v>
                </c:pt>
                <c:pt idx="2">
                  <c:v>PISA</c:v>
                </c:pt>
                <c:pt idx="3">
                  <c:v>ARQCO</c:v>
                </c:pt>
                <c:pt idx="4">
                  <c:v>SOLARRI</c:v>
                </c:pt>
              </c:strCache>
            </c:strRef>
          </c:cat>
          <c:val>
            <c:numRef>
              <c:f>'PI-DC-FO-A-19'!$N$64:$N$68</c:f>
              <c:numCache>
                <c:formatCode>0%</c:formatCode>
                <c:ptCount val="5"/>
                <c:pt idx="0">
                  <c:v>0.17343258116204979</c:v>
                </c:pt>
                <c:pt idx="1">
                  <c:v>4.4138657476419256E-2</c:v>
                </c:pt>
                <c:pt idx="2">
                  <c:v>5.8171554863482036E-2</c:v>
                </c:pt>
                <c:pt idx="3">
                  <c:v>1.4472182897883837E-3</c:v>
                </c:pt>
                <c:pt idx="4">
                  <c:v>1.9768331668044534E-3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F77-41F6-A309-A5CE4AF121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2484192"/>
        <c:axId val="162489680"/>
      </c:barChart>
      <c:catAx>
        <c:axId val="16248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2489680"/>
        <c:crosses val="autoZero"/>
        <c:auto val="1"/>
        <c:lblAlgn val="ctr"/>
        <c:lblOffset val="100"/>
        <c:noMultiLvlLbl val="0"/>
      </c:catAx>
      <c:valAx>
        <c:axId val="16248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248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1905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224612086492684E-2"/>
          <c:y val="5.0974294130248628E-2"/>
          <c:w val="0.89726445909152996"/>
          <c:h val="0.85228915770987146"/>
        </c:manualLayout>
      </c:layout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'PI-DC-FO-36'!$A$10:$B$93</c:f>
              <c:multiLvlStrCache>
                <c:ptCount val="48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  <c:pt idx="36">
                    <c:v>2025</c:v>
                  </c:pt>
                </c:lvl>
              </c:multiLvlStrCache>
            </c:multiLvlStrRef>
          </c:cat>
          <c:val>
            <c:numRef>
              <c:f>'PI-DC-FO-36'!$C$10:$C$93</c:f>
              <c:numCache>
                <c:formatCode>_-"$"* #,##0_-;\-"$"* #,##0_-;_-"$"* "-"??_-;_-@_-</c:formatCode>
                <c:ptCount val="48"/>
                <c:pt idx="0">
                  <c:v>113515584.68000001</c:v>
                </c:pt>
                <c:pt idx="1">
                  <c:v>115542910.89</c:v>
                </c:pt>
                <c:pt idx="2">
                  <c:v>159243150.12</c:v>
                </c:pt>
                <c:pt idx="3">
                  <c:v>141085605.36000001</c:v>
                </c:pt>
                <c:pt idx="4">
                  <c:v>127894801.53</c:v>
                </c:pt>
                <c:pt idx="5">
                  <c:v>134547628.93000001</c:v>
                </c:pt>
                <c:pt idx="6">
                  <c:v>142012751.37</c:v>
                </c:pt>
                <c:pt idx="7">
                  <c:v>141791509.59999999</c:v>
                </c:pt>
                <c:pt idx="8">
                  <c:v>164339904.37</c:v>
                </c:pt>
                <c:pt idx="9">
                  <c:v>259184926.61000001</c:v>
                </c:pt>
                <c:pt idx="10">
                  <c:v>189003943</c:v>
                </c:pt>
                <c:pt idx="11">
                  <c:v>100681435.03</c:v>
                </c:pt>
                <c:pt idx="12">
                  <c:v>176341054.72</c:v>
                </c:pt>
                <c:pt idx="13">
                  <c:v>169585021.00999999</c:v>
                </c:pt>
                <c:pt idx="14">
                  <c:v>189960395.88</c:v>
                </c:pt>
                <c:pt idx="15">
                  <c:v>154968047.16</c:v>
                </c:pt>
                <c:pt idx="16">
                  <c:v>137738337.28</c:v>
                </c:pt>
                <c:pt idx="17">
                  <c:v>168300853.69</c:v>
                </c:pt>
                <c:pt idx="18">
                  <c:v>151001614.08000001</c:v>
                </c:pt>
                <c:pt idx="19">
                  <c:v>160245533.50999999</c:v>
                </c:pt>
                <c:pt idx="20">
                  <c:v>172502275.19</c:v>
                </c:pt>
                <c:pt idx="21">
                  <c:v>232979582.75999999</c:v>
                </c:pt>
                <c:pt idx="22">
                  <c:v>273738577.63999999</c:v>
                </c:pt>
                <c:pt idx="23">
                  <c:v>94310723.410000011</c:v>
                </c:pt>
                <c:pt idx="24">
                  <c:v>143456720.78999999</c:v>
                </c:pt>
                <c:pt idx="25">
                  <c:v>147852074.58000001</c:v>
                </c:pt>
                <c:pt idx="26">
                  <c:v>171329353.98000002</c:v>
                </c:pt>
                <c:pt idx="27">
                  <c:v>169198462.40000001</c:v>
                </c:pt>
                <c:pt idx="28">
                  <c:v>150368879.87</c:v>
                </c:pt>
                <c:pt idx="29">
                  <c:v>154814915.58000001</c:v>
                </c:pt>
                <c:pt idx="30">
                  <c:v>187739511.52000001</c:v>
                </c:pt>
                <c:pt idx="31">
                  <c:v>156028196.38999999</c:v>
                </c:pt>
                <c:pt idx="32">
                  <c:v>151484199.16</c:v>
                </c:pt>
                <c:pt idx="33">
                  <c:v>259556799.25999999</c:v>
                </c:pt>
                <c:pt idx="34">
                  <c:v>213129692.66</c:v>
                </c:pt>
                <c:pt idx="35">
                  <c:v>113050281.43999998</c:v>
                </c:pt>
                <c:pt idx="36">
                  <c:v>166157264.84</c:v>
                </c:pt>
                <c:pt idx="37">
                  <c:v>143509206.97</c:v>
                </c:pt>
                <c:pt idx="38">
                  <c:v>115206084.58</c:v>
                </c:pt>
                <c:pt idx="39">
                  <c:v>157477990.13999999</c:v>
                </c:pt>
                <c:pt idx="40">
                  <c:v>180266630.88000003</c:v>
                </c:pt>
                <c:pt idx="41">
                  <c:v>105179247.98999999</c:v>
                </c:pt>
                <c:pt idx="42">
                  <c:v>138831982.31</c:v>
                </c:pt>
                <c:pt idx="43">
                  <c:v>132025465.29000001</c:v>
                </c:pt>
                <c:pt idx="44">
                  <c:v>154237338.44999999</c:v>
                </c:pt>
                <c:pt idx="45">
                  <c:v>164317865.88</c:v>
                </c:pt>
                <c:pt idx="46">
                  <c:v>167857414.91999999</c:v>
                </c:pt>
                <c:pt idx="47">
                  <c:v>125809815.58000001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10-46F2-A780-55A24242D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accent6">
                  <a:lumMod val="50000"/>
                  <a:alpha val="33000"/>
                </a:schemeClr>
              </a:solidFill>
              <a:round/>
            </a:ln>
            <a:effectLst/>
          </c:spPr>
        </c:dropLines>
        <c:smooth val="0"/>
        <c:axId val="796209208"/>
        <c:axId val="796209600"/>
      </c:lineChart>
      <c:catAx>
        <c:axId val="796209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79620960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796209600"/>
        <c:scaling>
          <c:orientation val="minMax"/>
          <c:min val="500000"/>
        </c:scaling>
        <c:delete val="0"/>
        <c:axPos val="l"/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796209208"/>
        <c:crosses val="autoZero"/>
        <c:crossBetween val="between"/>
        <c:majorUnit val="5000000"/>
        <c:minorUnit val="1000000"/>
        <c:dispUnits>
          <c:builtInUnit val="millions"/>
          <c:dispUnitsLbl>
            <c:layout>
              <c:manualLayout>
                <c:xMode val="edge"/>
                <c:yMode val="edge"/>
                <c:x val="6.0622008725450304E-3"/>
                <c:y val="3.0873137770464916E-2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s-MX"/>
                    <a:t>MILLONES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ispUnitsLbl>
        </c:dispUnits>
      </c:valAx>
      <c:spPr>
        <a:solidFill>
          <a:schemeClr val="bg1"/>
        </a:solidFill>
        <a:ln>
          <a:solidFill>
            <a:srgbClr val="0070C0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1905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 alignWithMargins="0"/>
    <c:pageMargins b="1" l="0.75" r="0.75" t="1" header="0" footer="0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486964651028157E-2"/>
          <c:y val="0.17936805976176054"/>
          <c:w val="0.86921279400432616"/>
          <c:h val="0.68915101958409042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'PI-DC-FO-43'!$E$50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strRef>
              <c:f>'PI-DC-FO-43'!$A$51:$A$62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'PI-DC-FO-43'!$E$51:$E$62</c:f>
              <c:numCache>
                <c:formatCode>_-"$"* #,##0_-;\-"$"* #,##0_-;_-"$"* "-"??_-;_-@_-</c:formatCode>
                <c:ptCount val="12"/>
                <c:pt idx="0">
                  <c:v>3098583.84</c:v>
                </c:pt>
                <c:pt idx="1">
                  <c:v>3144831.36</c:v>
                </c:pt>
                <c:pt idx="2">
                  <c:v>3517007.64</c:v>
                </c:pt>
                <c:pt idx="3">
                  <c:v>3265844.87</c:v>
                </c:pt>
                <c:pt idx="4">
                  <c:v>964954.31999999983</c:v>
                </c:pt>
                <c:pt idx="5">
                  <c:v>3352597.47</c:v>
                </c:pt>
                <c:pt idx="6">
                  <c:v>2783521.94</c:v>
                </c:pt>
                <c:pt idx="7">
                  <c:v>4416521.41</c:v>
                </c:pt>
                <c:pt idx="8">
                  <c:v>3909301.9199999995</c:v>
                </c:pt>
                <c:pt idx="9">
                  <c:v>5876323.9699999997</c:v>
                </c:pt>
                <c:pt idx="10">
                  <c:v>8239224.790000001</c:v>
                </c:pt>
                <c:pt idx="11">
                  <c:v>2115476.66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A-4382-A821-BF2986AC1999}"/>
            </c:ext>
          </c:extLst>
        </c:ser>
        <c:ser>
          <c:idx val="0"/>
          <c:order val="1"/>
          <c:tx>
            <c:strRef>
              <c:f>'PI-DC-FO-43'!$F$50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'PI-DC-FO-43'!$A$51:$A$62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'PI-DC-FO-43'!$F$51:$F$62</c:f>
              <c:numCache>
                <c:formatCode>_-"$"* #,##0_-;\-"$"* #,##0_-;_-"$"* "-"??_-;_-@_-</c:formatCode>
                <c:ptCount val="12"/>
                <c:pt idx="0">
                  <c:v>828871.02</c:v>
                </c:pt>
                <c:pt idx="1">
                  <c:v>1348461.8</c:v>
                </c:pt>
                <c:pt idx="2">
                  <c:v>2771150.7200000011</c:v>
                </c:pt>
                <c:pt idx="3">
                  <c:v>2944347.65</c:v>
                </c:pt>
                <c:pt idx="4">
                  <c:v>3167029.37</c:v>
                </c:pt>
                <c:pt idx="5">
                  <c:v>3488680.81</c:v>
                </c:pt>
                <c:pt idx="6">
                  <c:v>3822703.3400000003</c:v>
                </c:pt>
                <c:pt idx="7">
                  <c:v>3426824.73</c:v>
                </c:pt>
                <c:pt idx="8">
                  <c:v>3315483.91</c:v>
                </c:pt>
                <c:pt idx="9">
                  <c:v>5171165.2300000004</c:v>
                </c:pt>
                <c:pt idx="10">
                  <c:v>4713430.3600000003</c:v>
                </c:pt>
                <c:pt idx="11">
                  <c:v>1942279.7900000003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AA-4382-A821-BF2986AC1999}"/>
            </c:ext>
          </c:extLst>
        </c:ser>
        <c:ser>
          <c:idx val="4"/>
          <c:order val="2"/>
          <c:tx>
            <c:strRef>
              <c:f>'PI-DC-FO-43'!$G$50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strRef>
              <c:f>'PI-DC-FO-43'!$A$51:$A$62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'PI-DC-FO-43'!$G$51:$G$62</c:f>
              <c:numCache>
                <c:formatCode>_-"$"* #,##0_-;\-"$"* #,##0_-;_-"$"* "-"??_-;_-@_-</c:formatCode>
                <c:ptCount val="12"/>
                <c:pt idx="0">
                  <c:v>3476309.53</c:v>
                </c:pt>
                <c:pt idx="1">
                  <c:v>4725801.5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AA-4382-A821-BF2986AC1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5551672"/>
        <c:axId val="355550496"/>
      </c:barChart>
      <c:catAx>
        <c:axId val="355551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5550496"/>
        <c:crosses val="autoZero"/>
        <c:auto val="1"/>
        <c:lblAlgn val="ctr"/>
        <c:lblOffset val="100"/>
        <c:noMultiLvlLbl val="0"/>
      </c:catAx>
      <c:valAx>
        <c:axId val="355550496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555167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0852994555353903E-2"/>
                <c:y val="0.10801393728222997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</c:plotArea>
    <c:legend>
      <c:legendPos val="r"/>
      <c:layout>
        <c:manualLayout>
          <c:xMode val="edge"/>
          <c:yMode val="edge"/>
          <c:x val="0.58892479213907789"/>
          <c:y val="4.3807870370370372E-2"/>
          <c:w val="0.37261130007558579"/>
          <c:h val="8.7356144462698959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" footer="0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886810279667421E-2"/>
          <c:y val="0.17936805976176054"/>
          <c:w val="0.86681292517006803"/>
          <c:h val="0.689151019584090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'PI-DC-FO-43'!$E$69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strRef>
              <c:f>'PI-DC-FO-43'!$A$70:$A$81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'PI-DC-FO-43'!$E$70:$E$81</c:f>
              <c:numCache>
                <c:formatCode>_-"$"* #,##0_-;\-"$"* #,##0_-;_-"$"* "-"??_-;_-@_-</c:formatCode>
                <c:ptCount val="12"/>
                <c:pt idx="0">
                  <c:v>4415518.0999999996</c:v>
                </c:pt>
                <c:pt idx="1">
                  <c:v>5654842.9900000002</c:v>
                </c:pt>
                <c:pt idx="2">
                  <c:v>6973126.6700000009</c:v>
                </c:pt>
                <c:pt idx="3">
                  <c:v>6072710.1699999999</c:v>
                </c:pt>
                <c:pt idx="4">
                  <c:v>5362660.95</c:v>
                </c:pt>
                <c:pt idx="5">
                  <c:v>6804781.9699999997</c:v>
                </c:pt>
                <c:pt idx="6">
                  <c:v>5811965</c:v>
                </c:pt>
                <c:pt idx="7">
                  <c:v>6891744.0899999999</c:v>
                </c:pt>
                <c:pt idx="8">
                  <c:v>7797598.8600000003</c:v>
                </c:pt>
                <c:pt idx="9">
                  <c:v>9877441.5299999993</c:v>
                </c:pt>
                <c:pt idx="10">
                  <c:v>12652980.890000001</c:v>
                </c:pt>
                <c:pt idx="11">
                  <c:v>3775603.1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0-4C8A-910C-2B1A28E385D2}"/>
            </c:ext>
          </c:extLst>
        </c:ser>
        <c:ser>
          <c:idx val="3"/>
          <c:order val="1"/>
          <c:tx>
            <c:strRef>
              <c:f>'PI-DC-FO-43'!$F$69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'PI-DC-FO-43'!$A$70:$A$81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'PI-DC-FO-43'!$F$70:$F$81</c:f>
              <c:numCache>
                <c:formatCode>_-"$"* #,##0_-;\-"$"* #,##0_-;_-"$"* "-"??_-;_-@_-</c:formatCode>
                <c:ptCount val="12"/>
                <c:pt idx="0">
                  <c:v>2442184.92</c:v>
                </c:pt>
                <c:pt idx="1">
                  <c:v>4130547.42</c:v>
                </c:pt>
                <c:pt idx="2">
                  <c:v>5659781.4900000002</c:v>
                </c:pt>
                <c:pt idx="3">
                  <c:v>6297503.0300000003</c:v>
                </c:pt>
                <c:pt idx="4">
                  <c:v>6014876.3300000001</c:v>
                </c:pt>
                <c:pt idx="5">
                  <c:v>6123579.0700000003</c:v>
                </c:pt>
                <c:pt idx="6">
                  <c:v>7471490.7799999993</c:v>
                </c:pt>
                <c:pt idx="7">
                  <c:v>6920731.1600000001</c:v>
                </c:pt>
                <c:pt idx="8">
                  <c:v>6094591.75</c:v>
                </c:pt>
                <c:pt idx="9">
                  <c:v>10486176.18</c:v>
                </c:pt>
                <c:pt idx="10">
                  <c:v>7732377.29</c:v>
                </c:pt>
                <c:pt idx="11">
                  <c:v>3724875.4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90-4C8A-910C-2B1A28E385D2}"/>
            </c:ext>
          </c:extLst>
        </c:ser>
        <c:ser>
          <c:idx val="4"/>
          <c:order val="2"/>
          <c:tx>
            <c:strRef>
              <c:f>'PI-DC-FO-43'!$G$69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strRef>
              <c:f>'PI-DC-FO-43'!$A$70:$A$81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'PI-DC-FO-43'!$G$70:$G$81</c:f>
              <c:numCache>
                <c:formatCode>_-"$"* #,##0_-;\-"$"* #,##0_-;_-"$"* "-"??_-;_-@_-</c:formatCode>
                <c:ptCount val="12"/>
                <c:pt idx="0">
                  <c:v>5725002.6900000004</c:v>
                </c:pt>
                <c:pt idx="1">
                  <c:v>4087217.3</c:v>
                </c:pt>
                <c:pt idx="2">
                  <c:v>5500350.9400000004</c:v>
                </c:pt>
                <c:pt idx="3">
                  <c:v>5529337.9000000004</c:v>
                </c:pt>
                <c:pt idx="4">
                  <c:v>8022250.2599999998</c:v>
                </c:pt>
                <c:pt idx="5">
                  <c:v>6703325.5500000007</c:v>
                </c:pt>
                <c:pt idx="6">
                  <c:v>5877186.0099999998</c:v>
                </c:pt>
                <c:pt idx="7">
                  <c:v>7167123.3499999996</c:v>
                </c:pt>
                <c:pt idx="8">
                  <c:v>7681648.9100000001</c:v>
                </c:pt>
                <c:pt idx="9">
                  <c:v>7116093.4800000004</c:v>
                </c:pt>
                <c:pt idx="10">
                  <c:v>8551269.5700000003</c:v>
                </c:pt>
                <c:pt idx="11">
                  <c:v>7357932.0199999996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90-4C8A-910C-2B1A28E38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6656384"/>
        <c:axId val="356656776"/>
      </c:barChart>
      <c:catAx>
        <c:axId val="356656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6656776"/>
        <c:crosses val="autoZero"/>
        <c:auto val="1"/>
        <c:lblAlgn val="ctr"/>
        <c:lblOffset val="100"/>
        <c:noMultiLvlLbl val="0"/>
      </c:catAx>
      <c:valAx>
        <c:axId val="356656776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6656384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3653439153439156E-2"/>
                <c:y val="0.1080138888888889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</c:plotArea>
    <c:legend>
      <c:legendPos val="r"/>
      <c:layout>
        <c:manualLayout>
          <c:xMode val="edge"/>
          <c:yMode val="edge"/>
          <c:x val="0.62951058201058196"/>
          <c:y val="4.4558862433862437E-2"/>
          <c:w val="0.33181386999244145"/>
          <c:h val="8.3077036080633201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" footer="0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486964651028157E-2"/>
          <c:y val="0.17936805976176054"/>
          <c:w val="0.86921279400432616"/>
          <c:h val="0.68915101958409042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'PI-DC-FO-43'!$E$88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strRef>
              <c:f>'PI-DC-FO-43'!$A$89:$A$100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'PI-DC-FO-43'!$E$89:$E$100</c:f>
              <c:numCache>
                <c:formatCode>_-"$"* #,##0_-;\-"$"* #,##0_-;_-"$"* "-"??_-;_-@_-</c:formatCode>
                <c:ptCount val="12"/>
                <c:pt idx="0">
                  <c:v>5431869.0499999998</c:v>
                </c:pt>
                <c:pt idx="1">
                  <c:v>4625488.49</c:v>
                </c:pt>
                <c:pt idx="2">
                  <c:v>6316426.2699999996</c:v>
                </c:pt>
                <c:pt idx="3">
                  <c:v>4751823.88</c:v>
                </c:pt>
                <c:pt idx="4">
                  <c:v>3613482.72</c:v>
                </c:pt>
                <c:pt idx="5">
                  <c:v>4541268.82</c:v>
                </c:pt>
                <c:pt idx="6">
                  <c:v>3357120.73</c:v>
                </c:pt>
                <c:pt idx="7">
                  <c:v>4541268.78</c:v>
                </c:pt>
                <c:pt idx="8">
                  <c:v>4211660.5599999996</c:v>
                </c:pt>
                <c:pt idx="9">
                  <c:v>6665410.75</c:v>
                </c:pt>
                <c:pt idx="10">
                  <c:v>8459944.4499999993</c:v>
                </c:pt>
                <c:pt idx="11">
                  <c:v>2136349.5499999998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A4-415C-A5A6-50E1BBD8776A}"/>
            </c:ext>
          </c:extLst>
        </c:ser>
        <c:ser>
          <c:idx val="0"/>
          <c:order val="1"/>
          <c:tx>
            <c:strRef>
              <c:f>'PI-DC-FO-43'!$F$88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'PI-DC-FO-43'!$A$89:$A$100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'PI-DC-FO-43'!$F$89:$F$100</c:f>
              <c:numCache>
                <c:formatCode>_-"$"* #,##0_-;\-"$"* #,##0_-;_-"$"* "-"??_-;_-@_-</c:formatCode>
                <c:ptCount val="12"/>
                <c:pt idx="0">
                  <c:v>4236076.0599999996</c:v>
                </c:pt>
                <c:pt idx="1">
                  <c:v>3991921.76</c:v>
                </c:pt>
                <c:pt idx="2">
                  <c:v>4370360.88</c:v>
                </c:pt>
                <c:pt idx="3">
                  <c:v>4455814.79</c:v>
                </c:pt>
                <c:pt idx="4">
                  <c:v>3991921.75</c:v>
                </c:pt>
                <c:pt idx="5">
                  <c:v>3698936.6</c:v>
                </c:pt>
                <c:pt idx="6">
                  <c:v>4419191.72</c:v>
                </c:pt>
                <c:pt idx="7">
                  <c:v>3930883.18</c:v>
                </c:pt>
                <c:pt idx="8">
                  <c:v>3882052.3000000003</c:v>
                </c:pt>
                <c:pt idx="9">
                  <c:v>6616579.8799999999</c:v>
                </c:pt>
                <c:pt idx="10">
                  <c:v>5932948</c:v>
                </c:pt>
                <c:pt idx="11">
                  <c:v>2722319.73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A4-415C-A5A6-50E1BBD8776A}"/>
            </c:ext>
          </c:extLst>
        </c:ser>
        <c:ser>
          <c:idx val="4"/>
          <c:order val="2"/>
          <c:tx>
            <c:strRef>
              <c:f>'PI-DC-FO-43'!$G$88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strRef>
              <c:f>'PI-DC-FO-43'!$A$89:$A$100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'PI-DC-FO-43'!$G$89:$G$100</c:f>
              <c:numCache>
                <c:formatCode>_-"$"* #,##0_-;\-"$"* #,##0_-;_-"$"* "-"??_-;_-@_-</c:formatCode>
                <c:ptCount val="12"/>
                <c:pt idx="0">
                  <c:v>4883084.74</c:v>
                </c:pt>
                <c:pt idx="1">
                  <c:v>3918675.6</c:v>
                </c:pt>
                <c:pt idx="2">
                  <c:v>4187245.19</c:v>
                </c:pt>
                <c:pt idx="3">
                  <c:v>4365475.87</c:v>
                </c:pt>
                <c:pt idx="4">
                  <c:v>6253989.2000000002</c:v>
                </c:pt>
                <c:pt idx="5">
                  <c:v>4856821.4000000004</c:v>
                </c:pt>
                <c:pt idx="6">
                  <c:v>4178197.0400000005</c:v>
                </c:pt>
                <c:pt idx="7">
                  <c:v>4524162.4000000004</c:v>
                </c:pt>
                <c:pt idx="8">
                  <c:v>5814879.3200000003</c:v>
                </c:pt>
                <c:pt idx="9">
                  <c:v>5562058.4800000004</c:v>
                </c:pt>
                <c:pt idx="10">
                  <c:v>6120925.5999999996</c:v>
                </c:pt>
                <c:pt idx="11">
                  <c:v>5634045.9500000002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A4-415C-A5A6-50E1BBD87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6652072"/>
        <c:axId val="356650112"/>
      </c:barChart>
      <c:catAx>
        <c:axId val="356652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6650112"/>
        <c:crosses val="autoZero"/>
        <c:auto val="1"/>
        <c:lblAlgn val="ctr"/>
        <c:lblOffset val="100"/>
        <c:noMultiLvlLbl val="0"/>
      </c:catAx>
      <c:valAx>
        <c:axId val="356650112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665207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0852994555353903E-2"/>
                <c:y val="0.10801393728222997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</c:plotArea>
    <c:legend>
      <c:legendPos val="r"/>
      <c:layout>
        <c:manualLayout>
          <c:xMode val="edge"/>
          <c:yMode val="edge"/>
          <c:x val="0.65863378684807261"/>
          <c:y val="4.533829365079365E-2"/>
          <c:w val="0.29821598639455782"/>
          <c:h val="7.4518794208312977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" footer="0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486964651028157E-2"/>
          <c:y val="0.15416964285714285"/>
          <c:w val="0.86921279400432616"/>
          <c:h val="0.71434953703703707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'PI-DC-FO-43'!$E$145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strRef>
              <c:f>'PI-DC-FO-43'!$A$146:$A$157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'PI-DC-FO-43'!$E$146:$E$157</c:f>
              <c:numCache>
                <c:formatCode>_-"$"* #,##0_-;\-"$"* #,##0_-;_-"$"* "-"??_-;_-@_-</c:formatCode>
                <c:ptCount val="12"/>
                <c:pt idx="0">
                  <c:v>7933013.9100000001</c:v>
                </c:pt>
                <c:pt idx="1">
                  <c:v>7293039.7599999998</c:v>
                </c:pt>
                <c:pt idx="2">
                  <c:v>8340463.3700000001</c:v>
                </c:pt>
                <c:pt idx="3">
                  <c:v>6746794.3600000003</c:v>
                </c:pt>
                <c:pt idx="4">
                  <c:v>4505151.47</c:v>
                </c:pt>
                <c:pt idx="5">
                  <c:v>7673290.2300000004</c:v>
                </c:pt>
                <c:pt idx="6">
                  <c:v>6350810.3399999999</c:v>
                </c:pt>
                <c:pt idx="7">
                  <c:v>7542495.5300000003</c:v>
                </c:pt>
                <c:pt idx="8">
                  <c:v>7295438.7999999998</c:v>
                </c:pt>
                <c:pt idx="9">
                  <c:v>10739699.869999999</c:v>
                </c:pt>
                <c:pt idx="10">
                  <c:v>13936904.039999999</c:v>
                </c:pt>
                <c:pt idx="11">
                  <c:v>2950147.59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0-41B5-83E7-FC69CAB5F0ED}"/>
            </c:ext>
          </c:extLst>
        </c:ser>
        <c:ser>
          <c:idx val="0"/>
          <c:order val="1"/>
          <c:tx>
            <c:strRef>
              <c:f>'PI-DC-FO-43'!$F$145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'PI-DC-FO-43'!$A$146:$A$157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'PI-DC-FO-43'!$F$146:$F$157</c:f>
              <c:numCache>
                <c:formatCode>_-"$"* #,##0_-;\-"$"* #,##0_-;_-"$"* "-"??_-;_-@_-</c:formatCode>
                <c:ptCount val="12"/>
                <c:pt idx="0">
                  <c:v>5958426.25</c:v>
                </c:pt>
                <c:pt idx="1">
                  <c:v>6016557.0899999999</c:v>
                </c:pt>
                <c:pt idx="2">
                  <c:v>7368102.5300000003</c:v>
                </c:pt>
                <c:pt idx="3">
                  <c:v>6699596.21</c:v>
                </c:pt>
                <c:pt idx="4">
                  <c:v>6873989.29</c:v>
                </c:pt>
                <c:pt idx="5">
                  <c:v>7179176.9199999999</c:v>
                </c:pt>
                <c:pt idx="6">
                  <c:v>8428993.0700000003</c:v>
                </c:pt>
                <c:pt idx="7">
                  <c:v>7324504.3799999999</c:v>
                </c:pt>
                <c:pt idx="8">
                  <c:v>6685063.5</c:v>
                </c:pt>
                <c:pt idx="9">
                  <c:v>12265638.27</c:v>
                </c:pt>
                <c:pt idx="10">
                  <c:v>9257359.6699999999</c:v>
                </c:pt>
                <c:pt idx="11">
                  <c:v>4752208.1900000004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40-41B5-83E7-FC69CAB5F0ED}"/>
            </c:ext>
          </c:extLst>
        </c:ser>
        <c:ser>
          <c:idx val="4"/>
          <c:order val="2"/>
          <c:tx>
            <c:strRef>
              <c:f>'PI-DC-FO-43'!$G$145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strRef>
              <c:f>'PI-DC-FO-43'!$A$146:$A$157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'PI-DC-FO-43'!$G$146:$G$157</c:f>
              <c:numCache>
                <c:formatCode>_-"$"* #,##0_-;\-"$"* #,##0_-;_-"$"* "-"??_-;_-@_-</c:formatCode>
                <c:ptCount val="12"/>
                <c:pt idx="0">
                  <c:v>7993010.71</c:v>
                </c:pt>
                <c:pt idx="1">
                  <c:v>5929360.6799999997</c:v>
                </c:pt>
                <c:pt idx="2">
                  <c:v>7586093.7800000003</c:v>
                </c:pt>
                <c:pt idx="3">
                  <c:v>7545423.4500000002</c:v>
                </c:pt>
                <c:pt idx="4">
                  <c:v>10185737.279999999</c:v>
                </c:pt>
                <c:pt idx="5">
                  <c:v>8459072.6400000006</c:v>
                </c:pt>
                <c:pt idx="6">
                  <c:v>8395708.8000000007</c:v>
                </c:pt>
                <c:pt idx="7">
                  <c:v>7952161.9199999999</c:v>
                </c:pt>
                <c:pt idx="8">
                  <c:v>10027327.68</c:v>
                </c:pt>
                <c:pt idx="9">
                  <c:v>9599621.7599999998</c:v>
                </c:pt>
                <c:pt idx="10">
                  <c:v>10835216.640000001</c:v>
                </c:pt>
                <c:pt idx="11">
                  <c:v>8216864.2699999996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40-41B5-83E7-FC69CAB5F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6650504"/>
        <c:axId val="356651288"/>
      </c:barChart>
      <c:catAx>
        <c:axId val="356650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6651288"/>
        <c:crosses val="autoZero"/>
        <c:auto val="1"/>
        <c:lblAlgn val="ctr"/>
        <c:lblOffset val="100"/>
        <c:noMultiLvlLbl val="0"/>
      </c:catAx>
      <c:valAx>
        <c:axId val="356651288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6650504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0852994555353903E-2"/>
                <c:y val="0.10801393728222997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</c:plotArea>
    <c:legend>
      <c:legendPos val="r"/>
      <c:layout>
        <c:manualLayout>
          <c:xMode val="edge"/>
          <c:yMode val="edge"/>
          <c:x val="0.62624130763416486"/>
          <c:y val="4.0742724867724872E-2"/>
          <c:w val="0.33181386999244145"/>
          <c:h val="8.3077036080633201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" footer="0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0863567649282"/>
          <c:y val="0.1499699074074074"/>
          <c:w val="0.85961337868480725"/>
          <c:h val="0.71854927248677247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'PI-DC-FO-43'!$E$164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strRef>
              <c:f>'PI-DC-FO-43'!$A$165:$A$176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'PI-DC-FO-43'!$E$165:$E$176</c:f>
              <c:numCache>
                <c:formatCode>_-"$"* #,##0_-;\-"$"* #,##0_-;_-"$"* "-"??_-;_-@_-</c:formatCode>
                <c:ptCount val="12"/>
                <c:pt idx="0">
                  <c:v>19421520.68</c:v>
                </c:pt>
                <c:pt idx="1">
                  <c:v>18259803.75</c:v>
                </c:pt>
                <c:pt idx="2">
                  <c:v>20945603.140000001</c:v>
                </c:pt>
                <c:pt idx="3">
                  <c:v>17561259.16</c:v>
                </c:pt>
                <c:pt idx="4">
                  <c:v>16686421.960000003</c:v>
                </c:pt>
                <c:pt idx="5">
                  <c:v>19267071.329999998</c:v>
                </c:pt>
                <c:pt idx="6">
                  <c:v>17290961.440000001</c:v>
                </c:pt>
                <c:pt idx="7">
                  <c:v>19441707.379999999</c:v>
                </c:pt>
                <c:pt idx="8">
                  <c:v>19012089.399999999</c:v>
                </c:pt>
                <c:pt idx="9">
                  <c:v>25546001.109999999</c:v>
                </c:pt>
                <c:pt idx="10">
                  <c:v>32828922.199999999</c:v>
                </c:pt>
                <c:pt idx="11">
                  <c:v>12717223.26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9-41AC-84FA-C6361686DA2A}"/>
            </c:ext>
          </c:extLst>
        </c:ser>
        <c:ser>
          <c:idx val="0"/>
          <c:order val="1"/>
          <c:tx>
            <c:strRef>
              <c:f>'PI-DC-FO-43'!$F$164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'PI-DC-FO-43'!$A$165:$A$176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'PI-DC-FO-43'!$F$165:$F$176</c:f>
              <c:numCache>
                <c:formatCode>_-"$"* #,##0_-;\-"$"* #,##0_-;_-"$"* "-"??_-;_-@_-</c:formatCode>
                <c:ptCount val="12"/>
                <c:pt idx="0">
                  <c:v>16685379.390000002</c:v>
                </c:pt>
                <c:pt idx="1">
                  <c:v>14071814.710000001</c:v>
                </c:pt>
                <c:pt idx="2">
                  <c:v>18645552.899999999</c:v>
                </c:pt>
                <c:pt idx="3">
                  <c:v>18533998.300000001</c:v>
                </c:pt>
                <c:pt idx="4">
                  <c:v>17434056.760000002</c:v>
                </c:pt>
                <c:pt idx="5">
                  <c:v>17083788.629999999</c:v>
                </c:pt>
                <c:pt idx="6">
                  <c:v>20733217.280000001</c:v>
                </c:pt>
                <c:pt idx="7">
                  <c:v>18741171.109999999</c:v>
                </c:pt>
                <c:pt idx="8">
                  <c:v>15984179.109999999</c:v>
                </c:pt>
                <c:pt idx="9">
                  <c:v>29832884.639999997</c:v>
                </c:pt>
                <c:pt idx="10">
                  <c:v>25785046.649999999</c:v>
                </c:pt>
                <c:pt idx="11">
                  <c:v>16366651.98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99-41AC-84FA-C6361686DA2A}"/>
            </c:ext>
          </c:extLst>
        </c:ser>
        <c:ser>
          <c:idx val="4"/>
          <c:order val="2"/>
          <c:tx>
            <c:strRef>
              <c:f>'PI-DC-FO-43'!$G$164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strRef>
              <c:f>'PI-DC-FO-43'!$A$165:$A$176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'PI-DC-FO-43'!$G$165:$G$176</c:f>
              <c:numCache>
                <c:formatCode>_-"$"* #,##0_-;\-"$"* #,##0_-;_-"$"* "-"??_-;_-@_-</c:formatCode>
                <c:ptCount val="12"/>
                <c:pt idx="0">
                  <c:v>20223253.5</c:v>
                </c:pt>
                <c:pt idx="1">
                  <c:v>13912450.960000003</c:v>
                </c:pt>
                <c:pt idx="2">
                  <c:v>18533998.309999999</c:v>
                </c:pt>
                <c:pt idx="3">
                  <c:v>13498105.369999999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99-41AC-84FA-C6361686D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6654032"/>
        <c:axId val="356654424"/>
      </c:barChart>
      <c:catAx>
        <c:axId val="35665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6654424"/>
        <c:crosses val="autoZero"/>
        <c:auto val="1"/>
        <c:lblAlgn val="ctr"/>
        <c:lblOffset val="100"/>
        <c:noMultiLvlLbl val="0"/>
      </c:catAx>
      <c:valAx>
        <c:axId val="356654424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665403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6053287981859411E-2"/>
                <c:y val="0.1080138888888889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</c:plotArea>
    <c:legend>
      <c:legendPos val="r"/>
      <c:layout>
        <c:manualLayout>
          <c:xMode val="edge"/>
          <c:yMode val="edge"/>
          <c:x val="0.61549981103552531"/>
          <c:y val="3.7119047619047614E-2"/>
          <c:w val="0.33661356764928191"/>
          <c:h val="7.8797927698567471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" footer="0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486964651028157E-2"/>
          <c:y val="0.14577017195767195"/>
          <c:w val="0.86921279400432616"/>
          <c:h val="0.72274900793650798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'PI-DC-FO-43'!$E$183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strRef>
              <c:f>'PI-DC-FO-43'!$A$184:$A$195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'PI-DC-FO-43'!$E$184:$E$195</c:f>
              <c:numCache>
                <c:formatCode>_-"$"* #,##0_-;\-"$"* #,##0_-;_-"$"* "-"??_-;_-@_-</c:formatCode>
                <c:ptCount val="12"/>
                <c:pt idx="0">
                  <c:v>9056897.5399999991</c:v>
                </c:pt>
                <c:pt idx="1">
                  <c:v>6428989.8099999987</c:v>
                </c:pt>
                <c:pt idx="2">
                  <c:v>7646743.3600000003</c:v>
                </c:pt>
                <c:pt idx="3">
                  <c:v>6137886.1799999997</c:v>
                </c:pt>
                <c:pt idx="4">
                  <c:v>4828423.04</c:v>
                </c:pt>
                <c:pt idx="5">
                  <c:v>6076662.1900000004</c:v>
                </c:pt>
                <c:pt idx="6">
                  <c:v>6025512.0499999998</c:v>
                </c:pt>
                <c:pt idx="7">
                  <c:v>5984591.4699999997</c:v>
                </c:pt>
                <c:pt idx="8">
                  <c:v>6608626</c:v>
                </c:pt>
                <c:pt idx="9">
                  <c:v>7846464.6600000011</c:v>
                </c:pt>
                <c:pt idx="10">
                  <c:v>10986755.73</c:v>
                </c:pt>
                <c:pt idx="11">
                  <c:v>4184099.25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6-4423-A709-6E63FE46C8F9}"/>
            </c:ext>
          </c:extLst>
        </c:ser>
        <c:ser>
          <c:idx val="0"/>
          <c:order val="1"/>
          <c:tx>
            <c:strRef>
              <c:f>'PI-DC-FO-43'!$F$183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'PI-DC-FO-43'!$A$184:$A$195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'PI-DC-FO-43'!$F$184:$F$195</c:f>
              <c:numCache>
                <c:formatCode>_-"$"* #,##0_-;\-"$"* #,##0_-;_-"$"* "-"??_-;_-@_-</c:formatCode>
                <c:ptCount val="12"/>
                <c:pt idx="0">
                  <c:v>9114994</c:v>
                </c:pt>
                <c:pt idx="1">
                  <c:v>6097122.6200000001</c:v>
                </c:pt>
                <c:pt idx="2">
                  <c:v>7242890.6900000004</c:v>
                </c:pt>
                <c:pt idx="3">
                  <c:v>6598396.2300000004</c:v>
                </c:pt>
                <c:pt idx="4">
                  <c:v>6833517.2599999998</c:v>
                </c:pt>
                <c:pt idx="5">
                  <c:v>5872061</c:v>
                </c:pt>
                <c:pt idx="6">
                  <c:v>6823457.75</c:v>
                </c:pt>
                <c:pt idx="7">
                  <c:v>7089439.5899999999</c:v>
                </c:pt>
                <c:pt idx="8">
                  <c:v>6455175.0499999998</c:v>
                </c:pt>
                <c:pt idx="9">
                  <c:v>11989643.92</c:v>
                </c:pt>
                <c:pt idx="10">
                  <c:v>10230071.560000001</c:v>
                </c:pt>
                <c:pt idx="11">
                  <c:v>5503778.4699999997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86-4423-A709-6E63FE46C8F9}"/>
            </c:ext>
          </c:extLst>
        </c:ser>
        <c:ser>
          <c:idx val="4"/>
          <c:order val="2"/>
          <c:tx>
            <c:strRef>
              <c:f>'PI-DC-FO-43'!$G$183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strRef>
              <c:f>'PI-DC-FO-43'!$A$184:$A$195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'PI-DC-FO-43'!$G$184:$G$195</c:f>
              <c:numCache>
                <c:formatCode>_-"$"* #,##0_-;\-"$"* #,##0_-;_-"$"* "-"??_-;_-@_-</c:formatCode>
                <c:ptCount val="12"/>
                <c:pt idx="0">
                  <c:v>8388658.8699999992</c:v>
                </c:pt>
                <c:pt idx="1">
                  <c:v>4388700.66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86-4423-A709-6E63FE46C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5549712"/>
        <c:axId val="355550104"/>
      </c:barChart>
      <c:catAx>
        <c:axId val="355549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5550104"/>
        <c:crosses val="autoZero"/>
        <c:auto val="1"/>
        <c:lblAlgn val="ctr"/>
        <c:lblOffset val="100"/>
        <c:noMultiLvlLbl val="0"/>
      </c:catAx>
      <c:valAx>
        <c:axId val="355550104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554971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0852994555353903E-2"/>
                <c:y val="0.10801393728222997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</c:plotArea>
    <c:legend>
      <c:legendPos val="r"/>
      <c:layout>
        <c:manualLayout>
          <c:xMode val="edge"/>
          <c:yMode val="edge"/>
          <c:x val="0.61751530612244898"/>
          <c:y val="3.5671296296296298E-2"/>
          <c:w val="0.34141326530612243"/>
          <c:h val="8.3077036080633201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" footer="0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486964651028157E-2"/>
          <c:y val="0.1499699074074074"/>
          <c:w val="0.86921279400432616"/>
          <c:h val="0.718549272486772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'PI-DC-FO-43'!$E$202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strRef>
              <c:f>'PI-DC-FO-43'!$A$203:$A$214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'PI-DC-FO-43'!$E$203:$E$214</c:f>
              <c:numCache>
                <c:formatCode>_-"$"* #,##0_-;\-"$"* #,##0_-;_-"$"* "-"??_-;_-@_-</c:formatCode>
                <c:ptCount val="12"/>
                <c:pt idx="0">
                  <c:v>6037838.21</c:v>
                </c:pt>
                <c:pt idx="1">
                  <c:v>4823229.0999999996</c:v>
                </c:pt>
                <c:pt idx="2">
                  <c:v>4304379.4000000004</c:v>
                </c:pt>
                <c:pt idx="3">
                  <c:v>3405744.99</c:v>
                </c:pt>
                <c:pt idx="4">
                  <c:v>2379224.56</c:v>
                </c:pt>
                <c:pt idx="5">
                  <c:v>3549649.55</c:v>
                </c:pt>
                <c:pt idx="6">
                  <c:v>3952582.53</c:v>
                </c:pt>
                <c:pt idx="7">
                  <c:v>3300214.96</c:v>
                </c:pt>
                <c:pt idx="8">
                  <c:v>3559243.3</c:v>
                </c:pt>
                <c:pt idx="9">
                  <c:v>6917019.0200000005</c:v>
                </c:pt>
                <c:pt idx="10">
                  <c:v>9574459.2899999991</c:v>
                </c:pt>
                <c:pt idx="11">
                  <c:v>2254507.0099999998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6-4810-BA18-0CF0C9C80765}"/>
            </c:ext>
          </c:extLst>
        </c:ser>
        <c:ser>
          <c:idx val="3"/>
          <c:order val="1"/>
          <c:tx>
            <c:strRef>
              <c:f>'PI-DC-FO-43'!$F$202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'PI-DC-FO-43'!$A$203:$A$214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'PI-DC-FO-43'!$F$203:$F$214</c:f>
              <c:numCache>
                <c:formatCode>_-"$"* #,##0_-;\-"$"* #,##0_-;_-"$"* "-"??_-;_-@_-</c:formatCode>
                <c:ptCount val="12"/>
                <c:pt idx="0">
                  <c:v>3741522.17</c:v>
                </c:pt>
                <c:pt idx="1">
                  <c:v>4259259.3</c:v>
                </c:pt>
                <c:pt idx="2">
                  <c:v>3559243.13</c:v>
                </c:pt>
                <c:pt idx="3">
                  <c:v>3089154.31</c:v>
                </c:pt>
                <c:pt idx="4">
                  <c:v>4441858.46</c:v>
                </c:pt>
                <c:pt idx="5">
                  <c:v>4816010.78</c:v>
                </c:pt>
                <c:pt idx="6">
                  <c:v>4873572.45</c:v>
                </c:pt>
                <c:pt idx="7">
                  <c:v>4566575.8499999996</c:v>
                </c:pt>
                <c:pt idx="8">
                  <c:v>4787229.68</c:v>
                </c:pt>
                <c:pt idx="9">
                  <c:v>7722885.4199999999</c:v>
                </c:pt>
                <c:pt idx="10">
                  <c:v>7262390.2000000002</c:v>
                </c:pt>
                <c:pt idx="11">
                  <c:v>2839719.54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06-4810-BA18-0CF0C9C80765}"/>
            </c:ext>
          </c:extLst>
        </c:ser>
        <c:ser>
          <c:idx val="4"/>
          <c:order val="2"/>
          <c:tx>
            <c:strRef>
              <c:f>'PI-DC-FO-43'!$G$202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strRef>
              <c:f>'PI-DC-FO-43'!$A$203:$A$214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'PI-DC-FO-43'!$G$203:$G$214</c:f>
              <c:numCache>
                <c:formatCode>_-"$"* #,##0_-;\-"$"* #,##0_-;_-"$"* "-"??_-;_-@_-</c:formatCode>
                <c:ptCount val="12"/>
                <c:pt idx="0">
                  <c:v>5564314.9900000002</c:v>
                </c:pt>
                <c:pt idx="1">
                  <c:v>2849313.28</c:v>
                </c:pt>
                <c:pt idx="2">
                  <c:v>4441858.41</c:v>
                </c:pt>
                <c:pt idx="3">
                  <c:v>3568836.38</c:v>
                </c:pt>
                <c:pt idx="4">
                  <c:v>4662512.05</c:v>
                </c:pt>
                <c:pt idx="5">
                  <c:v>3875832.99</c:v>
                </c:pt>
                <c:pt idx="6">
                  <c:v>3127528.65</c:v>
                </c:pt>
                <c:pt idx="7">
                  <c:v>3281026.99</c:v>
                </c:pt>
                <c:pt idx="8">
                  <c:v>4230797.99</c:v>
                </c:pt>
                <c:pt idx="9">
                  <c:v>6475711.1299999999</c:v>
                </c:pt>
                <c:pt idx="10">
                  <c:v>5439597.3499999996</c:v>
                </c:pt>
                <c:pt idx="11">
                  <c:v>4743962.1100000003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06-4810-BA18-0CF0C9C80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7294608"/>
        <c:axId val="357295392"/>
      </c:barChart>
      <c:catAx>
        <c:axId val="357294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295392"/>
        <c:crosses val="autoZero"/>
        <c:auto val="1"/>
        <c:lblAlgn val="ctr"/>
        <c:lblOffset val="100"/>
        <c:noMultiLvlLbl val="0"/>
      </c:catAx>
      <c:valAx>
        <c:axId val="357295392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294608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0852994555353903E-2"/>
                <c:y val="0.10801393728222997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</c:plotArea>
    <c:legend>
      <c:legendPos val="r"/>
      <c:layout>
        <c:manualLayout>
          <c:xMode val="edge"/>
          <c:yMode val="edge"/>
          <c:x val="0.62778363567649276"/>
          <c:y val="3.2656084656084654E-2"/>
          <c:w val="0.32461432350718061"/>
          <c:h val="8.3077008088859844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" footer="0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68650793650794"/>
          <c:y val="0.1499699074074074"/>
          <c:w val="0.86201322751322751"/>
          <c:h val="0.71854927248677247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'PI-DC-FO-43'!$E$316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strRef>
              <c:f>'PI-DC-FO-43'!$A$317:$A$328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'PI-DC-FO-43'!$E$317:$E$328</c:f>
              <c:numCache>
                <c:formatCode>_-"$"* #,##0_-;\-"$"* #,##0_-;_-"$"* "-"??_-;_-@_-</c:formatCode>
                <c:ptCount val="12"/>
                <c:pt idx="0">
                  <c:v>20156075</c:v>
                </c:pt>
                <c:pt idx="1">
                  <c:v>24793967.789999999</c:v>
                </c:pt>
                <c:pt idx="2">
                  <c:v>26970184.739999998</c:v>
                </c:pt>
                <c:pt idx="3">
                  <c:v>17514633.59</c:v>
                </c:pt>
                <c:pt idx="4">
                  <c:v>16305745.380000001</c:v>
                </c:pt>
                <c:pt idx="5">
                  <c:v>15783683.029999999</c:v>
                </c:pt>
                <c:pt idx="6">
                  <c:v>13112464.34</c:v>
                </c:pt>
                <c:pt idx="7">
                  <c:v>16505869.040000001</c:v>
                </c:pt>
                <c:pt idx="8">
                  <c:v>19394613.850000001</c:v>
                </c:pt>
                <c:pt idx="9">
                  <c:v>30714664.369999997</c:v>
                </c:pt>
                <c:pt idx="10">
                  <c:v>37971329.880000003</c:v>
                </c:pt>
                <c:pt idx="11">
                  <c:v>10963307.859999999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1-460C-8629-F3BA82ACF0F0}"/>
            </c:ext>
          </c:extLst>
        </c:ser>
        <c:ser>
          <c:idx val="0"/>
          <c:order val="1"/>
          <c:tx>
            <c:strRef>
              <c:f>'PI-DC-FO-43'!$F$316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'PI-DC-FO-43'!$A$317:$A$328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'PI-DC-FO-43'!$F$317:$F$328</c:f>
              <c:numCache>
                <c:formatCode>_-"$"* #,##0_-;\-"$"* #,##0_-;_-"$"* "-"??_-;_-@_-</c:formatCode>
                <c:ptCount val="12"/>
                <c:pt idx="0">
                  <c:v>20325624.870000001</c:v>
                </c:pt>
                <c:pt idx="1">
                  <c:v>23336183.98</c:v>
                </c:pt>
                <c:pt idx="2">
                  <c:v>19211891.879999999</c:v>
                </c:pt>
                <c:pt idx="3">
                  <c:v>23945256.649999995</c:v>
                </c:pt>
                <c:pt idx="4">
                  <c:v>18385293.289999999</c:v>
                </c:pt>
                <c:pt idx="5">
                  <c:v>17062735.68</c:v>
                </c:pt>
                <c:pt idx="6">
                  <c:v>19507727.309999999</c:v>
                </c:pt>
                <c:pt idx="7">
                  <c:v>15835889.329999998</c:v>
                </c:pt>
                <c:pt idx="8">
                  <c:v>16384054.74</c:v>
                </c:pt>
                <c:pt idx="9">
                  <c:v>30436231.170000002</c:v>
                </c:pt>
                <c:pt idx="10">
                  <c:v>24771855.34</c:v>
                </c:pt>
                <c:pt idx="11">
                  <c:v>14461125.239999998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71-460C-8629-F3BA82ACF0F0}"/>
            </c:ext>
          </c:extLst>
        </c:ser>
        <c:ser>
          <c:idx val="4"/>
          <c:order val="2"/>
          <c:tx>
            <c:strRef>
              <c:f>'PI-DC-FO-43'!$G$316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strRef>
              <c:f>'PI-DC-FO-43'!$A$317:$A$328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'PI-DC-FO-43'!$G$317:$G$328</c:f>
              <c:numCache>
                <c:formatCode>_-"$"* #,##0_-;\-"$"* #,##0_-;_-"$"* "-"??_-;_-@_-</c:formatCode>
                <c:ptCount val="12"/>
                <c:pt idx="0">
                  <c:v>25285216.460000001</c:v>
                </c:pt>
                <c:pt idx="1">
                  <c:v>12573000.039999999</c:v>
                </c:pt>
                <c:pt idx="2">
                  <c:v>13591021.419999998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71-460C-8629-F3BA82ACF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7292648"/>
        <c:axId val="357293040"/>
      </c:barChart>
      <c:catAx>
        <c:axId val="357292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293040"/>
        <c:crosses val="autoZero"/>
        <c:auto val="1"/>
        <c:lblAlgn val="ctr"/>
        <c:lblOffset val="100"/>
        <c:noMultiLvlLbl val="0"/>
      </c:catAx>
      <c:valAx>
        <c:axId val="357293040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292648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3653439153439156E-2"/>
                <c:y val="0.1080138888888889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</c:plotArea>
    <c:legend>
      <c:legendPos val="r"/>
      <c:layout>
        <c:manualLayout>
          <c:xMode val="edge"/>
          <c:yMode val="edge"/>
          <c:x val="0.62990022675736956"/>
          <c:y val="3.2779431216931221E-2"/>
          <c:w val="0.32461432350718061"/>
          <c:h val="8.7356115029133291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" footer="0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08295540438397"/>
          <c:y val="0.14322156084656085"/>
          <c:w val="0.84788473167044598"/>
          <c:h val="0.75156812169312159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'PI-DC-FO-43'!$E$335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strRef>
              <c:f>'PI-DC-FO-43'!$A$336:$A$347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'PI-DC-FO-43'!$E$336:$E$347</c:f>
              <c:numCache>
                <c:formatCode>_-"$"* #,##0_-;\-"$"* #,##0_-;_-"$"* "-"??_-;_-@_-</c:formatCode>
                <c:ptCount val="12"/>
                <c:pt idx="0">
                  <c:v>12182307.859999999</c:v>
                </c:pt>
                <c:pt idx="1">
                  <c:v>12510141.74</c:v>
                </c:pt>
                <c:pt idx="2">
                  <c:v>14053307.539999999</c:v>
                </c:pt>
                <c:pt idx="3">
                  <c:v>11345672.52</c:v>
                </c:pt>
                <c:pt idx="4">
                  <c:v>10767373.68</c:v>
                </c:pt>
                <c:pt idx="5">
                  <c:v>12474732.210000001</c:v>
                </c:pt>
                <c:pt idx="6">
                  <c:v>11400748.630000001</c:v>
                </c:pt>
                <c:pt idx="7">
                  <c:v>12612422.34</c:v>
                </c:pt>
                <c:pt idx="8">
                  <c:v>12695036.479999999</c:v>
                </c:pt>
                <c:pt idx="9">
                  <c:v>19786082.07</c:v>
                </c:pt>
                <c:pt idx="10">
                  <c:v>23613869.379999999</c:v>
                </c:pt>
                <c:pt idx="11">
                  <c:v>8302719.1000000006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9-4631-9991-17C271A9B775}"/>
            </c:ext>
          </c:extLst>
        </c:ser>
        <c:ser>
          <c:idx val="0"/>
          <c:order val="1"/>
          <c:tx>
            <c:strRef>
              <c:f>'PI-DC-FO-43'!$F$335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'PI-DC-FO-43'!$A$336:$A$347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'PI-DC-FO-43'!$F$336:$F$347</c:f>
              <c:numCache>
                <c:formatCode>_-"$"* #,##0_-;\-"$"* #,##0_-;_-"$"* "-"??_-;_-@_-</c:formatCode>
                <c:ptCount val="12"/>
                <c:pt idx="0">
                  <c:v>9101322.2300000004</c:v>
                </c:pt>
                <c:pt idx="1">
                  <c:v>9087553.2400000002</c:v>
                </c:pt>
                <c:pt idx="2">
                  <c:v>12708805.479999999</c:v>
                </c:pt>
                <c:pt idx="3">
                  <c:v>15517685.979999999</c:v>
                </c:pt>
                <c:pt idx="4">
                  <c:v>10574607.439999999</c:v>
                </c:pt>
                <c:pt idx="5">
                  <c:v>11579745.870000001</c:v>
                </c:pt>
                <c:pt idx="6">
                  <c:v>13865403.380000001</c:v>
                </c:pt>
                <c:pt idx="7">
                  <c:v>12392118.1</c:v>
                </c:pt>
                <c:pt idx="8">
                  <c:v>10712297.689999998</c:v>
                </c:pt>
                <c:pt idx="9">
                  <c:v>20254228.529999997</c:v>
                </c:pt>
                <c:pt idx="10">
                  <c:v>17472886.510000002</c:v>
                </c:pt>
                <c:pt idx="11">
                  <c:v>9473085.7899999991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89-4631-9991-17C271A9B775}"/>
            </c:ext>
          </c:extLst>
        </c:ser>
        <c:ser>
          <c:idx val="4"/>
          <c:order val="2"/>
          <c:tx>
            <c:strRef>
              <c:f>'PI-DC-FO-43'!$G$335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strRef>
              <c:f>'PI-DC-FO-43'!$A$336:$A$347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'PI-DC-FO-43'!$G$336:$G$347</c:f>
              <c:numCache>
                <c:formatCode>_-"$"* #,##0_-;\-"$"* #,##0_-;_-"$"* "-"??_-;_-@_-</c:formatCode>
                <c:ptCount val="12"/>
                <c:pt idx="0">
                  <c:v>13342180.6</c:v>
                </c:pt>
                <c:pt idx="1">
                  <c:v>10065153.810000001</c:v>
                </c:pt>
                <c:pt idx="2">
                  <c:v>9679621.1999999993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89-4631-9991-17C271A9B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7294216"/>
        <c:axId val="357905616"/>
      </c:barChart>
      <c:catAx>
        <c:axId val="35729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905616"/>
        <c:crosses val="autoZero"/>
        <c:auto val="1"/>
        <c:lblAlgn val="ctr"/>
        <c:lblOffset val="100"/>
        <c:noMultiLvlLbl val="0"/>
      </c:catAx>
      <c:valAx>
        <c:axId val="357905616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294216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0852994555353903E-2"/>
                <c:y val="0.10801393728222997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</c:plotArea>
    <c:legend>
      <c:legendPos val="r"/>
      <c:layout>
        <c:manualLayout>
          <c:xMode val="edge"/>
          <c:yMode val="edge"/>
          <c:x val="0.63458824640967504"/>
          <c:y val="2.4907407407407427E-2"/>
          <c:w val="0.31261507936507937"/>
          <c:h val="8.3166005168087628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" footer="0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79138321995464"/>
          <c:y val="0.14575000000000002"/>
          <c:w val="0.86441307634164777"/>
          <c:h val="0.72694874338624338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'PI-DC-FO-43'!$E$354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strRef>
              <c:f>'PI-DC-FO-43'!$A$355:$A$366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'PI-DC-FO-43'!$E$355:$E$366</c:f>
              <c:numCache>
                <c:formatCode>_-"$"* #,##0_-;\-"$"* #,##0_-;_-"$"* "-"??_-;_-@_-</c:formatCode>
                <c:ptCount val="12"/>
                <c:pt idx="0">
                  <c:v>31766865.18</c:v>
                </c:pt>
                <c:pt idx="1">
                  <c:v>33802955.25</c:v>
                </c:pt>
                <c:pt idx="2">
                  <c:v>31438391.930000003</c:v>
                </c:pt>
                <c:pt idx="3">
                  <c:v>25411790.859999996</c:v>
                </c:pt>
                <c:pt idx="4">
                  <c:v>24749305.57</c:v>
                </c:pt>
                <c:pt idx="5">
                  <c:v>27378853.640000001</c:v>
                </c:pt>
                <c:pt idx="6">
                  <c:v>24286505.07</c:v>
                </c:pt>
                <c:pt idx="7">
                  <c:v>27967872.500000004</c:v>
                </c:pt>
                <c:pt idx="8">
                  <c:v>29482316.690000001</c:v>
                </c:pt>
                <c:pt idx="9">
                  <c:v>36666241.780000001</c:v>
                </c:pt>
                <c:pt idx="10">
                  <c:v>50045382.270000003</c:v>
                </c:pt>
                <c:pt idx="11">
                  <c:v>14599250.43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4-471A-8F77-D8C4CA9BF51B}"/>
            </c:ext>
          </c:extLst>
        </c:ser>
        <c:ser>
          <c:idx val="0"/>
          <c:order val="1"/>
          <c:tx>
            <c:strRef>
              <c:f>'PI-DC-FO-43'!$F$354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'PI-DC-FO-43'!$A$355:$A$366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'PI-DC-FO-43'!$F$355:$F$366</c:f>
              <c:numCache>
                <c:formatCode>_-"$"* #,##0_-;\-"$"* #,##0_-;_-"$"* "-"??_-;_-@_-</c:formatCode>
                <c:ptCount val="12"/>
                <c:pt idx="0">
                  <c:v>34521582.549999997</c:v>
                </c:pt>
                <c:pt idx="1">
                  <c:v>33089355.399999999</c:v>
                </c:pt>
                <c:pt idx="2">
                  <c:v>32921940.93</c:v>
                </c:pt>
                <c:pt idx="3">
                  <c:v>30692084.300000001</c:v>
                </c:pt>
                <c:pt idx="4">
                  <c:v>31996340.07</c:v>
                </c:pt>
                <c:pt idx="5">
                  <c:v>28041499.829999998</c:v>
                </c:pt>
                <c:pt idx="6">
                  <c:v>33037641.07</c:v>
                </c:pt>
                <c:pt idx="7">
                  <c:v>28840882.530000001</c:v>
                </c:pt>
                <c:pt idx="8">
                  <c:v>28336009.16</c:v>
                </c:pt>
                <c:pt idx="9">
                  <c:v>47261391.880000003</c:v>
                </c:pt>
                <c:pt idx="10">
                  <c:v>41848554.950000003</c:v>
                </c:pt>
                <c:pt idx="11">
                  <c:v>22498412.510000002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04-471A-8F77-D8C4CA9BF51B}"/>
            </c:ext>
          </c:extLst>
        </c:ser>
        <c:ser>
          <c:idx val="4"/>
          <c:order val="2"/>
          <c:tx>
            <c:strRef>
              <c:f>'PI-DC-FO-43'!$G$354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strRef>
              <c:f>'PI-DC-FO-43'!$A$355:$A$366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'PI-DC-FO-43'!$G$355:$G$366</c:f>
              <c:numCache>
                <c:formatCode>_-"$"* #,##0_-;\-"$"* #,##0_-;_-"$"* "-"??_-;_-@_-</c:formatCode>
                <c:ptCount val="12"/>
                <c:pt idx="0">
                  <c:v>32417067.739999998</c:v>
                </c:pt>
                <c:pt idx="1">
                  <c:v>26905535.149999999</c:v>
                </c:pt>
                <c:pt idx="2">
                  <c:v>30642999.410000004</c:v>
                </c:pt>
                <c:pt idx="3">
                  <c:v>16282161.250000002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04-471A-8F77-D8C4CA9BF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7906792"/>
        <c:axId val="357906008"/>
      </c:barChart>
      <c:catAx>
        <c:axId val="357906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906008"/>
        <c:crosses val="autoZero"/>
        <c:auto val="1"/>
        <c:lblAlgn val="ctr"/>
        <c:lblOffset val="100"/>
        <c:noMultiLvlLbl val="0"/>
      </c:catAx>
      <c:valAx>
        <c:axId val="357906008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90679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0852994555353903E-2"/>
                <c:y val="0.10801393728222997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</c:plotArea>
    <c:legend>
      <c:legendPos val="r"/>
      <c:layout>
        <c:manualLayout>
          <c:xMode val="edge"/>
          <c:yMode val="edge"/>
          <c:x val="0.63995162509448222"/>
          <c:y val="3.2977843915343918E-2"/>
          <c:w val="0.32461432350718061"/>
          <c:h val="7.45188193165017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" footer="0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486964651028157E-2"/>
          <c:y val="0.17936805976176054"/>
          <c:w val="0.86921279400432616"/>
          <c:h val="0.68915101958409042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'PI-DC-FO-43'!#REF!</c:f>
              <c:strCache>
                <c:ptCount val="1"/>
                <c:pt idx="0">
                  <c:v>#¡REF!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strRef>
              <c:f>'[53]PI-DC-FO-43'!$A$431:$A$442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9-4D7B-87CF-B945C37CD099}"/>
            </c:ext>
          </c:extLst>
        </c:ser>
        <c:ser>
          <c:idx val="0"/>
          <c:order val="1"/>
          <c:tx>
            <c:strRef>
              <c:f>'[53]PI-DC-FO-43'!$E$430</c:f>
              <c:strCache>
                <c:ptCount val="1"/>
                <c:pt idx="0">
                  <c:v>2023</c:v>
                </c:pt>
              </c:strCache>
            </c:strRef>
          </c:tx>
          <c:invertIfNegative val="0"/>
          <c:cat>
            <c:strRef>
              <c:f>'[53]PI-DC-FO-43'!$A$431:$A$442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'[53]PI-DC-FO-43'!$E$431:$E$442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C9-4D7B-87CF-B945C37CD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7905224"/>
        <c:axId val="357910712"/>
      </c:barChart>
      <c:catAx>
        <c:axId val="357905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910712"/>
        <c:crosses val="autoZero"/>
        <c:auto val="1"/>
        <c:lblAlgn val="ctr"/>
        <c:lblOffset val="100"/>
        <c:noMultiLvlLbl val="0"/>
      </c:catAx>
      <c:valAx>
        <c:axId val="357910712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905224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0852994555353903E-2"/>
                <c:y val="0.10801393728222997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</c:plotArea>
    <c:legend>
      <c:legendPos val="r"/>
      <c:layout>
        <c:manualLayout>
          <c:xMode val="edge"/>
          <c:yMode val="edge"/>
          <c:x val="0.6577078609221465"/>
          <c:y val="2.8719623572192154E-2"/>
          <c:w val="0.29821598639455782"/>
          <c:h val="0.12471477512815549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" footer="0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486964651028157E-2"/>
          <c:y val="0.17936805976176054"/>
          <c:w val="0.86921279400432616"/>
          <c:h val="0.68915101958409042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'PI-DC-FO-43'!$E$107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strRef>
              <c:f>'PI-DC-FO-43'!$A$108:$A$119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'PI-DC-FO-43'!$E$108:$E$119</c:f>
              <c:numCache>
                <c:formatCode>_-"$"* #,##0_-;\-"$"* #,##0_-;_-"$"* "-"??_-;_-@_-</c:formatCode>
                <c:ptCount val="12"/>
                <c:pt idx="0">
                  <c:v>4382234.3</c:v>
                </c:pt>
                <c:pt idx="1">
                  <c:v>3214957.59</c:v>
                </c:pt>
                <c:pt idx="2">
                  <c:v>3589375.28</c:v>
                </c:pt>
                <c:pt idx="3">
                  <c:v>3010089.27</c:v>
                </c:pt>
                <c:pt idx="4">
                  <c:v>1304678.72</c:v>
                </c:pt>
                <c:pt idx="5">
                  <c:v>3396297.85</c:v>
                </c:pt>
                <c:pt idx="6">
                  <c:v>2857354.16</c:v>
                </c:pt>
                <c:pt idx="7">
                  <c:v>3536649.63</c:v>
                </c:pt>
                <c:pt idx="8">
                  <c:v>3568997.09</c:v>
                </c:pt>
                <c:pt idx="9">
                  <c:v>4604114.03</c:v>
                </c:pt>
                <c:pt idx="10">
                  <c:v>6156789.3600000003</c:v>
                </c:pt>
                <c:pt idx="11">
                  <c:v>2102581.36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D-406E-988A-E1F689295F38}"/>
            </c:ext>
          </c:extLst>
        </c:ser>
        <c:ser>
          <c:idx val="0"/>
          <c:order val="1"/>
          <c:tx>
            <c:strRef>
              <c:f>'PI-DC-FO-43'!$F$107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'PI-DC-FO-43'!$A$108:$A$119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'PI-DC-FO-43'!$F$108:$F$119</c:f>
              <c:numCache>
                <c:formatCode>_-"$"* #,##0_-;\-"$"* #,##0_-;_-"$"* "-"??_-;_-@_-</c:formatCode>
                <c:ptCount val="12"/>
                <c:pt idx="0">
                  <c:v>1897534.79</c:v>
                </c:pt>
                <c:pt idx="1">
                  <c:v>2717182.04</c:v>
                </c:pt>
                <c:pt idx="2">
                  <c:v>3418042.51</c:v>
                </c:pt>
                <c:pt idx="3">
                  <c:v>3170045.73</c:v>
                </c:pt>
                <c:pt idx="4">
                  <c:v>3633691.82</c:v>
                </c:pt>
                <c:pt idx="5">
                  <c:v>3752298.98</c:v>
                </c:pt>
                <c:pt idx="6">
                  <c:v>3978730.78</c:v>
                </c:pt>
                <c:pt idx="7">
                  <c:v>3418042.44</c:v>
                </c:pt>
                <c:pt idx="8">
                  <c:v>3644294.5699999994</c:v>
                </c:pt>
                <c:pt idx="9">
                  <c:v>5639230.9100000001</c:v>
                </c:pt>
                <c:pt idx="10">
                  <c:v>4722721.07</c:v>
                </c:pt>
                <c:pt idx="11">
                  <c:v>1779107.3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3D-406E-988A-E1F689295F38}"/>
            </c:ext>
          </c:extLst>
        </c:ser>
        <c:ser>
          <c:idx val="4"/>
          <c:order val="2"/>
          <c:tx>
            <c:strRef>
              <c:f>'PI-DC-FO-43'!$G$107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strRef>
              <c:f>'PI-DC-FO-43'!$A$108:$A$119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'PI-DC-FO-43'!$G$108:$G$119</c:f>
              <c:numCache>
                <c:formatCode>_-"$"* #,##0_-;\-"$"* #,##0_-;_-"$"* "-"??_-;_-@_-</c:formatCode>
                <c:ptCount val="12"/>
                <c:pt idx="0">
                  <c:v>4151250.1999999997</c:v>
                </c:pt>
                <c:pt idx="1">
                  <c:v>2652487.2000000002</c:v>
                </c:pt>
                <c:pt idx="2">
                  <c:v>3536649.58</c:v>
                </c:pt>
                <c:pt idx="3">
                  <c:v>3586354.15</c:v>
                </c:pt>
                <c:pt idx="4">
                  <c:v>5628024.1600000001</c:v>
                </c:pt>
                <c:pt idx="5">
                  <c:v>4125232.8</c:v>
                </c:pt>
                <c:pt idx="6">
                  <c:v>3337795.2</c:v>
                </c:pt>
                <c:pt idx="7">
                  <c:v>4183996.8</c:v>
                </c:pt>
                <c:pt idx="8">
                  <c:v>4501322.4000000004</c:v>
                </c:pt>
                <c:pt idx="9">
                  <c:v>5770624.7999999998</c:v>
                </c:pt>
                <c:pt idx="10">
                  <c:v>5204139.84</c:v>
                </c:pt>
                <c:pt idx="11">
                  <c:v>4747661.1399999997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3D-406E-988A-E1F689295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6652072"/>
        <c:axId val="356650112"/>
      </c:barChart>
      <c:catAx>
        <c:axId val="356652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6650112"/>
        <c:crosses val="autoZero"/>
        <c:auto val="1"/>
        <c:lblAlgn val="ctr"/>
        <c:lblOffset val="100"/>
        <c:noMultiLvlLbl val="0"/>
      </c:catAx>
      <c:valAx>
        <c:axId val="356650112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665207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0852994555353903E-2"/>
                <c:y val="0.10801393728222997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</c:plotArea>
    <c:legend>
      <c:legendPos val="r"/>
      <c:layout>
        <c:manualLayout>
          <c:xMode val="edge"/>
          <c:yMode val="edge"/>
          <c:x val="0.65863378684807261"/>
          <c:y val="4.533829365079365E-2"/>
          <c:w val="0.29821598639455782"/>
          <c:h val="7.4518794208312977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" footer="0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486964651028157E-2"/>
          <c:y val="0.17936805976176054"/>
          <c:w val="0.86921279400432616"/>
          <c:h val="0.68915101958409042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'PI-DC-FO-43'!$E$126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strRef>
              <c:f>'PI-DC-FO-43'!$A$127:$A$138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'PI-DC-FO-43'!$E$127:$E$138</c:f>
              <c:numCache>
                <c:formatCode>_-"$"* #,##0_-;\-"$"* #,##0_-;_-"$"* "-"??_-;_-@_-</c:formatCode>
                <c:ptCount val="12"/>
                <c:pt idx="0">
                  <c:v>4625818.0599999996</c:v>
                </c:pt>
                <c:pt idx="1">
                  <c:v>4480122.8499999996</c:v>
                </c:pt>
                <c:pt idx="2">
                  <c:v>5262879.78</c:v>
                </c:pt>
                <c:pt idx="3">
                  <c:v>3960184.04</c:v>
                </c:pt>
                <c:pt idx="4">
                  <c:v>2411889.21</c:v>
                </c:pt>
                <c:pt idx="5">
                  <c:v>3999622.1499999994</c:v>
                </c:pt>
                <c:pt idx="6">
                  <c:v>3513616.38</c:v>
                </c:pt>
                <c:pt idx="7">
                  <c:v>3950508.19</c:v>
                </c:pt>
                <c:pt idx="8">
                  <c:v>3920475.09</c:v>
                </c:pt>
                <c:pt idx="9">
                  <c:v>5915580.1799999997</c:v>
                </c:pt>
                <c:pt idx="10">
                  <c:v>7076860.1900000004</c:v>
                </c:pt>
                <c:pt idx="11">
                  <c:v>1548373.32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3-489E-A9E8-A6E77AA42EA1}"/>
            </c:ext>
          </c:extLst>
        </c:ser>
        <c:ser>
          <c:idx val="0"/>
          <c:order val="1"/>
          <c:tx>
            <c:strRef>
              <c:f>'PI-DC-FO-43'!$F$126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'PI-DC-FO-43'!$A$127:$A$138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'PI-DC-FO-43'!$F$127:$F$138</c:f>
              <c:numCache>
                <c:formatCode>_-"$"* #,##0_-;\-"$"* #,##0_-;_-"$"* "-"??_-;_-@_-</c:formatCode>
                <c:ptCount val="12"/>
                <c:pt idx="0">
                  <c:v>2630249.5499999998</c:v>
                </c:pt>
                <c:pt idx="1">
                  <c:v>3146374</c:v>
                </c:pt>
                <c:pt idx="2">
                  <c:v>3771678.6</c:v>
                </c:pt>
                <c:pt idx="3">
                  <c:v>4079368.1799999997</c:v>
                </c:pt>
                <c:pt idx="4">
                  <c:v>3900709.7400000007</c:v>
                </c:pt>
                <c:pt idx="5">
                  <c:v>4178622.9</c:v>
                </c:pt>
                <c:pt idx="6">
                  <c:v>4436685.13</c:v>
                </c:pt>
                <c:pt idx="7">
                  <c:v>3801455.01</c:v>
                </c:pt>
                <c:pt idx="8">
                  <c:v>3543392.79</c:v>
                </c:pt>
                <c:pt idx="9">
                  <c:v>5359753.8</c:v>
                </c:pt>
                <c:pt idx="10">
                  <c:v>5151318.93</c:v>
                </c:pt>
                <c:pt idx="11">
                  <c:v>2332485.4500000002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D3-489E-A9E8-A6E77AA42EA1}"/>
            </c:ext>
          </c:extLst>
        </c:ser>
        <c:ser>
          <c:idx val="4"/>
          <c:order val="2"/>
          <c:tx>
            <c:strRef>
              <c:f>'PI-DC-FO-43'!$G$126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strRef>
              <c:f>'PI-DC-FO-43'!$A$127:$A$138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'PI-DC-FO-43'!$G$127:$G$138</c:f>
              <c:numCache>
                <c:formatCode>_-"$"* #,##0_-;\-"$"* #,##0_-;_-"$"* "-"??_-;_-@_-</c:formatCode>
                <c:ptCount val="12"/>
                <c:pt idx="0">
                  <c:v>4625269.0199999996</c:v>
                </c:pt>
                <c:pt idx="1">
                  <c:v>3821305.97</c:v>
                </c:pt>
                <c:pt idx="2">
                  <c:v>3890784.24</c:v>
                </c:pt>
                <c:pt idx="3">
                  <c:v>4224022.9800000004</c:v>
                </c:pt>
                <c:pt idx="4">
                  <c:v>5842432.7999999998</c:v>
                </c:pt>
                <c:pt idx="5">
                  <c:v>4922790.5999999996</c:v>
                </c:pt>
                <c:pt idx="6">
                  <c:v>3624472.2</c:v>
                </c:pt>
                <c:pt idx="7">
                  <c:v>4619849.6399999997</c:v>
                </c:pt>
                <c:pt idx="8">
                  <c:v>4738862.16</c:v>
                </c:pt>
                <c:pt idx="9">
                  <c:v>5247370.2</c:v>
                </c:pt>
                <c:pt idx="10">
                  <c:v>5950626</c:v>
                </c:pt>
                <c:pt idx="11">
                  <c:v>4420557.72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D3-489E-A9E8-A6E77AA42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6652072"/>
        <c:axId val="356650112"/>
      </c:barChart>
      <c:catAx>
        <c:axId val="356652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6650112"/>
        <c:crosses val="autoZero"/>
        <c:auto val="1"/>
        <c:lblAlgn val="ctr"/>
        <c:lblOffset val="100"/>
        <c:noMultiLvlLbl val="0"/>
      </c:catAx>
      <c:valAx>
        <c:axId val="356650112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665207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0852994555353903E-2"/>
                <c:y val="0.10801393728222997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</c:plotArea>
    <c:legend>
      <c:legendPos val="r"/>
      <c:layout>
        <c:manualLayout>
          <c:xMode val="edge"/>
          <c:yMode val="edge"/>
          <c:x val="0.65863378684807261"/>
          <c:y val="4.533829365079365E-2"/>
          <c:w val="0.29821598639455782"/>
          <c:h val="7.4518794208312977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" footer="0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486964651028157E-2"/>
          <c:y val="0.1499699074074074"/>
          <c:w val="0.86921279400432616"/>
          <c:h val="0.718549272486772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'PI-DC-FO-43'!$E$221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strRef>
              <c:f>'PI-DC-FO-43'!$A$222:$A$233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'PI-DC-FO-43'!$E$222:$E$233</c:f>
              <c:numCache>
                <c:formatCode>_-"$"* #,##0_-;\-"$"* #,##0_-;_-"$"* "-"??_-;_-@_-</c:formatCode>
                <c:ptCount val="12"/>
                <c:pt idx="0">
                  <c:v>878183.7</c:v>
                </c:pt>
                <c:pt idx="1">
                  <c:v>1292421.32</c:v>
                </c:pt>
                <c:pt idx="2">
                  <c:v>1159865.25</c:v>
                </c:pt>
                <c:pt idx="3">
                  <c:v>811905.7</c:v>
                </c:pt>
                <c:pt idx="4">
                  <c:v>745627.7</c:v>
                </c:pt>
                <c:pt idx="5">
                  <c:v>1193004.3</c:v>
                </c:pt>
                <c:pt idx="6">
                  <c:v>546793.63</c:v>
                </c:pt>
                <c:pt idx="7">
                  <c:v>1010739.73</c:v>
                </c:pt>
                <c:pt idx="8">
                  <c:v>1159865.28</c:v>
                </c:pt>
                <c:pt idx="9">
                  <c:v>1375268.83</c:v>
                </c:pt>
                <c:pt idx="10">
                  <c:v>1027309.2399999999</c:v>
                </c:pt>
                <c:pt idx="11">
                  <c:v>248542.56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69-444E-B5D3-7863F72D58B5}"/>
            </c:ext>
          </c:extLst>
        </c:ser>
        <c:ser>
          <c:idx val="3"/>
          <c:order val="1"/>
          <c:tx>
            <c:strRef>
              <c:f>'PI-DC-FO-43'!$F$221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'PI-DC-FO-43'!$A$222:$A$233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'PI-DC-FO-43'!$F$222:$F$233</c:f>
              <c:numCache>
                <c:formatCode>_-"$"* #,##0_-;\-"$"* #,##0_-;_-"$"* "-"??_-;_-@_-</c:formatCode>
                <c:ptCount val="12"/>
                <c:pt idx="0">
                  <c:v>1093587.25</c:v>
                </c:pt>
                <c:pt idx="1">
                  <c:v>1806075.91</c:v>
                </c:pt>
                <c:pt idx="2">
                  <c:v>1242712.81</c:v>
                </c:pt>
                <c:pt idx="3">
                  <c:v>1458116.35</c:v>
                </c:pt>
                <c:pt idx="4">
                  <c:v>364529.07</c:v>
                </c:pt>
                <c:pt idx="5">
                  <c:v>613071.65</c:v>
                </c:pt>
                <c:pt idx="6">
                  <c:v>861614.18</c:v>
                </c:pt>
                <c:pt idx="7">
                  <c:v>1325560.31</c:v>
                </c:pt>
                <c:pt idx="8">
                  <c:v>911322.71</c:v>
                </c:pt>
                <c:pt idx="9">
                  <c:v>1673519.92</c:v>
                </c:pt>
                <c:pt idx="10">
                  <c:v>99417.01</c:v>
                </c:pt>
                <c:pt idx="11">
                  <c:v>961031.21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69-444E-B5D3-7863F72D58B5}"/>
            </c:ext>
          </c:extLst>
        </c:ser>
        <c:ser>
          <c:idx val="4"/>
          <c:order val="2"/>
          <c:tx>
            <c:strRef>
              <c:f>'PI-DC-FO-43'!$G$221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strRef>
              <c:f>'PI-DC-FO-43'!$A$222:$A$233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'PI-DC-FO-43'!$G$222:$G$233</c:f>
              <c:numCache>
                <c:formatCode>_-"$"* #,##0_-;\-"$"* #,##0_-;_-"$"* "-"??_-;_-@_-</c:formatCode>
                <c:ptCount val="12"/>
                <c:pt idx="0">
                  <c:v>613071.65</c:v>
                </c:pt>
                <c:pt idx="1">
                  <c:v>662780.15</c:v>
                </c:pt>
                <c:pt idx="2">
                  <c:v>1110156.77</c:v>
                </c:pt>
                <c:pt idx="3">
                  <c:v>1259282.28</c:v>
                </c:pt>
                <c:pt idx="4">
                  <c:v>845044.69</c:v>
                </c:pt>
                <c:pt idx="5">
                  <c:v>563363.14</c:v>
                </c:pt>
                <c:pt idx="6">
                  <c:v>1093587.26</c:v>
                </c:pt>
                <c:pt idx="7">
                  <c:v>944461.74</c:v>
                </c:pt>
                <c:pt idx="8">
                  <c:v>1226143.3</c:v>
                </c:pt>
                <c:pt idx="9">
                  <c:v>1060448.23</c:v>
                </c:pt>
                <c:pt idx="10">
                  <c:v>646210.66</c:v>
                </c:pt>
                <c:pt idx="11">
                  <c:v>762197.19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69-444E-B5D3-7863F72D5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7294608"/>
        <c:axId val="357295392"/>
      </c:barChart>
      <c:catAx>
        <c:axId val="357294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295392"/>
        <c:crosses val="autoZero"/>
        <c:auto val="1"/>
        <c:lblAlgn val="ctr"/>
        <c:lblOffset val="100"/>
        <c:noMultiLvlLbl val="0"/>
      </c:catAx>
      <c:valAx>
        <c:axId val="357295392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294608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0852994555353903E-2"/>
                <c:y val="0.10801393728222997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</c:plotArea>
    <c:legend>
      <c:legendPos val="r"/>
      <c:layout>
        <c:manualLayout>
          <c:xMode val="edge"/>
          <c:yMode val="edge"/>
          <c:x val="0.62778363567649276"/>
          <c:y val="3.2656084656084654E-2"/>
          <c:w val="0.32461432350718061"/>
          <c:h val="8.3077008088859844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" footer="0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486964651028157E-2"/>
          <c:y val="0.1499699074074074"/>
          <c:w val="0.86921279400432616"/>
          <c:h val="0.718549272486772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'PI-DC-FO-43'!$E$240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strRef>
              <c:f>'PI-DC-FO-43'!$A$241:$A$252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'PI-DC-FO-43'!$E$241:$E$252</c:f>
              <c:numCache>
                <c:formatCode>_-"$"* #,##0_-;\-"$"* #,##0_-;_-"$"* "-"??_-;_-@_-</c:formatCode>
                <c:ptCount val="12"/>
                <c:pt idx="0">
                  <c:v>1890493.04</c:v>
                </c:pt>
                <c:pt idx="1">
                  <c:v>1622549.15</c:v>
                </c:pt>
                <c:pt idx="2">
                  <c:v>1711863.79</c:v>
                </c:pt>
                <c:pt idx="3">
                  <c:v>1354481.22</c:v>
                </c:pt>
                <c:pt idx="4">
                  <c:v>1064332.69</c:v>
                </c:pt>
                <c:pt idx="5">
                  <c:v>1369491.01</c:v>
                </c:pt>
                <c:pt idx="6">
                  <c:v>1101547.1200000001</c:v>
                </c:pt>
                <c:pt idx="7">
                  <c:v>1525791.63</c:v>
                </c:pt>
                <c:pt idx="8">
                  <c:v>1510905.86</c:v>
                </c:pt>
                <c:pt idx="9">
                  <c:v>1190861.78</c:v>
                </c:pt>
                <c:pt idx="10">
                  <c:v>1659763.58</c:v>
                </c:pt>
                <c:pt idx="11">
                  <c:v>654973.96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E-428D-AC96-93D68187EA21}"/>
            </c:ext>
          </c:extLst>
        </c:ser>
        <c:ser>
          <c:idx val="3"/>
          <c:order val="1"/>
          <c:tx>
            <c:strRef>
              <c:f>'PI-DC-FO-43'!$F$240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'PI-DC-FO-43'!$A$241:$A$252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'PI-DC-FO-43'!$F$241:$F$252</c:f>
              <c:numCache>
                <c:formatCode>_-"$"* #,##0_-;\-"$"* #,##0_-;_-"$"* "-"??_-;_-@_-</c:formatCode>
                <c:ptCount val="12"/>
                <c:pt idx="0">
                  <c:v>1853278.63</c:v>
                </c:pt>
                <c:pt idx="1">
                  <c:v>2500809.67</c:v>
                </c:pt>
                <c:pt idx="2">
                  <c:v>2106336.7400000002</c:v>
                </c:pt>
                <c:pt idx="3">
                  <c:v>1637434.94</c:v>
                </c:pt>
                <c:pt idx="4">
                  <c:v>893146.33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FE-428D-AC96-93D68187EA21}"/>
            </c:ext>
          </c:extLst>
        </c:ser>
        <c:ser>
          <c:idx val="4"/>
          <c:order val="2"/>
          <c:tx>
            <c:strRef>
              <c:f>'PI-DC-FO-43'!$G$240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strRef>
              <c:f>'PI-DC-FO-43'!$A$241:$A$252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'PI-DC-FO-43'!$G$241:$G$252</c:f>
              <c:numCache>
                <c:formatCode>_-"$"* #,##0_-;\-"$"* #,##0_-;_-"$"*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FE-428D-AC96-93D68187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7294608"/>
        <c:axId val="357295392"/>
      </c:barChart>
      <c:catAx>
        <c:axId val="357294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295392"/>
        <c:crosses val="autoZero"/>
        <c:auto val="1"/>
        <c:lblAlgn val="ctr"/>
        <c:lblOffset val="100"/>
        <c:noMultiLvlLbl val="0"/>
      </c:catAx>
      <c:valAx>
        <c:axId val="357295392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294608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0852994555353903E-2"/>
                <c:y val="0.10801393728222997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</c:plotArea>
    <c:legend>
      <c:legendPos val="r"/>
      <c:layout>
        <c:manualLayout>
          <c:xMode val="edge"/>
          <c:yMode val="edge"/>
          <c:x val="0.62778363567649276"/>
          <c:y val="3.2656084656084654E-2"/>
          <c:w val="0.32461432350718061"/>
          <c:h val="8.3077008088859844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" footer="0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486964651028157E-2"/>
          <c:y val="0.1499699074074074"/>
          <c:w val="0.86921279400432616"/>
          <c:h val="0.718549272486772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'PI-DC-FO-43'!$E$278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strRef>
              <c:f>'PI-DC-FO-43'!$A$279:$A$290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'PI-DC-FO-43'!$E$279:$E$290</c:f>
              <c:numCache>
                <c:formatCode>_-"$"* #,##0_-;\-"$"* #,##0_-;_-"$"* "-"??_-;_-@_-</c:formatCode>
                <c:ptCount val="12"/>
                <c:pt idx="0">
                  <c:v>764946.62</c:v>
                </c:pt>
                <c:pt idx="1">
                  <c:v>543962.04</c:v>
                </c:pt>
                <c:pt idx="2">
                  <c:v>934934.78</c:v>
                </c:pt>
                <c:pt idx="3">
                  <c:v>526963.22</c:v>
                </c:pt>
                <c:pt idx="4">
                  <c:v>645954.93000000005</c:v>
                </c:pt>
                <c:pt idx="5">
                  <c:v>594958.48</c:v>
                </c:pt>
                <c:pt idx="6">
                  <c:v>305978.65000000002</c:v>
                </c:pt>
                <c:pt idx="7">
                  <c:v>237983.37</c:v>
                </c:pt>
                <c:pt idx="8">
                  <c:v>577959.67000000004</c:v>
                </c:pt>
                <c:pt idx="9">
                  <c:v>866939.5</c:v>
                </c:pt>
                <c:pt idx="10">
                  <c:v>696951.33999999985</c:v>
                </c:pt>
                <c:pt idx="11">
                  <c:v>339976.28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3-4147-9F78-4AAC5182A1A6}"/>
            </c:ext>
          </c:extLst>
        </c:ser>
        <c:ser>
          <c:idx val="3"/>
          <c:order val="1"/>
          <c:tx>
            <c:strRef>
              <c:f>'PI-DC-FO-43'!$F$278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'PI-DC-FO-43'!$A$279:$A$290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'PI-DC-FO-43'!$F$279:$F$290</c:f>
              <c:numCache>
                <c:formatCode>_-"$"* #,##0_-;\-"$"* #,##0_-;_-"$"* "-"??_-;_-@_-</c:formatCode>
                <c:ptCount val="12"/>
                <c:pt idx="0">
                  <c:v>747947.80000000016</c:v>
                </c:pt>
                <c:pt idx="1">
                  <c:v>1835871.9100000001</c:v>
                </c:pt>
                <c:pt idx="2">
                  <c:v>543962.04</c:v>
                </c:pt>
                <c:pt idx="3">
                  <c:v>543962.04</c:v>
                </c:pt>
                <c:pt idx="4">
                  <c:v>458967.96</c:v>
                </c:pt>
                <c:pt idx="5">
                  <c:v>492965.6</c:v>
                </c:pt>
                <c:pt idx="6">
                  <c:v>390972.71</c:v>
                </c:pt>
                <c:pt idx="7">
                  <c:v>917935.93</c:v>
                </c:pt>
                <c:pt idx="8">
                  <c:v>356975.08</c:v>
                </c:pt>
                <c:pt idx="9">
                  <c:v>1308908.68</c:v>
                </c:pt>
                <c:pt idx="10">
                  <c:v>237983.38999999998</c:v>
                </c:pt>
                <c:pt idx="11">
                  <c:v>747947.81999999983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13-4147-9F78-4AAC5182A1A6}"/>
            </c:ext>
          </c:extLst>
        </c:ser>
        <c:ser>
          <c:idx val="4"/>
          <c:order val="2"/>
          <c:tx>
            <c:strRef>
              <c:f>'PI-DC-FO-43'!$G$278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strRef>
              <c:f>'PI-DC-FO-43'!$A$279:$A$290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'PI-DC-FO-43'!$G$279:$G$290</c:f>
              <c:numCache>
                <c:formatCode>_-"$"* #,##0_-;\-"$"* #,##0_-;_-"$"* "-"??_-;_-@_-</c:formatCode>
                <c:ptCount val="12"/>
                <c:pt idx="0">
                  <c:v>373973.89</c:v>
                </c:pt>
                <c:pt idx="1">
                  <c:v>441969.17000000004</c:v>
                </c:pt>
                <c:pt idx="2">
                  <c:v>645954.93000000005</c:v>
                </c:pt>
                <c:pt idx="3">
                  <c:v>628956.12</c:v>
                </c:pt>
                <c:pt idx="4">
                  <c:v>237983.39999999997</c:v>
                </c:pt>
                <c:pt idx="5">
                  <c:v>339976.27</c:v>
                </c:pt>
                <c:pt idx="6">
                  <c:v>322977.45</c:v>
                </c:pt>
                <c:pt idx="7">
                  <c:v>594958.48</c:v>
                </c:pt>
                <c:pt idx="8">
                  <c:v>849940.68</c:v>
                </c:pt>
                <c:pt idx="9">
                  <c:v>611957.30000000005</c:v>
                </c:pt>
                <c:pt idx="10">
                  <c:v>407971.55</c:v>
                </c:pt>
                <c:pt idx="11">
                  <c:v>492965.62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13-4147-9F78-4AAC5182A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7294608"/>
        <c:axId val="357295392"/>
      </c:barChart>
      <c:catAx>
        <c:axId val="357294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295392"/>
        <c:crosses val="autoZero"/>
        <c:auto val="1"/>
        <c:lblAlgn val="ctr"/>
        <c:lblOffset val="100"/>
        <c:noMultiLvlLbl val="0"/>
      </c:catAx>
      <c:valAx>
        <c:axId val="357295392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294608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0852994555353903E-2"/>
                <c:y val="0.10801393728222997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</c:plotArea>
    <c:legend>
      <c:legendPos val="r"/>
      <c:layout>
        <c:manualLayout>
          <c:xMode val="edge"/>
          <c:yMode val="edge"/>
          <c:x val="0.62778363567649276"/>
          <c:y val="3.2656084656084654E-2"/>
          <c:w val="0.32461432350718061"/>
          <c:h val="8.3077008088859844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" footer="0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486964651028157E-2"/>
          <c:y val="0.1499699074074074"/>
          <c:w val="0.86921279400432616"/>
          <c:h val="0.718549272486772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'PI-DC-FO-43'!$E$297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strRef>
              <c:f>'PI-DC-FO-43'!$A$298:$A$309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'PI-DC-FO-43'!$E$298:$E$309</c:f>
              <c:numCache>
                <c:formatCode>_-"$"* #,##0_-;\-"$"* #,##0_-;_-"$"* "-"??_-;_-@_-</c:formatCode>
                <c:ptCount val="12"/>
                <c:pt idx="0">
                  <c:v>8828384.0099999998</c:v>
                </c:pt>
                <c:pt idx="1">
                  <c:v>6319894.9000000004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2864843.4000000013</c:v>
                </c:pt>
                <c:pt idx="10">
                  <c:v>4089135.53</c:v>
                </c:pt>
                <c:pt idx="11">
                  <c:v>9182190.3300000001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E-410D-A470-0CFA86E7C261}"/>
            </c:ext>
          </c:extLst>
        </c:ser>
        <c:ser>
          <c:idx val="3"/>
          <c:order val="1"/>
          <c:tx>
            <c:strRef>
              <c:f>'PI-DC-FO-43'!$F$297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'PI-DC-FO-43'!$A$298:$A$309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'PI-DC-FO-43'!$F$298:$F$309</c:f>
              <c:numCache>
                <c:formatCode>_-"$"* #,##0_-;\-"$"* #,##0_-;_-"$"* "-"??_-;_-@_-</c:formatCode>
                <c:ptCount val="12"/>
                <c:pt idx="0">
                  <c:v>4831872.6500000004</c:v>
                </c:pt>
                <c:pt idx="1">
                  <c:v>6586691.2000000002</c:v>
                </c:pt>
                <c:pt idx="2">
                  <c:v>11557316.939999999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5835792.2000000002</c:v>
                </c:pt>
                <c:pt idx="10">
                  <c:v>13352945.4</c:v>
                </c:pt>
                <c:pt idx="11">
                  <c:v>4032001.86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E-410D-A470-0CFA86E7C261}"/>
            </c:ext>
          </c:extLst>
        </c:ser>
        <c:ser>
          <c:idx val="4"/>
          <c:order val="2"/>
          <c:tx>
            <c:strRef>
              <c:f>'PI-DC-FO-43'!$G$297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strRef>
              <c:f>'PI-DC-FO-43'!$A$298:$A$309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'PI-DC-FO-43'!$G$298:$G$309</c:f>
              <c:numCache>
                <c:formatCode>_-"$"* #,##0_-;\-"$"* #,##0_-;_-"$"* "-"??_-;_-@_-</c:formatCode>
                <c:ptCount val="12"/>
                <c:pt idx="0">
                  <c:v>4578852.28</c:v>
                </c:pt>
                <c:pt idx="1">
                  <c:v>10390158.52</c:v>
                </c:pt>
                <c:pt idx="2">
                  <c:v>6847873.5199999996</c:v>
                </c:pt>
                <c:pt idx="3">
                  <c:v>1648713.29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6905007.0899999999</c:v>
                </c:pt>
                <c:pt idx="10">
                  <c:v>9737202.8000000007</c:v>
                </c:pt>
                <c:pt idx="11">
                  <c:v>9033399.5899999999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E-410D-A470-0CFA86E7C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7294608"/>
        <c:axId val="357295392"/>
      </c:barChart>
      <c:catAx>
        <c:axId val="357294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295392"/>
        <c:crosses val="autoZero"/>
        <c:auto val="1"/>
        <c:lblAlgn val="ctr"/>
        <c:lblOffset val="100"/>
        <c:noMultiLvlLbl val="0"/>
      </c:catAx>
      <c:valAx>
        <c:axId val="357295392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294608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888061364586778E-2"/>
                <c:y val="0.10801382157210487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</c:plotArea>
    <c:legend>
      <c:legendPos val="r"/>
      <c:layout>
        <c:manualLayout>
          <c:xMode val="edge"/>
          <c:yMode val="edge"/>
          <c:x val="0.62778363567649276"/>
          <c:y val="3.2656084656084654E-2"/>
          <c:w val="0.32461432350718061"/>
          <c:h val="8.3077008088859844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" footer="0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79138321995464"/>
          <c:y val="0.14575000000000002"/>
          <c:w val="0.86441307634164777"/>
          <c:h val="0.72694874338624338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'PI-DC-FO-43'!$E$373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strRef>
              <c:f>'PI-DC-FO-43'!$A$374:$A$385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'PI-DC-FO-43'!$E$374:$E$385</c:f>
              <c:numCache>
                <c:formatCode>_-"$"* #,##0_-;\-"$"* #,##0_-;_-"$"* "-"??_-;_-@_-</c:formatCode>
                <c:ptCount val="12"/>
                <c:pt idx="0">
                  <c:v>16439132.869999999</c:v>
                </c:pt>
                <c:pt idx="1">
                  <c:v>16820395.02</c:v>
                </c:pt>
                <c:pt idx="2">
                  <c:v>17498353.84</c:v>
                </c:pt>
                <c:pt idx="3">
                  <c:v>15738488.709999999</c:v>
                </c:pt>
                <c:pt idx="4">
                  <c:v>12844935.800000003</c:v>
                </c:pt>
                <c:pt idx="5">
                  <c:v>20693211.219999999</c:v>
                </c:pt>
                <c:pt idx="6">
                  <c:v>18541997.43</c:v>
                </c:pt>
                <c:pt idx="7">
                  <c:v>12565044.869999999</c:v>
                </c:pt>
                <c:pt idx="8">
                  <c:v>18383100.859999999</c:v>
                </c:pt>
                <c:pt idx="9">
                  <c:v>25166758.41</c:v>
                </c:pt>
                <c:pt idx="10">
                  <c:v>31278161.550000001</c:v>
                </c:pt>
                <c:pt idx="11">
                  <c:v>11843899.460000003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0-4722-857B-2A31AB49C4DC}"/>
            </c:ext>
          </c:extLst>
        </c:ser>
        <c:ser>
          <c:idx val="0"/>
          <c:order val="1"/>
          <c:tx>
            <c:strRef>
              <c:f>'PI-DC-FO-43'!$F$373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'PI-DC-FO-43'!$A$374:$A$385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'PI-DC-FO-43'!$F$374:$F$385</c:f>
              <c:numCache>
                <c:formatCode>_-"$"* #,##0_-;\-"$"* #,##0_-;_-"$"* "-"??_-;_-@_-</c:formatCode>
                <c:ptCount val="12"/>
                <c:pt idx="0">
                  <c:v>26657940.650000002</c:v>
                </c:pt>
                <c:pt idx="1">
                  <c:v>15229616.809999999</c:v>
                </c:pt>
                <c:pt idx="2">
                  <c:v>20485423.52</c:v>
                </c:pt>
                <c:pt idx="3">
                  <c:v>20522092.050000001</c:v>
                </c:pt>
                <c:pt idx="4">
                  <c:v>22330921.84</c:v>
                </c:pt>
                <c:pt idx="5">
                  <c:v>20986558.640000001</c:v>
                </c:pt>
                <c:pt idx="6">
                  <c:v>24103301.530000001</c:v>
                </c:pt>
                <c:pt idx="7">
                  <c:v>16390783.42</c:v>
                </c:pt>
                <c:pt idx="8">
                  <c:v>21451025.330000002</c:v>
                </c:pt>
                <c:pt idx="9">
                  <c:v>35299465.049999997</c:v>
                </c:pt>
                <c:pt idx="10">
                  <c:v>26780168.930000003</c:v>
                </c:pt>
                <c:pt idx="11">
                  <c:v>21658812.960000001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D0-4722-857B-2A31AB49C4DC}"/>
            </c:ext>
          </c:extLst>
        </c:ser>
        <c:ser>
          <c:idx val="4"/>
          <c:order val="2"/>
          <c:tx>
            <c:strRef>
              <c:f>'PI-DC-FO-43'!$G$373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strRef>
              <c:f>'PI-DC-FO-43'!$A$374:$A$385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'PI-DC-FO-43'!$G$374:$G$385</c:f>
              <c:numCache>
                <c:formatCode>_-"$"* #,##0_-;\-"$"* #,##0_-;_-"$"* "-"??_-;_-@_-</c:formatCode>
                <c:ptCount val="12"/>
                <c:pt idx="0">
                  <c:v>17894188.600000001</c:v>
                </c:pt>
                <c:pt idx="1">
                  <c:v>24311161.98</c:v>
                </c:pt>
                <c:pt idx="2">
                  <c:v>22367735.82</c:v>
                </c:pt>
                <c:pt idx="3">
                  <c:v>30251445.960000001</c:v>
                </c:pt>
                <c:pt idx="4">
                  <c:v>36228398.189999998</c:v>
                </c:pt>
                <c:pt idx="5">
                  <c:v>27611319.710000001</c:v>
                </c:pt>
                <c:pt idx="6">
                  <c:v>33135737.169999998</c:v>
                </c:pt>
                <c:pt idx="7">
                  <c:v>28992351.170000002</c:v>
                </c:pt>
                <c:pt idx="8">
                  <c:v>31705959.629999995</c:v>
                </c:pt>
                <c:pt idx="9">
                  <c:v>32598224.510000002</c:v>
                </c:pt>
                <c:pt idx="10">
                  <c:v>41691992.719999999</c:v>
                </c:pt>
                <c:pt idx="11">
                  <c:v>22046280.48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D0-4722-857B-2A31AB49C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7906792"/>
        <c:axId val="357906008"/>
      </c:barChart>
      <c:catAx>
        <c:axId val="357906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906008"/>
        <c:crosses val="autoZero"/>
        <c:auto val="1"/>
        <c:lblAlgn val="ctr"/>
        <c:lblOffset val="100"/>
        <c:noMultiLvlLbl val="0"/>
      </c:catAx>
      <c:valAx>
        <c:axId val="357906008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90679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0852994555353903E-2"/>
                <c:y val="0.10801393728222997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</c:plotArea>
    <c:legend>
      <c:legendPos val="r"/>
      <c:layout>
        <c:manualLayout>
          <c:xMode val="edge"/>
          <c:yMode val="edge"/>
          <c:x val="0.63995162509448222"/>
          <c:y val="3.2977843915343918E-2"/>
          <c:w val="0.32461432350718061"/>
          <c:h val="7.45188193165017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" footer="0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79138321995464"/>
          <c:y val="0.14575000000000002"/>
          <c:w val="0.86441307634164777"/>
          <c:h val="0.72694874338624338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'PI-DC-FO-43'!$E$392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strRef>
              <c:f>'PI-DC-FO-43'!$A$393:$A$404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'PI-DC-FO-43'!$E$393:$E$404</c:f>
              <c:numCache>
                <c:formatCode>_-"$"* #,##0_-;\-"$"* #,##0_-;_-"$"* "-"??_-;_-@_-</c:formatCode>
                <c:ptCount val="12"/>
                <c:pt idx="0">
                  <c:v>16061818.119999999</c:v>
                </c:pt>
                <c:pt idx="1">
                  <c:v>12744622.27</c:v>
                </c:pt>
                <c:pt idx="2">
                  <c:v>19610463.989999998</c:v>
                </c:pt>
                <c:pt idx="3">
                  <c:v>14484011.489999998</c:v>
                </c:pt>
                <c:pt idx="4">
                  <c:v>17934402.579999998</c:v>
                </c:pt>
                <c:pt idx="5">
                  <c:v>18723325.109999999</c:v>
                </c:pt>
                <c:pt idx="6">
                  <c:v>17956283.449999999</c:v>
                </c:pt>
                <c:pt idx="7">
                  <c:v>18658210.920000002</c:v>
                </c:pt>
                <c:pt idx="8">
                  <c:v>18633725.079999998</c:v>
                </c:pt>
                <c:pt idx="9">
                  <c:v>22143362.25</c:v>
                </c:pt>
                <c:pt idx="10">
                  <c:v>21669969.489999998</c:v>
                </c:pt>
                <c:pt idx="11">
                  <c:v>10920685.16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8-4170-99C0-B6117B0D1A77}"/>
            </c:ext>
          </c:extLst>
        </c:ser>
        <c:ser>
          <c:idx val="0"/>
          <c:order val="1"/>
          <c:tx>
            <c:strRef>
              <c:f>'PI-DC-FO-43'!$F$392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'PI-DC-FO-43'!$A$393:$A$404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'PI-DC-FO-43'!$F$393:$F$404</c:f>
              <c:numCache>
                <c:formatCode>_-"$"* #,##0_-;\-"$"* #,##0_-;_-"$"* "-"??_-;_-@_-</c:formatCode>
                <c:ptCount val="12"/>
                <c:pt idx="0">
                  <c:v>15107763.960000001</c:v>
                </c:pt>
                <c:pt idx="1">
                  <c:v>15589228.079999998</c:v>
                </c:pt>
                <c:pt idx="2">
                  <c:v>16054549.82</c:v>
                </c:pt>
                <c:pt idx="3">
                  <c:v>15923958.699999999</c:v>
                </c:pt>
                <c:pt idx="4">
                  <c:v>13728394.800000001</c:v>
                </c:pt>
                <c:pt idx="5">
                  <c:v>13532508.16</c:v>
                </c:pt>
                <c:pt idx="6">
                  <c:v>17180898.530000001</c:v>
                </c:pt>
                <c:pt idx="7">
                  <c:v>13997739.26</c:v>
                </c:pt>
                <c:pt idx="8">
                  <c:v>13157058.630000001</c:v>
                </c:pt>
                <c:pt idx="9">
                  <c:v>22404544.539999999</c:v>
                </c:pt>
                <c:pt idx="10">
                  <c:v>17123764.91</c:v>
                </c:pt>
                <c:pt idx="11">
                  <c:v>9500506.2899999991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E8-4170-99C0-B6117B0D1A77}"/>
            </c:ext>
          </c:extLst>
        </c:ser>
        <c:ser>
          <c:idx val="4"/>
          <c:order val="2"/>
          <c:tx>
            <c:strRef>
              <c:f>'PI-DC-FO-43'!$G$392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strRef>
              <c:f>'PI-DC-FO-43'!$A$393:$A$404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'PI-DC-FO-43'!$G$393:$G$404</c:f>
              <c:numCache>
                <c:formatCode>_-"$"* #,##0_-;\-"$"* #,##0_-;_-"$"* "-"??_-;_-@_-</c:formatCode>
                <c:ptCount val="12"/>
                <c:pt idx="0">
                  <c:v>14593561.26</c:v>
                </c:pt>
                <c:pt idx="1">
                  <c:v>15156735.59</c:v>
                </c:pt>
                <c:pt idx="2">
                  <c:v>114176.57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E8-4170-99C0-B6117B0D1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7906792"/>
        <c:axId val="357906008"/>
      </c:barChart>
      <c:catAx>
        <c:axId val="357906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906008"/>
        <c:crosses val="autoZero"/>
        <c:auto val="1"/>
        <c:lblAlgn val="ctr"/>
        <c:lblOffset val="100"/>
        <c:noMultiLvlLbl val="0"/>
      </c:catAx>
      <c:valAx>
        <c:axId val="357906008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90679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0852994555353903E-2"/>
                <c:y val="0.10801393728222997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</c:plotArea>
    <c:legend>
      <c:legendPos val="r"/>
      <c:layout>
        <c:manualLayout>
          <c:xMode val="edge"/>
          <c:yMode val="edge"/>
          <c:x val="0.63995162509448222"/>
          <c:y val="3.2977843915343918E-2"/>
          <c:w val="0.32461432350718061"/>
          <c:h val="7.45188193165017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" footer="0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79138321995464"/>
          <c:y val="0.14575000000000002"/>
          <c:w val="0.86441307634164777"/>
          <c:h val="0.72694874338624338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'PI-DC-FO-43'!$E$411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strRef>
              <c:f>'PI-DC-FO-43'!$A$412:$A$423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'PI-DC-FO-43'!$E$412:$E$423</c:f>
              <c:numCache>
                <c:formatCode>_-"$"* #,##0_-;\-"$"* #,##0_-;_-"$"* "-"??_-;_-@_-</c:formatCode>
                <c:ptCount val="12"/>
                <c:pt idx="0">
                  <c:v>6699805.0300000003</c:v>
                </c:pt>
                <c:pt idx="1">
                  <c:v>6020891.5499999998</c:v>
                </c:pt>
                <c:pt idx="2">
                  <c:v>7132523.5599999996</c:v>
                </c:pt>
                <c:pt idx="3">
                  <c:v>6235821.4199999999</c:v>
                </c:pt>
                <c:pt idx="4">
                  <c:v>5037271.05</c:v>
                </c:pt>
                <c:pt idx="5">
                  <c:v>8076838.7400000002</c:v>
                </c:pt>
                <c:pt idx="6">
                  <c:v>5744591.8600000003</c:v>
                </c:pt>
                <c:pt idx="7">
                  <c:v>7168791.8799999999</c:v>
                </c:pt>
                <c:pt idx="8">
                  <c:v>6853365.0700000003</c:v>
                </c:pt>
                <c:pt idx="9">
                  <c:v>9118703.0899999999</c:v>
                </c:pt>
                <c:pt idx="10">
                  <c:v>10504669.57</c:v>
                </c:pt>
                <c:pt idx="11">
                  <c:v>3947415.6100000003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F-4CB1-AB45-B990DAA8E19B}"/>
            </c:ext>
          </c:extLst>
        </c:ser>
        <c:ser>
          <c:idx val="0"/>
          <c:order val="1"/>
          <c:tx>
            <c:strRef>
              <c:f>'PI-DC-FO-43'!$F$411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'PI-DC-FO-43'!$A$412:$A$423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'PI-DC-FO-43'!$F$412:$F$423</c:f>
              <c:numCache>
                <c:formatCode>_-"$"* #,##0_-;\-"$"* #,##0_-;_-"$"* "-"??_-;_-@_-</c:formatCode>
                <c:ptCount val="12"/>
                <c:pt idx="0">
                  <c:v>4138782.5800000005</c:v>
                </c:pt>
                <c:pt idx="1">
                  <c:v>5763509.5199999996</c:v>
                </c:pt>
                <c:pt idx="2">
                  <c:v>7273934.1200000001</c:v>
                </c:pt>
                <c:pt idx="3">
                  <c:v>6748222.6600000001</c:v>
                </c:pt>
                <c:pt idx="4">
                  <c:v>6853364.9000000004</c:v>
                </c:pt>
                <c:pt idx="5">
                  <c:v>6996740.8300000001</c:v>
                </c:pt>
                <c:pt idx="6">
                  <c:v>8220214.6299999999</c:v>
                </c:pt>
                <c:pt idx="7">
                  <c:v>7417309.7999999998</c:v>
                </c:pt>
                <c:pt idx="8">
                  <c:v>6633522.0700000003</c:v>
                </c:pt>
                <c:pt idx="9">
                  <c:v>12081604.41</c:v>
                </c:pt>
                <c:pt idx="10">
                  <c:v>8143747.3499999996</c:v>
                </c:pt>
                <c:pt idx="11">
                  <c:v>4167457.64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9F-4CB1-AB45-B990DAA8E19B}"/>
            </c:ext>
          </c:extLst>
        </c:ser>
        <c:ser>
          <c:idx val="4"/>
          <c:order val="2"/>
          <c:tx>
            <c:strRef>
              <c:f>'PI-DC-FO-43'!$G$411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strRef>
              <c:f>'PI-DC-FO-43'!$A$412:$A$423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'PI-DC-FO-43'!$G$412:$G$423</c:f>
              <c:numCache>
                <c:formatCode>_-"$"* #,##0_-;\-"$"* #,##0_-;_-"$"* "-"??_-;_-@_-</c:formatCode>
                <c:ptCount val="12"/>
                <c:pt idx="0">
                  <c:v>10157381.210000001</c:v>
                </c:pt>
                <c:pt idx="1">
                  <c:v>946280.54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9F-4CB1-AB45-B990DAA8E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7906792"/>
        <c:axId val="357906008"/>
      </c:barChart>
      <c:catAx>
        <c:axId val="357906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906008"/>
        <c:crosses val="autoZero"/>
        <c:auto val="1"/>
        <c:lblAlgn val="ctr"/>
        <c:lblOffset val="100"/>
        <c:noMultiLvlLbl val="0"/>
      </c:catAx>
      <c:valAx>
        <c:axId val="357906008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90679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0852994555353903E-2"/>
                <c:y val="0.10801393728222997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</c:plotArea>
    <c:legend>
      <c:legendPos val="r"/>
      <c:layout>
        <c:manualLayout>
          <c:xMode val="edge"/>
          <c:yMode val="edge"/>
          <c:x val="0.63995162509448222"/>
          <c:y val="3.2977843915343918E-2"/>
          <c:w val="0.32461432350718061"/>
          <c:h val="7.45188193165017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" footer="0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486964651028157E-2"/>
          <c:y val="0.17936805976176054"/>
          <c:w val="0.86921279400432616"/>
          <c:h val="0.68915101958409042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'PI-DC-FO-43'!$E$31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strRef>
              <c:f>'PI-DC-FO-43'!$A$32:$A$43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'PI-DC-FO-43'!$E$32:$E$43</c:f>
              <c:numCache>
                <c:formatCode>_-"$"* #,##0_-;\-"$"* #,##0_-;_-"$"* "-"??_-;_-@_-</c:formatCode>
                <c:ptCount val="12"/>
                <c:pt idx="0">
                  <c:v>6922505.1600000001</c:v>
                </c:pt>
                <c:pt idx="1">
                  <c:v>5850139.2800000003</c:v>
                </c:pt>
                <c:pt idx="2">
                  <c:v>7914634.7300000004</c:v>
                </c:pt>
                <c:pt idx="3">
                  <c:v>5908735.6100000003</c:v>
                </c:pt>
                <c:pt idx="4">
                  <c:v>4821625.2</c:v>
                </c:pt>
                <c:pt idx="5">
                  <c:v>5990504.0700000003</c:v>
                </c:pt>
                <c:pt idx="6">
                  <c:v>5374755.3200000003</c:v>
                </c:pt>
                <c:pt idx="7">
                  <c:v>6470579.25</c:v>
                </c:pt>
                <c:pt idx="8">
                  <c:v>7211564.9299999997</c:v>
                </c:pt>
                <c:pt idx="9">
                  <c:v>9236230.0199999996</c:v>
                </c:pt>
                <c:pt idx="10">
                  <c:v>10707764.85</c:v>
                </c:pt>
                <c:pt idx="11">
                  <c:v>3663182.7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E-4D86-92BA-9B1C2D679DBB}"/>
            </c:ext>
          </c:extLst>
        </c:ser>
        <c:ser>
          <c:idx val="0"/>
          <c:order val="1"/>
          <c:tx>
            <c:strRef>
              <c:f>'PI-DC-FO-43'!$F$31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'PI-DC-FO-43'!$A$32:$A$43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'PI-DC-FO-43'!$F$32:$F$43</c:f>
              <c:numCache>
                <c:formatCode>_-"$"* #,##0_-;\-"$"* #,##0_-;_-"$"* "-"??_-;_-@_-</c:formatCode>
                <c:ptCount val="12"/>
                <c:pt idx="0">
                  <c:v>4132821.64</c:v>
                </c:pt>
                <c:pt idx="1">
                  <c:v>4518969.08</c:v>
                </c:pt>
                <c:pt idx="2">
                  <c:v>6366215.1399999997</c:v>
                </c:pt>
                <c:pt idx="3">
                  <c:v>6147050.2300000004</c:v>
                </c:pt>
                <c:pt idx="4">
                  <c:v>6491452</c:v>
                </c:pt>
                <c:pt idx="5">
                  <c:v>6449706.3799999999</c:v>
                </c:pt>
                <c:pt idx="6">
                  <c:v>7806440.6699999999</c:v>
                </c:pt>
                <c:pt idx="7">
                  <c:v>6981963.7199999997</c:v>
                </c:pt>
                <c:pt idx="8">
                  <c:v>7942114.1699999999</c:v>
                </c:pt>
                <c:pt idx="9">
                  <c:v>10895620.48</c:v>
                </c:pt>
                <c:pt idx="10">
                  <c:v>8296952.3799999999</c:v>
                </c:pt>
                <c:pt idx="11">
                  <c:v>3548382.17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0E-4D86-92BA-9B1C2D679DBB}"/>
            </c:ext>
          </c:extLst>
        </c:ser>
        <c:ser>
          <c:idx val="4"/>
          <c:order val="2"/>
          <c:tx>
            <c:strRef>
              <c:f>'PI-DC-FO-43'!$G$31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strRef>
              <c:f>'PI-DC-FO-43'!$A$32:$A$43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'PI-DC-FO-43'!$G$32:$G$43</c:f>
              <c:numCache>
                <c:formatCode>_-"$"* #,##0_-;\-"$"* #,##0_-;_-"$"* "-"??_-;_-@_-</c:formatCode>
                <c:ptCount val="12"/>
                <c:pt idx="0">
                  <c:v>6324237.3899999997</c:v>
                </c:pt>
                <c:pt idx="1">
                  <c:v>11876643.66</c:v>
                </c:pt>
                <c:pt idx="2">
                  <c:v>407020.29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0E-4D86-92BA-9B1C2D67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5551672"/>
        <c:axId val="355550496"/>
      </c:barChart>
      <c:catAx>
        <c:axId val="355551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5550496"/>
        <c:crosses val="autoZero"/>
        <c:auto val="1"/>
        <c:lblAlgn val="ctr"/>
        <c:lblOffset val="100"/>
        <c:noMultiLvlLbl val="0"/>
      </c:catAx>
      <c:valAx>
        <c:axId val="355550496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555167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0852994555353903E-2"/>
                <c:y val="0.10801393728222997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</c:plotArea>
    <c:legend>
      <c:legendPos val="r"/>
      <c:layout>
        <c:manualLayout>
          <c:xMode val="edge"/>
          <c:yMode val="edge"/>
          <c:x val="0.58892479213907789"/>
          <c:y val="4.3807870370370372E-2"/>
          <c:w val="0.37261130007558579"/>
          <c:h val="8.7356144462698959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" footer="0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486964651028157E-2"/>
          <c:y val="0.17936805976176054"/>
          <c:w val="0.86921279400432616"/>
          <c:h val="0.68915101958409042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'PI-DC-FO-43'!$E$12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strRef>
              <c:f>'PI-DC-FO-43'!$A$13:$A$24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'PI-DC-FO-43'!$E$13:$E$24</c:f>
              <c:numCache>
                <c:formatCode>_-"$"* #,##0_-;\-"$"* #,##0_-;_-"$"* "-"??_-;_-@_-</c:formatCode>
                <c:ptCount val="12"/>
                <c:pt idx="0">
                  <c:v>-22464.080000000002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5721524.79</c:v>
                </c:pt>
                <c:pt idx="7">
                  <c:v>5468504.5</c:v>
                </c:pt>
                <c:pt idx="8">
                  <c:v>8921008.1099999994</c:v>
                </c:pt>
                <c:pt idx="9">
                  <c:v>8692473.5500000007</c:v>
                </c:pt>
                <c:pt idx="10">
                  <c:v>2293507.12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4-4992-A4DF-E110D0290300}"/>
            </c:ext>
          </c:extLst>
        </c:ser>
        <c:ser>
          <c:idx val="0"/>
          <c:order val="1"/>
          <c:tx>
            <c:strRef>
              <c:f>'PI-DC-FO-43'!$F$12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'PI-DC-FO-43'!$A$13:$A$24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'PI-DC-FO-43'!$F$13:$F$24</c:f>
              <c:numCache>
                <c:formatCode>_-"$"* #,##0_-;\-"$"* #,##0_-;_-"$"*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8888360.2200000007</c:v>
                </c:pt>
                <c:pt idx="8">
                  <c:v>9051599.1899999995</c:v>
                </c:pt>
                <c:pt idx="9">
                  <c:v>7688554.0200000005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44-4992-A4DF-E110D0290300}"/>
            </c:ext>
          </c:extLst>
        </c:ser>
        <c:ser>
          <c:idx val="4"/>
          <c:order val="2"/>
          <c:tx>
            <c:strRef>
              <c:f>'PI-DC-FO-43'!$G$12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strRef>
              <c:f>'PI-DC-FO-43'!$A$13:$A$24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'PI-DC-FO-43'!$G$13:$G$24</c:f>
              <c:numCache>
                <c:formatCode>_-"$"* #,##0_-;\-"$"* #,##0_-;_-"$"*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8692473.5999999996</c:v>
                </c:pt>
                <c:pt idx="7">
                  <c:v>4668633.62</c:v>
                </c:pt>
                <c:pt idx="8">
                  <c:v>7035598.4699999997</c:v>
                </c:pt>
                <c:pt idx="9">
                  <c:v>7492667.4199999999</c:v>
                </c:pt>
                <c:pt idx="10">
                  <c:v>2791385.91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44-4992-A4DF-E110D0290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5551672"/>
        <c:axId val="355550496"/>
      </c:barChart>
      <c:catAx>
        <c:axId val="355551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5550496"/>
        <c:crosses val="autoZero"/>
        <c:auto val="1"/>
        <c:lblAlgn val="ctr"/>
        <c:lblOffset val="100"/>
        <c:noMultiLvlLbl val="0"/>
      </c:catAx>
      <c:valAx>
        <c:axId val="355550496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555167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3653439153439156E-2"/>
                <c:y val="0.1080139349683767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</c:plotArea>
    <c:legend>
      <c:legendPos val="r"/>
      <c:layout>
        <c:manualLayout>
          <c:xMode val="edge"/>
          <c:yMode val="edge"/>
          <c:x val="0.58892479213907789"/>
          <c:y val="4.3807870370370372E-2"/>
          <c:w val="0.37261130007558579"/>
          <c:h val="8.7356144462698959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" footer="0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79138321995464"/>
          <c:y val="0.14575000000000002"/>
          <c:w val="0.86441307634164777"/>
          <c:h val="0.72694874338624338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'PI-DC-FO-43'!$E$449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strRef>
              <c:f>'PI-DC-FO-43'!$A$450:$A$461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'PI-DC-FO-43'!$E$450:$E$461</c:f>
              <c:numCache>
                <c:formatCode>_-"$"* #,##0_-;\-"$"* #,##0_-;_-"$"*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7337590.3499999996</c:v>
                </c:pt>
                <c:pt idx="3">
                  <c:v>10961494.789999999</c:v>
                </c:pt>
                <c:pt idx="4">
                  <c:v>8349671.7800000003</c:v>
                </c:pt>
                <c:pt idx="5">
                  <c:v>9378077.0700000003</c:v>
                </c:pt>
                <c:pt idx="6">
                  <c:v>3525961.1000000006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DA-4BE1-8787-8594E2A89C1A}"/>
            </c:ext>
          </c:extLst>
        </c:ser>
        <c:ser>
          <c:idx val="0"/>
          <c:order val="1"/>
          <c:tx>
            <c:strRef>
              <c:f>'PI-DC-FO-43'!$F$449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'PI-DC-FO-43'!$A$450:$A$461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'PI-DC-FO-43'!$F$450:$F$461</c:f>
              <c:numCache>
                <c:formatCode>_-"$"* #,##0_-;\-"$"* #,##0_-;_-"$"*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318315.93</c:v>
                </c:pt>
                <c:pt idx="3">
                  <c:v>12226596.52</c:v>
                </c:pt>
                <c:pt idx="4">
                  <c:v>7386562.0599999996</c:v>
                </c:pt>
                <c:pt idx="5">
                  <c:v>6096974.4299999997</c:v>
                </c:pt>
                <c:pt idx="6">
                  <c:v>16323.89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DA-4BE1-8787-8594E2A89C1A}"/>
            </c:ext>
          </c:extLst>
        </c:ser>
        <c:ser>
          <c:idx val="4"/>
          <c:order val="2"/>
          <c:tx>
            <c:strRef>
              <c:f>'PI-DC-FO-43'!$G$449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strRef>
              <c:f>'PI-DC-FO-43'!$A$450:$A$461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'PI-DC-FO-43'!$G$450:$G$461</c:f>
              <c:numCache>
                <c:formatCode>_-"$"* #,##0_-;\-"$"* #,##0_-;_-"$"*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12055196</c:v>
                </c:pt>
                <c:pt idx="4">
                  <c:v>13197868.68</c:v>
                </c:pt>
                <c:pt idx="5">
                  <c:v>10349348.92</c:v>
                </c:pt>
                <c:pt idx="6">
                  <c:v>11075671.619999999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DA-4BE1-8787-8594E2A89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7906792"/>
        <c:axId val="357906008"/>
      </c:barChart>
      <c:catAx>
        <c:axId val="357906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906008"/>
        <c:crosses val="autoZero"/>
        <c:auto val="1"/>
        <c:lblAlgn val="ctr"/>
        <c:lblOffset val="100"/>
        <c:noMultiLvlLbl val="0"/>
      </c:catAx>
      <c:valAx>
        <c:axId val="357906008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90679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0852994555353903E-2"/>
                <c:y val="0.10801393728222997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</c:plotArea>
    <c:legend>
      <c:legendPos val="r"/>
      <c:layout>
        <c:manualLayout>
          <c:xMode val="edge"/>
          <c:yMode val="edge"/>
          <c:x val="0.63995162509448222"/>
          <c:y val="3.2977843915343918E-2"/>
          <c:w val="0.32461432350718061"/>
          <c:h val="7.45188193165017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" footer="0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486964651028157E-2"/>
          <c:y val="0.1499699074074074"/>
          <c:w val="0.86921279400432616"/>
          <c:h val="0.718549272486772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'PI-DC-FO-43'!$E$259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strRef>
              <c:f>'PI-DC-FO-43'!$A$241:$A$252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'PI-DC-FO-43'!$E$260:$E$271</c:f>
              <c:numCache>
                <c:formatCode>_-"$"* #,##0_-;\-"$"* #,##0_-;_-"$"*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71-4275-8052-70B32A746092}"/>
            </c:ext>
          </c:extLst>
        </c:ser>
        <c:ser>
          <c:idx val="3"/>
          <c:order val="1"/>
          <c:tx>
            <c:strRef>
              <c:f>'PI-DC-FO-43'!$F$259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'PI-DC-FO-43'!$A$241:$A$252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'PI-DC-FO-43'!$F$260:$F$271</c:f>
              <c:numCache>
                <c:formatCode>_-"$"* #,##0_-;\-"$"* #,##0_-;_-"$"*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595430.88</c:v>
                </c:pt>
                <c:pt idx="5">
                  <c:v>2046793.65</c:v>
                </c:pt>
                <c:pt idx="6">
                  <c:v>2059198.46</c:v>
                </c:pt>
                <c:pt idx="7">
                  <c:v>967575.18</c:v>
                </c:pt>
                <c:pt idx="8">
                  <c:v>2518176.4300000002</c:v>
                </c:pt>
                <c:pt idx="9">
                  <c:v>1736673.4</c:v>
                </c:pt>
                <c:pt idx="10">
                  <c:v>223286.58</c:v>
                </c:pt>
                <c:pt idx="11">
                  <c:v>1860721.5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71-4275-8052-70B32A746092}"/>
            </c:ext>
          </c:extLst>
        </c:ser>
        <c:ser>
          <c:idx val="4"/>
          <c:order val="2"/>
          <c:tx>
            <c:strRef>
              <c:f>'PI-DC-FO-43'!$G$259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strRef>
              <c:f>'PI-DC-FO-43'!$A$241:$A$252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'PI-DC-FO-43'!$G$260:$G$271</c:f>
              <c:numCache>
                <c:formatCode>_-"$"* #,##0_-;\-"$"* #,##0_-;_-"$"* "-"??_-;_-@_-</c:formatCode>
                <c:ptCount val="12"/>
                <c:pt idx="0">
                  <c:v>1816569.67</c:v>
                </c:pt>
                <c:pt idx="1">
                  <c:v>1743755</c:v>
                </c:pt>
                <c:pt idx="2">
                  <c:v>1605760</c:v>
                </c:pt>
                <c:pt idx="3">
                  <c:v>2283190</c:v>
                </c:pt>
                <c:pt idx="4">
                  <c:v>1229410</c:v>
                </c:pt>
                <c:pt idx="5">
                  <c:v>965965</c:v>
                </c:pt>
                <c:pt idx="6">
                  <c:v>1517945</c:v>
                </c:pt>
                <c:pt idx="7">
                  <c:v>1430130</c:v>
                </c:pt>
                <c:pt idx="8">
                  <c:v>1944475</c:v>
                </c:pt>
                <c:pt idx="9">
                  <c:v>1957020</c:v>
                </c:pt>
                <c:pt idx="10">
                  <c:v>1944475</c:v>
                </c:pt>
                <c:pt idx="11">
                  <c:v>1480310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71-4275-8052-70B32A746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7294608"/>
        <c:axId val="357295392"/>
      </c:barChart>
      <c:catAx>
        <c:axId val="357294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295392"/>
        <c:crosses val="autoZero"/>
        <c:auto val="1"/>
        <c:lblAlgn val="ctr"/>
        <c:lblOffset val="100"/>
        <c:noMultiLvlLbl val="0"/>
      </c:catAx>
      <c:valAx>
        <c:axId val="357295392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294608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0852994555353903E-2"/>
                <c:y val="0.10801393728222997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</c:plotArea>
    <c:legend>
      <c:legendPos val="r"/>
      <c:layout>
        <c:manualLayout>
          <c:xMode val="edge"/>
          <c:yMode val="edge"/>
          <c:x val="0.62778363567649276"/>
          <c:y val="3.2656084656084654E-2"/>
          <c:w val="0.32461432350718061"/>
          <c:h val="8.3077008088859844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" footer="0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79138321995464"/>
          <c:y val="0.14575000000000002"/>
          <c:w val="0.86441307634164777"/>
          <c:h val="0.72694874338624338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'PI-DC-FO-43'!$E$468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strRef>
              <c:f>'PI-DC-FO-43'!$A$469:$A$480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'PI-DC-FO-43'!$E$469:$E$480</c:f>
              <c:numCache>
                <c:formatCode>_-"$"* #,##0_-;\-"$"* #,##0_-;_-"$"*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D9-44F4-B320-B5D201615112}"/>
            </c:ext>
          </c:extLst>
        </c:ser>
        <c:ser>
          <c:idx val="0"/>
          <c:order val="1"/>
          <c:tx>
            <c:strRef>
              <c:f>'PI-DC-FO-43'!$F$468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'PI-DC-FO-43'!$A$469:$A$480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'PI-DC-FO-43'!$F$469:$F$480</c:f>
              <c:numCache>
                <c:formatCode>_-"$"* #,##0_-;\-"$"* #,##0_-;_-"$"*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1207968.18</c:v>
                </c:pt>
                <c:pt idx="6">
                  <c:v>16372865.67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D9-44F4-B320-B5D201615112}"/>
            </c:ext>
          </c:extLst>
        </c:ser>
        <c:ser>
          <c:idx val="4"/>
          <c:order val="2"/>
          <c:tx>
            <c:strRef>
              <c:f>'PI-DC-FO-43'!$G$468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strRef>
              <c:f>'PI-DC-FO-43'!$A$469:$A$480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'PI-DC-FO-43'!$G$469:$G$480</c:f>
              <c:numCache>
                <c:formatCode>_-"$"* #,##0_-;\-"$"* #,##0_-;_-"$"*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D9-44F4-B320-B5D201615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7906792"/>
        <c:axId val="357906008"/>
      </c:barChart>
      <c:catAx>
        <c:axId val="357906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906008"/>
        <c:crosses val="autoZero"/>
        <c:auto val="1"/>
        <c:lblAlgn val="ctr"/>
        <c:lblOffset val="100"/>
        <c:noMultiLvlLbl val="0"/>
      </c:catAx>
      <c:valAx>
        <c:axId val="357906008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90679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0852994555353903E-2"/>
                <c:y val="0.10801393728222997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</c:plotArea>
    <c:legend>
      <c:legendPos val="r"/>
      <c:layout>
        <c:manualLayout>
          <c:xMode val="edge"/>
          <c:yMode val="edge"/>
          <c:x val="0.63995162509448222"/>
          <c:y val="3.2977843915343918E-2"/>
          <c:w val="0.32461432350718061"/>
          <c:h val="7.45188193165017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" footer="0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79138321995464"/>
          <c:y val="0.14575000000000002"/>
          <c:w val="0.86441307634164777"/>
          <c:h val="0.72694874338624338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'PI-DC-FO-43'!$E$487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strRef>
              <c:f>'PI-DC-FO-43'!$A$488:$A$499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'PI-DC-FO-43'!$E$488:$E$499</c:f>
              <c:numCache>
                <c:formatCode>_-"$"* #,##0_-;\-"$"* #,##0_-;_-"$"*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B-4599-A77D-407D40524B63}"/>
            </c:ext>
          </c:extLst>
        </c:ser>
        <c:ser>
          <c:idx val="0"/>
          <c:order val="1"/>
          <c:tx>
            <c:strRef>
              <c:f>'PI-DC-FO-43'!$F$487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'PI-DC-FO-43'!$A$488:$A$499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'PI-DC-FO-43'!$F$488:$F$499</c:f>
              <c:numCache>
                <c:formatCode>_-"$"* #,##0_-;\-"$"* #,##0_-;_-"$"*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FB-4599-A77D-407D40524B63}"/>
            </c:ext>
          </c:extLst>
        </c:ser>
        <c:ser>
          <c:idx val="4"/>
          <c:order val="2"/>
          <c:tx>
            <c:strRef>
              <c:f>'PI-DC-FO-43'!$G$487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strRef>
              <c:f>'PI-DC-FO-43'!$A$488:$A$499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'PI-DC-FO-43'!$G$488:$G$499</c:f>
              <c:numCache>
                <c:formatCode>_-"$"* #,##0_-;\-"$"* #,##0_-;_-"$"*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8701.2000000000007</c:v>
                </c:pt>
                <c:pt idx="3">
                  <c:v>20317302</c:v>
                </c:pt>
                <c:pt idx="4">
                  <c:v>29888622.000000004</c:v>
                </c:pt>
                <c:pt idx="5">
                  <c:v>9571320</c:v>
                </c:pt>
                <c:pt idx="6">
                  <c:v>19107835.199999999</c:v>
                </c:pt>
                <c:pt idx="7">
                  <c:v>16880328</c:v>
                </c:pt>
                <c:pt idx="8">
                  <c:v>20552234.399999999</c:v>
                </c:pt>
                <c:pt idx="9">
                  <c:v>18664074</c:v>
                </c:pt>
                <c:pt idx="10">
                  <c:v>25520619.600000001</c:v>
                </c:pt>
                <c:pt idx="11">
                  <c:v>13794853.41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FB-4599-A77D-407D40524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7906792"/>
        <c:axId val="357906008"/>
      </c:barChart>
      <c:catAx>
        <c:axId val="357906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906008"/>
        <c:crosses val="autoZero"/>
        <c:auto val="1"/>
        <c:lblAlgn val="ctr"/>
        <c:lblOffset val="100"/>
        <c:noMultiLvlLbl val="0"/>
      </c:catAx>
      <c:valAx>
        <c:axId val="357906008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90679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0852994555353903E-2"/>
                <c:y val="0.10801393728222997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</c:plotArea>
    <c:legend>
      <c:legendPos val="r"/>
      <c:layout>
        <c:manualLayout>
          <c:xMode val="edge"/>
          <c:yMode val="edge"/>
          <c:x val="0.63995162509448222"/>
          <c:y val="3.2977843915343918E-2"/>
          <c:w val="0.32461432350718061"/>
          <c:h val="7.45188193165017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" footer="0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79138321995464"/>
          <c:y val="0.14575000000000002"/>
          <c:w val="0.86441307634164777"/>
          <c:h val="0.72694874338624338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'PI-DC-FO-43'!$E$487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strRef>
              <c:f>'PI-DC-FO-43'!$A$507:$A$518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'PI-DC-FO-43'!$E$488:$E$499</c:f>
              <c:numCache>
                <c:formatCode>_-"$"* #,##0_-;\-"$"* #,##0_-;_-"$"*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9-4B31-9C81-8E849D7E70B7}"/>
            </c:ext>
          </c:extLst>
        </c:ser>
        <c:ser>
          <c:idx val="0"/>
          <c:order val="1"/>
          <c:tx>
            <c:strRef>
              <c:f>'PI-DC-FO-43'!$F$487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'PI-DC-FO-43'!$A$507:$A$518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'PI-DC-FO-43'!$F$488:$F$499</c:f>
              <c:numCache>
                <c:formatCode>_-"$"* #,##0_-;\-"$"* #,##0_-;_-"$"*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29-4B31-9C81-8E849D7E70B7}"/>
            </c:ext>
          </c:extLst>
        </c:ser>
        <c:ser>
          <c:idx val="4"/>
          <c:order val="2"/>
          <c:tx>
            <c:strRef>
              <c:f>'PI-DC-FO-43'!$G$506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strRef>
              <c:f>'PI-DC-FO-43'!$A$507:$A$518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'PI-DC-FO-43'!$G$507:$G$518</c:f>
              <c:numCache>
                <c:formatCode>_-"$"* #,##0_-;\-"$"* #,##0_-;_-"$"*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13768.8</c:v>
                </c:pt>
                <c:pt idx="3">
                  <c:v>15352212.000000002</c:v>
                </c:pt>
                <c:pt idx="4">
                  <c:v>17114618.399999999</c:v>
                </c:pt>
                <c:pt idx="5">
                  <c:v>6512642.4000000004</c:v>
                </c:pt>
                <c:pt idx="6">
                  <c:v>14911610.4</c:v>
                </c:pt>
                <c:pt idx="7">
                  <c:v>13846536.349999998</c:v>
                </c:pt>
                <c:pt idx="8">
                  <c:v>15861657.599999998</c:v>
                </c:pt>
                <c:pt idx="9">
                  <c:v>13975332.000000002</c:v>
                </c:pt>
                <c:pt idx="10">
                  <c:v>17376225.600000001</c:v>
                </c:pt>
                <c:pt idx="11">
                  <c:v>14169334.420000002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29-4B31-9C81-8E849D7E7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7906792"/>
        <c:axId val="357906008"/>
      </c:barChart>
      <c:catAx>
        <c:axId val="357906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906008"/>
        <c:crosses val="autoZero"/>
        <c:auto val="1"/>
        <c:lblAlgn val="ctr"/>
        <c:lblOffset val="100"/>
        <c:noMultiLvlLbl val="0"/>
      </c:catAx>
      <c:valAx>
        <c:axId val="357906008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90679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0852994555353903E-2"/>
                <c:y val="0.10801393728222997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</c:plotArea>
    <c:legend>
      <c:legendPos val="r"/>
      <c:layout>
        <c:manualLayout>
          <c:xMode val="edge"/>
          <c:yMode val="edge"/>
          <c:x val="0.63995162509448222"/>
          <c:y val="3.2977843915343918E-2"/>
          <c:w val="0.32461432350718061"/>
          <c:h val="7.45188193165017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" footer="0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79138321995464"/>
          <c:y val="0.14575000000000002"/>
          <c:w val="0.86441307634164777"/>
          <c:h val="0.72694874338624338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'PI-DC-FO-43'!$E$487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strRef>
              <c:f>'PI-DC-FO-43'!$A$526:$A$537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'PI-DC-FO-43'!$E$488:$E$499</c:f>
              <c:numCache>
                <c:formatCode>_-"$"* #,##0_-;\-"$"* #,##0_-;_-"$"*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9-4BB4-8E15-877AD7C9F20A}"/>
            </c:ext>
          </c:extLst>
        </c:ser>
        <c:ser>
          <c:idx val="0"/>
          <c:order val="1"/>
          <c:tx>
            <c:strRef>
              <c:f>'PI-DC-FO-43'!$F$487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'PI-DC-FO-43'!$A$526:$A$537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'PI-DC-FO-43'!$F$488:$F$499</c:f>
              <c:numCache>
                <c:formatCode>_-"$"* #,##0_-;\-"$"* #,##0_-;_-"$"*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E9-4BB4-8E15-877AD7C9F20A}"/>
            </c:ext>
          </c:extLst>
        </c:ser>
        <c:ser>
          <c:idx val="4"/>
          <c:order val="2"/>
          <c:tx>
            <c:strRef>
              <c:f>'PI-DC-FO-43'!$G$525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strRef>
              <c:f>'PI-DC-FO-43'!$A$526:$A$537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'PI-DC-FO-43'!$G$526:$G$537</c:f>
              <c:numCache>
                <c:formatCode>_-"$"* #,##0_-;\-"$"* #,##0_-;_-"$"*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29191831.199999999</c:v>
                </c:pt>
                <c:pt idx="4">
                  <c:v>28487363.280000001</c:v>
                </c:pt>
                <c:pt idx="5">
                  <c:v>12133812</c:v>
                </c:pt>
                <c:pt idx="6">
                  <c:v>25080275.260000002</c:v>
                </c:pt>
                <c:pt idx="7">
                  <c:v>27189163.199999999</c:v>
                </c:pt>
                <c:pt idx="8">
                  <c:v>35246956.799999997</c:v>
                </c:pt>
                <c:pt idx="9">
                  <c:v>33880430.399999999</c:v>
                </c:pt>
                <c:pt idx="10">
                  <c:v>41302082.399999999</c:v>
                </c:pt>
                <c:pt idx="11">
                  <c:v>20999387.620000001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E9-4BB4-8E15-877AD7C9F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7906792"/>
        <c:axId val="357906008"/>
      </c:barChart>
      <c:catAx>
        <c:axId val="357906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906008"/>
        <c:crosses val="autoZero"/>
        <c:auto val="1"/>
        <c:lblAlgn val="ctr"/>
        <c:lblOffset val="100"/>
        <c:noMultiLvlLbl val="0"/>
      </c:catAx>
      <c:valAx>
        <c:axId val="357906008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90679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0852994555353903E-2"/>
                <c:y val="0.10801393728222997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</c:plotArea>
    <c:legend>
      <c:legendPos val="r"/>
      <c:layout>
        <c:manualLayout>
          <c:xMode val="edge"/>
          <c:yMode val="edge"/>
          <c:x val="0.63995162509448222"/>
          <c:y val="3.2977843915343918E-2"/>
          <c:w val="0.32461432350718061"/>
          <c:h val="7.45188193165017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" footer="0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79138321995464"/>
          <c:y val="0.14575000000000002"/>
          <c:w val="0.86441307634164777"/>
          <c:h val="0.72694874338624338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'PI-DC-FO-43'!$E$487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</c:spPr>
          <c:invertIfNegative val="0"/>
          <c:cat>
            <c:strRef>
              <c:f>'PI-DC-FO-43'!$A$545:$A$556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'PI-DC-FO-43'!$E$488:$E$499</c:f>
              <c:numCache>
                <c:formatCode>_-"$"* #,##0_-;\-"$"* #,##0_-;_-"$"*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E0-41E1-BDD5-883E44149BE7}"/>
            </c:ext>
          </c:extLst>
        </c:ser>
        <c:ser>
          <c:idx val="0"/>
          <c:order val="1"/>
          <c:tx>
            <c:strRef>
              <c:f>'PI-DC-FO-43'!$F$487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invertIfNegative val="0"/>
          <c:cat>
            <c:strRef>
              <c:f>'PI-DC-FO-43'!$A$545:$A$556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'PI-DC-FO-43'!$F$488:$F$499</c:f>
              <c:numCache>
                <c:formatCode>_-"$"* #,##0_-;\-"$"* #,##0_-;_-"$"*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E0-41E1-BDD5-883E44149BE7}"/>
            </c:ext>
          </c:extLst>
        </c:ser>
        <c:ser>
          <c:idx val="4"/>
          <c:order val="2"/>
          <c:tx>
            <c:strRef>
              <c:f>'PI-DC-FO-43'!$G$544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</c:spPr>
          <c:invertIfNegative val="0"/>
          <c:cat>
            <c:strRef>
              <c:f>'PI-DC-FO-43'!$A$545:$A$556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'PI-DC-FO-43'!$G$545:$G$556</c:f>
              <c:numCache>
                <c:formatCode>_-"$"* #,##0_-;\-"$"* #,##0_-;_-"$"*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7817774.4000000004</c:v>
                </c:pt>
                <c:pt idx="4">
                  <c:v>28272499.199999999</c:v>
                </c:pt>
                <c:pt idx="5">
                  <c:v>14957294.4</c:v>
                </c:pt>
                <c:pt idx="6">
                  <c:v>14047005.6</c:v>
                </c:pt>
                <c:pt idx="7">
                  <c:v>19484940</c:v>
                </c:pt>
                <c:pt idx="8">
                  <c:v>22150360.800000001</c:v>
                </c:pt>
                <c:pt idx="9">
                  <c:v>23792450.399999999</c:v>
                </c:pt>
                <c:pt idx="10">
                  <c:v>26844595.199999999</c:v>
                </c:pt>
                <c:pt idx="11">
                  <c:v>20578060.030000001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E0-41E1-BDD5-883E44149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7906792"/>
        <c:axId val="357906008"/>
      </c:barChart>
      <c:catAx>
        <c:axId val="357906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906008"/>
        <c:crosses val="autoZero"/>
        <c:auto val="1"/>
        <c:lblAlgn val="ctr"/>
        <c:lblOffset val="100"/>
        <c:noMultiLvlLbl val="0"/>
      </c:catAx>
      <c:valAx>
        <c:axId val="357906008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90679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3.0852994555353903E-2"/>
                <c:y val="0.10801393728222997"/>
              </c:manualLayout>
            </c:layout>
            <c:txPr>
              <a:bodyPr rot="-5400000" vert="horz"/>
              <a:lstStyle/>
              <a:p>
                <a:pPr>
                  <a:defRPr/>
                </a:pPr>
                <a:endParaRPr lang="es-MX"/>
              </a:p>
            </c:txPr>
          </c:dispUnitsLbl>
        </c:dispUnits>
      </c:valAx>
    </c:plotArea>
    <c:legend>
      <c:legendPos val="r"/>
      <c:layout>
        <c:manualLayout>
          <c:xMode val="edge"/>
          <c:yMode val="edge"/>
          <c:x val="0.63995162509448222"/>
          <c:y val="3.2977843915343918E-2"/>
          <c:w val="0.32461432350718061"/>
          <c:h val="7.45188193165017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" footer="0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FFFFFF"/>
              </a:solidFill>
              <a:latin typeface="Calibri"/>
              <a:ea typeface="Calibri"/>
              <a:cs typeface="Calibri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407550495037041"/>
          <c:y val="0.10231982470081148"/>
          <c:w val="0.55321188905440877"/>
          <c:h val="0.83037890040621187"/>
        </c:manualLayout>
      </c:layout>
      <c:pieChart>
        <c:varyColors val="1"/>
        <c:ser>
          <c:idx val="0"/>
          <c:order val="0"/>
          <c:tx>
            <c:strRef>
              <c:f>'PI-DC-FO-46'!$C$10</c:f>
              <c:strCache>
                <c:ptCount val="1"/>
                <c:pt idx="0">
                  <c:v>TOTAL MENSUAL</c:v>
                </c:pt>
              </c:strCache>
            </c:strRef>
          </c:tx>
          <c:explosion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F59B-4F5C-AE78-CAE0F817E36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F59B-4F5C-AE78-CAE0F817E36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F59B-4F5C-AE78-CAE0F817E36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F59B-4F5C-AE78-CAE0F817E36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F59B-4F5C-AE78-CAE0F817E36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F59B-4F5C-AE78-CAE0F817E36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F59B-4F5C-AE78-CAE0F817E362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F59B-4F5C-AE78-CAE0F817E362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F59B-4F5C-AE78-CAE0F817E362}"/>
              </c:ext>
            </c:extLst>
          </c:dPt>
          <c:dLbls>
            <c:dLbl>
              <c:idx val="1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algn="ctr" rtl="0">
                    <a:defRPr lang="en-US" sz="1050" b="1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Calibri"/>
                      <a:cs typeface="Arial" panose="020B0604020202020204" pitchFamily="34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59B-4F5C-AE78-CAE0F817E362}"/>
                </c:ext>
              </c:extLst>
            </c:dLbl>
            <c:dLbl>
              <c:idx val="3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algn="ctr" rtl="0">
                    <a:defRPr lang="en-US" sz="1050" b="1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Calibri"/>
                      <a:cs typeface="Arial" panose="020B0604020202020204" pitchFamily="34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59B-4F5C-AE78-CAE0F817E362}"/>
                </c:ext>
              </c:extLst>
            </c:dLbl>
            <c:dLbl>
              <c:idx val="4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algn="ctr" rtl="0">
                    <a:defRPr lang="en-US" sz="1050" b="1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Calibri"/>
                      <a:cs typeface="Arial" panose="020B0604020202020204" pitchFamily="34" charset="0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59B-4F5C-AE78-CAE0F817E362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Calibri"/>
                    <a:cs typeface="Arial" panose="020B0604020202020204" pitchFamily="34" charset="0"/>
                  </a:defRPr>
                </a:pPr>
                <a:endParaRPr lang="es-MX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lt1">
                      <a:shade val="95000"/>
                      <a:satMod val="10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'PI-DC-FO-46'!$B$12:$B$18</c:f>
              <c:strCache>
                <c:ptCount val="5"/>
                <c:pt idx="0">
                  <c:v>HOME DEPOT</c:v>
                </c:pt>
                <c:pt idx="1">
                  <c:v>TELEMARKETING</c:v>
                </c:pt>
                <c:pt idx="2">
                  <c:v>MIRACHEM</c:v>
                </c:pt>
                <c:pt idx="3">
                  <c:v>VENTAS MOSTRADOR</c:v>
                </c:pt>
                <c:pt idx="4">
                  <c:v>TIENDA NOW CENTRO</c:v>
                </c:pt>
              </c:strCache>
            </c:strRef>
          </c:cat>
          <c:val>
            <c:numRef>
              <c:f>'PI-DC-FO-46'!$C$12:$C$18</c:f>
              <c:numCache>
                <c:formatCode>_-"$"* #,##0_-;\-"$"* #,##0_-;_-"$"* "-"??_-;_-@_-</c:formatCode>
                <c:ptCount val="5"/>
                <c:pt idx="0" formatCode="_(&quot;$&quot;* #,##0_);_(&quot;$&quot;* \(#,##0\);_(&quot;$&quot;* &quot;-&quot;??_);_(@_)">
                  <c:v>419211</c:v>
                </c:pt>
                <c:pt idx="1">
                  <c:v>360144.53448275861</c:v>
                </c:pt>
                <c:pt idx="2">
                  <c:v>336335.85</c:v>
                </c:pt>
                <c:pt idx="3">
                  <c:v>117958.69999999997</c:v>
                </c:pt>
                <c:pt idx="4">
                  <c:v>28718.965517241377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59B-4F5C-AE78-CAE0F817E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50"/>
      </c:pieChart>
      <c:spPr>
        <a:noFill/>
        <a:ln w="25400"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28575">
      <a:solidFill>
        <a:srgbClr val="0070C0"/>
      </a:solidFill>
    </a:ln>
    <a:effectLst/>
  </c:spPr>
  <c:txPr>
    <a:bodyPr/>
    <a:lstStyle/>
    <a:p>
      <a:pPr>
        <a:defRPr sz="1000" b="0" i="0" u="none" strike="noStrike" baseline="0">
          <a:solidFill>
            <a:srgbClr val="FFFFFF"/>
          </a:solidFill>
          <a:latin typeface="Calibri"/>
          <a:ea typeface="Calibri"/>
          <a:cs typeface="Calibri"/>
        </a:defRPr>
      </a:pPr>
      <a:endParaRPr lang="es-MX"/>
    </a:p>
  </c:txPr>
  <c:printSettings>
    <c:headerFooter alignWithMargins="0"/>
    <c:pageMargins b="1" l="0.75" r="0.75" t="1" header="0" footer="0"/>
    <c:pageSetup orientation="landscape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MX"/>
              <a:t>PERSONAS POR TURNO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'AF-COR-B-60-0713'!#REF!</c:v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0000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val>
            <c:numRef>
              <c:f>'[4]AF-COR-B-60'!#REF!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95-4F6A-8D80-27FE86D7D7F8}"/>
            </c:ext>
          </c:extLst>
        </c:ser>
        <c:ser>
          <c:idx val="2"/>
          <c:order val="1"/>
          <c:tx>
            <c:v>'AF-COR-B-60-0713'!#REF!</c:v>
          </c:tx>
          <c:spPr>
            <a:ln w="25400">
              <a:solidFill>
                <a:srgbClr val="00808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8080"/>
              </a:solidFill>
              <a:ln>
                <a:solidFill>
                  <a:srgbClr val="008080"/>
                </a:solidFill>
                <a:prstDash val="solid"/>
              </a:ln>
            </c:spPr>
          </c:marker>
          <c:val>
            <c:numRef>
              <c:f>'[4]AF-COR-B-60'!#REF!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95-4F6A-8D80-27FE86D7D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7316984"/>
        <c:axId val="577315416"/>
      </c:lineChart>
      <c:catAx>
        <c:axId val="577316984"/>
        <c:scaling>
          <c:orientation val="minMax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5773154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77315416"/>
        <c:scaling>
          <c:orientation val="minMax"/>
          <c:max val="100"/>
          <c:min val="0"/>
        </c:scaling>
        <c:delete val="0"/>
        <c:axPos val="l"/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577316984"/>
        <c:crosses val="autoZero"/>
        <c:crossBetween val="between"/>
        <c:majorUnit val="10"/>
        <c:minorUnit val="10"/>
      </c:valAx>
      <c:spPr>
        <a:blipFill dpi="0" rotWithShape="0">
          <a:blip xmlns:r="http://schemas.openxmlformats.org/officeDocument/2006/relationships" r:embed="rId1"/>
          <a:srcRect/>
          <a:stretch>
            <a:fillRect/>
          </a:stretch>
        </a:blip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2"/>
      <a:srcRect/>
      <a:stretch>
        <a:fillRect/>
      </a:stretch>
    </a:blip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printSettings>
    <c:headerFooter alignWithMargins="0"/>
    <c:pageMargins b="1" l="0.75" r="0.75" t="1" header="0" footer="0"/>
    <c:pageSetup orientation="landscape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MX"/>
              <a:t>TOTAL DE PERSONAS POR DIA
Septiebre, 2011.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'AF-COR-B-60-0713'!#REF!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99CC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'[4]AF-COR-B-60'!#REF!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30-41B9-B779-1F888EB7E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7313848"/>
        <c:axId val="577320512"/>
      </c:lineChart>
      <c:catAx>
        <c:axId val="577313848"/>
        <c:scaling>
          <c:orientation val="minMax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5773205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77320512"/>
        <c:scaling>
          <c:orientation val="minMax"/>
          <c:max val="90"/>
          <c:min val="0"/>
        </c:scaling>
        <c:delete val="0"/>
        <c:axPos val="l"/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577313848"/>
        <c:crosses val="autoZero"/>
        <c:crossBetween val="between"/>
        <c:majorUnit val="10"/>
        <c:minorUnit val="10"/>
      </c:valAx>
      <c:spPr>
        <a:blipFill dpi="0" rotWithShape="0">
          <a:blip xmlns:r="http://schemas.openxmlformats.org/officeDocument/2006/relationships" r:embed="rId1"/>
          <a:srcRect/>
          <a:stretch>
            <a:fillRect/>
          </a:stretch>
        </a:blip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blipFill dpi="0" rotWithShape="0">
      <a:blip xmlns:r="http://schemas.openxmlformats.org/officeDocument/2006/relationships" r:embed="rId2"/>
      <a:srcRect/>
      <a:stretch>
        <a:fillRect/>
      </a:stretch>
    </a:blip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printSettings>
    <c:headerFooter alignWithMargins="0"/>
    <c:pageMargins b="1" l="0.75" r="0.75" t="1" header="0" footer="0"/>
    <c:pageSetup orientation="landscape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47"/>
    </mc:Choice>
    <mc:Fallback>
      <c:style val="47"/>
    </mc:Fallback>
  </mc:AlternateContent>
  <c:chart>
    <c:title>
      <c:tx>
        <c:rich>
          <a:bodyPr/>
          <a:lstStyle/>
          <a:p>
            <a:pPr>
              <a:defRPr sz="1500"/>
            </a:pPr>
            <a:r>
              <a:rPr lang="es-MX" sz="1500"/>
              <a:t>TOTAL DE TARIMAS POR DÍA</a:t>
            </a:r>
          </a:p>
        </c:rich>
      </c:tx>
      <c:layout>
        <c:manualLayout>
          <c:xMode val="edge"/>
          <c:yMode val="edge"/>
          <c:x val="5.5150040551500405E-2"/>
          <c:y val="3.414862204724409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150040551500405E-2"/>
          <c:y val="9.8632094816272969E-2"/>
          <c:w val="0.92781947876953341"/>
          <c:h val="0.81782992946194222"/>
        </c:manualLayout>
      </c:layout>
      <c:lineChart>
        <c:grouping val="standard"/>
        <c:varyColors val="0"/>
        <c:ser>
          <c:idx val="1"/>
          <c:order val="0"/>
          <c:cat>
            <c:numRef>
              <c:f>'PI-DC-FO-45'!$A$11:$A$33</c:f>
              <c:numCache>
                <c:formatCode>d\-mmm\-yy</c:formatCode>
                <c:ptCount val="1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45999</c:v>
                </c:pt>
                <c:pt idx="7">
                  <c:v>46000</c:v>
                </c:pt>
                <c:pt idx="8">
                  <c:v>46001</c:v>
                </c:pt>
                <c:pt idx="9">
                  <c:v>46002</c:v>
                </c:pt>
                <c:pt idx="10">
                  <c:v>46003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46013</c:v>
                </c:pt>
                <c:pt idx="15">
                  <c:v>46014</c:v>
                </c:pt>
                <c:pt idx="16">
                  <c:v>46017</c:v>
                </c:pt>
                <c:pt idx="17">
                  <c:v>46020</c:v>
                </c:pt>
                <c:pt idx="18">
                  <c:v>46021</c:v>
                </c:pt>
              </c:numCache>
            </c:numRef>
          </c:cat>
          <c:val>
            <c:numRef>
              <c:f>'PI-DC-FO-45'!$B$11:$B$33</c:f>
              <c:numCache>
                <c:formatCode>#,##0</c:formatCode>
                <c:ptCount val="19"/>
                <c:pt idx="0">
                  <c:v>987.10185185185185</c:v>
                </c:pt>
                <c:pt idx="1">
                  <c:v>1017.1944444444445</c:v>
                </c:pt>
                <c:pt idx="2">
                  <c:v>910.97916666666663</c:v>
                </c:pt>
                <c:pt idx="3">
                  <c:v>999.91666666666663</c:v>
                </c:pt>
                <c:pt idx="4">
                  <c:v>1035.75</c:v>
                </c:pt>
                <c:pt idx="5">
                  <c:v>491</c:v>
                </c:pt>
                <c:pt idx="6">
                  <c:v>1203</c:v>
                </c:pt>
                <c:pt idx="7">
                  <c:v>1255</c:v>
                </c:pt>
                <c:pt idx="8">
                  <c:v>1076</c:v>
                </c:pt>
                <c:pt idx="9">
                  <c:v>955</c:v>
                </c:pt>
                <c:pt idx="10">
                  <c:v>1101</c:v>
                </c:pt>
                <c:pt idx="11">
                  <c:v>1187.9861111111111</c:v>
                </c:pt>
                <c:pt idx="12">
                  <c:v>1115</c:v>
                </c:pt>
                <c:pt idx="13">
                  <c:v>708</c:v>
                </c:pt>
                <c:pt idx="14">
                  <c:v>913</c:v>
                </c:pt>
                <c:pt idx="15">
                  <c:v>1051</c:v>
                </c:pt>
                <c:pt idx="16">
                  <c:v>1152.6444444444444</c:v>
                </c:pt>
                <c:pt idx="17">
                  <c:v>962.875</c:v>
                </c:pt>
                <c:pt idx="18">
                  <c:v>1083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D-4E4E-933A-D267A7655F1A}"/>
            </c:ext>
          </c:extLst>
        </c:ser>
        <c:ser>
          <c:idx val="0"/>
          <c:order val="1"/>
          <c:cat>
            <c:numRef>
              <c:f>'PI-DC-FO-45'!$A$11:$A$33</c:f>
              <c:numCache>
                <c:formatCode>d\-mmm\-yy</c:formatCode>
                <c:ptCount val="1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45999</c:v>
                </c:pt>
                <c:pt idx="7">
                  <c:v>46000</c:v>
                </c:pt>
                <c:pt idx="8">
                  <c:v>46001</c:v>
                </c:pt>
                <c:pt idx="9">
                  <c:v>46002</c:v>
                </c:pt>
                <c:pt idx="10">
                  <c:v>46003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46013</c:v>
                </c:pt>
                <c:pt idx="15">
                  <c:v>46014</c:v>
                </c:pt>
                <c:pt idx="16">
                  <c:v>46017</c:v>
                </c:pt>
                <c:pt idx="17">
                  <c:v>46020</c:v>
                </c:pt>
                <c:pt idx="18">
                  <c:v>46021</c:v>
                </c:pt>
              </c:numCache>
            </c:numRef>
          </c:cat>
          <c:val>
            <c:numRef>
              <c:f>'PI-DC-FO-45'!$C$11:$C$33</c:f>
              <c:numCache>
                <c:formatCode>General</c:formatCode>
                <c:ptCount val="19"/>
                <c:pt idx="0">
                  <c:v>1113</c:v>
                </c:pt>
                <c:pt idx="1">
                  <c:v>1113</c:v>
                </c:pt>
                <c:pt idx="2">
                  <c:v>1113</c:v>
                </c:pt>
                <c:pt idx="3">
                  <c:v>1113</c:v>
                </c:pt>
                <c:pt idx="4">
                  <c:v>1113</c:v>
                </c:pt>
                <c:pt idx="5">
                  <c:v>1113</c:v>
                </c:pt>
                <c:pt idx="6">
                  <c:v>1113</c:v>
                </c:pt>
                <c:pt idx="7">
                  <c:v>1113</c:v>
                </c:pt>
                <c:pt idx="8">
                  <c:v>1113</c:v>
                </c:pt>
                <c:pt idx="9">
                  <c:v>1113</c:v>
                </c:pt>
                <c:pt idx="10">
                  <c:v>1113</c:v>
                </c:pt>
                <c:pt idx="11">
                  <c:v>1113</c:v>
                </c:pt>
                <c:pt idx="12">
                  <c:v>1113</c:v>
                </c:pt>
                <c:pt idx="13">
                  <c:v>1113</c:v>
                </c:pt>
                <c:pt idx="14">
                  <c:v>1113</c:v>
                </c:pt>
                <c:pt idx="15">
                  <c:v>1113</c:v>
                </c:pt>
                <c:pt idx="16">
                  <c:v>1113</c:v>
                </c:pt>
                <c:pt idx="17">
                  <c:v>1113</c:v>
                </c:pt>
                <c:pt idx="18">
                  <c:v>1113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8D-4E4E-933A-D267A7655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405048"/>
        <c:axId val="357401128"/>
      </c:lineChart>
      <c:catAx>
        <c:axId val="357405048"/>
        <c:scaling>
          <c:orientation val="minMax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d\-mmm\-yy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>
                <a:solidFill>
                  <a:sysClr val="windowText" lastClr="000000"/>
                </a:solidFill>
              </a:defRPr>
            </a:pPr>
            <a:endParaRPr lang="es-MX"/>
          </a:p>
        </c:txPr>
        <c:crossAx val="357401128"/>
        <c:crosses val="autoZero"/>
        <c:auto val="0"/>
        <c:lblAlgn val="ctr"/>
        <c:lblOffset val="100"/>
        <c:tickLblSkip val="1"/>
        <c:tickMarkSkip val="1"/>
        <c:noMultiLvlLbl val="1"/>
      </c:catAx>
      <c:valAx>
        <c:axId val="357401128"/>
        <c:scaling>
          <c:orientation val="minMax"/>
        </c:scaling>
        <c:delete val="0"/>
        <c:axPos val="l"/>
        <c:minorGridlines>
          <c:spPr>
            <a:ln>
              <a:solidFill>
                <a:schemeClr val="bg1"/>
              </a:solidFill>
            </a:ln>
          </c:spPr>
        </c:minorGridlines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357405048"/>
        <c:crosses val="autoZero"/>
        <c:crossBetween val="between"/>
        <c:majorUnit val="50"/>
        <c:minorUnit val="50"/>
      </c:valAx>
      <c:spPr>
        <a:solidFill>
          <a:srgbClr val="B2DE82"/>
        </a:solidFill>
        <a:ln>
          <a:solidFill>
            <a:schemeClr val="bg1"/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  <a:ln w="28575">
      <a:solidFill>
        <a:srgbClr val="0070C0"/>
      </a:solidFill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s-MX"/>
    </a:p>
  </c:txPr>
  <c:printSettings>
    <c:headerFooter alignWithMargins="0"/>
    <c:pageMargins b="1" l="0.75" r="0.75" t="1" header="0" footer="0"/>
    <c:pageSetup orientation="landscape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MX"/>
              <a:t>PERSONAS POR TURNO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'AF-COR-B-59-0713'!#REF!</c:v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0000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val>
            <c:numRef>
              <c:f>'[1]AF-COR-B-59'!#REF!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5F-456A-847A-615F32337132}"/>
            </c:ext>
          </c:extLst>
        </c:ser>
        <c:ser>
          <c:idx val="2"/>
          <c:order val="1"/>
          <c:tx>
            <c:v>'AF-COR-B-59-0713'!#REF!</c:v>
          </c:tx>
          <c:spPr>
            <a:ln w="25400">
              <a:solidFill>
                <a:srgbClr val="00808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8080"/>
              </a:solidFill>
              <a:ln>
                <a:solidFill>
                  <a:srgbClr val="008080"/>
                </a:solidFill>
                <a:prstDash val="solid"/>
              </a:ln>
            </c:spPr>
          </c:marker>
          <c:val>
            <c:numRef>
              <c:f>'[1]AF-COR-B-59'!#REF!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5F-456A-847A-615F32337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5694648"/>
        <c:axId val="335693080"/>
      </c:lineChart>
      <c:catAx>
        <c:axId val="335694648"/>
        <c:scaling>
          <c:orientation val="minMax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3356930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35693080"/>
        <c:scaling>
          <c:orientation val="minMax"/>
          <c:max val="100"/>
          <c:min val="0"/>
        </c:scaling>
        <c:delete val="0"/>
        <c:axPos val="l"/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335694648"/>
        <c:crosses val="autoZero"/>
        <c:crossBetween val="between"/>
        <c:majorUnit val="10"/>
        <c:minorUnit val="10"/>
      </c:valAx>
      <c:spPr>
        <a:blipFill dpi="0" rotWithShape="0">
          <a:blip xmlns:r="http://schemas.openxmlformats.org/officeDocument/2006/relationships" r:embed="rId1"/>
          <a:srcRect/>
          <a:stretch>
            <a:fillRect/>
          </a:stretch>
        </a:blip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2"/>
      <a:srcRect/>
      <a:stretch>
        <a:fillRect/>
      </a:stretch>
    </a:blip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printSettings>
    <c:headerFooter alignWithMargins="0"/>
    <c:pageMargins b="1" l="0.75" r="0.75" t="1" header="0" footer="0"/>
    <c:pageSetup orientation="landscape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MX"/>
              <a:t>TOTAL DE PERSONAS POR DIA
Septiebre, 2011.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'AF-COR-B-59-0713'!#REF!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99CC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'[1]AF-COR-B-59'!#REF!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2E-44BF-9DCA-DE335582E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625240"/>
        <c:axId val="353623280"/>
      </c:lineChart>
      <c:catAx>
        <c:axId val="353625240"/>
        <c:scaling>
          <c:orientation val="minMax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3536232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53623280"/>
        <c:scaling>
          <c:orientation val="minMax"/>
          <c:max val="90"/>
          <c:min val="0"/>
        </c:scaling>
        <c:delete val="0"/>
        <c:axPos val="l"/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353625240"/>
        <c:crosses val="autoZero"/>
        <c:crossBetween val="between"/>
        <c:majorUnit val="10"/>
        <c:minorUnit val="10"/>
      </c:valAx>
      <c:spPr>
        <a:blipFill dpi="0" rotWithShape="0">
          <a:blip xmlns:r="http://schemas.openxmlformats.org/officeDocument/2006/relationships" r:embed="rId1"/>
          <a:srcRect/>
          <a:stretch>
            <a:fillRect/>
          </a:stretch>
        </a:blip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blipFill dpi="0" rotWithShape="0">
      <a:blip xmlns:r="http://schemas.openxmlformats.org/officeDocument/2006/relationships" r:embed="rId2"/>
      <a:srcRect/>
      <a:stretch>
        <a:fillRect/>
      </a:stretch>
    </a:blip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printSettings>
    <c:headerFooter alignWithMargins="0"/>
    <c:pageMargins b="1" l="0.75" r="0.75" t="1" header="0" footer="0"/>
    <c:pageSetup orientation="landscape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300">
                <a:solidFill>
                  <a:sysClr val="windowText" lastClr="000000"/>
                </a:solidFill>
              </a:rPr>
              <a:t>TOTAL DE PERSONAS POR DÍA</a:t>
            </a:r>
          </a:p>
        </c:rich>
      </c:tx>
      <c:layout>
        <c:manualLayout>
          <c:xMode val="edge"/>
          <c:yMode val="edge"/>
          <c:x val="5.9489746991368386E-2"/>
          <c:y val="2.659921487136067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7401914757427001E-2"/>
          <c:y val="9.5644608993412247E-2"/>
          <c:w val="0.90556683149836026"/>
          <c:h val="0.79190870000050773"/>
        </c:manualLayout>
      </c:layout>
      <c:lineChart>
        <c:grouping val="standard"/>
        <c:varyColors val="0"/>
        <c:ser>
          <c:idx val="0"/>
          <c:order val="0"/>
          <c:tx>
            <c:strRef>
              <c:f>'PISA-CO-FO-46'!$B$10</c:f>
              <c:strCache>
                <c:ptCount val="1"/>
                <c:pt idx="0">
                  <c:v>TURNO MATUTINO</c:v>
                </c:pt>
              </c:strCache>
            </c:strRef>
          </c:tx>
          <c:cat>
            <c:numRef>
              <c:f>'PISA-CO-FO-46'!$A$11:$A$29</c:f>
              <c:numCache>
                <c:formatCode>d\-mmm\-yy</c:formatCode>
                <c:ptCount val="1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45999</c:v>
                </c:pt>
                <c:pt idx="7">
                  <c:v>46000</c:v>
                </c:pt>
                <c:pt idx="8">
                  <c:v>46001</c:v>
                </c:pt>
                <c:pt idx="9">
                  <c:v>46002</c:v>
                </c:pt>
                <c:pt idx="10">
                  <c:v>46003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46013</c:v>
                </c:pt>
                <c:pt idx="15">
                  <c:v>46014</c:v>
                </c:pt>
                <c:pt idx="16">
                  <c:v>46017</c:v>
                </c:pt>
                <c:pt idx="17">
                  <c:v>46020</c:v>
                </c:pt>
                <c:pt idx="18">
                  <c:v>46021</c:v>
                </c:pt>
              </c:numCache>
            </c:numRef>
          </c:cat>
          <c:val>
            <c:numRef>
              <c:f>'PISA-CO-FO-46'!$B$11:$B$29</c:f>
              <c:numCache>
                <c:formatCode>General</c:formatCode>
                <c:ptCount val="19"/>
                <c:pt idx="0">
                  <c:v>159</c:v>
                </c:pt>
                <c:pt idx="1">
                  <c:v>161</c:v>
                </c:pt>
                <c:pt idx="2">
                  <c:v>156</c:v>
                </c:pt>
                <c:pt idx="3">
                  <c:v>163</c:v>
                </c:pt>
                <c:pt idx="4">
                  <c:v>161</c:v>
                </c:pt>
                <c:pt idx="5">
                  <c:v>66</c:v>
                </c:pt>
                <c:pt idx="6">
                  <c:v>161</c:v>
                </c:pt>
                <c:pt idx="7">
                  <c:v>157</c:v>
                </c:pt>
                <c:pt idx="8">
                  <c:v>157</c:v>
                </c:pt>
                <c:pt idx="9">
                  <c:v>156</c:v>
                </c:pt>
                <c:pt idx="10">
                  <c:v>158</c:v>
                </c:pt>
                <c:pt idx="11">
                  <c:v>155</c:v>
                </c:pt>
                <c:pt idx="12">
                  <c:v>147</c:v>
                </c:pt>
                <c:pt idx="13">
                  <c:v>150</c:v>
                </c:pt>
                <c:pt idx="14">
                  <c:v>150</c:v>
                </c:pt>
                <c:pt idx="15">
                  <c:v>152</c:v>
                </c:pt>
                <c:pt idx="16">
                  <c:v>144</c:v>
                </c:pt>
                <c:pt idx="17">
                  <c:v>145</c:v>
                </c:pt>
                <c:pt idx="18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21-48DE-9B47-F408095B68B1}"/>
            </c:ext>
          </c:extLst>
        </c:ser>
        <c:ser>
          <c:idx val="1"/>
          <c:order val="1"/>
          <c:tx>
            <c:strRef>
              <c:f>'PISA-CO-FO-46'!$D$10</c:f>
              <c:strCache>
                <c:ptCount val="1"/>
                <c:pt idx="0">
                  <c:v>PLANTILLA AUTORIZADA T.M.</c:v>
                </c:pt>
              </c:strCache>
            </c:strRef>
          </c:tx>
          <c:trendline>
            <c:trendlineType val="linear"/>
            <c:dispRSqr val="0"/>
            <c:dispEq val="0"/>
          </c:trendline>
          <c:trendline>
            <c:name>pLANTILLA aUTORIZADA</c:name>
            <c:spPr>
              <a:ln>
                <a:solidFill>
                  <a:schemeClr val="accent2"/>
                </a:solidFill>
              </a:ln>
            </c:spPr>
            <c:trendlineType val="linear"/>
            <c:dispRSqr val="0"/>
            <c:dispEq val="0"/>
          </c:trendline>
          <c:cat>
            <c:numRef>
              <c:f>'PISA-CO-FO-46'!$A$11:$A$29</c:f>
              <c:numCache>
                <c:formatCode>d\-mmm\-yy</c:formatCode>
                <c:ptCount val="1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45999</c:v>
                </c:pt>
                <c:pt idx="7">
                  <c:v>46000</c:v>
                </c:pt>
                <c:pt idx="8">
                  <c:v>46001</c:v>
                </c:pt>
                <c:pt idx="9">
                  <c:v>46002</c:v>
                </c:pt>
                <c:pt idx="10">
                  <c:v>46003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46013</c:v>
                </c:pt>
                <c:pt idx="15">
                  <c:v>46014</c:v>
                </c:pt>
                <c:pt idx="16">
                  <c:v>46017</c:v>
                </c:pt>
                <c:pt idx="17">
                  <c:v>46020</c:v>
                </c:pt>
                <c:pt idx="18">
                  <c:v>46021</c:v>
                </c:pt>
              </c:numCache>
            </c:numRef>
          </c:cat>
          <c:val>
            <c:numRef>
              <c:f>'PISA-CO-FO-46'!$D$11:$D$29</c:f>
              <c:numCache>
                <c:formatCode>0</c:formatCode>
                <c:ptCount val="19"/>
                <c:pt idx="0">
                  <c:v>170</c:v>
                </c:pt>
                <c:pt idx="1">
                  <c:v>170</c:v>
                </c:pt>
                <c:pt idx="2">
                  <c:v>170</c:v>
                </c:pt>
                <c:pt idx="3">
                  <c:v>170</c:v>
                </c:pt>
                <c:pt idx="4">
                  <c:v>170</c:v>
                </c:pt>
                <c:pt idx="5">
                  <c:v>170</c:v>
                </c:pt>
                <c:pt idx="6">
                  <c:v>170</c:v>
                </c:pt>
                <c:pt idx="7">
                  <c:v>170</c:v>
                </c:pt>
                <c:pt idx="8">
                  <c:v>170</c:v>
                </c:pt>
                <c:pt idx="9">
                  <c:v>170</c:v>
                </c:pt>
                <c:pt idx="10">
                  <c:v>170</c:v>
                </c:pt>
                <c:pt idx="11">
                  <c:v>170</c:v>
                </c:pt>
                <c:pt idx="12">
                  <c:v>170</c:v>
                </c:pt>
                <c:pt idx="13">
                  <c:v>170</c:v>
                </c:pt>
                <c:pt idx="14">
                  <c:v>170</c:v>
                </c:pt>
                <c:pt idx="15">
                  <c:v>170</c:v>
                </c:pt>
                <c:pt idx="16">
                  <c:v>170</c:v>
                </c:pt>
                <c:pt idx="17">
                  <c:v>170</c:v>
                </c:pt>
                <c:pt idx="18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21-48DE-9B47-F408095B68B1}"/>
            </c:ext>
          </c:extLst>
        </c:ser>
        <c:ser>
          <c:idx val="2"/>
          <c:order val="2"/>
          <c:tx>
            <c:strRef>
              <c:f>'PISA-CO-FO-46'!$C$10</c:f>
              <c:strCache>
                <c:ptCount val="1"/>
                <c:pt idx="0">
                  <c:v>TURNO NOCTURNO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cat>
            <c:numRef>
              <c:f>'PISA-CO-FO-46'!$A$11:$A$29</c:f>
              <c:numCache>
                <c:formatCode>d\-mmm\-yy</c:formatCode>
                <c:ptCount val="1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45999</c:v>
                </c:pt>
                <c:pt idx="7">
                  <c:v>46000</c:v>
                </c:pt>
                <c:pt idx="8">
                  <c:v>46001</c:v>
                </c:pt>
                <c:pt idx="9">
                  <c:v>46002</c:v>
                </c:pt>
                <c:pt idx="10">
                  <c:v>46003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46013</c:v>
                </c:pt>
                <c:pt idx="15">
                  <c:v>46014</c:v>
                </c:pt>
                <c:pt idx="16">
                  <c:v>46017</c:v>
                </c:pt>
                <c:pt idx="17">
                  <c:v>46020</c:v>
                </c:pt>
                <c:pt idx="18">
                  <c:v>46021</c:v>
                </c:pt>
              </c:numCache>
            </c:numRef>
          </c:cat>
          <c:val>
            <c:numRef>
              <c:f>'PISA-CO-FO-46'!$C$11:$C$29</c:f>
              <c:numCache>
                <c:formatCode>General</c:formatCode>
                <c:ptCount val="19"/>
                <c:pt idx="0">
                  <c:v>58</c:v>
                </c:pt>
                <c:pt idx="1">
                  <c:v>55</c:v>
                </c:pt>
                <c:pt idx="2">
                  <c:v>55</c:v>
                </c:pt>
                <c:pt idx="3">
                  <c:v>54</c:v>
                </c:pt>
                <c:pt idx="4">
                  <c:v>57</c:v>
                </c:pt>
                <c:pt idx="6">
                  <c:v>60</c:v>
                </c:pt>
                <c:pt idx="7">
                  <c:v>54</c:v>
                </c:pt>
                <c:pt idx="8">
                  <c:v>57</c:v>
                </c:pt>
                <c:pt idx="9">
                  <c:v>54</c:v>
                </c:pt>
                <c:pt idx="10">
                  <c:v>56</c:v>
                </c:pt>
                <c:pt idx="11">
                  <c:v>57</c:v>
                </c:pt>
                <c:pt idx="12">
                  <c:v>53</c:v>
                </c:pt>
                <c:pt idx="14">
                  <c:v>54</c:v>
                </c:pt>
                <c:pt idx="15">
                  <c:v>55</c:v>
                </c:pt>
                <c:pt idx="16">
                  <c:v>47</c:v>
                </c:pt>
                <c:pt idx="17">
                  <c:v>46</c:v>
                </c:pt>
                <c:pt idx="18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21-48DE-9B47-F408095B68B1}"/>
            </c:ext>
          </c:extLst>
        </c:ser>
        <c:ser>
          <c:idx val="3"/>
          <c:order val="3"/>
          <c:tx>
            <c:strRef>
              <c:f>'PISA-CO-FO-46'!$E$10</c:f>
              <c:strCache>
                <c:ptCount val="1"/>
                <c:pt idx="0">
                  <c:v>PLANTILLA AUTORIZADA T.N.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cat>
            <c:numRef>
              <c:f>'PISA-CO-FO-46'!$A$11:$A$29</c:f>
              <c:numCache>
                <c:formatCode>d\-mmm\-yy</c:formatCode>
                <c:ptCount val="1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45999</c:v>
                </c:pt>
                <c:pt idx="7">
                  <c:v>46000</c:v>
                </c:pt>
                <c:pt idx="8">
                  <c:v>46001</c:v>
                </c:pt>
                <c:pt idx="9">
                  <c:v>46002</c:v>
                </c:pt>
                <c:pt idx="10">
                  <c:v>46003</c:v>
                </c:pt>
                <c:pt idx="11">
                  <c:v>46006</c:v>
                </c:pt>
                <c:pt idx="12">
                  <c:v>46007</c:v>
                </c:pt>
                <c:pt idx="13">
                  <c:v>46008</c:v>
                </c:pt>
                <c:pt idx="14">
                  <c:v>46013</c:v>
                </c:pt>
                <c:pt idx="15">
                  <c:v>46014</c:v>
                </c:pt>
                <c:pt idx="16">
                  <c:v>46017</c:v>
                </c:pt>
                <c:pt idx="17">
                  <c:v>46020</c:v>
                </c:pt>
                <c:pt idx="18">
                  <c:v>46021</c:v>
                </c:pt>
              </c:numCache>
            </c:numRef>
          </c:cat>
          <c:val>
            <c:numRef>
              <c:f>'PISA-CO-FO-46'!$E$11:$E$29</c:f>
              <c:numCache>
                <c:formatCode>0</c:formatCode>
                <c:ptCount val="1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721-48DE-9B47-F408095B6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620536"/>
        <c:axId val="353624456"/>
      </c:lineChart>
      <c:catAx>
        <c:axId val="353620536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numFmt formatCode="d\-mmm\-yy" sourceLinked="1"/>
        <c:majorTickMark val="out"/>
        <c:minorTickMark val="none"/>
        <c:tickLblPos val="nextTo"/>
        <c:spPr>
          <a:ln>
            <a:solidFill>
              <a:schemeClr val="dk1">
                <a:tint val="7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53624456"/>
        <c:crosses val="autoZero"/>
        <c:auto val="0"/>
        <c:lblAlgn val="ctr"/>
        <c:lblOffset val="100"/>
        <c:tickLblSkip val="1"/>
        <c:tickMarkSkip val="1"/>
        <c:noMultiLvlLbl val="1"/>
      </c:catAx>
      <c:valAx>
        <c:axId val="353624456"/>
        <c:scaling>
          <c:orientation val="minMax"/>
          <c:min val="0"/>
        </c:scaling>
        <c:delete val="0"/>
        <c:axPos val="l"/>
        <c:minorGridlines>
          <c:spPr>
            <a:ln w="6350" cap="flat" cmpd="sng" algn="ctr">
              <a:solidFill>
                <a:schemeClr val="bg1"/>
              </a:solidFill>
              <a:prstDash val="solid"/>
              <a:round/>
            </a:ln>
            <a:effectLst/>
          </c:spPr>
        </c:minorGridlines>
        <c:numFmt formatCode="General" sourceLinked="0"/>
        <c:majorTickMark val="out"/>
        <c:minorTickMark val="none"/>
        <c:tickLblPos val="low"/>
        <c:spPr>
          <a:noFill/>
          <a:ln w="6350" cap="flat" cmpd="sng" algn="ctr">
            <a:solidFill>
              <a:schemeClr val="dk1">
                <a:tint val="75000"/>
              </a:schemeClr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353620536"/>
        <c:crossesAt val="43891"/>
        <c:crossBetween val="between"/>
      </c:valAx>
      <c:spPr>
        <a:solidFill>
          <a:srgbClr val="B2DE82"/>
        </a:solidFill>
        <a:ln>
          <a:solidFill>
            <a:schemeClr val="bg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>
      <a:solidFill>
        <a:srgbClr val="0070C0"/>
      </a:solidFill>
    </a:ln>
    <a:effectLst/>
  </c:spPr>
  <c:txPr>
    <a:bodyPr/>
    <a:lstStyle/>
    <a:p>
      <a:pPr>
        <a:defRPr>
          <a:solidFill>
            <a:srgbClr val="0062AC"/>
          </a:solidFill>
        </a:defRPr>
      </a:pPr>
      <a:endParaRPr lang="es-MX"/>
    </a:p>
  </c:txPr>
  <c:printSettings>
    <c:headerFooter alignWithMargins="0"/>
    <c:pageMargins b="1" l="0.75" r="0.75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42">
  <cs:axisTitle>
    <cs:lnRef idx="0"/>
    <cs:fillRef idx="0"/>
    <cs:effectRef idx="0"/>
    <cs:fontRef idx="minor">
      <a:schemeClr val="lt1"/>
    </cs:fontRef>
    <cs:defRPr sz="1000" b="1" kern="1200"/>
  </cs:axisTitle>
  <cs:categoryAxis>
    <cs:lnRef idx="1">
      <a:schemeClr val="dk1">
        <a:tint val="75000"/>
      </a:schemeClr>
    </cs:lnRef>
    <cs:fillRef idx="0"/>
    <cs:effectRef idx="0"/>
    <cs:fontRef idx="minor">
      <a:schemeClr val="lt1"/>
    </cs:fontRef>
    <cs:spPr>
      <a:ln>
        <a:round/>
      </a:ln>
    </cs:spPr>
    <cs:defRPr sz="1000" kern="1200"/>
  </cs:categoryAxis>
  <cs:chartArea>
    <cs:lnRef idx="0"/>
    <cs:fillRef idx="1">
      <a:schemeClr val="dk1"/>
    </cs:fillRef>
    <cs:effectRef idx="0"/>
    <cs:fontRef idx="minor">
      <a:schemeClr val="lt1"/>
    </cs:fontRef>
    <cs:defRPr sz="1000" kern="1200"/>
  </cs:chartArea>
  <cs:dataLabel>
    <cs:lnRef idx="0"/>
    <cs:fillRef idx="0"/>
    <cs:effectRef idx="0"/>
    <cs:fontRef idx="minor">
      <a:schemeClr val="lt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3">
      <cs:styleClr val="auto"/>
    </cs:fillRef>
    <cs:effectRef idx="3">
      <a:schemeClr val="dk1"/>
    </cs:effectRef>
    <cs:fontRef idx="minor">
      <a:schemeClr val="dk1"/>
    </cs:fontRef>
  </cs:dataPoint>
  <cs:dataPoint3D>
    <cs:lnRef idx="0"/>
    <cs:fillRef idx="3">
      <cs:styleClr val="auto"/>
    </cs:fillRef>
    <cs:effectRef idx="3">
      <a:schemeClr val="dk1"/>
    </cs:effectRef>
    <cs:fontRef idx="minor">
      <a:schemeClr val="dk1"/>
    </cs:fontRef>
  </cs:dataPoint3D>
  <cs:dataPointLine>
    <cs:lnRef idx="1">
      <cs:styleClr val="auto"/>
    </cs:lnRef>
    <cs:lineWidthScale>5</cs:lineWidthScale>
    <cs:fillRef idx="0"/>
    <cs:effectRef idx="0"/>
    <cs:fontRef idx="minor">
      <a:schemeClr val="dk2"/>
    </cs:fontRef>
    <cs:spPr>
      <a:ln cap="rnd">
        <a:round/>
      </a:ln>
    </cs:spPr>
  </cs:dataPointLine>
  <cs:dataPointMarker>
    <cs:lnRef idx="1">
      <cs:styleClr val="auto"/>
    </cs:lnRef>
    <cs:fillRef idx="3">
      <cs:styleClr val="auto"/>
    </cs:fillRef>
    <cs:effectRef idx="3">
      <a:schemeClr val="dk1"/>
    </cs:effectRef>
    <cs:fontRef idx="minor">
      <a:schemeClr val="dk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dk2"/>
    </cs:fontRef>
    <cs:spPr>
      <a:ln>
        <a:round/>
      </a:ln>
    </cs:spPr>
  </cs:dataPointWireframe>
  <cs:dataTable>
    <cs:lnRef idx="1">
      <a:schemeClr val="lt1"/>
    </cs:lnRef>
    <cs:fillRef idx="0"/>
    <cs:effectRef idx="0"/>
    <cs:fontRef idx="minor">
      <a:schemeClr val="lt1"/>
    </cs:fontRef>
    <cs:spPr>
      <a:ln>
        <a:round/>
      </a:ln>
    </cs:spPr>
    <cs:defRPr sz="1000" kern="1200"/>
  </cs:dataTable>
  <cs:downBar>
    <cs:lnRef idx="0"/>
    <cs:fillRef idx="3">
      <a:schemeClr val="dk1"/>
    </cs:fillRef>
    <cs:effectRef idx="3">
      <a:schemeClr val="dk1"/>
    </cs:effectRef>
    <cs:fontRef idx="minor">
      <a:schemeClr val="lt1"/>
    </cs:fontRef>
  </cs:downBar>
  <cs:dropLine>
    <cs:lnRef idx="1">
      <a:schemeClr val="lt1"/>
    </cs:lnRef>
    <cs:fillRef idx="0"/>
    <cs:effectRef idx="0"/>
    <cs:fontRef idx="minor">
      <a:schemeClr val="lt1"/>
    </cs:fontRef>
    <cs:spPr>
      <a:ln>
        <a:round/>
      </a:ln>
    </cs:spPr>
  </cs:dropLine>
  <cs:errorBar>
    <cs:lnRef idx="1">
      <a:schemeClr val="lt1"/>
    </cs:lnRef>
    <cs:fillRef idx="1">
      <a:schemeClr val="lt1"/>
    </cs:fillRef>
    <cs:effectRef idx="0"/>
    <cs:fontRef idx="minor">
      <a:schemeClr val="dk1"/>
    </cs:fontRef>
    <cs:spPr>
      <a:ln>
        <a:round/>
      </a:ln>
    </cs:spPr>
  </cs:errorBar>
  <cs:floor>
    <cs:lnRef idx="0"/>
    <cs:fillRef idx="1">
      <a:schemeClr val="dk1">
        <a:tint val="95000"/>
      </a:schemeClr>
    </cs:fillRef>
    <cs:effectRef idx="0"/>
    <cs:fontRef idx="minor">
      <a:schemeClr val="lt1"/>
    </cs:fontRef>
  </cs:floor>
  <cs:gridlineMajor>
    <cs:lnRef idx="1">
      <a:schemeClr val="dk1">
        <a:tint val="75000"/>
      </a:schemeClr>
    </cs:lnRef>
    <cs:fillRef idx="0"/>
    <cs:effectRef idx="0"/>
    <cs:fontRef idx="minor">
      <a:schemeClr val="dk2"/>
    </cs:fontRef>
    <cs:spPr>
      <a:ln>
        <a:round/>
      </a:ln>
    </cs:spPr>
  </cs:gridlineMajor>
  <cs:gridlineMinor>
    <cs:lnRef idx="1">
      <a:schemeClr val="dk1">
        <a:tint val="90000"/>
      </a:schemeClr>
    </cs:lnRef>
    <cs:fillRef idx="0"/>
    <cs:effectRef idx="0"/>
    <cs:fontRef idx="minor">
      <a:schemeClr val="dk2"/>
    </cs:fontRef>
    <cs:spPr>
      <a:ln>
        <a:round/>
      </a:ln>
    </cs:spPr>
  </cs:gridlineMinor>
  <cs:hiLoLine>
    <cs:lnRef idx="1">
      <a:schemeClr val="lt1"/>
    </cs:lnRef>
    <cs:fillRef idx="0"/>
    <cs:effectRef idx="0"/>
    <cs:fontRef idx="minor">
      <a:schemeClr val="lt1"/>
    </cs:fontRef>
    <cs:spPr>
      <a:ln>
        <a:round/>
      </a:ln>
    </cs:spPr>
  </cs:hiLoLine>
  <cs:leaderLine>
    <cs:lnRef idx="1">
      <a:schemeClr val="lt1"/>
    </cs:lnRef>
    <cs:fillRef idx="0"/>
    <cs:effectRef idx="0"/>
    <cs:fontRef idx="minor">
      <a:schemeClr val="lt1"/>
    </cs:fontRef>
    <cs:spPr>
      <a:ln>
        <a:round/>
      </a:ln>
    </cs:spPr>
  </cs:leaderLine>
  <cs:legend>
    <cs:lnRef idx="0"/>
    <cs:fillRef idx="0"/>
    <cs:effectRef idx="0"/>
    <cs:fontRef idx="minor">
      <a:schemeClr val="lt1"/>
    </cs:fontRef>
    <cs:defRPr sz="1000" kern="1200"/>
  </cs:legend>
  <cs:plotArea>
    <cs:lnRef idx="0"/>
    <cs:fillRef idx="1">
      <a:schemeClr val="dk1">
        <a:tint val="95000"/>
      </a:schemeClr>
    </cs:fillRef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1">
      <a:schemeClr val="dk1">
        <a:tint val="75000"/>
      </a:schemeClr>
    </cs:lnRef>
    <cs:fillRef idx="0"/>
    <cs:effectRef idx="0"/>
    <cs:fontRef idx="minor">
      <a:schemeClr val="lt1"/>
    </cs:fontRef>
    <cs:spPr>
      <a:ln>
        <a:round/>
      </a:ln>
    </cs:spPr>
    <cs:defRPr sz="1000" kern="1200"/>
  </cs:seriesAxis>
  <cs:seriesLine>
    <cs:lnRef idx="1">
      <a:schemeClr val="lt1"/>
    </cs:lnRef>
    <cs:fillRef idx="0"/>
    <cs:effectRef idx="0"/>
    <cs:fontRef idx="minor">
      <a:schemeClr val="dk1"/>
    </cs:fontRef>
    <cs:spPr>
      <a:ln>
        <a:round/>
      </a:ln>
    </cs:spPr>
  </cs:seriesLine>
  <cs:title>
    <cs:lnRef idx="0"/>
    <cs:fillRef idx="0"/>
    <cs:effectRef idx="0"/>
    <cs:fontRef idx="minor">
      <a:schemeClr val="lt1"/>
    </cs:fontRef>
    <cs:defRPr sz="1800" b="1" kern="1200"/>
  </cs:title>
  <cs:trendline>
    <cs:lnRef idx="1">
      <a:schemeClr val="lt1"/>
    </cs:lnRef>
    <cs:fillRef idx="0"/>
    <cs:effectRef idx="0"/>
    <cs:fontRef idx="minor">
      <a:schemeClr val="lt1"/>
    </cs:fontRef>
    <cs:spPr>
      <a:ln cap="rnd">
        <a:round/>
      </a:ln>
    </cs:spPr>
  </cs:trendline>
  <cs:trendlineLabel>
    <cs:lnRef idx="0"/>
    <cs:fillRef idx="0"/>
    <cs:effectRef idx="0"/>
    <cs:fontRef idx="minor">
      <a:schemeClr val="lt1"/>
    </cs:fontRef>
    <cs:defRPr sz="1000" kern="1200"/>
  </cs:trendlineLabel>
  <cs:upBar>
    <cs:lnRef idx="0"/>
    <cs:fillRef idx="3">
      <a:schemeClr val="lt1"/>
    </cs:fillRef>
    <cs:effectRef idx="3">
      <a:schemeClr val="dk1"/>
    </cs:effectRef>
    <cs:fontRef idx="minor">
      <a:schemeClr val="lt1"/>
    </cs:fontRef>
  </cs:upBar>
  <cs:valueAxis>
    <cs:lnRef idx="1">
      <a:schemeClr val="dk1">
        <a:tint val="75000"/>
      </a:schemeClr>
    </cs:lnRef>
    <cs:fillRef idx="0"/>
    <cs:effectRef idx="0"/>
    <cs:fontRef idx="minor">
      <a:schemeClr val="lt1"/>
    </cs:fontRef>
    <cs:spPr>
      <a:ln>
        <a:round/>
      </a:ln>
    </cs:spPr>
    <cs:defRPr sz="1000" kern="1200"/>
  </cs:valueAxis>
  <cs:wall>
    <cs:lnRef idx="0"/>
    <cs:fillRef idx="1">
      <a:schemeClr val="dk1">
        <a:tint val="95000"/>
      </a:schemeClr>
    </cs:fillRef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3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4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5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6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image" Target="../media/image9.png"/><Relationship Id="rId4" Type="http://schemas.openxmlformats.org/officeDocument/2006/relationships/chart" Target="../charts/chart10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chart" Target="../charts/chart13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14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chart" Target="../charts/chart15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13" Type="http://schemas.openxmlformats.org/officeDocument/2006/relationships/chart" Target="../charts/chart27.xml"/><Relationship Id="rId18" Type="http://schemas.openxmlformats.org/officeDocument/2006/relationships/chart" Target="../charts/chart32.xml"/><Relationship Id="rId26" Type="http://schemas.openxmlformats.org/officeDocument/2006/relationships/chart" Target="../charts/chart40.xml"/><Relationship Id="rId3" Type="http://schemas.openxmlformats.org/officeDocument/2006/relationships/chart" Target="../charts/chart18.xml"/><Relationship Id="rId21" Type="http://schemas.openxmlformats.org/officeDocument/2006/relationships/chart" Target="../charts/chart35.xml"/><Relationship Id="rId7" Type="http://schemas.openxmlformats.org/officeDocument/2006/relationships/chart" Target="../charts/chart22.xml"/><Relationship Id="rId12" Type="http://schemas.openxmlformats.org/officeDocument/2006/relationships/image" Target="../media/image5.png"/><Relationship Id="rId17" Type="http://schemas.openxmlformats.org/officeDocument/2006/relationships/chart" Target="../charts/chart31.xml"/><Relationship Id="rId25" Type="http://schemas.openxmlformats.org/officeDocument/2006/relationships/chart" Target="../charts/chart39.xml"/><Relationship Id="rId2" Type="http://schemas.openxmlformats.org/officeDocument/2006/relationships/chart" Target="../charts/chart17.xml"/><Relationship Id="rId16" Type="http://schemas.openxmlformats.org/officeDocument/2006/relationships/chart" Target="../charts/chart30.xml"/><Relationship Id="rId20" Type="http://schemas.openxmlformats.org/officeDocument/2006/relationships/chart" Target="../charts/chart34.xml"/><Relationship Id="rId29" Type="http://schemas.openxmlformats.org/officeDocument/2006/relationships/chart" Target="../charts/chart43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11" Type="http://schemas.openxmlformats.org/officeDocument/2006/relationships/chart" Target="../charts/chart26.xml"/><Relationship Id="rId24" Type="http://schemas.openxmlformats.org/officeDocument/2006/relationships/chart" Target="../charts/chart38.xml"/><Relationship Id="rId5" Type="http://schemas.openxmlformats.org/officeDocument/2006/relationships/chart" Target="../charts/chart20.xml"/><Relationship Id="rId15" Type="http://schemas.openxmlformats.org/officeDocument/2006/relationships/chart" Target="../charts/chart29.xml"/><Relationship Id="rId23" Type="http://schemas.openxmlformats.org/officeDocument/2006/relationships/chart" Target="../charts/chart37.xml"/><Relationship Id="rId28" Type="http://schemas.openxmlformats.org/officeDocument/2006/relationships/chart" Target="../charts/chart42.xml"/><Relationship Id="rId10" Type="http://schemas.openxmlformats.org/officeDocument/2006/relationships/chart" Target="../charts/chart25.xml"/><Relationship Id="rId19" Type="http://schemas.openxmlformats.org/officeDocument/2006/relationships/chart" Target="../charts/chart33.xml"/><Relationship Id="rId4" Type="http://schemas.openxmlformats.org/officeDocument/2006/relationships/chart" Target="../charts/chart19.xml"/><Relationship Id="rId9" Type="http://schemas.openxmlformats.org/officeDocument/2006/relationships/chart" Target="../charts/chart24.xml"/><Relationship Id="rId14" Type="http://schemas.openxmlformats.org/officeDocument/2006/relationships/chart" Target="../charts/chart28.xml"/><Relationship Id="rId22" Type="http://schemas.openxmlformats.org/officeDocument/2006/relationships/chart" Target="../charts/chart36.xml"/><Relationship Id="rId27" Type="http://schemas.openxmlformats.org/officeDocument/2006/relationships/chart" Target="../charts/chart41.xml"/><Relationship Id="rId30" Type="http://schemas.openxmlformats.org/officeDocument/2006/relationships/chart" Target="../charts/chart44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45.xm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emf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image" Target="../media/image5.png"/><Relationship Id="rId4" Type="http://schemas.openxmlformats.org/officeDocument/2006/relationships/chart" Target="../charts/chart48.xm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emf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5" Type="http://schemas.openxmlformats.org/officeDocument/2006/relationships/image" Target="../media/image5.png"/><Relationship Id="rId4" Type="http://schemas.openxmlformats.org/officeDocument/2006/relationships/chart" Target="../charts/chart51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318943</xdr:colOff>
      <xdr:row>0</xdr:row>
      <xdr:rowOff>0</xdr:rowOff>
    </xdr:from>
    <xdr:to>
      <xdr:col>0</xdr:col>
      <xdr:colOff>1215818</xdr:colOff>
      <xdr:row>4</xdr:row>
      <xdr:rowOff>179563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C67F725-E199-4389-91D1-5BE3E50C3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943" y="0"/>
          <a:ext cx="896875" cy="9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166256</xdr:colOff>
      <xdr:row>0</xdr:row>
      <xdr:rowOff>0</xdr:rowOff>
    </xdr:from>
    <xdr:to>
      <xdr:col>0</xdr:col>
      <xdr:colOff>885539</xdr:colOff>
      <xdr:row>4</xdr:row>
      <xdr:rowOff>18037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092BD2B-6F8D-483C-9B46-4C639E75E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256" y="0"/>
          <a:ext cx="719283" cy="7163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166258</xdr:colOff>
      <xdr:row>0</xdr:row>
      <xdr:rowOff>0</xdr:rowOff>
    </xdr:from>
    <xdr:to>
      <xdr:col>0</xdr:col>
      <xdr:colOff>893161</xdr:colOff>
      <xdr:row>4</xdr:row>
      <xdr:rowOff>21847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45A5A-F14C-4CB1-8208-0D4FBD8A6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258" y="0"/>
          <a:ext cx="726903" cy="7201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166254</xdr:colOff>
      <xdr:row>0</xdr:row>
      <xdr:rowOff>0</xdr:rowOff>
    </xdr:from>
    <xdr:to>
      <xdr:col>0</xdr:col>
      <xdr:colOff>896967</xdr:colOff>
      <xdr:row>4</xdr:row>
      <xdr:rowOff>18037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1B7D6F-31FD-4D2F-A871-E68BC626B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254" y="0"/>
          <a:ext cx="730713" cy="7163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166255</xdr:colOff>
      <xdr:row>0</xdr:row>
      <xdr:rowOff>0</xdr:rowOff>
    </xdr:from>
    <xdr:to>
      <xdr:col>0</xdr:col>
      <xdr:colOff>886691</xdr:colOff>
      <xdr:row>4</xdr:row>
      <xdr:rowOff>18037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0374F98-2429-4934-8789-3B306911D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255" y="0"/>
          <a:ext cx="720436" cy="71630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167603</xdr:colOff>
      <xdr:row>0</xdr:row>
      <xdr:rowOff>0</xdr:rowOff>
    </xdr:from>
    <xdr:to>
      <xdr:col>0</xdr:col>
      <xdr:colOff>886693</xdr:colOff>
      <xdr:row>4</xdr:row>
      <xdr:rowOff>18037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99C47C-C0D6-4025-A4D7-982F1FACF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03" y="0"/>
          <a:ext cx="719090" cy="71630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166258</xdr:colOff>
      <xdr:row>0</xdr:row>
      <xdr:rowOff>0</xdr:rowOff>
    </xdr:from>
    <xdr:to>
      <xdr:col>0</xdr:col>
      <xdr:colOff>885541</xdr:colOff>
      <xdr:row>4</xdr:row>
      <xdr:rowOff>18037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44716AC-D89F-4E77-96D1-836DD4DE9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258" y="0"/>
          <a:ext cx="719283" cy="71630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4333</xdr:colOff>
      <xdr:row>0</xdr:row>
      <xdr:rowOff>0</xdr:rowOff>
    </xdr:from>
    <xdr:to>
      <xdr:col>0</xdr:col>
      <xdr:colOff>723616</xdr:colOff>
      <xdr:row>4</xdr:row>
      <xdr:rowOff>18037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9E6EC20-810D-4CB4-8075-86C5E446B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" y="0"/>
          <a:ext cx="719283" cy="71630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13858</xdr:colOff>
      <xdr:row>0</xdr:row>
      <xdr:rowOff>0</xdr:rowOff>
    </xdr:from>
    <xdr:to>
      <xdr:col>0</xdr:col>
      <xdr:colOff>733141</xdr:colOff>
      <xdr:row>4</xdr:row>
      <xdr:rowOff>43437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6F43AEF-EFE2-4E77-89F6-D3AD50142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58" y="0"/>
          <a:ext cx="719283" cy="74170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148167</xdr:colOff>
      <xdr:row>0</xdr:row>
      <xdr:rowOff>0</xdr:rowOff>
    </xdr:from>
    <xdr:to>
      <xdr:col>0</xdr:col>
      <xdr:colOff>868167</xdr:colOff>
      <xdr:row>3</xdr:row>
      <xdr:rowOff>129450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C606FB9-95A4-4A41-A9FE-7153754F26B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67" y="0"/>
          <a:ext cx="720000" cy="73627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148167</xdr:colOff>
      <xdr:row>0</xdr:row>
      <xdr:rowOff>0</xdr:rowOff>
    </xdr:from>
    <xdr:to>
      <xdr:col>2</xdr:col>
      <xdr:colOff>868167</xdr:colOff>
      <xdr:row>3</xdr:row>
      <xdr:rowOff>129450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30848EB-8801-45B9-8BE2-F422CA82911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67" y="0"/>
          <a:ext cx="720000" cy="73627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11</xdr:row>
      <xdr:rowOff>0</xdr:rowOff>
    </xdr:from>
    <xdr:to>
      <xdr:col>10</xdr:col>
      <xdr:colOff>0</xdr:colOff>
      <xdr:row>44</xdr:row>
      <xdr:rowOff>4233</xdr:rowOff>
    </xdr:to>
    <xdr:graphicFrame macro="">
      <xdr:nvGraphicFramePr>
        <xdr:cNvPr id="2" name="Gráfico 5">
          <a:extLst>
            <a:ext uri="{FF2B5EF4-FFF2-40B4-BE49-F238E27FC236}">
              <a16:creationId xmlns:a16="http://schemas.microsoft.com/office/drawing/2014/main" id="{FA9042D5-79D5-4717-AF5E-63DD134888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148163</xdr:colOff>
      <xdr:row>0</xdr:row>
      <xdr:rowOff>0</xdr:rowOff>
    </xdr:from>
    <xdr:to>
      <xdr:col>0</xdr:col>
      <xdr:colOff>868218</xdr:colOff>
      <xdr:row>3</xdr:row>
      <xdr:rowOff>175054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687BB1-6FA4-4B40-88B2-4BB6DC03C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63" y="0"/>
          <a:ext cx="720055" cy="71538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157021</xdr:colOff>
      <xdr:row>0</xdr:row>
      <xdr:rowOff>0</xdr:rowOff>
    </xdr:from>
    <xdr:to>
      <xdr:col>1</xdr:col>
      <xdr:colOff>58189</xdr:colOff>
      <xdr:row>4</xdr:row>
      <xdr:rowOff>4182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B77C02E-D15D-479A-BEA4-316D7ECFF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021" y="0"/>
          <a:ext cx="715815" cy="66365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166255</xdr:colOff>
      <xdr:row>0</xdr:row>
      <xdr:rowOff>0</xdr:rowOff>
    </xdr:from>
    <xdr:to>
      <xdr:col>0</xdr:col>
      <xdr:colOff>885538</xdr:colOff>
      <xdr:row>4</xdr:row>
      <xdr:rowOff>18037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C09DC0-8053-4D05-BC6B-CA75D9A9F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255" y="0"/>
          <a:ext cx="719283" cy="71630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157021</xdr:colOff>
      <xdr:row>0</xdr:row>
      <xdr:rowOff>0</xdr:rowOff>
    </xdr:from>
    <xdr:to>
      <xdr:col>0</xdr:col>
      <xdr:colOff>882386</xdr:colOff>
      <xdr:row>4</xdr:row>
      <xdr:rowOff>54982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56EEBD-6B13-47FE-8721-8E360B18E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021" y="0"/>
          <a:ext cx="725365" cy="7200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124401</xdr:colOff>
      <xdr:row>0</xdr:row>
      <xdr:rowOff>0</xdr:rowOff>
    </xdr:from>
    <xdr:to>
      <xdr:col>0</xdr:col>
      <xdr:colOff>849744</xdr:colOff>
      <xdr:row>4</xdr:row>
      <xdr:rowOff>54982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94A51D2-FAF1-486C-8F84-DCA361215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01" y="0"/>
          <a:ext cx="725343" cy="7200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155865</xdr:colOff>
      <xdr:row>0</xdr:row>
      <xdr:rowOff>0</xdr:rowOff>
    </xdr:from>
    <xdr:ext cx="731531" cy="723694"/>
    <xdr:pic>
      <xdr:nvPicPr>
        <xdr:cNvPr id="2" name="Imagen 1">
          <a:extLst>
            <a:ext uri="{FF2B5EF4-FFF2-40B4-BE49-F238E27FC236}">
              <a16:creationId xmlns:a16="http://schemas.microsoft.com/office/drawing/2014/main" id="{4DED2955-99D0-4D7F-95F8-9D773B84D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865" y="0"/>
          <a:ext cx="731531" cy="723694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27683</xdr:rowOff>
    </xdr:from>
    <xdr:to>
      <xdr:col>13</xdr:col>
      <xdr:colOff>876300</xdr:colOff>
      <xdr:row>48</xdr:row>
      <xdr:rowOff>114157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97D68A-78F1-4F82-94FF-301EA2F5D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166261</xdr:colOff>
      <xdr:row>0</xdr:row>
      <xdr:rowOff>0</xdr:rowOff>
    </xdr:from>
    <xdr:to>
      <xdr:col>1</xdr:col>
      <xdr:colOff>94902</xdr:colOff>
      <xdr:row>4</xdr:row>
      <xdr:rowOff>21731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2E91F0-D191-46DC-916A-559F89F42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261" y="0"/>
          <a:ext cx="701725" cy="7200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11</xdr:row>
      <xdr:rowOff>0</xdr:rowOff>
    </xdr:from>
    <xdr:to>
      <xdr:col>14</xdr:col>
      <xdr:colOff>0</xdr:colOff>
      <xdr:row>44</xdr:row>
      <xdr:rowOff>3175</xdr:rowOff>
    </xdr:to>
    <xdr:graphicFrame macro="">
      <xdr:nvGraphicFramePr>
        <xdr:cNvPr id="2" name="Gráfico 5">
          <a:extLst>
            <a:ext uri="{FF2B5EF4-FFF2-40B4-BE49-F238E27FC236}">
              <a16:creationId xmlns:a16="http://schemas.microsoft.com/office/drawing/2014/main" id="{BF8B7B96-1255-4B31-B912-192A118499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148173</xdr:colOff>
      <xdr:row>0</xdr:row>
      <xdr:rowOff>0</xdr:rowOff>
    </xdr:from>
    <xdr:to>
      <xdr:col>0</xdr:col>
      <xdr:colOff>868219</xdr:colOff>
      <xdr:row>3</xdr:row>
      <xdr:rowOff>175054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92ADC9-F8AF-4BD7-B590-CEDE91573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73" y="0"/>
          <a:ext cx="720046" cy="71538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66675</xdr:rowOff>
    </xdr:from>
    <xdr:ext cx="720055" cy="704221"/>
    <xdr:pic>
      <xdr:nvPicPr>
        <xdr:cNvPr id="2" name="Imagen 1">
          <a:extLst>
            <a:ext uri="{FF2B5EF4-FFF2-40B4-BE49-F238E27FC236}">
              <a16:creationId xmlns:a16="http://schemas.microsoft.com/office/drawing/2014/main" id="{1520D600-D038-4ACF-BC91-E8B3211BD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66675"/>
          <a:ext cx="720055" cy="704221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165100</xdr:colOff>
      <xdr:row>0</xdr:row>
      <xdr:rowOff>0</xdr:rowOff>
    </xdr:from>
    <xdr:to>
      <xdr:col>0</xdr:col>
      <xdr:colOff>883386</xdr:colOff>
      <xdr:row>3</xdr:row>
      <xdr:rowOff>175054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E1DE59-6358-4E0B-99CC-E0C8153B2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00" y="0"/>
          <a:ext cx="718286" cy="715381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169332</xdr:colOff>
      <xdr:row>0</xdr:row>
      <xdr:rowOff>0</xdr:rowOff>
    </xdr:from>
    <xdr:to>
      <xdr:col>0</xdr:col>
      <xdr:colOff>885846</xdr:colOff>
      <xdr:row>3</xdr:row>
      <xdr:rowOff>179673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62A605-FF18-40E6-84D6-268B1DFBC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2" y="0"/>
          <a:ext cx="716514" cy="7200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17</xdr:row>
      <xdr:rowOff>9524</xdr:rowOff>
    </xdr:from>
    <xdr:to>
      <xdr:col>14</xdr:col>
      <xdr:colOff>24581</xdr:colOff>
      <xdr:row>44</xdr:row>
      <xdr:rowOff>147484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93D6CFA4-D0F5-4E25-AC5E-B64C12367B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169334</xdr:colOff>
      <xdr:row>0</xdr:row>
      <xdr:rowOff>0</xdr:rowOff>
    </xdr:from>
    <xdr:to>
      <xdr:col>0</xdr:col>
      <xdr:colOff>885848</xdr:colOff>
      <xdr:row>3</xdr:row>
      <xdr:rowOff>179673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57D706-51DD-4619-9B87-90B94DA54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4" y="0"/>
          <a:ext cx="716514" cy="7200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153</xdr:row>
      <xdr:rowOff>498764</xdr:rowOff>
    </xdr:from>
    <xdr:to>
      <xdr:col>17</xdr:col>
      <xdr:colOff>3538</xdr:colOff>
      <xdr:row>199</xdr:row>
      <xdr:rowOff>152425</xdr:rowOff>
    </xdr:to>
    <xdr:graphicFrame macro="">
      <xdr:nvGraphicFramePr>
        <xdr:cNvPr id="2" name="Gráfico 8">
          <a:extLst>
            <a:ext uri="{FF2B5EF4-FFF2-40B4-BE49-F238E27FC236}">
              <a16:creationId xmlns:a16="http://schemas.microsoft.com/office/drawing/2014/main" id="{B698C312-D1D9-4841-8FC8-F87F16FC9A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169335</xdr:colOff>
      <xdr:row>0</xdr:row>
      <xdr:rowOff>0</xdr:rowOff>
    </xdr:from>
    <xdr:to>
      <xdr:col>0</xdr:col>
      <xdr:colOff>889335</xdr:colOff>
      <xdr:row>3</xdr:row>
      <xdr:rowOff>175490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E376C3-6F8E-4ADC-ADD1-D5812C36C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5" y="0"/>
          <a:ext cx="720000" cy="715817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99</xdr:row>
      <xdr:rowOff>0</xdr:rowOff>
    </xdr:from>
    <xdr:to>
      <xdr:col>7</xdr:col>
      <xdr:colOff>1346661</xdr:colOff>
      <xdr:row>126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88939B-C967-47B8-B9B2-2AF1C153AF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97367</xdr:colOff>
      <xdr:row>0</xdr:row>
      <xdr:rowOff>0</xdr:rowOff>
    </xdr:from>
    <xdr:to>
      <xdr:col>0</xdr:col>
      <xdr:colOff>817367</xdr:colOff>
      <xdr:row>3</xdr:row>
      <xdr:rowOff>107649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B85E68-3535-48B4-9E36-0E476ACF0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67" y="0"/>
          <a:ext cx="720000" cy="68954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1680</xdr:rowOff>
    </xdr:from>
    <xdr:to>
      <xdr:col>61</xdr:col>
      <xdr:colOff>9235</xdr:colOff>
      <xdr:row>27</xdr:row>
      <xdr:rowOff>120887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0117FF-B202-4786-BCE4-F81E5FB19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4128</xdr:rowOff>
    </xdr:from>
    <xdr:to>
      <xdr:col>61</xdr:col>
      <xdr:colOff>23016</xdr:colOff>
      <xdr:row>46</xdr:row>
      <xdr:rowOff>131762</xdr:rowOff>
    </xdr:to>
    <xdr:graphicFrame macro="">
      <xdr:nvGraphicFramePr>
        <xdr:cNvPr id="3" name="Gráfico 3">
          <a:extLst>
            <a:ext uri="{FF2B5EF4-FFF2-40B4-BE49-F238E27FC236}">
              <a16:creationId xmlns:a16="http://schemas.microsoft.com/office/drawing/2014/main" id="{293B9FF7-6C33-4B41-8848-5C44DA31DFE7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47</xdr:row>
      <xdr:rowOff>620298</xdr:rowOff>
    </xdr:from>
    <xdr:to>
      <xdr:col>61</xdr:col>
      <xdr:colOff>42950</xdr:colOff>
      <xdr:row>65</xdr:row>
      <xdr:rowOff>110496</xdr:rowOff>
    </xdr:to>
    <xdr:graphicFrame macro="">
      <xdr:nvGraphicFramePr>
        <xdr:cNvPr id="4" name="Gráfico 4">
          <a:extLst>
            <a:ext uri="{FF2B5EF4-FFF2-40B4-BE49-F238E27FC236}">
              <a16:creationId xmlns:a16="http://schemas.microsoft.com/office/drawing/2014/main" id="{DF51B17F-E4BE-41AC-8979-20678D4CC7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66</xdr:row>
      <xdr:rowOff>624926</xdr:rowOff>
    </xdr:from>
    <xdr:to>
      <xdr:col>61</xdr:col>
      <xdr:colOff>60961</xdr:colOff>
      <xdr:row>84</xdr:row>
      <xdr:rowOff>161580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15E79D0-B06C-4E0F-8E0C-65014A4259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92364</xdr:colOff>
      <xdr:row>0</xdr:row>
      <xdr:rowOff>0</xdr:rowOff>
    </xdr:from>
    <xdr:to>
      <xdr:col>1</xdr:col>
      <xdr:colOff>2739</xdr:colOff>
      <xdr:row>4</xdr:row>
      <xdr:rowOff>55366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EB36AE9-A343-48F5-A040-BEA2FBEC44F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64" y="0"/>
          <a:ext cx="720000" cy="728697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192</xdr:row>
      <xdr:rowOff>5292</xdr:rowOff>
    </xdr:from>
    <xdr:to>
      <xdr:col>7</xdr:col>
      <xdr:colOff>1339273</xdr:colOff>
      <xdr:row>219</xdr:row>
      <xdr:rowOff>5292</xdr:rowOff>
    </xdr:to>
    <xdr:graphicFrame macro="">
      <xdr:nvGraphicFramePr>
        <xdr:cNvPr id="2" name="Gráfico 4">
          <a:extLst>
            <a:ext uri="{FF2B5EF4-FFF2-40B4-BE49-F238E27FC236}">
              <a16:creationId xmlns:a16="http://schemas.microsoft.com/office/drawing/2014/main" id="{871BD35B-356D-4AE0-8748-7E4338C1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164</xdr:row>
      <xdr:rowOff>8312</xdr:rowOff>
    </xdr:from>
    <xdr:to>
      <xdr:col>7</xdr:col>
      <xdr:colOff>1310640</xdr:colOff>
      <xdr:row>190</xdr:row>
      <xdr:rowOff>171622</xdr:rowOff>
    </xdr:to>
    <xdr:graphicFrame macro="">
      <xdr:nvGraphicFramePr>
        <xdr:cNvPr id="3" name="6 Gráfico">
          <a:extLst>
            <a:ext uri="{FF2B5EF4-FFF2-40B4-BE49-F238E27FC236}">
              <a16:creationId xmlns:a16="http://schemas.microsoft.com/office/drawing/2014/main" id="{4C4FA286-B24D-47CC-82D0-D75722FBB8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169332</xdr:colOff>
      <xdr:row>0</xdr:row>
      <xdr:rowOff>0</xdr:rowOff>
    </xdr:from>
    <xdr:to>
      <xdr:col>0</xdr:col>
      <xdr:colOff>885846</xdr:colOff>
      <xdr:row>3</xdr:row>
      <xdr:rowOff>179673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11E91E9-F61C-412F-BDE9-9A656AC4A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2" y="0"/>
          <a:ext cx="716514" cy="7200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124864</xdr:colOff>
      <xdr:row>0</xdr:row>
      <xdr:rowOff>0</xdr:rowOff>
    </xdr:from>
    <xdr:to>
      <xdr:col>0</xdr:col>
      <xdr:colOff>844864</xdr:colOff>
      <xdr:row>3</xdr:row>
      <xdr:rowOff>186600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A2C3788-5692-4A96-A433-46993E3F7EF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864" y="0"/>
          <a:ext cx="720000" cy="726927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65</xdr:row>
      <xdr:rowOff>89793</xdr:rowOff>
    </xdr:from>
    <xdr:to>
      <xdr:col>25</xdr:col>
      <xdr:colOff>1383029</xdr:colOff>
      <xdr:row>106</xdr:row>
      <xdr:rowOff>132657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id="{9B9757B8-70C5-4B2F-84AA-5A07149C7D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241492</xdr:colOff>
      <xdr:row>0</xdr:row>
      <xdr:rowOff>0</xdr:rowOff>
    </xdr:from>
    <xdr:to>
      <xdr:col>0</xdr:col>
      <xdr:colOff>960970</xdr:colOff>
      <xdr:row>3</xdr:row>
      <xdr:rowOff>210845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9BD0FB-2055-4E45-97CD-A8C18B65D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492" y="0"/>
          <a:ext cx="719478" cy="717921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12670</xdr:rowOff>
    </xdr:from>
    <xdr:to>
      <xdr:col>14</xdr:col>
      <xdr:colOff>9237</xdr:colOff>
      <xdr:row>84</xdr:row>
      <xdr:rowOff>9632</xdr:rowOff>
    </xdr:to>
    <xdr:graphicFrame macro="">
      <xdr:nvGraphicFramePr>
        <xdr:cNvPr id="2" name="3 Gráfico">
          <a:extLst>
            <a:ext uri="{FF2B5EF4-FFF2-40B4-BE49-F238E27FC236}">
              <a16:creationId xmlns:a16="http://schemas.microsoft.com/office/drawing/2014/main" id="{040AFED4-E46C-4C86-8605-E612597F2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226098</xdr:colOff>
      <xdr:row>0</xdr:row>
      <xdr:rowOff>0</xdr:rowOff>
    </xdr:from>
    <xdr:to>
      <xdr:col>1</xdr:col>
      <xdr:colOff>942288</xdr:colOff>
      <xdr:row>3</xdr:row>
      <xdr:rowOff>210942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8D3632-4F83-4F02-A55F-52D2D706A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098" y="0"/>
          <a:ext cx="716190" cy="718018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194271</xdr:colOff>
      <xdr:row>0</xdr:row>
      <xdr:rowOff>0</xdr:rowOff>
    </xdr:from>
    <xdr:to>
      <xdr:col>0</xdr:col>
      <xdr:colOff>895221</xdr:colOff>
      <xdr:row>3</xdr:row>
      <xdr:rowOff>190833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51B0F53-6363-4679-B543-0E8F328846F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271" y="0"/>
          <a:ext cx="720000" cy="73116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216960</xdr:colOff>
      <xdr:row>0</xdr:row>
      <xdr:rowOff>123824</xdr:rowOff>
    </xdr:from>
    <xdr:to>
      <xdr:col>2</xdr:col>
      <xdr:colOff>47960</xdr:colOff>
      <xdr:row>4</xdr:row>
      <xdr:rowOff>71241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0C85D3-C57E-4F9A-BB8B-3B2DD591242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960" y="123824"/>
          <a:ext cx="712149" cy="737126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207433</xdr:colOff>
      <xdr:row>9</xdr:row>
      <xdr:rowOff>0</xdr:rowOff>
    </xdr:from>
    <xdr:to>
      <xdr:col>14</xdr:col>
      <xdr:colOff>685414</xdr:colOff>
      <xdr:row>93</xdr:row>
      <xdr:rowOff>18895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E5647849-1D95-498D-BF68-D8B630DCF9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180108</xdr:colOff>
      <xdr:row>0</xdr:row>
      <xdr:rowOff>0</xdr:rowOff>
    </xdr:from>
    <xdr:to>
      <xdr:col>1</xdr:col>
      <xdr:colOff>323273</xdr:colOff>
      <xdr:row>3</xdr:row>
      <xdr:rowOff>212000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3FA5CF-1A40-4E3A-BB72-ED113D719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108" y="0"/>
          <a:ext cx="716743" cy="719076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42</xdr:row>
      <xdr:rowOff>0</xdr:rowOff>
    </xdr:from>
    <xdr:to>
      <xdr:col>19</xdr:col>
      <xdr:colOff>95250</xdr:colOff>
      <xdr:row>111</xdr:row>
      <xdr:rowOff>161925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AA7A0EED-2B66-411B-B999-BBED95376503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952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95250</xdr:colOff>
      <xdr:row>43</xdr:row>
      <xdr:rowOff>0</xdr:rowOff>
    </xdr:from>
    <xdr:ext cx="76200" cy="200025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5781AC0-5C3D-4E00-93BC-F48E368FC98E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95250</xdr:colOff>
      <xdr:row>43</xdr:row>
      <xdr:rowOff>0</xdr:rowOff>
    </xdr:from>
    <xdr:ext cx="76200" cy="200025"/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FFD84A73-AF90-4102-83A6-7893BDFD3567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95250</xdr:colOff>
      <xdr:row>43</xdr:row>
      <xdr:rowOff>0</xdr:rowOff>
    </xdr:from>
    <xdr:ext cx="76200" cy="200025"/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5BAE97A-D198-42B3-B93F-FC9A5EC17142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42</xdr:row>
      <xdr:rowOff>0</xdr:rowOff>
    </xdr:from>
    <xdr:ext cx="76200" cy="200025"/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90273FB1-B01D-4997-BE04-AD77C9CAB0E5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42</xdr:row>
      <xdr:rowOff>0</xdr:rowOff>
    </xdr:from>
    <xdr:ext cx="76200" cy="200025"/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70176A8E-009A-4BA1-85D4-EB7C707AC3B3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42</xdr:row>
      <xdr:rowOff>0</xdr:rowOff>
    </xdr:from>
    <xdr:ext cx="76200" cy="200025"/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57909331-E9E7-406E-AFBA-8C4DE256D1C9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42</xdr:row>
      <xdr:rowOff>0</xdr:rowOff>
    </xdr:from>
    <xdr:ext cx="76200" cy="200025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4A1EEE84-1C17-4D47-802C-3275B17ED5BC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133350</xdr:colOff>
      <xdr:row>42</xdr:row>
      <xdr:rowOff>47625</xdr:rowOff>
    </xdr:from>
    <xdr:ext cx="76200" cy="200025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B93D754B-7630-422D-A50C-FAFB71A03D72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95250</xdr:colOff>
      <xdr:row>77</xdr:row>
      <xdr:rowOff>0</xdr:rowOff>
    </xdr:from>
    <xdr:ext cx="76200" cy="200025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4A6648D4-0686-4978-91F2-F9F48C7FA7A4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95250</xdr:colOff>
      <xdr:row>77</xdr:row>
      <xdr:rowOff>0</xdr:rowOff>
    </xdr:from>
    <xdr:ext cx="76200" cy="200025"/>
    <xdr:sp macro="" textlink="">
      <xdr:nvSpPr>
        <xdr:cNvPr id="12" name="Text Box 2">
          <a:extLst>
            <a:ext uri="{FF2B5EF4-FFF2-40B4-BE49-F238E27FC236}">
              <a16:creationId xmlns:a16="http://schemas.microsoft.com/office/drawing/2014/main" id="{130EB73A-7C3D-472B-902A-809E06EF1CFD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95250</xdr:colOff>
      <xdr:row>77</xdr:row>
      <xdr:rowOff>0</xdr:rowOff>
    </xdr:from>
    <xdr:ext cx="76200" cy="200025"/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950E9A31-BFE4-4AB2-ADA7-6F9DADD7E3F4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95250</xdr:colOff>
      <xdr:row>111</xdr:row>
      <xdr:rowOff>0</xdr:rowOff>
    </xdr:from>
    <xdr:ext cx="76200" cy="200025"/>
    <xdr:sp macro="" textlink="">
      <xdr:nvSpPr>
        <xdr:cNvPr id="14" name="Text Box 2">
          <a:extLst>
            <a:ext uri="{FF2B5EF4-FFF2-40B4-BE49-F238E27FC236}">
              <a16:creationId xmlns:a16="http://schemas.microsoft.com/office/drawing/2014/main" id="{EDF205F9-EB0E-4EAA-8B3C-24889962F8DF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95250</xdr:colOff>
      <xdr:row>111</xdr:row>
      <xdr:rowOff>0</xdr:rowOff>
    </xdr:from>
    <xdr:ext cx="76200" cy="200025"/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BCE07B27-BBCB-4126-A6A2-7FC538ECACC7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95250</xdr:colOff>
      <xdr:row>111</xdr:row>
      <xdr:rowOff>0</xdr:rowOff>
    </xdr:from>
    <xdr:ext cx="76200" cy="200025"/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67F42983-F884-4904-B2B6-1F885923F72F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42</xdr:row>
      <xdr:rowOff>0</xdr:rowOff>
    </xdr:from>
    <xdr:ext cx="76200" cy="200025"/>
    <xdr:sp macro="" textlink="">
      <xdr:nvSpPr>
        <xdr:cNvPr id="17" name="Text Box 2">
          <a:extLst>
            <a:ext uri="{FF2B5EF4-FFF2-40B4-BE49-F238E27FC236}">
              <a16:creationId xmlns:a16="http://schemas.microsoft.com/office/drawing/2014/main" id="{51F954EE-55E2-4A27-A7C7-B470D525BF11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43</xdr:row>
      <xdr:rowOff>0</xdr:rowOff>
    </xdr:from>
    <xdr:ext cx="76200" cy="200025"/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19AF0CA2-1C87-4AF1-B3BE-93C18BD5EB7D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43</xdr:row>
      <xdr:rowOff>0</xdr:rowOff>
    </xdr:from>
    <xdr:ext cx="76200" cy="200025"/>
    <xdr:sp macro="" textlink="">
      <xdr:nvSpPr>
        <xdr:cNvPr id="19" name="Text Box 2">
          <a:extLst>
            <a:ext uri="{FF2B5EF4-FFF2-40B4-BE49-F238E27FC236}">
              <a16:creationId xmlns:a16="http://schemas.microsoft.com/office/drawing/2014/main" id="{5379D5A2-82B1-4169-B5CC-E00AB9DE149A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43</xdr:row>
      <xdr:rowOff>0</xdr:rowOff>
    </xdr:from>
    <xdr:ext cx="76200" cy="200025"/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38A10606-69AA-4704-9D14-8A3E7C2657D6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42</xdr:row>
      <xdr:rowOff>0</xdr:rowOff>
    </xdr:from>
    <xdr:ext cx="76200" cy="200025"/>
    <xdr:sp macro="" textlink="">
      <xdr:nvSpPr>
        <xdr:cNvPr id="21" name="Text Box 2">
          <a:extLst>
            <a:ext uri="{FF2B5EF4-FFF2-40B4-BE49-F238E27FC236}">
              <a16:creationId xmlns:a16="http://schemas.microsoft.com/office/drawing/2014/main" id="{9508FEFD-03D8-4CD0-90BF-81A5017584C4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42</xdr:row>
      <xdr:rowOff>0</xdr:rowOff>
    </xdr:from>
    <xdr:ext cx="76200" cy="200025"/>
    <xdr:sp macro="" textlink="">
      <xdr:nvSpPr>
        <xdr:cNvPr id="22" name="Text Box 2">
          <a:extLst>
            <a:ext uri="{FF2B5EF4-FFF2-40B4-BE49-F238E27FC236}">
              <a16:creationId xmlns:a16="http://schemas.microsoft.com/office/drawing/2014/main" id="{8252E287-52F3-4AC8-8A9E-DFD51FFD1061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42</xdr:row>
      <xdr:rowOff>0</xdr:rowOff>
    </xdr:from>
    <xdr:ext cx="76200" cy="200025"/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FE1D4ED9-8976-4E5B-9D92-740E56B28FF6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42</xdr:row>
      <xdr:rowOff>0</xdr:rowOff>
    </xdr:from>
    <xdr:ext cx="76200" cy="200025"/>
    <xdr:sp macro="" textlink="">
      <xdr:nvSpPr>
        <xdr:cNvPr id="24" name="Text Box 2">
          <a:extLst>
            <a:ext uri="{FF2B5EF4-FFF2-40B4-BE49-F238E27FC236}">
              <a16:creationId xmlns:a16="http://schemas.microsoft.com/office/drawing/2014/main" id="{888C72C0-C313-4789-9883-D270634B8D55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77</xdr:row>
      <xdr:rowOff>0</xdr:rowOff>
    </xdr:from>
    <xdr:ext cx="76200" cy="200025"/>
    <xdr:sp macro="" textlink="">
      <xdr:nvSpPr>
        <xdr:cNvPr id="25" name="Text Box 2">
          <a:extLst>
            <a:ext uri="{FF2B5EF4-FFF2-40B4-BE49-F238E27FC236}">
              <a16:creationId xmlns:a16="http://schemas.microsoft.com/office/drawing/2014/main" id="{508A83A7-FDDE-4421-A23C-628BC7B471B1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77</xdr:row>
      <xdr:rowOff>0</xdr:rowOff>
    </xdr:from>
    <xdr:ext cx="76200" cy="200025"/>
    <xdr:sp macro="" textlink="">
      <xdr:nvSpPr>
        <xdr:cNvPr id="26" name="Text Box 2">
          <a:extLst>
            <a:ext uri="{FF2B5EF4-FFF2-40B4-BE49-F238E27FC236}">
              <a16:creationId xmlns:a16="http://schemas.microsoft.com/office/drawing/2014/main" id="{96157047-ABB8-49FB-95FB-89D1EF8CE57A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77</xdr:row>
      <xdr:rowOff>0</xdr:rowOff>
    </xdr:from>
    <xdr:ext cx="76200" cy="200025"/>
    <xdr:sp macro="" textlink="">
      <xdr:nvSpPr>
        <xdr:cNvPr id="27" name="Text Box 2">
          <a:extLst>
            <a:ext uri="{FF2B5EF4-FFF2-40B4-BE49-F238E27FC236}">
              <a16:creationId xmlns:a16="http://schemas.microsoft.com/office/drawing/2014/main" id="{0EC19C47-F9F2-437E-BDD5-FFD027FA0045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111</xdr:row>
      <xdr:rowOff>0</xdr:rowOff>
    </xdr:from>
    <xdr:ext cx="76200" cy="200025"/>
    <xdr:sp macro="" textlink="">
      <xdr:nvSpPr>
        <xdr:cNvPr id="28" name="Text Box 2">
          <a:extLst>
            <a:ext uri="{FF2B5EF4-FFF2-40B4-BE49-F238E27FC236}">
              <a16:creationId xmlns:a16="http://schemas.microsoft.com/office/drawing/2014/main" id="{5C27A8BE-52D7-4934-8049-7EB279462499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111</xdr:row>
      <xdr:rowOff>0</xdr:rowOff>
    </xdr:from>
    <xdr:ext cx="76200" cy="200025"/>
    <xdr:sp macro="" textlink="">
      <xdr:nvSpPr>
        <xdr:cNvPr id="29" name="Text Box 2">
          <a:extLst>
            <a:ext uri="{FF2B5EF4-FFF2-40B4-BE49-F238E27FC236}">
              <a16:creationId xmlns:a16="http://schemas.microsoft.com/office/drawing/2014/main" id="{55BF1D95-9DF0-429E-AD0E-7EBB11CD735C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111</xdr:row>
      <xdr:rowOff>0</xdr:rowOff>
    </xdr:from>
    <xdr:ext cx="76200" cy="200025"/>
    <xdr:sp macro="" textlink="">
      <xdr:nvSpPr>
        <xdr:cNvPr id="30" name="Text Box 2">
          <a:extLst>
            <a:ext uri="{FF2B5EF4-FFF2-40B4-BE49-F238E27FC236}">
              <a16:creationId xmlns:a16="http://schemas.microsoft.com/office/drawing/2014/main" id="{54E4A134-0066-4112-A4DE-E32D3156868D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42</xdr:row>
      <xdr:rowOff>0</xdr:rowOff>
    </xdr:from>
    <xdr:ext cx="76200" cy="200025"/>
    <xdr:sp macro="" textlink="">
      <xdr:nvSpPr>
        <xdr:cNvPr id="31" name="Text Box 2">
          <a:extLst>
            <a:ext uri="{FF2B5EF4-FFF2-40B4-BE49-F238E27FC236}">
              <a16:creationId xmlns:a16="http://schemas.microsoft.com/office/drawing/2014/main" id="{C8860C77-647A-41FF-84E2-AA6BF041C136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43</xdr:row>
      <xdr:rowOff>0</xdr:rowOff>
    </xdr:from>
    <xdr:ext cx="76200" cy="200025"/>
    <xdr:sp macro="" textlink="">
      <xdr:nvSpPr>
        <xdr:cNvPr id="32" name="Text Box 2">
          <a:extLst>
            <a:ext uri="{FF2B5EF4-FFF2-40B4-BE49-F238E27FC236}">
              <a16:creationId xmlns:a16="http://schemas.microsoft.com/office/drawing/2014/main" id="{8F7C5AD9-CCAA-4082-8EC4-DA39E74D2507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43</xdr:row>
      <xdr:rowOff>0</xdr:rowOff>
    </xdr:from>
    <xdr:ext cx="76200" cy="200025"/>
    <xdr:sp macro="" textlink="">
      <xdr:nvSpPr>
        <xdr:cNvPr id="33" name="Text Box 2">
          <a:extLst>
            <a:ext uri="{FF2B5EF4-FFF2-40B4-BE49-F238E27FC236}">
              <a16:creationId xmlns:a16="http://schemas.microsoft.com/office/drawing/2014/main" id="{9F327EB4-12AD-45ED-AA66-E68A32791EE9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43</xdr:row>
      <xdr:rowOff>0</xdr:rowOff>
    </xdr:from>
    <xdr:ext cx="76200" cy="200025"/>
    <xdr:sp macro="" textlink="">
      <xdr:nvSpPr>
        <xdr:cNvPr id="34" name="Text Box 2">
          <a:extLst>
            <a:ext uri="{FF2B5EF4-FFF2-40B4-BE49-F238E27FC236}">
              <a16:creationId xmlns:a16="http://schemas.microsoft.com/office/drawing/2014/main" id="{CCCE1BB9-C094-4FF7-BC58-355DA88318B3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42</xdr:row>
      <xdr:rowOff>0</xdr:rowOff>
    </xdr:from>
    <xdr:ext cx="76200" cy="200025"/>
    <xdr:sp macro="" textlink="">
      <xdr:nvSpPr>
        <xdr:cNvPr id="35" name="Text Box 2">
          <a:extLst>
            <a:ext uri="{FF2B5EF4-FFF2-40B4-BE49-F238E27FC236}">
              <a16:creationId xmlns:a16="http://schemas.microsoft.com/office/drawing/2014/main" id="{188DE020-09BA-422A-85AE-0CFDF6C97BD4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42</xdr:row>
      <xdr:rowOff>0</xdr:rowOff>
    </xdr:from>
    <xdr:ext cx="76200" cy="200025"/>
    <xdr:sp macro="" textlink="">
      <xdr:nvSpPr>
        <xdr:cNvPr id="36" name="Text Box 2">
          <a:extLst>
            <a:ext uri="{FF2B5EF4-FFF2-40B4-BE49-F238E27FC236}">
              <a16:creationId xmlns:a16="http://schemas.microsoft.com/office/drawing/2014/main" id="{4DAE08F7-C6E5-4D3C-BEDE-5EFF2486BD3C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42</xdr:row>
      <xdr:rowOff>0</xdr:rowOff>
    </xdr:from>
    <xdr:ext cx="76200" cy="200025"/>
    <xdr:sp macro="" textlink="">
      <xdr:nvSpPr>
        <xdr:cNvPr id="37" name="Text Box 2">
          <a:extLst>
            <a:ext uri="{FF2B5EF4-FFF2-40B4-BE49-F238E27FC236}">
              <a16:creationId xmlns:a16="http://schemas.microsoft.com/office/drawing/2014/main" id="{18467447-A7A7-4B2D-B96F-04326B4E92F8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42</xdr:row>
      <xdr:rowOff>0</xdr:rowOff>
    </xdr:from>
    <xdr:ext cx="76200" cy="200025"/>
    <xdr:sp macro="" textlink="">
      <xdr:nvSpPr>
        <xdr:cNvPr id="38" name="Text Box 2">
          <a:extLst>
            <a:ext uri="{FF2B5EF4-FFF2-40B4-BE49-F238E27FC236}">
              <a16:creationId xmlns:a16="http://schemas.microsoft.com/office/drawing/2014/main" id="{1E9E1146-7CB8-4E89-BF0B-A2A2CA53928E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77</xdr:row>
      <xdr:rowOff>0</xdr:rowOff>
    </xdr:from>
    <xdr:ext cx="76200" cy="200025"/>
    <xdr:sp macro="" textlink="">
      <xdr:nvSpPr>
        <xdr:cNvPr id="39" name="Text Box 2">
          <a:extLst>
            <a:ext uri="{FF2B5EF4-FFF2-40B4-BE49-F238E27FC236}">
              <a16:creationId xmlns:a16="http://schemas.microsoft.com/office/drawing/2014/main" id="{AA2193E5-1B66-4C71-976D-77F0B6E77846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77</xdr:row>
      <xdr:rowOff>0</xdr:rowOff>
    </xdr:from>
    <xdr:ext cx="76200" cy="200025"/>
    <xdr:sp macro="" textlink="">
      <xdr:nvSpPr>
        <xdr:cNvPr id="40" name="Text Box 2">
          <a:extLst>
            <a:ext uri="{FF2B5EF4-FFF2-40B4-BE49-F238E27FC236}">
              <a16:creationId xmlns:a16="http://schemas.microsoft.com/office/drawing/2014/main" id="{E4840209-2B6F-40C5-A968-8069D0777B18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77</xdr:row>
      <xdr:rowOff>0</xdr:rowOff>
    </xdr:from>
    <xdr:ext cx="76200" cy="200025"/>
    <xdr:sp macro="" textlink="">
      <xdr:nvSpPr>
        <xdr:cNvPr id="41" name="Text Box 2">
          <a:extLst>
            <a:ext uri="{FF2B5EF4-FFF2-40B4-BE49-F238E27FC236}">
              <a16:creationId xmlns:a16="http://schemas.microsoft.com/office/drawing/2014/main" id="{BF543B82-E2EC-404E-9237-4FF18547597B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42" name="Text Box 2">
          <a:extLst>
            <a:ext uri="{FF2B5EF4-FFF2-40B4-BE49-F238E27FC236}">
              <a16:creationId xmlns:a16="http://schemas.microsoft.com/office/drawing/2014/main" id="{8321E510-C608-440E-8BE2-17DF775CA0B2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43" name="Text Box 2">
          <a:extLst>
            <a:ext uri="{FF2B5EF4-FFF2-40B4-BE49-F238E27FC236}">
              <a16:creationId xmlns:a16="http://schemas.microsoft.com/office/drawing/2014/main" id="{33E6D289-D764-4669-A193-D3164D3100BF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44" name="Text Box 2">
          <a:extLst>
            <a:ext uri="{FF2B5EF4-FFF2-40B4-BE49-F238E27FC236}">
              <a16:creationId xmlns:a16="http://schemas.microsoft.com/office/drawing/2014/main" id="{667BA32C-E0B6-424E-80E8-B84C191628C7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42</xdr:row>
      <xdr:rowOff>0</xdr:rowOff>
    </xdr:from>
    <xdr:ext cx="76200" cy="200025"/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D09D69BD-BF08-4C87-A62D-BF6DE2D43630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43</xdr:row>
      <xdr:rowOff>0</xdr:rowOff>
    </xdr:from>
    <xdr:ext cx="76200" cy="200025"/>
    <xdr:sp macro="" textlink="">
      <xdr:nvSpPr>
        <xdr:cNvPr id="46" name="Text Box 2">
          <a:extLst>
            <a:ext uri="{FF2B5EF4-FFF2-40B4-BE49-F238E27FC236}">
              <a16:creationId xmlns:a16="http://schemas.microsoft.com/office/drawing/2014/main" id="{BDDC1F18-B6E5-4FC4-B414-16C08F653467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43</xdr:row>
      <xdr:rowOff>0</xdr:rowOff>
    </xdr:from>
    <xdr:ext cx="76200" cy="200025"/>
    <xdr:sp macro="" textlink="">
      <xdr:nvSpPr>
        <xdr:cNvPr id="47" name="Text Box 2">
          <a:extLst>
            <a:ext uri="{FF2B5EF4-FFF2-40B4-BE49-F238E27FC236}">
              <a16:creationId xmlns:a16="http://schemas.microsoft.com/office/drawing/2014/main" id="{D957927C-1EE6-40EA-99D3-2F5436D1A8FA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43</xdr:row>
      <xdr:rowOff>0</xdr:rowOff>
    </xdr:from>
    <xdr:ext cx="76200" cy="200025"/>
    <xdr:sp macro="" textlink="">
      <xdr:nvSpPr>
        <xdr:cNvPr id="48" name="Text Box 2">
          <a:extLst>
            <a:ext uri="{FF2B5EF4-FFF2-40B4-BE49-F238E27FC236}">
              <a16:creationId xmlns:a16="http://schemas.microsoft.com/office/drawing/2014/main" id="{E0A70E66-2C16-4755-9240-5AB16D3EED2F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42</xdr:row>
      <xdr:rowOff>0</xdr:rowOff>
    </xdr:from>
    <xdr:ext cx="76200" cy="200025"/>
    <xdr:sp macro="" textlink="">
      <xdr:nvSpPr>
        <xdr:cNvPr id="49" name="Text Box 2">
          <a:extLst>
            <a:ext uri="{FF2B5EF4-FFF2-40B4-BE49-F238E27FC236}">
              <a16:creationId xmlns:a16="http://schemas.microsoft.com/office/drawing/2014/main" id="{B7A211C0-A735-40B0-B448-7AC7F248AA8E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42</xdr:row>
      <xdr:rowOff>0</xdr:rowOff>
    </xdr:from>
    <xdr:ext cx="76200" cy="200025"/>
    <xdr:sp macro="" textlink="">
      <xdr:nvSpPr>
        <xdr:cNvPr id="50" name="Text Box 2">
          <a:extLst>
            <a:ext uri="{FF2B5EF4-FFF2-40B4-BE49-F238E27FC236}">
              <a16:creationId xmlns:a16="http://schemas.microsoft.com/office/drawing/2014/main" id="{A2D107BD-F627-4240-BAE0-0C105F1EB67B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42</xdr:row>
      <xdr:rowOff>0</xdr:rowOff>
    </xdr:from>
    <xdr:ext cx="76200" cy="200025"/>
    <xdr:sp macro="" textlink="">
      <xdr:nvSpPr>
        <xdr:cNvPr id="51" name="Text Box 2">
          <a:extLst>
            <a:ext uri="{FF2B5EF4-FFF2-40B4-BE49-F238E27FC236}">
              <a16:creationId xmlns:a16="http://schemas.microsoft.com/office/drawing/2014/main" id="{52BA0C0E-1745-44D7-A7F7-039D2F37F77D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42</xdr:row>
      <xdr:rowOff>0</xdr:rowOff>
    </xdr:from>
    <xdr:ext cx="76200" cy="200025"/>
    <xdr:sp macro="" textlink="">
      <xdr:nvSpPr>
        <xdr:cNvPr id="52" name="Text Box 2">
          <a:extLst>
            <a:ext uri="{FF2B5EF4-FFF2-40B4-BE49-F238E27FC236}">
              <a16:creationId xmlns:a16="http://schemas.microsoft.com/office/drawing/2014/main" id="{976E329F-7DA5-4BF1-AB85-9C993D1BC997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77</xdr:row>
      <xdr:rowOff>0</xdr:rowOff>
    </xdr:from>
    <xdr:ext cx="76200" cy="200025"/>
    <xdr:sp macro="" textlink="">
      <xdr:nvSpPr>
        <xdr:cNvPr id="53" name="Text Box 2">
          <a:extLst>
            <a:ext uri="{FF2B5EF4-FFF2-40B4-BE49-F238E27FC236}">
              <a16:creationId xmlns:a16="http://schemas.microsoft.com/office/drawing/2014/main" id="{8CA05CC0-8BC7-449F-8A4D-51B2B881FD8C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77</xdr:row>
      <xdr:rowOff>0</xdr:rowOff>
    </xdr:from>
    <xdr:ext cx="76200" cy="200025"/>
    <xdr:sp macro="" textlink="">
      <xdr:nvSpPr>
        <xdr:cNvPr id="54" name="Text Box 2">
          <a:extLst>
            <a:ext uri="{FF2B5EF4-FFF2-40B4-BE49-F238E27FC236}">
              <a16:creationId xmlns:a16="http://schemas.microsoft.com/office/drawing/2014/main" id="{E27B7B0A-9E46-40C3-912E-7B6F4725D54F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77</xdr:row>
      <xdr:rowOff>0</xdr:rowOff>
    </xdr:from>
    <xdr:ext cx="76200" cy="200025"/>
    <xdr:sp macro="" textlink="">
      <xdr:nvSpPr>
        <xdr:cNvPr id="55" name="Text Box 2">
          <a:extLst>
            <a:ext uri="{FF2B5EF4-FFF2-40B4-BE49-F238E27FC236}">
              <a16:creationId xmlns:a16="http://schemas.microsoft.com/office/drawing/2014/main" id="{7F5D140C-B79A-4ABF-B22B-ABE3FF8FDB46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56" name="Text Box 2">
          <a:extLst>
            <a:ext uri="{FF2B5EF4-FFF2-40B4-BE49-F238E27FC236}">
              <a16:creationId xmlns:a16="http://schemas.microsoft.com/office/drawing/2014/main" id="{854128D1-8213-4C05-AC6A-551B6BCADA07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57" name="Text Box 2">
          <a:extLst>
            <a:ext uri="{FF2B5EF4-FFF2-40B4-BE49-F238E27FC236}">
              <a16:creationId xmlns:a16="http://schemas.microsoft.com/office/drawing/2014/main" id="{827E46F2-A490-4595-8BD4-1AE8519A4C59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58" name="Text Box 2">
          <a:extLst>
            <a:ext uri="{FF2B5EF4-FFF2-40B4-BE49-F238E27FC236}">
              <a16:creationId xmlns:a16="http://schemas.microsoft.com/office/drawing/2014/main" id="{F7DC6B90-3D6C-4727-856F-7324CDA305B6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77</xdr:row>
      <xdr:rowOff>0</xdr:rowOff>
    </xdr:from>
    <xdr:ext cx="76200" cy="200025"/>
    <xdr:sp macro="" textlink="">
      <xdr:nvSpPr>
        <xdr:cNvPr id="59" name="Text Box 2">
          <a:extLst>
            <a:ext uri="{FF2B5EF4-FFF2-40B4-BE49-F238E27FC236}">
              <a16:creationId xmlns:a16="http://schemas.microsoft.com/office/drawing/2014/main" id="{E6C9124A-4C0A-4CAE-9BDC-935A0F66A3DB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77</xdr:row>
      <xdr:rowOff>0</xdr:rowOff>
    </xdr:from>
    <xdr:ext cx="76200" cy="200025"/>
    <xdr:sp macro="" textlink="">
      <xdr:nvSpPr>
        <xdr:cNvPr id="60" name="Text Box 2">
          <a:extLst>
            <a:ext uri="{FF2B5EF4-FFF2-40B4-BE49-F238E27FC236}">
              <a16:creationId xmlns:a16="http://schemas.microsoft.com/office/drawing/2014/main" id="{8045AD1C-323D-4859-BF46-DF278C93A8DE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77</xdr:row>
      <xdr:rowOff>0</xdr:rowOff>
    </xdr:from>
    <xdr:ext cx="76200" cy="200025"/>
    <xdr:sp macro="" textlink="">
      <xdr:nvSpPr>
        <xdr:cNvPr id="61" name="Text Box 2">
          <a:extLst>
            <a:ext uri="{FF2B5EF4-FFF2-40B4-BE49-F238E27FC236}">
              <a16:creationId xmlns:a16="http://schemas.microsoft.com/office/drawing/2014/main" id="{2D3A6781-03E5-4B4B-97F2-7627528B1D3C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111</xdr:row>
      <xdr:rowOff>0</xdr:rowOff>
    </xdr:from>
    <xdr:ext cx="76200" cy="200025"/>
    <xdr:sp macro="" textlink="">
      <xdr:nvSpPr>
        <xdr:cNvPr id="62" name="Text Box 2">
          <a:extLst>
            <a:ext uri="{FF2B5EF4-FFF2-40B4-BE49-F238E27FC236}">
              <a16:creationId xmlns:a16="http://schemas.microsoft.com/office/drawing/2014/main" id="{B76CF9C4-B8E9-4EC6-8BB4-420CDA707F70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111</xdr:row>
      <xdr:rowOff>0</xdr:rowOff>
    </xdr:from>
    <xdr:ext cx="76200" cy="200025"/>
    <xdr:sp macro="" textlink="">
      <xdr:nvSpPr>
        <xdr:cNvPr id="63" name="Text Box 2">
          <a:extLst>
            <a:ext uri="{FF2B5EF4-FFF2-40B4-BE49-F238E27FC236}">
              <a16:creationId xmlns:a16="http://schemas.microsoft.com/office/drawing/2014/main" id="{6EE89E0B-BFC9-499F-9354-CB46AE06BCEC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111</xdr:row>
      <xdr:rowOff>0</xdr:rowOff>
    </xdr:from>
    <xdr:ext cx="76200" cy="200025"/>
    <xdr:sp macro="" textlink="">
      <xdr:nvSpPr>
        <xdr:cNvPr id="64" name="Text Box 2">
          <a:extLst>
            <a:ext uri="{FF2B5EF4-FFF2-40B4-BE49-F238E27FC236}">
              <a16:creationId xmlns:a16="http://schemas.microsoft.com/office/drawing/2014/main" id="{46B73AEB-A006-46FC-A270-D634EC600B94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111</xdr:row>
      <xdr:rowOff>0</xdr:rowOff>
    </xdr:from>
    <xdr:ext cx="76200" cy="200025"/>
    <xdr:sp macro="" textlink="">
      <xdr:nvSpPr>
        <xdr:cNvPr id="65" name="Text Box 2">
          <a:extLst>
            <a:ext uri="{FF2B5EF4-FFF2-40B4-BE49-F238E27FC236}">
              <a16:creationId xmlns:a16="http://schemas.microsoft.com/office/drawing/2014/main" id="{2E5BBE5C-A883-402C-9CDA-4991200373E7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111</xdr:row>
      <xdr:rowOff>0</xdr:rowOff>
    </xdr:from>
    <xdr:ext cx="76200" cy="200025"/>
    <xdr:sp macro="" textlink="">
      <xdr:nvSpPr>
        <xdr:cNvPr id="66" name="Text Box 2">
          <a:extLst>
            <a:ext uri="{FF2B5EF4-FFF2-40B4-BE49-F238E27FC236}">
              <a16:creationId xmlns:a16="http://schemas.microsoft.com/office/drawing/2014/main" id="{86D1E07F-6DDB-4777-A278-A39AEDBDE52F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111</xdr:row>
      <xdr:rowOff>0</xdr:rowOff>
    </xdr:from>
    <xdr:ext cx="76200" cy="200025"/>
    <xdr:sp macro="" textlink="">
      <xdr:nvSpPr>
        <xdr:cNvPr id="67" name="Text Box 2">
          <a:extLst>
            <a:ext uri="{FF2B5EF4-FFF2-40B4-BE49-F238E27FC236}">
              <a16:creationId xmlns:a16="http://schemas.microsoft.com/office/drawing/2014/main" id="{AE15B44F-A81C-4C60-881A-3C7D508DE8D4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68" name="Text Box 2">
          <a:extLst>
            <a:ext uri="{FF2B5EF4-FFF2-40B4-BE49-F238E27FC236}">
              <a16:creationId xmlns:a16="http://schemas.microsoft.com/office/drawing/2014/main" id="{1DE7659D-8C7C-449C-ADBC-920ECA819B57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69" name="Text Box 2">
          <a:extLst>
            <a:ext uri="{FF2B5EF4-FFF2-40B4-BE49-F238E27FC236}">
              <a16:creationId xmlns:a16="http://schemas.microsoft.com/office/drawing/2014/main" id="{B0B77D8B-3B4C-48A9-9727-E25D8FE93918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0" name="Text Box 2">
          <a:extLst>
            <a:ext uri="{FF2B5EF4-FFF2-40B4-BE49-F238E27FC236}">
              <a16:creationId xmlns:a16="http://schemas.microsoft.com/office/drawing/2014/main" id="{ABF7CCE5-8ED1-4B4D-9CC6-08E87ABBB914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1" name="Text Box 2">
          <a:extLst>
            <a:ext uri="{FF2B5EF4-FFF2-40B4-BE49-F238E27FC236}">
              <a16:creationId xmlns:a16="http://schemas.microsoft.com/office/drawing/2014/main" id="{97AF02B9-2EEA-4404-AD4D-BA10788BB08A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2" name="Text Box 2">
          <a:extLst>
            <a:ext uri="{FF2B5EF4-FFF2-40B4-BE49-F238E27FC236}">
              <a16:creationId xmlns:a16="http://schemas.microsoft.com/office/drawing/2014/main" id="{0DA3D0D6-69AE-4B12-AD7B-F63F918C7DF2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3" name="Text Box 2">
          <a:extLst>
            <a:ext uri="{FF2B5EF4-FFF2-40B4-BE49-F238E27FC236}">
              <a16:creationId xmlns:a16="http://schemas.microsoft.com/office/drawing/2014/main" id="{DF30E3E7-C958-4843-A6FA-193F2A782A1F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4" name="Text Box 2">
          <a:extLst>
            <a:ext uri="{FF2B5EF4-FFF2-40B4-BE49-F238E27FC236}">
              <a16:creationId xmlns:a16="http://schemas.microsoft.com/office/drawing/2014/main" id="{5DF012D3-6448-4422-A05E-77E1983F0EBC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5" name="Text Box 2">
          <a:extLst>
            <a:ext uri="{FF2B5EF4-FFF2-40B4-BE49-F238E27FC236}">
              <a16:creationId xmlns:a16="http://schemas.microsoft.com/office/drawing/2014/main" id="{BE87DEED-A764-416C-8DA9-25A09639BDB3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6" name="Text Box 2">
          <a:extLst>
            <a:ext uri="{FF2B5EF4-FFF2-40B4-BE49-F238E27FC236}">
              <a16:creationId xmlns:a16="http://schemas.microsoft.com/office/drawing/2014/main" id="{3A28B666-4564-4B93-9212-F1F91D3021F9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77</xdr:row>
      <xdr:rowOff>0</xdr:rowOff>
    </xdr:from>
    <xdr:ext cx="76200" cy="200025"/>
    <xdr:sp macro="" textlink="">
      <xdr:nvSpPr>
        <xdr:cNvPr id="77" name="Text Box 2">
          <a:extLst>
            <a:ext uri="{FF2B5EF4-FFF2-40B4-BE49-F238E27FC236}">
              <a16:creationId xmlns:a16="http://schemas.microsoft.com/office/drawing/2014/main" id="{013AFF62-B3A4-495C-9170-93EE2F1C7498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77</xdr:row>
      <xdr:rowOff>0</xdr:rowOff>
    </xdr:from>
    <xdr:ext cx="76200" cy="200025"/>
    <xdr:sp macro="" textlink="">
      <xdr:nvSpPr>
        <xdr:cNvPr id="78" name="Text Box 2">
          <a:extLst>
            <a:ext uri="{FF2B5EF4-FFF2-40B4-BE49-F238E27FC236}">
              <a16:creationId xmlns:a16="http://schemas.microsoft.com/office/drawing/2014/main" id="{7E846C98-B887-446C-B35D-F033A132CBEC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77</xdr:row>
      <xdr:rowOff>0</xdr:rowOff>
    </xdr:from>
    <xdr:ext cx="76200" cy="200025"/>
    <xdr:sp macro="" textlink="">
      <xdr:nvSpPr>
        <xdr:cNvPr id="79" name="Text Box 2">
          <a:extLst>
            <a:ext uri="{FF2B5EF4-FFF2-40B4-BE49-F238E27FC236}">
              <a16:creationId xmlns:a16="http://schemas.microsoft.com/office/drawing/2014/main" id="{6DE77198-CC2B-4734-B1C4-2593F378ABAE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80" name="Text Box 2">
          <a:extLst>
            <a:ext uri="{FF2B5EF4-FFF2-40B4-BE49-F238E27FC236}">
              <a16:creationId xmlns:a16="http://schemas.microsoft.com/office/drawing/2014/main" id="{D19A3A2E-12B9-4E13-8ABF-67A2273DD1F4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81" name="Text Box 2">
          <a:extLst>
            <a:ext uri="{FF2B5EF4-FFF2-40B4-BE49-F238E27FC236}">
              <a16:creationId xmlns:a16="http://schemas.microsoft.com/office/drawing/2014/main" id="{17BD555F-D1A8-4489-9D24-C4367AB2EAF0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82" name="Text Box 2">
          <a:extLst>
            <a:ext uri="{FF2B5EF4-FFF2-40B4-BE49-F238E27FC236}">
              <a16:creationId xmlns:a16="http://schemas.microsoft.com/office/drawing/2014/main" id="{F90F7CB4-5057-441F-96A1-E70B8421278C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83" name="Text Box 2">
          <a:extLst>
            <a:ext uri="{FF2B5EF4-FFF2-40B4-BE49-F238E27FC236}">
              <a16:creationId xmlns:a16="http://schemas.microsoft.com/office/drawing/2014/main" id="{EC16D1B2-7C2C-4235-84E1-1F16BC7DA306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84" name="Text Box 2">
          <a:extLst>
            <a:ext uri="{FF2B5EF4-FFF2-40B4-BE49-F238E27FC236}">
              <a16:creationId xmlns:a16="http://schemas.microsoft.com/office/drawing/2014/main" id="{A4F68AAB-6971-43D8-926D-E7BAD852FCC7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85" name="Text Box 2">
          <a:extLst>
            <a:ext uri="{FF2B5EF4-FFF2-40B4-BE49-F238E27FC236}">
              <a16:creationId xmlns:a16="http://schemas.microsoft.com/office/drawing/2014/main" id="{0A9C6357-3D05-406E-9748-65AEE538C875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6" name="Text Box 2">
          <a:extLst>
            <a:ext uri="{FF2B5EF4-FFF2-40B4-BE49-F238E27FC236}">
              <a16:creationId xmlns:a16="http://schemas.microsoft.com/office/drawing/2014/main" id="{EF30B680-11B7-4A19-B867-D1B59EE7962B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93B1B669-146E-4C4E-B4D0-78CB62A8F945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8" name="Text Box 2">
          <a:extLst>
            <a:ext uri="{FF2B5EF4-FFF2-40B4-BE49-F238E27FC236}">
              <a16:creationId xmlns:a16="http://schemas.microsoft.com/office/drawing/2014/main" id="{880DA913-7041-454B-B68E-CD58D7138F9E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9" name="Text Box 2">
          <a:extLst>
            <a:ext uri="{FF2B5EF4-FFF2-40B4-BE49-F238E27FC236}">
              <a16:creationId xmlns:a16="http://schemas.microsoft.com/office/drawing/2014/main" id="{C17FE564-2F31-4860-9E1D-2C4B29E846AF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90" name="Text Box 2">
          <a:extLst>
            <a:ext uri="{FF2B5EF4-FFF2-40B4-BE49-F238E27FC236}">
              <a16:creationId xmlns:a16="http://schemas.microsoft.com/office/drawing/2014/main" id="{079BF00F-F4DF-47E0-A0F1-E042413137B0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91" name="Text Box 2">
          <a:extLst>
            <a:ext uri="{FF2B5EF4-FFF2-40B4-BE49-F238E27FC236}">
              <a16:creationId xmlns:a16="http://schemas.microsoft.com/office/drawing/2014/main" id="{0891D827-D2C9-43C2-AD94-7BC11482DCA7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92" name="Text Box 2">
          <a:extLst>
            <a:ext uri="{FF2B5EF4-FFF2-40B4-BE49-F238E27FC236}">
              <a16:creationId xmlns:a16="http://schemas.microsoft.com/office/drawing/2014/main" id="{434FCC36-38F6-4800-ADB3-CE7177FC5283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93" name="Text Box 2">
          <a:extLst>
            <a:ext uri="{FF2B5EF4-FFF2-40B4-BE49-F238E27FC236}">
              <a16:creationId xmlns:a16="http://schemas.microsoft.com/office/drawing/2014/main" id="{81286565-E659-4070-9D76-3CF1CC0FBFFF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94" name="Text Box 2">
          <a:extLst>
            <a:ext uri="{FF2B5EF4-FFF2-40B4-BE49-F238E27FC236}">
              <a16:creationId xmlns:a16="http://schemas.microsoft.com/office/drawing/2014/main" id="{4C4D814D-7B92-4647-A59F-E815D5C5B5EB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77</xdr:row>
      <xdr:rowOff>0</xdr:rowOff>
    </xdr:from>
    <xdr:ext cx="76200" cy="200025"/>
    <xdr:sp macro="" textlink="">
      <xdr:nvSpPr>
        <xdr:cNvPr id="95" name="Text Box 2">
          <a:extLst>
            <a:ext uri="{FF2B5EF4-FFF2-40B4-BE49-F238E27FC236}">
              <a16:creationId xmlns:a16="http://schemas.microsoft.com/office/drawing/2014/main" id="{9D9F2E13-808D-4959-8B54-CF8DFB077548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77</xdr:row>
      <xdr:rowOff>0</xdr:rowOff>
    </xdr:from>
    <xdr:ext cx="76200" cy="200025"/>
    <xdr:sp macro="" textlink="">
      <xdr:nvSpPr>
        <xdr:cNvPr id="96" name="Text Box 2">
          <a:extLst>
            <a:ext uri="{FF2B5EF4-FFF2-40B4-BE49-F238E27FC236}">
              <a16:creationId xmlns:a16="http://schemas.microsoft.com/office/drawing/2014/main" id="{E15E8FF8-2140-47A3-BFD2-BCD66CE4DB14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77</xdr:row>
      <xdr:rowOff>0</xdr:rowOff>
    </xdr:from>
    <xdr:ext cx="76200" cy="200025"/>
    <xdr:sp macro="" textlink="">
      <xdr:nvSpPr>
        <xdr:cNvPr id="97" name="Text Box 2">
          <a:extLst>
            <a:ext uri="{FF2B5EF4-FFF2-40B4-BE49-F238E27FC236}">
              <a16:creationId xmlns:a16="http://schemas.microsoft.com/office/drawing/2014/main" id="{7E0818EF-C2E9-491F-A348-70536A0BCC08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98" name="Text Box 2">
          <a:extLst>
            <a:ext uri="{FF2B5EF4-FFF2-40B4-BE49-F238E27FC236}">
              <a16:creationId xmlns:a16="http://schemas.microsoft.com/office/drawing/2014/main" id="{6A4FD399-066A-4513-BD46-31A72791F2DB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99" name="Text Box 2">
          <a:extLst>
            <a:ext uri="{FF2B5EF4-FFF2-40B4-BE49-F238E27FC236}">
              <a16:creationId xmlns:a16="http://schemas.microsoft.com/office/drawing/2014/main" id="{588E0CA7-A51D-4183-BC50-3650CC7AC50A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100" name="Text Box 2">
          <a:extLst>
            <a:ext uri="{FF2B5EF4-FFF2-40B4-BE49-F238E27FC236}">
              <a16:creationId xmlns:a16="http://schemas.microsoft.com/office/drawing/2014/main" id="{1F209822-BFB0-4B8E-ABAB-867F1C53C2B8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101" name="Text Box 2">
          <a:extLst>
            <a:ext uri="{FF2B5EF4-FFF2-40B4-BE49-F238E27FC236}">
              <a16:creationId xmlns:a16="http://schemas.microsoft.com/office/drawing/2014/main" id="{6145A792-96F1-4919-9397-1F065E5AA2C4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102" name="Text Box 2">
          <a:extLst>
            <a:ext uri="{FF2B5EF4-FFF2-40B4-BE49-F238E27FC236}">
              <a16:creationId xmlns:a16="http://schemas.microsoft.com/office/drawing/2014/main" id="{459BC1DF-0B2D-47C8-92A5-0D5C68FB2866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103" name="Text Box 2">
          <a:extLst>
            <a:ext uri="{FF2B5EF4-FFF2-40B4-BE49-F238E27FC236}">
              <a16:creationId xmlns:a16="http://schemas.microsoft.com/office/drawing/2014/main" id="{6168AE38-8478-428F-B4DD-BD8AAE6C19E4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04" name="Text Box 2">
          <a:extLst>
            <a:ext uri="{FF2B5EF4-FFF2-40B4-BE49-F238E27FC236}">
              <a16:creationId xmlns:a16="http://schemas.microsoft.com/office/drawing/2014/main" id="{BC1C160C-25F4-4B03-91B8-D4F7624E26C1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05" name="Text Box 2">
          <a:extLst>
            <a:ext uri="{FF2B5EF4-FFF2-40B4-BE49-F238E27FC236}">
              <a16:creationId xmlns:a16="http://schemas.microsoft.com/office/drawing/2014/main" id="{F83E04CF-FF3D-46C3-97AB-C25CBB15FD7C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06" name="Text Box 2">
          <a:extLst>
            <a:ext uri="{FF2B5EF4-FFF2-40B4-BE49-F238E27FC236}">
              <a16:creationId xmlns:a16="http://schemas.microsoft.com/office/drawing/2014/main" id="{2140CE33-2990-48AC-8C6A-7917F12254DD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07" name="Text Box 2">
          <a:extLst>
            <a:ext uri="{FF2B5EF4-FFF2-40B4-BE49-F238E27FC236}">
              <a16:creationId xmlns:a16="http://schemas.microsoft.com/office/drawing/2014/main" id="{B9E6D2E1-76E2-46A6-9E25-C153A503531D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08" name="Text Box 2">
          <a:extLst>
            <a:ext uri="{FF2B5EF4-FFF2-40B4-BE49-F238E27FC236}">
              <a16:creationId xmlns:a16="http://schemas.microsoft.com/office/drawing/2014/main" id="{62490429-C9FA-48A8-9694-E1953BD60140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09" name="Text Box 2">
          <a:extLst>
            <a:ext uri="{FF2B5EF4-FFF2-40B4-BE49-F238E27FC236}">
              <a16:creationId xmlns:a16="http://schemas.microsoft.com/office/drawing/2014/main" id="{DE456F91-B0E0-46EA-A1E7-D525E48E4D10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10" name="Text Box 2">
          <a:extLst>
            <a:ext uri="{FF2B5EF4-FFF2-40B4-BE49-F238E27FC236}">
              <a16:creationId xmlns:a16="http://schemas.microsoft.com/office/drawing/2014/main" id="{D04749CD-5820-4CF2-B5D4-424381C35CF8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11" name="Text Box 2">
          <a:extLst>
            <a:ext uri="{FF2B5EF4-FFF2-40B4-BE49-F238E27FC236}">
              <a16:creationId xmlns:a16="http://schemas.microsoft.com/office/drawing/2014/main" id="{C99C5EB2-1EE3-4700-B778-1944EBFEADCA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12" name="Text Box 2">
          <a:extLst>
            <a:ext uri="{FF2B5EF4-FFF2-40B4-BE49-F238E27FC236}">
              <a16:creationId xmlns:a16="http://schemas.microsoft.com/office/drawing/2014/main" id="{A2536B03-9320-46CF-9A2F-F564B1611FFD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42</xdr:row>
      <xdr:rowOff>0</xdr:rowOff>
    </xdr:from>
    <xdr:ext cx="76200" cy="200025"/>
    <xdr:sp macro="" textlink="">
      <xdr:nvSpPr>
        <xdr:cNvPr id="113" name="Text Box 2">
          <a:extLst>
            <a:ext uri="{FF2B5EF4-FFF2-40B4-BE49-F238E27FC236}">
              <a16:creationId xmlns:a16="http://schemas.microsoft.com/office/drawing/2014/main" id="{75A6648F-6EC9-4C46-A735-79D1C6CBBDB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114" name="Text Box 2">
          <a:extLst>
            <a:ext uri="{FF2B5EF4-FFF2-40B4-BE49-F238E27FC236}">
              <a16:creationId xmlns:a16="http://schemas.microsoft.com/office/drawing/2014/main" id="{417FB80A-35FA-4E79-BADC-06719949457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115" name="Text Box 2">
          <a:extLst>
            <a:ext uri="{FF2B5EF4-FFF2-40B4-BE49-F238E27FC236}">
              <a16:creationId xmlns:a16="http://schemas.microsoft.com/office/drawing/2014/main" id="{7152C5A7-4AC8-4629-9CA0-94E06B67B6EA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116" name="Text Box 2">
          <a:extLst>
            <a:ext uri="{FF2B5EF4-FFF2-40B4-BE49-F238E27FC236}">
              <a16:creationId xmlns:a16="http://schemas.microsoft.com/office/drawing/2014/main" id="{85CB550D-AFD2-4D03-B653-43C65D19F6EA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42</xdr:row>
      <xdr:rowOff>0</xdr:rowOff>
    </xdr:from>
    <xdr:ext cx="76200" cy="200025"/>
    <xdr:sp macro="" textlink="">
      <xdr:nvSpPr>
        <xdr:cNvPr id="117" name="Text Box 2">
          <a:extLst>
            <a:ext uri="{FF2B5EF4-FFF2-40B4-BE49-F238E27FC236}">
              <a16:creationId xmlns:a16="http://schemas.microsoft.com/office/drawing/2014/main" id="{BFAC4166-E2C8-4E62-9B5B-A3CDD2D4F76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42</xdr:row>
      <xdr:rowOff>0</xdr:rowOff>
    </xdr:from>
    <xdr:ext cx="76200" cy="200025"/>
    <xdr:sp macro="" textlink="">
      <xdr:nvSpPr>
        <xdr:cNvPr id="118" name="Text Box 2">
          <a:extLst>
            <a:ext uri="{FF2B5EF4-FFF2-40B4-BE49-F238E27FC236}">
              <a16:creationId xmlns:a16="http://schemas.microsoft.com/office/drawing/2014/main" id="{5ECCC75F-F8C9-4D3F-8EFC-7E033C68523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42</xdr:row>
      <xdr:rowOff>0</xdr:rowOff>
    </xdr:from>
    <xdr:ext cx="76200" cy="200025"/>
    <xdr:sp macro="" textlink="">
      <xdr:nvSpPr>
        <xdr:cNvPr id="119" name="Text Box 2">
          <a:extLst>
            <a:ext uri="{FF2B5EF4-FFF2-40B4-BE49-F238E27FC236}">
              <a16:creationId xmlns:a16="http://schemas.microsoft.com/office/drawing/2014/main" id="{A3C665ED-C0F1-499E-A4D8-B9C2C8F4521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42</xdr:row>
      <xdr:rowOff>0</xdr:rowOff>
    </xdr:from>
    <xdr:ext cx="76200" cy="200025"/>
    <xdr:sp macro="" textlink="">
      <xdr:nvSpPr>
        <xdr:cNvPr id="120" name="Text Box 2">
          <a:extLst>
            <a:ext uri="{FF2B5EF4-FFF2-40B4-BE49-F238E27FC236}">
              <a16:creationId xmlns:a16="http://schemas.microsoft.com/office/drawing/2014/main" id="{9B8FD85E-E4D1-4CF4-9BCD-A471C379EFF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121" name="Text Box 2">
          <a:extLst>
            <a:ext uri="{FF2B5EF4-FFF2-40B4-BE49-F238E27FC236}">
              <a16:creationId xmlns:a16="http://schemas.microsoft.com/office/drawing/2014/main" id="{AC94F90E-254E-4F0C-9C9C-0A80CFE7BE1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122" name="Text Box 2">
          <a:extLst>
            <a:ext uri="{FF2B5EF4-FFF2-40B4-BE49-F238E27FC236}">
              <a16:creationId xmlns:a16="http://schemas.microsoft.com/office/drawing/2014/main" id="{CEB7AF6E-068F-48C8-8868-39E80A29EBC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123" name="Text Box 2">
          <a:extLst>
            <a:ext uri="{FF2B5EF4-FFF2-40B4-BE49-F238E27FC236}">
              <a16:creationId xmlns:a16="http://schemas.microsoft.com/office/drawing/2014/main" id="{24D92C0A-236D-496E-8227-9C33BF75C98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124" name="Text Box 2">
          <a:extLst>
            <a:ext uri="{FF2B5EF4-FFF2-40B4-BE49-F238E27FC236}">
              <a16:creationId xmlns:a16="http://schemas.microsoft.com/office/drawing/2014/main" id="{1D0BC642-61CE-4038-8F71-DA985D43E31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125" name="Text Box 2">
          <a:extLst>
            <a:ext uri="{FF2B5EF4-FFF2-40B4-BE49-F238E27FC236}">
              <a16:creationId xmlns:a16="http://schemas.microsoft.com/office/drawing/2014/main" id="{A2D4FDB6-579C-46A9-8B7A-C4778FAE6357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126" name="Text Box 2">
          <a:extLst>
            <a:ext uri="{FF2B5EF4-FFF2-40B4-BE49-F238E27FC236}">
              <a16:creationId xmlns:a16="http://schemas.microsoft.com/office/drawing/2014/main" id="{9A9139AC-725E-4893-8E29-125B1CF32AE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127" name="Text Box 2">
          <a:extLst>
            <a:ext uri="{FF2B5EF4-FFF2-40B4-BE49-F238E27FC236}">
              <a16:creationId xmlns:a16="http://schemas.microsoft.com/office/drawing/2014/main" id="{8E607F9E-2DA5-4B30-8524-39C133CB4AD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128" name="Text Box 2">
          <a:extLst>
            <a:ext uri="{FF2B5EF4-FFF2-40B4-BE49-F238E27FC236}">
              <a16:creationId xmlns:a16="http://schemas.microsoft.com/office/drawing/2014/main" id="{4352512C-327C-4DD3-BFBE-ECA424C23EE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07621C85-A1EC-4AFB-834A-BAF270EE32B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130" name="Text Box 2">
          <a:extLst>
            <a:ext uri="{FF2B5EF4-FFF2-40B4-BE49-F238E27FC236}">
              <a16:creationId xmlns:a16="http://schemas.microsoft.com/office/drawing/2014/main" id="{8F0B23E0-C80D-4485-9DFE-FA59E90ECB7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131" name="Text Box 2">
          <a:extLst>
            <a:ext uri="{FF2B5EF4-FFF2-40B4-BE49-F238E27FC236}">
              <a16:creationId xmlns:a16="http://schemas.microsoft.com/office/drawing/2014/main" id="{B5D4C809-07AD-4D92-A43E-B3B73AEEDDB2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132" name="Text Box 2">
          <a:extLst>
            <a:ext uri="{FF2B5EF4-FFF2-40B4-BE49-F238E27FC236}">
              <a16:creationId xmlns:a16="http://schemas.microsoft.com/office/drawing/2014/main" id="{E7473671-A492-4487-8E00-7F97476CAE40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133" name="Text Box 2">
          <a:extLst>
            <a:ext uri="{FF2B5EF4-FFF2-40B4-BE49-F238E27FC236}">
              <a16:creationId xmlns:a16="http://schemas.microsoft.com/office/drawing/2014/main" id="{F2AA7611-7EF6-4DF9-8D88-32BE35172082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134" name="Text Box 2">
          <a:extLst>
            <a:ext uri="{FF2B5EF4-FFF2-40B4-BE49-F238E27FC236}">
              <a16:creationId xmlns:a16="http://schemas.microsoft.com/office/drawing/2014/main" id="{03502F69-ED75-4C91-A873-A59AEC2D62CB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135" name="Text Box 2">
          <a:extLst>
            <a:ext uri="{FF2B5EF4-FFF2-40B4-BE49-F238E27FC236}">
              <a16:creationId xmlns:a16="http://schemas.microsoft.com/office/drawing/2014/main" id="{546339E5-9AE3-4FFC-84C7-1FD0B9982AE5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6" name="Text Box 2">
          <a:extLst>
            <a:ext uri="{FF2B5EF4-FFF2-40B4-BE49-F238E27FC236}">
              <a16:creationId xmlns:a16="http://schemas.microsoft.com/office/drawing/2014/main" id="{A7134ECC-3A02-497C-B179-F293B5ED967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7" name="Text Box 2">
          <a:extLst>
            <a:ext uri="{FF2B5EF4-FFF2-40B4-BE49-F238E27FC236}">
              <a16:creationId xmlns:a16="http://schemas.microsoft.com/office/drawing/2014/main" id="{5C1896CC-7A52-4932-B6CE-B87B82B74655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8" name="Text Box 2">
          <a:extLst>
            <a:ext uri="{FF2B5EF4-FFF2-40B4-BE49-F238E27FC236}">
              <a16:creationId xmlns:a16="http://schemas.microsoft.com/office/drawing/2014/main" id="{D3594863-9F19-4165-AD1B-1689A3C4B22C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9" name="Text Box 2">
          <a:extLst>
            <a:ext uri="{FF2B5EF4-FFF2-40B4-BE49-F238E27FC236}">
              <a16:creationId xmlns:a16="http://schemas.microsoft.com/office/drawing/2014/main" id="{165B90A8-92F3-4BCC-BC61-7E72F04F3DF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0" name="Text Box 2">
          <a:extLst>
            <a:ext uri="{FF2B5EF4-FFF2-40B4-BE49-F238E27FC236}">
              <a16:creationId xmlns:a16="http://schemas.microsoft.com/office/drawing/2014/main" id="{9FDAC0CE-F293-469C-B665-0F25D54C87FF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1" name="Text Box 2">
          <a:extLst>
            <a:ext uri="{FF2B5EF4-FFF2-40B4-BE49-F238E27FC236}">
              <a16:creationId xmlns:a16="http://schemas.microsoft.com/office/drawing/2014/main" id="{9173721A-750C-4B14-A84F-F1E9FC3CBDA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2" name="Text Box 2">
          <a:extLst>
            <a:ext uri="{FF2B5EF4-FFF2-40B4-BE49-F238E27FC236}">
              <a16:creationId xmlns:a16="http://schemas.microsoft.com/office/drawing/2014/main" id="{3C762245-7636-4FF1-BDB8-042A5B3BD7E0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3" name="Text Box 2">
          <a:extLst>
            <a:ext uri="{FF2B5EF4-FFF2-40B4-BE49-F238E27FC236}">
              <a16:creationId xmlns:a16="http://schemas.microsoft.com/office/drawing/2014/main" id="{CDFF2797-A155-4F3E-9536-B149D7D053F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4" name="Text Box 2">
          <a:extLst>
            <a:ext uri="{FF2B5EF4-FFF2-40B4-BE49-F238E27FC236}">
              <a16:creationId xmlns:a16="http://schemas.microsoft.com/office/drawing/2014/main" id="{07AA158F-CD34-4D13-B831-FC296B1E0E7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169025</xdr:colOff>
      <xdr:row>0</xdr:row>
      <xdr:rowOff>42332</xdr:rowOff>
    </xdr:from>
    <xdr:to>
      <xdr:col>0</xdr:col>
      <xdr:colOff>889025</xdr:colOff>
      <xdr:row>4</xdr:row>
      <xdr:rowOff>32082</xdr:rowOff>
    </xdr:to>
    <xdr:pic>
      <xdr:nvPicPr>
        <xdr:cNvPr id="145" name="Imagen 144">
          <a:extLst>
            <a:ext uri="{FF2B5EF4-FFF2-40B4-BE49-F238E27FC236}">
              <a16:creationId xmlns:a16="http://schemas.microsoft.com/office/drawing/2014/main" id="{D8326C27-E66E-4CB2-9881-ECB8F43658C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25" y="42332"/>
          <a:ext cx="720000" cy="721270"/>
        </a:xfrm>
        <a:prstGeom prst="rect">
          <a:avLst/>
        </a:prstGeom>
      </xdr:spPr>
    </xdr:pic>
    <xdr:clientData/>
  </xdr:twoCellAnchor>
  <xdr:oneCellAnchor>
    <xdr:from>
      <xdr:col>12</xdr:col>
      <xdr:colOff>95250</xdr:colOff>
      <xdr:row>43</xdr:row>
      <xdr:rowOff>0</xdr:rowOff>
    </xdr:from>
    <xdr:ext cx="76200" cy="200025"/>
    <xdr:sp macro="" textlink="">
      <xdr:nvSpPr>
        <xdr:cNvPr id="146" name="Text Box 2">
          <a:extLst>
            <a:ext uri="{FF2B5EF4-FFF2-40B4-BE49-F238E27FC236}">
              <a16:creationId xmlns:a16="http://schemas.microsoft.com/office/drawing/2014/main" id="{E7CEC1C1-98A3-4BFF-8ECB-A28AC0CB5339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95250</xdr:colOff>
      <xdr:row>43</xdr:row>
      <xdr:rowOff>0</xdr:rowOff>
    </xdr:from>
    <xdr:ext cx="76200" cy="200025"/>
    <xdr:sp macro="" textlink="">
      <xdr:nvSpPr>
        <xdr:cNvPr id="147" name="Text Box 2">
          <a:extLst>
            <a:ext uri="{FF2B5EF4-FFF2-40B4-BE49-F238E27FC236}">
              <a16:creationId xmlns:a16="http://schemas.microsoft.com/office/drawing/2014/main" id="{3D99193B-E709-4EF3-80D4-C884A9FCFE8D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95250</xdr:colOff>
      <xdr:row>43</xdr:row>
      <xdr:rowOff>0</xdr:rowOff>
    </xdr:from>
    <xdr:ext cx="76200" cy="200025"/>
    <xdr:sp macro="" textlink="">
      <xdr:nvSpPr>
        <xdr:cNvPr id="148" name="Text Box 2">
          <a:extLst>
            <a:ext uri="{FF2B5EF4-FFF2-40B4-BE49-F238E27FC236}">
              <a16:creationId xmlns:a16="http://schemas.microsoft.com/office/drawing/2014/main" id="{3FC5FED6-5757-449F-8863-0BA6825CA983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43</xdr:row>
      <xdr:rowOff>0</xdr:rowOff>
    </xdr:from>
    <xdr:ext cx="76200" cy="200025"/>
    <xdr:sp macro="" textlink="">
      <xdr:nvSpPr>
        <xdr:cNvPr id="149" name="Text Box 2">
          <a:extLst>
            <a:ext uri="{FF2B5EF4-FFF2-40B4-BE49-F238E27FC236}">
              <a16:creationId xmlns:a16="http://schemas.microsoft.com/office/drawing/2014/main" id="{8B216F38-0966-4C26-9B79-15B8F3B15B15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43</xdr:row>
      <xdr:rowOff>0</xdr:rowOff>
    </xdr:from>
    <xdr:ext cx="76200" cy="200025"/>
    <xdr:sp macro="" textlink="">
      <xdr:nvSpPr>
        <xdr:cNvPr id="150" name="Text Box 2">
          <a:extLst>
            <a:ext uri="{FF2B5EF4-FFF2-40B4-BE49-F238E27FC236}">
              <a16:creationId xmlns:a16="http://schemas.microsoft.com/office/drawing/2014/main" id="{44AF2322-7987-4220-9375-F20DE9CDEA4B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43</xdr:row>
      <xdr:rowOff>0</xdr:rowOff>
    </xdr:from>
    <xdr:ext cx="76200" cy="200025"/>
    <xdr:sp macro="" textlink="">
      <xdr:nvSpPr>
        <xdr:cNvPr id="151" name="Text Box 2">
          <a:extLst>
            <a:ext uri="{FF2B5EF4-FFF2-40B4-BE49-F238E27FC236}">
              <a16:creationId xmlns:a16="http://schemas.microsoft.com/office/drawing/2014/main" id="{D8C21361-CE99-42EE-84DE-E2144162405E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43</xdr:row>
      <xdr:rowOff>0</xdr:rowOff>
    </xdr:from>
    <xdr:ext cx="76200" cy="200025"/>
    <xdr:sp macro="" textlink="">
      <xdr:nvSpPr>
        <xdr:cNvPr id="152" name="Text Box 2">
          <a:extLst>
            <a:ext uri="{FF2B5EF4-FFF2-40B4-BE49-F238E27FC236}">
              <a16:creationId xmlns:a16="http://schemas.microsoft.com/office/drawing/2014/main" id="{9E9EF0FB-3643-40D6-8742-804E4C17D101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43</xdr:row>
      <xdr:rowOff>0</xdr:rowOff>
    </xdr:from>
    <xdr:ext cx="76200" cy="200025"/>
    <xdr:sp macro="" textlink="">
      <xdr:nvSpPr>
        <xdr:cNvPr id="153" name="Text Box 2">
          <a:extLst>
            <a:ext uri="{FF2B5EF4-FFF2-40B4-BE49-F238E27FC236}">
              <a16:creationId xmlns:a16="http://schemas.microsoft.com/office/drawing/2014/main" id="{53782124-E2F5-49F1-8BC8-F2EF8D20200A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43</xdr:row>
      <xdr:rowOff>0</xdr:rowOff>
    </xdr:from>
    <xdr:ext cx="76200" cy="200025"/>
    <xdr:sp macro="" textlink="">
      <xdr:nvSpPr>
        <xdr:cNvPr id="154" name="Text Box 2">
          <a:extLst>
            <a:ext uri="{FF2B5EF4-FFF2-40B4-BE49-F238E27FC236}">
              <a16:creationId xmlns:a16="http://schemas.microsoft.com/office/drawing/2014/main" id="{32E6C387-D48B-45CA-8520-C1FC4AB9C359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43</xdr:row>
      <xdr:rowOff>0</xdr:rowOff>
    </xdr:from>
    <xdr:ext cx="76200" cy="200025"/>
    <xdr:sp macro="" textlink="">
      <xdr:nvSpPr>
        <xdr:cNvPr id="155" name="Text Box 2">
          <a:extLst>
            <a:ext uri="{FF2B5EF4-FFF2-40B4-BE49-F238E27FC236}">
              <a16:creationId xmlns:a16="http://schemas.microsoft.com/office/drawing/2014/main" id="{08FBD77C-7750-4961-A27A-024B3D5929E3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43</xdr:row>
      <xdr:rowOff>0</xdr:rowOff>
    </xdr:from>
    <xdr:ext cx="76200" cy="200025"/>
    <xdr:sp macro="" textlink="">
      <xdr:nvSpPr>
        <xdr:cNvPr id="156" name="Text Box 2">
          <a:extLst>
            <a:ext uri="{FF2B5EF4-FFF2-40B4-BE49-F238E27FC236}">
              <a16:creationId xmlns:a16="http://schemas.microsoft.com/office/drawing/2014/main" id="{78A2EA8D-C79F-433C-B9C2-1479BB06DDF6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43</xdr:row>
      <xdr:rowOff>0</xdr:rowOff>
    </xdr:from>
    <xdr:ext cx="76200" cy="200025"/>
    <xdr:sp macro="" textlink="">
      <xdr:nvSpPr>
        <xdr:cNvPr id="157" name="Text Box 2">
          <a:extLst>
            <a:ext uri="{FF2B5EF4-FFF2-40B4-BE49-F238E27FC236}">
              <a16:creationId xmlns:a16="http://schemas.microsoft.com/office/drawing/2014/main" id="{128F36C9-B844-4EC1-9972-78DD28A4B5A2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43</xdr:row>
      <xdr:rowOff>0</xdr:rowOff>
    </xdr:from>
    <xdr:ext cx="76200" cy="200025"/>
    <xdr:sp macro="" textlink="">
      <xdr:nvSpPr>
        <xdr:cNvPr id="158" name="Text Box 2">
          <a:extLst>
            <a:ext uri="{FF2B5EF4-FFF2-40B4-BE49-F238E27FC236}">
              <a16:creationId xmlns:a16="http://schemas.microsoft.com/office/drawing/2014/main" id="{259DABE0-1F6A-4A79-BD03-7C33C7625CB3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43</xdr:row>
      <xdr:rowOff>0</xdr:rowOff>
    </xdr:from>
    <xdr:ext cx="76200" cy="200025"/>
    <xdr:sp macro="" textlink="">
      <xdr:nvSpPr>
        <xdr:cNvPr id="159" name="Text Box 2">
          <a:extLst>
            <a:ext uri="{FF2B5EF4-FFF2-40B4-BE49-F238E27FC236}">
              <a16:creationId xmlns:a16="http://schemas.microsoft.com/office/drawing/2014/main" id="{A230C3A3-CE94-4487-99FD-512CE29005DD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43</xdr:row>
      <xdr:rowOff>0</xdr:rowOff>
    </xdr:from>
    <xdr:ext cx="76200" cy="200025"/>
    <xdr:sp macro="" textlink="">
      <xdr:nvSpPr>
        <xdr:cNvPr id="160" name="Text Box 2">
          <a:extLst>
            <a:ext uri="{FF2B5EF4-FFF2-40B4-BE49-F238E27FC236}">
              <a16:creationId xmlns:a16="http://schemas.microsoft.com/office/drawing/2014/main" id="{887744A0-D844-44D1-8F58-5CA8388FDD18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43</xdr:row>
      <xdr:rowOff>0</xdr:rowOff>
    </xdr:from>
    <xdr:ext cx="76200" cy="200025"/>
    <xdr:sp macro="" textlink="">
      <xdr:nvSpPr>
        <xdr:cNvPr id="161" name="Text Box 2">
          <a:extLst>
            <a:ext uri="{FF2B5EF4-FFF2-40B4-BE49-F238E27FC236}">
              <a16:creationId xmlns:a16="http://schemas.microsoft.com/office/drawing/2014/main" id="{B2579CB7-39B3-4BAC-A7BF-474B57AD2078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43</xdr:row>
      <xdr:rowOff>0</xdr:rowOff>
    </xdr:from>
    <xdr:ext cx="76200" cy="200025"/>
    <xdr:sp macro="" textlink="">
      <xdr:nvSpPr>
        <xdr:cNvPr id="162" name="Text Box 2">
          <a:extLst>
            <a:ext uri="{FF2B5EF4-FFF2-40B4-BE49-F238E27FC236}">
              <a16:creationId xmlns:a16="http://schemas.microsoft.com/office/drawing/2014/main" id="{7E4C8006-A6B1-43C4-9959-08A7C7BFF914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43</xdr:row>
      <xdr:rowOff>0</xdr:rowOff>
    </xdr:from>
    <xdr:ext cx="76200" cy="200025"/>
    <xdr:sp macro="" textlink="">
      <xdr:nvSpPr>
        <xdr:cNvPr id="163" name="Text Box 2">
          <a:extLst>
            <a:ext uri="{FF2B5EF4-FFF2-40B4-BE49-F238E27FC236}">
              <a16:creationId xmlns:a16="http://schemas.microsoft.com/office/drawing/2014/main" id="{2FE96B4A-3BF7-4F8B-9424-3F8E441A0E66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9</xdr:row>
      <xdr:rowOff>0</xdr:rowOff>
    </xdr:from>
    <xdr:ext cx="76200" cy="200025"/>
    <xdr:sp macro="" textlink="">
      <xdr:nvSpPr>
        <xdr:cNvPr id="164" name="Text Box 2">
          <a:extLst>
            <a:ext uri="{FF2B5EF4-FFF2-40B4-BE49-F238E27FC236}">
              <a16:creationId xmlns:a16="http://schemas.microsoft.com/office/drawing/2014/main" id="{A9BF1519-2D63-4514-8783-6B3583998ED1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9</xdr:row>
      <xdr:rowOff>0</xdr:rowOff>
    </xdr:from>
    <xdr:ext cx="76200" cy="200025"/>
    <xdr:sp macro="" textlink="">
      <xdr:nvSpPr>
        <xdr:cNvPr id="165" name="Text Box 2">
          <a:extLst>
            <a:ext uri="{FF2B5EF4-FFF2-40B4-BE49-F238E27FC236}">
              <a16:creationId xmlns:a16="http://schemas.microsoft.com/office/drawing/2014/main" id="{24012680-BB02-4C89-AF0E-069EF036A6A6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9</xdr:row>
      <xdr:rowOff>0</xdr:rowOff>
    </xdr:from>
    <xdr:ext cx="76200" cy="200025"/>
    <xdr:sp macro="" textlink="">
      <xdr:nvSpPr>
        <xdr:cNvPr id="166" name="Text Box 2">
          <a:extLst>
            <a:ext uri="{FF2B5EF4-FFF2-40B4-BE49-F238E27FC236}">
              <a16:creationId xmlns:a16="http://schemas.microsoft.com/office/drawing/2014/main" id="{90D6B5FA-9E3C-4AAD-B5AA-07232DDB08E6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9</xdr:row>
      <xdr:rowOff>0</xdr:rowOff>
    </xdr:from>
    <xdr:ext cx="76200" cy="200025"/>
    <xdr:sp macro="" textlink="">
      <xdr:nvSpPr>
        <xdr:cNvPr id="167" name="Text Box 2">
          <a:extLst>
            <a:ext uri="{FF2B5EF4-FFF2-40B4-BE49-F238E27FC236}">
              <a16:creationId xmlns:a16="http://schemas.microsoft.com/office/drawing/2014/main" id="{4246217A-9C9D-4E1D-87D2-903A43680779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9</xdr:row>
      <xdr:rowOff>0</xdr:rowOff>
    </xdr:from>
    <xdr:ext cx="76200" cy="200025"/>
    <xdr:sp macro="" textlink="">
      <xdr:nvSpPr>
        <xdr:cNvPr id="168" name="Text Box 2">
          <a:extLst>
            <a:ext uri="{FF2B5EF4-FFF2-40B4-BE49-F238E27FC236}">
              <a16:creationId xmlns:a16="http://schemas.microsoft.com/office/drawing/2014/main" id="{479A81BD-701B-45D7-A910-B75F6EF80AB2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9</xdr:row>
      <xdr:rowOff>0</xdr:rowOff>
    </xdr:from>
    <xdr:ext cx="76200" cy="200025"/>
    <xdr:sp macro="" textlink="">
      <xdr:nvSpPr>
        <xdr:cNvPr id="169" name="Text Box 2">
          <a:extLst>
            <a:ext uri="{FF2B5EF4-FFF2-40B4-BE49-F238E27FC236}">
              <a16:creationId xmlns:a16="http://schemas.microsoft.com/office/drawing/2014/main" id="{3A88578B-9B8C-439A-AC66-2D9A3FD1AED5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9</xdr:row>
      <xdr:rowOff>0</xdr:rowOff>
    </xdr:from>
    <xdr:ext cx="76200" cy="200025"/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id="{F05E7237-64F4-42A9-87A8-984255E1B8E1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9</xdr:row>
      <xdr:rowOff>0</xdr:rowOff>
    </xdr:from>
    <xdr:ext cx="76200" cy="200025"/>
    <xdr:sp macro="" textlink="">
      <xdr:nvSpPr>
        <xdr:cNvPr id="171" name="Text Box 2">
          <a:extLst>
            <a:ext uri="{FF2B5EF4-FFF2-40B4-BE49-F238E27FC236}">
              <a16:creationId xmlns:a16="http://schemas.microsoft.com/office/drawing/2014/main" id="{71A63C2F-37F6-4D28-8447-A6DCF13B25AB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9</xdr:row>
      <xdr:rowOff>0</xdr:rowOff>
    </xdr:from>
    <xdr:ext cx="76200" cy="200025"/>
    <xdr:sp macro="" textlink="">
      <xdr:nvSpPr>
        <xdr:cNvPr id="172" name="Text Box 2">
          <a:extLst>
            <a:ext uri="{FF2B5EF4-FFF2-40B4-BE49-F238E27FC236}">
              <a16:creationId xmlns:a16="http://schemas.microsoft.com/office/drawing/2014/main" id="{2FFD0108-8868-46F9-B288-F5913D3FB9BB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9</xdr:row>
      <xdr:rowOff>0</xdr:rowOff>
    </xdr:from>
    <xdr:ext cx="76200" cy="200025"/>
    <xdr:sp macro="" textlink="">
      <xdr:nvSpPr>
        <xdr:cNvPr id="173" name="Text Box 2">
          <a:extLst>
            <a:ext uri="{FF2B5EF4-FFF2-40B4-BE49-F238E27FC236}">
              <a16:creationId xmlns:a16="http://schemas.microsoft.com/office/drawing/2014/main" id="{DBE2C197-2BF6-4572-8A3E-FB08B85EAACE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9</xdr:row>
      <xdr:rowOff>0</xdr:rowOff>
    </xdr:from>
    <xdr:ext cx="76200" cy="200025"/>
    <xdr:sp macro="" textlink="">
      <xdr:nvSpPr>
        <xdr:cNvPr id="174" name="Text Box 2">
          <a:extLst>
            <a:ext uri="{FF2B5EF4-FFF2-40B4-BE49-F238E27FC236}">
              <a16:creationId xmlns:a16="http://schemas.microsoft.com/office/drawing/2014/main" id="{5DE7638C-C780-480E-9C66-3F0BE6F6DFD9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9</xdr:row>
      <xdr:rowOff>0</xdr:rowOff>
    </xdr:from>
    <xdr:ext cx="76200" cy="200025"/>
    <xdr:sp macro="" textlink="">
      <xdr:nvSpPr>
        <xdr:cNvPr id="175" name="Text Box 2">
          <a:extLst>
            <a:ext uri="{FF2B5EF4-FFF2-40B4-BE49-F238E27FC236}">
              <a16:creationId xmlns:a16="http://schemas.microsoft.com/office/drawing/2014/main" id="{660B2334-8721-46D3-BF25-5355F1445EBF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77</xdr:row>
      <xdr:rowOff>0</xdr:rowOff>
    </xdr:from>
    <xdr:ext cx="76200" cy="200025"/>
    <xdr:sp macro="" textlink="">
      <xdr:nvSpPr>
        <xdr:cNvPr id="176" name="Text Box 2">
          <a:extLst>
            <a:ext uri="{FF2B5EF4-FFF2-40B4-BE49-F238E27FC236}">
              <a16:creationId xmlns:a16="http://schemas.microsoft.com/office/drawing/2014/main" id="{8B61BD83-FE7C-438A-8B27-A026218317D8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77</xdr:row>
      <xdr:rowOff>0</xdr:rowOff>
    </xdr:from>
    <xdr:ext cx="76200" cy="200025"/>
    <xdr:sp macro="" textlink="">
      <xdr:nvSpPr>
        <xdr:cNvPr id="177" name="Text Box 2">
          <a:extLst>
            <a:ext uri="{FF2B5EF4-FFF2-40B4-BE49-F238E27FC236}">
              <a16:creationId xmlns:a16="http://schemas.microsoft.com/office/drawing/2014/main" id="{BC89F3A4-41D3-4353-8BCF-FB7CF95170A0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77</xdr:row>
      <xdr:rowOff>0</xdr:rowOff>
    </xdr:from>
    <xdr:ext cx="76200" cy="200025"/>
    <xdr:sp macro="" textlink="">
      <xdr:nvSpPr>
        <xdr:cNvPr id="178" name="Text Box 2">
          <a:extLst>
            <a:ext uri="{FF2B5EF4-FFF2-40B4-BE49-F238E27FC236}">
              <a16:creationId xmlns:a16="http://schemas.microsoft.com/office/drawing/2014/main" id="{9C842285-7690-409B-846E-8898BAC89845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77</xdr:row>
      <xdr:rowOff>0</xdr:rowOff>
    </xdr:from>
    <xdr:ext cx="76200" cy="200025"/>
    <xdr:sp macro="" textlink="">
      <xdr:nvSpPr>
        <xdr:cNvPr id="179" name="Text Box 2">
          <a:extLst>
            <a:ext uri="{FF2B5EF4-FFF2-40B4-BE49-F238E27FC236}">
              <a16:creationId xmlns:a16="http://schemas.microsoft.com/office/drawing/2014/main" id="{A16A30B5-6D53-424A-B6FA-562910D35FBF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77</xdr:row>
      <xdr:rowOff>0</xdr:rowOff>
    </xdr:from>
    <xdr:ext cx="76200" cy="200025"/>
    <xdr:sp macro="" textlink="">
      <xdr:nvSpPr>
        <xdr:cNvPr id="180" name="Text Box 2">
          <a:extLst>
            <a:ext uri="{FF2B5EF4-FFF2-40B4-BE49-F238E27FC236}">
              <a16:creationId xmlns:a16="http://schemas.microsoft.com/office/drawing/2014/main" id="{19D95C41-BCFB-4B6A-B47A-E7C481BE7AE1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77</xdr:row>
      <xdr:rowOff>0</xdr:rowOff>
    </xdr:from>
    <xdr:ext cx="76200" cy="200025"/>
    <xdr:sp macro="" textlink="">
      <xdr:nvSpPr>
        <xdr:cNvPr id="181" name="Text Box 2">
          <a:extLst>
            <a:ext uri="{FF2B5EF4-FFF2-40B4-BE49-F238E27FC236}">
              <a16:creationId xmlns:a16="http://schemas.microsoft.com/office/drawing/2014/main" id="{5BEEEB95-A0D8-4F8F-A713-354B948F9770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77</xdr:row>
      <xdr:rowOff>0</xdr:rowOff>
    </xdr:from>
    <xdr:ext cx="76200" cy="200025"/>
    <xdr:sp macro="" textlink="">
      <xdr:nvSpPr>
        <xdr:cNvPr id="182" name="Text Box 2">
          <a:extLst>
            <a:ext uri="{FF2B5EF4-FFF2-40B4-BE49-F238E27FC236}">
              <a16:creationId xmlns:a16="http://schemas.microsoft.com/office/drawing/2014/main" id="{491D833F-7AA5-4429-B563-8570AA51A785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77</xdr:row>
      <xdr:rowOff>0</xdr:rowOff>
    </xdr:from>
    <xdr:ext cx="76200" cy="200025"/>
    <xdr:sp macro="" textlink="">
      <xdr:nvSpPr>
        <xdr:cNvPr id="183" name="Text Box 2">
          <a:extLst>
            <a:ext uri="{FF2B5EF4-FFF2-40B4-BE49-F238E27FC236}">
              <a16:creationId xmlns:a16="http://schemas.microsoft.com/office/drawing/2014/main" id="{10765274-7B88-40EB-AD83-9FC50A22901B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77</xdr:row>
      <xdr:rowOff>0</xdr:rowOff>
    </xdr:from>
    <xdr:ext cx="76200" cy="200025"/>
    <xdr:sp macro="" textlink="">
      <xdr:nvSpPr>
        <xdr:cNvPr id="184" name="Text Box 2">
          <a:extLst>
            <a:ext uri="{FF2B5EF4-FFF2-40B4-BE49-F238E27FC236}">
              <a16:creationId xmlns:a16="http://schemas.microsoft.com/office/drawing/2014/main" id="{BD99B981-4611-49BE-9B55-1BF16CA5CC21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77</xdr:row>
      <xdr:rowOff>0</xdr:rowOff>
    </xdr:from>
    <xdr:ext cx="76200" cy="200025"/>
    <xdr:sp macro="" textlink="">
      <xdr:nvSpPr>
        <xdr:cNvPr id="185" name="Text Box 2">
          <a:extLst>
            <a:ext uri="{FF2B5EF4-FFF2-40B4-BE49-F238E27FC236}">
              <a16:creationId xmlns:a16="http://schemas.microsoft.com/office/drawing/2014/main" id="{4C30292E-FBC9-415D-8FCB-5899A465B434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77</xdr:row>
      <xdr:rowOff>0</xdr:rowOff>
    </xdr:from>
    <xdr:ext cx="76200" cy="200025"/>
    <xdr:sp macro="" textlink="">
      <xdr:nvSpPr>
        <xdr:cNvPr id="186" name="Text Box 2">
          <a:extLst>
            <a:ext uri="{FF2B5EF4-FFF2-40B4-BE49-F238E27FC236}">
              <a16:creationId xmlns:a16="http://schemas.microsoft.com/office/drawing/2014/main" id="{D0818106-71A4-42A7-B2A6-2BB5A599041A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77</xdr:row>
      <xdr:rowOff>0</xdr:rowOff>
    </xdr:from>
    <xdr:ext cx="76200" cy="200025"/>
    <xdr:sp macro="" textlink="">
      <xdr:nvSpPr>
        <xdr:cNvPr id="187" name="Text Box 2">
          <a:extLst>
            <a:ext uri="{FF2B5EF4-FFF2-40B4-BE49-F238E27FC236}">
              <a16:creationId xmlns:a16="http://schemas.microsoft.com/office/drawing/2014/main" id="{C39EFB9D-77BF-46D3-9866-83ED6EAF4B37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77</xdr:row>
      <xdr:rowOff>0</xdr:rowOff>
    </xdr:from>
    <xdr:ext cx="76200" cy="200025"/>
    <xdr:sp macro="" textlink="">
      <xdr:nvSpPr>
        <xdr:cNvPr id="188" name="Text Box 2">
          <a:extLst>
            <a:ext uri="{FF2B5EF4-FFF2-40B4-BE49-F238E27FC236}">
              <a16:creationId xmlns:a16="http://schemas.microsoft.com/office/drawing/2014/main" id="{587D64F0-BD49-47C1-A73C-232965C38F86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77</xdr:row>
      <xdr:rowOff>0</xdr:rowOff>
    </xdr:from>
    <xdr:ext cx="76200" cy="200025"/>
    <xdr:sp macro="" textlink="">
      <xdr:nvSpPr>
        <xdr:cNvPr id="189" name="Text Box 2">
          <a:extLst>
            <a:ext uri="{FF2B5EF4-FFF2-40B4-BE49-F238E27FC236}">
              <a16:creationId xmlns:a16="http://schemas.microsoft.com/office/drawing/2014/main" id="{8D3E51AC-9EF4-47D8-BDBB-904F35D9527B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77</xdr:row>
      <xdr:rowOff>0</xdr:rowOff>
    </xdr:from>
    <xdr:ext cx="76200" cy="200025"/>
    <xdr:sp macro="" textlink="">
      <xdr:nvSpPr>
        <xdr:cNvPr id="190" name="Text Box 2">
          <a:extLst>
            <a:ext uri="{FF2B5EF4-FFF2-40B4-BE49-F238E27FC236}">
              <a16:creationId xmlns:a16="http://schemas.microsoft.com/office/drawing/2014/main" id="{6514CD76-41ED-4A50-BEE0-60EFFFCF922E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77</xdr:row>
      <xdr:rowOff>0</xdr:rowOff>
    </xdr:from>
    <xdr:ext cx="76200" cy="200025"/>
    <xdr:sp macro="" textlink="">
      <xdr:nvSpPr>
        <xdr:cNvPr id="191" name="Text Box 2">
          <a:extLst>
            <a:ext uri="{FF2B5EF4-FFF2-40B4-BE49-F238E27FC236}">
              <a16:creationId xmlns:a16="http://schemas.microsoft.com/office/drawing/2014/main" id="{9A5F5D0A-93BE-4390-9722-9B4369109E5B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77</xdr:row>
      <xdr:rowOff>0</xdr:rowOff>
    </xdr:from>
    <xdr:ext cx="76200" cy="200025"/>
    <xdr:sp macro="" textlink="">
      <xdr:nvSpPr>
        <xdr:cNvPr id="192" name="Text Box 2">
          <a:extLst>
            <a:ext uri="{FF2B5EF4-FFF2-40B4-BE49-F238E27FC236}">
              <a16:creationId xmlns:a16="http://schemas.microsoft.com/office/drawing/2014/main" id="{34BE1AD9-9685-4FE4-84F1-CD840AA6764B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77</xdr:row>
      <xdr:rowOff>0</xdr:rowOff>
    </xdr:from>
    <xdr:ext cx="76200" cy="200025"/>
    <xdr:sp macro="" textlink="">
      <xdr:nvSpPr>
        <xdr:cNvPr id="193" name="Text Box 2">
          <a:extLst>
            <a:ext uri="{FF2B5EF4-FFF2-40B4-BE49-F238E27FC236}">
              <a16:creationId xmlns:a16="http://schemas.microsoft.com/office/drawing/2014/main" id="{109F4BC1-6C94-4B4C-AED9-B32BE959A522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77</xdr:row>
      <xdr:rowOff>0</xdr:rowOff>
    </xdr:from>
    <xdr:ext cx="76200" cy="200025"/>
    <xdr:sp macro="" textlink="">
      <xdr:nvSpPr>
        <xdr:cNvPr id="194" name="Text Box 2">
          <a:extLst>
            <a:ext uri="{FF2B5EF4-FFF2-40B4-BE49-F238E27FC236}">
              <a16:creationId xmlns:a16="http://schemas.microsoft.com/office/drawing/2014/main" id="{0F315AAD-2F6F-4C6A-9F36-6BF4B0C584BF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77</xdr:row>
      <xdr:rowOff>0</xdr:rowOff>
    </xdr:from>
    <xdr:ext cx="76200" cy="200025"/>
    <xdr:sp macro="" textlink="">
      <xdr:nvSpPr>
        <xdr:cNvPr id="195" name="Text Box 2">
          <a:extLst>
            <a:ext uri="{FF2B5EF4-FFF2-40B4-BE49-F238E27FC236}">
              <a16:creationId xmlns:a16="http://schemas.microsoft.com/office/drawing/2014/main" id="{47D226EE-A007-4A77-B2B2-2F9A894029F3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77</xdr:row>
      <xdr:rowOff>0</xdr:rowOff>
    </xdr:from>
    <xdr:ext cx="76200" cy="200025"/>
    <xdr:sp macro="" textlink="">
      <xdr:nvSpPr>
        <xdr:cNvPr id="196" name="Text Box 2">
          <a:extLst>
            <a:ext uri="{FF2B5EF4-FFF2-40B4-BE49-F238E27FC236}">
              <a16:creationId xmlns:a16="http://schemas.microsoft.com/office/drawing/2014/main" id="{499C7D61-39F4-46EB-B36B-9FE556D5F551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77</xdr:row>
      <xdr:rowOff>0</xdr:rowOff>
    </xdr:from>
    <xdr:ext cx="76200" cy="200025"/>
    <xdr:sp macro="" textlink="">
      <xdr:nvSpPr>
        <xdr:cNvPr id="197" name="Text Box 2">
          <a:extLst>
            <a:ext uri="{FF2B5EF4-FFF2-40B4-BE49-F238E27FC236}">
              <a16:creationId xmlns:a16="http://schemas.microsoft.com/office/drawing/2014/main" id="{7194028F-D1AF-4847-BDF9-B5731612CEC4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77</xdr:row>
      <xdr:rowOff>0</xdr:rowOff>
    </xdr:from>
    <xdr:ext cx="76200" cy="200025"/>
    <xdr:sp macro="" textlink="">
      <xdr:nvSpPr>
        <xdr:cNvPr id="198" name="Text Box 2">
          <a:extLst>
            <a:ext uri="{FF2B5EF4-FFF2-40B4-BE49-F238E27FC236}">
              <a16:creationId xmlns:a16="http://schemas.microsoft.com/office/drawing/2014/main" id="{45B7FC0E-B037-4B78-81EC-6DE5589F4CC0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77</xdr:row>
      <xdr:rowOff>0</xdr:rowOff>
    </xdr:from>
    <xdr:ext cx="76200" cy="200025"/>
    <xdr:sp macro="" textlink="">
      <xdr:nvSpPr>
        <xdr:cNvPr id="199" name="Text Box 2">
          <a:extLst>
            <a:ext uri="{FF2B5EF4-FFF2-40B4-BE49-F238E27FC236}">
              <a16:creationId xmlns:a16="http://schemas.microsoft.com/office/drawing/2014/main" id="{5AB5C79F-A8AD-43D1-80C7-D8D4C61B34AF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77</xdr:row>
      <xdr:rowOff>0</xdr:rowOff>
    </xdr:from>
    <xdr:ext cx="76200" cy="200025"/>
    <xdr:sp macro="" textlink="">
      <xdr:nvSpPr>
        <xdr:cNvPr id="200" name="Text Box 2">
          <a:extLst>
            <a:ext uri="{FF2B5EF4-FFF2-40B4-BE49-F238E27FC236}">
              <a16:creationId xmlns:a16="http://schemas.microsoft.com/office/drawing/2014/main" id="{8C1573FA-2E03-43CC-9EBB-B951F6F6C3C9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77</xdr:row>
      <xdr:rowOff>0</xdr:rowOff>
    </xdr:from>
    <xdr:ext cx="76200" cy="200025"/>
    <xdr:sp macro="" textlink="">
      <xdr:nvSpPr>
        <xdr:cNvPr id="201" name="Text Box 2">
          <a:extLst>
            <a:ext uri="{FF2B5EF4-FFF2-40B4-BE49-F238E27FC236}">
              <a16:creationId xmlns:a16="http://schemas.microsoft.com/office/drawing/2014/main" id="{371BC94C-C9AB-46A9-B8D7-E4402D3D6554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77</xdr:row>
      <xdr:rowOff>0</xdr:rowOff>
    </xdr:from>
    <xdr:ext cx="76200" cy="200025"/>
    <xdr:sp macro="" textlink="">
      <xdr:nvSpPr>
        <xdr:cNvPr id="202" name="Text Box 2">
          <a:extLst>
            <a:ext uri="{FF2B5EF4-FFF2-40B4-BE49-F238E27FC236}">
              <a16:creationId xmlns:a16="http://schemas.microsoft.com/office/drawing/2014/main" id="{D98B8C1E-00F2-401B-AF97-75F30E23BCA9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95250</xdr:colOff>
      <xdr:row>77</xdr:row>
      <xdr:rowOff>0</xdr:rowOff>
    </xdr:from>
    <xdr:ext cx="76200" cy="200025"/>
    <xdr:sp macro="" textlink="">
      <xdr:nvSpPr>
        <xdr:cNvPr id="203" name="Text Box 2">
          <a:extLst>
            <a:ext uri="{FF2B5EF4-FFF2-40B4-BE49-F238E27FC236}">
              <a16:creationId xmlns:a16="http://schemas.microsoft.com/office/drawing/2014/main" id="{F8F151FF-104F-4B39-BD6C-F103AC0C0584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95250</xdr:colOff>
      <xdr:row>77</xdr:row>
      <xdr:rowOff>0</xdr:rowOff>
    </xdr:from>
    <xdr:ext cx="76200" cy="200025"/>
    <xdr:sp macro="" textlink="">
      <xdr:nvSpPr>
        <xdr:cNvPr id="204" name="Text Box 2">
          <a:extLst>
            <a:ext uri="{FF2B5EF4-FFF2-40B4-BE49-F238E27FC236}">
              <a16:creationId xmlns:a16="http://schemas.microsoft.com/office/drawing/2014/main" id="{EFE61837-5FFB-4F8D-AA22-AAF73FC8E59A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95250</xdr:colOff>
      <xdr:row>77</xdr:row>
      <xdr:rowOff>0</xdr:rowOff>
    </xdr:from>
    <xdr:ext cx="76200" cy="200025"/>
    <xdr:sp macro="" textlink="">
      <xdr:nvSpPr>
        <xdr:cNvPr id="205" name="Text Box 2">
          <a:extLst>
            <a:ext uri="{FF2B5EF4-FFF2-40B4-BE49-F238E27FC236}">
              <a16:creationId xmlns:a16="http://schemas.microsoft.com/office/drawing/2014/main" id="{CDD82CBC-985D-48DB-8277-ED5DE50231C2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77</xdr:row>
      <xdr:rowOff>0</xdr:rowOff>
    </xdr:from>
    <xdr:ext cx="76200" cy="200025"/>
    <xdr:sp macro="" textlink="">
      <xdr:nvSpPr>
        <xdr:cNvPr id="206" name="Text Box 2">
          <a:extLst>
            <a:ext uri="{FF2B5EF4-FFF2-40B4-BE49-F238E27FC236}">
              <a16:creationId xmlns:a16="http://schemas.microsoft.com/office/drawing/2014/main" id="{1BD8AF98-D611-4380-9750-E4639CA8A214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77</xdr:row>
      <xdr:rowOff>0</xdr:rowOff>
    </xdr:from>
    <xdr:ext cx="76200" cy="200025"/>
    <xdr:sp macro="" textlink="">
      <xdr:nvSpPr>
        <xdr:cNvPr id="207" name="Text Box 2">
          <a:extLst>
            <a:ext uri="{FF2B5EF4-FFF2-40B4-BE49-F238E27FC236}">
              <a16:creationId xmlns:a16="http://schemas.microsoft.com/office/drawing/2014/main" id="{C63E6332-C131-4151-BDAE-AE1453A0D5FB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77</xdr:row>
      <xdr:rowOff>0</xdr:rowOff>
    </xdr:from>
    <xdr:ext cx="76200" cy="200025"/>
    <xdr:sp macro="" textlink="">
      <xdr:nvSpPr>
        <xdr:cNvPr id="208" name="Text Box 2">
          <a:extLst>
            <a:ext uri="{FF2B5EF4-FFF2-40B4-BE49-F238E27FC236}">
              <a16:creationId xmlns:a16="http://schemas.microsoft.com/office/drawing/2014/main" id="{24360C6B-6CD3-4C50-9634-D96EC78389C1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77</xdr:row>
      <xdr:rowOff>0</xdr:rowOff>
    </xdr:from>
    <xdr:ext cx="76200" cy="200025"/>
    <xdr:sp macro="" textlink="">
      <xdr:nvSpPr>
        <xdr:cNvPr id="209" name="Text Box 2">
          <a:extLst>
            <a:ext uri="{FF2B5EF4-FFF2-40B4-BE49-F238E27FC236}">
              <a16:creationId xmlns:a16="http://schemas.microsoft.com/office/drawing/2014/main" id="{3F8D757A-ACDE-4B3F-B79D-258B0E57BD9D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77</xdr:row>
      <xdr:rowOff>0</xdr:rowOff>
    </xdr:from>
    <xdr:ext cx="76200" cy="200025"/>
    <xdr:sp macro="" textlink="">
      <xdr:nvSpPr>
        <xdr:cNvPr id="210" name="Text Box 2">
          <a:extLst>
            <a:ext uri="{FF2B5EF4-FFF2-40B4-BE49-F238E27FC236}">
              <a16:creationId xmlns:a16="http://schemas.microsoft.com/office/drawing/2014/main" id="{909C185A-05AF-4745-BE84-DD6E28B48FF9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77</xdr:row>
      <xdr:rowOff>0</xdr:rowOff>
    </xdr:from>
    <xdr:ext cx="76200" cy="200025"/>
    <xdr:sp macro="" textlink="">
      <xdr:nvSpPr>
        <xdr:cNvPr id="211" name="Text Box 2">
          <a:extLst>
            <a:ext uri="{FF2B5EF4-FFF2-40B4-BE49-F238E27FC236}">
              <a16:creationId xmlns:a16="http://schemas.microsoft.com/office/drawing/2014/main" id="{2A5019F8-59B0-47A2-B9D2-C55FC4648C29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77</xdr:row>
      <xdr:rowOff>0</xdr:rowOff>
    </xdr:from>
    <xdr:ext cx="76200" cy="200025"/>
    <xdr:sp macro="" textlink="">
      <xdr:nvSpPr>
        <xdr:cNvPr id="212" name="Text Box 2">
          <a:extLst>
            <a:ext uri="{FF2B5EF4-FFF2-40B4-BE49-F238E27FC236}">
              <a16:creationId xmlns:a16="http://schemas.microsoft.com/office/drawing/2014/main" id="{750DA71E-6C88-447A-AA4E-F1C0C2A89D3A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77</xdr:row>
      <xdr:rowOff>0</xdr:rowOff>
    </xdr:from>
    <xdr:ext cx="76200" cy="200025"/>
    <xdr:sp macro="" textlink="">
      <xdr:nvSpPr>
        <xdr:cNvPr id="213" name="Text Box 2">
          <a:extLst>
            <a:ext uri="{FF2B5EF4-FFF2-40B4-BE49-F238E27FC236}">
              <a16:creationId xmlns:a16="http://schemas.microsoft.com/office/drawing/2014/main" id="{6C559F9D-03F3-4B86-A47D-88EACFA17334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77</xdr:row>
      <xdr:rowOff>0</xdr:rowOff>
    </xdr:from>
    <xdr:ext cx="76200" cy="200025"/>
    <xdr:sp macro="" textlink="">
      <xdr:nvSpPr>
        <xdr:cNvPr id="214" name="Text Box 2">
          <a:extLst>
            <a:ext uri="{FF2B5EF4-FFF2-40B4-BE49-F238E27FC236}">
              <a16:creationId xmlns:a16="http://schemas.microsoft.com/office/drawing/2014/main" id="{6980F470-EFE7-4838-92C7-40ED4568A248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95250</xdr:colOff>
      <xdr:row>111</xdr:row>
      <xdr:rowOff>0</xdr:rowOff>
    </xdr:from>
    <xdr:ext cx="76200" cy="200025"/>
    <xdr:sp macro="" textlink="">
      <xdr:nvSpPr>
        <xdr:cNvPr id="215" name="Text Box 2">
          <a:extLst>
            <a:ext uri="{FF2B5EF4-FFF2-40B4-BE49-F238E27FC236}">
              <a16:creationId xmlns:a16="http://schemas.microsoft.com/office/drawing/2014/main" id="{48C6F8F6-8722-44EB-8875-0EA8A773CBD5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95250</xdr:colOff>
      <xdr:row>111</xdr:row>
      <xdr:rowOff>0</xdr:rowOff>
    </xdr:from>
    <xdr:ext cx="76200" cy="200025"/>
    <xdr:sp macro="" textlink="">
      <xdr:nvSpPr>
        <xdr:cNvPr id="216" name="Text Box 2">
          <a:extLst>
            <a:ext uri="{FF2B5EF4-FFF2-40B4-BE49-F238E27FC236}">
              <a16:creationId xmlns:a16="http://schemas.microsoft.com/office/drawing/2014/main" id="{CFDD6F1C-252B-4D94-B97E-830010FDEE1A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95250</xdr:colOff>
      <xdr:row>111</xdr:row>
      <xdr:rowOff>0</xdr:rowOff>
    </xdr:from>
    <xdr:ext cx="76200" cy="200025"/>
    <xdr:sp macro="" textlink="">
      <xdr:nvSpPr>
        <xdr:cNvPr id="217" name="Text Box 2">
          <a:extLst>
            <a:ext uri="{FF2B5EF4-FFF2-40B4-BE49-F238E27FC236}">
              <a16:creationId xmlns:a16="http://schemas.microsoft.com/office/drawing/2014/main" id="{A4B287EC-D1C2-47B0-8BE7-17B1C257B29F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218" name="Text Box 2">
          <a:extLst>
            <a:ext uri="{FF2B5EF4-FFF2-40B4-BE49-F238E27FC236}">
              <a16:creationId xmlns:a16="http://schemas.microsoft.com/office/drawing/2014/main" id="{D82CE99D-DBAF-4DD1-8553-A1D35A953073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219" name="Text Box 2">
          <a:extLst>
            <a:ext uri="{FF2B5EF4-FFF2-40B4-BE49-F238E27FC236}">
              <a16:creationId xmlns:a16="http://schemas.microsoft.com/office/drawing/2014/main" id="{D94913E6-7BA6-49D9-A37D-0E2BDF22E906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220" name="Text Box 2">
          <a:extLst>
            <a:ext uri="{FF2B5EF4-FFF2-40B4-BE49-F238E27FC236}">
              <a16:creationId xmlns:a16="http://schemas.microsoft.com/office/drawing/2014/main" id="{821E61E8-AFA6-4B5B-9A07-07A2267B9887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221" name="Text Box 2">
          <a:extLst>
            <a:ext uri="{FF2B5EF4-FFF2-40B4-BE49-F238E27FC236}">
              <a16:creationId xmlns:a16="http://schemas.microsoft.com/office/drawing/2014/main" id="{EBE81112-E197-4D7B-8C69-7CBC48E78E38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222" name="Text Box 2">
          <a:extLst>
            <a:ext uri="{FF2B5EF4-FFF2-40B4-BE49-F238E27FC236}">
              <a16:creationId xmlns:a16="http://schemas.microsoft.com/office/drawing/2014/main" id="{72154376-5F56-4BED-B32D-15928A9FC263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223" name="Text Box 2">
          <a:extLst>
            <a:ext uri="{FF2B5EF4-FFF2-40B4-BE49-F238E27FC236}">
              <a16:creationId xmlns:a16="http://schemas.microsoft.com/office/drawing/2014/main" id="{8B0F0B93-E2C5-413A-93F1-68D4129C9D06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224" name="Text Box 2">
          <a:extLst>
            <a:ext uri="{FF2B5EF4-FFF2-40B4-BE49-F238E27FC236}">
              <a16:creationId xmlns:a16="http://schemas.microsoft.com/office/drawing/2014/main" id="{8AD617BC-02D5-4BC7-A2F1-195BB498E892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225" name="Text Box 2">
          <a:extLst>
            <a:ext uri="{FF2B5EF4-FFF2-40B4-BE49-F238E27FC236}">
              <a16:creationId xmlns:a16="http://schemas.microsoft.com/office/drawing/2014/main" id="{20D7CEB8-BAE9-442B-BF07-C46E067E87AB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226" name="Text Box 2">
          <a:extLst>
            <a:ext uri="{FF2B5EF4-FFF2-40B4-BE49-F238E27FC236}">
              <a16:creationId xmlns:a16="http://schemas.microsoft.com/office/drawing/2014/main" id="{7E5B34FC-B188-4D6E-8C1A-1359CA67CB0A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111</xdr:row>
      <xdr:rowOff>0</xdr:rowOff>
    </xdr:from>
    <xdr:ext cx="76200" cy="200025"/>
    <xdr:sp macro="" textlink="">
      <xdr:nvSpPr>
        <xdr:cNvPr id="227" name="Text Box 2">
          <a:extLst>
            <a:ext uri="{FF2B5EF4-FFF2-40B4-BE49-F238E27FC236}">
              <a16:creationId xmlns:a16="http://schemas.microsoft.com/office/drawing/2014/main" id="{EE9DE15D-0A91-4146-BCDE-4055B6C94804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111</xdr:row>
      <xdr:rowOff>0</xdr:rowOff>
    </xdr:from>
    <xdr:ext cx="76200" cy="200025"/>
    <xdr:sp macro="" textlink="">
      <xdr:nvSpPr>
        <xdr:cNvPr id="228" name="Text Box 2">
          <a:extLst>
            <a:ext uri="{FF2B5EF4-FFF2-40B4-BE49-F238E27FC236}">
              <a16:creationId xmlns:a16="http://schemas.microsoft.com/office/drawing/2014/main" id="{70CD6E6E-02E8-4CFF-AC7D-83E187DA0F06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111</xdr:row>
      <xdr:rowOff>0</xdr:rowOff>
    </xdr:from>
    <xdr:ext cx="76200" cy="200025"/>
    <xdr:sp macro="" textlink="">
      <xdr:nvSpPr>
        <xdr:cNvPr id="229" name="Text Box 2">
          <a:extLst>
            <a:ext uri="{FF2B5EF4-FFF2-40B4-BE49-F238E27FC236}">
              <a16:creationId xmlns:a16="http://schemas.microsoft.com/office/drawing/2014/main" id="{C3FDDB8B-3455-472C-B092-AFCD86972EC1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111</xdr:row>
      <xdr:rowOff>0</xdr:rowOff>
    </xdr:from>
    <xdr:ext cx="76200" cy="200025"/>
    <xdr:sp macro="" textlink="">
      <xdr:nvSpPr>
        <xdr:cNvPr id="230" name="Text Box 2">
          <a:extLst>
            <a:ext uri="{FF2B5EF4-FFF2-40B4-BE49-F238E27FC236}">
              <a16:creationId xmlns:a16="http://schemas.microsoft.com/office/drawing/2014/main" id="{F014F2BE-FFB4-47A5-9251-99993FA6A33D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111</xdr:row>
      <xdr:rowOff>0</xdr:rowOff>
    </xdr:from>
    <xdr:ext cx="76200" cy="200025"/>
    <xdr:sp macro="" textlink="">
      <xdr:nvSpPr>
        <xdr:cNvPr id="231" name="Text Box 2">
          <a:extLst>
            <a:ext uri="{FF2B5EF4-FFF2-40B4-BE49-F238E27FC236}">
              <a16:creationId xmlns:a16="http://schemas.microsoft.com/office/drawing/2014/main" id="{F68A7B1C-7FE8-4548-9E5B-41AF70E69A3D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111</xdr:row>
      <xdr:rowOff>0</xdr:rowOff>
    </xdr:from>
    <xdr:ext cx="76200" cy="200025"/>
    <xdr:sp macro="" textlink="">
      <xdr:nvSpPr>
        <xdr:cNvPr id="232" name="Text Box 2">
          <a:extLst>
            <a:ext uri="{FF2B5EF4-FFF2-40B4-BE49-F238E27FC236}">
              <a16:creationId xmlns:a16="http://schemas.microsoft.com/office/drawing/2014/main" id="{36773615-0D09-47A4-9A50-9D5A4A64AEB5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111</xdr:row>
      <xdr:rowOff>0</xdr:rowOff>
    </xdr:from>
    <xdr:ext cx="76200" cy="200025"/>
    <xdr:sp macro="" textlink="">
      <xdr:nvSpPr>
        <xdr:cNvPr id="233" name="Text Box 2">
          <a:extLst>
            <a:ext uri="{FF2B5EF4-FFF2-40B4-BE49-F238E27FC236}">
              <a16:creationId xmlns:a16="http://schemas.microsoft.com/office/drawing/2014/main" id="{84CD14F4-AA68-47B2-8FFD-1AAB244D8A2C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111</xdr:row>
      <xdr:rowOff>0</xdr:rowOff>
    </xdr:from>
    <xdr:ext cx="76200" cy="200025"/>
    <xdr:sp macro="" textlink="">
      <xdr:nvSpPr>
        <xdr:cNvPr id="234" name="Text Box 2">
          <a:extLst>
            <a:ext uri="{FF2B5EF4-FFF2-40B4-BE49-F238E27FC236}">
              <a16:creationId xmlns:a16="http://schemas.microsoft.com/office/drawing/2014/main" id="{3320AC9D-30A5-4C0A-9678-AAD2085A4E77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111</xdr:row>
      <xdr:rowOff>0</xdr:rowOff>
    </xdr:from>
    <xdr:ext cx="76200" cy="200025"/>
    <xdr:sp macro="" textlink="">
      <xdr:nvSpPr>
        <xdr:cNvPr id="235" name="Text Box 2">
          <a:extLst>
            <a:ext uri="{FF2B5EF4-FFF2-40B4-BE49-F238E27FC236}">
              <a16:creationId xmlns:a16="http://schemas.microsoft.com/office/drawing/2014/main" id="{C0624D0D-5BFA-4CB0-944E-7D718C5670B6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236" name="Text Box 2">
          <a:extLst>
            <a:ext uri="{FF2B5EF4-FFF2-40B4-BE49-F238E27FC236}">
              <a16:creationId xmlns:a16="http://schemas.microsoft.com/office/drawing/2014/main" id="{31D18C8B-8C95-41DF-9E2E-ADE6DD05C6EA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237" name="Text Box 2">
          <a:extLst>
            <a:ext uri="{FF2B5EF4-FFF2-40B4-BE49-F238E27FC236}">
              <a16:creationId xmlns:a16="http://schemas.microsoft.com/office/drawing/2014/main" id="{4A04ECF7-88BC-41B6-A1C1-F983092801AF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238" name="Text Box 2">
          <a:extLst>
            <a:ext uri="{FF2B5EF4-FFF2-40B4-BE49-F238E27FC236}">
              <a16:creationId xmlns:a16="http://schemas.microsoft.com/office/drawing/2014/main" id="{450E3D6A-B3AA-42A9-95E5-F9278F6C8DE4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239" name="Text Box 2">
          <a:extLst>
            <a:ext uri="{FF2B5EF4-FFF2-40B4-BE49-F238E27FC236}">
              <a16:creationId xmlns:a16="http://schemas.microsoft.com/office/drawing/2014/main" id="{F20B352B-6767-430D-BC3B-B6FF6D419697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240" name="Text Box 2">
          <a:extLst>
            <a:ext uri="{FF2B5EF4-FFF2-40B4-BE49-F238E27FC236}">
              <a16:creationId xmlns:a16="http://schemas.microsoft.com/office/drawing/2014/main" id="{4BCA9E9E-69F9-4014-A08D-241D0DEE9841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241" name="Text Box 2">
          <a:extLst>
            <a:ext uri="{FF2B5EF4-FFF2-40B4-BE49-F238E27FC236}">
              <a16:creationId xmlns:a16="http://schemas.microsoft.com/office/drawing/2014/main" id="{2779EB7D-40CD-4D99-BB97-6DA1CF329A23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242" name="Text Box 2">
          <a:extLst>
            <a:ext uri="{FF2B5EF4-FFF2-40B4-BE49-F238E27FC236}">
              <a16:creationId xmlns:a16="http://schemas.microsoft.com/office/drawing/2014/main" id="{179C16C0-0B35-47AC-88D7-9008C7E81EA3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243" name="Text Box 2">
          <a:extLst>
            <a:ext uri="{FF2B5EF4-FFF2-40B4-BE49-F238E27FC236}">
              <a16:creationId xmlns:a16="http://schemas.microsoft.com/office/drawing/2014/main" id="{5F6D57D6-C020-4C8B-9494-BBDDEAF5FCA2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244" name="Text Box 2">
          <a:extLst>
            <a:ext uri="{FF2B5EF4-FFF2-40B4-BE49-F238E27FC236}">
              <a16:creationId xmlns:a16="http://schemas.microsoft.com/office/drawing/2014/main" id="{0707E7B0-3FBD-4A52-9A12-6653053B378B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245" name="Text Box 2">
          <a:extLst>
            <a:ext uri="{FF2B5EF4-FFF2-40B4-BE49-F238E27FC236}">
              <a16:creationId xmlns:a16="http://schemas.microsoft.com/office/drawing/2014/main" id="{52A9FE92-565E-4454-88BF-E364B505A98F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246" name="Text Box 2">
          <a:extLst>
            <a:ext uri="{FF2B5EF4-FFF2-40B4-BE49-F238E27FC236}">
              <a16:creationId xmlns:a16="http://schemas.microsoft.com/office/drawing/2014/main" id="{B4DE519D-8836-456F-8EAC-C90457CE0414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247" name="Text Box 2">
          <a:extLst>
            <a:ext uri="{FF2B5EF4-FFF2-40B4-BE49-F238E27FC236}">
              <a16:creationId xmlns:a16="http://schemas.microsoft.com/office/drawing/2014/main" id="{20C7B34D-F9C3-4A3A-A676-B35A1A05E537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248" name="Text Box 2">
          <a:extLst>
            <a:ext uri="{FF2B5EF4-FFF2-40B4-BE49-F238E27FC236}">
              <a16:creationId xmlns:a16="http://schemas.microsoft.com/office/drawing/2014/main" id="{93EF0B33-C58F-4E5E-B1B8-616062C9E21A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249" name="Text Box 2">
          <a:extLst>
            <a:ext uri="{FF2B5EF4-FFF2-40B4-BE49-F238E27FC236}">
              <a16:creationId xmlns:a16="http://schemas.microsoft.com/office/drawing/2014/main" id="{4A220C48-E6FF-48B0-A2BA-8EEE18BB2278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250" name="Text Box 2">
          <a:extLst>
            <a:ext uri="{FF2B5EF4-FFF2-40B4-BE49-F238E27FC236}">
              <a16:creationId xmlns:a16="http://schemas.microsoft.com/office/drawing/2014/main" id="{C3130EE8-ABF8-4305-A01D-ED938837279D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251" name="Text Box 2">
          <a:extLst>
            <a:ext uri="{FF2B5EF4-FFF2-40B4-BE49-F238E27FC236}">
              <a16:creationId xmlns:a16="http://schemas.microsoft.com/office/drawing/2014/main" id="{EC633F04-6874-44DE-BEA1-6F9D5E0CB30E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252" name="Text Box 2">
          <a:extLst>
            <a:ext uri="{FF2B5EF4-FFF2-40B4-BE49-F238E27FC236}">
              <a16:creationId xmlns:a16="http://schemas.microsoft.com/office/drawing/2014/main" id="{38017059-05C0-474B-97F7-A7C50F628B15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111</xdr:row>
      <xdr:rowOff>0</xdr:rowOff>
    </xdr:from>
    <xdr:ext cx="76200" cy="200025"/>
    <xdr:sp macro="" textlink="">
      <xdr:nvSpPr>
        <xdr:cNvPr id="253" name="Text Box 2">
          <a:extLst>
            <a:ext uri="{FF2B5EF4-FFF2-40B4-BE49-F238E27FC236}">
              <a16:creationId xmlns:a16="http://schemas.microsoft.com/office/drawing/2014/main" id="{18B098FC-ECC8-4D44-A382-52A27147EEB0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54" name="Text Box 2">
          <a:extLst>
            <a:ext uri="{FF2B5EF4-FFF2-40B4-BE49-F238E27FC236}">
              <a16:creationId xmlns:a16="http://schemas.microsoft.com/office/drawing/2014/main" id="{FFC58888-C4FA-425B-8D7B-607028FE18A1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55" name="Text Box 2">
          <a:extLst>
            <a:ext uri="{FF2B5EF4-FFF2-40B4-BE49-F238E27FC236}">
              <a16:creationId xmlns:a16="http://schemas.microsoft.com/office/drawing/2014/main" id="{E1384221-4886-4E68-98CD-7B85FCB94295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56" name="Text Box 2">
          <a:extLst>
            <a:ext uri="{FF2B5EF4-FFF2-40B4-BE49-F238E27FC236}">
              <a16:creationId xmlns:a16="http://schemas.microsoft.com/office/drawing/2014/main" id="{76BDFC09-751F-4E53-8364-0A85BECB66A1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57" name="Text Box 2">
          <a:extLst>
            <a:ext uri="{FF2B5EF4-FFF2-40B4-BE49-F238E27FC236}">
              <a16:creationId xmlns:a16="http://schemas.microsoft.com/office/drawing/2014/main" id="{DA6DB6F8-13B1-4785-B3F4-D74106CFBEE7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58" name="Text Box 2">
          <a:extLst>
            <a:ext uri="{FF2B5EF4-FFF2-40B4-BE49-F238E27FC236}">
              <a16:creationId xmlns:a16="http://schemas.microsoft.com/office/drawing/2014/main" id="{BEE4D7DA-2557-4991-8603-883D530E57D4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59" name="Text Box 2">
          <a:extLst>
            <a:ext uri="{FF2B5EF4-FFF2-40B4-BE49-F238E27FC236}">
              <a16:creationId xmlns:a16="http://schemas.microsoft.com/office/drawing/2014/main" id="{D05D37E8-49AF-4DD0-9972-5FA2FE184207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60" name="Text Box 2">
          <a:extLst>
            <a:ext uri="{FF2B5EF4-FFF2-40B4-BE49-F238E27FC236}">
              <a16:creationId xmlns:a16="http://schemas.microsoft.com/office/drawing/2014/main" id="{58A69FB1-18B7-47D5-9414-BA9E42C9D9A7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61" name="Text Box 2">
          <a:extLst>
            <a:ext uri="{FF2B5EF4-FFF2-40B4-BE49-F238E27FC236}">
              <a16:creationId xmlns:a16="http://schemas.microsoft.com/office/drawing/2014/main" id="{AC4C4768-4403-4FA4-8820-24A154DF4F21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62" name="Text Box 2">
          <a:extLst>
            <a:ext uri="{FF2B5EF4-FFF2-40B4-BE49-F238E27FC236}">
              <a16:creationId xmlns:a16="http://schemas.microsoft.com/office/drawing/2014/main" id="{2639F5A3-70FB-44B0-89A0-E64EFEBE050D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63" name="Text Box 2">
          <a:extLst>
            <a:ext uri="{FF2B5EF4-FFF2-40B4-BE49-F238E27FC236}">
              <a16:creationId xmlns:a16="http://schemas.microsoft.com/office/drawing/2014/main" id="{0150EDF3-78F6-4202-B3A2-07FBDABFAD98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64" name="Text Box 2">
          <a:extLst>
            <a:ext uri="{FF2B5EF4-FFF2-40B4-BE49-F238E27FC236}">
              <a16:creationId xmlns:a16="http://schemas.microsoft.com/office/drawing/2014/main" id="{B74CD0B9-3AAC-4DF6-BD6B-330A5804E732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65" name="Text Box 2">
          <a:extLst>
            <a:ext uri="{FF2B5EF4-FFF2-40B4-BE49-F238E27FC236}">
              <a16:creationId xmlns:a16="http://schemas.microsoft.com/office/drawing/2014/main" id="{919C43CC-D98D-4484-AF55-5FE2E40846E3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66" name="Text Box 2">
          <a:extLst>
            <a:ext uri="{FF2B5EF4-FFF2-40B4-BE49-F238E27FC236}">
              <a16:creationId xmlns:a16="http://schemas.microsoft.com/office/drawing/2014/main" id="{4186C964-8E4A-4DD6-B3EB-4906E66F96ED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67" name="Text Box 2">
          <a:extLst>
            <a:ext uri="{FF2B5EF4-FFF2-40B4-BE49-F238E27FC236}">
              <a16:creationId xmlns:a16="http://schemas.microsoft.com/office/drawing/2014/main" id="{EEB6D99B-DA54-49F7-B1F9-978AB27D1702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68" name="Text Box 2">
          <a:extLst>
            <a:ext uri="{FF2B5EF4-FFF2-40B4-BE49-F238E27FC236}">
              <a16:creationId xmlns:a16="http://schemas.microsoft.com/office/drawing/2014/main" id="{F39BC287-E878-45B8-A1E3-7849DC35A2FC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69" name="Text Box 2">
          <a:extLst>
            <a:ext uri="{FF2B5EF4-FFF2-40B4-BE49-F238E27FC236}">
              <a16:creationId xmlns:a16="http://schemas.microsoft.com/office/drawing/2014/main" id="{F0136411-87AB-4895-B512-C9AB39E570B9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70" name="Text Box 2">
          <a:extLst>
            <a:ext uri="{FF2B5EF4-FFF2-40B4-BE49-F238E27FC236}">
              <a16:creationId xmlns:a16="http://schemas.microsoft.com/office/drawing/2014/main" id="{F93B1771-32CE-46B8-872F-1EA3B2E348D1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71" name="Text Box 2">
          <a:extLst>
            <a:ext uri="{FF2B5EF4-FFF2-40B4-BE49-F238E27FC236}">
              <a16:creationId xmlns:a16="http://schemas.microsoft.com/office/drawing/2014/main" id="{0572394B-7835-4749-BC99-6635D21CB574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72" name="Text Box 2">
          <a:extLst>
            <a:ext uri="{FF2B5EF4-FFF2-40B4-BE49-F238E27FC236}">
              <a16:creationId xmlns:a16="http://schemas.microsoft.com/office/drawing/2014/main" id="{E1E30376-06EA-4CD2-9EE1-567A2EDB751E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73" name="Text Box 2">
          <a:extLst>
            <a:ext uri="{FF2B5EF4-FFF2-40B4-BE49-F238E27FC236}">
              <a16:creationId xmlns:a16="http://schemas.microsoft.com/office/drawing/2014/main" id="{C4427A86-020A-4462-9190-4C0570259561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74" name="Text Box 2">
          <a:extLst>
            <a:ext uri="{FF2B5EF4-FFF2-40B4-BE49-F238E27FC236}">
              <a16:creationId xmlns:a16="http://schemas.microsoft.com/office/drawing/2014/main" id="{106446ED-F9F8-406F-96FE-66B9AFCE7437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75" name="Text Box 2">
          <a:extLst>
            <a:ext uri="{FF2B5EF4-FFF2-40B4-BE49-F238E27FC236}">
              <a16:creationId xmlns:a16="http://schemas.microsoft.com/office/drawing/2014/main" id="{EDAB753D-22FD-4315-9DAA-BA51B2EC05DF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76" name="Text Box 2">
          <a:extLst>
            <a:ext uri="{FF2B5EF4-FFF2-40B4-BE49-F238E27FC236}">
              <a16:creationId xmlns:a16="http://schemas.microsoft.com/office/drawing/2014/main" id="{A6705134-0EB0-4B8D-8BA8-D29992D0CAB5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77" name="Text Box 2">
          <a:extLst>
            <a:ext uri="{FF2B5EF4-FFF2-40B4-BE49-F238E27FC236}">
              <a16:creationId xmlns:a16="http://schemas.microsoft.com/office/drawing/2014/main" id="{52F75FFD-9850-499F-8581-8D6702E351F8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78" name="Text Box 2">
          <a:extLst>
            <a:ext uri="{FF2B5EF4-FFF2-40B4-BE49-F238E27FC236}">
              <a16:creationId xmlns:a16="http://schemas.microsoft.com/office/drawing/2014/main" id="{4DC02FEB-D636-47CA-8203-403288FB424A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79" name="Text Box 2">
          <a:extLst>
            <a:ext uri="{FF2B5EF4-FFF2-40B4-BE49-F238E27FC236}">
              <a16:creationId xmlns:a16="http://schemas.microsoft.com/office/drawing/2014/main" id="{44373348-16F1-409E-9AAF-97FDB553CA81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80" name="Text Box 2">
          <a:extLst>
            <a:ext uri="{FF2B5EF4-FFF2-40B4-BE49-F238E27FC236}">
              <a16:creationId xmlns:a16="http://schemas.microsoft.com/office/drawing/2014/main" id="{FDB9CAB2-7A6B-41A1-A491-5E42420B9AC2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81" name="Text Box 2">
          <a:extLst>
            <a:ext uri="{FF2B5EF4-FFF2-40B4-BE49-F238E27FC236}">
              <a16:creationId xmlns:a16="http://schemas.microsoft.com/office/drawing/2014/main" id="{638C15CD-0533-4E6E-AE70-8D62AC9A8660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82" name="Text Box 2">
          <a:extLst>
            <a:ext uri="{FF2B5EF4-FFF2-40B4-BE49-F238E27FC236}">
              <a16:creationId xmlns:a16="http://schemas.microsoft.com/office/drawing/2014/main" id="{667734E3-BA40-4B8C-B8B6-0C76C09A18BF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83" name="Text Box 2">
          <a:extLst>
            <a:ext uri="{FF2B5EF4-FFF2-40B4-BE49-F238E27FC236}">
              <a16:creationId xmlns:a16="http://schemas.microsoft.com/office/drawing/2014/main" id="{1B5AB0BF-D837-4C9D-A399-3FC83B885185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84" name="Text Box 2">
          <a:extLst>
            <a:ext uri="{FF2B5EF4-FFF2-40B4-BE49-F238E27FC236}">
              <a16:creationId xmlns:a16="http://schemas.microsoft.com/office/drawing/2014/main" id="{577FBEC3-5243-4C19-8B44-8B8B410B3F85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85" name="Text Box 2">
          <a:extLst>
            <a:ext uri="{FF2B5EF4-FFF2-40B4-BE49-F238E27FC236}">
              <a16:creationId xmlns:a16="http://schemas.microsoft.com/office/drawing/2014/main" id="{7F6E9804-F358-4947-956D-4C500C64466B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86" name="Text Box 2">
          <a:extLst>
            <a:ext uri="{FF2B5EF4-FFF2-40B4-BE49-F238E27FC236}">
              <a16:creationId xmlns:a16="http://schemas.microsoft.com/office/drawing/2014/main" id="{39EF026D-907B-4FB5-9E0C-E22E4AF6C24D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87" name="Text Box 2">
          <a:extLst>
            <a:ext uri="{FF2B5EF4-FFF2-40B4-BE49-F238E27FC236}">
              <a16:creationId xmlns:a16="http://schemas.microsoft.com/office/drawing/2014/main" id="{DA3E7CDE-5085-4A22-A33A-810CD5E5DED9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88" name="Text Box 2">
          <a:extLst>
            <a:ext uri="{FF2B5EF4-FFF2-40B4-BE49-F238E27FC236}">
              <a16:creationId xmlns:a16="http://schemas.microsoft.com/office/drawing/2014/main" id="{7315F8D0-98B6-44BF-91DB-D2F515ABD0DC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111</xdr:row>
      <xdr:rowOff>0</xdr:rowOff>
    </xdr:from>
    <xdr:ext cx="76200" cy="200025"/>
    <xdr:sp macro="" textlink="">
      <xdr:nvSpPr>
        <xdr:cNvPr id="289" name="Text Box 2">
          <a:extLst>
            <a:ext uri="{FF2B5EF4-FFF2-40B4-BE49-F238E27FC236}">
              <a16:creationId xmlns:a16="http://schemas.microsoft.com/office/drawing/2014/main" id="{78A9F021-FF87-4E5E-BB7C-3EB041CB29AC}"/>
            </a:ext>
          </a:extLst>
        </xdr:cNvPr>
        <xdr:cNvSpPr txBox="1">
          <a:spLocks noChangeArrowheads="1"/>
        </xdr:cNvSpPr>
      </xdr:nvSpPr>
      <xdr:spPr bwMode="auto">
        <a:xfrm>
          <a:off x="422667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290" name="Text Box 2">
          <a:extLst>
            <a:ext uri="{FF2B5EF4-FFF2-40B4-BE49-F238E27FC236}">
              <a16:creationId xmlns:a16="http://schemas.microsoft.com/office/drawing/2014/main" id="{6B04C12D-8650-4BD7-B436-B3AEA482E67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291" name="Text Box 2">
          <a:extLst>
            <a:ext uri="{FF2B5EF4-FFF2-40B4-BE49-F238E27FC236}">
              <a16:creationId xmlns:a16="http://schemas.microsoft.com/office/drawing/2014/main" id="{3FDD884E-C4A3-4240-BDF5-26163F99F95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292" name="Text Box 2">
          <a:extLst>
            <a:ext uri="{FF2B5EF4-FFF2-40B4-BE49-F238E27FC236}">
              <a16:creationId xmlns:a16="http://schemas.microsoft.com/office/drawing/2014/main" id="{9E1CC3A5-C98B-41B2-89FB-262F1864C8D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293" name="Text Box 2">
          <a:extLst>
            <a:ext uri="{FF2B5EF4-FFF2-40B4-BE49-F238E27FC236}">
              <a16:creationId xmlns:a16="http://schemas.microsoft.com/office/drawing/2014/main" id="{08454CA6-1BFA-4448-88B7-FA156F651EA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294" name="Text Box 2">
          <a:extLst>
            <a:ext uri="{FF2B5EF4-FFF2-40B4-BE49-F238E27FC236}">
              <a16:creationId xmlns:a16="http://schemas.microsoft.com/office/drawing/2014/main" id="{8EB34EEF-5FE5-406D-971F-59776D1500E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295" name="Text Box 2">
          <a:extLst>
            <a:ext uri="{FF2B5EF4-FFF2-40B4-BE49-F238E27FC236}">
              <a16:creationId xmlns:a16="http://schemas.microsoft.com/office/drawing/2014/main" id="{CE4A9CA1-92FA-43DF-AE54-6A9F695C616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296" name="Text Box 2">
          <a:extLst>
            <a:ext uri="{FF2B5EF4-FFF2-40B4-BE49-F238E27FC236}">
              <a16:creationId xmlns:a16="http://schemas.microsoft.com/office/drawing/2014/main" id="{4C62491D-6C3F-4CD2-80D6-41910010773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297" name="Text Box 2">
          <a:extLst>
            <a:ext uri="{FF2B5EF4-FFF2-40B4-BE49-F238E27FC236}">
              <a16:creationId xmlns:a16="http://schemas.microsoft.com/office/drawing/2014/main" id="{C7A68FBF-3D34-4F4B-B17F-70E54E3D343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298" name="Text Box 2">
          <a:extLst>
            <a:ext uri="{FF2B5EF4-FFF2-40B4-BE49-F238E27FC236}">
              <a16:creationId xmlns:a16="http://schemas.microsoft.com/office/drawing/2014/main" id="{41DD27ED-8323-433A-B7F2-4065834AA28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299" name="Text Box 2">
          <a:extLst>
            <a:ext uri="{FF2B5EF4-FFF2-40B4-BE49-F238E27FC236}">
              <a16:creationId xmlns:a16="http://schemas.microsoft.com/office/drawing/2014/main" id="{4A4EFE07-9194-4824-BBCF-F79E522E5DFB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00" name="Text Box 2">
          <a:extLst>
            <a:ext uri="{FF2B5EF4-FFF2-40B4-BE49-F238E27FC236}">
              <a16:creationId xmlns:a16="http://schemas.microsoft.com/office/drawing/2014/main" id="{1BB15914-338E-45D8-AE43-147DA60D628A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01" name="Text Box 2">
          <a:extLst>
            <a:ext uri="{FF2B5EF4-FFF2-40B4-BE49-F238E27FC236}">
              <a16:creationId xmlns:a16="http://schemas.microsoft.com/office/drawing/2014/main" id="{06D88A86-93B4-4773-B474-DF706B2F5FE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02" name="Text Box 2">
          <a:extLst>
            <a:ext uri="{FF2B5EF4-FFF2-40B4-BE49-F238E27FC236}">
              <a16:creationId xmlns:a16="http://schemas.microsoft.com/office/drawing/2014/main" id="{541441F9-4735-47DC-BE63-558A24706B3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03" name="Text Box 2">
          <a:extLst>
            <a:ext uri="{FF2B5EF4-FFF2-40B4-BE49-F238E27FC236}">
              <a16:creationId xmlns:a16="http://schemas.microsoft.com/office/drawing/2014/main" id="{E7A44D2D-768E-4788-9AF8-1932C3725E4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04" name="Text Box 2">
          <a:extLst>
            <a:ext uri="{FF2B5EF4-FFF2-40B4-BE49-F238E27FC236}">
              <a16:creationId xmlns:a16="http://schemas.microsoft.com/office/drawing/2014/main" id="{F302543D-DB8B-4284-A399-248E693C59E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05" name="Text Box 2">
          <a:extLst>
            <a:ext uri="{FF2B5EF4-FFF2-40B4-BE49-F238E27FC236}">
              <a16:creationId xmlns:a16="http://schemas.microsoft.com/office/drawing/2014/main" id="{323BB3C3-1554-4109-BAC3-CC173DCD31A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06" name="Text Box 2">
          <a:extLst>
            <a:ext uri="{FF2B5EF4-FFF2-40B4-BE49-F238E27FC236}">
              <a16:creationId xmlns:a16="http://schemas.microsoft.com/office/drawing/2014/main" id="{E8067124-7C97-416F-90F2-208369E5A33B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07" name="Text Box 2">
          <a:extLst>
            <a:ext uri="{FF2B5EF4-FFF2-40B4-BE49-F238E27FC236}">
              <a16:creationId xmlns:a16="http://schemas.microsoft.com/office/drawing/2014/main" id="{DE4AD907-660D-4706-BCFC-02C8A6677312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08" name="Text Box 2">
          <a:extLst>
            <a:ext uri="{FF2B5EF4-FFF2-40B4-BE49-F238E27FC236}">
              <a16:creationId xmlns:a16="http://schemas.microsoft.com/office/drawing/2014/main" id="{154520A6-33FA-4568-AC05-4A89AE8957F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09" name="Text Box 2">
          <a:extLst>
            <a:ext uri="{FF2B5EF4-FFF2-40B4-BE49-F238E27FC236}">
              <a16:creationId xmlns:a16="http://schemas.microsoft.com/office/drawing/2014/main" id="{457A352F-CB93-4DDE-A0CB-0EC30FE16F7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10" name="Text Box 2">
          <a:extLst>
            <a:ext uri="{FF2B5EF4-FFF2-40B4-BE49-F238E27FC236}">
              <a16:creationId xmlns:a16="http://schemas.microsoft.com/office/drawing/2014/main" id="{D07505FF-9756-47B5-B75D-D463B0DFD20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11" name="Text Box 2">
          <a:extLst>
            <a:ext uri="{FF2B5EF4-FFF2-40B4-BE49-F238E27FC236}">
              <a16:creationId xmlns:a16="http://schemas.microsoft.com/office/drawing/2014/main" id="{F8186EB3-A621-4943-8C3E-30F421B1341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12" name="Text Box 2">
          <a:extLst>
            <a:ext uri="{FF2B5EF4-FFF2-40B4-BE49-F238E27FC236}">
              <a16:creationId xmlns:a16="http://schemas.microsoft.com/office/drawing/2014/main" id="{9C0C810C-02CA-48DE-87A9-A78C49C788D5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13" name="Text Box 2">
          <a:extLst>
            <a:ext uri="{FF2B5EF4-FFF2-40B4-BE49-F238E27FC236}">
              <a16:creationId xmlns:a16="http://schemas.microsoft.com/office/drawing/2014/main" id="{E1CB1E85-E009-424B-8B9B-37EDCB963830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14" name="Text Box 2">
          <a:extLst>
            <a:ext uri="{FF2B5EF4-FFF2-40B4-BE49-F238E27FC236}">
              <a16:creationId xmlns:a16="http://schemas.microsoft.com/office/drawing/2014/main" id="{DDCEAC70-1E2D-43B1-BE5A-9F20E846677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15" name="Text Box 2">
          <a:extLst>
            <a:ext uri="{FF2B5EF4-FFF2-40B4-BE49-F238E27FC236}">
              <a16:creationId xmlns:a16="http://schemas.microsoft.com/office/drawing/2014/main" id="{A2EFA0DA-61D6-43DE-A4CB-D6CEA8274EEA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16" name="Text Box 2">
          <a:extLst>
            <a:ext uri="{FF2B5EF4-FFF2-40B4-BE49-F238E27FC236}">
              <a16:creationId xmlns:a16="http://schemas.microsoft.com/office/drawing/2014/main" id="{E806D1ED-57F5-46BB-8B76-F5ACFAB8D01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17" name="Text Box 2">
          <a:extLst>
            <a:ext uri="{FF2B5EF4-FFF2-40B4-BE49-F238E27FC236}">
              <a16:creationId xmlns:a16="http://schemas.microsoft.com/office/drawing/2014/main" id="{BB181B2C-2D6C-4B0F-B4B0-B53B13F432A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18" name="Text Box 2">
          <a:extLst>
            <a:ext uri="{FF2B5EF4-FFF2-40B4-BE49-F238E27FC236}">
              <a16:creationId xmlns:a16="http://schemas.microsoft.com/office/drawing/2014/main" id="{A135BF5A-FD22-4EB6-A15C-78801618F32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19" name="Text Box 2">
          <a:extLst>
            <a:ext uri="{FF2B5EF4-FFF2-40B4-BE49-F238E27FC236}">
              <a16:creationId xmlns:a16="http://schemas.microsoft.com/office/drawing/2014/main" id="{356F9EB7-6C75-49C6-846D-FA9002D0003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20" name="Text Box 2">
          <a:extLst>
            <a:ext uri="{FF2B5EF4-FFF2-40B4-BE49-F238E27FC236}">
              <a16:creationId xmlns:a16="http://schemas.microsoft.com/office/drawing/2014/main" id="{A53F7A11-26FF-43FD-B6AD-AB7DE6DA6BA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21" name="Text Box 2">
          <a:extLst>
            <a:ext uri="{FF2B5EF4-FFF2-40B4-BE49-F238E27FC236}">
              <a16:creationId xmlns:a16="http://schemas.microsoft.com/office/drawing/2014/main" id="{9724571C-5F5E-4F11-90E9-8A996FED666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22" name="Text Box 2">
          <a:extLst>
            <a:ext uri="{FF2B5EF4-FFF2-40B4-BE49-F238E27FC236}">
              <a16:creationId xmlns:a16="http://schemas.microsoft.com/office/drawing/2014/main" id="{F18369BF-CE6A-46FB-B660-8C6699DA9B82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23" name="Text Box 2">
          <a:extLst>
            <a:ext uri="{FF2B5EF4-FFF2-40B4-BE49-F238E27FC236}">
              <a16:creationId xmlns:a16="http://schemas.microsoft.com/office/drawing/2014/main" id="{2094A03F-303A-4724-941E-364755E54805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24" name="Text Box 2">
          <a:extLst>
            <a:ext uri="{FF2B5EF4-FFF2-40B4-BE49-F238E27FC236}">
              <a16:creationId xmlns:a16="http://schemas.microsoft.com/office/drawing/2014/main" id="{2FD1D761-4AED-4F13-91F4-B1DEB664650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25" name="Text Box 2">
          <a:extLst>
            <a:ext uri="{FF2B5EF4-FFF2-40B4-BE49-F238E27FC236}">
              <a16:creationId xmlns:a16="http://schemas.microsoft.com/office/drawing/2014/main" id="{B229E80E-B80C-4656-98C9-9FB8C677DD4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26" name="Text Box 2">
          <a:extLst>
            <a:ext uri="{FF2B5EF4-FFF2-40B4-BE49-F238E27FC236}">
              <a16:creationId xmlns:a16="http://schemas.microsoft.com/office/drawing/2014/main" id="{02E11373-04DD-4425-9E03-87B5C921557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27" name="Text Box 2">
          <a:extLst>
            <a:ext uri="{FF2B5EF4-FFF2-40B4-BE49-F238E27FC236}">
              <a16:creationId xmlns:a16="http://schemas.microsoft.com/office/drawing/2014/main" id="{71D8BD13-0A62-4A5F-A498-B8B89D90A0AA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28" name="Text Box 2">
          <a:extLst>
            <a:ext uri="{FF2B5EF4-FFF2-40B4-BE49-F238E27FC236}">
              <a16:creationId xmlns:a16="http://schemas.microsoft.com/office/drawing/2014/main" id="{C1F376A7-E6BF-4943-982E-B29A44E305E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29" name="Text Box 2">
          <a:extLst>
            <a:ext uri="{FF2B5EF4-FFF2-40B4-BE49-F238E27FC236}">
              <a16:creationId xmlns:a16="http://schemas.microsoft.com/office/drawing/2014/main" id="{5D664B27-2D26-4A13-B773-0920FE852F2A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30" name="Text Box 2">
          <a:extLst>
            <a:ext uri="{FF2B5EF4-FFF2-40B4-BE49-F238E27FC236}">
              <a16:creationId xmlns:a16="http://schemas.microsoft.com/office/drawing/2014/main" id="{F39140C7-193A-4F00-8BBC-686C4865DEE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31" name="Text Box 2">
          <a:extLst>
            <a:ext uri="{FF2B5EF4-FFF2-40B4-BE49-F238E27FC236}">
              <a16:creationId xmlns:a16="http://schemas.microsoft.com/office/drawing/2014/main" id="{55253E4A-A8B2-48A5-9529-0AFFA589AC4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32" name="Text Box 2">
          <a:extLst>
            <a:ext uri="{FF2B5EF4-FFF2-40B4-BE49-F238E27FC236}">
              <a16:creationId xmlns:a16="http://schemas.microsoft.com/office/drawing/2014/main" id="{8AD126EC-15B6-4A6E-8BE1-1B5686095AEA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33" name="Text Box 2">
          <a:extLst>
            <a:ext uri="{FF2B5EF4-FFF2-40B4-BE49-F238E27FC236}">
              <a16:creationId xmlns:a16="http://schemas.microsoft.com/office/drawing/2014/main" id="{4575F96E-6B00-4A32-8EDA-9842F6D0D99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334" name="Text Box 2">
          <a:extLst>
            <a:ext uri="{FF2B5EF4-FFF2-40B4-BE49-F238E27FC236}">
              <a16:creationId xmlns:a16="http://schemas.microsoft.com/office/drawing/2014/main" id="{6F35D918-7496-40C7-AB15-E79817F0841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35" name="Text Box 2">
          <a:extLst>
            <a:ext uri="{FF2B5EF4-FFF2-40B4-BE49-F238E27FC236}">
              <a16:creationId xmlns:a16="http://schemas.microsoft.com/office/drawing/2014/main" id="{88B4F4CB-A5B8-4156-9828-4404F5A174BA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36" name="Text Box 2">
          <a:extLst>
            <a:ext uri="{FF2B5EF4-FFF2-40B4-BE49-F238E27FC236}">
              <a16:creationId xmlns:a16="http://schemas.microsoft.com/office/drawing/2014/main" id="{2343DAC2-5275-4787-B452-F9702DB37BB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37" name="Text Box 2">
          <a:extLst>
            <a:ext uri="{FF2B5EF4-FFF2-40B4-BE49-F238E27FC236}">
              <a16:creationId xmlns:a16="http://schemas.microsoft.com/office/drawing/2014/main" id="{29338F90-D874-49D3-B785-0D0ECDC118C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38" name="Text Box 2">
          <a:extLst>
            <a:ext uri="{FF2B5EF4-FFF2-40B4-BE49-F238E27FC236}">
              <a16:creationId xmlns:a16="http://schemas.microsoft.com/office/drawing/2014/main" id="{AAE1C88F-191B-431A-9881-C57D553B9ED0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39" name="Text Box 2">
          <a:extLst>
            <a:ext uri="{FF2B5EF4-FFF2-40B4-BE49-F238E27FC236}">
              <a16:creationId xmlns:a16="http://schemas.microsoft.com/office/drawing/2014/main" id="{B87C9567-1077-4591-9092-0C06AFC92E7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40" name="Text Box 2">
          <a:extLst>
            <a:ext uri="{FF2B5EF4-FFF2-40B4-BE49-F238E27FC236}">
              <a16:creationId xmlns:a16="http://schemas.microsoft.com/office/drawing/2014/main" id="{BB721FDB-CDD9-4826-8EA6-7667FA1BCC0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41" name="Text Box 2">
          <a:extLst>
            <a:ext uri="{FF2B5EF4-FFF2-40B4-BE49-F238E27FC236}">
              <a16:creationId xmlns:a16="http://schemas.microsoft.com/office/drawing/2014/main" id="{EAA0F884-8BA7-49F6-BB6B-FB6885E1C3D2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42" name="Text Box 2">
          <a:extLst>
            <a:ext uri="{FF2B5EF4-FFF2-40B4-BE49-F238E27FC236}">
              <a16:creationId xmlns:a16="http://schemas.microsoft.com/office/drawing/2014/main" id="{41339B9A-AE56-4CD4-BD2F-52D7E93CFA95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43" name="Text Box 2">
          <a:extLst>
            <a:ext uri="{FF2B5EF4-FFF2-40B4-BE49-F238E27FC236}">
              <a16:creationId xmlns:a16="http://schemas.microsoft.com/office/drawing/2014/main" id="{DCF2DDA8-326C-459A-9E59-F94CB91C68D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44" name="Text Box 2">
          <a:extLst>
            <a:ext uri="{FF2B5EF4-FFF2-40B4-BE49-F238E27FC236}">
              <a16:creationId xmlns:a16="http://schemas.microsoft.com/office/drawing/2014/main" id="{F3B4F4BB-580E-47D4-9D17-994D12AF1B2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45" name="Text Box 2">
          <a:extLst>
            <a:ext uri="{FF2B5EF4-FFF2-40B4-BE49-F238E27FC236}">
              <a16:creationId xmlns:a16="http://schemas.microsoft.com/office/drawing/2014/main" id="{FB78713F-9CEC-4CBB-8BB0-8205FCCBB6D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46" name="Text Box 2">
          <a:extLst>
            <a:ext uri="{FF2B5EF4-FFF2-40B4-BE49-F238E27FC236}">
              <a16:creationId xmlns:a16="http://schemas.microsoft.com/office/drawing/2014/main" id="{1962AA42-492E-489F-8FCE-5D271ADF135B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47" name="Text Box 2">
          <a:extLst>
            <a:ext uri="{FF2B5EF4-FFF2-40B4-BE49-F238E27FC236}">
              <a16:creationId xmlns:a16="http://schemas.microsoft.com/office/drawing/2014/main" id="{218BE50F-BB64-4FFE-973C-63727AB679B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48" name="Text Box 2">
          <a:extLst>
            <a:ext uri="{FF2B5EF4-FFF2-40B4-BE49-F238E27FC236}">
              <a16:creationId xmlns:a16="http://schemas.microsoft.com/office/drawing/2014/main" id="{4DF9C85B-602A-4B46-9651-86D5B47D4D4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49" name="Text Box 2">
          <a:extLst>
            <a:ext uri="{FF2B5EF4-FFF2-40B4-BE49-F238E27FC236}">
              <a16:creationId xmlns:a16="http://schemas.microsoft.com/office/drawing/2014/main" id="{58AB8FCD-D35D-406E-AD1C-F0046CEADE8B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50" name="Text Box 2">
          <a:extLst>
            <a:ext uri="{FF2B5EF4-FFF2-40B4-BE49-F238E27FC236}">
              <a16:creationId xmlns:a16="http://schemas.microsoft.com/office/drawing/2014/main" id="{971FC30E-E1FC-4D49-92BE-10CDD22BB46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51" name="Text Box 2">
          <a:extLst>
            <a:ext uri="{FF2B5EF4-FFF2-40B4-BE49-F238E27FC236}">
              <a16:creationId xmlns:a16="http://schemas.microsoft.com/office/drawing/2014/main" id="{48965132-2154-48FF-806B-316FE3CFC73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52" name="Text Box 2">
          <a:extLst>
            <a:ext uri="{FF2B5EF4-FFF2-40B4-BE49-F238E27FC236}">
              <a16:creationId xmlns:a16="http://schemas.microsoft.com/office/drawing/2014/main" id="{0158D414-FE23-44B5-9BA1-F969C7497B8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53" name="Text Box 2">
          <a:extLst>
            <a:ext uri="{FF2B5EF4-FFF2-40B4-BE49-F238E27FC236}">
              <a16:creationId xmlns:a16="http://schemas.microsoft.com/office/drawing/2014/main" id="{C1C24E24-56C3-4CD1-8569-3BDC5C4C437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54" name="Text Box 2">
          <a:extLst>
            <a:ext uri="{FF2B5EF4-FFF2-40B4-BE49-F238E27FC236}">
              <a16:creationId xmlns:a16="http://schemas.microsoft.com/office/drawing/2014/main" id="{B3225090-70E2-4834-8A79-003C48EB96C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55" name="Text Box 2">
          <a:extLst>
            <a:ext uri="{FF2B5EF4-FFF2-40B4-BE49-F238E27FC236}">
              <a16:creationId xmlns:a16="http://schemas.microsoft.com/office/drawing/2014/main" id="{B8CC3DEE-2054-4652-AED4-5C8CF877381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56" name="Text Box 2">
          <a:extLst>
            <a:ext uri="{FF2B5EF4-FFF2-40B4-BE49-F238E27FC236}">
              <a16:creationId xmlns:a16="http://schemas.microsoft.com/office/drawing/2014/main" id="{0D0D6552-2C4E-4C75-A18C-7F2C53C7932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57" name="Text Box 2">
          <a:extLst>
            <a:ext uri="{FF2B5EF4-FFF2-40B4-BE49-F238E27FC236}">
              <a16:creationId xmlns:a16="http://schemas.microsoft.com/office/drawing/2014/main" id="{BBCA3C21-C068-4F00-AE4D-7282F2B3F9B0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58" name="Text Box 2">
          <a:extLst>
            <a:ext uri="{FF2B5EF4-FFF2-40B4-BE49-F238E27FC236}">
              <a16:creationId xmlns:a16="http://schemas.microsoft.com/office/drawing/2014/main" id="{CCAEDB88-0371-4DE7-BDBB-0B5723AFA570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59" name="Text Box 2">
          <a:extLst>
            <a:ext uri="{FF2B5EF4-FFF2-40B4-BE49-F238E27FC236}">
              <a16:creationId xmlns:a16="http://schemas.microsoft.com/office/drawing/2014/main" id="{7E53A959-75FB-49D8-91D0-74B22FF8055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60" name="Text Box 2">
          <a:extLst>
            <a:ext uri="{FF2B5EF4-FFF2-40B4-BE49-F238E27FC236}">
              <a16:creationId xmlns:a16="http://schemas.microsoft.com/office/drawing/2014/main" id="{B07E5F0C-2B21-4F42-AEC7-557DF356694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61" name="Text Box 2">
          <a:extLst>
            <a:ext uri="{FF2B5EF4-FFF2-40B4-BE49-F238E27FC236}">
              <a16:creationId xmlns:a16="http://schemas.microsoft.com/office/drawing/2014/main" id="{26055F92-DD02-4621-897E-5AED9AD641E7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62" name="Text Box 2">
          <a:extLst>
            <a:ext uri="{FF2B5EF4-FFF2-40B4-BE49-F238E27FC236}">
              <a16:creationId xmlns:a16="http://schemas.microsoft.com/office/drawing/2014/main" id="{D714D016-49CF-45E0-A794-F923A37841B7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63" name="Text Box 2">
          <a:extLst>
            <a:ext uri="{FF2B5EF4-FFF2-40B4-BE49-F238E27FC236}">
              <a16:creationId xmlns:a16="http://schemas.microsoft.com/office/drawing/2014/main" id="{0E933224-4B0E-4D8B-B382-7D8E000F7EE7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64" name="Text Box 2">
          <a:extLst>
            <a:ext uri="{FF2B5EF4-FFF2-40B4-BE49-F238E27FC236}">
              <a16:creationId xmlns:a16="http://schemas.microsoft.com/office/drawing/2014/main" id="{CCBE038B-583D-48DC-976A-4C6834B415B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65" name="Text Box 2">
          <a:extLst>
            <a:ext uri="{FF2B5EF4-FFF2-40B4-BE49-F238E27FC236}">
              <a16:creationId xmlns:a16="http://schemas.microsoft.com/office/drawing/2014/main" id="{2C8E369E-B158-4DF7-B83F-2D3A2ACAA6B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66" name="Text Box 2">
          <a:extLst>
            <a:ext uri="{FF2B5EF4-FFF2-40B4-BE49-F238E27FC236}">
              <a16:creationId xmlns:a16="http://schemas.microsoft.com/office/drawing/2014/main" id="{E4A01D65-74D2-44FE-80B5-976FD801E8B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67" name="Text Box 2">
          <a:extLst>
            <a:ext uri="{FF2B5EF4-FFF2-40B4-BE49-F238E27FC236}">
              <a16:creationId xmlns:a16="http://schemas.microsoft.com/office/drawing/2014/main" id="{94DE16FC-B762-4C2B-A6EC-2E6CBBD2434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68" name="Text Box 2">
          <a:extLst>
            <a:ext uri="{FF2B5EF4-FFF2-40B4-BE49-F238E27FC236}">
              <a16:creationId xmlns:a16="http://schemas.microsoft.com/office/drawing/2014/main" id="{79873A6D-58BB-466D-8D0D-E5E64033E7DB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69" name="Text Box 2">
          <a:extLst>
            <a:ext uri="{FF2B5EF4-FFF2-40B4-BE49-F238E27FC236}">
              <a16:creationId xmlns:a16="http://schemas.microsoft.com/office/drawing/2014/main" id="{41E4163F-D4CE-43B2-8EEF-36B7D2AE3455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70" name="Text Box 2">
          <a:extLst>
            <a:ext uri="{FF2B5EF4-FFF2-40B4-BE49-F238E27FC236}">
              <a16:creationId xmlns:a16="http://schemas.microsoft.com/office/drawing/2014/main" id="{FAB7819E-4502-4155-822F-282DC9D2EFB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71" name="Text Box 2">
          <a:extLst>
            <a:ext uri="{FF2B5EF4-FFF2-40B4-BE49-F238E27FC236}">
              <a16:creationId xmlns:a16="http://schemas.microsoft.com/office/drawing/2014/main" id="{0E3D9A66-821B-4C54-9D13-2AA9FBCA185B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72" name="Text Box 2">
          <a:extLst>
            <a:ext uri="{FF2B5EF4-FFF2-40B4-BE49-F238E27FC236}">
              <a16:creationId xmlns:a16="http://schemas.microsoft.com/office/drawing/2014/main" id="{46CD53C7-69B7-40F0-9659-E9E5AD5F62C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73" name="Text Box 2">
          <a:extLst>
            <a:ext uri="{FF2B5EF4-FFF2-40B4-BE49-F238E27FC236}">
              <a16:creationId xmlns:a16="http://schemas.microsoft.com/office/drawing/2014/main" id="{8762BB2A-1EC2-4BC7-8211-0665EAEB3CC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74" name="Text Box 2">
          <a:extLst>
            <a:ext uri="{FF2B5EF4-FFF2-40B4-BE49-F238E27FC236}">
              <a16:creationId xmlns:a16="http://schemas.microsoft.com/office/drawing/2014/main" id="{DD493BAF-B45F-4FAD-8FF0-98B0A63FB59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75" name="Text Box 2">
          <a:extLst>
            <a:ext uri="{FF2B5EF4-FFF2-40B4-BE49-F238E27FC236}">
              <a16:creationId xmlns:a16="http://schemas.microsoft.com/office/drawing/2014/main" id="{5DC2DB98-2DA4-43B1-8DCA-8D4AEFDF205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76" name="Text Box 2">
          <a:extLst>
            <a:ext uri="{FF2B5EF4-FFF2-40B4-BE49-F238E27FC236}">
              <a16:creationId xmlns:a16="http://schemas.microsoft.com/office/drawing/2014/main" id="{E9028249-CF0F-4D92-9226-8F0A0DB40B67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77" name="Text Box 2">
          <a:extLst>
            <a:ext uri="{FF2B5EF4-FFF2-40B4-BE49-F238E27FC236}">
              <a16:creationId xmlns:a16="http://schemas.microsoft.com/office/drawing/2014/main" id="{6D10761C-8103-4DDB-BC63-7C294648592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78" name="Text Box 2">
          <a:extLst>
            <a:ext uri="{FF2B5EF4-FFF2-40B4-BE49-F238E27FC236}">
              <a16:creationId xmlns:a16="http://schemas.microsoft.com/office/drawing/2014/main" id="{55B5DB9E-DAFB-424E-9586-DBDA1165C0D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79" name="Text Box 2">
          <a:extLst>
            <a:ext uri="{FF2B5EF4-FFF2-40B4-BE49-F238E27FC236}">
              <a16:creationId xmlns:a16="http://schemas.microsoft.com/office/drawing/2014/main" id="{DB61BB55-36B8-48F9-844A-03F3377EA68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80" name="Text Box 2">
          <a:extLst>
            <a:ext uri="{FF2B5EF4-FFF2-40B4-BE49-F238E27FC236}">
              <a16:creationId xmlns:a16="http://schemas.microsoft.com/office/drawing/2014/main" id="{1E4131B6-A034-42F1-AF6D-29A94823F43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81" name="Text Box 2">
          <a:extLst>
            <a:ext uri="{FF2B5EF4-FFF2-40B4-BE49-F238E27FC236}">
              <a16:creationId xmlns:a16="http://schemas.microsoft.com/office/drawing/2014/main" id="{8D2019C0-F79B-4BB5-9849-CD59041CC9BA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82" name="Text Box 2">
          <a:extLst>
            <a:ext uri="{FF2B5EF4-FFF2-40B4-BE49-F238E27FC236}">
              <a16:creationId xmlns:a16="http://schemas.microsoft.com/office/drawing/2014/main" id="{3E0599F8-8E2F-4C17-8D0C-4678E8832B0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83" name="Text Box 2">
          <a:extLst>
            <a:ext uri="{FF2B5EF4-FFF2-40B4-BE49-F238E27FC236}">
              <a16:creationId xmlns:a16="http://schemas.microsoft.com/office/drawing/2014/main" id="{F66521E5-6470-4340-BAAB-25D63536A055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84" name="Text Box 2">
          <a:extLst>
            <a:ext uri="{FF2B5EF4-FFF2-40B4-BE49-F238E27FC236}">
              <a16:creationId xmlns:a16="http://schemas.microsoft.com/office/drawing/2014/main" id="{394490BA-3611-4E69-84DD-107D1EA4EF0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85" name="Text Box 2">
          <a:extLst>
            <a:ext uri="{FF2B5EF4-FFF2-40B4-BE49-F238E27FC236}">
              <a16:creationId xmlns:a16="http://schemas.microsoft.com/office/drawing/2014/main" id="{57EA711A-9B7E-41CE-BE53-F662EBFAAAD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86" name="Text Box 2">
          <a:extLst>
            <a:ext uri="{FF2B5EF4-FFF2-40B4-BE49-F238E27FC236}">
              <a16:creationId xmlns:a16="http://schemas.microsoft.com/office/drawing/2014/main" id="{420562B1-FA6D-4DCA-A7D6-1DCA694B1B3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87" name="Text Box 2">
          <a:extLst>
            <a:ext uri="{FF2B5EF4-FFF2-40B4-BE49-F238E27FC236}">
              <a16:creationId xmlns:a16="http://schemas.microsoft.com/office/drawing/2014/main" id="{A50CF920-9953-4D59-BCC6-4489261642CA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388" name="Text Box 2">
          <a:extLst>
            <a:ext uri="{FF2B5EF4-FFF2-40B4-BE49-F238E27FC236}">
              <a16:creationId xmlns:a16="http://schemas.microsoft.com/office/drawing/2014/main" id="{245EB3E4-36F9-4EC0-B440-2B0B69C5DE52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389" name="Text Box 2">
          <a:extLst>
            <a:ext uri="{FF2B5EF4-FFF2-40B4-BE49-F238E27FC236}">
              <a16:creationId xmlns:a16="http://schemas.microsoft.com/office/drawing/2014/main" id="{53761C8D-2236-48AD-B0AF-07F239DD8C75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390" name="Text Box 2">
          <a:extLst>
            <a:ext uri="{FF2B5EF4-FFF2-40B4-BE49-F238E27FC236}">
              <a16:creationId xmlns:a16="http://schemas.microsoft.com/office/drawing/2014/main" id="{8E59DB79-2AED-40DD-B3F2-FBBCC426B58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391" name="Text Box 2">
          <a:extLst>
            <a:ext uri="{FF2B5EF4-FFF2-40B4-BE49-F238E27FC236}">
              <a16:creationId xmlns:a16="http://schemas.microsoft.com/office/drawing/2014/main" id="{E4128253-3BA8-4C1E-87C9-93EEC3F19CC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392" name="Text Box 2">
          <a:extLst>
            <a:ext uri="{FF2B5EF4-FFF2-40B4-BE49-F238E27FC236}">
              <a16:creationId xmlns:a16="http://schemas.microsoft.com/office/drawing/2014/main" id="{22648BE7-0D48-4585-A269-25B510046E7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393" name="Text Box 2">
          <a:extLst>
            <a:ext uri="{FF2B5EF4-FFF2-40B4-BE49-F238E27FC236}">
              <a16:creationId xmlns:a16="http://schemas.microsoft.com/office/drawing/2014/main" id="{DCC8BE3D-F8AB-41C2-8042-5C877A77EE25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394" name="Text Box 2">
          <a:extLst>
            <a:ext uri="{FF2B5EF4-FFF2-40B4-BE49-F238E27FC236}">
              <a16:creationId xmlns:a16="http://schemas.microsoft.com/office/drawing/2014/main" id="{0DFD71A6-7541-465B-A2F3-2BAA791DD9B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395" name="Text Box 2">
          <a:extLst>
            <a:ext uri="{FF2B5EF4-FFF2-40B4-BE49-F238E27FC236}">
              <a16:creationId xmlns:a16="http://schemas.microsoft.com/office/drawing/2014/main" id="{73D583C5-D4E9-4E1D-9B35-FF6325A67AE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396" name="Text Box 2">
          <a:extLst>
            <a:ext uri="{FF2B5EF4-FFF2-40B4-BE49-F238E27FC236}">
              <a16:creationId xmlns:a16="http://schemas.microsoft.com/office/drawing/2014/main" id="{13A450D5-0F27-4559-AA4B-05743EF954BB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397" name="Text Box 2">
          <a:extLst>
            <a:ext uri="{FF2B5EF4-FFF2-40B4-BE49-F238E27FC236}">
              <a16:creationId xmlns:a16="http://schemas.microsoft.com/office/drawing/2014/main" id="{2F048AB3-6629-4CF6-8A1B-44ED91E3152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398" name="Text Box 2">
          <a:extLst>
            <a:ext uri="{FF2B5EF4-FFF2-40B4-BE49-F238E27FC236}">
              <a16:creationId xmlns:a16="http://schemas.microsoft.com/office/drawing/2014/main" id="{99A2B76E-7872-4610-8547-FE8A5E032412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399" name="Text Box 2">
          <a:extLst>
            <a:ext uri="{FF2B5EF4-FFF2-40B4-BE49-F238E27FC236}">
              <a16:creationId xmlns:a16="http://schemas.microsoft.com/office/drawing/2014/main" id="{103685C9-5601-4FDF-83B9-7CFC7B7841BA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00" name="Text Box 2">
          <a:extLst>
            <a:ext uri="{FF2B5EF4-FFF2-40B4-BE49-F238E27FC236}">
              <a16:creationId xmlns:a16="http://schemas.microsoft.com/office/drawing/2014/main" id="{ABF95C87-CBC5-4D5E-9363-7D5315A0949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01" name="Text Box 2">
          <a:extLst>
            <a:ext uri="{FF2B5EF4-FFF2-40B4-BE49-F238E27FC236}">
              <a16:creationId xmlns:a16="http://schemas.microsoft.com/office/drawing/2014/main" id="{908F5198-4DA0-400F-ADC1-7CCAE9579B1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02" name="Text Box 2">
          <a:extLst>
            <a:ext uri="{FF2B5EF4-FFF2-40B4-BE49-F238E27FC236}">
              <a16:creationId xmlns:a16="http://schemas.microsoft.com/office/drawing/2014/main" id="{8F9DAFE8-5573-4ADC-8E32-ABB07370E095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03" name="Text Box 2">
          <a:extLst>
            <a:ext uri="{FF2B5EF4-FFF2-40B4-BE49-F238E27FC236}">
              <a16:creationId xmlns:a16="http://schemas.microsoft.com/office/drawing/2014/main" id="{6F35DB57-0295-4E6C-842F-1F871A34A61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04" name="Text Box 2">
          <a:extLst>
            <a:ext uri="{FF2B5EF4-FFF2-40B4-BE49-F238E27FC236}">
              <a16:creationId xmlns:a16="http://schemas.microsoft.com/office/drawing/2014/main" id="{BA1CBE38-282E-422D-A3EE-EF0E3BAA7F5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05" name="Text Box 2">
          <a:extLst>
            <a:ext uri="{FF2B5EF4-FFF2-40B4-BE49-F238E27FC236}">
              <a16:creationId xmlns:a16="http://schemas.microsoft.com/office/drawing/2014/main" id="{8A871A8B-4505-47FB-9F58-2618D94AA607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06" name="Text Box 2">
          <a:extLst>
            <a:ext uri="{FF2B5EF4-FFF2-40B4-BE49-F238E27FC236}">
              <a16:creationId xmlns:a16="http://schemas.microsoft.com/office/drawing/2014/main" id="{62046DBB-8981-4155-992B-2A0FC0C1137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07" name="Text Box 2">
          <a:extLst>
            <a:ext uri="{FF2B5EF4-FFF2-40B4-BE49-F238E27FC236}">
              <a16:creationId xmlns:a16="http://schemas.microsoft.com/office/drawing/2014/main" id="{2BF7955F-E5E6-47E7-B07B-A4FF1981E2E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08" name="Text Box 2">
          <a:extLst>
            <a:ext uri="{FF2B5EF4-FFF2-40B4-BE49-F238E27FC236}">
              <a16:creationId xmlns:a16="http://schemas.microsoft.com/office/drawing/2014/main" id="{568BF083-2DF3-45D8-AD1A-6CCA6718CD5A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09" name="Text Box 2">
          <a:extLst>
            <a:ext uri="{FF2B5EF4-FFF2-40B4-BE49-F238E27FC236}">
              <a16:creationId xmlns:a16="http://schemas.microsoft.com/office/drawing/2014/main" id="{97911FB7-292D-48FB-A398-5A25D9E6E6A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10" name="Text Box 2">
          <a:extLst>
            <a:ext uri="{FF2B5EF4-FFF2-40B4-BE49-F238E27FC236}">
              <a16:creationId xmlns:a16="http://schemas.microsoft.com/office/drawing/2014/main" id="{7646316C-AD53-4312-9ED9-6948B923421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11" name="Text Box 2">
          <a:extLst>
            <a:ext uri="{FF2B5EF4-FFF2-40B4-BE49-F238E27FC236}">
              <a16:creationId xmlns:a16="http://schemas.microsoft.com/office/drawing/2014/main" id="{DBB9C87F-FC2D-4905-8991-F862645C9CC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12" name="Text Box 2">
          <a:extLst>
            <a:ext uri="{FF2B5EF4-FFF2-40B4-BE49-F238E27FC236}">
              <a16:creationId xmlns:a16="http://schemas.microsoft.com/office/drawing/2014/main" id="{14B354EA-E9CE-44C2-A427-BCB6FAE53CF0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13" name="Text Box 2">
          <a:extLst>
            <a:ext uri="{FF2B5EF4-FFF2-40B4-BE49-F238E27FC236}">
              <a16:creationId xmlns:a16="http://schemas.microsoft.com/office/drawing/2014/main" id="{712D048C-D431-4DF4-B928-F26B4EADB1A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14" name="Text Box 2">
          <a:extLst>
            <a:ext uri="{FF2B5EF4-FFF2-40B4-BE49-F238E27FC236}">
              <a16:creationId xmlns:a16="http://schemas.microsoft.com/office/drawing/2014/main" id="{65A11D9E-7383-4D11-AD7A-8B7C975FC18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15" name="Text Box 2">
          <a:extLst>
            <a:ext uri="{FF2B5EF4-FFF2-40B4-BE49-F238E27FC236}">
              <a16:creationId xmlns:a16="http://schemas.microsoft.com/office/drawing/2014/main" id="{0E423C76-D3A9-45B9-98E8-D47319829C4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16" name="Text Box 2">
          <a:extLst>
            <a:ext uri="{FF2B5EF4-FFF2-40B4-BE49-F238E27FC236}">
              <a16:creationId xmlns:a16="http://schemas.microsoft.com/office/drawing/2014/main" id="{6CD683A1-0C97-4F53-8E68-AF0808C15B2B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17" name="Text Box 2">
          <a:extLst>
            <a:ext uri="{FF2B5EF4-FFF2-40B4-BE49-F238E27FC236}">
              <a16:creationId xmlns:a16="http://schemas.microsoft.com/office/drawing/2014/main" id="{BAF89563-4669-4108-B43F-C32384038A2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18" name="Text Box 2">
          <a:extLst>
            <a:ext uri="{FF2B5EF4-FFF2-40B4-BE49-F238E27FC236}">
              <a16:creationId xmlns:a16="http://schemas.microsoft.com/office/drawing/2014/main" id="{FA4B8A67-3723-46B4-89B4-F36112FA450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19" name="Text Box 2">
          <a:extLst>
            <a:ext uri="{FF2B5EF4-FFF2-40B4-BE49-F238E27FC236}">
              <a16:creationId xmlns:a16="http://schemas.microsoft.com/office/drawing/2014/main" id="{B8EA593E-1D36-4531-81F8-683BEB8C8E7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20" name="Text Box 2">
          <a:extLst>
            <a:ext uri="{FF2B5EF4-FFF2-40B4-BE49-F238E27FC236}">
              <a16:creationId xmlns:a16="http://schemas.microsoft.com/office/drawing/2014/main" id="{C45BB2F9-B8B8-4DB8-93E3-83F1EFD54DC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21" name="Text Box 2">
          <a:extLst>
            <a:ext uri="{FF2B5EF4-FFF2-40B4-BE49-F238E27FC236}">
              <a16:creationId xmlns:a16="http://schemas.microsoft.com/office/drawing/2014/main" id="{0875A802-7BAF-4814-A6EA-B7861E314E9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22" name="Text Box 2">
          <a:extLst>
            <a:ext uri="{FF2B5EF4-FFF2-40B4-BE49-F238E27FC236}">
              <a16:creationId xmlns:a16="http://schemas.microsoft.com/office/drawing/2014/main" id="{8537BB42-C56C-4152-B329-81D58B27D80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23" name="Text Box 2">
          <a:extLst>
            <a:ext uri="{FF2B5EF4-FFF2-40B4-BE49-F238E27FC236}">
              <a16:creationId xmlns:a16="http://schemas.microsoft.com/office/drawing/2014/main" id="{D94806DE-3783-4E0D-81F9-48B704D68D1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24" name="Text Box 2">
          <a:extLst>
            <a:ext uri="{FF2B5EF4-FFF2-40B4-BE49-F238E27FC236}">
              <a16:creationId xmlns:a16="http://schemas.microsoft.com/office/drawing/2014/main" id="{FD80E3A1-70A9-42A4-BB78-FB2AB7B01DD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25" name="Text Box 2">
          <a:extLst>
            <a:ext uri="{FF2B5EF4-FFF2-40B4-BE49-F238E27FC236}">
              <a16:creationId xmlns:a16="http://schemas.microsoft.com/office/drawing/2014/main" id="{8402107D-C1F8-4D8B-A092-6896C148ED10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26" name="Text Box 2">
          <a:extLst>
            <a:ext uri="{FF2B5EF4-FFF2-40B4-BE49-F238E27FC236}">
              <a16:creationId xmlns:a16="http://schemas.microsoft.com/office/drawing/2014/main" id="{4652FED2-79D8-47D0-B705-4491E189F98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27" name="Text Box 2">
          <a:extLst>
            <a:ext uri="{FF2B5EF4-FFF2-40B4-BE49-F238E27FC236}">
              <a16:creationId xmlns:a16="http://schemas.microsoft.com/office/drawing/2014/main" id="{9118A6FE-43EA-4CB3-89FA-101FF5B55CF2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28" name="Text Box 2">
          <a:extLst>
            <a:ext uri="{FF2B5EF4-FFF2-40B4-BE49-F238E27FC236}">
              <a16:creationId xmlns:a16="http://schemas.microsoft.com/office/drawing/2014/main" id="{1F5E5E91-ADBB-42A8-933E-824C7916A67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29" name="Text Box 2">
          <a:extLst>
            <a:ext uri="{FF2B5EF4-FFF2-40B4-BE49-F238E27FC236}">
              <a16:creationId xmlns:a16="http://schemas.microsoft.com/office/drawing/2014/main" id="{34E8E6B3-66FF-4F68-B672-11E383EAFF32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30" name="Text Box 2">
          <a:extLst>
            <a:ext uri="{FF2B5EF4-FFF2-40B4-BE49-F238E27FC236}">
              <a16:creationId xmlns:a16="http://schemas.microsoft.com/office/drawing/2014/main" id="{7FE97C4B-50D1-4421-9E3C-B858329A61A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31" name="Text Box 2">
          <a:extLst>
            <a:ext uri="{FF2B5EF4-FFF2-40B4-BE49-F238E27FC236}">
              <a16:creationId xmlns:a16="http://schemas.microsoft.com/office/drawing/2014/main" id="{8C197DF0-83B4-49AC-9E0A-8E2DF685067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32" name="Text Box 2">
          <a:extLst>
            <a:ext uri="{FF2B5EF4-FFF2-40B4-BE49-F238E27FC236}">
              <a16:creationId xmlns:a16="http://schemas.microsoft.com/office/drawing/2014/main" id="{3EB0ECA9-B7A8-4894-B84F-141FEBD8A97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33" name="Text Box 2">
          <a:extLst>
            <a:ext uri="{FF2B5EF4-FFF2-40B4-BE49-F238E27FC236}">
              <a16:creationId xmlns:a16="http://schemas.microsoft.com/office/drawing/2014/main" id="{347A6BAE-26D5-4CAD-9433-0A9C8D345C2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34" name="Text Box 2">
          <a:extLst>
            <a:ext uri="{FF2B5EF4-FFF2-40B4-BE49-F238E27FC236}">
              <a16:creationId xmlns:a16="http://schemas.microsoft.com/office/drawing/2014/main" id="{D191293D-D67E-4F7A-8A68-F14E8251E7D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35" name="Text Box 2">
          <a:extLst>
            <a:ext uri="{FF2B5EF4-FFF2-40B4-BE49-F238E27FC236}">
              <a16:creationId xmlns:a16="http://schemas.microsoft.com/office/drawing/2014/main" id="{E4A86654-F191-42DD-A961-687008911E9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36" name="Text Box 2">
          <a:extLst>
            <a:ext uri="{FF2B5EF4-FFF2-40B4-BE49-F238E27FC236}">
              <a16:creationId xmlns:a16="http://schemas.microsoft.com/office/drawing/2014/main" id="{7D958D4F-0FD6-40AF-9ED2-9AE32937427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37" name="Text Box 2">
          <a:extLst>
            <a:ext uri="{FF2B5EF4-FFF2-40B4-BE49-F238E27FC236}">
              <a16:creationId xmlns:a16="http://schemas.microsoft.com/office/drawing/2014/main" id="{4D5537A2-9BF7-4783-B045-0765F28820DB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38" name="Text Box 2">
          <a:extLst>
            <a:ext uri="{FF2B5EF4-FFF2-40B4-BE49-F238E27FC236}">
              <a16:creationId xmlns:a16="http://schemas.microsoft.com/office/drawing/2014/main" id="{73270284-12A2-4350-BF98-C6D5B1BB0597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39" name="Text Box 2">
          <a:extLst>
            <a:ext uri="{FF2B5EF4-FFF2-40B4-BE49-F238E27FC236}">
              <a16:creationId xmlns:a16="http://schemas.microsoft.com/office/drawing/2014/main" id="{F5735EA6-68AF-4AC9-8CF2-859FA4E8BBD5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40" name="Text Box 2">
          <a:extLst>
            <a:ext uri="{FF2B5EF4-FFF2-40B4-BE49-F238E27FC236}">
              <a16:creationId xmlns:a16="http://schemas.microsoft.com/office/drawing/2014/main" id="{6C1E569E-2698-4C4B-B578-8156A8D147B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41" name="Text Box 2">
          <a:extLst>
            <a:ext uri="{FF2B5EF4-FFF2-40B4-BE49-F238E27FC236}">
              <a16:creationId xmlns:a16="http://schemas.microsoft.com/office/drawing/2014/main" id="{67308661-AAF0-4672-AAC7-C51BCF832B3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42" name="Text Box 2">
          <a:extLst>
            <a:ext uri="{FF2B5EF4-FFF2-40B4-BE49-F238E27FC236}">
              <a16:creationId xmlns:a16="http://schemas.microsoft.com/office/drawing/2014/main" id="{D04C0A0D-E8D6-432C-99CB-00CF02EF1E4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43" name="Text Box 2">
          <a:extLst>
            <a:ext uri="{FF2B5EF4-FFF2-40B4-BE49-F238E27FC236}">
              <a16:creationId xmlns:a16="http://schemas.microsoft.com/office/drawing/2014/main" id="{31A97A3D-FB81-4A14-BE00-A4D1589B8FB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44" name="Text Box 2">
          <a:extLst>
            <a:ext uri="{FF2B5EF4-FFF2-40B4-BE49-F238E27FC236}">
              <a16:creationId xmlns:a16="http://schemas.microsoft.com/office/drawing/2014/main" id="{243EE6C6-4B46-4A81-BFF8-72116BD7F88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45" name="Text Box 2">
          <a:extLst>
            <a:ext uri="{FF2B5EF4-FFF2-40B4-BE49-F238E27FC236}">
              <a16:creationId xmlns:a16="http://schemas.microsoft.com/office/drawing/2014/main" id="{F43A6BAF-0971-4D70-A4A9-13C013A00280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46" name="Text Box 2">
          <a:extLst>
            <a:ext uri="{FF2B5EF4-FFF2-40B4-BE49-F238E27FC236}">
              <a16:creationId xmlns:a16="http://schemas.microsoft.com/office/drawing/2014/main" id="{9667D9E6-BD5C-49B9-8359-E20D7F34F74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47" name="Text Box 2">
          <a:extLst>
            <a:ext uri="{FF2B5EF4-FFF2-40B4-BE49-F238E27FC236}">
              <a16:creationId xmlns:a16="http://schemas.microsoft.com/office/drawing/2014/main" id="{143F72F2-AC0A-4DD7-9938-A33D461C49CA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9</xdr:row>
      <xdr:rowOff>0</xdr:rowOff>
    </xdr:from>
    <xdr:ext cx="76200" cy="200025"/>
    <xdr:sp macro="" textlink="">
      <xdr:nvSpPr>
        <xdr:cNvPr id="448" name="Text Box 2">
          <a:extLst>
            <a:ext uri="{FF2B5EF4-FFF2-40B4-BE49-F238E27FC236}">
              <a16:creationId xmlns:a16="http://schemas.microsoft.com/office/drawing/2014/main" id="{0D8A6C5D-D763-451C-9976-C35DA3E629B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49" name="Text Box 2">
          <a:extLst>
            <a:ext uri="{FF2B5EF4-FFF2-40B4-BE49-F238E27FC236}">
              <a16:creationId xmlns:a16="http://schemas.microsoft.com/office/drawing/2014/main" id="{E4CFD312-BF10-4845-A196-4131E41C673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50" name="Text Box 2">
          <a:extLst>
            <a:ext uri="{FF2B5EF4-FFF2-40B4-BE49-F238E27FC236}">
              <a16:creationId xmlns:a16="http://schemas.microsoft.com/office/drawing/2014/main" id="{A264F82A-1467-47FE-9875-0FD90F74EDE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51" name="Text Box 2">
          <a:extLst>
            <a:ext uri="{FF2B5EF4-FFF2-40B4-BE49-F238E27FC236}">
              <a16:creationId xmlns:a16="http://schemas.microsoft.com/office/drawing/2014/main" id="{1B8DAE47-EE23-455F-B3C2-03593BAD60A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52" name="Text Box 2">
          <a:extLst>
            <a:ext uri="{FF2B5EF4-FFF2-40B4-BE49-F238E27FC236}">
              <a16:creationId xmlns:a16="http://schemas.microsoft.com/office/drawing/2014/main" id="{CD65548E-96A8-4484-8DC8-C09AB281EE35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53" name="Text Box 2">
          <a:extLst>
            <a:ext uri="{FF2B5EF4-FFF2-40B4-BE49-F238E27FC236}">
              <a16:creationId xmlns:a16="http://schemas.microsoft.com/office/drawing/2014/main" id="{DDAF3E2B-8FAE-445E-BDFC-E20683E5EB8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54" name="Text Box 2">
          <a:extLst>
            <a:ext uri="{FF2B5EF4-FFF2-40B4-BE49-F238E27FC236}">
              <a16:creationId xmlns:a16="http://schemas.microsoft.com/office/drawing/2014/main" id="{01CCCA06-8521-4131-B15D-2A0DD222306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55" name="Text Box 2">
          <a:extLst>
            <a:ext uri="{FF2B5EF4-FFF2-40B4-BE49-F238E27FC236}">
              <a16:creationId xmlns:a16="http://schemas.microsoft.com/office/drawing/2014/main" id="{71D7A653-656A-4031-940A-2592AC15DE6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56" name="Text Box 2">
          <a:extLst>
            <a:ext uri="{FF2B5EF4-FFF2-40B4-BE49-F238E27FC236}">
              <a16:creationId xmlns:a16="http://schemas.microsoft.com/office/drawing/2014/main" id="{DCAF0406-FC26-41A0-8EF8-E8E3DE86B6F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57" name="Text Box 2">
          <a:extLst>
            <a:ext uri="{FF2B5EF4-FFF2-40B4-BE49-F238E27FC236}">
              <a16:creationId xmlns:a16="http://schemas.microsoft.com/office/drawing/2014/main" id="{82FB4428-B4B2-460F-B075-C6F674F1784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58" name="Text Box 2">
          <a:extLst>
            <a:ext uri="{FF2B5EF4-FFF2-40B4-BE49-F238E27FC236}">
              <a16:creationId xmlns:a16="http://schemas.microsoft.com/office/drawing/2014/main" id="{07BB0349-E145-4B90-815C-08A5E0CA8BB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59" name="Text Box 2">
          <a:extLst>
            <a:ext uri="{FF2B5EF4-FFF2-40B4-BE49-F238E27FC236}">
              <a16:creationId xmlns:a16="http://schemas.microsoft.com/office/drawing/2014/main" id="{EE8B195F-55C4-410D-A2DA-5A2F30E5133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60" name="Text Box 2">
          <a:extLst>
            <a:ext uri="{FF2B5EF4-FFF2-40B4-BE49-F238E27FC236}">
              <a16:creationId xmlns:a16="http://schemas.microsoft.com/office/drawing/2014/main" id="{5D645671-803E-4B01-985D-7964DEC79D7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61" name="Text Box 2">
          <a:extLst>
            <a:ext uri="{FF2B5EF4-FFF2-40B4-BE49-F238E27FC236}">
              <a16:creationId xmlns:a16="http://schemas.microsoft.com/office/drawing/2014/main" id="{EBE0947D-22FB-4D16-AB33-9524DC1969B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62" name="Text Box 2">
          <a:extLst>
            <a:ext uri="{FF2B5EF4-FFF2-40B4-BE49-F238E27FC236}">
              <a16:creationId xmlns:a16="http://schemas.microsoft.com/office/drawing/2014/main" id="{DA4FEBDC-7BB7-4B5F-90B6-AB3A6C01AEA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63" name="Text Box 2">
          <a:extLst>
            <a:ext uri="{FF2B5EF4-FFF2-40B4-BE49-F238E27FC236}">
              <a16:creationId xmlns:a16="http://schemas.microsoft.com/office/drawing/2014/main" id="{53F0C235-1EE0-46D2-B96B-592F328DA8D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64" name="Text Box 2">
          <a:extLst>
            <a:ext uri="{FF2B5EF4-FFF2-40B4-BE49-F238E27FC236}">
              <a16:creationId xmlns:a16="http://schemas.microsoft.com/office/drawing/2014/main" id="{282BDF0C-7A24-48A9-8939-2EF96A2B177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65" name="Text Box 2">
          <a:extLst>
            <a:ext uri="{FF2B5EF4-FFF2-40B4-BE49-F238E27FC236}">
              <a16:creationId xmlns:a16="http://schemas.microsoft.com/office/drawing/2014/main" id="{FF2C681D-688B-4A2C-95BD-38DB425302E0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66" name="Text Box 2">
          <a:extLst>
            <a:ext uri="{FF2B5EF4-FFF2-40B4-BE49-F238E27FC236}">
              <a16:creationId xmlns:a16="http://schemas.microsoft.com/office/drawing/2014/main" id="{C153A0F4-0D8E-4B0B-BC07-A4924B767325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67" name="Text Box 2">
          <a:extLst>
            <a:ext uri="{FF2B5EF4-FFF2-40B4-BE49-F238E27FC236}">
              <a16:creationId xmlns:a16="http://schemas.microsoft.com/office/drawing/2014/main" id="{53308B57-DCE0-4D65-BB90-C5B038423E9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68" name="Text Box 2">
          <a:extLst>
            <a:ext uri="{FF2B5EF4-FFF2-40B4-BE49-F238E27FC236}">
              <a16:creationId xmlns:a16="http://schemas.microsoft.com/office/drawing/2014/main" id="{1C049DF2-1AAB-41EE-AFC5-24886DDF29DB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69" name="Text Box 2">
          <a:extLst>
            <a:ext uri="{FF2B5EF4-FFF2-40B4-BE49-F238E27FC236}">
              <a16:creationId xmlns:a16="http://schemas.microsoft.com/office/drawing/2014/main" id="{1EB6979C-7B7D-406F-ABE8-5A513EA0255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70" name="Text Box 2">
          <a:extLst>
            <a:ext uri="{FF2B5EF4-FFF2-40B4-BE49-F238E27FC236}">
              <a16:creationId xmlns:a16="http://schemas.microsoft.com/office/drawing/2014/main" id="{55159B9D-24E9-4472-A888-DD724F2E924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71" name="Text Box 2">
          <a:extLst>
            <a:ext uri="{FF2B5EF4-FFF2-40B4-BE49-F238E27FC236}">
              <a16:creationId xmlns:a16="http://schemas.microsoft.com/office/drawing/2014/main" id="{F4048437-A22F-4530-9D3C-08A16CDC0700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72" name="Text Box 2">
          <a:extLst>
            <a:ext uri="{FF2B5EF4-FFF2-40B4-BE49-F238E27FC236}">
              <a16:creationId xmlns:a16="http://schemas.microsoft.com/office/drawing/2014/main" id="{9B7BD588-8616-4159-9FDD-2962815FB1D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73" name="Text Box 2">
          <a:extLst>
            <a:ext uri="{FF2B5EF4-FFF2-40B4-BE49-F238E27FC236}">
              <a16:creationId xmlns:a16="http://schemas.microsoft.com/office/drawing/2014/main" id="{F391850F-5CD0-4E6E-9CEC-84A55A74160B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74" name="Text Box 2">
          <a:extLst>
            <a:ext uri="{FF2B5EF4-FFF2-40B4-BE49-F238E27FC236}">
              <a16:creationId xmlns:a16="http://schemas.microsoft.com/office/drawing/2014/main" id="{2796E71F-6AFB-49D2-873F-01B80BB8FED2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75" name="Text Box 2">
          <a:extLst>
            <a:ext uri="{FF2B5EF4-FFF2-40B4-BE49-F238E27FC236}">
              <a16:creationId xmlns:a16="http://schemas.microsoft.com/office/drawing/2014/main" id="{0B43B30F-56D4-4484-9195-3D9AA95FCB5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76" name="Text Box 2">
          <a:extLst>
            <a:ext uri="{FF2B5EF4-FFF2-40B4-BE49-F238E27FC236}">
              <a16:creationId xmlns:a16="http://schemas.microsoft.com/office/drawing/2014/main" id="{F5C50E16-3155-43DD-972B-FA23B4A9C0FA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77" name="Text Box 2">
          <a:extLst>
            <a:ext uri="{FF2B5EF4-FFF2-40B4-BE49-F238E27FC236}">
              <a16:creationId xmlns:a16="http://schemas.microsoft.com/office/drawing/2014/main" id="{07AF6325-3847-4DAC-BA26-3B88D9C1CB3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78" name="Text Box 2">
          <a:extLst>
            <a:ext uri="{FF2B5EF4-FFF2-40B4-BE49-F238E27FC236}">
              <a16:creationId xmlns:a16="http://schemas.microsoft.com/office/drawing/2014/main" id="{2AB9E1EF-CA54-4475-8AC7-D18EAEFAF6F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79" name="Text Box 2">
          <a:extLst>
            <a:ext uri="{FF2B5EF4-FFF2-40B4-BE49-F238E27FC236}">
              <a16:creationId xmlns:a16="http://schemas.microsoft.com/office/drawing/2014/main" id="{D272D32B-B444-41CB-8E8C-1E2C35AFC85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80" name="Text Box 2">
          <a:extLst>
            <a:ext uri="{FF2B5EF4-FFF2-40B4-BE49-F238E27FC236}">
              <a16:creationId xmlns:a16="http://schemas.microsoft.com/office/drawing/2014/main" id="{1BE839CE-29C2-407D-90CB-7F3FFC7F76DA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81" name="Text Box 2">
          <a:extLst>
            <a:ext uri="{FF2B5EF4-FFF2-40B4-BE49-F238E27FC236}">
              <a16:creationId xmlns:a16="http://schemas.microsoft.com/office/drawing/2014/main" id="{2EE9B598-75EC-4209-9D3F-BCF775CB1E77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82" name="Text Box 2">
          <a:extLst>
            <a:ext uri="{FF2B5EF4-FFF2-40B4-BE49-F238E27FC236}">
              <a16:creationId xmlns:a16="http://schemas.microsoft.com/office/drawing/2014/main" id="{292DB272-27D6-4989-801B-FCE19088AA6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83" name="Text Box 2">
          <a:extLst>
            <a:ext uri="{FF2B5EF4-FFF2-40B4-BE49-F238E27FC236}">
              <a16:creationId xmlns:a16="http://schemas.microsoft.com/office/drawing/2014/main" id="{37D6E848-17CB-4BB7-B13D-48D4A8130EF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84" name="Text Box 2">
          <a:extLst>
            <a:ext uri="{FF2B5EF4-FFF2-40B4-BE49-F238E27FC236}">
              <a16:creationId xmlns:a16="http://schemas.microsoft.com/office/drawing/2014/main" id="{ABE612D2-4A03-4B2A-92E0-4583DFF53DE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85" name="Text Box 2">
          <a:extLst>
            <a:ext uri="{FF2B5EF4-FFF2-40B4-BE49-F238E27FC236}">
              <a16:creationId xmlns:a16="http://schemas.microsoft.com/office/drawing/2014/main" id="{02CD74C7-8BB0-449A-AF56-61606C850052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86" name="Text Box 2">
          <a:extLst>
            <a:ext uri="{FF2B5EF4-FFF2-40B4-BE49-F238E27FC236}">
              <a16:creationId xmlns:a16="http://schemas.microsoft.com/office/drawing/2014/main" id="{4010A5CF-E7F8-43CF-B9D5-B414DDD4228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87" name="Text Box 2">
          <a:extLst>
            <a:ext uri="{FF2B5EF4-FFF2-40B4-BE49-F238E27FC236}">
              <a16:creationId xmlns:a16="http://schemas.microsoft.com/office/drawing/2014/main" id="{169E0715-7C37-43D4-AC10-D42873572D9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88" name="Text Box 2">
          <a:extLst>
            <a:ext uri="{FF2B5EF4-FFF2-40B4-BE49-F238E27FC236}">
              <a16:creationId xmlns:a16="http://schemas.microsoft.com/office/drawing/2014/main" id="{59E3E10B-4291-4AD3-881F-22F4B5655515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89" name="Text Box 2">
          <a:extLst>
            <a:ext uri="{FF2B5EF4-FFF2-40B4-BE49-F238E27FC236}">
              <a16:creationId xmlns:a16="http://schemas.microsoft.com/office/drawing/2014/main" id="{6503311B-C3E9-4896-A351-96671930CD30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90" name="Text Box 2">
          <a:extLst>
            <a:ext uri="{FF2B5EF4-FFF2-40B4-BE49-F238E27FC236}">
              <a16:creationId xmlns:a16="http://schemas.microsoft.com/office/drawing/2014/main" id="{FC484E8C-3E22-46B1-8262-09F4B4D58F9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91" name="Text Box 2">
          <a:extLst>
            <a:ext uri="{FF2B5EF4-FFF2-40B4-BE49-F238E27FC236}">
              <a16:creationId xmlns:a16="http://schemas.microsoft.com/office/drawing/2014/main" id="{FBB2F6FB-FDED-4749-8E94-E08785701BF2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92" name="Text Box 2">
          <a:extLst>
            <a:ext uri="{FF2B5EF4-FFF2-40B4-BE49-F238E27FC236}">
              <a16:creationId xmlns:a16="http://schemas.microsoft.com/office/drawing/2014/main" id="{53C01A5F-3EEF-47C4-B72E-323AE545CEF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93" name="Text Box 2">
          <a:extLst>
            <a:ext uri="{FF2B5EF4-FFF2-40B4-BE49-F238E27FC236}">
              <a16:creationId xmlns:a16="http://schemas.microsoft.com/office/drawing/2014/main" id="{DBA48246-8B6B-4DE5-87BB-76BC30E08AF0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94" name="Text Box 2">
          <a:extLst>
            <a:ext uri="{FF2B5EF4-FFF2-40B4-BE49-F238E27FC236}">
              <a16:creationId xmlns:a16="http://schemas.microsoft.com/office/drawing/2014/main" id="{7EE26598-27BF-4C48-BA3E-0E3ECD0509C5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95" name="Text Box 2">
          <a:extLst>
            <a:ext uri="{FF2B5EF4-FFF2-40B4-BE49-F238E27FC236}">
              <a16:creationId xmlns:a16="http://schemas.microsoft.com/office/drawing/2014/main" id="{85F3EE90-AEEC-43C2-94BD-DDF15C10C17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96" name="Text Box 2">
          <a:extLst>
            <a:ext uri="{FF2B5EF4-FFF2-40B4-BE49-F238E27FC236}">
              <a16:creationId xmlns:a16="http://schemas.microsoft.com/office/drawing/2014/main" id="{77B16BD7-E879-4626-97EC-076BD051408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97" name="Text Box 2">
          <a:extLst>
            <a:ext uri="{FF2B5EF4-FFF2-40B4-BE49-F238E27FC236}">
              <a16:creationId xmlns:a16="http://schemas.microsoft.com/office/drawing/2014/main" id="{10BABD0D-2F46-46F1-864B-2E243BFDEAE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98" name="Text Box 2">
          <a:extLst>
            <a:ext uri="{FF2B5EF4-FFF2-40B4-BE49-F238E27FC236}">
              <a16:creationId xmlns:a16="http://schemas.microsoft.com/office/drawing/2014/main" id="{E7F2C21B-2216-4D95-8DB7-B3C87432279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499" name="Text Box 2">
          <a:extLst>
            <a:ext uri="{FF2B5EF4-FFF2-40B4-BE49-F238E27FC236}">
              <a16:creationId xmlns:a16="http://schemas.microsoft.com/office/drawing/2014/main" id="{8C99B409-A764-4F77-917E-2BCD2FCAD93B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500" name="Text Box 2">
          <a:extLst>
            <a:ext uri="{FF2B5EF4-FFF2-40B4-BE49-F238E27FC236}">
              <a16:creationId xmlns:a16="http://schemas.microsoft.com/office/drawing/2014/main" id="{D3F8E944-5C56-41C4-961F-5F11171700D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501" name="Text Box 2">
          <a:extLst>
            <a:ext uri="{FF2B5EF4-FFF2-40B4-BE49-F238E27FC236}">
              <a16:creationId xmlns:a16="http://schemas.microsoft.com/office/drawing/2014/main" id="{98C1F79B-983A-4092-9397-5D33BA8C19E5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502" name="Text Box 2">
          <a:extLst>
            <a:ext uri="{FF2B5EF4-FFF2-40B4-BE49-F238E27FC236}">
              <a16:creationId xmlns:a16="http://schemas.microsoft.com/office/drawing/2014/main" id="{7F20EC17-241D-4CA9-A4C6-5F54B1EDA8B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503" name="Text Box 2">
          <a:extLst>
            <a:ext uri="{FF2B5EF4-FFF2-40B4-BE49-F238E27FC236}">
              <a16:creationId xmlns:a16="http://schemas.microsoft.com/office/drawing/2014/main" id="{676A139C-4E81-4716-A73B-A00CD72DFC52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504" name="Text Box 2">
          <a:extLst>
            <a:ext uri="{FF2B5EF4-FFF2-40B4-BE49-F238E27FC236}">
              <a16:creationId xmlns:a16="http://schemas.microsoft.com/office/drawing/2014/main" id="{2F5580A3-8277-4FCB-BC31-4A1863D6FFA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505" name="Text Box 2">
          <a:extLst>
            <a:ext uri="{FF2B5EF4-FFF2-40B4-BE49-F238E27FC236}">
              <a16:creationId xmlns:a16="http://schemas.microsoft.com/office/drawing/2014/main" id="{5E6CA9D5-9D29-45AE-9B4B-03E6BCB57A9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506" name="Text Box 2">
          <a:extLst>
            <a:ext uri="{FF2B5EF4-FFF2-40B4-BE49-F238E27FC236}">
              <a16:creationId xmlns:a16="http://schemas.microsoft.com/office/drawing/2014/main" id="{55184E43-0A83-43C9-8B25-A9CC7D3E621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507" name="Text Box 2">
          <a:extLst>
            <a:ext uri="{FF2B5EF4-FFF2-40B4-BE49-F238E27FC236}">
              <a16:creationId xmlns:a16="http://schemas.microsoft.com/office/drawing/2014/main" id="{2AE48270-29D5-45A9-A906-FCB85BE8E91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43</xdr:row>
      <xdr:rowOff>0</xdr:rowOff>
    </xdr:from>
    <xdr:ext cx="76200" cy="200025"/>
    <xdr:sp macro="" textlink="">
      <xdr:nvSpPr>
        <xdr:cNvPr id="508" name="Text Box 2">
          <a:extLst>
            <a:ext uri="{FF2B5EF4-FFF2-40B4-BE49-F238E27FC236}">
              <a16:creationId xmlns:a16="http://schemas.microsoft.com/office/drawing/2014/main" id="{D8B5D9A7-8775-4EE4-A334-9309463133D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09" name="Text Box 2">
          <a:extLst>
            <a:ext uri="{FF2B5EF4-FFF2-40B4-BE49-F238E27FC236}">
              <a16:creationId xmlns:a16="http://schemas.microsoft.com/office/drawing/2014/main" id="{4A41E2A7-DE77-4C9D-8802-4B5DB21ED5C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10" name="Text Box 2">
          <a:extLst>
            <a:ext uri="{FF2B5EF4-FFF2-40B4-BE49-F238E27FC236}">
              <a16:creationId xmlns:a16="http://schemas.microsoft.com/office/drawing/2014/main" id="{E03C4C1C-1E49-49C9-B549-DBDCE0F4709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11" name="Text Box 2">
          <a:extLst>
            <a:ext uri="{FF2B5EF4-FFF2-40B4-BE49-F238E27FC236}">
              <a16:creationId xmlns:a16="http://schemas.microsoft.com/office/drawing/2014/main" id="{CA99C251-4F9C-48B0-BDEF-47B8A3EC734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12" name="Text Box 2">
          <a:extLst>
            <a:ext uri="{FF2B5EF4-FFF2-40B4-BE49-F238E27FC236}">
              <a16:creationId xmlns:a16="http://schemas.microsoft.com/office/drawing/2014/main" id="{0BAF89B8-5405-4360-892B-D248D299018B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13" name="Text Box 2">
          <a:extLst>
            <a:ext uri="{FF2B5EF4-FFF2-40B4-BE49-F238E27FC236}">
              <a16:creationId xmlns:a16="http://schemas.microsoft.com/office/drawing/2014/main" id="{2C2624C7-114B-42E9-874A-47FAFA723B1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14" name="Text Box 2">
          <a:extLst>
            <a:ext uri="{FF2B5EF4-FFF2-40B4-BE49-F238E27FC236}">
              <a16:creationId xmlns:a16="http://schemas.microsoft.com/office/drawing/2014/main" id="{E71FF3BA-CE64-48D1-B781-CC9997E615AB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15" name="Text Box 2">
          <a:extLst>
            <a:ext uri="{FF2B5EF4-FFF2-40B4-BE49-F238E27FC236}">
              <a16:creationId xmlns:a16="http://schemas.microsoft.com/office/drawing/2014/main" id="{9F8BE01B-7D96-4F0C-ABF4-C31A457E4C62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16" name="Text Box 2">
          <a:extLst>
            <a:ext uri="{FF2B5EF4-FFF2-40B4-BE49-F238E27FC236}">
              <a16:creationId xmlns:a16="http://schemas.microsoft.com/office/drawing/2014/main" id="{E18FA6A4-1EDA-49F7-BB92-92085A16DBC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17" name="Text Box 2">
          <a:extLst>
            <a:ext uri="{FF2B5EF4-FFF2-40B4-BE49-F238E27FC236}">
              <a16:creationId xmlns:a16="http://schemas.microsoft.com/office/drawing/2014/main" id="{DF9A288B-F3E8-4214-BFE5-19D63E0F20E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18" name="Text Box 2">
          <a:extLst>
            <a:ext uri="{FF2B5EF4-FFF2-40B4-BE49-F238E27FC236}">
              <a16:creationId xmlns:a16="http://schemas.microsoft.com/office/drawing/2014/main" id="{B117827A-C023-4499-9C16-E1383663E10A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19" name="Text Box 2">
          <a:extLst>
            <a:ext uri="{FF2B5EF4-FFF2-40B4-BE49-F238E27FC236}">
              <a16:creationId xmlns:a16="http://schemas.microsoft.com/office/drawing/2014/main" id="{B2415A66-12FA-4625-B13A-C49B350C4A2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20" name="Text Box 2">
          <a:extLst>
            <a:ext uri="{FF2B5EF4-FFF2-40B4-BE49-F238E27FC236}">
              <a16:creationId xmlns:a16="http://schemas.microsoft.com/office/drawing/2014/main" id="{7765D7F1-7488-49C7-A64D-32889AD271CA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21" name="Text Box 2">
          <a:extLst>
            <a:ext uri="{FF2B5EF4-FFF2-40B4-BE49-F238E27FC236}">
              <a16:creationId xmlns:a16="http://schemas.microsoft.com/office/drawing/2014/main" id="{344DB05E-C3AA-4A42-A560-645C283793C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22" name="Text Box 2">
          <a:extLst>
            <a:ext uri="{FF2B5EF4-FFF2-40B4-BE49-F238E27FC236}">
              <a16:creationId xmlns:a16="http://schemas.microsoft.com/office/drawing/2014/main" id="{2D0B00EB-67AB-4FD5-A725-C9D7BA183DD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23" name="Text Box 2">
          <a:extLst>
            <a:ext uri="{FF2B5EF4-FFF2-40B4-BE49-F238E27FC236}">
              <a16:creationId xmlns:a16="http://schemas.microsoft.com/office/drawing/2014/main" id="{C591488B-3374-417D-883D-AED5ECBCBDC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24" name="Text Box 2">
          <a:extLst>
            <a:ext uri="{FF2B5EF4-FFF2-40B4-BE49-F238E27FC236}">
              <a16:creationId xmlns:a16="http://schemas.microsoft.com/office/drawing/2014/main" id="{F099ED3D-BBC4-4BA7-80F2-DCECC148D78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25" name="Text Box 2">
          <a:extLst>
            <a:ext uri="{FF2B5EF4-FFF2-40B4-BE49-F238E27FC236}">
              <a16:creationId xmlns:a16="http://schemas.microsoft.com/office/drawing/2014/main" id="{118C5184-CB53-432B-8DF6-4FCBDD85BEA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26" name="Text Box 2">
          <a:extLst>
            <a:ext uri="{FF2B5EF4-FFF2-40B4-BE49-F238E27FC236}">
              <a16:creationId xmlns:a16="http://schemas.microsoft.com/office/drawing/2014/main" id="{0ADAAB8A-1BD2-46D8-9B56-87FE9A2C28B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27" name="Text Box 2">
          <a:extLst>
            <a:ext uri="{FF2B5EF4-FFF2-40B4-BE49-F238E27FC236}">
              <a16:creationId xmlns:a16="http://schemas.microsoft.com/office/drawing/2014/main" id="{2B49B76D-0F97-41D9-8C47-357D4C0280C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28" name="Text Box 2">
          <a:extLst>
            <a:ext uri="{FF2B5EF4-FFF2-40B4-BE49-F238E27FC236}">
              <a16:creationId xmlns:a16="http://schemas.microsoft.com/office/drawing/2014/main" id="{AC8092F8-17E2-4E71-85E5-78A8CD2118B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29" name="Text Box 2">
          <a:extLst>
            <a:ext uri="{FF2B5EF4-FFF2-40B4-BE49-F238E27FC236}">
              <a16:creationId xmlns:a16="http://schemas.microsoft.com/office/drawing/2014/main" id="{EB15141F-335B-4BED-B5B9-C1B7EB7A5200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30" name="Text Box 2">
          <a:extLst>
            <a:ext uri="{FF2B5EF4-FFF2-40B4-BE49-F238E27FC236}">
              <a16:creationId xmlns:a16="http://schemas.microsoft.com/office/drawing/2014/main" id="{2CB1890F-7B05-4E32-B424-68316F9A939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31" name="Text Box 2">
          <a:extLst>
            <a:ext uri="{FF2B5EF4-FFF2-40B4-BE49-F238E27FC236}">
              <a16:creationId xmlns:a16="http://schemas.microsoft.com/office/drawing/2014/main" id="{58CF216E-3C52-404E-9D73-EDD778A4B7C0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32" name="Text Box 2">
          <a:extLst>
            <a:ext uri="{FF2B5EF4-FFF2-40B4-BE49-F238E27FC236}">
              <a16:creationId xmlns:a16="http://schemas.microsoft.com/office/drawing/2014/main" id="{DD3F3C3A-C261-41A5-BAB7-9BB7643F0D8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33" name="Text Box 2">
          <a:extLst>
            <a:ext uri="{FF2B5EF4-FFF2-40B4-BE49-F238E27FC236}">
              <a16:creationId xmlns:a16="http://schemas.microsoft.com/office/drawing/2014/main" id="{E666C0F2-B531-4002-9177-66220BF2183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34" name="Text Box 2">
          <a:extLst>
            <a:ext uri="{FF2B5EF4-FFF2-40B4-BE49-F238E27FC236}">
              <a16:creationId xmlns:a16="http://schemas.microsoft.com/office/drawing/2014/main" id="{5D70DF6E-2FF5-4589-85ED-14F343209A9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35" name="Text Box 2">
          <a:extLst>
            <a:ext uri="{FF2B5EF4-FFF2-40B4-BE49-F238E27FC236}">
              <a16:creationId xmlns:a16="http://schemas.microsoft.com/office/drawing/2014/main" id="{1B226215-F958-4E51-A3FF-8221B4576D9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36" name="Text Box 2">
          <a:extLst>
            <a:ext uri="{FF2B5EF4-FFF2-40B4-BE49-F238E27FC236}">
              <a16:creationId xmlns:a16="http://schemas.microsoft.com/office/drawing/2014/main" id="{FBBD21B5-90FF-42B2-8F76-13DCFAFCB72A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37" name="Text Box 2">
          <a:extLst>
            <a:ext uri="{FF2B5EF4-FFF2-40B4-BE49-F238E27FC236}">
              <a16:creationId xmlns:a16="http://schemas.microsoft.com/office/drawing/2014/main" id="{E126F497-D4D4-4A49-8350-415A3D0A40B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38" name="Text Box 2">
          <a:extLst>
            <a:ext uri="{FF2B5EF4-FFF2-40B4-BE49-F238E27FC236}">
              <a16:creationId xmlns:a16="http://schemas.microsoft.com/office/drawing/2014/main" id="{C49B0FE1-FB67-4A81-A96E-2EF66283CF9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39" name="Text Box 2">
          <a:extLst>
            <a:ext uri="{FF2B5EF4-FFF2-40B4-BE49-F238E27FC236}">
              <a16:creationId xmlns:a16="http://schemas.microsoft.com/office/drawing/2014/main" id="{7BCE2603-B729-40FC-9E36-362DFA57731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40" name="Text Box 2">
          <a:extLst>
            <a:ext uri="{FF2B5EF4-FFF2-40B4-BE49-F238E27FC236}">
              <a16:creationId xmlns:a16="http://schemas.microsoft.com/office/drawing/2014/main" id="{3DF1A34B-3DD4-43D2-9980-C30B8910F6FB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41" name="Text Box 2">
          <a:extLst>
            <a:ext uri="{FF2B5EF4-FFF2-40B4-BE49-F238E27FC236}">
              <a16:creationId xmlns:a16="http://schemas.microsoft.com/office/drawing/2014/main" id="{72234F85-2F29-4542-9D7E-4B13AEDC64C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42" name="Text Box 2">
          <a:extLst>
            <a:ext uri="{FF2B5EF4-FFF2-40B4-BE49-F238E27FC236}">
              <a16:creationId xmlns:a16="http://schemas.microsoft.com/office/drawing/2014/main" id="{1F30B66B-35EE-4939-AF2B-5FE5762B102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43" name="Text Box 2">
          <a:extLst>
            <a:ext uri="{FF2B5EF4-FFF2-40B4-BE49-F238E27FC236}">
              <a16:creationId xmlns:a16="http://schemas.microsoft.com/office/drawing/2014/main" id="{AFF6B556-A214-49A8-837A-485BB8F3DC9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44" name="Text Box 2">
          <a:extLst>
            <a:ext uri="{FF2B5EF4-FFF2-40B4-BE49-F238E27FC236}">
              <a16:creationId xmlns:a16="http://schemas.microsoft.com/office/drawing/2014/main" id="{BE64B2C2-8839-4E10-9AB6-0289E1DD3A7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45" name="Text Box 2">
          <a:extLst>
            <a:ext uri="{FF2B5EF4-FFF2-40B4-BE49-F238E27FC236}">
              <a16:creationId xmlns:a16="http://schemas.microsoft.com/office/drawing/2014/main" id="{444A2BDE-D3E3-4105-9236-0BD8702E0DD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46" name="Text Box 2">
          <a:extLst>
            <a:ext uri="{FF2B5EF4-FFF2-40B4-BE49-F238E27FC236}">
              <a16:creationId xmlns:a16="http://schemas.microsoft.com/office/drawing/2014/main" id="{3343845E-F6D8-4E4E-A5AB-F88A70F5EB0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47" name="Text Box 2">
          <a:extLst>
            <a:ext uri="{FF2B5EF4-FFF2-40B4-BE49-F238E27FC236}">
              <a16:creationId xmlns:a16="http://schemas.microsoft.com/office/drawing/2014/main" id="{FE6D99BB-E5FD-408F-9D65-FC50E363D84A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48" name="Text Box 2">
          <a:extLst>
            <a:ext uri="{FF2B5EF4-FFF2-40B4-BE49-F238E27FC236}">
              <a16:creationId xmlns:a16="http://schemas.microsoft.com/office/drawing/2014/main" id="{FDE30691-E8FE-4BA4-8D35-4C146108367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49" name="Text Box 2">
          <a:extLst>
            <a:ext uri="{FF2B5EF4-FFF2-40B4-BE49-F238E27FC236}">
              <a16:creationId xmlns:a16="http://schemas.microsoft.com/office/drawing/2014/main" id="{2A9BEFA7-8BE8-4CA1-8385-069CBCA11A1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50" name="Text Box 2">
          <a:extLst>
            <a:ext uri="{FF2B5EF4-FFF2-40B4-BE49-F238E27FC236}">
              <a16:creationId xmlns:a16="http://schemas.microsoft.com/office/drawing/2014/main" id="{DE976F05-A829-4390-887D-3FDF88EAE29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51" name="Text Box 2">
          <a:extLst>
            <a:ext uri="{FF2B5EF4-FFF2-40B4-BE49-F238E27FC236}">
              <a16:creationId xmlns:a16="http://schemas.microsoft.com/office/drawing/2014/main" id="{80A73A8E-C724-4D6C-9991-857D3B5CE5C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52" name="Text Box 2">
          <a:extLst>
            <a:ext uri="{FF2B5EF4-FFF2-40B4-BE49-F238E27FC236}">
              <a16:creationId xmlns:a16="http://schemas.microsoft.com/office/drawing/2014/main" id="{83CDA38C-778C-4CCE-B644-FD454C1926D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53" name="Text Box 2">
          <a:extLst>
            <a:ext uri="{FF2B5EF4-FFF2-40B4-BE49-F238E27FC236}">
              <a16:creationId xmlns:a16="http://schemas.microsoft.com/office/drawing/2014/main" id="{EAF4FDB8-E204-4A97-AF60-1D24C9B5532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54" name="Text Box 2">
          <a:extLst>
            <a:ext uri="{FF2B5EF4-FFF2-40B4-BE49-F238E27FC236}">
              <a16:creationId xmlns:a16="http://schemas.microsoft.com/office/drawing/2014/main" id="{B133481F-CDDC-4D33-A4BF-F9C12638D1A2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55" name="Text Box 2">
          <a:extLst>
            <a:ext uri="{FF2B5EF4-FFF2-40B4-BE49-F238E27FC236}">
              <a16:creationId xmlns:a16="http://schemas.microsoft.com/office/drawing/2014/main" id="{D478756C-F7A5-45BB-8F4C-5BFFDB8AB8CA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56" name="Text Box 2">
          <a:extLst>
            <a:ext uri="{FF2B5EF4-FFF2-40B4-BE49-F238E27FC236}">
              <a16:creationId xmlns:a16="http://schemas.microsoft.com/office/drawing/2014/main" id="{7EC26751-07AF-43B4-A04C-E492F0113DF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57" name="Text Box 2">
          <a:extLst>
            <a:ext uri="{FF2B5EF4-FFF2-40B4-BE49-F238E27FC236}">
              <a16:creationId xmlns:a16="http://schemas.microsoft.com/office/drawing/2014/main" id="{50273961-A5E7-44A1-A154-5DAECDD2F595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58" name="Text Box 2">
          <a:extLst>
            <a:ext uri="{FF2B5EF4-FFF2-40B4-BE49-F238E27FC236}">
              <a16:creationId xmlns:a16="http://schemas.microsoft.com/office/drawing/2014/main" id="{E9D077BE-463D-43D8-A958-800DF92ADB4B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59" name="Text Box 2">
          <a:extLst>
            <a:ext uri="{FF2B5EF4-FFF2-40B4-BE49-F238E27FC236}">
              <a16:creationId xmlns:a16="http://schemas.microsoft.com/office/drawing/2014/main" id="{7F99A5A7-E42C-4FC6-844C-12966EA55A3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60" name="Text Box 2">
          <a:extLst>
            <a:ext uri="{FF2B5EF4-FFF2-40B4-BE49-F238E27FC236}">
              <a16:creationId xmlns:a16="http://schemas.microsoft.com/office/drawing/2014/main" id="{D5C07757-3758-4DCE-9F0B-96B06468B7EA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61" name="Text Box 2">
          <a:extLst>
            <a:ext uri="{FF2B5EF4-FFF2-40B4-BE49-F238E27FC236}">
              <a16:creationId xmlns:a16="http://schemas.microsoft.com/office/drawing/2014/main" id="{03773CCC-AEDD-4411-B063-97778861886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62" name="Text Box 2">
          <a:extLst>
            <a:ext uri="{FF2B5EF4-FFF2-40B4-BE49-F238E27FC236}">
              <a16:creationId xmlns:a16="http://schemas.microsoft.com/office/drawing/2014/main" id="{2B0C0442-DE31-4045-A714-F92A7032B70A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63" name="Text Box 2">
          <a:extLst>
            <a:ext uri="{FF2B5EF4-FFF2-40B4-BE49-F238E27FC236}">
              <a16:creationId xmlns:a16="http://schemas.microsoft.com/office/drawing/2014/main" id="{CFF3A916-AF69-4B3D-BDDD-8D9937E50010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64" name="Text Box 2">
          <a:extLst>
            <a:ext uri="{FF2B5EF4-FFF2-40B4-BE49-F238E27FC236}">
              <a16:creationId xmlns:a16="http://schemas.microsoft.com/office/drawing/2014/main" id="{53A2D948-CF7B-42D8-B37C-514E06A5B49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65" name="Text Box 2">
          <a:extLst>
            <a:ext uri="{FF2B5EF4-FFF2-40B4-BE49-F238E27FC236}">
              <a16:creationId xmlns:a16="http://schemas.microsoft.com/office/drawing/2014/main" id="{9470D10A-AF85-4257-AEF0-00AE2DC9EB8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66" name="Text Box 2">
          <a:extLst>
            <a:ext uri="{FF2B5EF4-FFF2-40B4-BE49-F238E27FC236}">
              <a16:creationId xmlns:a16="http://schemas.microsoft.com/office/drawing/2014/main" id="{A46FEC48-29C9-45FD-BC26-120AC457050B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67" name="Text Box 2">
          <a:extLst>
            <a:ext uri="{FF2B5EF4-FFF2-40B4-BE49-F238E27FC236}">
              <a16:creationId xmlns:a16="http://schemas.microsoft.com/office/drawing/2014/main" id="{00F5EFEC-1750-4DEA-9B31-E4E4BF70F55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68" name="Text Box 2">
          <a:extLst>
            <a:ext uri="{FF2B5EF4-FFF2-40B4-BE49-F238E27FC236}">
              <a16:creationId xmlns:a16="http://schemas.microsoft.com/office/drawing/2014/main" id="{3D332865-A784-4986-AB3A-A7059ABEAF0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69" name="Text Box 2">
          <a:extLst>
            <a:ext uri="{FF2B5EF4-FFF2-40B4-BE49-F238E27FC236}">
              <a16:creationId xmlns:a16="http://schemas.microsoft.com/office/drawing/2014/main" id="{32087873-97D8-4672-AF9A-7F3A58DCAE15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70" name="Text Box 2">
          <a:extLst>
            <a:ext uri="{FF2B5EF4-FFF2-40B4-BE49-F238E27FC236}">
              <a16:creationId xmlns:a16="http://schemas.microsoft.com/office/drawing/2014/main" id="{79352A68-1D8F-43BF-82CE-B1CD150C5DD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71" name="Text Box 2">
          <a:extLst>
            <a:ext uri="{FF2B5EF4-FFF2-40B4-BE49-F238E27FC236}">
              <a16:creationId xmlns:a16="http://schemas.microsoft.com/office/drawing/2014/main" id="{50626514-780A-441D-815D-4DE35CC27BE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72" name="Text Box 2">
          <a:extLst>
            <a:ext uri="{FF2B5EF4-FFF2-40B4-BE49-F238E27FC236}">
              <a16:creationId xmlns:a16="http://schemas.microsoft.com/office/drawing/2014/main" id="{5515E2AB-7971-41D4-9F7D-84927815B370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73" name="Text Box 2">
          <a:extLst>
            <a:ext uri="{FF2B5EF4-FFF2-40B4-BE49-F238E27FC236}">
              <a16:creationId xmlns:a16="http://schemas.microsoft.com/office/drawing/2014/main" id="{2B563CFA-1AB7-4874-B3ED-695E9B8518E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74" name="Text Box 2">
          <a:extLst>
            <a:ext uri="{FF2B5EF4-FFF2-40B4-BE49-F238E27FC236}">
              <a16:creationId xmlns:a16="http://schemas.microsoft.com/office/drawing/2014/main" id="{1CB05147-CCCA-4009-B2E4-26BD6E5AEC57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75" name="Text Box 2">
          <a:extLst>
            <a:ext uri="{FF2B5EF4-FFF2-40B4-BE49-F238E27FC236}">
              <a16:creationId xmlns:a16="http://schemas.microsoft.com/office/drawing/2014/main" id="{813E17E1-7548-46A8-AA4C-12F2181155D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76" name="Text Box 2">
          <a:extLst>
            <a:ext uri="{FF2B5EF4-FFF2-40B4-BE49-F238E27FC236}">
              <a16:creationId xmlns:a16="http://schemas.microsoft.com/office/drawing/2014/main" id="{50B7B3E5-CCF0-44C5-B125-97CED84D1F9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77" name="Text Box 2">
          <a:extLst>
            <a:ext uri="{FF2B5EF4-FFF2-40B4-BE49-F238E27FC236}">
              <a16:creationId xmlns:a16="http://schemas.microsoft.com/office/drawing/2014/main" id="{D709D24A-FEB5-4456-96FC-860979C79B0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78" name="Text Box 2">
          <a:extLst>
            <a:ext uri="{FF2B5EF4-FFF2-40B4-BE49-F238E27FC236}">
              <a16:creationId xmlns:a16="http://schemas.microsoft.com/office/drawing/2014/main" id="{33FE77DE-6A7F-4203-9C3C-786BCEF1D4DB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79" name="Text Box 2">
          <a:extLst>
            <a:ext uri="{FF2B5EF4-FFF2-40B4-BE49-F238E27FC236}">
              <a16:creationId xmlns:a16="http://schemas.microsoft.com/office/drawing/2014/main" id="{E8CAEE6C-4922-48B8-9E74-C92301F237C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80" name="Text Box 2">
          <a:extLst>
            <a:ext uri="{FF2B5EF4-FFF2-40B4-BE49-F238E27FC236}">
              <a16:creationId xmlns:a16="http://schemas.microsoft.com/office/drawing/2014/main" id="{16604AA3-3C3C-41B2-B94A-D49C5E6465C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81" name="Text Box 2">
          <a:extLst>
            <a:ext uri="{FF2B5EF4-FFF2-40B4-BE49-F238E27FC236}">
              <a16:creationId xmlns:a16="http://schemas.microsoft.com/office/drawing/2014/main" id="{50363607-2AAA-4867-BF44-4F095E5E89C5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82" name="Text Box 2">
          <a:extLst>
            <a:ext uri="{FF2B5EF4-FFF2-40B4-BE49-F238E27FC236}">
              <a16:creationId xmlns:a16="http://schemas.microsoft.com/office/drawing/2014/main" id="{CFCD06D3-1422-4F27-BE66-2CCCA8F963D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83" name="Text Box 2">
          <a:extLst>
            <a:ext uri="{FF2B5EF4-FFF2-40B4-BE49-F238E27FC236}">
              <a16:creationId xmlns:a16="http://schemas.microsoft.com/office/drawing/2014/main" id="{E2F221C1-0B23-424E-A6C8-7F6EF0C5546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84" name="Text Box 2">
          <a:extLst>
            <a:ext uri="{FF2B5EF4-FFF2-40B4-BE49-F238E27FC236}">
              <a16:creationId xmlns:a16="http://schemas.microsoft.com/office/drawing/2014/main" id="{8F4196D6-5C71-4E1E-AE57-59657252DCA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85" name="Text Box 2">
          <a:extLst>
            <a:ext uri="{FF2B5EF4-FFF2-40B4-BE49-F238E27FC236}">
              <a16:creationId xmlns:a16="http://schemas.microsoft.com/office/drawing/2014/main" id="{7D02B905-FA1D-4B68-A282-366C51666E65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86" name="Text Box 2">
          <a:extLst>
            <a:ext uri="{FF2B5EF4-FFF2-40B4-BE49-F238E27FC236}">
              <a16:creationId xmlns:a16="http://schemas.microsoft.com/office/drawing/2014/main" id="{D63C03BA-E83A-4E97-AD56-8B699569708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87" name="Text Box 2">
          <a:extLst>
            <a:ext uri="{FF2B5EF4-FFF2-40B4-BE49-F238E27FC236}">
              <a16:creationId xmlns:a16="http://schemas.microsoft.com/office/drawing/2014/main" id="{D0A5016D-47D8-4DAC-80DC-0736FEB1E88B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88" name="Text Box 2">
          <a:extLst>
            <a:ext uri="{FF2B5EF4-FFF2-40B4-BE49-F238E27FC236}">
              <a16:creationId xmlns:a16="http://schemas.microsoft.com/office/drawing/2014/main" id="{6E78FCB2-9A00-4C7F-8EA5-18A31AA1A1A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89" name="Text Box 2">
          <a:extLst>
            <a:ext uri="{FF2B5EF4-FFF2-40B4-BE49-F238E27FC236}">
              <a16:creationId xmlns:a16="http://schemas.microsoft.com/office/drawing/2014/main" id="{E816CC49-883B-4CDC-8831-B2737BDAC43A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90" name="Text Box 2">
          <a:extLst>
            <a:ext uri="{FF2B5EF4-FFF2-40B4-BE49-F238E27FC236}">
              <a16:creationId xmlns:a16="http://schemas.microsoft.com/office/drawing/2014/main" id="{CA00092D-86CB-4B8C-ADA7-CCFD01AACEB2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91" name="Text Box 2">
          <a:extLst>
            <a:ext uri="{FF2B5EF4-FFF2-40B4-BE49-F238E27FC236}">
              <a16:creationId xmlns:a16="http://schemas.microsoft.com/office/drawing/2014/main" id="{B7893839-C15C-4B74-9EC1-D4BD2D8A924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77</xdr:row>
      <xdr:rowOff>0</xdr:rowOff>
    </xdr:from>
    <xdr:ext cx="76200" cy="200025"/>
    <xdr:sp macro="" textlink="">
      <xdr:nvSpPr>
        <xdr:cNvPr id="592" name="Text Box 2">
          <a:extLst>
            <a:ext uri="{FF2B5EF4-FFF2-40B4-BE49-F238E27FC236}">
              <a16:creationId xmlns:a16="http://schemas.microsoft.com/office/drawing/2014/main" id="{7203A74B-B84A-4A5D-9C80-2521BABB4C0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593" name="Text Box 2">
          <a:extLst>
            <a:ext uri="{FF2B5EF4-FFF2-40B4-BE49-F238E27FC236}">
              <a16:creationId xmlns:a16="http://schemas.microsoft.com/office/drawing/2014/main" id="{66A609B1-F42A-4F32-9031-DAE3412DCB9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594" name="Text Box 2">
          <a:extLst>
            <a:ext uri="{FF2B5EF4-FFF2-40B4-BE49-F238E27FC236}">
              <a16:creationId xmlns:a16="http://schemas.microsoft.com/office/drawing/2014/main" id="{F96155BB-19E8-4BAA-B590-3BBDF2208EF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595" name="Text Box 2">
          <a:extLst>
            <a:ext uri="{FF2B5EF4-FFF2-40B4-BE49-F238E27FC236}">
              <a16:creationId xmlns:a16="http://schemas.microsoft.com/office/drawing/2014/main" id="{27E5EC78-04BB-463D-A508-D73A8B565D40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596" name="Text Box 2">
          <a:extLst>
            <a:ext uri="{FF2B5EF4-FFF2-40B4-BE49-F238E27FC236}">
              <a16:creationId xmlns:a16="http://schemas.microsoft.com/office/drawing/2014/main" id="{92B960C9-D816-4CEC-B18A-142ED8394B9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597" name="Text Box 2">
          <a:extLst>
            <a:ext uri="{FF2B5EF4-FFF2-40B4-BE49-F238E27FC236}">
              <a16:creationId xmlns:a16="http://schemas.microsoft.com/office/drawing/2014/main" id="{07DBB9A8-A8D7-42BC-951B-90DE39D7FF35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598" name="Text Box 2">
          <a:extLst>
            <a:ext uri="{FF2B5EF4-FFF2-40B4-BE49-F238E27FC236}">
              <a16:creationId xmlns:a16="http://schemas.microsoft.com/office/drawing/2014/main" id="{AD05DCFD-691B-41F9-AB32-BCCD095573A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599" name="Text Box 2">
          <a:extLst>
            <a:ext uri="{FF2B5EF4-FFF2-40B4-BE49-F238E27FC236}">
              <a16:creationId xmlns:a16="http://schemas.microsoft.com/office/drawing/2014/main" id="{336FFB3C-1D44-419B-BF1D-313C12F8FD02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00" name="Text Box 2">
          <a:extLst>
            <a:ext uri="{FF2B5EF4-FFF2-40B4-BE49-F238E27FC236}">
              <a16:creationId xmlns:a16="http://schemas.microsoft.com/office/drawing/2014/main" id="{6F499A1C-AF1B-4FF8-8929-E3B980C95B35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01" name="Text Box 2">
          <a:extLst>
            <a:ext uri="{FF2B5EF4-FFF2-40B4-BE49-F238E27FC236}">
              <a16:creationId xmlns:a16="http://schemas.microsoft.com/office/drawing/2014/main" id="{11A25DB9-DC8E-4D78-8D28-F23A62951FD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02" name="Text Box 2">
          <a:extLst>
            <a:ext uri="{FF2B5EF4-FFF2-40B4-BE49-F238E27FC236}">
              <a16:creationId xmlns:a16="http://schemas.microsoft.com/office/drawing/2014/main" id="{48CD0F49-B002-4FB1-A5DD-0F1295C50F1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03" name="Text Box 2">
          <a:extLst>
            <a:ext uri="{FF2B5EF4-FFF2-40B4-BE49-F238E27FC236}">
              <a16:creationId xmlns:a16="http://schemas.microsoft.com/office/drawing/2014/main" id="{FA535432-0EB0-4BB4-A08C-C57239783B3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04" name="Text Box 2">
          <a:extLst>
            <a:ext uri="{FF2B5EF4-FFF2-40B4-BE49-F238E27FC236}">
              <a16:creationId xmlns:a16="http://schemas.microsoft.com/office/drawing/2014/main" id="{55E8145D-D301-4054-8139-79AD665C3A3A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05" name="Text Box 2">
          <a:extLst>
            <a:ext uri="{FF2B5EF4-FFF2-40B4-BE49-F238E27FC236}">
              <a16:creationId xmlns:a16="http://schemas.microsoft.com/office/drawing/2014/main" id="{3DCF704E-1299-4203-83F5-91396B2C32D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06" name="Text Box 2">
          <a:extLst>
            <a:ext uri="{FF2B5EF4-FFF2-40B4-BE49-F238E27FC236}">
              <a16:creationId xmlns:a16="http://schemas.microsoft.com/office/drawing/2014/main" id="{78484789-07B8-4EB7-AA1E-E33074BB214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07" name="Text Box 2">
          <a:extLst>
            <a:ext uri="{FF2B5EF4-FFF2-40B4-BE49-F238E27FC236}">
              <a16:creationId xmlns:a16="http://schemas.microsoft.com/office/drawing/2014/main" id="{25304E89-4E19-48A0-99A7-BCFA4DF79560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08" name="Text Box 2">
          <a:extLst>
            <a:ext uri="{FF2B5EF4-FFF2-40B4-BE49-F238E27FC236}">
              <a16:creationId xmlns:a16="http://schemas.microsoft.com/office/drawing/2014/main" id="{9BB93F29-0518-438A-91CA-84C2C7AFD38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09" name="Text Box 2">
          <a:extLst>
            <a:ext uri="{FF2B5EF4-FFF2-40B4-BE49-F238E27FC236}">
              <a16:creationId xmlns:a16="http://schemas.microsoft.com/office/drawing/2014/main" id="{C09D8198-BEDA-49AE-99CE-CE0F69C8A10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10" name="Text Box 2">
          <a:extLst>
            <a:ext uri="{FF2B5EF4-FFF2-40B4-BE49-F238E27FC236}">
              <a16:creationId xmlns:a16="http://schemas.microsoft.com/office/drawing/2014/main" id="{968C376B-2FAA-47EE-A404-D3E02861CB6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11" name="Text Box 2">
          <a:extLst>
            <a:ext uri="{FF2B5EF4-FFF2-40B4-BE49-F238E27FC236}">
              <a16:creationId xmlns:a16="http://schemas.microsoft.com/office/drawing/2014/main" id="{D664E3AC-4997-423E-8FF3-35EDB5CC756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12" name="Text Box 2">
          <a:extLst>
            <a:ext uri="{FF2B5EF4-FFF2-40B4-BE49-F238E27FC236}">
              <a16:creationId xmlns:a16="http://schemas.microsoft.com/office/drawing/2014/main" id="{AED6D7D8-D4F4-426B-BE23-8A5445F5F63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13" name="Text Box 2">
          <a:extLst>
            <a:ext uri="{FF2B5EF4-FFF2-40B4-BE49-F238E27FC236}">
              <a16:creationId xmlns:a16="http://schemas.microsoft.com/office/drawing/2014/main" id="{C32CF106-AD46-4E6A-983D-ECB86A93226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14" name="Text Box 2">
          <a:extLst>
            <a:ext uri="{FF2B5EF4-FFF2-40B4-BE49-F238E27FC236}">
              <a16:creationId xmlns:a16="http://schemas.microsoft.com/office/drawing/2014/main" id="{29C0DBF0-77B2-4765-AF0F-242E1FF73F8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15" name="Text Box 2">
          <a:extLst>
            <a:ext uri="{FF2B5EF4-FFF2-40B4-BE49-F238E27FC236}">
              <a16:creationId xmlns:a16="http://schemas.microsoft.com/office/drawing/2014/main" id="{1DEFED6C-47F8-4974-B659-E5FC5FDA15E5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16" name="Text Box 2">
          <a:extLst>
            <a:ext uri="{FF2B5EF4-FFF2-40B4-BE49-F238E27FC236}">
              <a16:creationId xmlns:a16="http://schemas.microsoft.com/office/drawing/2014/main" id="{E11F58CD-3D74-47E8-B891-42056452393A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17" name="Text Box 2">
          <a:extLst>
            <a:ext uri="{FF2B5EF4-FFF2-40B4-BE49-F238E27FC236}">
              <a16:creationId xmlns:a16="http://schemas.microsoft.com/office/drawing/2014/main" id="{67BF795B-D059-4299-AD8B-88EC23AD94F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18" name="Text Box 2">
          <a:extLst>
            <a:ext uri="{FF2B5EF4-FFF2-40B4-BE49-F238E27FC236}">
              <a16:creationId xmlns:a16="http://schemas.microsoft.com/office/drawing/2014/main" id="{F0849923-66D8-4252-A898-F21E95A565E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19" name="Text Box 2">
          <a:extLst>
            <a:ext uri="{FF2B5EF4-FFF2-40B4-BE49-F238E27FC236}">
              <a16:creationId xmlns:a16="http://schemas.microsoft.com/office/drawing/2014/main" id="{8A1B30BC-41FB-489F-82B0-542EE0C88DB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20" name="Text Box 2">
          <a:extLst>
            <a:ext uri="{FF2B5EF4-FFF2-40B4-BE49-F238E27FC236}">
              <a16:creationId xmlns:a16="http://schemas.microsoft.com/office/drawing/2014/main" id="{3CFDBDEB-C0BD-4A01-AAAA-29B233A7F9E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21" name="Text Box 2">
          <a:extLst>
            <a:ext uri="{FF2B5EF4-FFF2-40B4-BE49-F238E27FC236}">
              <a16:creationId xmlns:a16="http://schemas.microsoft.com/office/drawing/2014/main" id="{232F91EA-7B97-4B52-84C4-100E1FC9411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22" name="Text Box 2">
          <a:extLst>
            <a:ext uri="{FF2B5EF4-FFF2-40B4-BE49-F238E27FC236}">
              <a16:creationId xmlns:a16="http://schemas.microsoft.com/office/drawing/2014/main" id="{EEE5B579-6D72-4A36-ABD5-0BE87527FD5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23" name="Text Box 2">
          <a:extLst>
            <a:ext uri="{FF2B5EF4-FFF2-40B4-BE49-F238E27FC236}">
              <a16:creationId xmlns:a16="http://schemas.microsoft.com/office/drawing/2014/main" id="{671E7D1A-814F-4685-8350-16AF4130083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24" name="Text Box 2">
          <a:extLst>
            <a:ext uri="{FF2B5EF4-FFF2-40B4-BE49-F238E27FC236}">
              <a16:creationId xmlns:a16="http://schemas.microsoft.com/office/drawing/2014/main" id="{F6D6F453-6B43-455A-A617-343D6F1B937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25" name="Text Box 2">
          <a:extLst>
            <a:ext uri="{FF2B5EF4-FFF2-40B4-BE49-F238E27FC236}">
              <a16:creationId xmlns:a16="http://schemas.microsoft.com/office/drawing/2014/main" id="{EF97C6C6-690E-4AC0-8671-8FA24ED7C24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26" name="Text Box 2">
          <a:extLst>
            <a:ext uri="{FF2B5EF4-FFF2-40B4-BE49-F238E27FC236}">
              <a16:creationId xmlns:a16="http://schemas.microsoft.com/office/drawing/2014/main" id="{6CF7D3FC-D3F6-4724-B98E-83A9C53B6D25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27" name="Text Box 2">
          <a:extLst>
            <a:ext uri="{FF2B5EF4-FFF2-40B4-BE49-F238E27FC236}">
              <a16:creationId xmlns:a16="http://schemas.microsoft.com/office/drawing/2014/main" id="{2E415B5D-4EB3-4B3E-AD88-296C0C9329D0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28" name="Text Box 2">
          <a:extLst>
            <a:ext uri="{FF2B5EF4-FFF2-40B4-BE49-F238E27FC236}">
              <a16:creationId xmlns:a16="http://schemas.microsoft.com/office/drawing/2014/main" id="{BD462974-6E65-4D0D-95C0-A63F34218057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29" name="Text Box 2">
          <a:extLst>
            <a:ext uri="{FF2B5EF4-FFF2-40B4-BE49-F238E27FC236}">
              <a16:creationId xmlns:a16="http://schemas.microsoft.com/office/drawing/2014/main" id="{6E12D9E1-5796-4688-952A-87680D1E4A72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30" name="Text Box 2">
          <a:extLst>
            <a:ext uri="{FF2B5EF4-FFF2-40B4-BE49-F238E27FC236}">
              <a16:creationId xmlns:a16="http://schemas.microsoft.com/office/drawing/2014/main" id="{FADA97FD-1005-4BD8-A94E-00C06643E5BB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31" name="Text Box 2">
          <a:extLst>
            <a:ext uri="{FF2B5EF4-FFF2-40B4-BE49-F238E27FC236}">
              <a16:creationId xmlns:a16="http://schemas.microsoft.com/office/drawing/2014/main" id="{09DF283F-F632-4911-AB9E-184A05095F42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32" name="Text Box 2">
          <a:extLst>
            <a:ext uri="{FF2B5EF4-FFF2-40B4-BE49-F238E27FC236}">
              <a16:creationId xmlns:a16="http://schemas.microsoft.com/office/drawing/2014/main" id="{7DC9E5C4-8332-41AD-B8C5-F059549D2D0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33" name="Text Box 2">
          <a:extLst>
            <a:ext uri="{FF2B5EF4-FFF2-40B4-BE49-F238E27FC236}">
              <a16:creationId xmlns:a16="http://schemas.microsoft.com/office/drawing/2014/main" id="{7EA5E769-F985-499F-9B16-49DFECC793E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34" name="Text Box 2">
          <a:extLst>
            <a:ext uri="{FF2B5EF4-FFF2-40B4-BE49-F238E27FC236}">
              <a16:creationId xmlns:a16="http://schemas.microsoft.com/office/drawing/2014/main" id="{0CAE2139-FDC0-4167-AB06-BFE2D13CA37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35" name="Text Box 2">
          <a:extLst>
            <a:ext uri="{FF2B5EF4-FFF2-40B4-BE49-F238E27FC236}">
              <a16:creationId xmlns:a16="http://schemas.microsoft.com/office/drawing/2014/main" id="{3B2D2EF5-06FD-4B3A-9B95-39867A1F144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36" name="Text Box 2">
          <a:extLst>
            <a:ext uri="{FF2B5EF4-FFF2-40B4-BE49-F238E27FC236}">
              <a16:creationId xmlns:a16="http://schemas.microsoft.com/office/drawing/2014/main" id="{E777A2CE-37FD-4083-8778-EFAA366431D0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37" name="Text Box 2">
          <a:extLst>
            <a:ext uri="{FF2B5EF4-FFF2-40B4-BE49-F238E27FC236}">
              <a16:creationId xmlns:a16="http://schemas.microsoft.com/office/drawing/2014/main" id="{9156B1B5-AFAC-4AC3-9BF2-D1B7097260C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38" name="Text Box 2">
          <a:extLst>
            <a:ext uri="{FF2B5EF4-FFF2-40B4-BE49-F238E27FC236}">
              <a16:creationId xmlns:a16="http://schemas.microsoft.com/office/drawing/2014/main" id="{C476709E-F7F6-4262-B486-2866BFA00AFA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39" name="Text Box 2">
          <a:extLst>
            <a:ext uri="{FF2B5EF4-FFF2-40B4-BE49-F238E27FC236}">
              <a16:creationId xmlns:a16="http://schemas.microsoft.com/office/drawing/2014/main" id="{3A772AD8-ED25-4CF1-A09E-ECF9AD60C84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40" name="Text Box 2">
          <a:extLst>
            <a:ext uri="{FF2B5EF4-FFF2-40B4-BE49-F238E27FC236}">
              <a16:creationId xmlns:a16="http://schemas.microsoft.com/office/drawing/2014/main" id="{178F7169-C61A-4CFF-A121-ECC05BC21F0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41" name="Text Box 2">
          <a:extLst>
            <a:ext uri="{FF2B5EF4-FFF2-40B4-BE49-F238E27FC236}">
              <a16:creationId xmlns:a16="http://schemas.microsoft.com/office/drawing/2014/main" id="{921E2292-813C-4241-BD7B-309B0862EB9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42" name="Text Box 2">
          <a:extLst>
            <a:ext uri="{FF2B5EF4-FFF2-40B4-BE49-F238E27FC236}">
              <a16:creationId xmlns:a16="http://schemas.microsoft.com/office/drawing/2014/main" id="{3A4E4DEE-7DCB-46E0-B4A2-DDB7569A26E0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43" name="Text Box 2">
          <a:extLst>
            <a:ext uri="{FF2B5EF4-FFF2-40B4-BE49-F238E27FC236}">
              <a16:creationId xmlns:a16="http://schemas.microsoft.com/office/drawing/2014/main" id="{4C987D27-4A2F-4E57-BF35-72E673C1885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44" name="Text Box 2">
          <a:extLst>
            <a:ext uri="{FF2B5EF4-FFF2-40B4-BE49-F238E27FC236}">
              <a16:creationId xmlns:a16="http://schemas.microsoft.com/office/drawing/2014/main" id="{4F8D0FA8-7CF4-4408-8F89-589D3F16CE0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45" name="Text Box 2">
          <a:extLst>
            <a:ext uri="{FF2B5EF4-FFF2-40B4-BE49-F238E27FC236}">
              <a16:creationId xmlns:a16="http://schemas.microsoft.com/office/drawing/2014/main" id="{E765046F-FD2A-45C4-884E-6521FEF82410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46" name="Text Box 2">
          <a:extLst>
            <a:ext uri="{FF2B5EF4-FFF2-40B4-BE49-F238E27FC236}">
              <a16:creationId xmlns:a16="http://schemas.microsoft.com/office/drawing/2014/main" id="{FF1F200A-78FC-4446-AD02-8786C92AEBC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47" name="Text Box 2">
          <a:extLst>
            <a:ext uri="{FF2B5EF4-FFF2-40B4-BE49-F238E27FC236}">
              <a16:creationId xmlns:a16="http://schemas.microsoft.com/office/drawing/2014/main" id="{3553909B-FFE6-462F-BD83-C547B23A251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48" name="Text Box 2">
          <a:extLst>
            <a:ext uri="{FF2B5EF4-FFF2-40B4-BE49-F238E27FC236}">
              <a16:creationId xmlns:a16="http://schemas.microsoft.com/office/drawing/2014/main" id="{BA7C3C07-E4D1-4EB5-B18F-7B044B41334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49" name="Text Box 2">
          <a:extLst>
            <a:ext uri="{FF2B5EF4-FFF2-40B4-BE49-F238E27FC236}">
              <a16:creationId xmlns:a16="http://schemas.microsoft.com/office/drawing/2014/main" id="{C00BEC74-A94D-4FDE-8FBB-383F22333DB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50" name="Text Box 2">
          <a:extLst>
            <a:ext uri="{FF2B5EF4-FFF2-40B4-BE49-F238E27FC236}">
              <a16:creationId xmlns:a16="http://schemas.microsoft.com/office/drawing/2014/main" id="{3E680429-91EF-4FD1-A4A5-1B0F5904E73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51" name="Text Box 2">
          <a:extLst>
            <a:ext uri="{FF2B5EF4-FFF2-40B4-BE49-F238E27FC236}">
              <a16:creationId xmlns:a16="http://schemas.microsoft.com/office/drawing/2014/main" id="{ECBF0E44-7BE4-462F-9B44-33B11641C81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52" name="Text Box 2">
          <a:extLst>
            <a:ext uri="{FF2B5EF4-FFF2-40B4-BE49-F238E27FC236}">
              <a16:creationId xmlns:a16="http://schemas.microsoft.com/office/drawing/2014/main" id="{19E954F1-CFE7-4A2C-8428-FFDA28198707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53" name="Text Box 2">
          <a:extLst>
            <a:ext uri="{FF2B5EF4-FFF2-40B4-BE49-F238E27FC236}">
              <a16:creationId xmlns:a16="http://schemas.microsoft.com/office/drawing/2014/main" id="{0B899315-DEC4-4E9B-883D-3E31688D026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54" name="Text Box 2">
          <a:extLst>
            <a:ext uri="{FF2B5EF4-FFF2-40B4-BE49-F238E27FC236}">
              <a16:creationId xmlns:a16="http://schemas.microsoft.com/office/drawing/2014/main" id="{D559EA78-9DB0-4817-8501-B353701EDDD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55" name="Text Box 2">
          <a:extLst>
            <a:ext uri="{FF2B5EF4-FFF2-40B4-BE49-F238E27FC236}">
              <a16:creationId xmlns:a16="http://schemas.microsoft.com/office/drawing/2014/main" id="{08B41865-F105-4555-976F-4E2AF4B8091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56" name="Text Box 2">
          <a:extLst>
            <a:ext uri="{FF2B5EF4-FFF2-40B4-BE49-F238E27FC236}">
              <a16:creationId xmlns:a16="http://schemas.microsoft.com/office/drawing/2014/main" id="{49E460E6-8520-4BA8-A905-5D109D47819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57" name="Text Box 2">
          <a:extLst>
            <a:ext uri="{FF2B5EF4-FFF2-40B4-BE49-F238E27FC236}">
              <a16:creationId xmlns:a16="http://schemas.microsoft.com/office/drawing/2014/main" id="{4F2E6BC6-BCD4-47CC-AC92-48F5EBAB274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58" name="Text Box 2">
          <a:extLst>
            <a:ext uri="{FF2B5EF4-FFF2-40B4-BE49-F238E27FC236}">
              <a16:creationId xmlns:a16="http://schemas.microsoft.com/office/drawing/2014/main" id="{D906DDCC-C615-4DD9-B85B-92165C8587F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59" name="Text Box 2">
          <a:extLst>
            <a:ext uri="{FF2B5EF4-FFF2-40B4-BE49-F238E27FC236}">
              <a16:creationId xmlns:a16="http://schemas.microsoft.com/office/drawing/2014/main" id="{6357136E-04E3-461B-9699-E31C8127A3C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60" name="Text Box 2">
          <a:extLst>
            <a:ext uri="{FF2B5EF4-FFF2-40B4-BE49-F238E27FC236}">
              <a16:creationId xmlns:a16="http://schemas.microsoft.com/office/drawing/2014/main" id="{4A8B6CA8-A6FF-4EA1-AF39-51614777BF95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61" name="Text Box 2">
          <a:extLst>
            <a:ext uri="{FF2B5EF4-FFF2-40B4-BE49-F238E27FC236}">
              <a16:creationId xmlns:a16="http://schemas.microsoft.com/office/drawing/2014/main" id="{986AAC74-4491-4DEF-A50F-A708B41B5015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62" name="Text Box 2">
          <a:extLst>
            <a:ext uri="{FF2B5EF4-FFF2-40B4-BE49-F238E27FC236}">
              <a16:creationId xmlns:a16="http://schemas.microsoft.com/office/drawing/2014/main" id="{715A98D7-16B3-4EC9-BD9F-F9FEF27EBADB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63" name="Text Box 2">
          <a:extLst>
            <a:ext uri="{FF2B5EF4-FFF2-40B4-BE49-F238E27FC236}">
              <a16:creationId xmlns:a16="http://schemas.microsoft.com/office/drawing/2014/main" id="{786BDDC4-3F96-432F-9E65-47ADE0BE387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64" name="Text Box 2">
          <a:extLst>
            <a:ext uri="{FF2B5EF4-FFF2-40B4-BE49-F238E27FC236}">
              <a16:creationId xmlns:a16="http://schemas.microsoft.com/office/drawing/2014/main" id="{5B7AA262-87E1-4311-9820-06FA62788C6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65" name="Text Box 2">
          <a:extLst>
            <a:ext uri="{FF2B5EF4-FFF2-40B4-BE49-F238E27FC236}">
              <a16:creationId xmlns:a16="http://schemas.microsoft.com/office/drawing/2014/main" id="{1213058F-99EA-43F6-91A5-2122FF62306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66" name="Text Box 2">
          <a:extLst>
            <a:ext uri="{FF2B5EF4-FFF2-40B4-BE49-F238E27FC236}">
              <a16:creationId xmlns:a16="http://schemas.microsoft.com/office/drawing/2014/main" id="{4A151B8E-0BEF-4F81-8AC8-5BB9C30ACBF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67" name="Text Box 2">
          <a:extLst>
            <a:ext uri="{FF2B5EF4-FFF2-40B4-BE49-F238E27FC236}">
              <a16:creationId xmlns:a16="http://schemas.microsoft.com/office/drawing/2014/main" id="{8FC7D4F2-CFBA-4F30-9B5C-FF52208CED9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68" name="Text Box 2">
          <a:extLst>
            <a:ext uri="{FF2B5EF4-FFF2-40B4-BE49-F238E27FC236}">
              <a16:creationId xmlns:a16="http://schemas.microsoft.com/office/drawing/2014/main" id="{34698752-46B5-48A6-BB6B-5824275FAC2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69" name="Text Box 2">
          <a:extLst>
            <a:ext uri="{FF2B5EF4-FFF2-40B4-BE49-F238E27FC236}">
              <a16:creationId xmlns:a16="http://schemas.microsoft.com/office/drawing/2014/main" id="{32782A3F-61E3-4BCA-A501-85CF5660620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70" name="Text Box 2">
          <a:extLst>
            <a:ext uri="{FF2B5EF4-FFF2-40B4-BE49-F238E27FC236}">
              <a16:creationId xmlns:a16="http://schemas.microsoft.com/office/drawing/2014/main" id="{5EAC6348-1BCF-41E2-AE45-A0F6E23D568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71" name="Text Box 2">
          <a:extLst>
            <a:ext uri="{FF2B5EF4-FFF2-40B4-BE49-F238E27FC236}">
              <a16:creationId xmlns:a16="http://schemas.microsoft.com/office/drawing/2014/main" id="{74A934E0-5DF7-4D33-B388-AFA552A1731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72" name="Text Box 2">
          <a:extLst>
            <a:ext uri="{FF2B5EF4-FFF2-40B4-BE49-F238E27FC236}">
              <a16:creationId xmlns:a16="http://schemas.microsoft.com/office/drawing/2014/main" id="{0A1E2670-2A96-4245-B83F-FFF1FFB391C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73" name="Text Box 2">
          <a:extLst>
            <a:ext uri="{FF2B5EF4-FFF2-40B4-BE49-F238E27FC236}">
              <a16:creationId xmlns:a16="http://schemas.microsoft.com/office/drawing/2014/main" id="{9BAEEC33-FA04-4A40-8587-4902E9C70C35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74" name="Text Box 2">
          <a:extLst>
            <a:ext uri="{FF2B5EF4-FFF2-40B4-BE49-F238E27FC236}">
              <a16:creationId xmlns:a16="http://schemas.microsoft.com/office/drawing/2014/main" id="{A3D7D8F0-3698-49BD-8FA3-B256B556247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75" name="Text Box 2">
          <a:extLst>
            <a:ext uri="{FF2B5EF4-FFF2-40B4-BE49-F238E27FC236}">
              <a16:creationId xmlns:a16="http://schemas.microsoft.com/office/drawing/2014/main" id="{0E25D2F3-A664-4324-A9B6-10F5451D545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76" name="Text Box 2">
          <a:extLst>
            <a:ext uri="{FF2B5EF4-FFF2-40B4-BE49-F238E27FC236}">
              <a16:creationId xmlns:a16="http://schemas.microsoft.com/office/drawing/2014/main" id="{7AB0B1EA-AF66-442D-963A-4CE349A20E6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77" name="Text Box 2">
          <a:extLst>
            <a:ext uri="{FF2B5EF4-FFF2-40B4-BE49-F238E27FC236}">
              <a16:creationId xmlns:a16="http://schemas.microsoft.com/office/drawing/2014/main" id="{0ED8B2A6-AF6E-493A-B140-CF63177B527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78" name="Text Box 2">
          <a:extLst>
            <a:ext uri="{FF2B5EF4-FFF2-40B4-BE49-F238E27FC236}">
              <a16:creationId xmlns:a16="http://schemas.microsoft.com/office/drawing/2014/main" id="{7449E0FE-7AB3-4D7B-B370-AD175AFE12A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79" name="Text Box 2">
          <a:extLst>
            <a:ext uri="{FF2B5EF4-FFF2-40B4-BE49-F238E27FC236}">
              <a16:creationId xmlns:a16="http://schemas.microsoft.com/office/drawing/2014/main" id="{23DA704E-4F28-43D3-B1A8-C2019FBD5D7B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80" name="Text Box 2">
          <a:extLst>
            <a:ext uri="{FF2B5EF4-FFF2-40B4-BE49-F238E27FC236}">
              <a16:creationId xmlns:a16="http://schemas.microsoft.com/office/drawing/2014/main" id="{05B76494-1447-4F34-BA3F-D5C5B1E74715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81" name="Text Box 2">
          <a:extLst>
            <a:ext uri="{FF2B5EF4-FFF2-40B4-BE49-F238E27FC236}">
              <a16:creationId xmlns:a16="http://schemas.microsoft.com/office/drawing/2014/main" id="{5EAEB192-0BBB-4D61-8F71-9BA98A4CDDB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82" name="Text Box 2">
          <a:extLst>
            <a:ext uri="{FF2B5EF4-FFF2-40B4-BE49-F238E27FC236}">
              <a16:creationId xmlns:a16="http://schemas.microsoft.com/office/drawing/2014/main" id="{9BAF5F55-87C2-454E-8A6C-71777217D6F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83" name="Text Box 2">
          <a:extLst>
            <a:ext uri="{FF2B5EF4-FFF2-40B4-BE49-F238E27FC236}">
              <a16:creationId xmlns:a16="http://schemas.microsoft.com/office/drawing/2014/main" id="{57D61542-AAE3-4FB4-9771-0F5BF6019002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84" name="Text Box 2">
          <a:extLst>
            <a:ext uri="{FF2B5EF4-FFF2-40B4-BE49-F238E27FC236}">
              <a16:creationId xmlns:a16="http://schemas.microsoft.com/office/drawing/2014/main" id="{15B0A9DF-2FC9-4986-847A-C677C13BC2B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85" name="Text Box 2">
          <a:extLst>
            <a:ext uri="{FF2B5EF4-FFF2-40B4-BE49-F238E27FC236}">
              <a16:creationId xmlns:a16="http://schemas.microsoft.com/office/drawing/2014/main" id="{76FA429A-802B-4265-8A1E-77A9A5D01AD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86" name="Text Box 2">
          <a:extLst>
            <a:ext uri="{FF2B5EF4-FFF2-40B4-BE49-F238E27FC236}">
              <a16:creationId xmlns:a16="http://schemas.microsoft.com/office/drawing/2014/main" id="{6B629BD2-1DB9-4A18-A6DD-5DB68886F2CB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87" name="Text Box 2">
          <a:extLst>
            <a:ext uri="{FF2B5EF4-FFF2-40B4-BE49-F238E27FC236}">
              <a16:creationId xmlns:a16="http://schemas.microsoft.com/office/drawing/2014/main" id="{47CBB664-4788-426B-8C64-3FE7F737478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88" name="Text Box 2">
          <a:extLst>
            <a:ext uri="{FF2B5EF4-FFF2-40B4-BE49-F238E27FC236}">
              <a16:creationId xmlns:a16="http://schemas.microsoft.com/office/drawing/2014/main" id="{9A10A84A-A259-4D47-BC90-2A8505D512D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89" name="Text Box 2">
          <a:extLst>
            <a:ext uri="{FF2B5EF4-FFF2-40B4-BE49-F238E27FC236}">
              <a16:creationId xmlns:a16="http://schemas.microsoft.com/office/drawing/2014/main" id="{C11C775F-1923-4D41-863F-5C8628D7116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90" name="Text Box 2">
          <a:extLst>
            <a:ext uri="{FF2B5EF4-FFF2-40B4-BE49-F238E27FC236}">
              <a16:creationId xmlns:a16="http://schemas.microsoft.com/office/drawing/2014/main" id="{763635A9-9F5B-45DE-A8B1-B737BEB8D202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91" name="Text Box 2">
          <a:extLst>
            <a:ext uri="{FF2B5EF4-FFF2-40B4-BE49-F238E27FC236}">
              <a16:creationId xmlns:a16="http://schemas.microsoft.com/office/drawing/2014/main" id="{D226098F-CF46-4625-AA68-FCA0B4563B52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92" name="Text Box 2">
          <a:extLst>
            <a:ext uri="{FF2B5EF4-FFF2-40B4-BE49-F238E27FC236}">
              <a16:creationId xmlns:a16="http://schemas.microsoft.com/office/drawing/2014/main" id="{276314F7-02BF-4178-87CC-0187480C5B3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93" name="Text Box 2">
          <a:extLst>
            <a:ext uri="{FF2B5EF4-FFF2-40B4-BE49-F238E27FC236}">
              <a16:creationId xmlns:a16="http://schemas.microsoft.com/office/drawing/2014/main" id="{0DD53722-169E-4E91-82A9-4C15028EA86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94" name="Text Box 2">
          <a:extLst>
            <a:ext uri="{FF2B5EF4-FFF2-40B4-BE49-F238E27FC236}">
              <a16:creationId xmlns:a16="http://schemas.microsoft.com/office/drawing/2014/main" id="{E42A1463-3635-49B4-934A-114BF9DAD832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95" name="Text Box 2">
          <a:extLst>
            <a:ext uri="{FF2B5EF4-FFF2-40B4-BE49-F238E27FC236}">
              <a16:creationId xmlns:a16="http://schemas.microsoft.com/office/drawing/2014/main" id="{2B5F5F91-AB41-4F63-ADBE-5EFC2AD7AA9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96" name="Text Box 2">
          <a:extLst>
            <a:ext uri="{FF2B5EF4-FFF2-40B4-BE49-F238E27FC236}">
              <a16:creationId xmlns:a16="http://schemas.microsoft.com/office/drawing/2014/main" id="{E9337D28-E36B-4AAA-90E0-308F14D971F1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97" name="Text Box 2">
          <a:extLst>
            <a:ext uri="{FF2B5EF4-FFF2-40B4-BE49-F238E27FC236}">
              <a16:creationId xmlns:a16="http://schemas.microsoft.com/office/drawing/2014/main" id="{5D880073-1C79-43BB-BDA2-E4ADE3855A15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98" name="Text Box 2">
          <a:extLst>
            <a:ext uri="{FF2B5EF4-FFF2-40B4-BE49-F238E27FC236}">
              <a16:creationId xmlns:a16="http://schemas.microsoft.com/office/drawing/2014/main" id="{A4A33C62-6620-44A5-A4F9-DFF0D3C16FC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699" name="Text Box 2">
          <a:extLst>
            <a:ext uri="{FF2B5EF4-FFF2-40B4-BE49-F238E27FC236}">
              <a16:creationId xmlns:a16="http://schemas.microsoft.com/office/drawing/2014/main" id="{D19F860C-3912-4CC1-BBA9-552460CFFDB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00" name="Text Box 2">
          <a:extLst>
            <a:ext uri="{FF2B5EF4-FFF2-40B4-BE49-F238E27FC236}">
              <a16:creationId xmlns:a16="http://schemas.microsoft.com/office/drawing/2014/main" id="{667F69BA-42B2-4501-B2EB-58D127700143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01" name="Text Box 2">
          <a:extLst>
            <a:ext uri="{FF2B5EF4-FFF2-40B4-BE49-F238E27FC236}">
              <a16:creationId xmlns:a16="http://schemas.microsoft.com/office/drawing/2014/main" id="{2B217E54-9900-4DC1-B26B-99EAEFFCF3E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02" name="Text Box 2">
          <a:extLst>
            <a:ext uri="{FF2B5EF4-FFF2-40B4-BE49-F238E27FC236}">
              <a16:creationId xmlns:a16="http://schemas.microsoft.com/office/drawing/2014/main" id="{B4709E62-D2CB-4EC4-8FD9-842D6D091B6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03" name="Text Box 2">
          <a:extLst>
            <a:ext uri="{FF2B5EF4-FFF2-40B4-BE49-F238E27FC236}">
              <a16:creationId xmlns:a16="http://schemas.microsoft.com/office/drawing/2014/main" id="{6B4C7EB1-45E1-4A17-A04D-A429873CB217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04" name="Text Box 2">
          <a:extLst>
            <a:ext uri="{FF2B5EF4-FFF2-40B4-BE49-F238E27FC236}">
              <a16:creationId xmlns:a16="http://schemas.microsoft.com/office/drawing/2014/main" id="{94795322-E5EC-4BD8-9379-7895871B852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05" name="Text Box 2">
          <a:extLst>
            <a:ext uri="{FF2B5EF4-FFF2-40B4-BE49-F238E27FC236}">
              <a16:creationId xmlns:a16="http://schemas.microsoft.com/office/drawing/2014/main" id="{78BFB577-4CDF-4E68-B08E-BB89179D793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06" name="Text Box 2">
          <a:extLst>
            <a:ext uri="{FF2B5EF4-FFF2-40B4-BE49-F238E27FC236}">
              <a16:creationId xmlns:a16="http://schemas.microsoft.com/office/drawing/2014/main" id="{866F3CF2-B6FE-4EAB-A696-C2D5CB5738E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07" name="Text Box 2">
          <a:extLst>
            <a:ext uri="{FF2B5EF4-FFF2-40B4-BE49-F238E27FC236}">
              <a16:creationId xmlns:a16="http://schemas.microsoft.com/office/drawing/2014/main" id="{967DB03A-F896-4027-851E-51C3EFF0D87B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08" name="Text Box 2">
          <a:extLst>
            <a:ext uri="{FF2B5EF4-FFF2-40B4-BE49-F238E27FC236}">
              <a16:creationId xmlns:a16="http://schemas.microsoft.com/office/drawing/2014/main" id="{BB82A48B-1569-4DF4-AC7D-1220FFAB7DC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09" name="Text Box 2">
          <a:extLst>
            <a:ext uri="{FF2B5EF4-FFF2-40B4-BE49-F238E27FC236}">
              <a16:creationId xmlns:a16="http://schemas.microsoft.com/office/drawing/2014/main" id="{4DF5226B-A452-4955-A281-9012073FB65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10" name="Text Box 2">
          <a:extLst>
            <a:ext uri="{FF2B5EF4-FFF2-40B4-BE49-F238E27FC236}">
              <a16:creationId xmlns:a16="http://schemas.microsoft.com/office/drawing/2014/main" id="{D0A59DF3-A02C-4013-95E6-1056756293C2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11" name="Text Box 2">
          <a:extLst>
            <a:ext uri="{FF2B5EF4-FFF2-40B4-BE49-F238E27FC236}">
              <a16:creationId xmlns:a16="http://schemas.microsoft.com/office/drawing/2014/main" id="{F54A90CA-ECB2-46C8-AA35-250A4FB6CB3A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12" name="Text Box 2">
          <a:extLst>
            <a:ext uri="{FF2B5EF4-FFF2-40B4-BE49-F238E27FC236}">
              <a16:creationId xmlns:a16="http://schemas.microsoft.com/office/drawing/2014/main" id="{5157C8E2-C8F5-4ED5-8ABE-CA2AC67E501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13" name="Text Box 2">
          <a:extLst>
            <a:ext uri="{FF2B5EF4-FFF2-40B4-BE49-F238E27FC236}">
              <a16:creationId xmlns:a16="http://schemas.microsoft.com/office/drawing/2014/main" id="{895B0AF2-4D01-4D20-89FD-3EBA1047AFD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14" name="Text Box 2">
          <a:extLst>
            <a:ext uri="{FF2B5EF4-FFF2-40B4-BE49-F238E27FC236}">
              <a16:creationId xmlns:a16="http://schemas.microsoft.com/office/drawing/2014/main" id="{26E28A64-FCF6-408A-8E4C-4EC325DF10BB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15" name="Text Box 2">
          <a:extLst>
            <a:ext uri="{FF2B5EF4-FFF2-40B4-BE49-F238E27FC236}">
              <a16:creationId xmlns:a16="http://schemas.microsoft.com/office/drawing/2014/main" id="{C7BE8445-0F47-42AD-91F7-07F8A4A9E782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16" name="Text Box 2">
          <a:extLst>
            <a:ext uri="{FF2B5EF4-FFF2-40B4-BE49-F238E27FC236}">
              <a16:creationId xmlns:a16="http://schemas.microsoft.com/office/drawing/2014/main" id="{A40B2F19-A891-47EA-A3E5-CB76E15D742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17" name="Text Box 2">
          <a:extLst>
            <a:ext uri="{FF2B5EF4-FFF2-40B4-BE49-F238E27FC236}">
              <a16:creationId xmlns:a16="http://schemas.microsoft.com/office/drawing/2014/main" id="{69CC4ED5-2DCE-4CFA-A16E-AFF203FE939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18" name="Text Box 2">
          <a:extLst>
            <a:ext uri="{FF2B5EF4-FFF2-40B4-BE49-F238E27FC236}">
              <a16:creationId xmlns:a16="http://schemas.microsoft.com/office/drawing/2014/main" id="{50184BB8-FF76-49F7-9AFC-F55D7656D12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19" name="Text Box 2">
          <a:extLst>
            <a:ext uri="{FF2B5EF4-FFF2-40B4-BE49-F238E27FC236}">
              <a16:creationId xmlns:a16="http://schemas.microsoft.com/office/drawing/2014/main" id="{F79FA98B-D550-4C41-84F5-5EA3823C301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20" name="Text Box 2">
          <a:extLst>
            <a:ext uri="{FF2B5EF4-FFF2-40B4-BE49-F238E27FC236}">
              <a16:creationId xmlns:a16="http://schemas.microsoft.com/office/drawing/2014/main" id="{7E8CDF17-93EB-47D9-BBEC-A6265F8D8A3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21" name="Text Box 2">
          <a:extLst>
            <a:ext uri="{FF2B5EF4-FFF2-40B4-BE49-F238E27FC236}">
              <a16:creationId xmlns:a16="http://schemas.microsoft.com/office/drawing/2014/main" id="{C8D36DAE-2367-4A7A-B826-931907CEAB6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22" name="Text Box 2">
          <a:extLst>
            <a:ext uri="{FF2B5EF4-FFF2-40B4-BE49-F238E27FC236}">
              <a16:creationId xmlns:a16="http://schemas.microsoft.com/office/drawing/2014/main" id="{D298654B-BBB0-490B-BBFF-9E07AF00B930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23" name="Text Box 2">
          <a:extLst>
            <a:ext uri="{FF2B5EF4-FFF2-40B4-BE49-F238E27FC236}">
              <a16:creationId xmlns:a16="http://schemas.microsoft.com/office/drawing/2014/main" id="{30284F24-8039-4560-9DEC-F11ECE02859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24" name="Text Box 2">
          <a:extLst>
            <a:ext uri="{FF2B5EF4-FFF2-40B4-BE49-F238E27FC236}">
              <a16:creationId xmlns:a16="http://schemas.microsoft.com/office/drawing/2014/main" id="{EDE9C9E4-EEAB-4B92-9795-26A9A7DFB85E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25" name="Text Box 2">
          <a:extLst>
            <a:ext uri="{FF2B5EF4-FFF2-40B4-BE49-F238E27FC236}">
              <a16:creationId xmlns:a16="http://schemas.microsoft.com/office/drawing/2014/main" id="{659B2FB6-59EC-4353-BB4A-270C63EB5FEA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26" name="Text Box 2">
          <a:extLst>
            <a:ext uri="{FF2B5EF4-FFF2-40B4-BE49-F238E27FC236}">
              <a16:creationId xmlns:a16="http://schemas.microsoft.com/office/drawing/2014/main" id="{790AFD8F-9938-4F86-9C00-A1F63C9526B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27" name="Text Box 2">
          <a:extLst>
            <a:ext uri="{FF2B5EF4-FFF2-40B4-BE49-F238E27FC236}">
              <a16:creationId xmlns:a16="http://schemas.microsoft.com/office/drawing/2014/main" id="{B818C842-0BDD-4432-A495-E9052FBB2104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28" name="Text Box 2">
          <a:extLst>
            <a:ext uri="{FF2B5EF4-FFF2-40B4-BE49-F238E27FC236}">
              <a16:creationId xmlns:a16="http://schemas.microsoft.com/office/drawing/2014/main" id="{737AA019-65C5-4EC3-B497-0DB2AA83377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29" name="Text Box 2">
          <a:extLst>
            <a:ext uri="{FF2B5EF4-FFF2-40B4-BE49-F238E27FC236}">
              <a16:creationId xmlns:a16="http://schemas.microsoft.com/office/drawing/2014/main" id="{711510A2-F643-41F7-A63E-EF8B1C2A4969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30" name="Text Box 2">
          <a:extLst>
            <a:ext uri="{FF2B5EF4-FFF2-40B4-BE49-F238E27FC236}">
              <a16:creationId xmlns:a16="http://schemas.microsoft.com/office/drawing/2014/main" id="{D6A020F6-4DF9-45E3-B55A-42B630EAFC7C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31" name="Text Box 2">
          <a:extLst>
            <a:ext uri="{FF2B5EF4-FFF2-40B4-BE49-F238E27FC236}">
              <a16:creationId xmlns:a16="http://schemas.microsoft.com/office/drawing/2014/main" id="{53D8235F-FCC1-4C02-97D6-3FA06A7DC1AF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32" name="Text Box 2">
          <a:extLst>
            <a:ext uri="{FF2B5EF4-FFF2-40B4-BE49-F238E27FC236}">
              <a16:creationId xmlns:a16="http://schemas.microsoft.com/office/drawing/2014/main" id="{88747940-63E0-4A79-8CD4-BC5109586ABD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33" name="Text Box 2">
          <a:extLst>
            <a:ext uri="{FF2B5EF4-FFF2-40B4-BE49-F238E27FC236}">
              <a16:creationId xmlns:a16="http://schemas.microsoft.com/office/drawing/2014/main" id="{47E5AA6E-36E5-4009-B700-A1B4887D75B6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34" name="Text Box 2">
          <a:extLst>
            <a:ext uri="{FF2B5EF4-FFF2-40B4-BE49-F238E27FC236}">
              <a16:creationId xmlns:a16="http://schemas.microsoft.com/office/drawing/2014/main" id="{4F79C454-D44A-4B0B-B5A4-F09058C5D9D8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35" name="Text Box 2">
          <a:extLst>
            <a:ext uri="{FF2B5EF4-FFF2-40B4-BE49-F238E27FC236}">
              <a16:creationId xmlns:a16="http://schemas.microsoft.com/office/drawing/2014/main" id="{E17E1F43-AAE8-4675-A4A1-B6C24D172A4A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111</xdr:row>
      <xdr:rowOff>0</xdr:rowOff>
    </xdr:from>
    <xdr:ext cx="76200" cy="200025"/>
    <xdr:sp macro="" textlink="">
      <xdr:nvSpPr>
        <xdr:cNvPr id="736" name="Text Box 2">
          <a:extLst>
            <a:ext uri="{FF2B5EF4-FFF2-40B4-BE49-F238E27FC236}">
              <a16:creationId xmlns:a16="http://schemas.microsoft.com/office/drawing/2014/main" id="{3D371947-AA6B-4C4A-996C-E2D372B2F42B}"/>
            </a:ext>
          </a:extLst>
        </xdr:cNvPr>
        <xdr:cNvSpPr txBox="1">
          <a:spLocks noChangeArrowheads="1"/>
        </xdr:cNvSpPr>
      </xdr:nvSpPr>
      <xdr:spPr bwMode="auto">
        <a:xfrm>
          <a:off x="8117032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37" name="Text Box 2">
          <a:extLst>
            <a:ext uri="{FF2B5EF4-FFF2-40B4-BE49-F238E27FC236}">
              <a16:creationId xmlns:a16="http://schemas.microsoft.com/office/drawing/2014/main" id="{D95B96C1-211A-471C-8B18-FE5D1726EFFC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38" name="Text Box 2">
          <a:extLst>
            <a:ext uri="{FF2B5EF4-FFF2-40B4-BE49-F238E27FC236}">
              <a16:creationId xmlns:a16="http://schemas.microsoft.com/office/drawing/2014/main" id="{B55592F9-6AFA-4834-A614-6C68F6E0C5D9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39" name="Text Box 2">
          <a:extLst>
            <a:ext uri="{FF2B5EF4-FFF2-40B4-BE49-F238E27FC236}">
              <a16:creationId xmlns:a16="http://schemas.microsoft.com/office/drawing/2014/main" id="{B4F8EB75-BFE6-4068-9BD4-9E1B7E6706E9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40" name="Text Box 2">
          <a:extLst>
            <a:ext uri="{FF2B5EF4-FFF2-40B4-BE49-F238E27FC236}">
              <a16:creationId xmlns:a16="http://schemas.microsoft.com/office/drawing/2014/main" id="{D48A2A45-A75D-40A7-A790-A762408A3B9D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41" name="Text Box 2">
          <a:extLst>
            <a:ext uri="{FF2B5EF4-FFF2-40B4-BE49-F238E27FC236}">
              <a16:creationId xmlns:a16="http://schemas.microsoft.com/office/drawing/2014/main" id="{50FDBAD6-C81A-48A1-9FD9-09AE17265F13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42" name="Text Box 2">
          <a:extLst>
            <a:ext uri="{FF2B5EF4-FFF2-40B4-BE49-F238E27FC236}">
              <a16:creationId xmlns:a16="http://schemas.microsoft.com/office/drawing/2014/main" id="{27F18F40-58A6-4B97-9D31-3FED0239B330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43" name="Text Box 2">
          <a:extLst>
            <a:ext uri="{FF2B5EF4-FFF2-40B4-BE49-F238E27FC236}">
              <a16:creationId xmlns:a16="http://schemas.microsoft.com/office/drawing/2014/main" id="{072C7318-4632-48BF-9915-CDB1B240CF7F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44" name="Text Box 2">
          <a:extLst>
            <a:ext uri="{FF2B5EF4-FFF2-40B4-BE49-F238E27FC236}">
              <a16:creationId xmlns:a16="http://schemas.microsoft.com/office/drawing/2014/main" id="{8E773E47-9D40-4B47-AAEC-C590343A3A48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45" name="Text Box 2">
          <a:extLst>
            <a:ext uri="{FF2B5EF4-FFF2-40B4-BE49-F238E27FC236}">
              <a16:creationId xmlns:a16="http://schemas.microsoft.com/office/drawing/2014/main" id="{F4ADF7AA-F75C-4F9E-BF2B-B6DC14FC71E0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46" name="Text Box 2">
          <a:extLst>
            <a:ext uri="{FF2B5EF4-FFF2-40B4-BE49-F238E27FC236}">
              <a16:creationId xmlns:a16="http://schemas.microsoft.com/office/drawing/2014/main" id="{D271818B-3A6C-481B-A20F-071026DA49AA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47" name="Text Box 2">
          <a:extLst>
            <a:ext uri="{FF2B5EF4-FFF2-40B4-BE49-F238E27FC236}">
              <a16:creationId xmlns:a16="http://schemas.microsoft.com/office/drawing/2014/main" id="{2C52D2FB-F73A-45BA-89F6-3186A0CF6369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48" name="Text Box 2">
          <a:extLst>
            <a:ext uri="{FF2B5EF4-FFF2-40B4-BE49-F238E27FC236}">
              <a16:creationId xmlns:a16="http://schemas.microsoft.com/office/drawing/2014/main" id="{A7E05C49-11DE-4536-AE1E-8A489C15C9E0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49" name="Text Box 2">
          <a:extLst>
            <a:ext uri="{FF2B5EF4-FFF2-40B4-BE49-F238E27FC236}">
              <a16:creationId xmlns:a16="http://schemas.microsoft.com/office/drawing/2014/main" id="{74365CE2-4712-44B4-8009-7D5CF6CEF0F4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50" name="Text Box 2">
          <a:extLst>
            <a:ext uri="{FF2B5EF4-FFF2-40B4-BE49-F238E27FC236}">
              <a16:creationId xmlns:a16="http://schemas.microsoft.com/office/drawing/2014/main" id="{CA400C4F-6FF4-458F-8F9B-0A5D74841821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51" name="Text Box 2">
          <a:extLst>
            <a:ext uri="{FF2B5EF4-FFF2-40B4-BE49-F238E27FC236}">
              <a16:creationId xmlns:a16="http://schemas.microsoft.com/office/drawing/2014/main" id="{C27A8D6D-6305-4888-B96E-8258F05EE5F4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52" name="Text Box 2">
          <a:extLst>
            <a:ext uri="{FF2B5EF4-FFF2-40B4-BE49-F238E27FC236}">
              <a16:creationId xmlns:a16="http://schemas.microsoft.com/office/drawing/2014/main" id="{E9D7CF73-D5D8-4B12-8427-F92189E193FE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53" name="Text Box 2">
          <a:extLst>
            <a:ext uri="{FF2B5EF4-FFF2-40B4-BE49-F238E27FC236}">
              <a16:creationId xmlns:a16="http://schemas.microsoft.com/office/drawing/2014/main" id="{B767A1A5-C222-4FE4-95B7-40C26D7A3A4C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54" name="Text Box 2">
          <a:extLst>
            <a:ext uri="{FF2B5EF4-FFF2-40B4-BE49-F238E27FC236}">
              <a16:creationId xmlns:a16="http://schemas.microsoft.com/office/drawing/2014/main" id="{3CEA824A-1B19-4453-9FE2-D2409AC61E15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55" name="Text Box 2">
          <a:extLst>
            <a:ext uri="{FF2B5EF4-FFF2-40B4-BE49-F238E27FC236}">
              <a16:creationId xmlns:a16="http://schemas.microsoft.com/office/drawing/2014/main" id="{D7757D6C-005D-461B-A789-8170EC5141B2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56" name="Text Box 2">
          <a:extLst>
            <a:ext uri="{FF2B5EF4-FFF2-40B4-BE49-F238E27FC236}">
              <a16:creationId xmlns:a16="http://schemas.microsoft.com/office/drawing/2014/main" id="{BB067509-4239-4A89-B241-5CC5A4DA0DBE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57" name="Text Box 2">
          <a:extLst>
            <a:ext uri="{FF2B5EF4-FFF2-40B4-BE49-F238E27FC236}">
              <a16:creationId xmlns:a16="http://schemas.microsoft.com/office/drawing/2014/main" id="{E9EAC386-5856-4C0B-84B5-8B57EC1B8389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58" name="Text Box 2">
          <a:extLst>
            <a:ext uri="{FF2B5EF4-FFF2-40B4-BE49-F238E27FC236}">
              <a16:creationId xmlns:a16="http://schemas.microsoft.com/office/drawing/2014/main" id="{9ECB7DF7-1A5D-400D-8483-B90313A2F8D3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59" name="Text Box 2">
          <a:extLst>
            <a:ext uri="{FF2B5EF4-FFF2-40B4-BE49-F238E27FC236}">
              <a16:creationId xmlns:a16="http://schemas.microsoft.com/office/drawing/2014/main" id="{0FEF1932-E32D-4C46-B6D4-BC371F8740FC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60" name="Text Box 2">
          <a:extLst>
            <a:ext uri="{FF2B5EF4-FFF2-40B4-BE49-F238E27FC236}">
              <a16:creationId xmlns:a16="http://schemas.microsoft.com/office/drawing/2014/main" id="{378BD512-2973-4473-9CF6-4F3BD1886F0E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61" name="Text Box 2">
          <a:extLst>
            <a:ext uri="{FF2B5EF4-FFF2-40B4-BE49-F238E27FC236}">
              <a16:creationId xmlns:a16="http://schemas.microsoft.com/office/drawing/2014/main" id="{129E5E54-35A9-4991-9EE6-235F1105690C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62" name="Text Box 2">
          <a:extLst>
            <a:ext uri="{FF2B5EF4-FFF2-40B4-BE49-F238E27FC236}">
              <a16:creationId xmlns:a16="http://schemas.microsoft.com/office/drawing/2014/main" id="{47E7B26F-A84B-448B-B64E-D1DE067620E0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63" name="Text Box 2">
          <a:extLst>
            <a:ext uri="{FF2B5EF4-FFF2-40B4-BE49-F238E27FC236}">
              <a16:creationId xmlns:a16="http://schemas.microsoft.com/office/drawing/2014/main" id="{EFA43306-15A4-4588-AA6B-E3F85B1EBA0A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64" name="Text Box 2">
          <a:extLst>
            <a:ext uri="{FF2B5EF4-FFF2-40B4-BE49-F238E27FC236}">
              <a16:creationId xmlns:a16="http://schemas.microsoft.com/office/drawing/2014/main" id="{11A86042-F7D0-46BB-A5BC-3558F99E11C3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65" name="Text Box 2">
          <a:extLst>
            <a:ext uri="{FF2B5EF4-FFF2-40B4-BE49-F238E27FC236}">
              <a16:creationId xmlns:a16="http://schemas.microsoft.com/office/drawing/2014/main" id="{5FEA85D2-4189-4476-9E2B-4E4A29D29AB6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66" name="Text Box 2">
          <a:extLst>
            <a:ext uri="{FF2B5EF4-FFF2-40B4-BE49-F238E27FC236}">
              <a16:creationId xmlns:a16="http://schemas.microsoft.com/office/drawing/2014/main" id="{9644C51F-343B-49CB-B9C1-463A3ECB8C1D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67" name="Text Box 2">
          <a:extLst>
            <a:ext uri="{FF2B5EF4-FFF2-40B4-BE49-F238E27FC236}">
              <a16:creationId xmlns:a16="http://schemas.microsoft.com/office/drawing/2014/main" id="{E93986E1-D2A9-4DD1-96E9-F7910E14DD7F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68" name="Text Box 2">
          <a:extLst>
            <a:ext uri="{FF2B5EF4-FFF2-40B4-BE49-F238E27FC236}">
              <a16:creationId xmlns:a16="http://schemas.microsoft.com/office/drawing/2014/main" id="{17E0E4BB-364B-4EEC-A24C-BDE19A8233B7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69" name="Text Box 2">
          <a:extLst>
            <a:ext uri="{FF2B5EF4-FFF2-40B4-BE49-F238E27FC236}">
              <a16:creationId xmlns:a16="http://schemas.microsoft.com/office/drawing/2014/main" id="{4E476141-B5D0-45FC-8C67-5C8A970DA35D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70" name="Text Box 2">
          <a:extLst>
            <a:ext uri="{FF2B5EF4-FFF2-40B4-BE49-F238E27FC236}">
              <a16:creationId xmlns:a16="http://schemas.microsoft.com/office/drawing/2014/main" id="{135D1675-F3F8-4936-B2F0-C24FEB3D3F92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71" name="Text Box 2">
          <a:extLst>
            <a:ext uri="{FF2B5EF4-FFF2-40B4-BE49-F238E27FC236}">
              <a16:creationId xmlns:a16="http://schemas.microsoft.com/office/drawing/2014/main" id="{47D41D03-1E0B-427B-9D85-8DFA87A1E648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72" name="Text Box 2">
          <a:extLst>
            <a:ext uri="{FF2B5EF4-FFF2-40B4-BE49-F238E27FC236}">
              <a16:creationId xmlns:a16="http://schemas.microsoft.com/office/drawing/2014/main" id="{D7D80C19-089F-4935-93E7-D6D0EA2C10E9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73" name="Text Box 2">
          <a:extLst>
            <a:ext uri="{FF2B5EF4-FFF2-40B4-BE49-F238E27FC236}">
              <a16:creationId xmlns:a16="http://schemas.microsoft.com/office/drawing/2014/main" id="{A2176AC9-0A23-46CC-B523-C31D7F5C62D6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74" name="Text Box 2">
          <a:extLst>
            <a:ext uri="{FF2B5EF4-FFF2-40B4-BE49-F238E27FC236}">
              <a16:creationId xmlns:a16="http://schemas.microsoft.com/office/drawing/2014/main" id="{6CB60524-9E35-4A7E-B285-9845E6974391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75" name="Text Box 2">
          <a:extLst>
            <a:ext uri="{FF2B5EF4-FFF2-40B4-BE49-F238E27FC236}">
              <a16:creationId xmlns:a16="http://schemas.microsoft.com/office/drawing/2014/main" id="{3AA8BE6F-FBC9-4D7B-B968-CEA21476D1BF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76" name="Text Box 2">
          <a:extLst>
            <a:ext uri="{FF2B5EF4-FFF2-40B4-BE49-F238E27FC236}">
              <a16:creationId xmlns:a16="http://schemas.microsoft.com/office/drawing/2014/main" id="{ADEB5D90-4915-4D73-8CC3-503F01579ADD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77" name="Text Box 2">
          <a:extLst>
            <a:ext uri="{FF2B5EF4-FFF2-40B4-BE49-F238E27FC236}">
              <a16:creationId xmlns:a16="http://schemas.microsoft.com/office/drawing/2014/main" id="{75E7185B-4756-4782-A00C-D5E83A0B1956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78" name="Text Box 2">
          <a:extLst>
            <a:ext uri="{FF2B5EF4-FFF2-40B4-BE49-F238E27FC236}">
              <a16:creationId xmlns:a16="http://schemas.microsoft.com/office/drawing/2014/main" id="{1D6F46E7-BADE-4F65-89C9-0815B20E3BE1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79" name="Text Box 2">
          <a:extLst>
            <a:ext uri="{FF2B5EF4-FFF2-40B4-BE49-F238E27FC236}">
              <a16:creationId xmlns:a16="http://schemas.microsoft.com/office/drawing/2014/main" id="{F1D590A7-F74D-4F07-93CE-528F0714400B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80" name="Text Box 2">
          <a:extLst>
            <a:ext uri="{FF2B5EF4-FFF2-40B4-BE49-F238E27FC236}">
              <a16:creationId xmlns:a16="http://schemas.microsoft.com/office/drawing/2014/main" id="{4DB84333-403E-4359-B988-0884C1CDC68E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81" name="Text Box 2">
          <a:extLst>
            <a:ext uri="{FF2B5EF4-FFF2-40B4-BE49-F238E27FC236}">
              <a16:creationId xmlns:a16="http://schemas.microsoft.com/office/drawing/2014/main" id="{79D1F877-D6C9-49AD-8470-8A9F730CB599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82" name="Text Box 2">
          <a:extLst>
            <a:ext uri="{FF2B5EF4-FFF2-40B4-BE49-F238E27FC236}">
              <a16:creationId xmlns:a16="http://schemas.microsoft.com/office/drawing/2014/main" id="{FA848867-A503-42EA-9F4E-F1CD29669476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83" name="Text Box 2">
          <a:extLst>
            <a:ext uri="{FF2B5EF4-FFF2-40B4-BE49-F238E27FC236}">
              <a16:creationId xmlns:a16="http://schemas.microsoft.com/office/drawing/2014/main" id="{FD3DFAD7-EDF5-4BF5-AEDD-57F11897579C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84" name="Text Box 2">
          <a:extLst>
            <a:ext uri="{FF2B5EF4-FFF2-40B4-BE49-F238E27FC236}">
              <a16:creationId xmlns:a16="http://schemas.microsoft.com/office/drawing/2014/main" id="{557BD56D-5DAE-4C52-A727-B41081302ABF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85" name="Text Box 2">
          <a:extLst>
            <a:ext uri="{FF2B5EF4-FFF2-40B4-BE49-F238E27FC236}">
              <a16:creationId xmlns:a16="http://schemas.microsoft.com/office/drawing/2014/main" id="{3F7838FA-2856-4DB5-A0C0-4E7E37AF8F75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86" name="Text Box 2">
          <a:extLst>
            <a:ext uri="{FF2B5EF4-FFF2-40B4-BE49-F238E27FC236}">
              <a16:creationId xmlns:a16="http://schemas.microsoft.com/office/drawing/2014/main" id="{83B74683-0AFF-4BC5-85E3-35C25160ED71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87" name="Text Box 2">
          <a:extLst>
            <a:ext uri="{FF2B5EF4-FFF2-40B4-BE49-F238E27FC236}">
              <a16:creationId xmlns:a16="http://schemas.microsoft.com/office/drawing/2014/main" id="{5CB02129-2544-497C-9A56-3C9EA9B3F892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88" name="Text Box 2">
          <a:extLst>
            <a:ext uri="{FF2B5EF4-FFF2-40B4-BE49-F238E27FC236}">
              <a16:creationId xmlns:a16="http://schemas.microsoft.com/office/drawing/2014/main" id="{F0657D3A-1BCC-443A-9CB8-C88580254D9A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89" name="Text Box 2">
          <a:extLst>
            <a:ext uri="{FF2B5EF4-FFF2-40B4-BE49-F238E27FC236}">
              <a16:creationId xmlns:a16="http://schemas.microsoft.com/office/drawing/2014/main" id="{B09FCAE8-A7D1-4B0F-84FD-30BEFD7A5CD0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90" name="Text Box 2">
          <a:extLst>
            <a:ext uri="{FF2B5EF4-FFF2-40B4-BE49-F238E27FC236}">
              <a16:creationId xmlns:a16="http://schemas.microsoft.com/office/drawing/2014/main" id="{0CFC2414-D950-4F1A-89B2-622C2AA2C26F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91" name="Text Box 2">
          <a:extLst>
            <a:ext uri="{FF2B5EF4-FFF2-40B4-BE49-F238E27FC236}">
              <a16:creationId xmlns:a16="http://schemas.microsoft.com/office/drawing/2014/main" id="{054D12FD-16F0-4AC7-8D66-96A14C35F2E6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92" name="Text Box 2">
          <a:extLst>
            <a:ext uri="{FF2B5EF4-FFF2-40B4-BE49-F238E27FC236}">
              <a16:creationId xmlns:a16="http://schemas.microsoft.com/office/drawing/2014/main" id="{B71E947C-5F15-44C6-B07A-B8A40D625609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93" name="Text Box 2">
          <a:extLst>
            <a:ext uri="{FF2B5EF4-FFF2-40B4-BE49-F238E27FC236}">
              <a16:creationId xmlns:a16="http://schemas.microsoft.com/office/drawing/2014/main" id="{16B042E9-423C-4536-BED0-23287FDF1F96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94" name="Text Box 2">
          <a:extLst>
            <a:ext uri="{FF2B5EF4-FFF2-40B4-BE49-F238E27FC236}">
              <a16:creationId xmlns:a16="http://schemas.microsoft.com/office/drawing/2014/main" id="{9B5BFE96-58B6-4355-A891-F1E82F74D017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95" name="Text Box 2">
          <a:extLst>
            <a:ext uri="{FF2B5EF4-FFF2-40B4-BE49-F238E27FC236}">
              <a16:creationId xmlns:a16="http://schemas.microsoft.com/office/drawing/2014/main" id="{070B3407-A475-400A-B9D5-FEDE6B8EB308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796" name="Text Box 2">
          <a:extLst>
            <a:ext uri="{FF2B5EF4-FFF2-40B4-BE49-F238E27FC236}">
              <a16:creationId xmlns:a16="http://schemas.microsoft.com/office/drawing/2014/main" id="{F27A2ACD-BC77-4EF2-B6F9-FB76F03D9EA4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797" name="Text Box 2">
          <a:extLst>
            <a:ext uri="{FF2B5EF4-FFF2-40B4-BE49-F238E27FC236}">
              <a16:creationId xmlns:a16="http://schemas.microsoft.com/office/drawing/2014/main" id="{CA1800DA-A4B7-455F-933D-DB63662F3E4B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798" name="Text Box 2">
          <a:extLst>
            <a:ext uri="{FF2B5EF4-FFF2-40B4-BE49-F238E27FC236}">
              <a16:creationId xmlns:a16="http://schemas.microsoft.com/office/drawing/2014/main" id="{6ECD3896-35AF-4ED9-A60D-36296654C775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799" name="Text Box 2">
          <a:extLst>
            <a:ext uri="{FF2B5EF4-FFF2-40B4-BE49-F238E27FC236}">
              <a16:creationId xmlns:a16="http://schemas.microsoft.com/office/drawing/2014/main" id="{D042E266-B764-481A-B984-E4BDC09DEEDC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00" name="Text Box 2">
          <a:extLst>
            <a:ext uri="{FF2B5EF4-FFF2-40B4-BE49-F238E27FC236}">
              <a16:creationId xmlns:a16="http://schemas.microsoft.com/office/drawing/2014/main" id="{DDA70897-E4A3-4640-A330-3D9D36B67F71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01" name="Text Box 2">
          <a:extLst>
            <a:ext uri="{FF2B5EF4-FFF2-40B4-BE49-F238E27FC236}">
              <a16:creationId xmlns:a16="http://schemas.microsoft.com/office/drawing/2014/main" id="{5944A68F-61DC-4ABC-A3B4-E9EE64E2E744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02" name="Text Box 2">
          <a:extLst>
            <a:ext uri="{FF2B5EF4-FFF2-40B4-BE49-F238E27FC236}">
              <a16:creationId xmlns:a16="http://schemas.microsoft.com/office/drawing/2014/main" id="{9B1135D9-65D6-4B5A-85A7-3429E8F48E53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03" name="Text Box 2">
          <a:extLst>
            <a:ext uri="{FF2B5EF4-FFF2-40B4-BE49-F238E27FC236}">
              <a16:creationId xmlns:a16="http://schemas.microsoft.com/office/drawing/2014/main" id="{BEC55578-1986-4CA1-903D-8B8734D3787E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04" name="Text Box 2">
          <a:extLst>
            <a:ext uri="{FF2B5EF4-FFF2-40B4-BE49-F238E27FC236}">
              <a16:creationId xmlns:a16="http://schemas.microsoft.com/office/drawing/2014/main" id="{68BE756E-3015-46A9-B75B-F57EA947643F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05" name="Text Box 2">
          <a:extLst>
            <a:ext uri="{FF2B5EF4-FFF2-40B4-BE49-F238E27FC236}">
              <a16:creationId xmlns:a16="http://schemas.microsoft.com/office/drawing/2014/main" id="{DC7E532D-7438-4FB6-96D9-22735069E07C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06" name="Text Box 2">
          <a:extLst>
            <a:ext uri="{FF2B5EF4-FFF2-40B4-BE49-F238E27FC236}">
              <a16:creationId xmlns:a16="http://schemas.microsoft.com/office/drawing/2014/main" id="{2A2BCFB1-5DB5-4F11-A497-E293879851B4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07" name="Text Box 2">
          <a:extLst>
            <a:ext uri="{FF2B5EF4-FFF2-40B4-BE49-F238E27FC236}">
              <a16:creationId xmlns:a16="http://schemas.microsoft.com/office/drawing/2014/main" id="{D8ECF4A0-C589-4418-8416-C89BFCAB4C6F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08" name="Text Box 2">
          <a:extLst>
            <a:ext uri="{FF2B5EF4-FFF2-40B4-BE49-F238E27FC236}">
              <a16:creationId xmlns:a16="http://schemas.microsoft.com/office/drawing/2014/main" id="{169D54DF-2364-4086-89D9-5DA7CD28B3C4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09" name="Text Box 2">
          <a:extLst>
            <a:ext uri="{FF2B5EF4-FFF2-40B4-BE49-F238E27FC236}">
              <a16:creationId xmlns:a16="http://schemas.microsoft.com/office/drawing/2014/main" id="{B70FE085-2C34-4CF6-A740-A102BB166DB5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10" name="Text Box 2">
          <a:extLst>
            <a:ext uri="{FF2B5EF4-FFF2-40B4-BE49-F238E27FC236}">
              <a16:creationId xmlns:a16="http://schemas.microsoft.com/office/drawing/2014/main" id="{42CABD5A-BA59-4C23-9CC9-7F00091EB516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11" name="Text Box 2">
          <a:extLst>
            <a:ext uri="{FF2B5EF4-FFF2-40B4-BE49-F238E27FC236}">
              <a16:creationId xmlns:a16="http://schemas.microsoft.com/office/drawing/2014/main" id="{368B237B-DE31-4D80-977A-39CF47D2D61F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12" name="Text Box 2">
          <a:extLst>
            <a:ext uri="{FF2B5EF4-FFF2-40B4-BE49-F238E27FC236}">
              <a16:creationId xmlns:a16="http://schemas.microsoft.com/office/drawing/2014/main" id="{64841921-81D0-48AB-AA3C-26078DA76BF6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13" name="Text Box 2">
          <a:extLst>
            <a:ext uri="{FF2B5EF4-FFF2-40B4-BE49-F238E27FC236}">
              <a16:creationId xmlns:a16="http://schemas.microsoft.com/office/drawing/2014/main" id="{ACDBBFD5-DD29-4062-9FEA-E2F7594AF7F2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14" name="Text Box 2">
          <a:extLst>
            <a:ext uri="{FF2B5EF4-FFF2-40B4-BE49-F238E27FC236}">
              <a16:creationId xmlns:a16="http://schemas.microsoft.com/office/drawing/2014/main" id="{475C3451-54F9-47A4-A4CA-7C0EDF6C4C4F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15" name="Text Box 2">
          <a:extLst>
            <a:ext uri="{FF2B5EF4-FFF2-40B4-BE49-F238E27FC236}">
              <a16:creationId xmlns:a16="http://schemas.microsoft.com/office/drawing/2014/main" id="{E3EB5057-0C65-4818-8218-32E77C52FC39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16" name="Text Box 2">
          <a:extLst>
            <a:ext uri="{FF2B5EF4-FFF2-40B4-BE49-F238E27FC236}">
              <a16:creationId xmlns:a16="http://schemas.microsoft.com/office/drawing/2014/main" id="{6C39A9F8-585B-49BE-B3B7-E34035404500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17" name="Text Box 2">
          <a:extLst>
            <a:ext uri="{FF2B5EF4-FFF2-40B4-BE49-F238E27FC236}">
              <a16:creationId xmlns:a16="http://schemas.microsoft.com/office/drawing/2014/main" id="{F064E20E-AF34-46B0-BC5A-868E64D88FDB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18" name="Text Box 2">
          <a:extLst>
            <a:ext uri="{FF2B5EF4-FFF2-40B4-BE49-F238E27FC236}">
              <a16:creationId xmlns:a16="http://schemas.microsoft.com/office/drawing/2014/main" id="{2732CD44-4930-4D9B-8C55-CE6DA6946A2A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19" name="Text Box 2">
          <a:extLst>
            <a:ext uri="{FF2B5EF4-FFF2-40B4-BE49-F238E27FC236}">
              <a16:creationId xmlns:a16="http://schemas.microsoft.com/office/drawing/2014/main" id="{592696E3-1A53-4039-BB41-B7A579782E26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20" name="Text Box 2">
          <a:extLst>
            <a:ext uri="{FF2B5EF4-FFF2-40B4-BE49-F238E27FC236}">
              <a16:creationId xmlns:a16="http://schemas.microsoft.com/office/drawing/2014/main" id="{6A4F6AE2-2119-4503-904A-5A4EDCA1B6BD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21" name="Text Box 2">
          <a:extLst>
            <a:ext uri="{FF2B5EF4-FFF2-40B4-BE49-F238E27FC236}">
              <a16:creationId xmlns:a16="http://schemas.microsoft.com/office/drawing/2014/main" id="{1E4F0677-D92D-447C-86A1-F12E8650B17C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22" name="Text Box 2">
          <a:extLst>
            <a:ext uri="{FF2B5EF4-FFF2-40B4-BE49-F238E27FC236}">
              <a16:creationId xmlns:a16="http://schemas.microsoft.com/office/drawing/2014/main" id="{1E0BF411-700E-48F0-A13B-0C4648C478FA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23" name="Text Box 2">
          <a:extLst>
            <a:ext uri="{FF2B5EF4-FFF2-40B4-BE49-F238E27FC236}">
              <a16:creationId xmlns:a16="http://schemas.microsoft.com/office/drawing/2014/main" id="{F659721B-D67C-45E1-9CEC-45A40C15565C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24" name="Text Box 2">
          <a:extLst>
            <a:ext uri="{FF2B5EF4-FFF2-40B4-BE49-F238E27FC236}">
              <a16:creationId xmlns:a16="http://schemas.microsoft.com/office/drawing/2014/main" id="{6F30AA1C-A993-4351-809C-188F80CA806F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25" name="Text Box 2">
          <a:extLst>
            <a:ext uri="{FF2B5EF4-FFF2-40B4-BE49-F238E27FC236}">
              <a16:creationId xmlns:a16="http://schemas.microsoft.com/office/drawing/2014/main" id="{A7B622E0-98C0-4A1F-AC1E-5C602FF90E73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26" name="Text Box 2">
          <a:extLst>
            <a:ext uri="{FF2B5EF4-FFF2-40B4-BE49-F238E27FC236}">
              <a16:creationId xmlns:a16="http://schemas.microsoft.com/office/drawing/2014/main" id="{419FEF2E-4D0F-4037-997E-7B138CF9D618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27" name="Text Box 2">
          <a:extLst>
            <a:ext uri="{FF2B5EF4-FFF2-40B4-BE49-F238E27FC236}">
              <a16:creationId xmlns:a16="http://schemas.microsoft.com/office/drawing/2014/main" id="{6FD005E8-5E68-4A00-99B5-EF1F22128D53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28" name="Text Box 2">
          <a:extLst>
            <a:ext uri="{FF2B5EF4-FFF2-40B4-BE49-F238E27FC236}">
              <a16:creationId xmlns:a16="http://schemas.microsoft.com/office/drawing/2014/main" id="{3ACCD72C-D779-462D-A701-53A037BA950C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29" name="Text Box 2">
          <a:extLst>
            <a:ext uri="{FF2B5EF4-FFF2-40B4-BE49-F238E27FC236}">
              <a16:creationId xmlns:a16="http://schemas.microsoft.com/office/drawing/2014/main" id="{F2D5114B-02C0-4550-B4DE-4AE16A503F77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30" name="Text Box 2">
          <a:extLst>
            <a:ext uri="{FF2B5EF4-FFF2-40B4-BE49-F238E27FC236}">
              <a16:creationId xmlns:a16="http://schemas.microsoft.com/office/drawing/2014/main" id="{BFE874C7-2ADC-4142-8546-9EC67F8D492E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31" name="Text Box 2">
          <a:extLst>
            <a:ext uri="{FF2B5EF4-FFF2-40B4-BE49-F238E27FC236}">
              <a16:creationId xmlns:a16="http://schemas.microsoft.com/office/drawing/2014/main" id="{2548BEBB-EB3C-47DE-96A8-97BC34A09FEF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32" name="Text Box 2">
          <a:extLst>
            <a:ext uri="{FF2B5EF4-FFF2-40B4-BE49-F238E27FC236}">
              <a16:creationId xmlns:a16="http://schemas.microsoft.com/office/drawing/2014/main" id="{A8B26CFB-E563-4E07-A9BF-644D322BEDA7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33" name="Text Box 2">
          <a:extLst>
            <a:ext uri="{FF2B5EF4-FFF2-40B4-BE49-F238E27FC236}">
              <a16:creationId xmlns:a16="http://schemas.microsoft.com/office/drawing/2014/main" id="{4F7B98EE-9EDF-47B4-A392-C40F61B4A845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34" name="Text Box 2">
          <a:extLst>
            <a:ext uri="{FF2B5EF4-FFF2-40B4-BE49-F238E27FC236}">
              <a16:creationId xmlns:a16="http://schemas.microsoft.com/office/drawing/2014/main" id="{8EB743FB-1617-4E96-8DB8-CB79C2B9D15F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35" name="Text Box 2">
          <a:extLst>
            <a:ext uri="{FF2B5EF4-FFF2-40B4-BE49-F238E27FC236}">
              <a16:creationId xmlns:a16="http://schemas.microsoft.com/office/drawing/2014/main" id="{4094E130-C778-4CE0-A487-D1F25259EE86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36" name="Text Box 2">
          <a:extLst>
            <a:ext uri="{FF2B5EF4-FFF2-40B4-BE49-F238E27FC236}">
              <a16:creationId xmlns:a16="http://schemas.microsoft.com/office/drawing/2014/main" id="{294B4FB3-7BB9-4D50-A0B8-04BAFC9A7D2B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37" name="Text Box 2">
          <a:extLst>
            <a:ext uri="{FF2B5EF4-FFF2-40B4-BE49-F238E27FC236}">
              <a16:creationId xmlns:a16="http://schemas.microsoft.com/office/drawing/2014/main" id="{056F2F23-2B20-4E35-AEA3-0388EA8A6F2A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38" name="Text Box 2">
          <a:extLst>
            <a:ext uri="{FF2B5EF4-FFF2-40B4-BE49-F238E27FC236}">
              <a16:creationId xmlns:a16="http://schemas.microsoft.com/office/drawing/2014/main" id="{C34850BE-E54A-491E-8611-79056146D601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39" name="Text Box 2">
          <a:extLst>
            <a:ext uri="{FF2B5EF4-FFF2-40B4-BE49-F238E27FC236}">
              <a16:creationId xmlns:a16="http://schemas.microsoft.com/office/drawing/2014/main" id="{17899C2C-0A0B-459D-B014-94905D4851BE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40" name="Text Box 2">
          <a:extLst>
            <a:ext uri="{FF2B5EF4-FFF2-40B4-BE49-F238E27FC236}">
              <a16:creationId xmlns:a16="http://schemas.microsoft.com/office/drawing/2014/main" id="{5840DB83-DE02-4C48-A502-9481C8762EEC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41" name="Text Box 2">
          <a:extLst>
            <a:ext uri="{FF2B5EF4-FFF2-40B4-BE49-F238E27FC236}">
              <a16:creationId xmlns:a16="http://schemas.microsoft.com/office/drawing/2014/main" id="{4F14DC72-8870-4F64-8300-1C973373E090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42" name="Text Box 2">
          <a:extLst>
            <a:ext uri="{FF2B5EF4-FFF2-40B4-BE49-F238E27FC236}">
              <a16:creationId xmlns:a16="http://schemas.microsoft.com/office/drawing/2014/main" id="{C8011B23-3CF3-426E-8490-2B3827EB0AED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43" name="Text Box 2">
          <a:extLst>
            <a:ext uri="{FF2B5EF4-FFF2-40B4-BE49-F238E27FC236}">
              <a16:creationId xmlns:a16="http://schemas.microsoft.com/office/drawing/2014/main" id="{EC91C35D-F852-470C-86F2-42E491D7D207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44" name="Text Box 2">
          <a:extLst>
            <a:ext uri="{FF2B5EF4-FFF2-40B4-BE49-F238E27FC236}">
              <a16:creationId xmlns:a16="http://schemas.microsoft.com/office/drawing/2014/main" id="{2936F3C3-F153-4A5A-83FC-ED6249C72760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45" name="Text Box 2">
          <a:extLst>
            <a:ext uri="{FF2B5EF4-FFF2-40B4-BE49-F238E27FC236}">
              <a16:creationId xmlns:a16="http://schemas.microsoft.com/office/drawing/2014/main" id="{249F7495-FC68-4302-AF2E-346EEE4C7196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46" name="Text Box 2">
          <a:extLst>
            <a:ext uri="{FF2B5EF4-FFF2-40B4-BE49-F238E27FC236}">
              <a16:creationId xmlns:a16="http://schemas.microsoft.com/office/drawing/2014/main" id="{36A45E18-2EAF-45F8-BA70-36091811F206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47" name="Text Box 2">
          <a:extLst>
            <a:ext uri="{FF2B5EF4-FFF2-40B4-BE49-F238E27FC236}">
              <a16:creationId xmlns:a16="http://schemas.microsoft.com/office/drawing/2014/main" id="{573F49F4-0492-4DEF-8B24-737A0E71B7DE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48" name="Text Box 2">
          <a:extLst>
            <a:ext uri="{FF2B5EF4-FFF2-40B4-BE49-F238E27FC236}">
              <a16:creationId xmlns:a16="http://schemas.microsoft.com/office/drawing/2014/main" id="{B9027106-4D18-4D62-86DF-F0BB6B86A0E0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49" name="Text Box 2">
          <a:extLst>
            <a:ext uri="{FF2B5EF4-FFF2-40B4-BE49-F238E27FC236}">
              <a16:creationId xmlns:a16="http://schemas.microsoft.com/office/drawing/2014/main" id="{FEC45902-88AF-4491-817A-DD790A7B54A4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50" name="Text Box 2">
          <a:extLst>
            <a:ext uri="{FF2B5EF4-FFF2-40B4-BE49-F238E27FC236}">
              <a16:creationId xmlns:a16="http://schemas.microsoft.com/office/drawing/2014/main" id="{8212E136-B9B0-4132-83DA-1CC6CDF19DBA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51" name="Text Box 2">
          <a:extLst>
            <a:ext uri="{FF2B5EF4-FFF2-40B4-BE49-F238E27FC236}">
              <a16:creationId xmlns:a16="http://schemas.microsoft.com/office/drawing/2014/main" id="{13F30F38-CB6E-4BA0-BAB4-65A39A670DEB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52" name="Text Box 2">
          <a:extLst>
            <a:ext uri="{FF2B5EF4-FFF2-40B4-BE49-F238E27FC236}">
              <a16:creationId xmlns:a16="http://schemas.microsoft.com/office/drawing/2014/main" id="{7D716616-A70C-42CF-98E3-FD3F1EFE7C6C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53" name="Text Box 2">
          <a:extLst>
            <a:ext uri="{FF2B5EF4-FFF2-40B4-BE49-F238E27FC236}">
              <a16:creationId xmlns:a16="http://schemas.microsoft.com/office/drawing/2014/main" id="{560BE635-8003-4BE1-9C38-FF589567132F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54" name="Text Box 2">
          <a:extLst>
            <a:ext uri="{FF2B5EF4-FFF2-40B4-BE49-F238E27FC236}">
              <a16:creationId xmlns:a16="http://schemas.microsoft.com/office/drawing/2014/main" id="{61E309BA-B794-42CD-92E7-9AA119362BE7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55" name="Text Box 2">
          <a:extLst>
            <a:ext uri="{FF2B5EF4-FFF2-40B4-BE49-F238E27FC236}">
              <a16:creationId xmlns:a16="http://schemas.microsoft.com/office/drawing/2014/main" id="{3023E67F-8E7F-40E0-BDC2-A3EC51022915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56" name="Text Box 2">
          <a:extLst>
            <a:ext uri="{FF2B5EF4-FFF2-40B4-BE49-F238E27FC236}">
              <a16:creationId xmlns:a16="http://schemas.microsoft.com/office/drawing/2014/main" id="{DAF8FCBC-2776-42C8-B761-4432A1BB0BC6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57" name="Text Box 2">
          <a:extLst>
            <a:ext uri="{FF2B5EF4-FFF2-40B4-BE49-F238E27FC236}">
              <a16:creationId xmlns:a16="http://schemas.microsoft.com/office/drawing/2014/main" id="{932549B0-CFA5-4A88-84CB-476E3AFE1A16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58" name="Text Box 2">
          <a:extLst>
            <a:ext uri="{FF2B5EF4-FFF2-40B4-BE49-F238E27FC236}">
              <a16:creationId xmlns:a16="http://schemas.microsoft.com/office/drawing/2014/main" id="{513DCF2A-E4A3-4AD6-9DC5-07F6CD478375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859" name="Text Box 2">
          <a:extLst>
            <a:ext uri="{FF2B5EF4-FFF2-40B4-BE49-F238E27FC236}">
              <a16:creationId xmlns:a16="http://schemas.microsoft.com/office/drawing/2014/main" id="{EF34C9B2-C675-4764-AE7A-0793BCC505A4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60" name="Text Box 2">
          <a:extLst>
            <a:ext uri="{FF2B5EF4-FFF2-40B4-BE49-F238E27FC236}">
              <a16:creationId xmlns:a16="http://schemas.microsoft.com/office/drawing/2014/main" id="{75DB875A-DD2F-43A0-8BD4-B334CC00F7E4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61" name="Text Box 2">
          <a:extLst>
            <a:ext uri="{FF2B5EF4-FFF2-40B4-BE49-F238E27FC236}">
              <a16:creationId xmlns:a16="http://schemas.microsoft.com/office/drawing/2014/main" id="{5BF7F693-E112-42FA-A7A4-6C34B3D86CBD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62" name="Text Box 2">
          <a:extLst>
            <a:ext uri="{FF2B5EF4-FFF2-40B4-BE49-F238E27FC236}">
              <a16:creationId xmlns:a16="http://schemas.microsoft.com/office/drawing/2014/main" id="{0FF27A38-8B39-469E-BD00-972B699962CF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63" name="Text Box 2">
          <a:extLst>
            <a:ext uri="{FF2B5EF4-FFF2-40B4-BE49-F238E27FC236}">
              <a16:creationId xmlns:a16="http://schemas.microsoft.com/office/drawing/2014/main" id="{4A428826-C29C-4B51-B643-CD840D3DEEB1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64" name="Text Box 2">
          <a:extLst>
            <a:ext uri="{FF2B5EF4-FFF2-40B4-BE49-F238E27FC236}">
              <a16:creationId xmlns:a16="http://schemas.microsoft.com/office/drawing/2014/main" id="{3F62DFAD-200C-4BFA-95CB-CFAA091333A6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65" name="Text Box 2">
          <a:extLst>
            <a:ext uri="{FF2B5EF4-FFF2-40B4-BE49-F238E27FC236}">
              <a16:creationId xmlns:a16="http://schemas.microsoft.com/office/drawing/2014/main" id="{1F8C2338-495F-4E61-B54B-09413C4F71A4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66" name="Text Box 2">
          <a:extLst>
            <a:ext uri="{FF2B5EF4-FFF2-40B4-BE49-F238E27FC236}">
              <a16:creationId xmlns:a16="http://schemas.microsoft.com/office/drawing/2014/main" id="{C7C7237A-B9C2-4ED8-BE2C-817686E5A5EA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67" name="Text Box 2">
          <a:extLst>
            <a:ext uri="{FF2B5EF4-FFF2-40B4-BE49-F238E27FC236}">
              <a16:creationId xmlns:a16="http://schemas.microsoft.com/office/drawing/2014/main" id="{CD510751-555E-444E-9B43-DED47CE3353C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68" name="Text Box 2">
          <a:extLst>
            <a:ext uri="{FF2B5EF4-FFF2-40B4-BE49-F238E27FC236}">
              <a16:creationId xmlns:a16="http://schemas.microsoft.com/office/drawing/2014/main" id="{355993C7-D277-42B7-831D-79C502CAF94F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69" name="Text Box 2">
          <a:extLst>
            <a:ext uri="{FF2B5EF4-FFF2-40B4-BE49-F238E27FC236}">
              <a16:creationId xmlns:a16="http://schemas.microsoft.com/office/drawing/2014/main" id="{218E1F4A-D020-4952-A88B-129908439E37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70" name="Text Box 2">
          <a:extLst>
            <a:ext uri="{FF2B5EF4-FFF2-40B4-BE49-F238E27FC236}">
              <a16:creationId xmlns:a16="http://schemas.microsoft.com/office/drawing/2014/main" id="{F22924E5-6FD4-4156-90A4-664F8C54DACB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71" name="Text Box 2">
          <a:extLst>
            <a:ext uri="{FF2B5EF4-FFF2-40B4-BE49-F238E27FC236}">
              <a16:creationId xmlns:a16="http://schemas.microsoft.com/office/drawing/2014/main" id="{113DC6BB-F76A-4CB7-8B7F-CE6552AC18CA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72" name="Text Box 2">
          <a:extLst>
            <a:ext uri="{FF2B5EF4-FFF2-40B4-BE49-F238E27FC236}">
              <a16:creationId xmlns:a16="http://schemas.microsoft.com/office/drawing/2014/main" id="{E139BF1D-36B7-416F-9C1D-98E7831AB57B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73" name="Text Box 2">
          <a:extLst>
            <a:ext uri="{FF2B5EF4-FFF2-40B4-BE49-F238E27FC236}">
              <a16:creationId xmlns:a16="http://schemas.microsoft.com/office/drawing/2014/main" id="{B6FA2152-D30F-4898-8D5E-0760CE929B09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74" name="Text Box 2">
          <a:extLst>
            <a:ext uri="{FF2B5EF4-FFF2-40B4-BE49-F238E27FC236}">
              <a16:creationId xmlns:a16="http://schemas.microsoft.com/office/drawing/2014/main" id="{629749AA-FCE0-42C2-8FC4-E08FAC514DA1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75" name="Text Box 2">
          <a:extLst>
            <a:ext uri="{FF2B5EF4-FFF2-40B4-BE49-F238E27FC236}">
              <a16:creationId xmlns:a16="http://schemas.microsoft.com/office/drawing/2014/main" id="{F67778F8-A381-44E5-B3AC-006AFE197864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76" name="Text Box 2">
          <a:extLst>
            <a:ext uri="{FF2B5EF4-FFF2-40B4-BE49-F238E27FC236}">
              <a16:creationId xmlns:a16="http://schemas.microsoft.com/office/drawing/2014/main" id="{23843964-96A8-496A-903F-D9A226A72853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77" name="Text Box 2">
          <a:extLst>
            <a:ext uri="{FF2B5EF4-FFF2-40B4-BE49-F238E27FC236}">
              <a16:creationId xmlns:a16="http://schemas.microsoft.com/office/drawing/2014/main" id="{3F27E335-4FFC-4B92-BE0F-B9C6D510F33B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78" name="Text Box 2">
          <a:extLst>
            <a:ext uri="{FF2B5EF4-FFF2-40B4-BE49-F238E27FC236}">
              <a16:creationId xmlns:a16="http://schemas.microsoft.com/office/drawing/2014/main" id="{B830C6CB-02FE-4352-A530-894AC5864871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79" name="Text Box 2">
          <a:extLst>
            <a:ext uri="{FF2B5EF4-FFF2-40B4-BE49-F238E27FC236}">
              <a16:creationId xmlns:a16="http://schemas.microsoft.com/office/drawing/2014/main" id="{20D75753-AFA1-4C6C-BEF3-C4BF6612F98C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80" name="Text Box 2">
          <a:extLst>
            <a:ext uri="{FF2B5EF4-FFF2-40B4-BE49-F238E27FC236}">
              <a16:creationId xmlns:a16="http://schemas.microsoft.com/office/drawing/2014/main" id="{5E261815-6C1F-456C-8DCA-149A0C737033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81" name="Text Box 2">
          <a:extLst>
            <a:ext uri="{FF2B5EF4-FFF2-40B4-BE49-F238E27FC236}">
              <a16:creationId xmlns:a16="http://schemas.microsoft.com/office/drawing/2014/main" id="{3F9FE549-B001-4E05-A7D7-9277F6278A64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82" name="Text Box 2">
          <a:extLst>
            <a:ext uri="{FF2B5EF4-FFF2-40B4-BE49-F238E27FC236}">
              <a16:creationId xmlns:a16="http://schemas.microsoft.com/office/drawing/2014/main" id="{23FCECBF-0544-4CB7-96BE-D5D10D6B5020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83" name="Text Box 2">
          <a:extLst>
            <a:ext uri="{FF2B5EF4-FFF2-40B4-BE49-F238E27FC236}">
              <a16:creationId xmlns:a16="http://schemas.microsoft.com/office/drawing/2014/main" id="{BA1EFDDD-7D18-4618-AC3B-7A2748E53C4B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84" name="Text Box 2">
          <a:extLst>
            <a:ext uri="{FF2B5EF4-FFF2-40B4-BE49-F238E27FC236}">
              <a16:creationId xmlns:a16="http://schemas.microsoft.com/office/drawing/2014/main" id="{1C50FC9F-2452-4995-9056-69E5E7710DCF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85" name="Text Box 2">
          <a:extLst>
            <a:ext uri="{FF2B5EF4-FFF2-40B4-BE49-F238E27FC236}">
              <a16:creationId xmlns:a16="http://schemas.microsoft.com/office/drawing/2014/main" id="{875B8CBC-5953-42DE-A231-2684A1068FCC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86" name="Text Box 2">
          <a:extLst>
            <a:ext uri="{FF2B5EF4-FFF2-40B4-BE49-F238E27FC236}">
              <a16:creationId xmlns:a16="http://schemas.microsoft.com/office/drawing/2014/main" id="{D43DBFD4-2F51-4136-85CB-3DDB18E829E0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87" name="Text Box 2">
          <a:extLst>
            <a:ext uri="{FF2B5EF4-FFF2-40B4-BE49-F238E27FC236}">
              <a16:creationId xmlns:a16="http://schemas.microsoft.com/office/drawing/2014/main" id="{86A3272B-1BDF-4314-8720-815FA89B1646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88" name="Text Box 2">
          <a:extLst>
            <a:ext uri="{FF2B5EF4-FFF2-40B4-BE49-F238E27FC236}">
              <a16:creationId xmlns:a16="http://schemas.microsoft.com/office/drawing/2014/main" id="{E651DC6C-AF6F-471E-888F-662650049C55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89" name="Text Box 2">
          <a:extLst>
            <a:ext uri="{FF2B5EF4-FFF2-40B4-BE49-F238E27FC236}">
              <a16:creationId xmlns:a16="http://schemas.microsoft.com/office/drawing/2014/main" id="{9FFE9417-5366-4492-AEAA-437B0EDF4AC6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90" name="Text Box 2">
          <a:extLst>
            <a:ext uri="{FF2B5EF4-FFF2-40B4-BE49-F238E27FC236}">
              <a16:creationId xmlns:a16="http://schemas.microsoft.com/office/drawing/2014/main" id="{BFFCA285-A24A-4FB5-9270-5F0BB3ED0471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91" name="Text Box 2">
          <a:extLst>
            <a:ext uri="{FF2B5EF4-FFF2-40B4-BE49-F238E27FC236}">
              <a16:creationId xmlns:a16="http://schemas.microsoft.com/office/drawing/2014/main" id="{6951F6B5-7271-4E5A-BA6C-47543FE38FB1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92" name="Text Box 2">
          <a:extLst>
            <a:ext uri="{FF2B5EF4-FFF2-40B4-BE49-F238E27FC236}">
              <a16:creationId xmlns:a16="http://schemas.microsoft.com/office/drawing/2014/main" id="{53B79B1B-78A5-42EB-AC46-0B9042812144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93" name="Text Box 2">
          <a:extLst>
            <a:ext uri="{FF2B5EF4-FFF2-40B4-BE49-F238E27FC236}">
              <a16:creationId xmlns:a16="http://schemas.microsoft.com/office/drawing/2014/main" id="{39235764-6D7E-4791-B9ED-85B269498566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94" name="Text Box 2">
          <a:extLst>
            <a:ext uri="{FF2B5EF4-FFF2-40B4-BE49-F238E27FC236}">
              <a16:creationId xmlns:a16="http://schemas.microsoft.com/office/drawing/2014/main" id="{5A18AFF1-EFAD-4A4B-8B17-CF611888E82D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95" name="Text Box 2">
          <a:extLst>
            <a:ext uri="{FF2B5EF4-FFF2-40B4-BE49-F238E27FC236}">
              <a16:creationId xmlns:a16="http://schemas.microsoft.com/office/drawing/2014/main" id="{180EBBCD-160A-443D-B402-D5A90896F0E8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96" name="Text Box 2">
          <a:extLst>
            <a:ext uri="{FF2B5EF4-FFF2-40B4-BE49-F238E27FC236}">
              <a16:creationId xmlns:a16="http://schemas.microsoft.com/office/drawing/2014/main" id="{B15059DF-480D-4E06-9B2C-BACA55C5B0AC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97" name="Text Box 2">
          <a:extLst>
            <a:ext uri="{FF2B5EF4-FFF2-40B4-BE49-F238E27FC236}">
              <a16:creationId xmlns:a16="http://schemas.microsoft.com/office/drawing/2014/main" id="{6A8858E7-9CB7-4011-928E-C7E7EC466992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98" name="Text Box 2">
          <a:extLst>
            <a:ext uri="{FF2B5EF4-FFF2-40B4-BE49-F238E27FC236}">
              <a16:creationId xmlns:a16="http://schemas.microsoft.com/office/drawing/2014/main" id="{D4B8CAB7-5667-42A0-99C0-125E03E8D723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899" name="Text Box 2">
          <a:extLst>
            <a:ext uri="{FF2B5EF4-FFF2-40B4-BE49-F238E27FC236}">
              <a16:creationId xmlns:a16="http://schemas.microsoft.com/office/drawing/2014/main" id="{1E6AF039-6EBA-4103-BF2E-2BF701BC68FF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00" name="Text Box 2">
          <a:extLst>
            <a:ext uri="{FF2B5EF4-FFF2-40B4-BE49-F238E27FC236}">
              <a16:creationId xmlns:a16="http://schemas.microsoft.com/office/drawing/2014/main" id="{06073EE1-DEC9-4532-AAFC-2D1BEB46EA3B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01" name="Text Box 2">
          <a:extLst>
            <a:ext uri="{FF2B5EF4-FFF2-40B4-BE49-F238E27FC236}">
              <a16:creationId xmlns:a16="http://schemas.microsoft.com/office/drawing/2014/main" id="{D264FB8D-B04D-4893-A407-EB94A195558F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02" name="Text Box 2">
          <a:extLst>
            <a:ext uri="{FF2B5EF4-FFF2-40B4-BE49-F238E27FC236}">
              <a16:creationId xmlns:a16="http://schemas.microsoft.com/office/drawing/2014/main" id="{6BDEC71F-D63B-4C9F-9DC4-BC0713067E82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03" name="Text Box 2">
          <a:extLst>
            <a:ext uri="{FF2B5EF4-FFF2-40B4-BE49-F238E27FC236}">
              <a16:creationId xmlns:a16="http://schemas.microsoft.com/office/drawing/2014/main" id="{E77A6F90-6239-4EFE-B2C9-992241E81D28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04" name="Text Box 2">
          <a:extLst>
            <a:ext uri="{FF2B5EF4-FFF2-40B4-BE49-F238E27FC236}">
              <a16:creationId xmlns:a16="http://schemas.microsoft.com/office/drawing/2014/main" id="{A4F6F1D1-5693-4D1B-B9C9-ACB7CD34C3EA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05" name="Text Box 2">
          <a:extLst>
            <a:ext uri="{FF2B5EF4-FFF2-40B4-BE49-F238E27FC236}">
              <a16:creationId xmlns:a16="http://schemas.microsoft.com/office/drawing/2014/main" id="{4939A893-DE61-4415-9436-573CD1132B58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06" name="Text Box 2">
          <a:extLst>
            <a:ext uri="{FF2B5EF4-FFF2-40B4-BE49-F238E27FC236}">
              <a16:creationId xmlns:a16="http://schemas.microsoft.com/office/drawing/2014/main" id="{9A2230F8-6E87-4EC6-8762-879CB748A959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07" name="Text Box 2">
          <a:extLst>
            <a:ext uri="{FF2B5EF4-FFF2-40B4-BE49-F238E27FC236}">
              <a16:creationId xmlns:a16="http://schemas.microsoft.com/office/drawing/2014/main" id="{B605EE86-24C0-4EE6-AD8C-BA4096494365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08" name="Text Box 2">
          <a:extLst>
            <a:ext uri="{FF2B5EF4-FFF2-40B4-BE49-F238E27FC236}">
              <a16:creationId xmlns:a16="http://schemas.microsoft.com/office/drawing/2014/main" id="{F93A75CA-A61D-4E62-A9EC-2E6551A9A48E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09" name="Text Box 2">
          <a:extLst>
            <a:ext uri="{FF2B5EF4-FFF2-40B4-BE49-F238E27FC236}">
              <a16:creationId xmlns:a16="http://schemas.microsoft.com/office/drawing/2014/main" id="{F41DFBA4-1922-452B-BD01-4966AB1E735E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10" name="Text Box 2">
          <a:extLst>
            <a:ext uri="{FF2B5EF4-FFF2-40B4-BE49-F238E27FC236}">
              <a16:creationId xmlns:a16="http://schemas.microsoft.com/office/drawing/2014/main" id="{7236016B-D274-4965-BDE3-D5F8F2498721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11" name="Text Box 2">
          <a:extLst>
            <a:ext uri="{FF2B5EF4-FFF2-40B4-BE49-F238E27FC236}">
              <a16:creationId xmlns:a16="http://schemas.microsoft.com/office/drawing/2014/main" id="{AA930E78-65CD-4754-A9DE-76B1688E3341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12" name="Text Box 2">
          <a:extLst>
            <a:ext uri="{FF2B5EF4-FFF2-40B4-BE49-F238E27FC236}">
              <a16:creationId xmlns:a16="http://schemas.microsoft.com/office/drawing/2014/main" id="{71443EE5-5F37-4CF4-82E1-43C8FE797B8A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13" name="Text Box 2">
          <a:extLst>
            <a:ext uri="{FF2B5EF4-FFF2-40B4-BE49-F238E27FC236}">
              <a16:creationId xmlns:a16="http://schemas.microsoft.com/office/drawing/2014/main" id="{2175C209-F080-4E6A-BC3C-C1AC52CCE5F0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14" name="Text Box 2">
          <a:extLst>
            <a:ext uri="{FF2B5EF4-FFF2-40B4-BE49-F238E27FC236}">
              <a16:creationId xmlns:a16="http://schemas.microsoft.com/office/drawing/2014/main" id="{8D6B61E1-AC8D-4DCB-83CC-535467261C9E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15" name="Text Box 2">
          <a:extLst>
            <a:ext uri="{FF2B5EF4-FFF2-40B4-BE49-F238E27FC236}">
              <a16:creationId xmlns:a16="http://schemas.microsoft.com/office/drawing/2014/main" id="{242BFBFC-D51D-4F35-9EE9-84EA3440B0CC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16" name="Text Box 2">
          <a:extLst>
            <a:ext uri="{FF2B5EF4-FFF2-40B4-BE49-F238E27FC236}">
              <a16:creationId xmlns:a16="http://schemas.microsoft.com/office/drawing/2014/main" id="{93D6AB5A-CB57-4FE1-AD50-01489928F422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17" name="Text Box 2">
          <a:extLst>
            <a:ext uri="{FF2B5EF4-FFF2-40B4-BE49-F238E27FC236}">
              <a16:creationId xmlns:a16="http://schemas.microsoft.com/office/drawing/2014/main" id="{0F63F84B-0367-4A94-BE6F-65B94B26A87B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18" name="Text Box 2">
          <a:extLst>
            <a:ext uri="{FF2B5EF4-FFF2-40B4-BE49-F238E27FC236}">
              <a16:creationId xmlns:a16="http://schemas.microsoft.com/office/drawing/2014/main" id="{8789E2FB-9B71-47F1-A94B-ADAEE3F48D22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19" name="Text Box 2">
          <a:extLst>
            <a:ext uri="{FF2B5EF4-FFF2-40B4-BE49-F238E27FC236}">
              <a16:creationId xmlns:a16="http://schemas.microsoft.com/office/drawing/2014/main" id="{04A8E9C6-9066-405C-B51D-5228E9649D18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20" name="Text Box 2">
          <a:extLst>
            <a:ext uri="{FF2B5EF4-FFF2-40B4-BE49-F238E27FC236}">
              <a16:creationId xmlns:a16="http://schemas.microsoft.com/office/drawing/2014/main" id="{6289E1AA-CA91-46B1-9718-A1E3DF7AD8C7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21" name="Text Box 2">
          <a:extLst>
            <a:ext uri="{FF2B5EF4-FFF2-40B4-BE49-F238E27FC236}">
              <a16:creationId xmlns:a16="http://schemas.microsoft.com/office/drawing/2014/main" id="{AD429C83-533E-4D8B-86F5-DFB677FAD711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22" name="Text Box 2">
          <a:extLst>
            <a:ext uri="{FF2B5EF4-FFF2-40B4-BE49-F238E27FC236}">
              <a16:creationId xmlns:a16="http://schemas.microsoft.com/office/drawing/2014/main" id="{DE83D1F7-3CC8-4169-8909-3465BA99398C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23" name="Text Box 2">
          <a:extLst>
            <a:ext uri="{FF2B5EF4-FFF2-40B4-BE49-F238E27FC236}">
              <a16:creationId xmlns:a16="http://schemas.microsoft.com/office/drawing/2014/main" id="{A19C127B-7D23-4C9C-90D4-0C90C854E9D9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24" name="Text Box 2">
          <a:extLst>
            <a:ext uri="{FF2B5EF4-FFF2-40B4-BE49-F238E27FC236}">
              <a16:creationId xmlns:a16="http://schemas.microsoft.com/office/drawing/2014/main" id="{1C2CA04F-B536-4534-93CD-E62E5E8081D4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25" name="Text Box 2">
          <a:extLst>
            <a:ext uri="{FF2B5EF4-FFF2-40B4-BE49-F238E27FC236}">
              <a16:creationId xmlns:a16="http://schemas.microsoft.com/office/drawing/2014/main" id="{26E98512-50C0-4E0D-BBC1-EE07E6D1742A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26" name="Text Box 2">
          <a:extLst>
            <a:ext uri="{FF2B5EF4-FFF2-40B4-BE49-F238E27FC236}">
              <a16:creationId xmlns:a16="http://schemas.microsoft.com/office/drawing/2014/main" id="{1A33E065-FB29-4898-9912-FDF4B7A24842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27" name="Text Box 2">
          <a:extLst>
            <a:ext uri="{FF2B5EF4-FFF2-40B4-BE49-F238E27FC236}">
              <a16:creationId xmlns:a16="http://schemas.microsoft.com/office/drawing/2014/main" id="{55001E45-06AE-4754-9855-69DE30081297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28" name="Text Box 2">
          <a:extLst>
            <a:ext uri="{FF2B5EF4-FFF2-40B4-BE49-F238E27FC236}">
              <a16:creationId xmlns:a16="http://schemas.microsoft.com/office/drawing/2014/main" id="{C459AEFC-DE0F-4A38-AD27-E16955704287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29" name="Text Box 2">
          <a:extLst>
            <a:ext uri="{FF2B5EF4-FFF2-40B4-BE49-F238E27FC236}">
              <a16:creationId xmlns:a16="http://schemas.microsoft.com/office/drawing/2014/main" id="{EBEB53C9-0A7E-4314-B049-340A87CDBE4F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30" name="Text Box 2">
          <a:extLst>
            <a:ext uri="{FF2B5EF4-FFF2-40B4-BE49-F238E27FC236}">
              <a16:creationId xmlns:a16="http://schemas.microsoft.com/office/drawing/2014/main" id="{720692F8-0079-4724-843B-801BCC8AB692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31" name="Text Box 2">
          <a:extLst>
            <a:ext uri="{FF2B5EF4-FFF2-40B4-BE49-F238E27FC236}">
              <a16:creationId xmlns:a16="http://schemas.microsoft.com/office/drawing/2014/main" id="{FA7A2792-99D5-42C6-930A-F4F4E72440A6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32" name="Text Box 2">
          <a:extLst>
            <a:ext uri="{FF2B5EF4-FFF2-40B4-BE49-F238E27FC236}">
              <a16:creationId xmlns:a16="http://schemas.microsoft.com/office/drawing/2014/main" id="{A8397AE2-B9E8-4822-80A8-A9AC56176311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33" name="Text Box 2">
          <a:extLst>
            <a:ext uri="{FF2B5EF4-FFF2-40B4-BE49-F238E27FC236}">
              <a16:creationId xmlns:a16="http://schemas.microsoft.com/office/drawing/2014/main" id="{7E5583CC-48A1-49A3-BB83-EDB67EF9F251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34" name="Text Box 2">
          <a:extLst>
            <a:ext uri="{FF2B5EF4-FFF2-40B4-BE49-F238E27FC236}">
              <a16:creationId xmlns:a16="http://schemas.microsoft.com/office/drawing/2014/main" id="{A32BF6F6-FEBA-4768-ACC8-DD4E5754DB4A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35" name="Text Box 2">
          <a:extLst>
            <a:ext uri="{FF2B5EF4-FFF2-40B4-BE49-F238E27FC236}">
              <a16:creationId xmlns:a16="http://schemas.microsoft.com/office/drawing/2014/main" id="{38A7B4D1-DFC3-42A3-9490-A9F21DBF31E6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36" name="Text Box 2">
          <a:extLst>
            <a:ext uri="{FF2B5EF4-FFF2-40B4-BE49-F238E27FC236}">
              <a16:creationId xmlns:a16="http://schemas.microsoft.com/office/drawing/2014/main" id="{E80CBAD3-A9D1-4D7C-A2E6-2429AADC0025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37" name="Text Box 2">
          <a:extLst>
            <a:ext uri="{FF2B5EF4-FFF2-40B4-BE49-F238E27FC236}">
              <a16:creationId xmlns:a16="http://schemas.microsoft.com/office/drawing/2014/main" id="{C118E0B2-8B9F-4151-A92F-D9E8665AAA20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38" name="Text Box 2">
          <a:extLst>
            <a:ext uri="{FF2B5EF4-FFF2-40B4-BE49-F238E27FC236}">
              <a16:creationId xmlns:a16="http://schemas.microsoft.com/office/drawing/2014/main" id="{C8747596-1BE4-478F-B54F-EDF31EA7959D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39" name="Text Box 2">
          <a:extLst>
            <a:ext uri="{FF2B5EF4-FFF2-40B4-BE49-F238E27FC236}">
              <a16:creationId xmlns:a16="http://schemas.microsoft.com/office/drawing/2014/main" id="{6154E5CC-68CE-4D97-B1D7-612A562957BB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40" name="Text Box 2">
          <a:extLst>
            <a:ext uri="{FF2B5EF4-FFF2-40B4-BE49-F238E27FC236}">
              <a16:creationId xmlns:a16="http://schemas.microsoft.com/office/drawing/2014/main" id="{5D798EB3-04B8-4B33-A3BE-EE8040184F42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41" name="Text Box 2">
          <a:extLst>
            <a:ext uri="{FF2B5EF4-FFF2-40B4-BE49-F238E27FC236}">
              <a16:creationId xmlns:a16="http://schemas.microsoft.com/office/drawing/2014/main" id="{BDE085D4-2BAA-485A-8473-D0AE828C8AFC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42" name="Text Box 2">
          <a:extLst>
            <a:ext uri="{FF2B5EF4-FFF2-40B4-BE49-F238E27FC236}">
              <a16:creationId xmlns:a16="http://schemas.microsoft.com/office/drawing/2014/main" id="{DCDB8F4C-2C05-4FB1-A64C-0DE7B0E2B4F6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43" name="Text Box 2">
          <a:extLst>
            <a:ext uri="{FF2B5EF4-FFF2-40B4-BE49-F238E27FC236}">
              <a16:creationId xmlns:a16="http://schemas.microsoft.com/office/drawing/2014/main" id="{75758290-E8FE-477B-BE70-7C159A7F1A29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44" name="Text Box 2">
          <a:extLst>
            <a:ext uri="{FF2B5EF4-FFF2-40B4-BE49-F238E27FC236}">
              <a16:creationId xmlns:a16="http://schemas.microsoft.com/office/drawing/2014/main" id="{29B97540-F3F5-4EDC-A346-E382121A6CB2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45" name="Text Box 2">
          <a:extLst>
            <a:ext uri="{FF2B5EF4-FFF2-40B4-BE49-F238E27FC236}">
              <a16:creationId xmlns:a16="http://schemas.microsoft.com/office/drawing/2014/main" id="{A04B2EA6-146C-4B23-83C3-E54D90FAEA0E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46" name="Text Box 2">
          <a:extLst>
            <a:ext uri="{FF2B5EF4-FFF2-40B4-BE49-F238E27FC236}">
              <a16:creationId xmlns:a16="http://schemas.microsoft.com/office/drawing/2014/main" id="{834E03AB-8FFC-4DFE-BCE5-E18C2331697C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47" name="Text Box 2">
          <a:extLst>
            <a:ext uri="{FF2B5EF4-FFF2-40B4-BE49-F238E27FC236}">
              <a16:creationId xmlns:a16="http://schemas.microsoft.com/office/drawing/2014/main" id="{41A9A766-03BB-45E8-B4B0-E0B38FC2C31B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48" name="Text Box 2">
          <a:extLst>
            <a:ext uri="{FF2B5EF4-FFF2-40B4-BE49-F238E27FC236}">
              <a16:creationId xmlns:a16="http://schemas.microsoft.com/office/drawing/2014/main" id="{2B0814C2-6FBC-48D1-9A22-B86A0105BB71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49" name="Text Box 2">
          <a:extLst>
            <a:ext uri="{FF2B5EF4-FFF2-40B4-BE49-F238E27FC236}">
              <a16:creationId xmlns:a16="http://schemas.microsoft.com/office/drawing/2014/main" id="{2A9C00AA-DB46-4810-9A5D-1696D545B161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50" name="Text Box 2">
          <a:extLst>
            <a:ext uri="{FF2B5EF4-FFF2-40B4-BE49-F238E27FC236}">
              <a16:creationId xmlns:a16="http://schemas.microsoft.com/office/drawing/2014/main" id="{C59ED44D-95B2-49E7-8D16-291E5E8050D6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51" name="Text Box 2">
          <a:extLst>
            <a:ext uri="{FF2B5EF4-FFF2-40B4-BE49-F238E27FC236}">
              <a16:creationId xmlns:a16="http://schemas.microsoft.com/office/drawing/2014/main" id="{44E08258-4AD9-4000-A699-65687D401DAD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52" name="Text Box 2">
          <a:extLst>
            <a:ext uri="{FF2B5EF4-FFF2-40B4-BE49-F238E27FC236}">
              <a16:creationId xmlns:a16="http://schemas.microsoft.com/office/drawing/2014/main" id="{682D5247-BEB4-474F-A67E-D904C00A6B3C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53" name="Text Box 2">
          <a:extLst>
            <a:ext uri="{FF2B5EF4-FFF2-40B4-BE49-F238E27FC236}">
              <a16:creationId xmlns:a16="http://schemas.microsoft.com/office/drawing/2014/main" id="{BDCCDA84-AC67-4FBC-9630-98D484812015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54" name="Text Box 2">
          <a:extLst>
            <a:ext uri="{FF2B5EF4-FFF2-40B4-BE49-F238E27FC236}">
              <a16:creationId xmlns:a16="http://schemas.microsoft.com/office/drawing/2014/main" id="{40497FA6-E097-48CA-827B-837F07CEE571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55" name="Text Box 2">
          <a:extLst>
            <a:ext uri="{FF2B5EF4-FFF2-40B4-BE49-F238E27FC236}">
              <a16:creationId xmlns:a16="http://schemas.microsoft.com/office/drawing/2014/main" id="{2CF621E6-1470-4752-9A09-847B37A60877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56" name="Text Box 2">
          <a:extLst>
            <a:ext uri="{FF2B5EF4-FFF2-40B4-BE49-F238E27FC236}">
              <a16:creationId xmlns:a16="http://schemas.microsoft.com/office/drawing/2014/main" id="{21EC3EDF-EF7C-437F-A397-2E9D93481276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57" name="Text Box 2">
          <a:extLst>
            <a:ext uri="{FF2B5EF4-FFF2-40B4-BE49-F238E27FC236}">
              <a16:creationId xmlns:a16="http://schemas.microsoft.com/office/drawing/2014/main" id="{170E8AFB-EDE7-4CDD-9988-23A975A0F8DB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58" name="Text Box 2">
          <a:extLst>
            <a:ext uri="{FF2B5EF4-FFF2-40B4-BE49-F238E27FC236}">
              <a16:creationId xmlns:a16="http://schemas.microsoft.com/office/drawing/2014/main" id="{83DA555E-8C05-4D04-826D-42C003E34752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59" name="Text Box 2">
          <a:extLst>
            <a:ext uri="{FF2B5EF4-FFF2-40B4-BE49-F238E27FC236}">
              <a16:creationId xmlns:a16="http://schemas.microsoft.com/office/drawing/2014/main" id="{E6493F93-949F-4B77-9ED0-E1C3F430CC1D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60" name="Text Box 2">
          <a:extLst>
            <a:ext uri="{FF2B5EF4-FFF2-40B4-BE49-F238E27FC236}">
              <a16:creationId xmlns:a16="http://schemas.microsoft.com/office/drawing/2014/main" id="{37DF17BB-55D2-4BA0-935C-93642743A368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61" name="Text Box 2">
          <a:extLst>
            <a:ext uri="{FF2B5EF4-FFF2-40B4-BE49-F238E27FC236}">
              <a16:creationId xmlns:a16="http://schemas.microsoft.com/office/drawing/2014/main" id="{0ADB8773-DA0C-4039-BFB6-ABF49A6ABCAB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62" name="Text Box 2">
          <a:extLst>
            <a:ext uri="{FF2B5EF4-FFF2-40B4-BE49-F238E27FC236}">
              <a16:creationId xmlns:a16="http://schemas.microsoft.com/office/drawing/2014/main" id="{E17F2F5E-7027-43DB-9620-6040EFD06016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63" name="Text Box 2">
          <a:extLst>
            <a:ext uri="{FF2B5EF4-FFF2-40B4-BE49-F238E27FC236}">
              <a16:creationId xmlns:a16="http://schemas.microsoft.com/office/drawing/2014/main" id="{A1703DF6-AFE4-455E-9CB3-744D65D72B5E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64" name="Text Box 2">
          <a:extLst>
            <a:ext uri="{FF2B5EF4-FFF2-40B4-BE49-F238E27FC236}">
              <a16:creationId xmlns:a16="http://schemas.microsoft.com/office/drawing/2014/main" id="{9F2BD825-4BA7-414B-86E1-14C2559DFB1C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65" name="Text Box 2">
          <a:extLst>
            <a:ext uri="{FF2B5EF4-FFF2-40B4-BE49-F238E27FC236}">
              <a16:creationId xmlns:a16="http://schemas.microsoft.com/office/drawing/2014/main" id="{06162292-3567-4343-96A7-7C004D17546E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66" name="Text Box 2">
          <a:extLst>
            <a:ext uri="{FF2B5EF4-FFF2-40B4-BE49-F238E27FC236}">
              <a16:creationId xmlns:a16="http://schemas.microsoft.com/office/drawing/2014/main" id="{0619871E-21A0-42BE-ADC5-9D26D58CCC74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67" name="Text Box 2">
          <a:extLst>
            <a:ext uri="{FF2B5EF4-FFF2-40B4-BE49-F238E27FC236}">
              <a16:creationId xmlns:a16="http://schemas.microsoft.com/office/drawing/2014/main" id="{F2250C48-BD4A-4456-B12E-7C6D24F8324A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68" name="Text Box 2">
          <a:extLst>
            <a:ext uri="{FF2B5EF4-FFF2-40B4-BE49-F238E27FC236}">
              <a16:creationId xmlns:a16="http://schemas.microsoft.com/office/drawing/2014/main" id="{3E56779A-8744-4462-B3F9-F2A8E16874E2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69" name="Text Box 2">
          <a:extLst>
            <a:ext uri="{FF2B5EF4-FFF2-40B4-BE49-F238E27FC236}">
              <a16:creationId xmlns:a16="http://schemas.microsoft.com/office/drawing/2014/main" id="{653E568C-4EAA-4859-9540-2C951BBEAD80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70" name="Text Box 2">
          <a:extLst>
            <a:ext uri="{FF2B5EF4-FFF2-40B4-BE49-F238E27FC236}">
              <a16:creationId xmlns:a16="http://schemas.microsoft.com/office/drawing/2014/main" id="{20B7D930-67F8-4000-B87B-A5462A67C8E6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71" name="Text Box 2">
          <a:extLst>
            <a:ext uri="{FF2B5EF4-FFF2-40B4-BE49-F238E27FC236}">
              <a16:creationId xmlns:a16="http://schemas.microsoft.com/office/drawing/2014/main" id="{CBC6CC16-2FF4-4E27-94B9-E0791A690E52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72" name="Text Box 2">
          <a:extLst>
            <a:ext uri="{FF2B5EF4-FFF2-40B4-BE49-F238E27FC236}">
              <a16:creationId xmlns:a16="http://schemas.microsoft.com/office/drawing/2014/main" id="{3B087242-55B3-488B-82B3-2E9283CB1CFD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73" name="Text Box 2">
          <a:extLst>
            <a:ext uri="{FF2B5EF4-FFF2-40B4-BE49-F238E27FC236}">
              <a16:creationId xmlns:a16="http://schemas.microsoft.com/office/drawing/2014/main" id="{334BE2E9-994F-427D-8535-8B67FF07F8CB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74" name="Text Box 2">
          <a:extLst>
            <a:ext uri="{FF2B5EF4-FFF2-40B4-BE49-F238E27FC236}">
              <a16:creationId xmlns:a16="http://schemas.microsoft.com/office/drawing/2014/main" id="{31E534B7-21FC-4AE4-80C2-E43A664F448C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75" name="Text Box 2">
          <a:extLst>
            <a:ext uri="{FF2B5EF4-FFF2-40B4-BE49-F238E27FC236}">
              <a16:creationId xmlns:a16="http://schemas.microsoft.com/office/drawing/2014/main" id="{DC6B638F-D2CD-4DFD-A0B7-5696C3329A48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76" name="Text Box 2">
          <a:extLst>
            <a:ext uri="{FF2B5EF4-FFF2-40B4-BE49-F238E27FC236}">
              <a16:creationId xmlns:a16="http://schemas.microsoft.com/office/drawing/2014/main" id="{3130E88F-52A2-4F9F-AA37-7B98E925F073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77" name="Text Box 2">
          <a:extLst>
            <a:ext uri="{FF2B5EF4-FFF2-40B4-BE49-F238E27FC236}">
              <a16:creationId xmlns:a16="http://schemas.microsoft.com/office/drawing/2014/main" id="{C13D23AF-674E-4ADE-9E8C-434DAF0B0403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78" name="Text Box 2">
          <a:extLst>
            <a:ext uri="{FF2B5EF4-FFF2-40B4-BE49-F238E27FC236}">
              <a16:creationId xmlns:a16="http://schemas.microsoft.com/office/drawing/2014/main" id="{E4F1AE62-1B91-4BD4-B0CC-46A6107E4516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79" name="Text Box 2">
          <a:extLst>
            <a:ext uri="{FF2B5EF4-FFF2-40B4-BE49-F238E27FC236}">
              <a16:creationId xmlns:a16="http://schemas.microsoft.com/office/drawing/2014/main" id="{D53BC7E1-E4C7-4E7C-B5F8-1F198F9A3586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80" name="Text Box 2">
          <a:extLst>
            <a:ext uri="{FF2B5EF4-FFF2-40B4-BE49-F238E27FC236}">
              <a16:creationId xmlns:a16="http://schemas.microsoft.com/office/drawing/2014/main" id="{8CCD0C92-CC08-4120-9204-E9314426FACF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81" name="Text Box 2">
          <a:extLst>
            <a:ext uri="{FF2B5EF4-FFF2-40B4-BE49-F238E27FC236}">
              <a16:creationId xmlns:a16="http://schemas.microsoft.com/office/drawing/2014/main" id="{ABF0F118-4F69-49B4-82A4-63B7CF19F1C0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82" name="Text Box 2">
          <a:extLst>
            <a:ext uri="{FF2B5EF4-FFF2-40B4-BE49-F238E27FC236}">
              <a16:creationId xmlns:a16="http://schemas.microsoft.com/office/drawing/2014/main" id="{949992BF-F812-4674-93C8-2EFE2A9520AB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83" name="Text Box 2">
          <a:extLst>
            <a:ext uri="{FF2B5EF4-FFF2-40B4-BE49-F238E27FC236}">
              <a16:creationId xmlns:a16="http://schemas.microsoft.com/office/drawing/2014/main" id="{766CB574-5D9C-430D-9F34-642C321E01AF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84" name="Text Box 2">
          <a:extLst>
            <a:ext uri="{FF2B5EF4-FFF2-40B4-BE49-F238E27FC236}">
              <a16:creationId xmlns:a16="http://schemas.microsoft.com/office/drawing/2014/main" id="{DEB86188-2655-45DF-AC58-8326E5618A00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85" name="Text Box 2">
          <a:extLst>
            <a:ext uri="{FF2B5EF4-FFF2-40B4-BE49-F238E27FC236}">
              <a16:creationId xmlns:a16="http://schemas.microsoft.com/office/drawing/2014/main" id="{B38CEA2D-8DE1-45B8-8724-2F6CFF59C100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86" name="Text Box 2">
          <a:extLst>
            <a:ext uri="{FF2B5EF4-FFF2-40B4-BE49-F238E27FC236}">
              <a16:creationId xmlns:a16="http://schemas.microsoft.com/office/drawing/2014/main" id="{092B4E1A-8944-49CD-B379-BA38488CB2C8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87" name="Text Box 2">
          <a:extLst>
            <a:ext uri="{FF2B5EF4-FFF2-40B4-BE49-F238E27FC236}">
              <a16:creationId xmlns:a16="http://schemas.microsoft.com/office/drawing/2014/main" id="{FFF712AE-A233-481B-8399-C0405CFC8FCC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88" name="Text Box 2">
          <a:extLst>
            <a:ext uri="{FF2B5EF4-FFF2-40B4-BE49-F238E27FC236}">
              <a16:creationId xmlns:a16="http://schemas.microsoft.com/office/drawing/2014/main" id="{04D56D11-7BF0-4CE8-96CC-C6497FAE450A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89" name="Text Box 2">
          <a:extLst>
            <a:ext uri="{FF2B5EF4-FFF2-40B4-BE49-F238E27FC236}">
              <a16:creationId xmlns:a16="http://schemas.microsoft.com/office/drawing/2014/main" id="{9800261D-D5C0-4BE3-B9ED-38408F530516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90" name="Text Box 2">
          <a:extLst>
            <a:ext uri="{FF2B5EF4-FFF2-40B4-BE49-F238E27FC236}">
              <a16:creationId xmlns:a16="http://schemas.microsoft.com/office/drawing/2014/main" id="{09180954-8A59-4915-92E5-B451BA7F00CF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91" name="Text Box 2">
          <a:extLst>
            <a:ext uri="{FF2B5EF4-FFF2-40B4-BE49-F238E27FC236}">
              <a16:creationId xmlns:a16="http://schemas.microsoft.com/office/drawing/2014/main" id="{51B19AA2-D873-4A23-9717-0AFB95AD558C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92" name="Text Box 2">
          <a:extLst>
            <a:ext uri="{FF2B5EF4-FFF2-40B4-BE49-F238E27FC236}">
              <a16:creationId xmlns:a16="http://schemas.microsoft.com/office/drawing/2014/main" id="{163C358B-6DE7-4532-B5EB-C2C550213267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93" name="Text Box 2">
          <a:extLst>
            <a:ext uri="{FF2B5EF4-FFF2-40B4-BE49-F238E27FC236}">
              <a16:creationId xmlns:a16="http://schemas.microsoft.com/office/drawing/2014/main" id="{23711EA1-7079-4F50-A5B8-A40418503C60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94" name="Text Box 2">
          <a:extLst>
            <a:ext uri="{FF2B5EF4-FFF2-40B4-BE49-F238E27FC236}">
              <a16:creationId xmlns:a16="http://schemas.microsoft.com/office/drawing/2014/main" id="{4CF18497-86CB-4D63-9CD2-5DDB225AE237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95" name="Text Box 2">
          <a:extLst>
            <a:ext uri="{FF2B5EF4-FFF2-40B4-BE49-F238E27FC236}">
              <a16:creationId xmlns:a16="http://schemas.microsoft.com/office/drawing/2014/main" id="{FDEFDA96-4245-4AD9-B108-7C049962F66E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96" name="Text Box 2">
          <a:extLst>
            <a:ext uri="{FF2B5EF4-FFF2-40B4-BE49-F238E27FC236}">
              <a16:creationId xmlns:a16="http://schemas.microsoft.com/office/drawing/2014/main" id="{CFE79475-EE3C-4347-9727-EADE6B55B6B9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97" name="Text Box 2">
          <a:extLst>
            <a:ext uri="{FF2B5EF4-FFF2-40B4-BE49-F238E27FC236}">
              <a16:creationId xmlns:a16="http://schemas.microsoft.com/office/drawing/2014/main" id="{1D62F554-542B-41FD-B990-B9379B298A1D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98" name="Text Box 2">
          <a:extLst>
            <a:ext uri="{FF2B5EF4-FFF2-40B4-BE49-F238E27FC236}">
              <a16:creationId xmlns:a16="http://schemas.microsoft.com/office/drawing/2014/main" id="{9EE6C14F-8949-4935-8A58-01187C17BA57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999" name="Text Box 2">
          <a:extLst>
            <a:ext uri="{FF2B5EF4-FFF2-40B4-BE49-F238E27FC236}">
              <a16:creationId xmlns:a16="http://schemas.microsoft.com/office/drawing/2014/main" id="{EA86E2CF-AC5C-4E90-A5E2-988CA6815C58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000" name="Text Box 2">
          <a:extLst>
            <a:ext uri="{FF2B5EF4-FFF2-40B4-BE49-F238E27FC236}">
              <a16:creationId xmlns:a16="http://schemas.microsoft.com/office/drawing/2014/main" id="{4935575A-4796-4574-A80F-4AFFE24065E0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001" name="Text Box 2">
          <a:extLst>
            <a:ext uri="{FF2B5EF4-FFF2-40B4-BE49-F238E27FC236}">
              <a16:creationId xmlns:a16="http://schemas.microsoft.com/office/drawing/2014/main" id="{B5D3AC83-9F42-43DC-98DB-3430D4F9E02F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002" name="Text Box 2">
          <a:extLst>
            <a:ext uri="{FF2B5EF4-FFF2-40B4-BE49-F238E27FC236}">
              <a16:creationId xmlns:a16="http://schemas.microsoft.com/office/drawing/2014/main" id="{7CFDFD0F-EE3E-48D4-BE32-AA1E47CED4B5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003" name="Text Box 2">
          <a:extLst>
            <a:ext uri="{FF2B5EF4-FFF2-40B4-BE49-F238E27FC236}">
              <a16:creationId xmlns:a16="http://schemas.microsoft.com/office/drawing/2014/main" id="{8A1746E4-25B4-49D1-8A97-EC6FD64B8293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04" name="Text Box 2">
          <a:extLst>
            <a:ext uri="{FF2B5EF4-FFF2-40B4-BE49-F238E27FC236}">
              <a16:creationId xmlns:a16="http://schemas.microsoft.com/office/drawing/2014/main" id="{0920E481-A2CF-4BD4-824A-76771E5D6E2F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05" name="Text Box 2">
          <a:extLst>
            <a:ext uri="{FF2B5EF4-FFF2-40B4-BE49-F238E27FC236}">
              <a16:creationId xmlns:a16="http://schemas.microsoft.com/office/drawing/2014/main" id="{9E7C26FC-E1A1-416E-B08C-FB40FD9A75CD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06" name="Text Box 2">
          <a:extLst>
            <a:ext uri="{FF2B5EF4-FFF2-40B4-BE49-F238E27FC236}">
              <a16:creationId xmlns:a16="http://schemas.microsoft.com/office/drawing/2014/main" id="{2435173C-B285-4150-BB42-A47A7F6DC5B8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07" name="Text Box 2">
          <a:extLst>
            <a:ext uri="{FF2B5EF4-FFF2-40B4-BE49-F238E27FC236}">
              <a16:creationId xmlns:a16="http://schemas.microsoft.com/office/drawing/2014/main" id="{F37CE52A-D920-4C1A-88DB-3A20A1E9E55B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08" name="Text Box 2">
          <a:extLst>
            <a:ext uri="{FF2B5EF4-FFF2-40B4-BE49-F238E27FC236}">
              <a16:creationId xmlns:a16="http://schemas.microsoft.com/office/drawing/2014/main" id="{137130BA-DE3B-4D20-8968-855445999B6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09" name="Text Box 2">
          <a:extLst>
            <a:ext uri="{FF2B5EF4-FFF2-40B4-BE49-F238E27FC236}">
              <a16:creationId xmlns:a16="http://schemas.microsoft.com/office/drawing/2014/main" id="{F5D68DC7-25D1-411F-B16F-D995936BE210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10" name="Text Box 2">
          <a:extLst>
            <a:ext uri="{FF2B5EF4-FFF2-40B4-BE49-F238E27FC236}">
              <a16:creationId xmlns:a16="http://schemas.microsoft.com/office/drawing/2014/main" id="{895DB879-0966-409A-8F02-8BC33150B1A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11" name="Text Box 2">
          <a:extLst>
            <a:ext uri="{FF2B5EF4-FFF2-40B4-BE49-F238E27FC236}">
              <a16:creationId xmlns:a16="http://schemas.microsoft.com/office/drawing/2014/main" id="{2DB7EDD8-3F37-43E1-9213-EDDE9BD9F1E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12" name="Text Box 2">
          <a:extLst>
            <a:ext uri="{FF2B5EF4-FFF2-40B4-BE49-F238E27FC236}">
              <a16:creationId xmlns:a16="http://schemas.microsoft.com/office/drawing/2014/main" id="{CC6DE8F4-2D12-4353-82C5-DFEC4931CD57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13" name="Text Box 2">
          <a:extLst>
            <a:ext uri="{FF2B5EF4-FFF2-40B4-BE49-F238E27FC236}">
              <a16:creationId xmlns:a16="http://schemas.microsoft.com/office/drawing/2014/main" id="{EB37182C-8047-475D-B0D8-5E25CB70DED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14" name="Text Box 2">
          <a:extLst>
            <a:ext uri="{FF2B5EF4-FFF2-40B4-BE49-F238E27FC236}">
              <a16:creationId xmlns:a16="http://schemas.microsoft.com/office/drawing/2014/main" id="{2F9EB3E2-7A37-4FB2-8FE1-41CA20AA8CB0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15" name="Text Box 2">
          <a:extLst>
            <a:ext uri="{FF2B5EF4-FFF2-40B4-BE49-F238E27FC236}">
              <a16:creationId xmlns:a16="http://schemas.microsoft.com/office/drawing/2014/main" id="{8EF6E807-88E9-4387-8D74-7DD5B018929F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16" name="Text Box 2">
          <a:extLst>
            <a:ext uri="{FF2B5EF4-FFF2-40B4-BE49-F238E27FC236}">
              <a16:creationId xmlns:a16="http://schemas.microsoft.com/office/drawing/2014/main" id="{396CEA3A-FA40-4C7A-87A9-63F39059204B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17" name="Text Box 2">
          <a:extLst>
            <a:ext uri="{FF2B5EF4-FFF2-40B4-BE49-F238E27FC236}">
              <a16:creationId xmlns:a16="http://schemas.microsoft.com/office/drawing/2014/main" id="{FF80AA6B-7511-4465-863D-D05DF8D5F27A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18" name="Text Box 2">
          <a:extLst>
            <a:ext uri="{FF2B5EF4-FFF2-40B4-BE49-F238E27FC236}">
              <a16:creationId xmlns:a16="http://schemas.microsoft.com/office/drawing/2014/main" id="{BE0E68DC-9BD0-48BB-9BDC-9010CF9A36E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19" name="Text Box 2">
          <a:extLst>
            <a:ext uri="{FF2B5EF4-FFF2-40B4-BE49-F238E27FC236}">
              <a16:creationId xmlns:a16="http://schemas.microsoft.com/office/drawing/2014/main" id="{0A6C102F-D590-404B-9B12-CBAECB089D5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20" name="Text Box 2">
          <a:extLst>
            <a:ext uri="{FF2B5EF4-FFF2-40B4-BE49-F238E27FC236}">
              <a16:creationId xmlns:a16="http://schemas.microsoft.com/office/drawing/2014/main" id="{95CBD0EC-308C-4B65-954E-2A7315529F0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21" name="Text Box 2">
          <a:extLst>
            <a:ext uri="{FF2B5EF4-FFF2-40B4-BE49-F238E27FC236}">
              <a16:creationId xmlns:a16="http://schemas.microsoft.com/office/drawing/2014/main" id="{C70118B0-ECBB-47D8-885F-9EE4DCE6268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22" name="Text Box 2">
          <a:extLst>
            <a:ext uri="{FF2B5EF4-FFF2-40B4-BE49-F238E27FC236}">
              <a16:creationId xmlns:a16="http://schemas.microsoft.com/office/drawing/2014/main" id="{051AD873-76FB-4394-A9BB-F76024B14C60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23" name="Text Box 2">
          <a:extLst>
            <a:ext uri="{FF2B5EF4-FFF2-40B4-BE49-F238E27FC236}">
              <a16:creationId xmlns:a16="http://schemas.microsoft.com/office/drawing/2014/main" id="{224D2A23-CD1F-4B0B-AACD-03ECFF006F24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24" name="Text Box 2">
          <a:extLst>
            <a:ext uri="{FF2B5EF4-FFF2-40B4-BE49-F238E27FC236}">
              <a16:creationId xmlns:a16="http://schemas.microsoft.com/office/drawing/2014/main" id="{6392A5EB-5519-4738-BD01-22DDC50706DC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25" name="Text Box 2">
          <a:extLst>
            <a:ext uri="{FF2B5EF4-FFF2-40B4-BE49-F238E27FC236}">
              <a16:creationId xmlns:a16="http://schemas.microsoft.com/office/drawing/2014/main" id="{0ACF40EC-B3A3-43A5-9DB7-5370BA70DC38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21A23D8D-7295-4354-BB49-8DD16A6B5396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27" name="Text Box 2">
          <a:extLst>
            <a:ext uri="{FF2B5EF4-FFF2-40B4-BE49-F238E27FC236}">
              <a16:creationId xmlns:a16="http://schemas.microsoft.com/office/drawing/2014/main" id="{FAC2D6AF-896E-4A85-9BFF-BEC0F6414AC3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28" name="Text Box 2">
          <a:extLst>
            <a:ext uri="{FF2B5EF4-FFF2-40B4-BE49-F238E27FC236}">
              <a16:creationId xmlns:a16="http://schemas.microsoft.com/office/drawing/2014/main" id="{0773CFCC-7672-4F26-83B8-5272DAD0D853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29" name="Text Box 2">
          <a:extLst>
            <a:ext uri="{FF2B5EF4-FFF2-40B4-BE49-F238E27FC236}">
              <a16:creationId xmlns:a16="http://schemas.microsoft.com/office/drawing/2014/main" id="{B848B3F8-DF1D-4C3F-8D69-E137C2224DA7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30" name="Text Box 2">
          <a:extLst>
            <a:ext uri="{FF2B5EF4-FFF2-40B4-BE49-F238E27FC236}">
              <a16:creationId xmlns:a16="http://schemas.microsoft.com/office/drawing/2014/main" id="{D101ACDC-95C4-46C8-ADDE-616A30615FDD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31" name="Text Box 2">
          <a:extLst>
            <a:ext uri="{FF2B5EF4-FFF2-40B4-BE49-F238E27FC236}">
              <a16:creationId xmlns:a16="http://schemas.microsoft.com/office/drawing/2014/main" id="{01F2135E-DA7E-445F-9697-D2A02C002D4B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32" name="Text Box 2">
          <a:extLst>
            <a:ext uri="{FF2B5EF4-FFF2-40B4-BE49-F238E27FC236}">
              <a16:creationId xmlns:a16="http://schemas.microsoft.com/office/drawing/2014/main" id="{BA4F5A3E-31E2-464A-86C3-B84789F4E829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33" name="Text Box 2">
          <a:extLst>
            <a:ext uri="{FF2B5EF4-FFF2-40B4-BE49-F238E27FC236}">
              <a16:creationId xmlns:a16="http://schemas.microsoft.com/office/drawing/2014/main" id="{4FC9333D-3588-42C3-860B-3BA02ED68D34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34" name="Text Box 2">
          <a:extLst>
            <a:ext uri="{FF2B5EF4-FFF2-40B4-BE49-F238E27FC236}">
              <a16:creationId xmlns:a16="http://schemas.microsoft.com/office/drawing/2014/main" id="{53E512CA-F730-4148-B4A4-673F8CA4444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35" name="Text Box 2">
          <a:extLst>
            <a:ext uri="{FF2B5EF4-FFF2-40B4-BE49-F238E27FC236}">
              <a16:creationId xmlns:a16="http://schemas.microsoft.com/office/drawing/2014/main" id="{060BA3AE-8FB7-4ECC-BD98-8931D4E429B8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36" name="Text Box 2">
          <a:extLst>
            <a:ext uri="{FF2B5EF4-FFF2-40B4-BE49-F238E27FC236}">
              <a16:creationId xmlns:a16="http://schemas.microsoft.com/office/drawing/2014/main" id="{C29EEA94-35F8-4B53-8C35-6C183308AD8F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37" name="Text Box 2">
          <a:extLst>
            <a:ext uri="{FF2B5EF4-FFF2-40B4-BE49-F238E27FC236}">
              <a16:creationId xmlns:a16="http://schemas.microsoft.com/office/drawing/2014/main" id="{68BFD839-D4EB-4384-B7F4-311B22BC15A5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38" name="Text Box 2">
          <a:extLst>
            <a:ext uri="{FF2B5EF4-FFF2-40B4-BE49-F238E27FC236}">
              <a16:creationId xmlns:a16="http://schemas.microsoft.com/office/drawing/2014/main" id="{1B80DB93-CAE0-4E3F-8C0A-CF795FE042E4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39" name="Text Box 2">
          <a:extLst>
            <a:ext uri="{FF2B5EF4-FFF2-40B4-BE49-F238E27FC236}">
              <a16:creationId xmlns:a16="http://schemas.microsoft.com/office/drawing/2014/main" id="{A30AF494-20D9-4B8C-B76D-EAE70E7A683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40" name="Text Box 2">
          <a:extLst>
            <a:ext uri="{FF2B5EF4-FFF2-40B4-BE49-F238E27FC236}">
              <a16:creationId xmlns:a16="http://schemas.microsoft.com/office/drawing/2014/main" id="{36BEE597-DA59-49E8-85DB-34C12B4645B5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41" name="Text Box 2">
          <a:extLst>
            <a:ext uri="{FF2B5EF4-FFF2-40B4-BE49-F238E27FC236}">
              <a16:creationId xmlns:a16="http://schemas.microsoft.com/office/drawing/2014/main" id="{AE3733D9-FDCD-4B40-A380-2F586AEA37BF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42" name="Text Box 2">
          <a:extLst>
            <a:ext uri="{FF2B5EF4-FFF2-40B4-BE49-F238E27FC236}">
              <a16:creationId xmlns:a16="http://schemas.microsoft.com/office/drawing/2014/main" id="{F49F9EC7-578F-402A-9535-E59A92AA287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43" name="Text Box 2">
          <a:extLst>
            <a:ext uri="{FF2B5EF4-FFF2-40B4-BE49-F238E27FC236}">
              <a16:creationId xmlns:a16="http://schemas.microsoft.com/office/drawing/2014/main" id="{79F43A11-1C3E-4130-983C-19C2A667E4C0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44" name="Text Box 2">
          <a:extLst>
            <a:ext uri="{FF2B5EF4-FFF2-40B4-BE49-F238E27FC236}">
              <a16:creationId xmlns:a16="http://schemas.microsoft.com/office/drawing/2014/main" id="{2E2142B3-583E-4F33-AB93-C37008F4D777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45" name="Text Box 2">
          <a:extLst>
            <a:ext uri="{FF2B5EF4-FFF2-40B4-BE49-F238E27FC236}">
              <a16:creationId xmlns:a16="http://schemas.microsoft.com/office/drawing/2014/main" id="{99CB6E9D-51EA-4097-AAC9-B6CC24E051E0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46" name="Text Box 2">
          <a:extLst>
            <a:ext uri="{FF2B5EF4-FFF2-40B4-BE49-F238E27FC236}">
              <a16:creationId xmlns:a16="http://schemas.microsoft.com/office/drawing/2014/main" id="{D8623BD4-7C95-409C-8326-B5510DA5F0F4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47" name="Text Box 2">
          <a:extLst>
            <a:ext uri="{FF2B5EF4-FFF2-40B4-BE49-F238E27FC236}">
              <a16:creationId xmlns:a16="http://schemas.microsoft.com/office/drawing/2014/main" id="{436280AF-6B61-4973-903A-5D5DC59E5505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48" name="Text Box 2">
          <a:extLst>
            <a:ext uri="{FF2B5EF4-FFF2-40B4-BE49-F238E27FC236}">
              <a16:creationId xmlns:a16="http://schemas.microsoft.com/office/drawing/2014/main" id="{1BADA254-BD56-4E91-B7C0-0E025B4AC47A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49" name="Text Box 2">
          <a:extLst>
            <a:ext uri="{FF2B5EF4-FFF2-40B4-BE49-F238E27FC236}">
              <a16:creationId xmlns:a16="http://schemas.microsoft.com/office/drawing/2014/main" id="{42C0813C-53BF-409A-A363-85236E89CAA3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50" name="Text Box 2">
          <a:extLst>
            <a:ext uri="{FF2B5EF4-FFF2-40B4-BE49-F238E27FC236}">
              <a16:creationId xmlns:a16="http://schemas.microsoft.com/office/drawing/2014/main" id="{70C11D60-4583-4675-A589-C51B190F866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51" name="Text Box 2">
          <a:extLst>
            <a:ext uri="{FF2B5EF4-FFF2-40B4-BE49-F238E27FC236}">
              <a16:creationId xmlns:a16="http://schemas.microsoft.com/office/drawing/2014/main" id="{067F1863-D1AC-4396-A3C9-48511C29CE7F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52" name="Text Box 2">
          <a:extLst>
            <a:ext uri="{FF2B5EF4-FFF2-40B4-BE49-F238E27FC236}">
              <a16:creationId xmlns:a16="http://schemas.microsoft.com/office/drawing/2014/main" id="{6C1D63FF-E567-466D-AB22-163E3004707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53" name="Text Box 2">
          <a:extLst>
            <a:ext uri="{FF2B5EF4-FFF2-40B4-BE49-F238E27FC236}">
              <a16:creationId xmlns:a16="http://schemas.microsoft.com/office/drawing/2014/main" id="{9939E207-3F13-4FE9-A2F7-DF7685D13FB5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54" name="Text Box 2">
          <a:extLst>
            <a:ext uri="{FF2B5EF4-FFF2-40B4-BE49-F238E27FC236}">
              <a16:creationId xmlns:a16="http://schemas.microsoft.com/office/drawing/2014/main" id="{5378B740-409A-4A08-9149-2BCE624F538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55" name="Text Box 2">
          <a:extLst>
            <a:ext uri="{FF2B5EF4-FFF2-40B4-BE49-F238E27FC236}">
              <a16:creationId xmlns:a16="http://schemas.microsoft.com/office/drawing/2014/main" id="{4D306B6A-BD8F-4813-A996-47772C0E68F0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56" name="Text Box 2">
          <a:extLst>
            <a:ext uri="{FF2B5EF4-FFF2-40B4-BE49-F238E27FC236}">
              <a16:creationId xmlns:a16="http://schemas.microsoft.com/office/drawing/2014/main" id="{85A76781-BA9D-4D95-8DAD-D1013466186A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57" name="Text Box 2">
          <a:extLst>
            <a:ext uri="{FF2B5EF4-FFF2-40B4-BE49-F238E27FC236}">
              <a16:creationId xmlns:a16="http://schemas.microsoft.com/office/drawing/2014/main" id="{A5C1C33F-48C4-4F1F-8D61-943B74A146E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58" name="Text Box 2">
          <a:extLst>
            <a:ext uri="{FF2B5EF4-FFF2-40B4-BE49-F238E27FC236}">
              <a16:creationId xmlns:a16="http://schemas.microsoft.com/office/drawing/2014/main" id="{8332382E-C1BF-4AEE-9F2B-AF5F22F5837F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59" name="Text Box 2">
          <a:extLst>
            <a:ext uri="{FF2B5EF4-FFF2-40B4-BE49-F238E27FC236}">
              <a16:creationId xmlns:a16="http://schemas.microsoft.com/office/drawing/2014/main" id="{1D5B6552-BF40-4FC3-8FB1-CF0CE950ACF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60" name="Text Box 2">
          <a:extLst>
            <a:ext uri="{FF2B5EF4-FFF2-40B4-BE49-F238E27FC236}">
              <a16:creationId xmlns:a16="http://schemas.microsoft.com/office/drawing/2014/main" id="{9864BA5B-0DB0-4875-B9C2-2DF7914150F5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61" name="Text Box 2">
          <a:extLst>
            <a:ext uri="{FF2B5EF4-FFF2-40B4-BE49-F238E27FC236}">
              <a16:creationId xmlns:a16="http://schemas.microsoft.com/office/drawing/2014/main" id="{86A39BC8-157E-497D-99E5-602B12DE0380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62" name="Text Box 2">
          <a:extLst>
            <a:ext uri="{FF2B5EF4-FFF2-40B4-BE49-F238E27FC236}">
              <a16:creationId xmlns:a16="http://schemas.microsoft.com/office/drawing/2014/main" id="{4424FBA8-E71F-4AAD-A44D-504EDD948F2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63" name="Text Box 2">
          <a:extLst>
            <a:ext uri="{FF2B5EF4-FFF2-40B4-BE49-F238E27FC236}">
              <a16:creationId xmlns:a16="http://schemas.microsoft.com/office/drawing/2014/main" id="{732773A6-4F77-4D8C-BAD4-B6A5634C178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64" name="Text Box 2">
          <a:extLst>
            <a:ext uri="{FF2B5EF4-FFF2-40B4-BE49-F238E27FC236}">
              <a16:creationId xmlns:a16="http://schemas.microsoft.com/office/drawing/2014/main" id="{B266336F-E4DA-4865-94DA-4CDCE8D8CBF0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65" name="Text Box 2">
          <a:extLst>
            <a:ext uri="{FF2B5EF4-FFF2-40B4-BE49-F238E27FC236}">
              <a16:creationId xmlns:a16="http://schemas.microsoft.com/office/drawing/2014/main" id="{AE0DF81B-8AFD-46D3-8B31-1B1E1B8A6F8D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66" name="Text Box 2">
          <a:extLst>
            <a:ext uri="{FF2B5EF4-FFF2-40B4-BE49-F238E27FC236}">
              <a16:creationId xmlns:a16="http://schemas.microsoft.com/office/drawing/2014/main" id="{AEE888ED-4378-47AF-A59E-241F81315396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67" name="Text Box 2">
          <a:extLst>
            <a:ext uri="{FF2B5EF4-FFF2-40B4-BE49-F238E27FC236}">
              <a16:creationId xmlns:a16="http://schemas.microsoft.com/office/drawing/2014/main" id="{39F19AF2-DCE5-4482-B85E-0D62F4609BF3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68" name="Text Box 2">
          <a:extLst>
            <a:ext uri="{FF2B5EF4-FFF2-40B4-BE49-F238E27FC236}">
              <a16:creationId xmlns:a16="http://schemas.microsoft.com/office/drawing/2014/main" id="{A0A4E9CC-E16B-4A10-8600-42AC8E181F43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69" name="Text Box 2">
          <a:extLst>
            <a:ext uri="{FF2B5EF4-FFF2-40B4-BE49-F238E27FC236}">
              <a16:creationId xmlns:a16="http://schemas.microsoft.com/office/drawing/2014/main" id="{4FB6E867-CB69-4F93-80F7-2B1D1246275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70" name="Text Box 2">
          <a:extLst>
            <a:ext uri="{FF2B5EF4-FFF2-40B4-BE49-F238E27FC236}">
              <a16:creationId xmlns:a16="http://schemas.microsoft.com/office/drawing/2014/main" id="{8417E105-7B92-48C2-89C0-D2135C41358A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71" name="Text Box 2">
          <a:extLst>
            <a:ext uri="{FF2B5EF4-FFF2-40B4-BE49-F238E27FC236}">
              <a16:creationId xmlns:a16="http://schemas.microsoft.com/office/drawing/2014/main" id="{C1EE5587-E687-4938-B0EB-5D58484E83D7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72" name="Text Box 2">
          <a:extLst>
            <a:ext uri="{FF2B5EF4-FFF2-40B4-BE49-F238E27FC236}">
              <a16:creationId xmlns:a16="http://schemas.microsoft.com/office/drawing/2014/main" id="{6E000378-197D-44F8-99AC-60F4BC55282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73" name="Text Box 2">
          <a:extLst>
            <a:ext uri="{FF2B5EF4-FFF2-40B4-BE49-F238E27FC236}">
              <a16:creationId xmlns:a16="http://schemas.microsoft.com/office/drawing/2014/main" id="{2634FF5F-3BB3-4834-88AA-154C9764E787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74" name="Text Box 2">
          <a:extLst>
            <a:ext uri="{FF2B5EF4-FFF2-40B4-BE49-F238E27FC236}">
              <a16:creationId xmlns:a16="http://schemas.microsoft.com/office/drawing/2014/main" id="{2C490E77-8E36-4E79-B647-081311B0F8C4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75" name="Text Box 2">
          <a:extLst>
            <a:ext uri="{FF2B5EF4-FFF2-40B4-BE49-F238E27FC236}">
              <a16:creationId xmlns:a16="http://schemas.microsoft.com/office/drawing/2014/main" id="{50F493BB-3133-459A-8FB5-DF62F9C0BD06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76" name="Text Box 2">
          <a:extLst>
            <a:ext uri="{FF2B5EF4-FFF2-40B4-BE49-F238E27FC236}">
              <a16:creationId xmlns:a16="http://schemas.microsoft.com/office/drawing/2014/main" id="{9DCB31E4-B8E5-49E3-9E0A-835211BF4BCB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77" name="Text Box 2">
          <a:extLst>
            <a:ext uri="{FF2B5EF4-FFF2-40B4-BE49-F238E27FC236}">
              <a16:creationId xmlns:a16="http://schemas.microsoft.com/office/drawing/2014/main" id="{56173FAD-18DA-4995-A09B-CACD7C2886F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78" name="Text Box 2">
          <a:extLst>
            <a:ext uri="{FF2B5EF4-FFF2-40B4-BE49-F238E27FC236}">
              <a16:creationId xmlns:a16="http://schemas.microsoft.com/office/drawing/2014/main" id="{83617AA3-F2FE-4D0F-ADB6-83062E9F94EA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79" name="Text Box 2">
          <a:extLst>
            <a:ext uri="{FF2B5EF4-FFF2-40B4-BE49-F238E27FC236}">
              <a16:creationId xmlns:a16="http://schemas.microsoft.com/office/drawing/2014/main" id="{9D50499A-15FF-4E34-BAD2-01300EEDDD70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80" name="Text Box 2">
          <a:extLst>
            <a:ext uri="{FF2B5EF4-FFF2-40B4-BE49-F238E27FC236}">
              <a16:creationId xmlns:a16="http://schemas.microsoft.com/office/drawing/2014/main" id="{795639F3-7D31-4022-A08B-6C94099A61B7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81" name="Text Box 2">
          <a:extLst>
            <a:ext uri="{FF2B5EF4-FFF2-40B4-BE49-F238E27FC236}">
              <a16:creationId xmlns:a16="http://schemas.microsoft.com/office/drawing/2014/main" id="{8896334C-E635-45C5-A292-C499E57C2B9D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82" name="Text Box 2">
          <a:extLst>
            <a:ext uri="{FF2B5EF4-FFF2-40B4-BE49-F238E27FC236}">
              <a16:creationId xmlns:a16="http://schemas.microsoft.com/office/drawing/2014/main" id="{D0A7E04F-8C89-427D-BCF6-09995A5FADF8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83" name="Text Box 2">
          <a:extLst>
            <a:ext uri="{FF2B5EF4-FFF2-40B4-BE49-F238E27FC236}">
              <a16:creationId xmlns:a16="http://schemas.microsoft.com/office/drawing/2014/main" id="{2F6D3653-95A3-4251-8673-FF0E77A62B15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84" name="Text Box 2">
          <a:extLst>
            <a:ext uri="{FF2B5EF4-FFF2-40B4-BE49-F238E27FC236}">
              <a16:creationId xmlns:a16="http://schemas.microsoft.com/office/drawing/2014/main" id="{8F295899-3DD8-4FD7-BB56-D40F3E13D5F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85" name="Text Box 2">
          <a:extLst>
            <a:ext uri="{FF2B5EF4-FFF2-40B4-BE49-F238E27FC236}">
              <a16:creationId xmlns:a16="http://schemas.microsoft.com/office/drawing/2014/main" id="{DC655AB5-381E-449B-BB0D-AAF3F0B1B287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86" name="Text Box 2">
          <a:extLst>
            <a:ext uri="{FF2B5EF4-FFF2-40B4-BE49-F238E27FC236}">
              <a16:creationId xmlns:a16="http://schemas.microsoft.com/office/drawing/2014/main" id="{446BD216-3BBC-4620-9869-F94008B7D52F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87" name="Text Box 2">
          <a:extLst>
            <a:ext uri="{FF2B5EF4-FFF2-40B4-BE49-F238E27FC236}">
              <a16:creationId xmlns:a16="http://schemas.microsoft.com/office/drawing/2014/main" id="{A86C1E40-1958-42EA-AB41-3D4B361EF3DD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88" name="Text Box 2">
          <a:extLst>
            <a:ext uri="{FF2B5EF4-FFF2-40B4-BE49-F238E27FC236}">
              <a16:creationId xmlns:a16="http://schemas.microsoft.com/office/drawing/2014/main" id="{DC96E34D-842B-4B6D-B348-AA6E24178EE6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89" name="Text Box 2">
          <a:extLst>
            <a:ext uri="{FF2B5EF4-FFF2-40B4-BE49-F238E27FC236}">
              <a16:creationId xmlns:a16="http://schemas.microsoft.com/office/drawing/2014/main" id="{E5B81681-2D3E-44E4-BA98-3291CF26ED6C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90" name="Text Box 2">
          <a:extLst>
            <a:ext uri="{FF2B5EF4-FFF2-40B4-BE49-F238E27FC236}">
              <a16:creationId xmlns:a16="http://schemas.microsoft.com/office/drawing/2014/main" id="{7AFF822E-FE16-4C95-AFE3-6BE05BE7B58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91" name="Text Box 2">
          <a:extLst>
            <a:ext uri="{FF2B5EF4-FFF2-40B4-BE49-F238E27FC236}">
              <a16:creationId xmlns:a16="http://schemas.microsoft.com/office/drawing/2014/main" id="{F2AEB13A-A3BE-4974-A70D-20AE3B6A449D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92" name="Text Box 2">
          <a:extLst>
            <a:ext uri="{FF2B5EF4-FFF2-40B4-BE49-F238E27FC236}">
              <a16:creationId xmlns:a16="http://schemas.microsoft.com/office/drawing/2014/main" id="{F7B1F8D0-1A49-4D01-B41E-CC1FF0E4BC67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93" name="Text Box 2">
          <a:extLst>
            <a:ext uri="{FF2B5EF4-FFF2-40B4-BE49-F238E27FC236}">
              <a16:creationId xmlns:a16="http://schemas.microsoft.com/office/drawing/2014/main" id="{11CDD97B-AD09-435A-ABF7-3DAEE2CA231F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94" name="Text Box 2">
          <a:extLst>
            <a:ext uri="{FF2B5EF4-FFF2-40B4-BE49-F238E27FC236}">
              <a16:creationId xmlns:a16="http://schemas.microsoft.com/office/drawing/2014/main" id="{C545980D-D3AC-4FA7-811E-A1FDF480164C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95" name="Text Box 2">
          <a:extLst>
            <a:ext uri="{FF2B5EF4-FFF2-40B4-BE49-F238E27FC236}">
              <a16:creationId xmlns:a16="http://schemas.microsoft.com/office/drawing/2014/main" id="{ABE756BC-BDF1-4E65-BAC0-FFB79171D59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96" name="Text Box 2">
          <a:extLst>
            <a:ext uri="{FF2B5EF4-FFF2-40B4-BE49-F238E27FC236}">
              <a16:creationId xmlns:a16="http://schemas.microsoft.com/office/drawing/2014/main" id="{B14DF42B-7A71-4595-AD56-CA4A55B6D2CB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97" name="Text Box 2">
          <a:extLst>
            <a:ext uri="{FF2B5EF4-FFF2-40B4-BE49-F238E27FC236}">
              <a16:creationId xmlns:a16="http://schemas.microsoft.com/office/drawing/2014/main" id="{84E1525E-2FF8-4A0D-8344-1F22BB38ADF3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98" name="Text Box 2">
          <a:extLst>
            <a:ext uri="{FF2B5EF4-FFF2-40B4-BE49-F238E27FC236}">
              <a16:creationId xmlns:a16="http://schemas.microsoft.com/office/drawing/2014/main" id="{0F858C34-E3AB-4456-942F-79F3986187B0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099" name="Text Box 2">
          <a:extLst>
            <a:ext uri="{FF2B5EF4-FFF2-40B4-BE49-F238E27FC236}">
              <a16:creationId xmlns:a16="http://schemas.microsoft.com/office/drawing/2014/main" id="{936A5443-71D2-4799-B876-F0627402856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00" name="Text Box 2">
          <a:extLst>
            <a:ext uri="{FF2B5EF4-FFF2-40B4-BE49-F238E27FC236}">
              <a16:creationId xmlns:a16="http://schemas.microsoft.com/office/drawing/2014/main" id="{9A0493CE-64AB-42D0-8D3B-A10C2C540773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01" name="Text Box 2">
          <a:extLst>
            <a:ext uri="{FF2B5EF4-FFF2-40B4-BE49-F238E27FC236}">
              <a16:creationId xmlns:a16="http://schemas.microsoft.com/office/drawing/2014/main" id="{67DF05B2-6A11-48F5-AB0B-91FE67A79CD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02" name="Text Box 2">
          <a:extLst>
            <a:ext uri="{FF2B5EF4-FFF2-40B4-BE49-F238E27FC236}">
              <a16:creationId xmlns:a16="http://schemas.microsoft.com/office/drawing/2014/main" id="{2C22B936-D5E2-4E77-97E1-B7569CE13ABD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03" name="Text Box 2">
          <a:extLst>
            <a:ext uri="{FF2B5EF4-FFF2-40B4-BE49-F238E27FC236}">
              <a16:creationId xmlns:a16="http://schemas.microsoft.com/office/drawing/2014/main" id="{3D0E30DE-B5A4-4A79-85F6-655E605D0EF7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04" name="Text Box 2">
          <a:extLst>
            <a:ext uri="{FF2B5EF4-FFF2-40B4-BE49-F238E27FC236}">
              <a16:creationId xmlns:a16="http://schemas.microsoft.com/office/drawing/2014/main" id="{47F65E98-956B-4120-81D0-61599A2DA6A8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05" name="Text Box 2">
          <a:extLst>
            <a:ext uri="{FF2B5EF4-FFF2-40B4-BE49-F238E27FC236}">
              <a16:creationId xmlns:a16="http://schemas.microsoft.com/office/drawing/2014/main" id="{E82FC51F-CD77-4A6A-9C17-6B428757425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06" name="Text Box 2">
          <a:extLst>
            <a:ext uri="{FF2B5EF4-FFF2-40B4-BE49-F238E27FC236}">
              <a16:creationId xmlns:a16="http://schemas.microsoft.com/office/drawing/2014/main" id="{C6BB3214-9967-4C1E-9CFE-657B24A4921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07" name="Text Box 2">
          <a:extLst>
            <a:ext uri="{FF2B5EF4-FFF2-40B4-BE49-F238E27FC236}">
              <a16:creationId xmlns:a16="http://schemas.microsoft.com/office/drawing/2014/main" id="{1D7B04E5-4F8B-4A44-8C29-A715DA82724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08" name="Text Box 2">
          <a:extLst>
            <a:ext uri="{FF2B5EF4-FFF2-40B4-BE49-F238E27FC236}">
              <a16:creationId xmlns:a16="http://schemas.microsoft.com/office/drawing/2014/main" id="{9B7F8E46-5A6E-4E15-B7E8-323280E52F1C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09" name="Text Box 2">
          <a:extLst>
            <a:ext uri="{FF2B5EF4-FFF2-40B4-BE49-F238E27FC236}">
              <a16:creationId xmlns:a16="http://schemas.microsoft.com/office/drawing/2014/main" id="{2E7018AC-31D6-49F0-9D3B-83856DF306D0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10" name="Text Box 2">
          <a:extLst>
            <a:ext uri="{FF2B5EF4-FFF2-40B4-BE49-F238E27FC236}">
              <a16:creationId xmlns:a16="http://schemas.microsoft.com/office/drawing/2014/main" id="{5CED963B-DBDF-4E31-B958-FCED071308F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11" name="Text Box 2">
          <a:extLst>
            <a:ext uri="{FF2B5EF4-FFF2-40B4-BE49-F238E27FC236}">
              <a16:creationId xmlns:a16="http://schemas.microsoft.com/office/drawing/2014/main" id="{06917646-55EA-4F36-B1D3-B6172948BEC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12" name="Text Box 2">
          <a:extLst>
            <a:ext uri="{FF2B5EF4-FFF2-40B4-BE49-F238E27FC236}">
              <a16:creationId xmlns:a16="http://schemas.microsoft.com/office/drawing/2014/main" id="{92F4A157-158E-4E95-84A0-3B27F16DBEF3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13" name="Text Box 2">
          <a:extLst>
            <a:ext uri="{FF2B5EF4-FFF2-40B4-BE49-F238E27FC236}">
              <a16:creationId xmlns:a16="http://schemas.microsoft.com/office/drawing/2014/main" id="{A9748031-312B-4B51-9BE0-21D55D5E3CF5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14" name="Text Box 2">
          <a:extLst>
            <a:ext uri="{FF2B5EF4-FFF2-40B4-BE49-F238E27FC236}">
              <a16:creationId xmlns:a16="http://schemas.microsoft.com/office/drawing/2014/main" id="{47E25DA7-F812-47E1-91FC-DF0AE90BC483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15" name="Text Box 2">
          <a:extLst>
            <a:ext uri="{FF2B5EF4-FFF2-40B4-BE49-F238E27FC236}">
              <a16:creationId xmlns:a16="http://schemas.microsoft.com/office/drawing/2014/main" id="{32BB7579-530C-4200-9681-74BAA81253F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16" name="Text Box 2">
          <a:extLst>
            <a:ext uri="{FF2B5EF4-FFF2-40B4-BE49-F238E27FC236}">
              <a16:creationId xmlns:a16="http://schemas.microsoft.com/office/drawing/2014/main" id="{E302FAE0-7564-4B8F-9C75-A6294E5D7BB5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17" name="Text Box 2">
          <a:extLst>
            <a:ext uri="{FF2B5EF4-FFF2-40B4-BE49-F238E27FC236}">
              <a16:creationId xmlns:a16="http://schemas.microsoft.com/office/drawing/2014/main" id="{662F63F7-7449-49F9-AAEE-1FF6B96F4FCF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18" name="Text Box 2">
          <a:extLst>
            <a:ext uri="{FF2B5EF4-FFF2-40B4-BE49-F238E27FC236}">
              <a16:creationId xmlns:a16="http://schemas.microsoft.com/office/drawing/2014/main" id="{FCA3AE9B-DA94-481B-9EBD-62630B6D8738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19" name="Text Box 2">
          <a:extLst>
            <a:ext uri="{FF2B5EF4-FFF2-40B4-BE49-F238E27FC236}">
              <a16:creationId xmlns:a16="http://schemas.microsoft.com/office/drawing/2014/main" id="{5D4E4A26-BCAB-4AF6-A62F-C6BC4A93016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20" name="Text Box 2">
          <a:extLst>
            <a:ext uri="{FF2B5EF4-FFF2-40B4-BE49-F238E27FC236}">
              <a16:creationId xmlns:a16="http://schemas.microsoft.com/office/drawing/2014/main" id="{2DDAC2A8-FDF2-4008-A824-10FB72CB709B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21" name="Text Box 2">
          <a:extLst>
            <a:ext uri="{FF2B5EF4-FFF2-40B4-BE49-F238E27FC236}">
              <a16:creationId xmlns:a16="http://schemas.microsoft.com/office/drawing/2014/main" id="{43F41940-ABC6-40B9-8597-0CF670712A63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22" name="Text Box 2">
          <a:extLst>
            <a:ext uri="{FF2B5EF4-FFF2-40B4-BE49-F238E27FC236}">
              <a16:creationId xmlns:a16="http://schemas.microsoft.com/office/drawing/2014/main" id="{B92423CF-0D97-45EA-95D7-1FBE6486D46D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23" name="Text Box 2">
          <a:extLst>
            <a:ext uri="{FF2B5EF4-FFF2-40B4-BE49-F238E27FC236}">
              <a16:creationId xmlns:a16="http://schemas.microsoft.com/office/drawing/2014/main" id="{97E1858E-21D4-45DA-8A86-45512EEEE876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24" name="Text Box 2">
          <a:extLst>
            <a:ext uri="{FF2B5EF4-FFF2-40B4-BE49-F238E27FC236}">
              <a16:creationId xmlns:a16="http://schemas.microsoft.com/office/drawing/2014/main" id="{82AF894E-A36B-40AA-A8F8-0BFD09491F84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25" name="Text Box 2">
          <a:extLst>
            <a:ext uri="{FF2B5EF4-FFF2-40B4-BE49-F238E27FC236}">
              <a16:creationId xmlns:a16="http://schemas.microsoft.com/office/drawing/2014/main" id="{2854F7E3-20CB-42E4-A3F1-BFAE6354CDF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26" name="Text Box 2">
          <a:extLst>
            <a:ext uri="{FF2B5EF4-FFF2-40B4-BE49-F238E27FC236}">
              <a16:creationId xmlns:a16="http://schemas.microsoft.com/office/drawing/2014/main" id="{6051AE3D-5130-4CFB-9B18-357BE3743A84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27" name="Text Box 2">
          <a:extLst>
            <a:ext uri="{FF2B5EF4-FFF2-40B4-BE49-F238E27FC236}">
              <a16:creationId xmlns:a16="http://schemas.microsoft.com/office/drawing/2014/main" id="{B36E19BF-D943-4190-98E4-C219FA26E8B8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28" name="Text Box 2">
          <a:extLst>
            <a:ext uri="{FF2B5EF4-FFF2-40B4-BE49-F238E27FC236}">
              <a16:creationId xmlns:a16="http://schemas.microsoft.com/office/drawing/2014/main" id="{DAD66B1D-EFDE-4637-A391-F96BCFC382E8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29" name="Text Box 2">
          <a:extLst>
            <a:ext uri="{FF2B5EF4-FFF2-40B4-BE49-F238E27FC236}">
              <a16:creationId xmlns:a16="http://schemas.microsoft.com/office/drawing/2014/main" id="{D14C3F6D-33EC-4DE0-97D9-3B182FB010B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30" name="Text Box 2">
          <a:extLst>
            <a:ext uri="{FF2B5EF4-FFF2-40B4-BE49-F238E27FC236}">
              <a16:creationId xmlns:a16="http://schemas.microsoft.com/office/drawing/2014/main" id="{7A0D3651-A1CF-4210-AEFB-32AE209FC0C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31" name="Text Box 2">
          <a:extLst>
            <a:ext uri="{FF2B5EF4-FFF2-40B4-BE49-F238E27FC236}">
              <a16:creationId xmlns:a16="http://schemas.microsoft.com/office/drawing/2014/main" id="{C1F3922C-37DB-4BC9-BAF5-2B387752CF44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32" name="Text Box 2">
          <a:extLst>
            <a:ext uri="{FF2B5EF4-FFF2-40B4-BE49-F238E27FC236}">
              <a16:creationId xmlns:a16="http://schemas.microsoft.com/office/drawing/2014/main" id="{DEA37635-E7E5-4934-BAB4-DF325D381818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33" name="Text Box 2">
          <a:extLst>
            <a:ext uri="{FF2B5EF4-FFF2-40B4-BE49-F238E27FC236}">
              <a16:creationId xmlns:a16="http://schemas.microsoft.com/office/drawing/2014/main" id="{3A3CE900-9B15-4937-A776-00729CC9FE80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34" name="Text Box 2">
          <a:extLst>
            <a:ext uri="{FF2B5EF4-FFF2-40B4-BE49-F238E27FC236}">
              <a16:creationId xmlns:a16="http://schemas.microsoft.com/office/drawing/2014/main" id="{3ECA410E-15F8-4E5C-A9F6-15049E7C9AD3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35" name="Text Box 2">
          <a:extLst>
            <a:ext uri="{FF2B5EF4-FFF2-40B4-BE49-F238E27FC236}">
              <a16:creationId xmlns:a16="http://schemas.microsoft.com/office/drawing/2014/main" id="{AC94863B-115D-42BF-B86C-755B5BBAED40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36" name="Text Box 2">
          <a:extLst>
            <a:ext uri="{FF2B5EF4-FFF2-40B4-BE49-F238E27FC236}">
              <a16:creationId xmlns:a16="http://schemas.microsoft.com/office/drawing/2014/main" id="{B28B59CB-066D-480F-A4F7-F40B6B373415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37" name="Text Box 2">
          <a:extLst>
            <a:ext uri="{FF2B5EF4-FFF2-40B4-BE49-F238E27FC236}">
              <a16:creationId xmlns:a16="http://schemas.microsoft.com/office/drawing/2014/main" id="{66870638-60CC-4815-A60B-BBB96315A2F0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38" name="Text Box 2">
          <a:extLst>
            <a:ext uri="{FF2B5EF4-FFF2-40B4-BE49-F238E27FC236}">
              <a16:creationId xmlns:a16="http://schemas.microsoft.com/office/drawing/2014/main" id="{76B43229-EB10-46D1-871E-2E5A1BAD10D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39" name="Text Box 2">
          <a:extLst>
            <a:ext uri="{FF2B5EF4-FFF2-40B4-BE49-F238E27FC236}">
              <a16:creationId xmlns:a16="http://schemas.microsoft.com/office/drawing/2014/main" id="{ABD47C7C-6E1A-4F2F-8F84-39203A6153AD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40" name="Text Box 2">
          <a:extLst>
            <a:ext uri="{FF2B5EF4-FFF2-40B4-BE49-F238E27FC236}">
              <a16:creationId xmlns:a16="http://schemas.microsoft.com/office/drawing/2014/main" id="{BC8194E5-522B-402F-B726-D6A260F1342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41" name="Text Box 2">
          <a:extLst>
            <a:ext uri="{FF2B5EF4-FFF2-40B4-BE49-F238E27FC236}">
              <a16:creationId xmlns:a16="http://schemas.microsoft.com/office/drawing/2014/main" id="{6597B62F-47D5-40C9-AB86-EF9A2173BB8F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42" name="Text Box 2">
          <a:extLst>
            <a:ext uri="{FF2B5EF4-FFF2-40B4-BE49-F238E27FC236}">
              <a16:creationId xmlns:a16="http://schemas.microsoft.com/office/drawing/2014/main" id="{52DE71D6-3C13-4C11-B369-C0354A0925E7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43" name="Text Box 2">
          <a:extLst>
            <a:ext uri="{FF2B5EF4-FFF2-40B4-BE49-F238E27FC236}">
              <a16:creationId xmlns:a16="http://schemas.microsoft.com/office/drawing/2014/main" id="{30133A3F-4AF3-4E09-8FC0-6F5460AD574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44" name="Text Box 2">
          <a:extLst>
            <a:ext uri="{FF2B5EF4-FFF2-40B4-BE49-F238E27FC236}">
              <a16:creationId xmlns:a16="http://schemas.microsoft.com/office/drawing/2014/main" id="{FFF3ED5E-731D-4162-8EEF-B9600ABE50D8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45" name="Text Box 2">
          <a:extLst>
            <a:ext uri="{FF2B5EF4-FFF2-40B4-BE49-F238E27FC236}">
              <a16:creationId xmlns:a16="http://schemas.microsoft.com/office/drawing/2014/main" id="{1457780A-E3DC-4835-B117-4C689F211B29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46" name="Text Box 2">
          <a:extLst>
            <a:ext uri="{FF2B5EF4-FFF2-40B4-BE49-F238E27FC236}">
              <a16:creationId xmlns:a16="http://schemas.microsoft.com/office/drawing/2014/main" id="{F4E33CE5-FC8D-4245-8BD6-CBA11DFD922B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47" name="Text Box 2">
          <a:extLst>
            <a:ext uri="{FF2B5EF4-FFF2-40B4-BE49-F238E27FC236}">
              <a16:creationId xmlns:a16="http://schemas.microsoft.com/office/drawing/2014/main" id="{F07E57A7-17A5-4EFB-9718-8AE3048E4E39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48" name="Text Box 2">
          <a:extLst>
            <a:ext uri="{FF2B5EF4-FFF2-40B4-BE49-F238E27FC236}">
              <a16:creationId xmlns:a16="http://schemas.microsoft.com/office/drawing/2014/main" id="{A6083C05-4DA9-40C2-8C3C-22474C73E7D7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49" name="Text Box 2">
          <a:extLst>
            <a:ext uri="{FF2B5EF4-FFF2-40B4-BE49-F238E27FC236}">
              <a16:creationId xmlns:a16="http://schemas.microsoft.com/office/drawing/2014/main" id="{965B9F46-2E9B-4684-95A7-9029CDAA5EA0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50" name="Text Box 2">
          <a:extLst>
            <a:ext uri="{FF2B5EF4-FFF2-40B4-BE49-F238E27FC236}">
              <a16:creationId xmlns:a16="http://schemas.microsoft.com/office/drawing/2014/main" id="{1D40B750-8519-4B09-83EB-2932356BD779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51" name="Text Box 2">
          <a:extLst>
            <a:ext uri="{FF2B5EF4-FFF2-40B4-BE49-F238E27FC236}">
              <a16:creationId xmlns:a16="http://schemas.microsoft.com/office/drawing/2014/main" id="{E67A1230-B1EA-48F1-B64A-CC595B85032A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52" name="Text Box 2">
          <a:extLst>
            <a:ext uri="{FF2B5EF4-FFF2-40B4-BE49-F238E27FC236}">
              <a16:creationId xmlns:a16="http://schemas.microsoft.com/office/drawing/2014/main" id="{12A53F33-A09C-4F68-B432-3239EC8060E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53" name="Text Box 2">
          <a:extLst>
            <a:ext uri="{FF2B5EF4-FFF2-40B4-BE49-F238E27FC236}">
              <a16:creationId xmlns:a16="http://schemas.microsoft.com/office/drawing/2014/main" id="{4B94BB45-6A63-491B-BDC5-116B1C032F84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54" name="Text Box 2">
          <a:extLst>
            <a:ext uri="{FF2B5EF4-FFF2-40B4-BE49-F238E27FC236}">
              <a16:creationId xmlns:a16="http://schemas.microsoft.com/office/drawing/2014/main" id="{95CE23F8-3514-40D6-811F-F5CF96E38AD4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55" name="Text Box 2">
          <a:extLst>
            <a:ext uri="{FF2B5EF4-FFF2-40B4-BE49-F238E27FC236}">
              <a16:creationId xmlns:a16="http://schemas.microsoft.com/office/drawing/2014/main" id="{45179FF7-E484-4072-A17D-AE1D1982A919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56" name="Text Box 2">
          <a:extLst>
            <a:ext uri="{FF2B5EF4-FFF2-40B4-BE49-F238E27FC236}">
              <a16:creationId xmlns:a16="http://schemas.microsoft.com/office/drawing/2014/main" id="{666FDA24-48D0-4A96-ADF2-4B55E9B08243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57" name="Text Box 2">
          <a:extLst>
            <a:ext uri="{FF2B5EF4-FFF2-40B4-BE49-F238E27FC236}">
              <a16:creationId xmlns:a16="http://schemas.microsoft.com/office/drawing/2014/main" id="{A8233658-8003-4AA2-8094-3D3DD6ADC375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58" name="Text Box 2">
          <a:extLst>
            <a:ext uri="{FF2B5EF4-FFF2-40B4-BE49-F238E27FC236}">
              <a16:creationId xmlns:a16="http://schemas.microsoft.com/office/drawing/2014/main" id="{F0BE665B-3274-4507-9B0F-DB128EC9481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59" name="Text Box 2">
          <a:extLst>
            <a:ext uri="{FF2B5EF4-FFF2-40B4-BE49-F238E27FC236}">
              <a16:creationId xmlns:a16="http://schemas.microsoft.com/office/drawing/2014/main" id="{74DA52A6-298D-4046-8359-517B2A59B7C8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60" name="Text Box 2">
          <a:extLst>
            <a:ext uri="{FF2B5EF4-FFF2-40B4-BE49-F238E27FC236}">
              <a16:creationId xmlns:a16="http://schemas.microsoft.com/office/drawing/2014/main" id="{3C9233AE-480C-4027-9866-02A5B68A4200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61" name="Text Box 2">
          <a:extLst>
            <a:ext uri="{FF2B5EF4-FFF2-40B4-BE49-F238E27FC236}">
              <a16:creationId xmlns:a16="http://schemas.microsoft.com/office/drawing/2014/main" id="{629D1C58-790D-4D5A-8CA9-19761387CD7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62" name="Text Box 2">
          <a:extLst>
            <a:ext uri="{FF2B5EF4-FFF2-40B4-BE49-F238E27FC236}">
              <a16:creationId xmlns:a16="http://schemas.microsoft.com/office/drawing/2014/main" id="{0D94EB45-A4B5-4419-9FC9-99963CEB9254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63" name="Text Box 2">
          <a:extLst>
            <a:ext uri="{FF2B5EF4-FFF2-40B4-BE49-F238E27FC236}">
              <a16:creationId xmlns:a16="http://schemas.microsoft.com/office/drawing/2014/main" id="{72FFB999-B25E-403A-BE26-FA8455578F7B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64" name="Text Box 2">
          <a:extLst>
            <a:ext uri="{FF2B5EF4-FFF2-40B4-BE49-F238E27FC236}">
              <a16:creationId xmlns:a16="http://schemas.microsoft.com/office/drawing/2014/main" id="{4E6A25CD-06DE-426D-84D4-B557C376D959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65" name="Text Box 2">
          <a:extLst>
            <a:ext uri="{FF2B5EF4-FFF2-40B4-BE49-F238E27FC236}">
              <a16:creationId xmlns:a16="http://schemas.microsoft.com/office/drawing/2014/main" id="{0648DD10-A210-44EB-8D3D-E6F78B91E6E4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66" name="Text Box 2">
          <a:extLst>
            <a:ext uri="{FF2B5EF4-FFF2-40B4-BE49-F238E27FC236}">
              <a16:creationId xmlns:a16="http://schemas.microsoft.com/office/drawing/2014/main" id="{B37C47D8-9783-41CD-9B36-FA8F99A92B2F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67" name="Text Box 2">
          <a:extLst>
            <a:ext uri="{FF2B5EF4-FFF2-40B4-BE49-F238E27FC236}">
              <a16:creationId xmlns:a16="http://schemas.microsoft.com/office/drawing/2014/main" id="{138DDDE1-9CE3-4E35-90D4-CEBDB3091B43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68" name="Text Box 2">
          <a:extLst>
            <a:ext uri="{FF2B5EF4-FFF2-40B4-BE49-F238E27FC236}">
              <a16:creationId xmlns:a16="http://schemas.microsoft.com/office/drawing/2014/main" id="{F700B343-C3D4-406D-8B71-B55B6FD72FD5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69" name="Text Box 2">
          <a:extLst>
            <a:ext uri="{FF2B5EF4-FFF2-40B4-BE49-F238E27FC236}">
              <a16:creationId xmlns:a16="http://schemas.microsoft.com/office/drawing/2014/main" id="{55D2B228-675B-49B9-AB34-76337BD4DF2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70" name="Text Box 2">
          <a:extLst>
            <a:ext uri="{FF2B5EF4-FFF2-40B4-BE49-F238E27FC236}">
              <a16:creationId xmlns:a16="http://schemas.microsoft.com/office/drawing/2014/main" id="{CB8A0DD6-3012-46D1-92FF-F24BCA399FD6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71" name="Text Box 2">
          <a:extLst>
            <a:ext uri="{FF2B5EF4-FFF2-40B4-BE49-F238E27FC236}">
              <a16:creationId xmlns:a16="http://schemas.microsoft.com/office/drawing/2014/main" id="{496FD34C-7364-4D25-B95A-35343D4B764F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72" name="Text Box 2">
          <a:extLst>
            <a:ext uri="{FF2B5EF4-FFF2-40B4-BE49-F238E27FC236}">
              <a16:creationId xmlns:a16="http://schemas.microsoft.com/office/drawing/2014/main" id="{BA886E36-1594-49AC-8BB6-C0452C9EE8F4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73" name="Text Box 2">
          <a:extLst>
            <a:ext uri="{FF2B5EF4-FFF2-40B4-BE49-F238E27FC236}">
              <a16:creationId xmlns:a16="http://schemas.microsoft.com/office/drawing/2014/main" id="{77BE217C-1405-49B7-A013-C5479CAB7A3D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74" name="Text Box 2">
          <a:extLst>
            <a:ext uri="{FF2B5EF4-FFF2-40B4-BE49-F238E27FC236}">
              <a16:creationId xmlns:a16="http://schemas.microsoft.com/office/drawing/2014/main" id="{25C94727-A42D-44FD-BF2D-8DFDB9207D20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75" name="Text Box 2">
          <a:extLst>
            <a:ext uri="{FF2B5EF4-FFF2-40B4-BE49-F238E27FC236}">
              <a16:creationId xmlns:a16="http://schemas.microsoft.com/office/drawing/2014/main" id="{2593055C-BD2E-4138-AAB4-354A0A7864E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76" name="Text Box 2">
          <a:extLst>
            <a:ext uri="{FF2B5EF4-FFF2-40B4-BE49-F238E27FC236}">
              <a16:creationId xmlns:a16="http://schemas.microsoft.com/office/drawing/2014/main" id="{3803EF69-8B3F-4EF6-BA9E-39E3828CC38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77" name="Text Box 2">
          <a:extLst>
            <a:ext uri="{FF2B5EF4-FFF2-40B4-BE49-F238E27FC236}">
              <a16:creationId xmlns:a16="http://schemas.microsoft.com/office/drawing/2014/main" id="{AFFBF0C8-1772-4DDE-8ACA-3AB56E617D4A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78" name="Text Box 2">
          <a:extLst>
            <a:ext uri="{FF2B5EF4-FFF2-40B4-BE49-F238E27FC236}">
              <a16:creationId xmlns:a16="http://schemas.microsoft.com/office/drawing/2014/main" id="{01AAB063-5558-4958-933F-7FFFA09C973C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79" name="Text Box 2">
          <a:extLst>
            <a:ext uri="{FF2B5EF4-FFF2-40B4-BE49-F238E27FC236}">
              <a16:creationId xmlns:a16="http://schemas.microsoft.com/office/drawing/2014/main" id="{EF624D83-0F02-40D2-A3B0-3835C16006F5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80" name="Text Box 2">
          <a:extLst>
            <a:ext uri="{FF2B5EF4-FFF2-40B4-BE49-F238E27FC236}">
              <a16:creationId xmlns:a16="http://schemas.microsoft.com/office/drawing/2014/main" id="{1071AE96-BC20-43C4-8DCF-D657053B0A6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81" name="Text Box 2">
          <a:extLst>
            <a:ext uri="{FF2B5EF4-FFF2-40B4-BE49-F238E27FC236}">
              <a16:creationId xmlns:a16="http://schemas.microsoft.com/office/drawing/2014/main" id="{A8905CEE-09C6-47D8-9548-EF08C66665CA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82" name="Text Box 2">
          <a:extLst>
            <a:ext uri="{FF2B5EF4-FFF2-40B4-BE49-F238E27FC236}">
              <a16:creationId xmlns:a16="http://schemas.microsoft.com/office/drawing/2014/main" id="{66ED3494-A8B7-4DD5-A346-B153702CCF8D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83" name="Text Box 2">
          <a:extLst>
            <a:ext uri="{FF2B5EF4-FFF2-40B4-BE49-F238E27FC236}">
              <a16:creationId xmlns:a16="http://schemas.microsoft.com/office/drawing/2014/main" id="{0DFDA6D1-9D7B-436B-B6AE-088C4F38BDAF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84" name="Text Box 2">
          <a:extLst>
            <a:ext uri="{FF2B5EF4-FFF2-40B4-BE49-F238E27FC236}">
              <a16:creationId xmlns:a16="http://schemas.microsoft.com/office/drawing/2014/main" id="{1D7B9914-E692-4B74-AEDF-1EB09645CAE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85" name="Text Box 2">
          <a:extLst>
            <a:ext uri="{FF2B5EF4-FFF2-40B4-BE49-F238E27FC236}">
              <a16:creationId xmlns:a16="http://schemas.microsoft.com/office/drawing/2014/main" id="{BDBC65AA-4DE0-49A8-BCEC-18EA73F52C73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86" name="Text Box 2">
          <a:extLst>
            <a:ext uri="{FF2B5EF4-FFF2-40B4-BE49-F238E27FC236}">
              <a16:creationId xmlns:a16="http://schemas.microsoft.com/office/drawing/2014/main" id="{8D87AA3C-37B0-4B21-8487-C79EA7614AF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87" name="Text Box 2">
          <a:extLst>
            <a:ext uri="{FF2B5EF4-FFF2-40B4-BE49-F238E27FC236}">
              <a16:creationId xmlns:a16="http://schemas.microsoft.com/office/drawing/2014/main" id="{9A97344D-3B07-46F6-96FC-82231B3E925D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88" name="Text Box 2">
          <a:extLst>
            <a:ext uri="{FF2B5EF4-FFF2-40B4-BE49-F238E27FC236}">
              <a16:creationId xmlns:a16="http://schemas.microsoft.com/office/drawing/2014/main" id="{1A689E59-E095-4D5A-92EE-327068E062E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89" name="Text Box 2">
          <a:extLst>
            <a:ext uri="{FF2B5EF4-FFF2-40B4-BE49-F238E27FC236}">
              <a16:creationId xmlns:a16="http://schemas.microsoft.com/office/drawing/2014/main" id="{CEBC8990-9007-4EE1-BDF5-B93055FD3AA9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90" name="Text Box 2">
          <a:extLst>
            <a:ext uri="{FF2B5EF4-FFF2-40B4-BE49-F238E27FC236}">
              <a16:creationId xmlns:a16="http://schemas.microsoft.com/office/drawing/2014/main" id="{08834D03-3DB1-4E8C-A1E9-AFA94754A499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91" name="Text Box 2">
          <a:extLst>
            <a:ext uri="{FF2B5EF4-FFF2-40B4-BE49-F238E27FC236}">
              <a16:creationId xmlns:a16="http://schemas.microsoft.com/office/drawing/2014/main" id="{F60B12FD-3909-4855-8934-A4CD5B325FD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92" name="Text Box 2">
          <a:extLst>
            <a:ext uri="{FF2B5EF4-FFF2-40B4-BE49-F238E27FC236}">
              <a16:creationId xmlns:a16="http://schemas.microsoft.com/office/drawing/2014/main" id="{6C457AAC-E6C3-4BD0-A77F-073F89B5FE34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93" name="Text Box 2">
          <a:extLst>
            <a:ext uri="{FF2B5EF4-FFF2-40B4-BE49-F238E27FC236}">
              <a16:creationId xmlns:a16="http://schemas.microsoft.com/office/drawing/2014/main" id="{0B46543B-68A7-42AB-B9B5-80961CFCD4C8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94" name="Text Box 2">
          <a:extLst>
            <a:ext uri="{FF2B5EF4-FFF2-40B4-BE49-F238E27FC236}">
              <a16:creationId xmlns:a16="http://schemas.microsoft.com/office/drawing/2014/main" id="{D9EEB3F5-880A-4886-9A06-0D3965B4A13A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95" name="Text Box 2">
          <a:extLst>
            <a:ext uri="{FF2B5EF4-FFF2-40B4-BE49-F238E27FC236}">
              <a16:creationId xmlns:a16="http://schemas.microsoft.com/office/drawing/2014/main" id="{627DBF49-25C3-4300-A7FB-B5DCF681C1A5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96" name="Text Box 2">
          <a:extLst>
            <a:ext uri="{FF2B5EF4-FFF2-40B4-BE49-F238E27FC236}">
              <a16:creationId xmlns:a16="http://schemas.microsoft.com/office/drawing/2014/main" id="{BA59CD4C-4D13-449D-8DC2-A7B07D24F023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97" name="Text Box 2">
          <a:extLst>
            <a:ext uri="{FF2B5EF4-FFF2-40B4-BE49-F238E27FC236}">
              <a16:creationId xmlns:a16="http://schemas.microsoft.com/office/drawing/2014/main" id="{C258E2CF-A76D-4073-8CC9-C73F2D13674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98" name="Text Box 2">
          <a:extLst>
            <a:ext uri="{FF2B5EF4-FFF2-40B4-BE49-F238E27FC236}">
              <a16:creationId xmlns:a16="http://schemas.microsoft.com/office/drawing/2014/main" id="{288D5590-5F0E-4EB3-A3B5-70351F56F409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199" name="Text Box 2">
          <a:extLst>
            <a:ext uri="{FF2B5EF4-FFF2-40B4-BE49-F238E27FC236}">
              <a16:creationId xmlns:a16="http://schemas.microsoft.com/office/drawing/2014/main" id="{32F093FA-914B-4569-9C84-9EF9E2E6B263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200" name="Text Box 2">
          <a:extLst>
            <a:ext uri="{FF2B5EF4-FFF2-40B4-BE49-F238E27FC236}">
              <a16:creationId xmlns:a16="http://schemas.microsoft.com/office/drawing/2014/main" id="{061D7DC3-2FF9-4A20-B344-6E9088B956E4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201" name="Text Box 2">
          <a:extLst>
            <a:ext uri="{FF2B5EF4-FFF2-40B4-BE49-F238E27FC236}">
              <a16:creationId xmlns:a16="http://schemas.microsoft.com/office/drawing/2014/main" id="{16C85212-516A-46E0-9B22-345D67BD22FF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95250</xdr:colOff>
      <xdr:row>145</xdr:row>
      <xdr:rowOff>0</xdr:rowOff>
    </xdr:from>
    <xdr:ext cx="76200" cy="200025"/>
    <xdr:sp macro="" textlink="">
      <xdr:nvSpPr>
        <xdr:cNvPr id="1202" name="Text Box 2">
          <a:extLst>
            <a:ext uri="{FF2B5EF4-FFF2-40B4-BE49-F238E27FC236}">
              <a16:creationId xmlns:a16="http://schemas.microsoft.com/office/drawing/2014/main" id="{AD4F8D8A-E1CD-4886-9EC0-EE707B580AC2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95250</xdr:colOff>
      <xdr:row>145</xdr:row>
      <xdr:rowOff>0</xdr:rowOff>
    </xdr:from>
    <xdr:ext cx="76200" cy="200025"/>
    <xdr:sp macro="" textlink="">
      <xdr:nvSpPr>
        <xdr:cNvPr id="1203" name="Text Box 2">
          <a:extLst>
            <a:ext uri="{FF2B5EF4-FFF2-40B4-BE49-F238E27FC236}">
              <a16:creationId xmlns:a16="http://schemas.microsoft.com/office/drawing/2014/main" id="{D02145FF-7662-445D-8101-4278EAB00AA7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95250</xdr:colOff>
      <xdr:row>145</xdr:row>
      <xdr:rowOff>0</xdr:rowOff>
    </xdr:from>
    <xdr:ext cx="76200" cy="200025"/>
    <xdr:sp macro="" textlink="">
      <xdr:nvSpPr>
        <xdr:cNvPr id="1204" name="Text Box 2">
          <a:extLst>
            <a:ext uri="{FF2B5EF4-FFF2-40B4-BE49-F238E27FC236}">
              <a16:creationId xmlns:a16="http://schemas.microsoft.com/office/drawing/2014/main" id="{C4A95253-F03E-45CE-879A-F0878551290F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1205" name="Text Box 2">
          <a:extLst>
            <a:ext uri="{FF2B5EF4-FFF2-40B4-BE49-F238E27FC236}">
              <a16:creationId xmlns:a16="http://schemas.microsoft.com/office/drawing/2014/main" id="{A4EF6705-16DE-4F46-8A62-A65EBAEB0D00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1206" name="Text Box 2">
          <a:extLst>
            <a:ext uri="{FF2B5EF4-FFF2-40B4-BE49-F238E27FC236}">
              <a16:creationId xmlns:a16="http://schemas.microsoft.com/office/drawing/2014/main" id="{26EDD746-DE94-4157-BAA9-B1D46896AC4C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1207" name="Text Box 2">
          <a:extLst>
            <a:ext uri="{FF2B5EF4-FFF2-40B4-BE49-F238E27FC236}">
              <a16:creationId xmlns:a16="http://schemas.microsoft.com/office/drawing/2014/main" id="{C859747D-845B-41FE-A147-706BF7DEE6EE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1208" name="Text Box 2">
          <a:extLst>
            <a:ext uri="{FF2B5EF4-FFF2-40B4-BE49-F238E27FC236}">
              <a16:creationId xmlns:a16="http://schemas.microsoft.com/office/drawing/2014/main" id="{0670FA00-1F2A-4583-B65C-3E6133454178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1209" name="Text Box 2">
          <a:extLst>
            <a:ext uri="{FF2B5EF4-FFF2-40B4-BE49-F238E27FC236}">
              <a16:creationId xmlns:a16="http://schemas.microsoft.com/office/drawing/2014/main" id="{996E691F-8DDB-4970-BC17-16DBD958C304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1210" name="Text Box 2">
          <a:extLst>
            <a:ext uri="{FF2B5EF4-FFF2-40B4-BE49-F238E27FC236}">
              <a16:creationId xmlns:a16="http://schemas.microsoft.com/office/drawing/2014/main" id="{67B86466-3A2A-42A8-B761-47A92AE64479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1211" name="Text Box 2">
          <a:extLst>
            <a:ext uri="{FF2B5EF4-FFF2-40B4-BE49-F238E27FC236}">
              <a16:creationId xmlns:a16="http://schemas.microsoft.com/office/drawing/2014/main" id="{DCD499F3-994E-4413-B6CE-8C805EE4DA1E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1212" name="Text Box 2">
          <a:extLst>
            <a:ext uri="{FF2B5EF4-FFF2-40B4-BE49-F238E27FC236}">
              <a16:creationId xmlns:a16="http://schemas.microsoft.com/office/drawing/2014/main" id="{B99B21FB-12F0-4572-BDCA-F8035D9D8428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1213" name="Text Box 2">
          <a:extLst>
            <a:ext uri="{FF2B5EF4-FFF2-40B4-BE49-F238E27FC236}">
              <a16:creationId xmlns:a16="http://schemas.microsoft.com/office/drawing/2014/main" id="{91821D91-052F-4151-8EB2-7537888AB914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1214" name="Text Box 2">
          <a:extLst>
            <a:ext uri="{FF2B5EF4-FFF2-40B4-BE49-F238E27FC236}">
              <a16:creationId xmlns:a16="http://schemas.microsoft.com/office/drawing/2014/main" id="{E5FFBC32-AA65-4008-B0DC-F1D061A6FB0D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1215" name="Text Box 2">
          <a:extLst>
            <a:ext uri="{FF2B5EF4-FFF2-40B4-BE49-F238E27FC236}">
              <a16:creationId xmlns:a16="http://schemas.microsoft.com/office/drawing/2014/main" id="{188961FC-27EE-4810-B056-E2B5F14972BC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1216" name="Text Box 2">
          <a:extLst>
            <a:ext uri="{FF2B5EF4-FFF2-40B4-BE49-F238E27FC236}">
              <a16:creationId xmlns:a16="http://schemas.microsoft.com/office/drawing/2014/main" id="{091422BC-4D09-4C51-A0A8-74A4A4DF9954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1217" name="Text Box 2">
          <a:extLst>
            <a:ext uri="{FF2B5EF4-FFF2-40B4-BE49-F238E27FC236}">
              <a16:creationId xmlns:a16="http://schemas.microsoft.com/office/drawing/2014/main" id="{D13941A0-9B42-4107-8B1F-BBCDD46D1A28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1218" name="Text Box 2">
          <a:extLst>
            <a:ext uri="{FF2B5EF4-FFF2-40B4-BE49-F238E27FC236}">
              <a16:creationId xmlns:a16="http://schemas.microsoft.com/office/drawing/2014/main" id="{603FDA0F-2040-4D41-A05E-6CDAC28FBC75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1219" name="Text Box 2">
          <a:extLst>
            <a:ext uri="{FF2B5EF4-FFF2-40B4-BE49-F238E27FC236}">
              <a16:creationId xmlns:a16="http://schemas.microsoft.com/office/drawing/2014/main" id="{DB94379B-0073-42E2-9951-E2CE17201C60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1220" name="Text Box 2">
          <a:extLst>
            <a:ext uri="{FF2B5EF4-FFF2-40B4-BE49-F238E27FC236}">
              <a16:creationId xmlns:a16="http://schemas.microsoft.com/office/drawing/2014/main" id="{83D78639-0C8B-4FB4-BCA8-96A82F7470C4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1221" name="Text Box 2">
          <a:extLst>
            <a:ext uri="{FF2B5EF4-FFF2-40B4-BE49-F238E27FC236}">
              <a16:creationId xmlns:a16="http://schemas.microsoft.com/office/drawing/2014/main" id="{9D8609B6-01B0-4A52-86EC-B23533E6B6D9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95250</xdr:colOff>
      <xdr:row>145</xdr:row>
      <xdr:rowOff>0</xdr:rowOff>
    </xdr:from>
    <xdr:ext cx="76200" cy="200025"/>
    <xdr:sp macro="" textlink="">
      <xdr:nvSpPr>
        <xdr:cNvPr id="1222" name="Text Box 2">
          <a:extLst>
            <a:ext uri="{FF2B5EF4-FFF2-40B4-BE49-F238E27FC236}">
              <a16:creationId xmlns:a16="http://schemas.microsoft.com/office/drawing/2014/main" id="{C4B07CEA-4AC3-4EED-8E15-5CEACD793F3A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23" name="Text Box 2">
          <a:extLst>
            <a:ext uri="{FF2B5EF4-FFF2-40B4-BE49-F238E27FC236}">
              <a16:creationId xmlns:a16="http://schemas.microsoft.com/office/drawing/2014/main" id="{F465D14D-8630-403F-B424-B39CC50B7D15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24" name="Text Box 2">
          <a:extLst>
            <a:ext uri="{FF2B5EF4-FFF2-40B4-BE49-F238E27FC236}">
              <a16:creationId xmlns:a16="http://schemas.microsoft.com/office/drawing/2014/main" id="{1766621A-E386-4E37-A9CD-DD908C9733E6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25" name="Text Box 2">
          <a:extLst>
            <a:ext uri="{FF2B5EF4-FFF2-40B4-BE49-F238E27FC236}">
              <a16:creationId xmlns:a16="http://schemas.microsoft.com/office/drawing/2014/main" id="{347037ED-8241-4192-A574-E8BF77C9307E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26" name="Text Box 2">
          <a:extLst>
            <a:ext uri="{FF2B5EF4-FFF2-40B4-BE49-F238E27FC236}">
              <a16:creationId xmlns:a16="http://schemas.microsoft.com/office/drawing/2014/main" id="{ED226C61-AC55-473D-A9D6-EEB1D946BA90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27" name="Text Box 2">
          <a:extLst>
            <a:ext uri="{FF2B5EF4-FFF2-40B4-BE49-F238E27FC236}">
              <a16:creationId xmlns:a16="http://schemas.microsoft.com/office/drawing/2014/main" id="{D902C0EA-73C0-46EA-B772-88374470B796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28" name="Text Box 2">
          <a:extLst>
            <a:ext uri="{FF2B5EF4-FFF2-40B4-BE49-F238E27FC236}">
              <a16:creationId xmlns:a16="http://schemas.microsoft.com/office/drawing/2014/main" id="{A60B4479-8686-4975-924B-934A56B1B1AA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29" name="Text Box 2">
          <a:extLst>
            <a:ext uri="{FF2B5EF4-FFF2-40B4-BE49-F238E27FC236}">
              <a16:creationId xmlns:a16="http://schemas.microsoft.com/office/drawing/2014/main" id="{E17182A3-6672-4770-9889-69949A858CB3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30" name="Text Box 2">
          <a:extLst>
            <a:ext uri="{FF2B5EF4-FFF2-40B4-BE49-F238E27FC236}">
              <a16:creationId xmlns:a16="http://schemas.microsoft.com/office/drawing/2014/main" id="{70008A75-79E7-4694-9072-7D63D1590C7F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31" name="Text Box 2">
          <a:extLst>
            <a:ext uri="{FF2B5EF4-FFF2-40B4-BE49-F238E27FC236}">
              <a16:creationId xmlns:a16="http://schemas.microsoft.com/office/drawing/2014/main" id="{C712941E-D34F-45BD-A44A-2B50D9FD8BC9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95250</xdr:colOff>
      <xdr:row>145</xdr:row>
      <xdr:rowOff>0</xdr:rowOff>
    </xdr:from>
    <xdr:ext cx="76200" cy="200025"/>
    <xdr:sp macro="" textlink="">
      <xdr:nvSpPr>
        <xdr:cNvPr id="1232" name="Text Box 2">
          <a:extLst>
            <a:ext uri="{FF2B5EF4-FFF2-40B4-BE49-F238E27FC236}">
              <a16:creationId xmlns:a16="http://schemas.microsoft.com/office/drawing/2014/main" id="{47E11645-ED3A-40DE-884D-04557597B15E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95250</xdr:colOff>
      <xdr:row>145</xdr:row>
      <xdr:rowOff>0</xdr:rowOff>
    </xdr:from>
    <xdr:ext cx="76200" cy="200025"/>
    <xdr:sp macro="" textlink="">
      <xdr:nvSpPr>
        <xdr:cNvPr id="1233" name="Text Box 2">
          <a:extLst>
            <a:ext uri="{FF2B5EF4-FFF2-40B4-BE49-F238E27FC236}">
              <a16:creationId xmlns:a16="http://schemas.microsoft.com/office/drawing/2014/main" id="{6A273CD4-8C94-411E-A62C-0695799F111B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95250</xdr:colOff>
      <xdr:row>145</xdr:row>
      <xdr:rowOff>0</xdr:rowOff>
    </xdr:from>
    <xdr:ext cx="76200" cy="200025"/>
    <xdr:sp macro="" textlink="">
      <xdr:nvSpPr>
        <xdr:cNvPr id="1234" name="Text Box 2">
          <a:extLst>
            <a:ext uri="{FF2B5EF4-FFF2-40B4-BE49-F238E27FC236}">
              <a16:creationId xmlns:a16="http://schemas.microsoft.com/office/drawing/2014/main" id="{66095CB4-0155-4903-8EFA-F69E930ABFA0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35" name="Text Box 2">
          <a:extLst>
            <a:ext uri="{FF2B5EF4-FFF2-40B4-BE49-F238E27FC236}">
              <a16:creationId xmlns:a16="http://schemas.microsoft.com/office/drawing/2014/main" id="{44F80C1A-EEA6-4756-BB57-4276DFC5DFDB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36" name="Text Box 2">
          <a:extLst>
            <a:ext uri="{FF2B5EF4-FFF2-40B4-BE49-F238E27FC236}">
              <a16:creationId xmlns:a16="http://schemas.microsoft.com/office/drawing/2014/main" id="{38E4E415-8868-4373-8790-D15D78EA0966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37" name="Text Box 2">
          <a:extLst>
            <a:ext uri="{FF2B5EF4-FFF2-40B4-BE49-F238E27FC236}">
              <a16:creationId xmlns:a16="http://schemas.microsoft.com/office/drawing/2014/main" id="{D24A3988-C116-4468-937F-15E1F9E45A59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38" name="Text Box 2">
          <a:extLst>
            <a:ext uri="{FF2B5EF4-FFF2-40B4-BE49-F238E27FC236}">
              <a16:creationId xmlns:a16="http://schemas.microsoft.com/office/drawing/2014/main" id="{DD402383-D4BC-44A7-9DF6-CB01C7B81C43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39" name="Text Box 2">
          <a:extLst>
            <a:ext uri="{FF2B5EF4-FFF2-40B4-BE49-F238E27FC236}">
              <a16:creationId xmlns:a16="http://schemas.microsoft.com/office/drawing/2014/main" id="{6CA4E608-587D-48E1-9E95-3EA459205992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40" name="Text Box 2">
          <a:extLst>
            <a:ext uri="{FF2B5EF4-FFF2-40B4-BE49-F238E27FC236}">
              <a16:creationId xmlns:a16="http://schemas.microsoft.com/office/drawing/2014/main" id="{24EE4679-A5DD-4355-9956-31C6FA81B941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41" name="Text Box 2">
          <a:extLst>
            <a:ext uri="{FF2B5EF4-FFF2-40B4-BE49-F238E27FC236}">
              <a16:creationId xmlns:a16="http://schemas.microsoft.com/office/drawing/2014/main" id="{8457BB14-E1FB-4795-926D-691513A3A1EC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42" name="Text Box 2">
          <a:extLst>
            <a:ext uri="{FF2B5EF4-FFF2-40B4-BE49-F238E27FC236}">
              <a16:creationId xmlns:a16="http://schemas.microsoft.com/office/drawing/2014/main" id="{671C5A24-85D6-4157-BF0B-04A86C00B420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43" name="Text Box 2">
          <a:extLst>
            <a:ext uri="{FF2B5EF4-FFF2-40B4-BE49-F238E27FC236}">
              <a16:creationId xmlns:a16="http://schemas.microsoft.com/office/drawing/2014/main" id="{00D77D89-1D60-4615-8273-7C0618DFCE69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44" name="Text Box 2">
          <a:extLst>
            <a:ext uri="{FF2B5EF4-FFF2-40B4-BE49-F238E27FC236}">
              <a16:creationId xmlns:a16="http://schemas.microsoft.com/office/drawing/2014/main" id="{CC67CC64-42AF-4377-A0DC-65A746BD04ED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45" name="Text Box 2">
          <a:extLst>
            <a:ext uri="{FF2B5EF4-FFF2-40B4-BE49-F238E27FC236}">
              <a16:creationId xmlns:a16="http://schemas.microsoft.com/office/drawing/2014/main" id="{C456F0F9-ECD1-482D-B6E2-DAC896351B42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46" name="Text Box 2">
          <a:extLst>
            <a:ext uri="{FF2B5EF4-FFF2-40B4-BE49-F238E27FC236}">
              <a16:creationId xmlns:a16="http://schemas.microsoft.com/office/drawing/2014/main" id="{4ED687E4-F8B8-4315-9CC8-133C4208AE70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47" name="Text Box 2">
          <a:extLst>
            <a:ext uri="{FF2B5EF4-FFF2-40B4-BE49-F238E27FC236}">
              <a16:creationId xmlns:a16="http://schemas.microsoft.com/office/drawing/2014/main" id="{9E9F0EAC-EAE7-4769-8123-1F041519D3C7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48" name="Text Box 2">
          <a:extLst>
            <a:ext uri="{FF2B5EF4-FFF2-40B4-BE49-F238E27FC236}">
              <a16:creationId xmlns:a16="http://schemas.microsoft.com/office/drawing/2014/main" id="{B056F3C1-E52A-4228-9468-6B4E3D87C383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49" name="Text Box 2">
          <a:extLst>
            <a:ext uri="{FF2B5EF4-FFF2-40B4-BE49-F238E27FC236}">
              <a16:creationId xmlns:a16="http://schemas.microsoft.com/office/drawing/2014/main" id="{5B378809-7395-4233-AEF5-241CF79DDBDC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50" name="Text Box 2">
          <a:extLst>
            <a:ext uri="{FF2B5EF4-FFF2-40B4-BE49-F238E27FC236}">
              <a16:creationId xmlns:a16="http://schemas.microsoft.com/office/drawing/2014/main" id="{0E8794EB-C323-4297-97C3-9D12940B239E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51" name="Text Box 2">
          <a:extLst>
            <a:ext uri="{FF2B5EF4-FFF2-40B4-BE49-F238E27FC236}">
              <a16:creationId xmlns:a16="http://schemas.microsoft.com/office/drawing/2014/main" id="{12151410-AF94-43E8-9153-3842A6C131B3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52" name="Text Box 2">
          <a:extLst>
            <a:ext uri="{FF2B5EF4-FFF2-40B4-BE49-F238E27FC236}">
              <a16:creationId xmlns:a16="http://schemas.microsoft.com/office/drawing/2014/main" id="{760FDFAE-A3B3-4343-839F-E993634E16AB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53" name="Text Box 2">
          <a:extLst>
            <a:ext uri="{FF2B5EF4-FFF2-40B4-BE49-F238E27FC236}">
              <a16:creationId xmlns:a16="http://schemas.microsoft.com/office/drawing/2014/main" id="{A98672A7-1437-4A69-AFE5-0BD2F38C03AE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54" name="Text Box 2">
          <a:extLst>
            <a:ext uri="{FF2B5EF4-FFF2-40B4-BE49-F238E27FC236}">
              <a16:creationId xmlns:a16="http://schemas.microsoft.com/office/drawing/2014/main" id="{139F5F32-1E2F-43D8-8BF9-6FC13D6D1913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55" name="Text Box 2">
          <a:extLst>
            <a:ext uri="{FF2B5EF4-FFF2-40B4-BE49-F238E27FC236}">
              <a16:creationId xmlns:a16="http://schemas.microsoft.com/office/drawing/2014/main" id="{81DA1883-0526-460C-9E52-18B46B44F18D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56" name="Text Box 2">
          <a:extLst>
            <a:ext uri="{FF2B5EF4-FFF2-40B4-BE49-F238E27FC236}">
              <a16:creationId xmlns:a16="http://schemas.microsoft.com/office/drawing/2014/main" id="{8BF8FC69-B8E3-43AF-BAA8-DDA991ADE72F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57" name="Text Box 2">
          <a:extLst>
            <a:ext uri="{FF2B5EF4-FFF2-40B4-BE49-F238E27FC236}">
              <a16:creationId xmlns:a16="http://schemas.microsoft.com/office/drawing/2014/main" id="{51D75DE9-3EFA-4F48-ADC8-077FF953FC75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58" name="Text Box 2">
          <a:extLst>
            <a:ext uri="{FF2B5EF4-FFF2-40B4-BE49-F238E27FC236}">
              <a16:creationId xmlns:a16="http://schemas.microsoft.com/office/drawing/2014/main" id="{A997D692-EEA5-4B0F-A6CE-0CBAD17FA641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59" name="Text Box 2">
          <a:extLst>
            <a:ext uri="{FF2B5EF4-FFF2-40B4-BE49-F238E27FC236}">
              <a16:creationId xmlns:a16="http://schemas.microsoft.com/office/drawing/2014/main" id="{CCAF0E50-0716-45BB-ABC4-80B93F31908A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60" name="Text Box 2">
          <a:extLst>
            <a:ext uri="{FF2B5EF4-FFF2-40B4-BE49-F238E27FC236}">
              <a16:creationId xmlns:a16="http://schemas.microsoft.com/office/drawing/2014/main" id="{4266124A-C744-4C64-BF5C-55055FD3E4A7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95250</xdr:colOff>
      <xdr:row>145</xdr:row>
      <xdr:rowOff>0</xdr:rowOff>
    </xdr:from>
    <xdr:ext cx="76200" cy="200025"/>
    <xdr:sp macro="" textlink="">
      <xdr:nvSpPr>
        <xdr:cNvPr id="1261" name="Text Box 2">
          <a:extLst>
            <a:ext uri="{FF2B5EF4-FFF2-40B4-BE49-F238E27FC236}">
              <a16:creationId xmlns:a16="http://schemas.microsoft.com/office/drawing/2014/main" id="{BCD92A15-4163-42C7-AAC5-BCF46D0159D9}"/>
            </a:ext>
          </a:extLst>
        </xdr:cNvPr>
        <xdr:cNvSpPr txBox="1">
          <a:spLocks noChangeArrowheads="1"/>
        </xdr:cNvSpPr>
      </xdr:nvSpPr>
      <xdr:spPr bwMode="auto">
        <a:xfrm>
          <a:off x="413142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62" name="Text Box 2">
          <a:extLst>
            <a:ext uri="{FF2B5EF4-FFF2-40B4-BE49-F238E27FC236}">
              <a16:creationId xmlns:a16="http://schemas.microsoft.com/office/drawing/2014/main" id="{0AE93646-75CB-4221-A1D4-B2F3143C0D6A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63" name="Text Box 2">
          <a:extLst>
            <a:ext uri="{FF2B5EF4-FFF2-40B4-BE49-F238E27FC236}">
              <a16:creationId xmlns:a16="http://schemas.microsoft.com/office/drawing/2014/main" id="{744B27B8-8F5F-4CC7-9209-13C7E5061A0E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64" name="Text Box 2">
          <a:extLst>
            <a:ext uri="{FF2B5EF4-FFF2-40B4-BE49-F238E27FC236}">
              <a16:creationId xmlns:a16="http://schemas.microsoft.com/office/drawing/2014/main" id="{49B82011-D77A-442E-93A4-2F6CE6639419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65" name="Text Box 2">
          <a:extLst>
            <a:ext uri="{FF2B5EF4-FFF2-40B4-BE49-F238E27FC236}">
              <a16:creationId xmlns:a16="http://schemas.microsoft.com/office/drawing/2014/main" id="{FCA2EBF4-485D-433D-A3D2-6D4E3DD17DCB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66" name="Text Box 2">
          <a:extLst>
            <a:ext uri="{FF2B5EF4-FFF2-40B4-BE49-F238E27FC236}">
              <a16:creationId xmlns:a16="http://schemas.microsoft.com/office/drawing/2014/main" id="{D3098130-7210-4C79-A348-7994F7A00883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67" name="Text Box 2">
          <a:extLst>
            <a:ext uri="{FF2B5EF4-FFF2-40B4-BE49-F238E27FC236}">
              <a16:creationId xmlns:a16="http://schemas.microsoft.com/office/drawing/2014/main" id="{2B1BA1C8-7D3B-426E-923E-A5F6950FC5E0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68" name="Text Box 2">
          <a:extLst>
            <a:ext uri="{FF2B5EF4-FFF2-40B4-BE49-F238E27FC236}">
              <a16:creationId xmlns:a16="http://schemas.microsoft.com/office/drawing/2014/main" id="{02E57571-DF99-4FAA-815F-E54ECD134C1A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69" name="Text Box 2">
          <a:extLst>
            <a:ext uri="{FF2B5EF4-FFF2-40B4-BE49-F238E27FC236}">
              <a16:creationId xmlns:a16="http://schemas.microsoft.com/office/drawing/2014/main" id="{E0B5E167-A412-447D-A8FA-99493A70A25C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70" name="Text Box 2">
          <a:extLst>
            <a:ext uri="{FF2B5EF4-FFF2-40B4-BE49-F238E27FC236}">
              <a16:creationId xmlns:a16="http://schemas.microsoft.com/office/drawing/2014/main" id="{5990ACA0-1AE9-4363-9A9A-873F241E5952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71" name="Text Box 2">
          <a:extLst>
            <a:ext uri="{FF2B5EF4-FFF2-40B4-BE49-F238E27FC236}">
              <a16:creationId xmlns:a16="http://schemas.microsoft.com/office/drawing/2014/main" id="{F19F0176-48CE-414D-B7A8-25EB16E1BBB6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72" name="Text Box 2">
          <a:extLst>
            <a:ext uri="{FF2B5EF4-FFF2-40B4-BE49-F238E27FC236}">
              <a16:creationId xmlns:a16="http://schemas.microsoft.com/office/drawing/2014/main" id="{ED5A6EDB-E647-4FB7-85D7-2BA3D30813DC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73" name="Text Box 2">
          <a:extLst>
            <a:ext uri="{FF2B5EF4-FFF2-40B4-BE49-F238E27FC236}">
              <a16:creationId xmlns:a16="http://schemas.microsoft.com/office/drawing/2014/main" id="{890A18A8-32E9-4E39-A21D-A72A2FA1B33B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74" name="Text Box 2">
          <a:extLst>
            <a:ext uri="{FF2B5EF4-FFF2-40B4-BE49-F238E27FC236}">
              <a16:creationId xmlns:a16="http://schemas.microsoft.com/office/drawing/2014/main" id="{8336E8BF-9E34-434B-8CF6-A60A06DA3692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75" name="Text Box 2">
          <a:extLst>
            <a:ext uri="{FF2B5EF4-FFF2-40B4-BE49-F238E27FC236}">
              <a16:creationId xmlns:a16="http://schemas.microsoft.com/office/drawing/2014/main" id="{FAE8BEB1-E7B7-4929-B0F1-B40A8BD4A5DB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76" name="Text Box 2">
          <a:extLst>
            <a:ext uri="{FF2B5EF4-FFF2-40B4-BE49-F238E27FC236}">
              <a16:creationId xmlns:a16="http://schemas.microsoft.com/office/drawing/2014/main" id="{55E999F8-7318-44D9-B91F-57A43B1D91E3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77" name="Text Box 2">
          <a:extLst>
            <a:ext uri="{FF2B5EF4-FFF2-40B4-BE49-F238E27FC236}">
              <a16:creationId xmlns:a16="http://schemas.microsoft.com/office/drawing/2014/main" id="{5568BE8B-0DD5-4B6B-A8B8-8F3ECC1F3350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78" name="Text Box 2">
          <a:extLst>
            <a:ext uri="{FF2B5EF4-FFF2-40B4-BE49-F238E27FC236}">
              <a16:creationId xmlns:a16="http://schemas.microsoft.com/office/drawing/2014/main" id="{B84939A6-8205-4182-A2FE-D076D2180F31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79" name="Text Box 2">
          <a:extLst>
            <a:ext uri="{FF2B5EF4-FFF2-40B4-BE49-F238E27FC236}">
              <a16:creationId xmlns:a16="http://schemas.microsoft.com/office/drawing/2014/main" id="{BB5DF57A-8935-4E36-99CB-AEDBB6476097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80" name="Text Box 2">
          <a:extLst>
            <a:ext uri="{FF2B5EF4-FFF2-40B4-BE49-F238E27FC236}">
              <a16:creationId xmlns:a16="http://schemas.microsoft.com/office/drawing/2014/main" id="{BE24781D-1DA0-4284-9CFE-6EBF567D1FDA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81" name="Text Box 2">
          <a:extLst>
            <a:ext uri="{FF2B5EF4-FFF2-40B4-BE49-F238E27FC236}">
              <a16:creationId xmlns:a16="http://schemas.microsoft.com/office/drawing/2014/main" id="{03717182-837D-4E20-AC2B-D7DD6D8B849A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82" name="Text Box 2">
          <a:extLst>
            <a:ext uri="{FF2B5EF4-FFF2-40B4-BE49-F238E27FC236}">
              <a16:creationId xmlns:a16="http://schemas.microsoft.com/office/drawing/2014/main" id="{DA66FB2E-4BD2-4C98-945B-1EF19B63C6E3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83" name="Text Box 2">
          <a:extLst>
            <a:ext uri="{FF2B5EF4-FFF2-40B4-BE49-F238E27FC236}">
              <a16:creationId xmlns:a16="http://schemas.microsoft.com/office/drawing/2014/main" id="{DE9FC5ED-127B-4F0C-84F7-BE350B4CC71A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84" name="Text Box 2">
          <a:extLst>
            <a:ext uri="{FF2B5EF4-FFF2-40B4-BE49-F238E27FC236}">
              <a16:creationId xmlns:a16="http://schemas.microsoft.com/office/drawing/2014/main" id="{23B96B0E-A105-4418-B6BC-5DCDC20819FA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85" name="Text Box 2">
          <a:extLst>
            <a:ext uri="{FF2B5EF4-FFF2-40B4-BE49-F238E27FC236}">
              <a16:creationId xmlns:a16="http://schemas.microsoft.com/office/drawing/2014/main" id="{63AAC4A2-B4CA-4AA1-87C7-DB2A0D7C4A6C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86" name="Text Box 2">
          <a:extLst>
            <a:ext uri="{FF2B5EF4-FFF2-40B4-BE49-F238E27FC236}">
              <a16:creationId xmlns:a16="http://schemas.microsoft.com/office/drawing/2014/main" id="{BAB79F3B-8C61-4427-9D23-6B42C4930AF4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87" name="Text Box 2">
          <a:extLst>
            <a:ext uri="{FF2B5EF4-FFF2-40B4-BE49-F238E27FC236}">
              <a16:creationId xmlns:a16="http://schemas.microsoft.com/office/drawing/2014/main" id="{A46F882A-9DE7-4C5F-AE8B-71720A91D51A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88" name="Text Box 2">
          <a:extLst>
            <a:ext uri="{FF2B5EF4-FFF2-40B4-BE49-F238E27FC236}">
              <a16:creationId xmlns:a16="http://schemas.microsoft.com/office/drawing/2014/main" id="{C682CBFB-A346-42CD-ACB7-1BFAD40CA175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89" name="Text Box 2">
          <a:extLst>
            <a:ext uri="{FF2B5EF4-FFF2-40B4-BE49-F238E27FC236}">
              <a16:creationId xmlns:a16="http://schemas.microsoft.com/office/drawing/2014/main" id="{C4897587-ECE6-4E5F-A1E4-127D1D948942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90" name="Text Box 2">
          <a:extLst>
            <a:ext uri="{FF2B5EF4-FFF2-40B4-BE49-F238E27FC236}">
              <a16:creationId xmlns:a16="http://schemas.microsoft.com/office/drawing/2014/main" id="{3CABE417-9902-4AC3-927E-94B65871F3E2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91" name="Text Box 2">
          <a:extLst>
            <a:ext uri="{FF2B5EF4-FFF2-40B4-BE49-F238E27FC236}">
              <a16:creationId xmlns:a16="http://schemas.microsoft.com/office/drawing/2014/main" id="{6F56ACCE-C4E3-4815-8879-BEB8A50F31CF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92" name="Text Box 2">
          <a:extLst>
            <a:ext uri="{FF2B5EF4-FFF2-40B4-BE49-F238E27FC236}">
              <a16:creationId xmlns:a16="http://schemas.microsoft.com/office/drawing/2014/main" id="{3000F84D-117B-41EC-A1DD-A56F2AB6F739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93" name="Text Box 2">
          <a:extLst>
            <a:ext uri="{FF2B5EF4-FFF2-40B4-BE49-F238E27FC236}">
              <a16:creationId xmlns:a16="http://schemas.microsoft.com/office/drawing/2014/main" id="{CC59E3AC-8F65-4A1C-902F-335A8787C139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94" name="Text Box 2">
          <a:extLst>
            <a:ext uri="{FF2B5EF4-FFF2-40B4-BE49-F238E27FC236}">
              <a16:creationId xmlns:a16="http://schemas.microsoft.com/office/drawing/2014/main" id="{B6E0FF4C-EA0E-46E9-8F2B-C31E16D844C3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95" name="Text Box 2">
          <a:extLst>
            <a:ext uri="{FF2B5EF4-FFF2-40B4-BE49-F238E27FC236}">
              <a16:creationId xmlns:a16="http://schemas.microsoft.com/office/drawing/2014/main" id="{4B0B470C-B859-49D3-9B55-B95CE21BD0E0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96" name="Text Box 2">
          <a:extLst>
            <a:ext uri="{FF2B5EF4-FFF2-40B4-BE49-F238E27FC236}">
              <a16:creationId xmlns:a16="http://schemas.microsoft.com/office/drawing/2014/main" id="{4F76165D-653B-411C-889E-C2167F91705A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97" name="Text Box 2">
          <a:extLst>
            <a:ext uri="{FF2B5EF4-FFF2-40B4-BE49-F238E27FC236}">
              <a16:creationId xmlns:a16="http://schemas.microsoft.com/office/drawing/2014/main" id="{85174F9C-F638-47DA-822B-90F0EB3EDB82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98" name="Text Box 2">
          <a:extLst>
            <a:ext uri="{FF2B5EF4-FFF2-40B4-BE49-F238E27FC236}">
              <a16:creationId xmlns:a16="http://schemas.microsoft.com/office/drawing/2014/main" id="{80E7148F-72E7-4F70-8B7F-7AACCA5C42D6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299" name="Text Box 2">
          <a:extLst>
            <a:ext uri="{FF2B5EF4-FFF2-40B4-BE49-F238E27FC236}">
              <a16:creationId xmlns:a16="http://schemas.microsoft.com/office/drawing/2014/main" id="{E7FC6A2C-98B3-4B2E-975D-983B8541C73E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300" name="Text Box 2">
          <a:extLst>
            <a:ext uri="{FF2B5EF4-FFF2-40B4-BE49-F238E27FC236}">
              <a16:creationId xmlns:a16="http://schemas.microsoft.com/office/drawing/2014/main" id="{4CCFE9A5-088E-444E-BA3B-EBEBF9351EB1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301" name="Text Box 2">
          <a:extLst>
            <a:ext uri="{FF2B5EF4-FFF2-40B4-BE49-F238E27FC236}">
              <a16:creationId xmlns:a16="http://schemas.microsoft.com/office/drawing/2014/main" id="{7CF9923D-50C8-49E2-81F1-AFD2B7C63445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302" name="Text Box 2">
          <a:extLst>
            <a:ext uri="{FF2B5EF4-FFF2-40B4-BE49-F238E27FC236}">
              <a16:creationId xmlns:a16="http://schemas.microsoft.com/office/drawing/2014/main" id="{8C1CEC37-9FF9-4A5B-9ED4-EDF2AEFC9349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303" name="Text Box 2">
          <a:extLst>
            <a:ext uri="{FF2B5EF4-FFF2-40B4-BE49-F238E27FC236}">
              <a16:creationId xmlns:a16="http://schemas.microsoft.com/office/drawing/2014/main" id="{35A54E64-4FB3-4500-867D-8E25DB452930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304" name="Text Box 2">
          <a:extLst>
            <a:ext uri="{FF2B5EF4-FFF2-40B4-BE49-F238E27FC236}">
              <a16:creationId xmlns:a16="http://schemas.microsoft.com/office/drawing/2014/main" id="{118129EA-43AE-4B23-BC4E-206F300F0635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305" name="Text Box 2">
          <a:extLst>
            <a:ext uri="{FF2B5EF4-FFF2-40B4-BE49-F238E27FC236}">
              <a16:creationId xmlns:a16="http://schemas.microsoft.com/office/drawing/2014/main" id="{01F47BC0-FDFF-4381-B135-426D32DA8003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95250</xdr:colOff>
      <xdr:row>145</xdr:row>
      <xdr:rowOff>0</xdr:rowOff>
    </xdr:from>
    <xdr:ext cx="76200" cy="200025"/>
    <xdr:sp macro="" textlink="">
      <xdr:nvSpPr>
        <xdr:cNvPr id="1306" name="Text Box 2">
          <a:extLst>
            <a:ext uri="{FF2B5EF4-FFF2-40B4-BE49-F238E27FC236}">
              <a16:creationId xmlns:a16="http://schemas.microsoft.com/office/drawing/2014/main" id="{2E44C3CE-E869-42B3-90C0-62AB7812D810}"/>
            </a:ext>
          </a:extLst>
        </xdr:cNvPr>
        <xdr:cNvSpPr txBox="1">
          <a:spLocks noChangeArrowheads="1"/>
        </xdr:cNvSpPr>
      </xdr:nvSpPr>
      <xdr:spPr bwMode="auto">
        <a:xfrm>
          <a:off x="4226675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07" name="Text Box 2">
          <a:extLst>
            <a:ext uri="{FF2B5EF4-FFF2-40B4-BE49-F238E27FC236}">
              <a16:creationId xmlns:a16="http://schemas.microsoft.com/office/drawing/2014/main" id="{7535C0E9-4FBA-4BFF-8B03-2AEFE913ABA7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08" name="Text Box 2">
          <a:extLst>
            <a:ext uri="{FF2B5EF4-FFF2-40B4-BE49-F238E27FC236}">
              <a16:creationId xmlns:a16="http://schemas.microsoft.com/office/drawing/2014/main" id="{3CE9B07B-B085-48AD-ADDF-52452779DA0D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09" name="Text Box 2">
          <a:extLst>
            <a:ext uri="{FF2B5EF4-FFF2-40B4-BE49-F238E27FC236}">
              <a16:creationId xmlns:a16="http://schemas.microsoft.com/office/drawing/2014/main" id="{01755B01-E2BA-400F-B71C-4054B9FF4C5D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10" name="Text Box 2">
          <a:extLst>
            <a:ext uri="{FF2B5EF4-FFF2-40B4-BE49-F238E27FC236}">
              <a16:creationId xmlns:a16="http://schemas.microsoft.com/office/drawing/2014/main" id="{227BB623-3E22-483C-A63D-4EBF67A714F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11" name="Text Box 2">
          <a:extLst>
            <a:ext uri="{FF2B5EF4-FFF2-40B4-BE49-F238E27FC236}">
              <a16:creationId xmlns:a16="http://schemas.microsoft.com/office/drawing/2014/main" id="{C1D20940-3C51-40E3-A37A-17A3EDD05DC7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12" name="Text Box 2">
          <a:extLst>
            <a:ext uri="{FF2B5EF4-FFF2-40B4-BE49-F238E27FC236}">
              <a16:creationId xmlns:a16="http://schemas.microsoft.com/office/drawing/2014/main" id="{503CF918-BAA6-468B-B06D-F888FE87442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13" name="Text Box 2">
          <a:extLst>
            <a:ext uri="{FF2B5EF4-FFF2-40B4-BE49-F238E27FC236}">
              <a16:creationId xmlns:a16="http://schemas.microsoft.com/office/drawing/2014/main" id="{A7C09273-136B-4DC5-8BA1-D1D4A61D0D0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14" name="Text Box 2">
          <a:extLst>
            <a:ext uri="{FF2B5EF4-FFF2-40B4-BE49-F238E27FC236}">
              <a16:creationId xmlns:a16="http://schemas.microsoft.com/office/drawing/2014/main" id="{15561A5B-1791-4D7F-9AFE-68AA150B448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15" name="Text Box 2">
          <a:extLst>
            <a:ext uri="{FF2B5EF4-FFF2-40B4-BE49-F238E27FC236}">
              <a16:creationId xmlns:a16="http://schemas.microsoft.com/office/drawing/2014/main" id="{889045D2-9DE5-4453-B259-CB9BB6A49F09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16" name="Text Box 2">
          <a:extLst>
            <a:ext uri="{FF2B5EF4-FFF2-40B4-BE49-F238E27FC236}">
              <a16:creationId xmlns:a16="http://schemas.microsoft.com/office/drawing/2014/main" id="{83783693-7991-48F2-A105-DD668B5663D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17" name="Text Box 2">
          <a:extLst>
            <a:ext uri="{FF2B5EF4-FFF2-40B4-BE49-F238E27FC236}">
              <a16:creationId xmlns:a16="http://schemas.microsoft.com/office/drawing/2014/main" id="{CEA08BFB-70E6-40BC-9B51-2BB3A8D4AE87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18" name="Text Box 2">
          <a:extLst>
            <a:ext uri="{FF2B5EF4-FFF2-40B4-BE49-F238E27FC236}">
              <a16:creationId xmlns:a16="http://schemas.microsoft.com/office/drawing/2014/main" id="{33EDC588-E2AD-4F09-AD3A-8873A5426B59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19" name="Text Box 2">
          <a:extLst>
            <a:ext uri="{FF2B5EF4-FFF2-40B4-BE49-F238E27FC236}">
              <a16:creationId xmlns:a16="http://schemas.microsoft.com/office/drawing/2014/main" id="{77962ADF-CC1B-4D7A-95AB-522C1B4E82CF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20" name="Text Box 2">
          <a:extLst>
            <a:ext uri="{FF2B5EF4-FFF2-40B4-BE49-F238E27FC236}">
              <a16:creationId xmlns:a16="http://schemas.microsoft.com/office/drawing/2014/main" id="{B2AF9FB9-75A8-4491-B35C-9CA645E3B00C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21" name="Text Box 2">
          <a:extLst>
            <a:ext uri="{FF2B5EF4-FFF2-40B4-BE49-F238E27FC236}">
              <a16:creationId xmlns:a16="http://schemas.microsoft.com/office/drawing/2014/main" id="{C1B413BD-7EA4-428D-B966-1592461584BF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22" name="Text Box 2">
          <a:extLst>
            <a:ext uri="{FF2B5EF4-FFF2-40B4-BE49-F238E27FC236}">
              <a16:creationId xmlns:a16="http://schemas.microsoft.com/office/drawing/2014/main" id="{AD3DA4C0-DCE2-48C1-8FD5-E77E741C909F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23" name="Text Box 2">
          <a:extLst>
            <a:ext uri="{FF2B5EF4-FFF2-40B4-BE49-F238E27FC236}">
              <a16:creationId xmlns:a16="http://schemas.microsoft.com/office/drawing/2014/main" id="{87818A0E-812C-46C1-AB67-AD71CF7FB8F6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24" name="Text Box 2">
          <a:extLst>
            <a:ext uri="{FF2B5EF4-FFF2-40B4-BE49-F238E27FC236}">
              <a16:creationId xmlns:a16="http://schemas.microsoft.com/office/drawing/2014/main" id="{4E3D1027-7660-4F0C-B999-505D8D81240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25" name="Text Box 2">
          <a:extLst>
            <a:ext uri="{FF2B5EF4-FFF2-40B4-BE49-F238E27FC236}">
              <a16:creationId xmlns:a16="http://schemas.microsoft.com/office/drawing/2014/main" id="{69A1B0AE-BA0C-441A-96C6-2A81E2FB78A3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26" name="Text Box 2">
          <a:extLst>
            <a:ext uri="{FF2B5EF4-FFF2-40B4-BE49-F238E27FC236}">
              <a16:creationId xmlns:a16="http://schemas.microsoft.com/office/drawing/2014/main" id="{8535FAD5-44F5-4946-A61E-0AF6569F8D87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27" name="Text Box 2">
          <a:extLst>
            <a:ext uri="{FF2B5EF4-FFF2-40B4-BE49-F238E27FC236}">
              <a16:creationId xmlns:a16="http://schemas.microsoft.com/office/drawing/2014/main" id="{CB4B0C87-1394-491D-9635-F6FF1733A34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28" name="Text Box 2">
          <a:extLst>
            <a:ext uri="{FF2B5EF4-FFF2-40B4-BE49-F238E27FC236}">
              <a16:creationId xmlns:a16="http://schemas.microsoft.com/office/drawing/2014/main" id="{C4EF5018-8A4D-4E24-BE9E-C5F7F7DB64FC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29" name="Text Box 2">
          <a:extLst>
            <a:ext uri="{FF2B5EF4-FFF2-40B4-BE49-F238E27FC236}">
              <a16:creationId xmlns:a16="http://schemas.microsoft.com/office/drawing/2014/main" id="{8D32AAD4-CF93-4AFD-8AAA-C2EFE8F89AB5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30" name="Text Box 2">
          <a:extLst>
            <a:ext uri="{FF2B5EF4-FFF2-40B4-BE49-F238E27FC236}">
              <a16:creationId xmlns:a16="http://schemas.microsoft.com/office/drawing/2014/main" id="{F13BDF49-738C-4F72-AFA5-19F472B32275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31" name="Text Box 2">
          <a:extLst>
            <a:ext uri="{FF2B5EF4-FFF2-40B4-BE49-F238E27FC236}">
              <a16:creationId xmlns:a16="http://schemas.microsoft.com/office/drawing/2014/main" id="{CB248945-8C48-47F0-ADBA-598321A1C9C0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32" name="Text Box 2">
          <a:extLst>
            <a:ext uri="{FF2B5EF4-FFF2-40B4-BE49-F238E27FC236}">
              <a16:creationId xmlns:a16="http://schemas.microsoft.com/office/drawing/2014/main" id="{B52DDF08-42A6-4B92-9881-36F6DBBF0C55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33" name="Text Box 2">
          <a:extLst>
            <a:ext uri="{FF2B5EF4-FFF2-40B4-BE49-F238E27FC236}">
              <a16:creationId xmlns:a16="http://schemas.microsoft.com/office/drawing/2014/main" id="{71CAC4E3-4ACC-46F7-93FA-00E8FE98A679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34" name="Text Box 2">
          <a:extLst>
            <a:ext uri="{FF2B5EF4-FFF2-40B4-BE49-F238E27FC236}">
              <a16:creationId xmlns:a16="http://schemas.microsoft.com/office/drawing/2014/main" id="{8971DFC9-20A0-47C7-AFC0-F27C1C4EF57A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35" name="Text Box 2">
          <a:extLst>
            <a:ext uri="{FF2B5EF4-FFF2-40B4-BE49-F238E27FC236}">
              <a16:creationId xmlns:a16="http://schemas.microsoft.com/office/drawing/2014/main" id="{63B8531E-8D68-480D-8D95-93FA26060980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36" name="Text Box 2">
          <a:extLst>
            <a:ext uri="{FF2B5EF4-FFF2-40B4-BE49-F238E27FC236}">
              <a16:creationId xmlns:a16="http://schemas.microsoft.com/office/drawing/2014/main" id="{2FC8ED34-7044-412A-9FD4-C5FF82B7B926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37" name="Text Box 2">
          <a:extLst>
            <a:ext uri="{FF2B5EF4-FFF2-40B4-BE49-F238E27FC236}">
              <a16:creationId xmlns:a16="http://schemas.microsoft.com/office/drawing/2014/main" id="{95101889-E819-408A-A8ED-5EA48A93B397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38" name="Text Box 2">
          <a:extLst>
            <a:ext uri="{FF2B5EF4-FFF2-40B4-BE49-F238E27FC236}">
              <a16:creationId xmlns:a16="http://schemas.microsoft.com/office/drawing/2014/main" id="{B15F1779-4FA9-47A5-9FFE-AC06F489CDB3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39" name="Text Box 2">
          <a:extLst>
            <a:ext uri="{FF2B5EF4-FFF2-40B4-BE49-F238E27FC236}">
              <a16:creationId xmlns:a16="http://schemas.microsoft.com/office/drawing/2014/main" id="{6C450B4A-E6C7-4CCF-964E-723B3BD66EEC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40" name="Text Box 2">
          <a:extLst>
            <a:ext uri="{FF2B5EF4-FFF2-40B4-BE49-F238E27FC236}">
              <a16:creationId xmlns:a16="http://schemas.microsoft.com/office/drawing/2014/main" id="{7781E882-155C-42DF-975F-E65EA01074B3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41" name="Text Box 2">
          <a:extLst>
            <a:ext uri="{FF2B5EF4-FFF2-40B4-BE49-F238E27FC236}">
              <a16:creationId xmlns:a16="http://schemas.microsoft.com/office/drawing/2014/main" id="{D9F0876C-B233-44F6-A8F8-2CEB92409378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42" name="Text Box 2">
          <a:extLst>
            <a:ext uri="{FF2B5EF4-FFF2-40B4-BE49-F238E27FC236}">
              <a16:creationId xmlns:a16="http://schemas.microsoft.com/office/drawing/2014/main" id="{1C306D87-B75F-4553-B1E8-692FAC75610B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43" name="Text Box 2">
          <a:extLst>
            <a:ext uri="{FF2B5EF4-FFF2-40B4-BE49-F238E27FC236}">
              <a16:creationId xmlns:a16="http://schemas.microsoft.com/office/drawing/2014/main" id="{19C865B5-6B77-4FD4-ACF2-F8324BF54726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44" name="Text Box 2">
          <a:extLst>
            <a:ext uri="{FF2B5EF4-FFF2-40B4-BE49-F238E27FC236}">
              <a16:creationId xmlns:a16="http://schemas.microsoft.com/office/drawing/2014/main" id="{63C1C2E8-5A95-4A18-9527-9DB10DCABD1F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45" name="Text Box 2">
          <a:extLst>
            <a:ext uri="{FF2B5EF4-FFF2-40B4-BE49-F238E27FC236}">
              <a16:creationId xmlns:a16="http://schemas.microsoft.com/office/drawing/2014/main" id="{946575B8-9ECB-4E48-BA39-731E806482B0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46" name="Text Box 2">
          <a:extLst>
            <a:ext uri="{FF2B5EF4-FFF2-40B4-BE49-F238E27FC236}">
              <a16:creationId xmlns:a16="http://schemas.microsoft.com/office/drawing/2014/main" id="{A69D745B-4061-45F5-941A-8E6B40C0ADAB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47" name="Text Box 2">
          <a:extLst>
            <a:ext uri="{FF2B5EF4-FFF2-40B4-BE49-F238E27FC236}">
              <a16:creationId xmlns:a16="http://schemas.microsoft.com/office/drawing/2014/main" id="{CA36BC59-8657-40F5-ADAF-41D714A6911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48" name="Text Box 2">
          <a:extLst>
            <a:ext uri="{FF2B5EF4-FFF2-40B4-BE49-F238E27FC236}">
              <a16:creationId xmlns:a16="http://schemas.microsoft.com/office/drawing/2014/main" id="{282701FD-6CB9-4C17-9FE4-589C21AF4079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49" name="Text Box 2">
          <a:extLst>
            <a:ext uri="{FF2B5EF4-FFF2-40B4-BE49-F238E27FC236}">
              <a16:creationId xmlns:a16="http://schemas.microsoft.com/office/drawing/2014/main" id="{881054E2-03AC-4747-AFCA-65F99DB57924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50" name="Text Box 2">
          <a:extLst>
            <a:ext uri="{FF2B5EF4-FFF2-40B4-BE49-F238E27FC236}">
              <a16:creationId xmlns:a16="http://schemas.microsoft.com/office/drawing/2014/main" id="{07CBB81C-5CB2-4B13-9AAB-924E89DFCC5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51" name="Text Box 2">
          <a:extLst>
            <a:ext uri="{FF2B5EF4-FFF2-40B4-BE49-F238E27FC236}">
              <a16:creationId xmlns:a16="http://schemas.microsoft.com/office/drawing/2014/main" id="{2E99D4C6-9D69-4B8F-9E08-7BDEE054AEAA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52" name="Text Box 2">
          <a:extLst>
            <a:ext uri="{FF2B5EF4-FFF2-40B4-BE49-F238E27FC236}">
              <a16:creationId xmlns:a16="http://schemas.microsoft.com/office/drawing/2014/main" id="{FC4C396B-D1DF-4A70-AA92-3260B94659C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53" name="Text Box 2">
          <a:extLst>
            <a:ext uri="{FF2B5EF4-FFF2-40B4-BE49-F238E27FC236}">
              <a16:creationId xmlns:a16="http://schemas.microsoft.com/office/drawing/2014/main" id="{265C4AEA-2245-46D9-9BF5-BE7E46D447B6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54" name="Text Box 2">
          <a:extLst>
            <a:ext uri="{FF2B5EF4-FFF2-40B4-BE49-F238E27FC236}">
              <a16:creationId xmlns:a16="http://schemas.microsoft.com/office/drawing/2014/main" id="{4F87A8F7-326D-44E0-B658-2AD99A872566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55" name="Text Box 2">
          <a:extLst>
            <a:ext uri="{FF2B5EF4-FFF2-40B4-BE49-F238E27FC236}">
              <a16:creationId xmlns:a16="http://schemas.microsoft.com/office/drawing/2014/main" id="{F9701A32-A488-4439-BC32-C5FEB5198180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56" name="Text Box 2">
          <a:extLst>
            <a:ext uri="{FF2B5EF4-FFF2-40B4-BE49-F238E27FC236}">
              <a16:creationId xmlns:a16="http://schemas.microsoft.com/office/drawing/2014/main" id="{D5E8250F-E219-4A50-A19E-83D8D9914BE7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57" name="Text Box 2">
          <a:extLst>
            <a:ext uri="{FF2B5EF4-FFF2-40B4-BE49-F238E27FC236}">
              <a16:creationId xmlns:a16="http://schemas.microsoft.com/office/drawing/2014/main" id="{6ED7D642-B2F6-459B-A8E7-D8262D03566D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58" name="Text Box 2">
          <a:extLst>
            <a:ext uri="{FF2B5EF4-FFF2-40B4-BE49-F238E27FC236}">
              <a16:creationId xmlns:a16="http://schemas.microsoft.com/office/drawing/2014/main" id="{4AD39B44-CF49-40A4-B1F8-5A16DE660B1A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59" name="Text Box 2">
          <a:extLst>
            <a:ext uri="{FF2B5EF4-FFF2-40B4-BE49-F238E27FC236}">
              <a16:creationId xmlns:a16="http://schemas.microsoft.com/office/drawing/2014/main" id="{42A7DA7C-C9E6-40F7-987D-2A30AAE65D2A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60" name="Text Box 2">
          <a:extLst>
            <a:ext uri="{FF2B5EF4-FFF2-40B4-BE49-F238E27FC236}">
              <a16:creationId xmlns:a16="http://schemas.microsoft.com/office/drawing/2014/main" id="{12AB20A7-3771-4123-8A13-59830B74969C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61" name="Text Box 2">
          <a:extLst>
            <a:ext uri="{FF2B5EF4-FFF2-40B4-BE49-F238E27FC236}">
              <a16:creationId xmlns:a16="http://schemas.microsoft.com/office/drawing/2014/main" id="{34F4E5C8-D818-44D5-B1B9-0D66B55A985A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62" name="Text Box 2">
          <a:extLst>
            <a:ext uri="{FF2B5EF4-FFF2-40B4-BE49-F238E27FC236}">
              <a16:creationId xmlns:a16="http://schemas.microsoft.com/office/drawing/2014/main" id="{2140C54A-DFBA-48D4-BC4E-C11ED637456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63" name="Text Box 2">
          <a:extLst>
            <a:ext uri="{FF2B5EF4-FFF2-40B4-BE49-F238E27FC236}">
              <a16:creationId xmlns:a16="http://schemas.microsoft.com/office/drawing/2014/main" id="{5F66619F-A5B8-4985-9D60-4C94B36D5099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64" name="Text Box 2">
          <a:extLst>
            <a:ext uri="{FF2B5EF4-FFF2-40B4-BE49-F238E27FC236}">
              <a16:creationId xmlns:a16="http://schemas.microsoft.com/office/drawing/2014/main" id="{4DF08BFE-4311-40E7-AF7E-8E1A3E4036F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65" name="Text Box 2">
          <a:extLst>
            <a:ext uri="{FF2B5EF4-FFF2-40B4-BE49-F238E27FC236}">
              <a16:creationId xmlns:a16="http://schemas.microsoft.com/office/drawing/2014/main" id="{78259CCC-3675-4CCD-8CEA-4E681E7814E6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66" name="Text Box 2">
          <a:extLst>
            <a:ext uri="{FF2B5EF4-FFF2-40B4-BE49-F238E27FC236}">
              <a16:creationId xmlns:a16="http://schemas.microsoft.com/office/drawing/2014/main" id="{0AC6AE49-DA46-4804-9A23-92C0226579D9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67" name="Text Box 2">
          <a:extLst>
            <a:ext uri="{FF2B5EF4-FFF2-40B4-BE49-F238E27FC236}">
              <a16:creationId xmlns:a16="http://schemas.microsoft.com/office/drawing/2014/main" id="{811B4786-F74B-407F-9386-5BD5FF8DB99C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68" name="Text Box 2">
          <a:extLst>
            <a:ext uri="{FF2B5EF4-FFF2-40B4-BE49-F238E27FC236}">
              <a16:creationId xmlns:a16="http://schemas.microsoft.com/office/drawing/2014/main" id="{60663218-A00B-4667-979A-26AB0DBCBD6D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69" name="Text Box 2">
          <a:extLst>
            <a:ext uri="{FF2B5EF4-FFF2-40B4-BE49-F238E27FC236}">
              <a16:creationId xmlns:a16="http://schemas.microsoft.com/office/drawing/2014/main" id="{F917DAB4-1170-4AB2-8A03-DF1D845A2D33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70" name="Text Box 2">
          <a:extLst>
            <a:ext uri="{FF2B5EF4-FFF2-40B4-BE49-F238E27FC236}">
              <a16:creationId xmlns:a16="http://schemas.microsoft.com/office/drawing/2014/main" id="{3CAE7B03-2602-4D59-AABC-68B9B3014B66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71" name="Text Box 2">
          <a:extLst>
            <a:ext uri="{FF2B5EF4-FFF2-40B4-BE49-F238E27FC236}">
              <a16:creationId xmlns:a16="http://schemas.microsoft.com/office/drawing/2014/main" id="{2B5FA7B9-6DB5-49E4-8412-9BD48187A3AC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72" name="Text Box 2">
          <a:extLst>
            <a:ext uri="{FF2B5EF4-FFF2-40B4-BE49-F238E27FC236}">
              <a16:creationId xmlns:a16="http://schemas.microsoft.com/office/drawing/2014/main" id="{07CC0AB5-F794-40F2-BAEB-1A1E9569E394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73" name="Text Box 2">
          <a:extLst>
            <a:ext uri="{FF2B5EF4-FFF2-40B4-BE49-F238E27FC236}">
              <a16:creationId xmlns:a16="http://schemas.microsoft.com/office/drawing/2014/main" id="{5E4CACB4-6F20-40D3-A089-05D9DA44A2FA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74" name="Text Box 2">
          <a:extLst>
            <a:ext uri="{FF2B5EF4-FFF2-40B4-BE49-F238E27FC236}">
              <a16:creationId xmlns:a16="http://schemas.microsoft.com/office/drawing/2014/main" id="{F051AA11-34FA-48FC-AB10-C15E3C5A3513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75" name="Text Box 2">
          <a:extLst>
            <a:ext uri="{FF2B5EF4-FFF2-40B4-BE49-F238E27FC236}">
              <a16:creationId xmlns:a16="http://schemas.microsoft.com/office/drawing/2014/main" id="{0E98B09E-282F-4A5A-96E3-37156568F693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76" name="Text Box 2">
          <a:extLst>
            <a:ext uri="{FF2B5EF4-FFF2-40B4-BE49-F238E27FC236}">
              <a16:creationId xmlns:a16="http://schemas.microsoft.com/office/drawing/2014/main" id="{9ACAFF53-4A09-412A-AD37-38FE3BB8C5B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77" name="Text Box 2">
          <a:extLst>
            <a:ext uri="{FF2B5EF4-FFF2-40B4-BE49-F238E27FC236}">
              <a16:creationId xmlns:a16="http://schemas.microsoft.com/office/drawing/2014/main" id="{C08109EF-A9FF-4808-A032-76E03214894C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78" name="Text Box 2">
          <a:extLst>
            <a:ext uri="{FF2B5EF4-FFF2-40B4-BE49-F238E27FC236}">
              <a16:creationId xmlns:a16="http://schemas.microsoft.com/office/drawing/2014/main" id="{3A580315-6ABD-4E1E-9AE0-DB193F759DE9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79" name="Text Box 2">
          <a:extLst>
            <a:ext uri="{FF2B5EF4-FFF2-40B4-BE49-F238E27FC236}">
              <a16:creationId xmlns:a16="http://schemas.microsoft.com/office/drawing/2014/main" id="{268A383E-3DDF-455E-8134-0896CC633E23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80" name="Text Box 2">
          <a:extLst>
            <a:ext uri="{FF2B5EF4-FFF2-40B4-BE49-F238E27FC236}">
              <a16:creationId xmlns:a16="http://schemas.microsoft.com/office/drawing/2014/main" id="{AA86BE4E-13F1-4CEE-9131-1C707610D820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81" name="Text Box 2">
          <a:extLst>
            <a:ext uri="{FF2B5EF4-FFF2-40B4-BE49-F238E27FC236}">
              <a16:creationId xmlns:a16="http://schemas.microsoft.com/office/drawing/2014/main" id="{D09AEC8A-5455-41F5-B385-5A044E7A0A3A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82" name="Text Box 2">
          <a:extLst>
            <a:ext uri="{FF2B5EF4-FFF2-40B4-BE49-F238E27FC236}">
              <a16:creationId xmlns:a16="http://schemas.microsoft.com/office/drawing/2014/main" id="{50349DFF-5197-4C71-A297-BB4379E1052D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83" name="Text Box 2">
          <a:extLst>
            <a:ext uri="{FF2B5EF4-FFF2-40B4-BE49-F238E27FC236}">
              <a16:creationId xmlns:a16="http://schemas.microsoft.com/office/drawing/2014/main" id="{36616B6D-13EF-4965-95BB-F60C4329E797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84" name="Text Box 2">
          <a:extLst>
            <a:ext uri="{FF2B5EF4-FFF2-40B4-BE49-F238E27FC236}">
              <a16:creationId xmlns:a16="http://schemas.microsoft.com/office/drawing/2014/main" id="{3BB97F17-1759-4ACE-8348-8D2DCCAC336A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85" name="Text Box 2">
          <a:extLst>
            <a:ext uri="{FF2B5EF4-FFF2-40B4-BE49-F238E27FC236}">
              <a16:creationId xmlns:a16="http://schemas.microsoft.com/office/drawing/2014/main" id="{2D00F118-9788-4482-81FA-796D98177F8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86" name="Text Box 2">
          <a:extLst>
            <a:ext uri="{FF2B5EF4-FFF2-40B4-BE49-F238E27FC236}">
              <a16:creationId xmlns:a16="http://schemas.microsoft.com/office/drawing/2014/main" id="{81354813-E835-4FA0-85B2-E17BA7F67BE6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87" name="Text Box 2">
          <a:extLst>
            <a:ext uri="{FF2B5EF4-FFF2-40B4-BE49-F238E27FC236}">
              <a16:creationId xmlns:a16="http://schemas.microsoft.com/office/drawing/2014/main" id="{159A46AA-DCA1-4BDE-9422-B3FC348808E7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88" name="Text Box 2">
          <a:extLst>
            <a:ext uri="{FF2B5EF4-FFF2-40B4-BE49-F238E27FC236}">
              <a16:creationId xmlns:a16="http://schemas.microsoft.com/office/drawing/2014/main" id="{4A677341-B995-4096-8874-96A24F8FF468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89" name="Text Box 2">
          <a:extLst>
            <a:ext uri="{FF2B5EF4-FFF2-40B4-BE49-F238E27FC236}">
              <a16:creationId xmlns:a16="http://schemas.microsoft.com/office/drawing/2014/main" id="{BF40169A-30C0-4BF3-B074-CFC963C55EDF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90" name="Text Box 2">
          <a:extLst>
            <a:ext uri="{FF2B5EF4-FFF2-40B4-BE49-F238E27FC236}">
              <a16:creationId xmlns:a16="http://schemas.microsoft.com/office/drawing/2014/main" id="{741E56B5-4A63-400D-87D8-08820F74D2DF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91" name="Text Box 2">
          <a:extLst>
            <a:ext uri="{FF2B5EF4-FFF2-40B4-BE49-F238E27FC236}">
              <a16:creationId xmlns:a16="http://schemas.microsoft.com/office/drawing/2014/main" id="{E9C33964-E065-42F7-AECB-A02EEF9B904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92" name="Text Box 2">
          <a:extLst>
            <a:ext uri="{FF2B5EF4-FFF2-40B4-BE49-F238E27FC236}">
              <a16:creationId xmlns:a16="http://schemas.microsoft.com/office/drawing/2014/main" id="{6FBAB765-ED47-4547-8567-FB0B9A776C9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93" name="Text Box 2">
          <a:extLst>
            <a:ext uri="{FF2B5EF4-FFF2-40B4-BE49-F238E27FC236}">
              <a16:creationId xmlns:a16="http://schemas.microsoft.com/office/drawing/2014/main" id="{7B34C393-0BCE-423E-A9BB-57578C5CC5D9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94" name="Text Box 2">
          <a:extLst>
            <a:ext uri="{FF2B5EF4-FFF2-40B4-BE49-F238E27FC236}">
              <a16:creationId xmlns:a16="http://schemas.microsoft.com/office/drawing/2014/main" id="{A2F56BB5-92C0-4B00-85CC-E075B4C0679B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95" name="Text Box 2">
          <a:extLst>
            <a:ext uri="{FF2B5EF4-FFF2-40B4-BE49-F238E27FC236}">
              <a16:creationId xmlns:a16="http://schemas.microsoft.com/office/drawing/2014/main" id="{42F2C1E0-EE3A-4E6E-9E19-7BE42ED04C77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96" name="Text Box 2">
          <a:extLst>
            <a:ext uri="{FF2B5EF4-FFF2-40B4-BE49-F238E27FC236}">
              <a16:creationId xmlns:a16="http://schemas.microsoft.com/office/drawing/2014/main" id="{14712671-7951-4F64-81DA-C2C04405CA06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97" name="Text Box 2">
          <a:extLst>
            <a:ext uri="{FF2B5EF4-FFF2-40B4-BE49-F238E27FC236}">
              <a16:creationId xmlns:a16="http://schemas.microsoft.com/office/drawing/2014/main" id="{0EAE39DB-B71C-4EAC-B1A4-617E8C00E01D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98" name="Text Box 2">
          <a:extLst>
            <a:ext uri="{FF2B5EF4-FFF2-40B4-BE49-F238E27FC236}">
              <a16:creationId xmlns:a16="http://schemas.microsoft.com/office/drawing/2014/main" id="{2C67E9DF-3114-4C08-A65C-18706F8ED198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399" name="Text Box 2">
          <a:extLst>
            <a:ext uri="{FF2B5EF4-FFF2-40B4-BE49-F238E27FC236}">
              <a16:creationId xmlns:a16="http://schemas.microsoft.com/office/drawing/2014/main" id="{CA1BB5E8-5D49-42F3-B8BC-A676E06C6BCA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00" name="Text Box 2">
          <a:extLst>
            <a:ext uri="{FF2B5EF4-FFF2-40B4-BE49-F238E27FC236}">
              <a16:creationId xmlns:a16="http://schemas.microsoft.com/office/drawing/2014/main" id="{F9BB3AC2-239C-43A0-9BB1-BF59FA6D2CEC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01" name="Text Box 2">
          <a:extLst>
            <a:ext uri="{FF2B5EF4-FFF2-40B4-BE49-F238E27FC236}">
              <a16:creationId xmlns:a16="http://schemas.microsoft.com/office/drawing/2014/main" id="{DAECEBFC-12AD-4077-9670-77B85D2CDF3F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02" name="Text Box 2">
          <a:extLst>
            <a:ext uri="{FF2B5EF4-FFF2-40B4-BE49-F238E27FC236}">
              <a16:creationId xmlns:a16="http://schemas.microsoft.com/office/drawing/2014/main" id="{ECC1DAA6-02D7-4EA8-B6E1-E3D1E738C959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03" name="Text Box 2">
          <a:extLst>
            <a:ext uri="{FF2B5EF4-FFF2-40B4-BE49-F238E27FC236}">
              <a16:creationId xmlns:a16="http://schemas.microsoft.com/office/drawing/2014/main" id="{6AFBE181-7761-456F-A1FF-19C2611704E0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04" name="Text Box 2">
          <a:extLst>
            <a:ext uri="{FF2B5EF4-FFF2-40B4-BE49-F238E27FC236}">
              <a16:creationId xmlns:a16="http://schemas.microsoft.com/office/drawing/2014/main" id="{60F2D476-7884-4E79-93DE-495F67C67B7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05" name="Text Box 2">
          <a:extLst>
            <a:ext uri="{FF2B5EF4-FFF2-40B4-BE49-F238E27FC236}">
              <a16:creationId xmlns:a16="http://schemas.microsoft.com/office/drawing/2014/main" id="{AC1204A0-4482-47EB-A3C9-37C4B4A346BD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06" name="Text Box 2">
          <a:extLst>
            <a:ext uri="{FF2B5EF4-FFF2-40B4-BE49-F238E27FC236}">
              <a16:creationId xmlns:a16="http://schemas.microsoft.com/office/drawing/2014/main" id="{227DF4D8-463A-4137-A34C-BA0A96D8435C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07" name="Text Box 2">
          <a:extLst>
            <a:ext uri="{FF2B5EF4-FFF2-40B4-BE49-F238E27FC236}">
              <a16:creationId xmlns:a16="http://schemas.microsoft.com/office/drawing/2014/main" id="{A0C7DAEE-1466-44C4-ACA3-34D073E2BD2C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08" name="Text Box 2">
          <a:extLst>
            <a:ext uri="{FF2B5EF4-FFF2-40B4-BE49-F238E27FC236}">
              <a16:creationId xmlns:a16="http://schemas.microsoft.com/office/drawing/2014/main" id="{534185A1-AEBD-49B1-9792-E7EAF6D702E7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09" name="Text Box 2">
          <a:extLst>
            <a:ext uri="{FF2B5EF4-FFF2-40B4-BE49-F238E27FC236}">
              <a16:creationId xmlns:a16="http://schemas.microsoft.com/office/drawing/2014/main" id="{7B87DBB9-0461-49A8-B179-B615AE702CE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10" name="Text Box 2">
          <a:extLst>
            <a:ext uri="{FF2B5EF4-FFF2-40B4-BE49-F238E27FC236}">
              <a16:creationId xmlns:a16="http://schemas.microsoft.com/office/drawing/2014/main" id="{4941FCBE-4299-41E3-A5FC-33069E0FEE28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11" name="Text Box 2">
          <a:extLst>
            <a:ext uri="{FF2B5EF4-FFF2-40B4-BE49-F238E27FC236}">
              <a16:creationId xmlns:a16="http://schemas.microsoft.com/office/drawing/2014/main" id="{6D1A51DF-7059-420C-BB28-FE5C0F654BDB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12" name="Text Box 2">
          <a:extLst>
            <a:ext uri="{FF2B5EF4-FFF2-40B4-BE49-F238E27FC236}">
              <a16:creationId xmlns:a16="http://schemas.microsoft.com/office/drawing/2014/main" id="{E16E12F7-A647-4086-8359-723AD37D6FBD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13" name="Text Box 2">
          <a:extLst>
            <a:ext uri="{FF2B5EF4-FFF2-40B4-BE49-F238E27FC236}">
              <a16:creationId xmlns:a16="http://schemas.microsoft.com/office/drawing/2014/main" id="{21445984-23B1-4E83-8465-A0278F45BFCF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14" name="Text Box 2">
          <a:extLst>
            <a:ext uri="{FF2B5EF4-FFF2-40B4-BE49-F238E27FC236}">
              <a16:creationId xmlns:a16="http://schemas.microsoft.com/office/drawing/2014/main" id="{26B560FD-D764-488D-B4AC-056FBCA823FD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15" name="Text Box 2">
          <a:extLst>
            <a:ext uri="{FF2B5EF4-FFF2-40B4-BE49-F238E27FC236}">
              <a16:creationId xmlns:a16="http://schemas.microsoft.com/office/drawing/2014/main" id="{A0FECE7E-0D14-4300-9809-81E86FD3BCA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16" name="Text Box 2">
          <a:extLst>
            <a:ext uri="{FF2B5EF4-FFF2-40B4-BE49-F238E27FC236}">
              <a16:creationId xmlns:a16="http://schemas.microsoft.com/office/drawing/2014/main" id="{DDC78BDC-F992-4942-9491-F34640935C3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17" name="Text Box 2">
          <a:extLst>
            <a:ext uri="{FF2B5EF4-FFF2-40B4-BE49-F238E27FC236}">
              <a16:creationId xmlns:a16="http://schemas.microsoft.com/office/drawing/2014/main" id="{3F41CB12-B25B-4FE8-BC85-F12680222E0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18" name="Text Box 2">
          <a:extLst>
            <a:ext uri="{FF2B5EF4-FFF2-40B4-BE49-F238E27FC236}">
              <a16:creationId xmlns:a16="http://schemas.microsoft.com/office/drawing/2014/main" id="{CCBDA462-0523-4E9A-8BA2-1B9BC178E367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19" name="Text Box 2">
          <a:extLst>
            <a:ext uri="{FF2B5EF4-FFF2-40B4-BE49-F238E27FC236}">
              <a16:creationId xmlns:a16="http://schemas.microsoft.com/office/drawing/2014/main" id="{5E891CE2-2A7D-422F-8DB8-55A353BC877A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20" name="Text Box 2">
          <a:extLst>
            <a:ext uri="{FF2B5EF4-FFF2-40B4-BE49-F238E27FC236}">
              <a16:creationId xmlns:a16="http://schemas.microsoft.com/office/drawing/2014/main" id="{551AA01A-C2DA-4A95-AA7F-2550E613AED4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21" name="Text Box 2">
          <a:extLst>
            <a:ext uri="{FF2B5EF4-FFF2-40B4-BE49-F238E27FC236}">
              <a16:creationId xmlns:a16="http://schemas.microsoft.com/office/drawing/2014/main" id="{0A4CDB37-5865-4404-8B1D-7569E0604CF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22" name="Text Box 2">
          <a:extLst>
            <a:ext uri="{FF2B5EF4-FFF2-40B4-BE49-F238E27FC236}">
              <a16:creationId xmlns:a16="http://schemas.microsoft.com/office/drawing/2014/main" id="{00C6B8C5-9332-4EF9-B89D-98F1E0AF08AC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23" name="Text Box 2">
          <a:extLst>
            <a:ext uri="{FF2B5EF4-FFF2-40B4-BE49-F238E27FC236}">
              <a16:creationId xmlns:a16="http://schemas.microsoft.com/office/drawing/2014/main" id="{276AD23A-2E18-4306-9A8E-B0F5D0850A13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24" name="Text Box 2">
          <a:extLst>
            <a:ext uri="{FF2B5EF4-FFF2-40B4-BE49-F238E27FC236}">
              <a16:creationId xmlns:a16="http://schemas.microsoft.com/office/drawing/2014/main" id="{673B77E2-5337-4E48-9C22-36F21A11C3DA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25" name="Text Box 2">
          <a:extLst>
            <a:ext uri="{FF2B5EF4-FFF2-40B4-BE49-F238E27FC236}">
              <a16:creationId xmlns:a16="http://schemas.microsoft.com/office/drawing/2014/main" id="{758020EA-E152-4D49-81FE-DE5107495527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26" name="Text Box 2">
          <a:extLst>
            <a:ext uri="{FF2B5EF4-FFF2-40B4-BE49-F238E27FC236}">
              <a16:creationId xmlns:a16="http://schemas.microsoft.com/office/drawing/2014/main" id="{F9189349-724D-45D7-8827-B0BC8AA7A7DD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27" name="Text Box 2">
          <a:extLst>
            <a:ext uri="{FF2B5EF4-FFF2-40B4-BE49-F238E27FC236}">
              <a16:creationId xmlns:a16="http://schemas.microsoft.com/office/drawing/2014/main" id="{67C00FF6-1787-4C63-BB27-6B84B3FFD9BA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28" name="Text Box 2">
          <a:extLst>
            <a:ext uri="{FF2B5EF4-FFF2-40B4-BE49-F238E27FC236}">
              <a16:creationId xmlns:a16="http://schemas.microsoft.com/office/drawing/2014/main" id="{1887EFDB-297E-4B82-A7E7-97FE58987309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29" name="Text Box 2">
          <a:extLst>
            <a:ext uri="{FF2B5EF4-FFF2-40B4-BE49-F238E27FC236}">
              <a16:creationId xmlns:a16="http://schemas.microsoft.com/office/drawing/2014/main" id="{AFAFA630-3B74-4417-B0D0-149497021C55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30" name="Text Box 2">
          <a:extLst>
            <a:ext uri="{FF2B5EF4-FFF2-40B4-BE49-F238E27FC236}">
              <a16:creationId xmlns:a16="http://schemas.microsoft.com/office/drawing/2014/main" id="{85921A5D-B61F-4517-A183-2EB3A9D36BA3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31" name="Text Box 2">
          <a:extLst>
            <a:ext uri="{FF2B5EF4-FFF2-40B4-BE49-F238E27FC236}">
              <a16:creationId xmlns:a16="http://schemas.microsoft.com/office/drawing/2014/main" id="{6AF743C3-7BF7-4B2D-AD73-8CB2239C9003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32" name="Text Box 2">
          <a:extLst>
            <a:ext uri="{FF2B5EF4-FFF2-40B4-BE49-F238E27FC236}">
              <a16:creationId xmlns:a16="http://schemas.microsoft.com/office/drawing/2014/main" id="{EB907ACF-692D-4C74-A772-CF9756BB3FC0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33" name="Text Box 2">
          <a:extLst>
            <a:ext uri="{FF2B5EF4-FFF2-40B4-BE49-F238E27FC236}">
              <a16:creationId xmlns:a16="http://schemas.microsoft.com/office/drawing/2014/main" id="{78E53400-CAAC-42DF-B53D-05C4A206713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34" name="Text Box 2">
          <a:extLst>
            <a:ext uri="{FF2B5EF4-FFF2-40B4-BE49-F238E27FC236}">
              <a16:creationId xmlns:a16="http://schemas.microsoft.com/office/drawing/2014/main" id="{CCDC59CA-5F5B-4B24-BFB3-EF8F7264C68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35" name="Text Box 2">
          <a:extLst>
            <a:ext uri="{FF2B5EF4-FFF2-40B4-BE49-F238E27FC236}">
              <a16:creationId xmlns:a16="http://schemas.microsoft.com/office/drawing/2014/main" id="{116518DF-B204-489B-A09E-5C2747137C25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36" name="Text Box 2">
          <a:extLst>
            <a:ext uri="{FF2B5EF4-FFF2-40B4-BE49-F238E27FC236}">
              <a16:creationId xmlns:a16="http://schemas.microsoft.com/office/drawing/2014/main" id="{E7E89FF8-B545-42C8-880C-3F6FD1CA72E4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37" name="Text Box 2">
          <a:extLst>
            <a:ext uri="{FF2B5EF4-FFF2-40B4-BE49-F238E27FC236}">
              <a16:creationId xmlns:a16="http://schemas.microsoft.com/office/drawing/2014/main" id="{81147F44-E7BE-4892-B0D8-D63FCF43460C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38" name="Text Box 2">
          <a:extLst>
            <a:ext uri="{FF2B5EF4-FFF2-40B4-BE49-F238E27FC236}">
              <a16:creationId xmlns:a16="http://schemas.microsoft.com/office/drawing/2014/main" id="{3A1723B2-A67E-4319-A63F-61311E707283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39" name="Text Box 2">
          <a:extLst>
            <a:ext uri="{FF2B5EF4-FFF2-40B4-BE49-F238E27FC236}">
              <a16:creationId xmlns:a16="http://schemas.microsoft.com/office/drawing/2014/main" id="{BCC64646-3B59-4184-9EE3-E0941184CE79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40" name="Text Box 2">
          <a:extLst>
            <a:ext uri="{FF2B5EF4-FFF2-40B4-BE49-F238E27FC236}">
              <a16:creationId xmlns:a16="http://schemas.microsoft.com/office/drawing/2014/main" id="{68FEA4B8-7576-47CD-BDC9-09A491BE5208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41" name="Text Box 2">
          <a:extLst>
            <a:ext uri="{FF2B5EF4-FFF2-40B4-BE49-F238E27FC236}">
              <a16:creationId xmlns:a16="http://schemas.microsoft.com/office/drawing/2014/main" id="{EC2FA86D-1184-4805-B604-0A6C2F450C4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42" name="Text Box 2">
          <a:extLst>
            <a:ext uri="{FF2B5EF4-FFF2-40B4-BE49-F238E27FC236}">
              <a16:creationId xmlns:a16="http://schemas.microsoft.com/office/drawing/2014/main" id="{C96D483F-667C-4EDB-82B7-16F59E4BBB8A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43" name="Text Box 2">
          <a:extLst>
            <a:ext uri="{FF2B5EF4-FFF2-40B4-BE49-F238E27FC236}">
              <a16:creationId xmlns:a16="http://schemas.microsoft.com/office/drawing/2014/main" id="{E6AB0832-53C4-43E6-A747-EE6FFEBE87CF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44" name="Text Box 2">
          <a:extLst>
            <a:ext uri="{FF2B5EF4-FFF2-40B4-BE49-F238E27FC236}">
              <a16:creationId xmlns:a16="http://schemas.microsoft.com/office/drawing/2014/main" id="{218AC2D7-E9C8-4BD9-8B4D-519F6D658959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45" name="Text Box 2">
          <a:extLst>
            <a:ext uri="{FF2B5EF4-FFF2-40B4-BE49-F238E27FC236}">
              <a16:creationId xmlns:a16="http://schemas.microsoft.com/office/drawing/2014/main" id="{0CC71067-44CF-404D-A0C9-0A4CB924B525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46" name="Text Box 2">
          <a:extLst>
            <a:ext uri="{FF2B5EF4-FFF2-40B4-BE49-F238E27FC236}">
              <a16:creationId xmlns:a16="http://schemas.microsoft.com/office/drawing/2014/main" id="{0F0F9F21-8EC8-45D5-BD57-A63294C6D6AF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47" name="Text Box 2">
          <a:extLst>
            <a:ext uri="{FF2B5EF4-FFF2-40B4-BE49-F238E27FC236}">
              <a16:creationId xmlns:a16="http://schemas.microsoft.com/office/drawing/2014/main" id="{8B2A289A-79B9-4A0C-8224-3BF36F8159AF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48" name="Text Box 2">
          <a:extLst>
            <a:ext uri="{FF2B5EF4-FFF2-40B4-BE49-F238E27FC236}">
              <a16:creationId xmlns:a16="http://schemas.microsoft.com/office/drawing/2014/main" id="{C25BEFDA-5A0E-4D5F-A1DF-7B39284024E6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49" name="Text Box 2">
          <a:extLst>
            <a:ext uri="{FF2B5EF4-FFF2-40B4-BE49-F238E27FC236}">
              <a16:creationId xmlns:a16="http://schemas.microsoft.com/office/drawing/2014/main" id="{1B3A2449-158D-41FC-A7C5-DAC251FC417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50" name="Text Box 2">
          <a:extLst>
            <a:ext uri="{FF2B5EF4-FFF2-40B4-BE49-F238E27FC236}">
              <a16:creationId xmlns:a16="http://schemas.microsoft.com/office/drawing/2014/main" id="{357FB12B-0617-40B1-97DC-04644B335724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51" name="Text Box 2">
          <a:extLst>
            <a:ext uri="{FF2B5EF4-FFF2-40B4-BE49-F238E27FC236}">
              <a16:creationId xmlns:a16="http://schemas.microsoft.com/office/drawing/2014/main" id="{7DAD0682-16CF-4B7D-B4D2-61CAF188DC48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52" name="Text Box 2">
          <a:extLst>
            <a:ext uri="{FF2B5EF4-FFF2-40B4-BE49-F238E27FC236}">
              <a16:creationId xmlns:a16="http://schemas.microsoft.com/office/drawing/2014/main" id="{E9B6B27D-2F48-4582-AC5F-D6EF609C50A8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53" name="Text Box 2">
          <a:extLst>
            <a:ext uri="{FF2B5EF4-FFF2-40B4-BE49-F238E27FC236}">
              <a16:creationId xmlns:a16="http://schemas.microsoft.com/office/drawing/2014/main" id="{82601E37-19F5-4969-A569-A66DC7FEB72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54" name="Text Box 2">
          <a:extLst>
            <a:ext uri="{FF2B5EF4-FFF2-40B4-BE49-F238E27FC236}">
              <a16:creationId xmlns:a16="http://schemas.microsoft.com/office/drawing/2014/main" id="{17BDBB48-20E9-4A48-B60A-7B00C3D549CF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55" name="Text Box 2">
          <a:extLst>
            <a:ext uri="{FF2B5EF4-FFF2-40B4-BE49-F238E27FC236}">
              <a16:creationId xmlns:a16="http://schemas.microsoft.com/office/drawing/2014/main" id="{2E6F40B9-2DA6-449C-8061-7BCBCBF6005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56" name="Text Box 2">
          <a:extLst>
            <a:ext uri="{FF2B5EF4-FFF2-40B4-BE49-F238E27FC236}">
              <a16:creationId xmlns:a16="http://schemas.microsoft.com/office/drawing/2014/main" id="{68161A29-A80F-45FB-88D0-037A264E16A6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57" name="Text Box 2">
          <a:extLst>
            <a:ext uri="{FF2B5EF4-FFF2-40B4-BE49-F238E27FC236}">
              <a16:creationId xmlns:a16="http://schemas.microsoft.com/office/drawing/2014/main" id="{FDB09F4C-88CA-4D46-8DD0-2054E56E1A1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58" name="Text Box 2">
          <a:extLst>
            <a:ext uri="{FF2B5EF4-FFF2-40B4-BE49-F238E27FC236}">
              <a16:creationId xmlns:a16="http://schemas.microsoft.com/office/drawing/2014/main" id="{47764638-7371-4A71-8ED5-E3CA9E9777E9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59" name="Text Box 2">
          <a:extLst>
            <a:ext uri="{FF2B5EF4-FFF2-40B4-BE49-F238E27FC236}">
              <a16:creationId xmlns:a16="http://schemas.microsoft.com/office/drawing/2014/main" id="{99B022D2-F41C-40BD-9AF6-FFF6B01E19F4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60" name="Text Box 2">
          <a:extLst>
            <a:ext uri="{FF2B5EF4-FFF2-40B4-BE49-F238E27FC236}">
              <a16:creationId xmlns:a16="http://schemas.microsoft.com/office/drawing/2014/main" id="{B3E7CBD1-A7C3-4694-9538-AE9F5A80A8F4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61" name="Text Box 2">
          <a:extLst>
            <a:ext uri="{FF2B5EF4-FFF2-40B4-BE49-F238E27FC236}">
              <a16:creationId xmlns:a16="http://schemas.microsoft.com/office/drawing/2014/main" id="{34C0F461-B5D5-4EA5-8CA5-DA33850A4E0D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62" name="Text Box 2">
          <a:extLst>
            <a:ext uri="{FF2B5EF4-FFF2-40B4-BE49-F238E27FC236}">
              <a16:creationId xmlns:a16="http://schemas.microsoft.com/office/drawing/2014/main" id="{03900CAC-D467-410E-AB73-5E1214ED18A5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63" name="Text Box 2">
          <a:extLst>
            <a:ext uri="{FF2B5EF4-FFF2-40B4-BE49-F238E27FC236}">
              <a16:creationId xmlns:a16="http://schemas.microsoft.com/office/drawing/2014/main" id="{FCB86723-0A5F-442B-8238-72033C0A06F7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64" name="Text Box 2">
          <a:extLst>
            <a:ext uri="{FF2B5EF4-FFF2-40B4-BE49-F238E27FC236}">
              <a16:creationId xmlns:a16="http://schemas.microsoft.com/office/drawing/2014/main" id="{E92824AD-7D60-443E-A676-5C2EA2516A58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65" name="Text Box 2">
          <a:extLst>
            <a:ext uri="{FF2B5EF4-FFF2-40B4-BE49-F238E27FC236}">
              <a16:creationId xmlns:a16="http://schemas.microsoft.com/office/drawing/2014/main" id="{C80A6C08-191C-4577-A20A-E36BD7369DBA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66" name="Text Box 2">
          <a:extLst>
            <a:ext uri="{FF2B5EF4-FFF2-40B4-BE49-F238E27FC236}">
              <a16:creationId xmlns:a16="http://schemas.microsoft.com/office/drawing/2014/main" id="{54E3772F-3873-41C2-BC46-A8199935EEC0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67" name="Text Box 2">
          <a:extLst>
            <a:ext uri="{FF2B5EF4-FFF2-40B4-BE49-F238E27FC236}">
              <a16:creationId xmlns:a16="http://schemas.microsoft.com/office/drawing/2014/main" id="{5005CCAF-4C59-4990-A8F1-1A83CD1DCB0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68" name="Text Box 2">
          <a:extLst>
            <a:ext uri="{FF2B5EF4-FFF2-40B4-BE49-F238E27FC236}">
              <a16:creationId xmlns:a16="http://schemas.microsoft.com/office/drawing/2014/main" id="{D315A98B-98D7-4922-A968-1FA9AB3DEA96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69" name="Text Box 2">
          <a:extLst>
            <a:ext uri="{FF2B5EF4-FFF2-40B4-BE49-F238E27FC236}">
              <a16:creationId xmlns:a16="http://schemas.microsoft.com/office/drawing/2014/main" id="{1CA5F4C1-F714-43CE-A760-81ECB5C4D08A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70" name="Text Box 2">
          <a:extLst>
            <a:ext uri="{FF2B5EF4-FFF2-40B4-BE49-F238E27FC236}">
              <a16:creationId xmlns:a16="http://schemas.microsoft.com/office/drawing/2014/main" id="{1806FE43-07BA-4BFF-A5DB-13CD01EA586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71" name="Text Box 2">
          <a:extLst>
            <a:ext uri="{FF2B5EF4-FFF2-40B4-BE49-F238E27FC236}">
              <a16:creationId xmlns:a16="http://schemas.microsoft.com/office/drawing/2014/main" id="{15B9FCD4-00EE-4607-B07A-9163F39B2C1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72" name="Text Box 2">
          <a:extLst>
            <a:ext uri="{FF2B5EF4-FFF2-40B4-BE49-F238E27FC236}">
              <a16:creationId xmlns:a16="http://schemas.microsoft.com/office/drawing/2014/main" id="{BB8F4BB0-3DB2-4089-8496-648DAE93950D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73" name="Text Box 2">
          <a:extLst>
            <a:ext uri="{FF2B5EF4-FFF2-40B4-BE49-F238E27FC236}">
              <a16:creationId xmlns:a16="http://schemas.microsoft.com/office/drawing/2014/main" id="{706BEA8E-7DD6-42E6-B74A-A63B22DE274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74" name="Text Box 2">
          <a:extLst>
            <a:ext uri="{FF2B5EF4-FFF2-40B4-BE49-F238E27FC236}">
              <a16:creationId xmlns:a16="http://schemas.microsoft.com/office/drawing/2014/main" id="{A740DF7A-24CA-4F39-A6EC-CDDE1D813F18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75" name="Text Box 2">
          <a:extLst>
            <a:ext uri="{FF2B5EF4-FFF2-40B4-BE49-F238E27FC236}">
              <a16:creationId xmlns:a16="http://schemas.microsoft.com/office/drawing/2014/main" id="{7AE3E1C1-2370-4207-BD29-57FCE2080779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76" name="Text Box 2">
          <a:extLst>
            <a:ext uri="{FF2B5EF4-FFF2-40B4-BE49-F238E27FC236}">
              <a16:creationId xmlns:a16="http://schemas.microsoft.com/office/drawing/2014/main" id="{500278F1-A94D-4E18-8CCA-454196F66A27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77" name="Text Box 2">
          <a:extLst>
            <a:ext uri="{FF2B5EF4-FFF2-40B4-BE49-F238E27FC236}">
              <a16:creationId xmlns:a16="http://schemas.microsoft.com/office/drawing/2014/main" id="{5BAC2654-2655-4967-9E69-7652AA9B3F6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78" name="Text Box 2">
          <a:extLst>
            <a:ext uri="{FF2B5EF4-FFF2-40B4-BE49-F238E27FC236}">
              <a16:creationId xmlns:a16="http://schemas.microsoft.com/office/drawing/2014/main" id="{5B92C866-ED80-4BB8-B811-9EC213675F9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79" name="Text Box 2">
          <a:extLst>
            <a:ext uri="{FF2B5EF4-FFF2-40B4-BE49-F238E27FC236}">
              <a16:creationId xmlns:a16="http://schemas.microsoft.com/office/drawing/2014/main" id="{04B71C40-3C88-44AC-AD81-D4A0F6A785DA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80" name="Text Box 2">
          <a:extLst>
            <a:ext uri="{FF2B5EF4-FFF2-40B4-BE49-F238E27FC236}">
              <a16:creationId xmlns:a16="http://schemas.microsoft.com/office/drawing/2014/main" id="{AB6D9444-560C-4ED3-B99F-E4B16B1EF858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81" name="Text Box 2">
          <a:extLst>
            <a:ext uri="{FF2B5EF4-FFF2-40B4-BE49-F238E27FC236}">
              <a16:creationId xmlns:a16="http://schemas.microsoft.com/office/drawing/2014/main" id="{E5650E15-CE25-4D78-AABB-58B970B9A647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82" name="Text Box 2">
          <a:extLst>
            <a:ext uri="{FF2B5EF4-FFF2-40B4-BE49-F238E27FC236}">
              <a16:creationId xmlns:a16="http://schemas.microsoft.com/office/drawing/2014/main" id="{BB96B983-C6D4-4A14-BB00-205515D7A60F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83" name="Text Box 2">
          <a:extLst>
            <a:ext uri="{FF2B5EF4-FFF2-40B4-BE49-F238E27FC236}">
              <a16:creationId xmlns:a16="http://schemas.microsoft.com/office/drawing/2014/main" id="{8CBB26D2-7C51-4173-827C-56942C2D9EAD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84" name="Text Box 2">
          <a:extLst>
            <a:ext uri="{FF2B5EF4-FFF2-40B4-BE49-F238E27FC236}">
              <a16:creationId xmlns:a16="http://schemas.microsoft.com/office/drawing/2014/main" id="{E6244088-1923-40A9-8B10-66CA3F14C17D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85" name="Text Box 2">
          <a:extLst>
            <a:ext uri="{FF2B5EF4-FFF2-40B4-BE49-F238E27FC236}">
              <a16:creationId xmlns:a16="http://schemas.microsoft.com/office/drawing/2014/main" id="{4A7469DB-709A-42BC-816B-9E2B18CCFAEA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86" name="Text Box 2">
          <a:extLst>
            <a:ext uri="{FF2B5EF4-FFF2-40B4-BE49-F238E27FC236}">
              <a16:creationId xmlns:a16="http://schemas.microsoft.com/office/drawing/2014/main" id="{886CF8B4-259C-4931-B7B3-1B1DDE95BEAA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87" name="Text Box 2">
          <a:extLst>
            <a:ext uri="{FF2B5EF4-FFF2-40B4-BE49-F238E27FC236}">
              <a16:creationId xmlns:a16="http://schemas.microsoft.com/office/drawing/2014/main" id="{E2A8C234-C72D-4248-98C7-022798F061F8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88" name="Text Box 2">
          <a:extLst>
            <a:ext uri="{FF2B5EF4-FFF2-40B4-BE49-F238E27FC236}">
              <a16:creationId xmlns:a16="http://schemas.microsoft.com/office/drawing/2014/main" id="{DD2ACD1F-4A7A-4C5C-ADFC-BB4445F3359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89" name="Text Box 2">
          <a:extLst>
            <a:ext uri="{FF2B5EF4-FFF2-40B4-BE49-F238E27FC236}">
              <a16:creationId xmlns:a16="http://schemas.microsoft.com/office/drawing/2014/main" id="{DE1FE68E-2562-4344-8F0D-9239BA476711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90" name="Text Box 2">
          <a:extLst>
            <a:ext uri="{FF2B5EF4-FFF2-40B4-BE49-F238E27FC236}">
              <a16:creationId xmlns:a16="http://schemas.microsoft.com/office/drawing/2014/main" id="{A4431204-2C2E-4773-B365-8D832F5C238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91" name="Text Box 2">
          <a:extLst>
            <a:ext uri="{FF2B5EF4-FFF2-40B4-BE49-F238E27FC236}">
              <a16:creationId xmlns:a16="http://schemas.microsoft.com/office/drawing/2014/main" id="{526B0638-B337-43D5-822B-9CA4A4EF0524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92" name="Text Box 2">
          <a:extLst>
            <a:ext uri="{FF2B5EF4-FFF2-40B4-BE49-F238E27FC236}">
              <a16:creationId xmlns:a16="http://schemas.microsoft.com/office/drawing/2014/main" id="{65F8FB09-1136-4FD9-85BB-40DB91AB677A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93" name="Text Box 2">
          <a:extLst>
            <a:ext uri="{FF2B5EF4-FFF2-40B4-BE49-F238E27FC236}">
              <a16:creationId xmlns:a16="http://schemas.microsoft.com/office/drawing/2014/main" id="{F16BE669-34A3-4F7B-BF6C-1EB8B050CFE0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94" name="Text Box 2">
          <a:extLst>
            <a:ext uri="{FF2B5EF4-FFF2-40B4-BE49-F238E27FC236}">
              <a16:creationId xmlns:a16="http://schemas.microsoft.com/office/drawing/2014/main" id="{6DF51CCA-1736-4BCE-9087-33E981CF795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95" name="Text Box 2">
          <a:extLst>
            <a:ext uri="{FF2B5EF4-FFF2-40B4-BE49-F238E27FC236}">
              <a16:creationId xmlns:a16="http://schemas.microsoft.com/office/drawing/2014/main" id="{2353FEF1-2952-46CC-8885-2CA2ABE543EB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96" name="Text Box 2">
          <a:extLst>
            <a:ext uri="{FF2B5EF4-FFF2-40B4-BE49-F238E27FC236}">
              <a16:creationId xmlns:a16="http://schemas.microsoft.com/office/drawing/2014/main" id="{9B0CFDB1-0AFC-4B8C-82D9-704CC5024B9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97" name="Text Box 2">
          <a:extLst>
            <a:ext uri="{FF2B5EF4-FFF2-40B4-BE49-F238E27FC236}">
              <a16:creationId xmlns:a16="http://schemas.microsoft.com/office/drawing/2014/main" id="{14279E8C-4A97-4C41-A8BB-C6487DF1B8E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98" name="Text Box 2">
          <a:extLst>
            <a:ext uri="{FF2B5EF4-FFF2-40B4-BE49-F238E27FC236}">
              <a16:creationId xmlns:a16="http://schemas.microsoft.com/office/drawing/2014/main" id="{31CE2444-6EE9-4CA3-A2CD-DEEBB68E1525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499" name="Text Box 2">
          <a:extLst>
            <a:ext uri="{FF2B5EF4-FFF2-40B4-BE49-F238E27FC236}">
              <a16:creationId xmlns:a16="http://schemas.microsoft.com/office/drawing/2014/main" id="{88244036-E515-4CDF-AB54-D58860248F0F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500" name="Text Box 2">
          <a:extLst>
            <a:ext uri="{FF2B5EF4-FFF2-40B4-BE49-F238E27FC236}">
              <a16:creationId xmlns:a16="http://schemas.microsoft.com/office/drawing/2014/main" id="{F444B17B-8B4A-4644-B9E8-6A17DB6FBD49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501" name="Text Box 2">
          <a:extLst>
            <a:ext uri="{FF2B5EF4-FFF2-40B4-BE49-F238E27FC236}">
              <a16:creationId xmlns:a16="http://schemas.microsoft.com/office/drawing/2014/main" id="{DE38E770-83FB-4451-A29C-7F2246182D6A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502" name="Text Box 2">
          <a:extLst>
            <a:ext uri="{FF2B5EF4-FFF2-40B4-BE49-F238E27FC236}">
              <a16:creationId xmlns:a16="http://schemas.microsoft.com/office/drawing/2014/main" id="{315A2852-7AFA-49AF-B5D9-BFF802016044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503" name="Text Box 2">
          <a:extLst>
            <a:ext uri="{FF2B5EF4-FFF2-40B4-BE49-F238E27FC236}">
              <a16:creationId xmlns:a16="http://schemas.microsoft.com/office/drawing/2014/main" id="{5DC63291-70F2-46FE-8594-B1598D041F22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27</xdr:col>
      <xdr:colOff>95250</xdr:colOff>
      <xdr:row>145</xdr:row>
      <xdr:rowOff>0</xdr:rowOff>
    </xdr:from>
    <xdr:ext cx="76200" cy="200025"/>
    <xdr:sp macro="" textlink="">
      <xdr:nvSpPr>
        <xdr:cNvPr id="1504" name="Text Box 2">
          <a:extLst>
            <a:ext uri="{FF2B5EF4-FFF2-40B4-BE49-F238E27FC236}">
              <a16:creationId xmlns:a16="http://schemas.microsoft.com/office/drawing/2014/main" id="{B0E1A146-0DA4-4662-B6E1-95B5F6EFBDFE}"/>
            </a:ext>
          </a:extLst>
        </xdr:cNvPr>
        <xdr:cNvSpPr txBox="1">
          <a:spLocks noChangeArrowheads="1"/>
        </xdr:cNvSpPr>
      </xdr:nvSpPr>
      <xdr:spPr bwMode="auto">
        <a:xfrm>
          <a:off x="8117032" y="713232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95250</xdr:colOff>
      <xdr:row>77</xdr:row>
      <xdr:rowOff>0</xdr:rowOff>
    </xdr:from>
    <xdr:ext cx="76200" cy="200025"/>
    <xdr:sp macro="" textlink="">
      <xdr:nvSpPr>
        <xdr:cNvPr id="1505" name="Text Box 2">
          <a:extLst>
            <a:ext uri="{FF2B5EF4-FFF2-40B4-BE49-F238E27FC236}">
              <a16:creationId xmlns:a16="http://schemas.microsoft.com/office/drawing/2014/main" id="{303EBB0E-CDAD-4BE9-8689-D1DBC6ED159A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95250</xdr:colOff>
      <xdr:row>77</xdr:row>
      <xdr:rowOff>0</xdr:rowOff>
    </xdr:from>
    <xdr:ext cx="76200" cy="200025"/>
    <xdr:sp macro="" textlink="">
      <xdr:nvSpPr>
        <xdr:cNvPr id="1506" name="Text Box 2">
          <a:extLst>
            <a:ext uri="{FF2B5EF4-FFF2-40B4-BE49-F238E27FC236}">
              <a16:creationId xmlns:a16="http://schemas.microsoft.com/office/drawing/2014/main" id="{F0B31E8A-434C-48D0-8DDA-AA43F36C8BDD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95250</xdr:colOff>
      <xdr:row>77</xdr:row>
      <xdr:rowOff>0</xdr:rowOff>
    </xdr:from>
    <xdr:ext cx="76200" cy="200025"/>
    <xdr:sp macro="" textlink="">
      <xdr:nvSpPr>
        <xdr:cNvPr id="1507" name="Text Box 2">
          <a:extLst>
            <a:ext uri="{FF2B5EF4-FFF2-40B4-BE49-F238E27FC236}">
              <a16:creationId xmlns:a16="http://schemas.microsoft.com/office/drawing/2014/main" id="{D370F63F-A72B-43AF-9500-BED00A5802C3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95250</xdr:colOff>
      <xdr:row>77</xdr:row>
      <xdr:rowOff>0</xdr:rowOff>
    </xdr:from>
    <xdr:ext cx="76200" cy="200025"/>
    <xdr:sp macro="" textlink="">
      <xdr:nvSpPr>
        <xdr:cNvPr id="1508" name="Text Box 2">
          <a:extLst>
            <a:ext uri="{FF2B5EF4-FFF2-40B4-BE49-F238E27FC236}">
              <a16:creationId xmlns:a16="http://schemas.microsoft.com/office/drawing/2014/main" id="{254F4C9C-3ECC-4526-BBC4-BD825302B613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95250</xdr:colOff>
      <xdr:row>77</xdr:row>
      <xdr:rowOff>0</xdr:rowOff>
    </xdr:from>
    <xdr:ext cx="76200" cy="200025"/>
    <xdr:sp macro="" textlink="">
      <xdr:nvSpPr>
        <xdr:cNvPr id="1509" name="Text Box 2">
          <a:extLst>
            <a:ext uri="{FF2B5EF4-FFF2-40B4-BE49-F238E27FC236}">
              <a16:creationId xmlns:a16="http://schemas.microsoft.com/office/drawing/2014/main" id="{6BD9BCA3-A688-4FE3-8526-A0EF10F9A75C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95250</xdr:colOff>
      <xdr:row>77</xdr:row>
      <xdr:rowOff>0</xdr:rowOff>
    </xdr:from>
    <xdr:ext cx="76200" cy="200025"/>
    <xdr:sp macro="" textlink="">
      <xdr:nvSpPr>
        <xdr:cNvPr id="1510" name="Text Box 2">
          <a:extLst>
            <a:ext uri="{FF2B5EF4-FFF2-40B4-BE49-F238E27FC236}">
              <a16:creationId xmlns:a16="http://schemas.microsoft.com/office/drawing/2014/main" id="{84947553-094B-4BE3-ABEF-A422E945FB3A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95250</xdr:colOff>
      <xdr:row>77</xdr:row>
      <xdr:rowOff>0</xdr:rowOff>
    </xdr:from>
    <xdr:ext cx="76200" cy="200025"/>
    <xdr:sp macro="" textlink="">
      <xdr:nvSpPr>
        <xdr:cNvPr id="1511" name="Text Box 2">
          <a:extLst>
            <a:ext uri="{FF2B5EF4-FFF2-40B4-BE49-F238E27FC236}">
              <a16:creationId xmlns:a16="http://schemas.microsoft.com/office/drawing/2014/main" id="{51D37F82-FFC3-4AA8-8E62-E27B43C8086D}"/>
            </a:ext>
          </a:extLst>
        </xdr:cNvPr>
        <xdr:cNvSpPr txBox="1">
          <a:spLocks noChangeArrowheads="1"/>
        </xdr:cNvSpPr>
      </xdr:nvSpPr>
      <xdr:spPr bwMode="auto">
        <a:xfrm>
          <a:off x="5070764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95250</xdr:colOff>
      <xdr:row>77</xdr:row>
      <xdr:rowOff>0</xdr:rowOff>
    </xdr:from>
    <xdr:ext cx="76200" cy="200025"/>
    <xdr:sp macro="" textlink="">
      <xdr:nvSpPr>
        <xdr:cNvPr id="1512" name="Text Box 2">
          <a:extLst>
            <a:ext uri="{FF2B5EF4-FFF2-40B4-BE49-F238E27FC236}">
              <a16:creationId xmlns:a16="http://schemas.microsoft.com/office/drawing/2014/main" id="{4A78AE57-033E-4D65-8CBA-F8BE87B66B37}"/>
            </a:ext>
          </a:extLst>
        </xdr:cNvPr>
        <xdr:cNvSpPr txBox="1">
          <a:spLocks noChangeArrowheads="1"/>
        </xdr:cNvSpPr>
      </xdr:nvSpPr>
      <xdr:spPr bwMode="auto">
        <a:xfrm>
          <a:off x="5070764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95250</xdr:colOff>
      <xdr:row>77</xdr:row>
      <xdr:rowOff>0</xdr:rowOff>
    </xdr:from>
    <xdr:ext cx="76200" cy="200025"/>
    <xdr:sp macro="" textlink="">
      <xdr:nvSpPr>
        <xdr:cNvPr id="1513" name="Text Box 2">
          <a:extLst>
            <a:ext uri="{FF2B5EF4-FFF2-40B4-BE49-F238E27FC236}">
              <a16:creationId xmlns:a16="http://schemas.microsoft.com/office/drawing/2014/main" id="{A3F226CB-06E3-4482-AE18-7DB53F31C4FF}"/>
            </a:ext>
          </a:extLst>
        </xdr:cNvPr>
        <xdr:cNvSpPr txBox="1">
          <a:spLocks noChangeArrowheads="1"/>
        </xdr:cNvSpPr>
      </xdr:nvSpPr>
      <xdr:spPr bwMode="auto">
        <a:xfrm>
          <a:off x="5070764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95250</xdr:colOff>
      <xdr:row>77</xdr:row>
      <xdr:rowOff>0</xdr:rowOff>
    </xdr:from>
    <xdr:ext cx="76200" cy="200025"/>
    <xdr:sp macro="" textlink="">
      <xdr:nvSpPr>
        <xdr:cNvPr id="1514" name="Text Box 2">
          <a:extLst>
            <a:ext uri="{FF2B5EF4-FFF2-40B4-BE49-F238E27FC236}">
              <a16:creationId xmlns:a16="http://schemas.microsoft.com/office/drawing/2014/main" id="{37716C60-C226-4FE3-8FA3-75BF4641C757}"/>
            </a:ext>
          </a:extLst>
        </xdr:cNvPr>
        <xdr:cNvSpPr txBox="1">
          <a:spLocks noChangeArrowheads="1"/>
        </xdr:cNvSpPr>
      </xdr:nvSpPr>
      <xdr:spPr bwMode="auto">
        <a:xfrm>
          <a:off x="5706341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95250</xdr:colOff>
      <xdr:row>77</xdr:row>
      <xdr:rowOff>0</xdr:rowOff>
    </xdr:from>
    <xdr:ext cx="76200" cy="200025"/>
    <xdr:sp macro="" textlink="">
      <xdr:nvSpPr>
        <xdr:cNvPr id="1515" name="Text Box 2">
          <a:extLst>
            <a:ext uri="{FF2B5EF4-FFF2-40B4-BE49-F238E27FC236}">
              <a16:creationId xmlns:a16="http://schemas.microsoft.com/office/drawing/2014/main" id="{5D23399E-2CE8-4BAD-9EA6-09B55DE159CD}"/>
            </a:ext>
          </a:extLst>
        </xdr:cNvPr>
        <xdr:cNvSpPr txBox="1">
          <a:spLocks noChangeArrowheads="1"/>
        </xdr:cNvSpPr>
      </xdr:nvSpPr>
      <xdr:spPr bwMode="auto">
        <a:xfrm>
          <a:off x="5706341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95250</xdr:colOff>
      <xdr:row>77</xdr:row>
      <xdr:rowOff>0</xdr:rowOff>
    </xdr:from>
    <xdr:ext cx="76200" cy="200025"/>
    <xdr:sp macro="" textlink="">
      <xdr:nvSpPr>
        <xdr:cNvPr id="1516" name="Text Box 2">
          <a:extLst>
            <a:ext uri="{FF2B5EF4-FFF2-40B4-BE49-F238E27FC236}">
              <a16:creationId xmlns:a16="http://schemas.microsoft.com/office/drawing/2014/main" id="{1D3469F5-858F-4285-B75F-B5B06A7B61D4}"/>
            </a:ext>
          </a:extLst>
        </xdr:cNvPr>
        <xdr:cNvSpPr txBox="1">
          <a:spLocks noChangeArrowheads="1"/>
        </xdr:cNvSpPr>
      </xdr:nvSpPr>
      <xdr:spPr bwMode="auto">
        <a:xfrm>
          <a:off x="5706341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28</xdr:col>
      <xdr:colOff>95250</xdr:colOff>
      <xdr:row>77</xdr:row>
      <xdr:rowOff>0</xdr:rowOff>
    </xdr:from>
    <xdr:ext cx="76200" cy="200025"/>
    <xdr:sp macro="" textlink="">
      <xdr:nvSpPr>
        <xdr:cNvPr id="1517" name="Text Box 2">
          <a:extLst>
            <a:ext uri="{FF2B5EF4-FFF2-40B4-BE49-F238E27FC236}">
              <a16:creationId xmlns:a16="http://schemas.microsoft.com/office/drawing/2014/main" id="{FC3C2B83-0F86-46FB-9447-53CD08A33EC0}"/>
            </a:ext>
          </a:extLst>
        </xdr:cNvPr>
        <xdr:cNvSpPr txBox="1">
          <a:spLocks noChangeArrowheads="1"/>
        </xdr:cNvSpPr>
      </xdr:nvSpPr>
      <xdr:spPr bwMode="auto">
        <a:xfrm>
          <a:off x="8961120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28</xdr:col>
      <xdr:colOff>95250</xdr:colOff>
      <xdr:row>77</xdr:row>
      <xdr:rowOff>0</xdr:rowOff>
    </xdr:from>
    <xdr:ext cx="76200" cy="200025"/>
    <xdr:sp macro="" textlink="">
      <xdr:nvSpPr>
        <xdr:cNvPr id="1518" name="Text Box 2">
          <a:extLst>
            <a:ext uri="{FF2B5EF4-FFF2-40B4-BE49-F238E27FC236}">
              <a16:creationId xmlns:a16="http://schemas.microsoft.com/office/drawing/2014/main" id="{18CD588C-05F8-4397-AF3C-61E66131DC14}"/>
            </a:ext>
          </a:extLst>
        </xdr:cNvPr>
        <xdr:cNvSpPr txBox="1">
          <a:spLocks noChangeArrowheads="1"/>
        </xdr:cNvSpPr>
      </xdr:nvSpPr>
      <xdr:spPr bwMode="auto">
        <a:xfrm>
          <a:off x="8961120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28</xdr:col>
      <xdr:colOff>95250</xdr:colOff>
      <xdr:row>77</xdr:row>
      <xdr:rowOff>0</xdr:rowOff>
    </xdr:from>
    <xdr:ext cx="76200" cy="200025"/>
    <xdr:sp macro="" textlink="">
      <xdr:nvSpPr>
        <xdr:cNvPr id="1519" name="Text Box 2">
          <a:extLst>
            <a:ext uri="{FF2B5EF4-FFF2-40B4-BE49-F238E27FC236}">
              <a16:creationId xmlns:a16="http://schemas.microsoft.com/office/drawing/2014/main" id="{FB8F0C98-4671-4F6C-91F0-7E1E5AA6A73C}"/>
            </a:ext>
          </a:extLst>
        </xdr:cNvPr>
        <xdr:cNvSpPr txBox="1">
          <a:spLocks noChangeArrowheads="1"/>
        </xdr:cNvSpPr>
      </xdr:nvSpPr>
      <xdr:spPr bwMode="auto">
        <a:xfrm>
          <a:off x="8961120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95250</xdr:colOff>
      <xdr:row>77</xdr:row>
      <xdr:rowOff>0</xdr:rowOff>
    </xdr:from>
    <xdr:ext cx="76200" cy="200025"/>
    <xdr:sp macro="" textlink="">
      <xdr:nvSpPr>
        <xdr:cNvPr id="1520" name="Text Box 2">
          <a:extLst>
            <a:ext uri="{FF2B5EF4-FFF2-40B4-BE49-F238E27FC236}">
              <a16:creationId xmlns:a16="http://schemas.microsoft.com/office/drawing/2014/main" id="{4A251660-0996-4628-9567-CDE05DA0099A}"/>
            </a:ext>
          </a:extLst>
        </xdr:cNvPr>
        <xdr:cNvSpPr txBox="1">
          <a:spLocks noChangeArrowheads="1"/>
        </xdr:cNvSpPr>
      </xdr:nvSpPr>
      <xdr:spPr bwMode="auto">
        <a:xfrm>
          <a:off x="9596697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95250</xdr:colOff>
      <xdr:row>77</xdr:row>
      <xdr:rowOff>0</xdr:rowOff>
    </xdr:from>
    <xdr:ext cx="76200" cy="200025"/>
    <xdr:sp macro="" textlink="">
      <xdr:nvSpPr>
        <xdr:cNvPr id="1521" name="Text Box 2">
          <a:extLst>
            <a:ext uri="{FF2B5EF4-FFF2-40B4-BE49-F238E27FC236}">
              <a16:creationId xmlns:a16="http://schemas.microsoft.com/office/drawing/2014/main" id="{6519E2B0-4268-430D-92F8-D559CBA61487}"/>
            </a:ext>
          </a:extLst>
        </xdr:cNvPr>
        <xdr:cNvSpPr txBox="1">
          <a:spLocks noChangeArrowheads="1"/>
        </xdr:cNvSpPr>
      </xdr:nvSpPr>
      <xdr:spPr bwMode="auto">
        <a:xfrm>
          <a:off x="9596697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95250</xdr:colOff>
      <xdr:row>77</xdr:row>
      <xdr:rowOff>0</xdr:rowOff>
    </xdr:from>
    <xdr:ext cx="76200" cy="200025"/>
    <xdr:sp macro="" textlink="">
      <xdr:nvSpPr>
        <xdr:cNvPr id="1522" name="Text Box 2">
          <a:extLst>
            <a:ext uri="{FF2B5EF4-FFF2-40B4-BE49-F238E27FC236}">
              <a16:creationId xmlns:a16="http://schemas.microsoft.com/office/drawing/2014/main" id="{89FE42D5-1DC2-4EDA-AD5C-E53BB96311E3}"/>
            </a:ext>
          </a:extLst>
        </xdr:cNvPr>
        <xdr:cNvSpPr txBox="1">
          <a:spLocks noChangeArrowheads="1"/>
        </xdr:cNvSpPr>
      </xdr:nvSpPr>
      <xdr:spPr bwMode="auto">
        <a:xfrm>
          <a:off x="9596697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95250</xdr:colOff>
      <xdr:row>111</xdr:row>
      <xdr:rowOff>0</xdr:rowOff>
    </xdr:from>
    <xdr:ext cx="76200" cy="200025"/>
    <xdr:sp macro="" textlink="">
      <xdr:nvSpPr>
        <xdr:cNvPr id="1523" name="Text Box 2">
          <a:extLst>
            <a:ext uri="{FF2B5EF4-FFF2-40B4-BE49-F238E27FC236}">
              <a16:creationId xmlns:a16="http://schemas.microsoft.com/office/drawing/2014/main" id="{6963A6E6-1C69-48C6-B7F8-3034ACE635B6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95250</xdr:colOff>
      <xdr:row>111</xdr:row>
      <xdr:rowOff>0</xdr:rowOff>
    </xdr:from>
    <xdr:ext cx="76200" cy="200025"/>
    <xdr:sp macro="" textlink="">
      <xdr:nvSpPr>
        <xdr:cNvPr id="1524" name="Text Box 2">
          <a:extLst>
            <a:ext uri="{FF2B5EF4-FFF2-40B4-BE49-F238E27FC236}">
              <a16:creationId xmlns:a16="http://schemas.microsoft.com/office/drawing/2014/main" id="{0B64CC9C-DDB2-4CE5-B999-3433FDC21A88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95250</xdr:colOff>
      <xdr:row>111</xdr:row>
      <xdr:rowOff>0</xdr:rowOff>
    </xdr:from>
    <xdr:ext cx="76200" cy="200025"/>
    <xdr:sp macro="" textlink="">
      <xdr:nvSpPr>
        <xdr:cNvPr id="1525" name="Text Box 2">
          <a:extLst>
            <a:ext uri="{FF2B5EF4-FFF2-40B4-BE49-F238E27FC236}">
              <a16:creationId xmlns:a16="http://schemas.microsoft.com/office/drawing/2014/main" id="{EA6AA87E-17CD-474E-B351-B9F67381D56B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95250</xdr:colOff>
      <xdr:row>111</xdr:row>
      <xdr:rowOff>0</xdr:rowOff>
    </xdr:from>
    <xdr:ext cx="76200" cy="200025"/>
    <xdr:sp macro="" textlink="">
      <xdr:nvSpPr>
        <xdr:cNvPr id="1526" name="Text Box 2">
          <a:extLst>
            <a:ext uri="{FF2B5EF4-FFF2-40B4-BE49-F238E27FC236}">
              <a16:creationId xmlns:a16="http://schemas.microsoft.com/office/drawing/2014/main" id="{FFD22C76-5E84-4FE2-8D3F-154CBF8C97F9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95250</xdr:colOff>
      <xdr:row>111</xdr:row>
      <xdr:rowOff>0</xdr:rowOff>
    </xdr:from>
    <xdr:ext cx="76200" cy="200025"/>
    <xdr:sp macro="" textlink="">
      <xdr:nvSpPr>
        <xdr:cNvPr id="1527" name="Text Box 2">
          <a:extLst>
            <a:ext uri="{FF2B5EF4-FFF2-40B4-BE49-F238E27FC236}">
              <a16:creationId xmlns:a16="http://schemas.microsoft.com/office/drawing/2014/main" id="{1FF8DBCB-C537-4649-B9CC-668287AA3852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95250</xdr:colOff>
      <xdr:row>111</xdr:row>
      <xdr:rowOff>0</xdr:rowOff>
    </xdr:from>
    <xdr:ext cx="76200" cy="200025"/>
    <xdr:sp macro="" textlink="">
      <xdr:nvSpPr>
        <xdr:cNvPr id="1528" name="Text Box 2">
          <a:extLst>
            <a:ext uri="{FF2B5EF4-FFF2-40B4-BE49-F238E27FC236}">
              <a16:creationId xmlns:a16="http://schemas.microsoft.com/office/drawing/2014/main" id="{2CBC6B29-5733-40C8-89E5-0577613F9607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95250</xdr:colOff>
      <xdr:row>111</xdr:row>
      <xdr:rowOff>0</xdr:rowOff>
    </xdr:from>
    <xdr:ext cx="76200" cy="200025"/>
    <xdr:sp macro="" textlink="">
      <xdr:nvSpPr>
        <xdr:cNvPr id="1529" name="Text Box 2">
          <a:extLst>
            <a:ext uri="{FF2B5EF4-FFF2-40B4-BE49-F238E27FC236}">
              <a16:creationId xmlns:a16="http://schemas.microsoft.com/office/drawing/2014/main" id="{40C1F0E2-D937-4AAB-8095-7AF8C4E572D2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95250</xdr:colOff>
      <xdr:row>111</xdr:row>
      <xdr:rowOff>0</xdr:rowOff>
    </xdr:from>
    <xdr:ext cx="76200" cy="200025"/>
    <xdr:sp macro="" textlink="">
      <xdr:nvSpPr>
        <xdr:cNvPr id="1530" name="Text Box 2">
          <a:extLst>
            <a:ext uri="{FF2B5EF4-FFF2-40B4-BE49-F238E27FC236}">
              <a16:creationId xmlns:a16="http://schemas.microsoft.com/office/drawing/2014/main" id="{1D3DF174-BAA5-46C8-9792-43BDDB76ABC9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12</xdr:col>
      <xdr:colOff>95250</xdr:colOff>
      <xdr:row>111</xdr:row>
      <xdr:rowOff>0</xdr:rowOff>
    </xdr:from>
    <xdr:ext cx="76200" cy="200025"/>
    <xdr:sp macro="" textlink="">
      <xdr:nvSpPr>
        <xdr:cNvPr id="1531" name="Text Box 2">
          <a:extLst>
            <a:ext uri="{FF2B5EF4-FFF2-40B4-BE49-F238E27FC236}">
              <a16:creationId xmlns:a16="http://schemas.microsoft.com/office/drawing/2014/main" id="{12ECD242-4749-472C-B2BE-0F8FC1801986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95250</xdr:colOff>
      <xdr:row>111</xdr:row>
      <xdr:rowOff>0</xdr:rowOff>
    </xdr:from>
    <xdr:ext cx="76200" cy="200025"/>
    <xdr:sp macro="" textlink="">
      <xdr:nvSpPr>
        <xdr:cNvPr id="1532" name="Text Box 2">
          <a:extLst>
            <a:ext uri="{FF2B5EF4-FFF2-40B4-BE49-F238E27FC236}">
              <a16:creationId xmlns:a16="http://schemas.microsoft.com/office/drawing/2014/main" id="{CCF5D283-A16A-47A0-AEB0-835108B91BBB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95250</xdr:colOff>
      <xdr:row>111</xdr:row>
      <xdr:rowOff>0</xdr:rowOff>
    </xdr:from>
    <xdr:ext cx="76200" cy="200025"/>
    <xdr:sp macro="" textlink="">
      <xdr:nvSpPr>
        <xdr:cNvPr id="1533" name="Text Box 2">
          <a:extLst>
            <a:ext uri="{FF2B5EF4-FFF2-40B4-BE49-F238E27FC236}">
              <a16:creationId xmlns:a16="http://schemas.microsoft.com/office/drawing/2014/main" id="{66D9A5BB-C14E-4B4E-AD69-4CD5C138DC81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95250</xdr:colOff>
      <xdr:row>111</xdr:row>
      <xdr:rowOff>0</xdr:rowOff>
    </xdr:from>
    <xdr:ext cx="76200" cy="200025"/>
    <xdr:sp macro="" textlink="">
      <xdr:nvSpPr>
        <xdr:cNvPr id="1534" name="Text Box 2">
          <a:extLst>
            <a:ext uri="{FF2B5EF4-FFF2-40B4-BE49-F238E27FC236}">
              <a16:creationId xmlns:a16="http://schemas.microsoft.com/office/drawing/2014/main" id="{5F09C701-6F9D-44D8-92DA-05A28786B30C}"/>
            </a:ext>
          </a:extLst>
        </xdr:cNvPr>
        <xdr:cNvSpPr txBox="1">
          <a:spLocks noChangeArrowheads="1"/>
        </xdr:cNvSpPr>
      </xdr:nvSpPr>
      <xdr:spPr bwMode="auto">
        <a:xfrm>
          <a:off x="4131425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95250</xdr:colOff>
      <xdr:row>111</xdr:row>
      <xdr:rowOff>0</xdr:rowOff>
    </xdr:from>
    <xdr:ext cx="76200" cy="200025"/>
    <xdr:sp macro="" textlink="">
      <xdr:nvSpPr>
        <xdr:cNvPr id="1535" name="Text Box 2">
          <a:extLst>
            <a:ext uri="{FF2B5EF4-FFF2-40B4-BE49-F238E27FC236}">
              <a16:creationId xmlns:a16="http://schemas.microsoft.com/office/drawing/2014/main" id="{CA3D2E31-B3D3-42B7-AFAD-F6319B95811B}"/>
            </a:ext>
          </a:extLst>
        </xdr:cNvPr>
        <xdr:cNvSpPr txBox="1">
          <a:spLocks noChangeArrowheads="1"/>
        </xdr:cNvSpPr>
      </xdr:nvSpPr>
      <xdr:spPr bwMode="auto">
        <a:xfrm>
          <a:off x="5070764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95250</xdr:colOff>
      <xdr:row>111</xdr:row>
      <xdr:rowOff>0</xdr:rowOff>
    </xdr:from>
    <xdr:ext cx="76200" cy="200025"/>
    <xdr:sp macro="" textlink="">
      <xdr:nvSpPr>
        <xdr:cNvPr id="1536" name="Text Box 2">
          <a:extLst>
            <a:ext uri="{FF2B5EF4-FFF2-40B4-BE49-F238E27FC236}">
              <a16:creationId xmlns:a16="http://schemas.microsoft.com/office/drawing/2014/main" id="{E2D4A1B4-8622-4FAC-8F62-674EEA6BB18A}"/>
            </a:ext>
          </a:extLst>
        </xdr:cNvPr>
        <xdr:cNvSpPr txBox="1">
          <a:spLocks noChangeArrowheads="1"/>
        </xdr:cNvSpPr>
      </xdr:nvSpPr>
      <xdr:spPr bwMode="auto">
        <a:xfrm>
          <a:off x="5070764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95250</xdr:colOff>
      <xdr:row>111</xdr:row>
      <xdr:rowOff>0</xdr:rowOff>
    </xdr:from>
    <xdr:ext cx="76200" cy="200025"/>
    <xdr:sp macro="" textlink="">
      <xdr:nvSpPr>
        <xdr:cNvPr id="1537" name="Text Box 2">
          <a:extLst>
            <a:ext uri="{FF2B5EF4-FFF2-40B4-BE49-F238E27FC236}">
              <a16:creationId xmlns:a16="http://schemas.microsoft.com/office/drawing/2014/main" id="{5442EE6F-D227-4437-A119-474A060BB78E}"/>
            </a:ext>
          </a:extLst>
        </xdr:cNvPr>
        <xdr:cNvSpPr txBox="1">
          <a:spLocks noChangeArrowheads="1"/>
        </xdr:cNvSpPr>
      </xdr:nvSpPr>
      <xdr:spPr bwMode="auto">
        <a:xfrm>
          <a:off x="5070764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95250</xdr:colOff>
      <xdr:row>111</xdr:row>
      <xdr:rowOff>0</xdr:rowOff>
    </xdr:from>
    <xdr:ext cx="76200" cy="200025"/>
    <xdr:sp macro="" textlink="">
      <xdr:nvSpPr>
        <xdr:cNvPr id="1538" name="Text Box 2">
          <a:extLst>
            <a:ext uri="{FF2B5EF4-FFF2-40B4-BE49-F238E27FC236}">
              <a16:creationId xmlns:a16="http://schemas.microsoft.com/office/drawing/2014/main" id="{65DCF88D-7B06-44B3-B053-E553071243A7}"/>
            </a:ext>
          </a:extLst>
        </xdr:cNvPr>
        <xdr:cNvSpPr txBox="1">
          <a:spLocks noChangeArrowheads="1"/>
        </xdr:cNvSpPr>
      </xdr:nvSpPr>
      <xdr:spPr bwMode="auto">
        <a:xfrm>
          <a:off x="5706341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95250</xdr:colOff>
      <xdr:row>111</xdr:row>
      <xdr:rowOff>0</xdr:rowOff>
    </xdr:from>
    <xdr:ext cx="76200" cy="200025"/>
    <xdr:sp macro="" textlink="">
      <xdr:nvSpPr>
        <xdr:cNvPr id="1539" name="Text Box 2">
          <a:extLst>
            <a:ext uri="{FF2B5EF4-FFF2-40B4-BE49-F238E27FC236}">
              <a16:creationId xmlns:a16="http://schemas.microsoft.com/office/drawing/2014/main" id="{08B12C42-A578-4CF9-9371-FEF579038898}"/>
            </a:ext>
          </a:extLst>
        </xdr:cNvPr>
        <xdr:cNvSpPr txBox="1">
          <a:spLocks noChangeArrowheads="1"/>
        </xdr:cNvSpPr>
      </xdr:nvSpPr>
      <xdr:spPr bwMode="auto">
        <a:xfrm>
          <a:off x="5706341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95250</xdr:colOff>
      <xdr:row>111</xdr:row>
      <xdr:rowOff>0</xdr:rowOff>
    </xdr:from>
    <xdr:ext cx="76200" cy="200025"/>
    <xdr:sp macro="" textlink="">
      <xdr:nvSpPr>
        <xdr:cNvPr id="1540" name="Text Box 2">
          <a:extLst>
            <a:ext uri="{FF2B5EF4-FFF2-40B4-BE49-F238E27FC236}">
              <a16:creationId xmlns:a16="http://schemas.microsoft.com/office/drawing/2014/main" id="{0DE3ED03-176B-49DD-BDB7-34D4CD6A9836}"/>
            </a:ext>
          </a:extLst>
        </xdr:cNvPr>
        <xdr:cNvSpPr txBox="1">
          <a:spLocks noChangeArrowheads="1"/>
        </xdr:cNvSpPr>
      </xdr:nvSpPr>
      <xdr:spPr bwMode="auto">
        <a:xfrm>
          <a:off x="5706341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28</xdr:col>
      <xdr:colOff>95250</xdr:colOff>
      <xdr:row>111</xdr:row>
      <xdr:rowOff>0</xdr:rowOff>
    </xdr:from>
    <xdr:ext cx="76200" cy="200025"/>
    <xdr:sp macro="" textlink="">
      <xdr:nvSpPr>
        <xdr:cNvPr id="1541" name="Text Box 2">
          <a:extLst>
            <a:ext uri="{FF2B5EF4-FFF2-40B4-BE49-F238E27FC236}">
              <a16:creationId xmlns:a16="http://schemas.microsoft.com/office/drawing/2014/main" id="{C557B96B-0DE6-4FB0-93FD-32AE8401350A}"/>
            </a:ext>
          </a:extLst>
        </xdr:cNvPr>
        <xdr:cNvSpPr txBox="1">
          <a:spLocks noChangeArrowheads="1"/>
        </xdr:cNvSpPr>
      </xdr:nvSpPr>
      <xdr:spPr bwMode="auto">
        <a:xfrm>
          <a:off x="8961120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28</xdr:col>
      <xdr:colOff>95250</xdr:colOff>
      <xdr:row>111</xdr:row>
      <xdr:rowOff>0</xdr:rowOff>
    </xdr:from>
    <xdr:ext cx="76200" cy="200025"/>
    <xdr:sp macro="" textlink="">
      <xdr:nvSpPr>
        <xdr:cNvPr id="1542" name="Text Box 2">
          <a:extLst>
            <a:ext uri="{FF2B5EF4-FFF2-40B4-BE49-F238E27FC236}">
              <a16:creationId xmlns:a16="http://schemas.microsoft.com/office/drawing/2014/main" id="{58EF170B-C1CA-40FE-BD1E-ACF64C3B542C}"/>
            </a:ext>
          </a:extLst>
        </xdr:cNvPr>
        <xdr:cNvSpPr txBox="1">
          <a:spLocks noChangeArrowheads="1"/>
        </xdr:cNvSpPr>
      </xdr:nvSpPr>
      <xdr:spPr bwMode="auto">
        <a:xfrm>
          <a:off x="8961120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28</xdr:col>
      <xdr:colOff>95250</xdr:colOff>
      <xdr:row>111</xdr:row>
      <xdr:rowOff>0</xdr:rowOff>
    </xdr:from>
    <xdr:ext cx="76200" cy="200025"/>
    <xdr:sp macro="" textlink="">
      <xdr:nvSpPr>
        <xdr:cNvPr id="1543" name="Text Box 2">
          <a:extLst>
            <a:ext uri="{FF2B5EF4-FFF2-40B4-BE49-F238E27FC236}">
              <a16:creationId xmlns:a16="http://schemas.microsoft.com/office/drawing/2014/main" id="{A6118D12-DC0B-4722-A7BE-8A65DC2FDCB6}"/>
            </a:ext>
          </a:extLst>
        </xdr:cNvPr>
        <xdr:cNvSpPr txBox="1">
          <a:spLocks noChangeArrowheads="1"/>
        </xdr:cNvSpPr>
      </xdr:nvSpPr>
      <xdr:spPr bwMode="auto">
        <a:xfrm>
          <a:off x="8961120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95250</xdr:colOff>
      <xdr:row>111</xdr:row>
      <xdr:rowOff>0</xdr:rowOff>
    </xdr:from>
    <xdr:ext cx="76200" cy="200025"/>
    <xdr:sp macro="" textlink="">
      <xdr:nvSpPr>
        <xdr:cNvPr id="1544" name="Text Box 2">
          <a:extLst>
            <a:ext uri="{FF2B5EF4-FFF2-40B4-BE49-F238E27FC236}">
              <a16:creationId xmlns:a16="http://schemas.microsoft.com/office/drawing/2014/main" id="{BBACB82B-EC98-4FB8-92F4-70256909BBBA}"/>
            </a:ext>
          </a:extLst>
        </xdr:cNvPr>
        <xdr:cNvSpPr txBox="1">
          <a:spLocks noChangeArrowheads="1"/>
        </xdr:cNvSpPr>
      </xdr:nvSpPr>
      <xdr:spPr bwMode="auto">
        <a:xfrm>
          <a:off x="9596697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95250</xdr:colOff>
      <xdr:row>111</xdr:row>
      <xdr:rowOff>0</xdr:rowOff>
    </xdr:from>
    <xdr:ext cx="76200" cy="200025"/>
    <xdr:sp macro="" textlink="">
      <xdr:nvSpPr>
        <xdr:cNvPr id="1545" name="Text Box 2">
          <a:extLst>
            <a:ext uri="{FF2B5EF4-FFF2-40B4-BE49-F238E27FC236}">
              <a16:creationId xmlns:a16="http://schemas.microsoft.com/office/drawing/2014/main" id="{B1392A69-E2B0-4FFF-B24E-A0EF0C16F3C5}"/>
            </a:ext>
          </a:extLst>
        </xdr:cNvPr>
        <xdr:cNvSpPr txBox="1">
          <a:spLocks noChangeArrowheads="1"/>
        </xdr:cNvSpPr>
      </xdr:nvSpPr>
      <xdr:spPr bwMode="auto">
        <a:xfrm>
          <a:off x="9596697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31</xdr:col>
      <xdr:colOff>95250</xdr:colOff>
      <xdr:row>111</xdr:row>
      <xdr:rowOff>0</xdr:rowOff>
    </xdr:from>
    <xdr:ext cx="76200" cy="200025"/>
    <xdr:sp macro="" textlink="">
      <xdr:nvSpPr>
        <xdr:cNvPr id="1546" name="Text Box 2">
          <a:extLst>
            <a:ext uri="{FF2B5EF4-FFF2-40B4-BE49-F238E27FC236}">
              <a16:creationId xmlns:a16="http://schemas.microsoft.com/office/drawing/2014/main" id="{2525D572-6902-413D-9CEB-D5500044F67B}"/>
            </a:ext>
          </a:extLst>
        </xdr:cNvPr>
        <xdr:cNvSpPr txBox="1">
          <a:spLocks noChangeArrowheads="1"/>
        </xdr:cNvSpPr>
      </xdr:nvSpPr>
      <xdr:spPr bwMode="auto">
        <a:xfrm>
          <a:off x="9596697" y="1163782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158353</xdr:colOff>
      <xdr:row>47</xdr:row>
      <xdr:rowOff>247651</xdr:rowOff>
    </xdr:from>
    <xdr:to>
      <xdr:col>14</xdr:col>
      <xdr:colOff>709681</xdr:colOff>
      <xdr:row>64</xdr:row>
      <xdr:rowOff>143085</xdr:rowOff>
    </xdr:to>
    <xdr:graphicFrame macro="">
      <xdr:nvGraphicFramePr>
        <xdr:cNvPr id="2" name="Gráfico 5">
          <a:extLst>
            <a:ext uri="{FF2B5EF4-FFF2-40B4-BE49-F238E27FC236}">
              <a16:creationId xmlns:a16="http://schemas.microsoft.com/office/drawing/2014/main" id="{541A0A6A-6619-48F4-9967-A547556E7D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66</xdr:row>
      <xdr:rowOff>247253</xdr:rowOff>
    </xdr:from>
    <xdr:to>
      <xdr:col>14</xdr:col>
      <xdr:colOff>720000</xdr:colOff>
      <xdr:row>83</xdr:row>
      <xdr:rowOff>142687</xdr:rowOff>
    </xdr:to>
    <xdr:graphicFrame macro="">
      <xdr:nvGraphicFramePr>
        <xdr:cNvPr id="3" name="Gráfico 5">
          <a:extLst>
            <a:ext uri="{FF2B5EF4-FFF2-40B4-BE49-F238E27FC236}">
              <a16:creationId xmlns:a16="http://schemas.microsoft.com/office/drawing/2014/main" id="{49CAC4AB-7A0D-49D1-9C13-33801A218A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158354</xdr:colOff>
      <xdr:row>85</xdr:row>
      <xdr:rowOff>237727</xdr:rowOff>
    </xdr:from>
    <xdr:to>
      <xdr:col>14</xdr:col>
      <xdr:colOff>709682</xdr:colOff>
      <xdr:row>102</xdr:row>
      <xdr:rowOff>133161</xdr:rowOff>
    </xdr:to>
    <xdr:graphicFrame macro="">
      <xdr:nvGraphicFramePr>
        <xdr:cNvPr id="4" name="Gráfico 5">
          <a:extLst>
            <a:ext uri="{FF2B5EF4-FFF2-40B4-BE49-F238E27FC236}">
              <a16:creationId xmlns:a16="http://schemas.microsoft.com/office/drawing/2014/main" id="{DFCEEB8B-A249-4373-AD6C-9EFE71B932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142</xdr:row>
      <xdr:rowOff>227806</xdr:rowOff>
    </xdr:from>
    <xdr:to>
      <xdr:col>14</xdr:col>
      <xdr:colOff>720000</xdr:colOff>
      <xdr:row>159</xdr:row>
      <xdr:rowOff>123241</xdr:rowOff>
    </xdr:to>
    <xdr:graphicFrame macro="">
      <xdr:nvGraphicFramePr>
        <xdr:cNvPr id="5" name="Gráfico 5">
          <a:extLst>
            <a:ext uri="{FF2B5EF4-FFF2-40B4-BE49-F238E27FC236}">
              <a16:creationId xmlns:a16="http://schemas.microsoft.com/office/drawing/2014/main" id="{03E41E6F-6C3A-4B56-8E3A-4F0B392CE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148432</xdr:colOff>
      <xdr:row>161</xdr:row>
      <xdr:rowOff>237728</xdr:rowOff>
    </xdr:from>
    <xdr:to>
      <xdr:col>14</xdr:col>
      <xdr:colOff>699760</xdr:colOff>
      <xdr:row>178</xdr:row>
      <xdr:rowOff>143084</xdr:rowOff>
    </xdr:to>
    <xdr:graphicFrame macro="">
      <xdr:nvGraphicFramePr>
        <xdr:cNvPr id="6" name="Gráfico 6">
          <a:extLst>
            <a:ext uri="{FF2B5EF4-FFF2-40B4-BE49-F238E27FC236}">
              <a16:creationId xmlns:a16="http://schemas.microsoft.com/office/drawing/2014/main" id="{608010B9-F3CE-4F35-BFDF-D3EE8B8E1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9525</xdr:colOff>
      <xdr:row>181</xdr:row>
      <xdr:rowOff>0</xdr:rowOff>
    </xdr:from>
    <xdr:to>
      <xdr:col>14</xdr:col>
      <xdr:colOff>729525</xdr:colOff>
      <xdr:row>198</xdr:row>
      <xdr:rowOff>4575</xdr:rowOff>
    </xdr:to>
    <xdr:graphicFrame macro="">
      <xdr:nvGraphicFramePr>
        <xdr:cNvPr id="7" name="Gráfico 3">
          <a:extLst>
            <a:ext uri="{FF2B5EF4-FFF2-40B4-BE49-F238E27FC236}">
              <a16:creationId xmlns:a16="http://schemas.microsoft.com/office/drawing/2014/main" id="{51079685-AAB3-417C-A900-1C0E5EAE53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9525</xdr:colOff>
      <xdr:row>200</xdr:row>
      <xdr:rowOff>0</xdr:rowOff>
    </xdr:from>
    <xdr:to>
      <xdr:col>14</xdr:col>
      <xdr:colOff>729525</xdr:colOff>
      <xdr:row>217</xdr:row>
      <xdr:rowOff>4575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9057381-936E-491A-9610-4E260BD07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158352</xdr:colOff>
      <xdr:row>313</xdr:row>
      <xdr:rowOff>257570</xdr:rowOff>
    </xdr:from>
    <xdr:to>
      <xdr:col>14</xdr:col>
      <xdr:colOff>709680</xdr:colOff>
      <xdr:row>330</xdr:row>
      <xdr:rowOff>153005</xdr:rowOff>
    </xdr:to>
    <xdr:graphicFrame macro="">
      <xdr:nvGraphicFramePr>
        <xdr:cNvPr id="9" name="Gráfico 5">
          <a:extLst>
            <a:ext uri="{FF2B5EF4-FFF2-40B4-BE49-F238E27FC236}">
              <a16:creationId xmlns:a16="http://schemas.microsoft.com/office/drawing/2014/main" id="{5E8FBD33-1937-4E60-9BF9-CB976BF32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0</xdr:colOff>
      <xdr:row>332</xdr:row>
      <xdr:rowOff>257174</xdr:rowOff>
    </xdr:from>
    <xdr:to>
      <xdr:col>14</xdr:col>
      <xdr:colOff>720000</xdr:colOff>
      <xdr:row>350</xdr:row>
      <xdr:rowOff>4574</xdr:rowOff>
    </xdr:to>
    <xdr:graphicFrame macro="">
      <xdr:nvGraphicFramePr>
        <xdr:cNvPr id="10" name="Gráfico 5">
          <a:extLst>
            <a:ext uri="{FF2B5EF4-FFF2-40B4-BE49-F238E27FC236}">
              <a16:creationId xmlns:a16="http://schemas.microsoft.com/office/drawing/2014/main" id="{9B5DE26A-B1EB-4C97-A02A-4E426C3ED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9524</xdr:colOff>
      <xdr:row>352</xdr:row>
      <xdr:rowOff>0</xdr:rowOff>
    </xdr:from>
    <xdr:to>
      <xdr:col>14</xdr:col>
      <xdr:colOff>729524</xdr:colOff>
      <xdr:row>369</xdr:row>
      <xdr:rowOff>4575</xdr:rowOff>
    </xdr:to>
    <xdr:graphicFrame macro="">
      <xdr:nvGraphicFramePr>
        <xdr:cNvPr id="11" name="Gráfico 5">
          <a:extLst>
            <a:ext uri="{FF2B5EF4-FFF2-40B4-BE49-F238E27FC236}">
              <a16:creationId xmlns:a16="http://schemas.microsoft.com/office/drawing/2014/main" id="{3F103175-92B0-496D-80B1-CDBD356921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9524</xdr:colOff>
      <xdr:row>428</xdr:row>
      <xdr:rowOff>9524</xdr:rowOff>
    </xdr:from>
    <xdr:to>
      <xdr:col>14</xdr:col>
      <xdr:colOff>719667</xdr:colOff>
      <xdr:row>444</xdr:row>
      <xdr:rowOff>148167</xdr:rowOff>
    </xdr:to>
    <xdr:graphicFrame macro="">
      <xdr:nvGraphicFramePr>
        <xdr:cNvPr id="12" name="Gráfico 6">
          <a:extLst>
            <a:ext uri="{FF2B5EF4-FFF2-40B4-BE49-F238E27FC236}">
              <a16:creationId xmlns:a16="http://schemas.microsoft.com/office/drawing/2014/main" id="{29B13883-42B5-4F52-A1F9-B6BDFA186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148165</xdr:colOff>
      <xdr:row>0</xdr:row>
      <xdr:rowOff>0</xdr:rowOff>
    </xdr:from>
    <xdr:to>
      <xdr:col>1</xdr:col>
      <xdr:colOff>34727</xdr:colOff>
      <xdr:row>3</xdr:row>
      <xdr:rowOff>194141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2F5F7D2-6405-44A4-AC17-7B99F39F2CE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65" y="0"/>
          <a:ext cx="726147" cy="734468"/>
        </a:xfrm>
        <a:prstGeom prst="rect">
          <a:avLst/>
        </a:prstGeom>
      </xdr:spPr>
    </xdr:pic>
    <xdr:clientData/>
  </xdr:twoCellAnchor>
  <xdr:twoCellAnchor>
    <xdr:from>
      <xdr:col>7</xdr:col>
      <xdr:colOff>148431</xdr:colOff>
      <xdr:row>105</xdr:row>
      <xdr:rowOff>1212</xdr:rowOff>
    </xdr:from>
    <xdr:to>
      <xdr:col>14</xdr:col>
      <xdr:colOff>699759</xdr:colOff>
      <xdr:row>122</xdr:row>
      <xdr:rowOff>5787</xdr:rowOff>
    </xdr:to>
    <xdr:graphicFrame macro="">
      <xdr:nvGraphicFramePr>
        <xdr:cNvPr id="14" name="Gráfico 5">
          <a:extLst>
            <a:ext uri="{FF2B5EF4-FFF2-40B4-BE49-F238E27FC236}">
              <a16:creationId xmlns:a16="http://schemas.microsoft.com/office/drawing/2014/main" id="{E29EAD91-1A87-4609-AA89-5CF40B8004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1211</xdr:colOff>
      <xdr:row>123</xdr:row>
      <xdr:rowOff>227805</xdr:rowOff>
    </xdr:from>
    <xdr:to>
      <xdr:col>14</xdr:col>
      <xdr:colOff>721211</xdr:colOff>
      <xdr:row>140</xdr:row>
      <xdr:rowOff>123240</xdr:rowOff>
    </xdr:to>
    <xdr:graphicFrame macro="">
      <xdr:nvGraphicFramePr>
        <xdr:cNvPr id="15" name="Gráfico 5">
          <a:extLst>
            <a:ext uri="{FF2B5EF4-FFF2-40B4-BE49-F238E27FC236}">
              <a16:creationId xmlns:a16="http://schemas.microsoft.com/office/drawing/2014/main" id="{E0B94107-904D-41B5-9EA7-5E35F6CDB7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167466</xdr:colOff>
      <xdr:row>218</xdr:row>
      <xdr:rowOff>206750</xdr:rowOff>
    </xdr:from>
    <xdr:to>
      <xdr:col>14</xdr:col>
      <xdr:colOff>712899</xdr:colOff>
      <xdr:row>235</xdr:row>
      <xdr:rowOff>131949</xdr:rowOff>
    </xdr:to>
    <xdr:graphicFrame macro="">
      <xdr:nvGraphicFramePr>
        <xdr:cNvPr id="16" name="Gráfico 7">
          <a:extLst>
            <a:ext uri="{FF2B5EF4-FFF2-40B4-BE49-F238E27FC236}">
              <a16:creationId xmlns:a16="http://schemas.microsoft.com/office/drawing/2014/main" id="{61DA64C3-CC8B-453A-886E-C3C09FE26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1211</xdr:colOff>
      <xdr:row>237</xdr:row>
      <xdr:rowOff>196829</xdr:rowOff>
    </xdr:from>
    <xdr:to>
      <xdr:col>14</xdr:col>
      <xdr:colOff>721211</xdr:colOff>
      <xdr:row>254</xdr:row>
      <xdr:rowOff>122028</xdr:rowOff>
    </xdr:to>
    <xdr:graphicFrame macro="">
      <xdr:nvGraphicFramePr>
        <xdr:cNvPr id="17" name="Gráfico 7">
          <a:extLst>
            <a:ext uri="{FF2B5EF4-FFF2-40B4-BE49-F238E27FC236}">
              <a16:creationId xmlns:a16="http://schemas.microsoft.com/office/drawing/2014/main" id="{7CC470B6-A205-4B00-98B5-98303320CA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</xdr:col>
      <xdr:colOff>167465</xdr:colOff>
      <xdr:row>276</xdr:row>
      <xdr:rowOff>0</xdr:rowOff>
    </xdr:from>
    <xdr:to>
      <xdr:col>14</xdr:col>
      <xdr:colOff>712898</xdr:colOff>
      <xdr:row>293</xdr:row>
      <xdr:rowOff>4575</xdr:rowOff>
    </xdr:to>
    <xdr:graphicFrame macro="">
      <xdr:nvGraphicFramePr>
        <xdr:cNvPr id="18" name="Gráfico 7">
          <a:extLst>
            <a:ext uri="{FF2B5EF4-FFF2-40B4-BE49-F238E27FC236}">
              <a16:creationId xmlns:a16="http://schemas.microsoft.com/office/drawing/2014/main" id="{897742DE-06C6-41B6-82BA-350F8D9D4E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1211</xdr:colOff>
      <xdr:row>294</xdr:row>
      <xdr:rowOff>256359</xdr:rowOff>
    </xdr:from>
    <xdr:to>
      <xdr:col>14</xdr:col>
      <xdr:colOff>721211</xdr:colOff>
      <xdr:row>312</xdr:row>
      <xdr:rowOff>2965</xdr:rowOff>
    </xdr:to>
    <xdr:graphicFrame macro="">
      <xdr:nvGraphicFramePr>
        <xdr:cNvPr id="19" name="Gráfico 7">
          <a:extLst>
            <a:ext uri="{FF2B5EF4-FFF2-40B4-BE49-F238E27FC236}">
              <a16:creationId xmlns:a16="http://schemas.microsoft.com/office/drawing/2014/main" id="{236FF145-73AF-4FDA-85D7-054F181C87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1211</xdr:colOff>
      <xdr:row>370</xdr:row>
      <xdr:rowOff>226595</xdr:rowOff>
    </xdr:from>
    <xdr:to>
      <xdr:col>14</xdr:col>
      <xdr:colOff>721211</xdr:colOff>
      <xdr:row>388</xdr:row>
      <xdr:rowOff>48016</xdr:rowOff>
    </xdr:to>
    <xdr:graphicFrame macro="">
      <xdr:nvGraphicFramePr>
        <xdr:cNvPr id="20" name="Gráfico 5">
          <a:extLst>
            <a:ext uri="{FF2B5EF4-FFF2-40B4-BE49-F238E27FC236}">
              <a16:creationId xmlns:a16="http://schemas.microsoft.com/office/drawing/2014/main" id="{D81B744B-40C7-4AC9-A23A-1AE04CEA61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</xdr:col>
      <xdr:colOff>168274</xdr:colOff>
      <xdr:row>389</xdr:row>
      <xdr:rowOff>226595</xdr:rowOff>
    </xdr:from>
    <xdr:to>
      <xdr:col>14</xdr:col>
      <xdr:colOff>719602</xdr:colOff>
      <xdr:row>407</xdr:row>
      <xdr:rowOff>48016</xdr:rowOff>
    </xdr:to>
    <xdr:graphicFrame macro="">
      <xdr:nvGraphicFramePr>
        <xdr:cNvPr id="21" name="Gráfico 5">
          <a:extLst>
            <a:ext uri="{FF2B5EF4-FFF2-40B4-BE49-F238E27FC236}">
              <a16:creationId xmlns:a16="http://schemas.microsoft.com/office/drawing/2014/main" id="{8499701C-B6ED-4BDC-BBC3-B5209C4C65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8</xdr:col>
      <xdr:colOff>9524</xdr:colOff>
      <xdr:row>409</xdr:row>
      <xdr:rowOff>1</xdr:rowOff>
    </xdr:from>
    <xdr:to>
      <xdr:col>14</xdr:col>
      <xdr:colOff>729524</xdr:colOff>
      <xdr:row>426</xdr:row>
      <xdr:rowOff>79391</xdr:rowOff>
    </xdr:to>
    <xdr:graphicFrame macro="">
      <xdr:nvGraphicFramePr>
        <xdr:cNvPr id="22" name="Gráfico 5">
          <a:extLst>
            <a:ext uri="{FF2B5EF4-FFF2-40B4-BE49-F238E27FC236}">
              <a16:creationId xmlns:a16="http://schemas.microsoft.com/office/drawing/2014/main" id="{600A78AF-B814-4376-936D-46326C8B24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</xdr:col>
      <xdr:colOff>1213</xdr:colOff>
      <xdr:row>29</xdr:row>
      <xdr:rowOff>1213</xdr:rowOff>
    </xdr:from>
    <xdr:to>
      <xdr:col>14</xdr:col>
      <xdr:colOff>721213</xdr:colOff>
      <xdr:row>45</xdr:row>
      <xdr:rowOff>155417</xdr:rowOff>
    </xdr:to>
    <xdr:graphicFrame macro="">
      <xdr:nvGraphicFramePr>
        <xdr:cNvPr id="23" name="Gráfico 5">
          <a:extLst>
            <a:ext uri="{FF2B5EF4-FFF2-40B4-BE49-F238E27FC236}">
              <a16:creationId xmlns:a16="http://schemas.microsoft.com/office/drawing/2014/main" id="{B1A334E0-6680-4168-9F74-2C3CE2DCE9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</xdr:col>
      <xdr:colOff>158752</xdr:colOff>
      <xdr:row>9</xdr:row>
      <xdr:rowOff>258783</xdr:rowOff>
    </xdr:from>
    <xdr:to>
      <xdr:col>14</xdr:col>
      <xdr:colOff>710080</xdr:colOff>
      <xdr:row>26</xdr:row>
      <xdr:rowOff>141922</xdr:rowOff>
    </xdr:to>
    <xdr:graphicFrame macro="">
      <xdr:nvGraphicFramePr>
        <xdr:cNvPr id="24" name="Gráfico 5">
          <a:extLst>
            <a:ext uri="{FF2B5EF4-FFF2-40B4-BE49-F238E27FC236}">
              <a16:creationId xmlns:a16="http://schemas.microsoft.com/office/drawing/2014/main" id="{DC292916-446A-4958-9949-E58D5BBA8C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</xdr:col>
      <xdr:colOff>148431</xdr:colOff>
      <xdr:row>446</xdr:row>
      <xdr:rowOff>256360</xdr:rowOff>
    </xdr:from>
    <xdr:to>
      <xdr:col>14</xdr:col>
      <xdr:colOff>699759</xdr:colOff>
      <xdr:row>463</xdr:row>
      <xdr:rowOff>133350</xdr:rowOff>
    </xdr:to>
    <xdr:graphicFrame macro="">
      <xdr:nvGraphicFramePr>
        <xdr:cNvPr id="25" name="Gráfico 5">
          <a:extLst>
            <a:ext uri="{FF2B5EF4-FFF2-40B4-BE49-F238E27FC236}">
              <a16:creationId xmlns:a16="http://schemas.microsoft.com/office/drawing/2014/main" id="{98B7CEB0-3D91-400C-ABA8-1F6B580FF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8</xdr:col>
      <xdr:colOff>1211</xdr:colOff>
      <xdr:row>256</xdr:row>
      <xdr:rowOff>196829</xdr:rowOff>
    </xdr:from>
    <xdr:to>
      <xdr:col>14</xdr:col>
      <xdr:colOff>721211</xdr:colOff>
      <xdr:row>273</xdr:row>
      <xdr:rowOff>122028</xdr:rowOff>
    </xdr:to>
    <xdr:graphicFrame macro="">
      <xdr:nvGraphicFramePr>
        <xdr:cNvPr id="26" name="Gráfico 7">
          <a:extLst>
            <a:ext uri="{FF2B5EF4-FFF2-40B4-BE49-F238E27FC236}">
              <a16:creationId xmlns:a16="http://schemas.microsoft.com/office/drawing/2014/main" id="{91CDAADE-D58A-46DB-850B-0614F072B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7</xdr:col>
      <xdr:colOff>148431</xdr:colOff>
      <xdr:row>465</xdr:row>
      <xdr:rowOff>256360</xdr:rowOff>
    </xdr:from>
    <xdr:to>
      <xdr:col>14</xdr:col>
      <xdr:colOff>699759</xdr:colOff>
      <xdr:row>482</xdr:row>
      <xdr:rowOff>133350</xdr:rowOff>
    </xdr:to>
    <xdr:graphicFrame macro="">
      <xdr:nvGraphicFramePr>
        <xdr:cNvPr id="27" name="Gráfico 5">
          <a:extLst>
            <a:ext uri="{FF2B5EF4-FFF2-40B4-BE49-F238E27FC236}">
              <a16:creationId xmlns:a16="http://schemas.microsoft.com/office/drawing/2014/main" id="{FA144D5B-C193-4DC1-93BF-9C3A491F5A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8</xdr:col>
      <xdr:colOff>0</xdr:colOff>
      <xdr:row>484</xdr:row>
      <xdr:rowOff>238125</xdr:rowOff>
    </xdr:from>
    <xdr:to>
      <xdr:col>14</xdr:col>
      <xdr:colOff>631031</xdr:colOff>
      <xdr:row>501</xdr:row>
      <xdr:rowOff>119062</xdr:rowOff>
    </xdr:to>
    <xdr:graphicFrame macro="">
      <xdr:nvGraphicFramePr>
        <xdr:cNvPr id="28" name="Gráfico 5">
          <a:extLst>
            <a:ext uri="{FF2B5EF4-FFF2-40B4-BE49-F238E27FC236}">
              <a16:creationId xmlns:a16="http://schemas.microsoft.com/office/drawing/2014/main" id="{36ABB72D-B53F-42E3-B454-EEE659B84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8</xdr:col>
      <xdr:colOff>0</xdr:colOff>
      <xdr:row>503</xdr:row>
      <xdr:rowOff>238125</xdr:rowOff>
    </xdr:from>
    <xdr:to>
      <xdr:col>14</xdr:col>
      <xdr:colOff>631031</xdr:colOff>
      <xdr:row>521</xdr:row>
      <xdr:rowOff>23813</xdr:rowOff>
    </xdr:to>
    <xdr:graphicFrame macro="">
      <xdr:nvGraphicFramePr>
        <xdr:cNvPr id="29" name="Gráfico 5">
          <a:extLst>
            <a:ext uri="{FF2B5EF4-FFF2-40B4-BE49-F238E27FC236}">
              <a16:creationId xmlns:a16="http://schemas.microsoft.com/office/drawing/2014/main" id="{BBC1AC64-9293-40DB-A0C6-045E1C44D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8</xdr:col>
      <xdr:colOff>0</xdr:colOff>
      <xdr:row>522</xdr:row>
      <xdr:rowOff>206376</xdr:rowOff>
    </xdr:from>
    <xdr:to>
      <xdr:col>14</xdr:col>
      <xdr:colOff>631031</xdr:colOff>
      <xdr:row>539</xdr:row>
      <xdr:rowOff>150814</xdr:rowOff>
    </xdr:to>
    <xdr:graphicFrame macro="">
      <xdr:nvGraphicFramePr>
        <xdr:cNvPr id="30" name="Gráfico 5">
          <a:extLst>
            <a:ext uri="{FF2B5EF4-FFF2-40B4-BE49-F238E27FC236}">
              <a16:creationId xmlns:a16="http://schemas.microsoft.com/office/drawing/2014/main" id="{39D8AE04-F5F0-4236-B72D-2A269315E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8</xdr:col>
      <xdr:colOff>0</xdr:colOff>
      <xdr:row>541</xdr:row>
      <xdr:rowOff>206376</xdr:rowOff>
    </xdr:from>
    <xdr:to>
      <xdr:col>14</xdr:col>
      <xdr:colOff>631031</xdr:colOff>
      <xdr:row>558</xdr:row>
      <xdr:rowOff>150814</xdr:rowOff>
    </xdr:to>
    <xdr:graphicFrame macro="">
      <xdr:nvGraphicFramePr>
        <xdr:cNvPr id="31" name="Gráfico 5">
          <a:extLst>
            <a:ext uri="{FF2B5EF4-FFF2-40B4-BE49-F238E27FC236}">
              <a16:creationId xmlns:a16="http://schemas.microsoft.com/office/drawing/2014/main" id="{E47E3EA7-9723-45B1-990E-64AD334DF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74083</xdr:rowOff>
    </xdr:from>
    <xdr:to>
      <xdr:col>0</xdr:col>
      <xdr:colOff>900554</xdr:colOff>
      <xdr:row>4</xdr:row>
      <xdr:rowOff>18999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C5679E8-D716-4962-8FA1-A08B9FFEE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74083"/>
          <a:ext cx="719579" cy="73462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553180</xdr:rowOff>
    </xdr:from>
    <xdr:to>
      <xdr:col>5</xdr:col>
      <xdr:colOff>1045845</xdr:colOff>
      <xdr:row>53</xdr:row>
      <xdr:rowOff>5753</xdr:rowOff>
    </xdr:to>
    <xdr:graphicFrame macro="">
      <xdr:nvGraphicFramePr>
        <xdr:cNvPr id="2" name="Gráfico 5">
          <a:extLst>
            <a:ext uri="{FF2B5EF4-FFF2-40B4-BE49-F238E27FC236}">
              <a16:creationId xmlns:a16="http://schemas.microsoft.com/office/drawing/2014/main" id="{21E81965-5CC6-4CF0-8EF5-C69FF5EEA5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148159</xdr:colOff>
      <xdr:row>0</xdr:row>
      <xdr:rowOff>0</xdr:rowOff>
    </xdr:from>
    <xdr:to>
      <xdr:col>0</xdr:col>
      <xdr:colOff>853417</xdr:colOff>
      <xdr:row>3</xdr:row>
      <xdr:rowOff>179673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46C9EF-C00F-44A7-A3CD-F973370AE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59" y="0"/>
          <a:ext cx="705258" cy="7200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0</xdr:col>
      <xdr:colOff>0</xdr:colOff>
      <xdr:row>38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78064DE-20E7-4E3D-9FA5-D08CFECCCD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0</xdr:col>
      <xdr:colOff>0</xdr:colOff>
      <xdr:row>43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22E5731-93F6-4490-90E0-6CB12E2DF6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762783-CACB-40EC-BBB2-3FAB838CD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9418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184679</xdr:colOff>
      <xdr:row>9</xdr:row>
      <xdr:rowOff>33469</xdr:rowOff>
    </xdr:from>
    <xdr:to>
      <xdr:col>9</xdr:col>
      <xdr:colOff>24103</xdr:colOff>
      <xdr:row>37</xdr:row>
      <xdr:rowOff>49413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057B8DD-5E31-44C2-A4EC-E32FD1D4F2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152303</xdr:colOff>
      <xdr:row>0</xdr:row>
      <xdr:rowOff>0</xdr:rowOff>
    </xdr:from>
    <xdr:to>
      <xdr:col>0</xdr:col>
      <xdr:colOff>872303</xdr:colOff>
      <xdr:row>3</xdr:row>
      <xdr:rowOff>196799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E134071-37FB-4594-AEA3-AECF0804DDB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03" y="0"/>
          <a:ext cx="720000" cy="74174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0</xdr:rowOff>
    </xdr:from>
    <xdr:to>
      <xdr:col>0</xdr:col>
      <xdr:colOff>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E2FB95-CE32-4908-B721-0386C0B93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0</xdr:col>
      <xdr:colOff>0</xdr:colOff>
      <xdr:row>32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99C9D1-885C-4E02-9544-DF7B67492B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2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3255C2-92FE-4CAC-BA6A-D35DAC95A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4610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28026</xdr:colOff>
      <xdr:row>9</xdr:row>
      <xdr:rowOff>5845</xdr:rowOff>
    </xdr:from>
    <xdr:to>
      <xdr:col>9</xdr:col>
      <xdr:colOff>1103312</xdr:colOff>
      <xdr:row>30</xdr:row>
      <xdr:rowOff>161926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2F72FEF-75BA-44CF-830F-9851419ACE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328872</xdr:colOff>
      <xdr:row>0</xdr:row>
      <xdr:rowOff>0</xdr:rowOff>
    </xdr:from>
    <xdr:to>
      <xdr:col>0</xdr:col>
      <xdr:colOff>1048872</xdr:colOff>
      <xdr:row>3</xdr:row>
      <xdr:rowOff>183945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AA6E3C8-E502-417E-9D98-ACF2277A8B5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872" y="0"/>
          <a:ext cx="720000" cy="724272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73580</xdr:colOff>
      <xdr:row>0</xdr:row>
      <xdr:rowOff>0</xdr:rowOff>
    </xdr:from>
    <xdr:to>
      <xdr:col>0</xdr:col>
      <xdr:colOff>793580</xdr:colOff>
      <xdr:row>3</xdr:row>
      <xdr:rowOff>186600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C1C7CC-6FFF-4DB2-9CAA-7DF68B019EC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80" y="0"/>
          <a:ext cx="720000" cy="7269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nnovador-my.sharepoint.com/Users/frojas/Documents/2017/01%20Costos/Reportes/Analista/07%20Jul%2017/07%2017%20%20AF-COR-B-42%20An&#225;lisis%20de%20Prod%20y%20Vent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rojas/Documents/2017/01%20Costos/Reportes/Analista/07%20Jul%2017/07%2017%20%20AF-COR-B-42%20An&#225;lisis%20de%20Prod%20y%20Venta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nnovador-my.sharepoint.com/Users/frojas/Documents/2017/01%20Costos/Reportes/AF-COR-A-23%20GASTOS/07%2017%20AF-COR-A-23%20Gasto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rojas/Documents/2017/01%20Costos/Reportes/AF-COR-A-23%20GASTOS/07%2017%20AF-COR-A-23%20Gasto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nnovador-my.sharepoint.com/Users/mmarquez/AppData/Local/Microsoft/Windows/INetCache/Content.Outlook/HVXE3V26/Nominas/Acumulado%20de%20Nomina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marquez/AppData/Local/Microsoft/Windows/INetCache/Content.Outlook/HVXE3V26/Nominas/Acumulado%20de%20Nomina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innovador-my.sharepoint.com/personal/hbuenabad_pigroup_com_mx/Documents/Documents/PI-DC-FO-37%20ANALISIS%20DE%20PROD.%20Y%20VENTAS%20(Mensual)/2025/12%2025%20PI-DC-FO-37%20An&#225;lisis%20de%20Prod%20y%20Ventas.xlsx" TargetMode="External"/><Relationship Id="rId1" Type="http://schemas.openxmlformats.org/officeDocument/2006/relationships/externalLinkPath" Target="https://pinnovador-my.sharepoint.com/personal/hbuenabad_pigroup_com_mx/Documents/Documents/PI-DC-FO-37%20ANALISIS%20DE%20PROD.%20Y%20VENTAS%20(Mensual)/2025/12%2025%20PI-DC-FO-37%20An&#225;lisis%20de%20Prod%20y%20Venta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nnovador-my.sharepoint.com/Users/frojas/Documents/2017/01%20Costos/Reportes/Analista/08%20Ago%2017/08%2017%20%20AF-COR-B-42%20An&#225;lisis%20de%20Prod%20y%20Venta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rojas/Documents/2017/01%20Costos/Reportes/Analista/08%20Ago%2017/08%2017%20%20AF-COR-B-42%20An&#225;lisis%20de%20Prod%20y%20Venta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nnovador-my.sharepoint.com/Users/frojas/Documents/2017/01%20Costos/Reportes/AF-COR-B-37%20ACUMULADO%20DE%20COMPRAS/04%2017%20AF-COR-B-37%20Acumulado%20de%20Compra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rojas/Documents/2017/01%20Costos/Reportes/AF-COR-B-37%20ACUMULADO%20DE%20COMPRAS/04%2017%20AF-COR-B-37%20Acumulado%20de%20Compra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nnovador-my.sharepoint.com/Users/frojas/Documents/2017/01%20Costos/Reportes/AF-COR-A-30%20IMPACTOS%20ECONOMICOS/08%2017%20AF-COR-A-30%20Impactos%20econ&#243;mico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rojas/Documents/2017/01%20Costos/Reportes/AF-COR-A-30%20IMPACTOS%20ECONOMICOS/08%2017%20AF-COR-A-30%20Impactos%20econ&#243;mico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nnovador-my.sharepoint.com/Users/frojas/Documents/2017/01%20Costos/Reportes/AF-COR-A-30%20IMPACTOS%20ECONOMICOS/07%2017%20AF-COR-A-30%20Impactos%20econ&#243;mico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rojas/Documents/2017/01%20Costos/Reportes/AF-COR-A-30%20IMPACTOS%20ECONOMICOS/07%2017%20AF-COR-A-30%20Impactos%20econ&#243;mico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nnovador-my.sharepoint.com/Users/mmarquez/Documents/2017/Ventas/VENTAS%20DE%20ABRIL%202017%20(INEGI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marquez/Documents/2017/Ventas/VENTAS%20DE%20ABRIL%202017%20(INEGI)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innovador-my.sharepoint.com/personal/hbuenabad_pigroup_com_mx/Documents/Documents/PI-DC-FO-32%20ANALISIS%20DE%20COMPRAS%20POR%20ACREEDORES%20(Mensual)/2025/12%20DICIEMBRE/12%2025%20PI-DC-FO-32%20Acumulado%20de%20Compras.xlsx" TargetMode="External"/><Relationship Id="rId1" Type="http://schemas.openxmlformats.org/officeDocument/2006/relationships/externalLinkPath" Target="https://pinnovador-my.sharepoint.com/personal/hbuenabad_pigroup_com_mx/Documents/Documents/PI-DC-FO-32%20ANALISIS%20DE%20COMPRAS%20POR%20ACREEDORES%20(Mensual)/2025/12%20DICIEMBRE/12%2025%20PI-DC-FO-32%20Acumulado%20de%20Compras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nnovador-my.sharepoint.com/Users/frojas/Documents/2017/01%20Costos/Reportes/AF-COR-B-37%20ACUMULADO%20DE%20COMPRAS/07%2017%20AF-COR-B-37%20Acumulado%20de%20Compras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rojas/Documents/2017/01%20Costos/Reportes/AF-COR-B-37%20ACUMULADO%20DE%20COMPRAS/07%2017%20AF-COR-B-37%20Acumulado%20de%20Compras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nnovador-my.sharepoint.com/Users/frojas/Documents/2017/01%20Costos/Reportes/AF-COR-A-30%20IMPACTOS%20ECONOMICOS/04%2017%20AF-COR-A-30%20Impactos%20econ&#243;micos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rojas/Documents/2017/01%20Costos/Reportes/AF-COR-A-30%20IMPACTOS%20ECONOMICOS/04%2017%20AF-COR-A-30%20Impactos%20econ&#243;mico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nnovador-my.sharepoint.com/Users/frojas/Documents/2017/01%20Costos/Reportes/AF-COR-A-31%20INFLACION%20INTERNA/04%2017%20AF-COR-A-31%20Inflaci&#243;n%20interna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rojas/Documents/2017/01%20Costos/Reportes/AF-COR-A-31%20INFLACION%20INTERNA/04%2017%20AF-COR-A-31%20Inflaci&#243;n%20intern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nnovador-my.sharepoint.com/Users/frojas/Documents/2017/01%20Costos/Reportes/AF-COR-A-30%20IMPACTOS%20ECONOMICOS/06%2017%20AF-COR-A-30%20Impactos%20econ&#243;micos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rojas/Documents/2017/01%20Costos/Reportes/AF-COR-A-30%20IMPACTOS%20ECONOMICOS/06%2017%20AF-COR-A-30%20Impactos%20econ&#243;micos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/Costos/Lista%20de%20Costos/08%2017%20AF-COR-A-07%20ER%20Analitico.xlsx" TargetMode="External"/></Relationships>
</file>

<file path=xl/externalLinks/_rels/externalLink28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pinnovador-my.sharepoint.com/personal/mbarcenas_pigroup_com_mx/Documents/Documentos/Costos/01%20COSTOS/REPORTES%20ESPECIALES/E.R.%20ANALITICOS%20(TIENDA%20NOW%20&amp;%20GARRATON)/TIENDA%20NOW/11-23%20AL%2012-25%20ER%20Analitico%20-%20TIENDA%20NOW%20CENTRO.xlsx" TargetMode="External"/><Relationship Id="rId2" Type="http://schemas.microsoft.com/office/2019/04/relationships/externalLinkLongPath" Target="https://pinnovador-my.sharepoint.com/personal/mbarcenas_pigroup_com_mx/Documents/Documentos/Costos/01%20COSTOS/REPORTES%20ESPECIALES/E.R.%20ANALITICOS%20(TIENDA%20NOW%20&amp;%20GARRATON)/TIENDA%20NOW/11-23%20AL%2012-25%20ER%20Analitico%20-%20TIENDA%20NOW%20CENTRO.xlsx?1EE1D8E8" TargetMode="External"/><Relationship Id="rId1" Type="http://schemas.openxmlformats.org/officeDocument/2006/relationships/externalLinkPath" Target="file:///1EE1D8E8/11-23%20AL%2012-25%20ER%20Analitico%20-%20TIENDA%20NOW%20CENTRO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/Costos/Lista%20de%20Costos/OTROS/2019/2020/10%2020%20%20OP-COR-A-06%20ER%20Analitico%20PREVIO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rojas/Documents/2020/PRESUPUESTOS%202020/OP-COR-A-02%20Lista%20de%20Costos%20-%20Productos%20202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nnovador-my.sharepoint.com/Users/frojas/Documents/2017/01%20Costos/Reportes/AF-COR-B-38%20INVENTARIO%20COSTEADO/05%2017%20AF-COR-B-38%20Inventario%20Costeado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rojas/Documents/2017/01%20Costos/Reportes/AF-COR-B-38%20INVENTARIO%20COSTEADO/05%2017%20AF-COR-B-38%20Inventario%20Costeado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nnovador-my.sharepoint.com/Users/frojas/Documents/2017/01%20Costos/Reportes/AF-COR-B-38%20INVENTARIO%20COSTEADO/06%2017%20AF-COR-B-38%20Inventario%20Costeado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rojas/Documents/2017/01%20Costos/Reportes/AF-COR-B-38%20INVENTARIO%20COSTEADO/06%2017%20AF-COR-B-38%20Inventario%20Costeado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TAREAS%20PARA%20CASA/OP-COR-A-02%20Lista%20de%20Costos%20-%20Productos%202020%20V2%2024%2012%2019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nnovador-my.sharepoint.com/Users/frojas/Documents/2020/PRESUPUESTOS%202020/OP-COR-A-02%20Lista%20de%20Costos%20-%20Productos%202020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innovador-my.sharepoint.com/personal/hbuenabad_pigroup_com_mx/Documents/Documents/PI-DC-FO-44%20ANALISIS%20DE%20VARIACION%20DE%20PRESUPUESTOS%20(Mensual)/2025/12%2025%20PI-DC-FO-44%20Analisis%20de%20Variaciones.xlsx" TargetMode="External"/><Relationship Id="rId1" Type="http://schemas.openxmlformats.org/officeDocument/2006/relationships/externalLinkPath" Target="https://pinnovador-my.sharepoint.com/personal/hbuenabad_pigroup_com_mx/Documents/Documents/PI-DC-FO-44%20ANALISIS%20DE%20VARIACION%20DE%20PRESUPUESTOS%20(Mensual)/2025/12%2025%20PI-DC-FO-44%20Analisis%20de%20Variaciones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nnovador-my.sharepoint.com/Users/frojas/Documents/2017/01%20Costos/Reportes/Analista/08%20Ago%2017/08%2017%20AF-COR-B-58-%20Analisis%20de%20Variaciones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rojas/Documents/2017/01%20Costos/Reportes/Analista/08%20Ago%2017/08%2017%20AF-COR-B-58-%20Analisis%20de%20Variaciones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nnovador-my.sharepoint.com/Users/mmarquez/Documents/2017/Produccion/Mayo17/E%20%20ProdMay17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marquez/Documents/2017/Produccion/Mayo17/E%20%20ProdMay17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nnovador-my.sharepoint.com/Users/frojas/Documents/2017/01%20Costos/Reportes/AF-COR%20REPORTES%20DEL%20ER%20ANALITICO/06%2017%20AF-COR-A-07%20ER%20Anal&#237;tico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rojas/Documents/2017/01%20Costos/Reportes/AF-COR%20REPORTES%20DEL%20ER%20ANALITICO/06%2017%20AF-COR-A-07%20ER%20Anal&#237;tico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nnovador-my.sharepoint.com/Users/frojas/Documents/2017/01%20Costos/Reportes/AF-COR-B-37%20ACUMULADO%20DE%20COMPRAS/06%2017%20AF-COR-B-37%20Acumulado%20de%20Compras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rojas/Documents/2017/01%20Costos/Reportes/AF-COR-B-37%20ACUMULADO%20DE%20COMPRAS/06%2017%20AF-COR-B-37%20Acumulado%20de%20Compras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nnovador-my.sharepoint.com/personal/mbarcenas_innovador_com_mx/Documents/Documentos/Costos/PRODUCTOS/DC-COR-A-02%20Lista%20de%20Costos%20-%20Productos%202022%20ENERO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/Costos/Presupuestos/PRESUPUESTO%202020%20Actualizado%20a%2014012020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nnovador-my.sharepoint.com/Users/frojas/Documents/2017/01%20Costos/Reportes/Analista/04%20Abr%2017/04%2017%20AF-COR-B-58-%20Analisis%20de%20variaciones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rojas/Documents/2017/01%20Costos/Reportes/Analista/04%20Abr%2017/04%2017%20AF-COR-B-58-%20Analisis%20de%20variaciones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innovador-my.sharepoint.com/Users/frojas/Documents/2017/01%20Costos/Reportes/Analista/05%20May%2017/05%2017%20AF-COR-B-58-%20Analisis%20de%20Variaciones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rojas/Documents/2017/01%20Costos/Reportes/Analista/05%20May%2017/05%2017%20AF-COR-B-58-%20Analisis%20de%20Variaciones.xlsx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innovador-my.sharepoint.com/personal/hbuenabad_pigroup_com_mx/Documents/Documents/PI-DC-FO-34%20TENDENCIAS%20INVENTARIO%20(Mensual)/2025/12%2025%20PI-DC-FO-34%20Tendencia%20Inventarios.xlsx" TargetMode="External"/><Relationship Id="rId1" Type="http://schemas.openxmlformats.org/officeDocument/2006/relationships/externalLinkPath" Target="https://pinnovador-my.sharepoint.com/personal/hbuenabad_pigroup_com_mx/Documents/Documents/PI-DC-FO-34%20TENDENCIAS%20INVENTARIO%20(Mensual)/2025/12%2025%20PI-DC-FO-34%20Tendencia%20Inventarios.xlsx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innovador-my.sharepoint.com/personal/hbuenabad_pigroup_com_mx/Documents/Documents/PI-DC-FO-22%20PORCIENTOS%20INTEGRALES%20(Mensual)/2025/12%2025%20PI-DC-FO-22%20Porc%20Integrales%20y%20varios.xlsx" TargetMode="External"/><Relationship Id="rId1" Type="http://schemas.openxmlformats.org/officeDocument/2006/relationships/externalLinkPath" Target="https://pinnovador-my.sharepoint.com/personal/hbuenabad_pigroup_com_mx/Documents/Documents/PI-DC-FO-22%20PORCIENTOS%20INTEGRALES%20(Mensual)/2025/12%2025%20PI-DC-FO-22%20Porc%20Integrales%20y%20var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B-42"/>
      <sheetName val="HTrabajo"/>
      <sheetName val="Hoja1"/>
      <sheetName val="AF-COR-B-59"/>
    </sheetNames>
    <sheetDataSet>
      <sheetData sheetId="0"/>
      <sheetData sheetId="1">
        <row r="36">
          <cell r="A36" t="str">
            <v>109000-001000</v>
          </cell>
          <cell r="B36">
            <v>199</v>
          </cell>
          <cell r="D36" t="str">
            <v>109001-001000</v>
          </cell>
          <cell r="E36">
            <v>327</v>
          </cell>
        </row>
        <row r="37">
          <cell r="A37" t="str">
            <v>109001-001000</v>
          </cell>
          <cell r="B37">
            <v>313</v>
          </cell>
          <cell r="D37" t="str">
            <v>109001-002000</v>
          </cell>
          <cell r="E37">
            <v>306</v>
          </cell>
        </row>
        <row r="38">
          <cell r="A38" t="str">
            <v>109001-002000</v>
          </cell>
          <cell r="B38">
            <v>315</v>
          </cell>
          <cell r="D38" t="str">
            <v>109002-002000</v>
          </cell>
          <cell r="E38">
            <v>846</v>
          </cell>
        </row>
        <row r="39">
          <cell r="A39" t="str">
            <v>109002-002000</v>
          </cell>
          <cell r="B39">
            <v>847</v>
          </cell>
          <cell r="D39" t="str">
            <v>109003-000600</v>
          </cell>
          <cell r="E39">
            <v>232</v>
          </cell>
        </row>
        <row r="40">
          <cell r="A40" t="str">
            <v>109003-000600</v>
          </cell>
          <cell r="B40">
            <v>217</v>
          </cell>
          <cell r="D40" t="str">
            <v>109003-001000</v>
          </cell>
          <cell r="E40">
            <v>144</v>
          </cell>
        </row>
        <row r="41">
          <cell r="A41" t="str">
            <v>109003-001000</v>
          </cell>
          <cell r="B41">
            <v>158</v>
          </cell>
          <cell r="D41" t="str">
            <v>109004-000600</v>
          </cell>
          <cell r="E41">
            <v>253</v>
          </cell>
        </row>
        <row r="42">
          <cell r="A42" t="str">
            <v>109004-000600</v>
          </cell>
          <cell r="B42">
            <v>190</v>
          </cell>
          <cell r="D42" t="str">
            <v>109005-000600</v>
          </cell>
          <cell r="E42">
            <v>172</v>
          </cell>
        </row>
        <row r="43">
          <cell r="A43" t="str">
            <v>109005-000600</v>
          </cell>
          <cell r="B43">
            <v>85</v>
          </cell>
          <cell r="D43" t="str">
            <v>109006-000900</v>
          </cell>
          <cell r="E43">
            <v>628</v>
          </cell>
        </row>
        <row r="44">
          <cell r="A44" t="str">
            <v>109006-000900</v>
          </cell>
          <cell r="B44">
            <v>215</v>
          </cell>
          <cell r="D44" t="str">
            <v>109006-002000</v>
          </cell>
          <cell r="E44">
            <v>979</v>
          </cell>
        </row>
        <row r="45">
          <cell r="A45" t="str">
            <v>109006-001000</v>
          </cell>
          <cell r="B45">
            <v>501</v>
          </cell>
          <cell r="D45" t="str">
            <v>109007-000900</v>
          </cell>
          <cell r="E45">
            <v>-1</v>
          </cell>
        </row>
        <row r="46">
          <cell r="A46" t="str">
            <v>109006-002000</v>
          </cell>
          <cell r="B46">
            <v>962</v>
          </cell>
          <cell r="D46" t="str">
            <v>109007-001000</v>
          </cell>
          <cell r="E46">
            <v>1003</v>
          </cell>
        </row>
        <row r="47">
          <cell r="A47" t="str">
            <v>109007-000900</v>
          </cell>
          <cell r="B47">
            <v>2</v>
          </cell>
          <cell r="D47" t="str">
            <v>109007-002000</v>
          </cell>
          <cell r="E47">
            <v>981</v>
          </cell>
        </row>
        <row r="48">
          <cell r="A48" t="str">
            <v>109007-001000</v>
          </cell>
          <cell r="B48">
            <v>864</v>
          </cell>
          <cell r="D48" t="str">
            <v>109008-000900</v>
          </cell>
          <cell r="E48">
            <v>291</v>
          </cell>
        </row>
        <row r="49">
          <cell r="A49" t="str">
            <v>109007-002000</v>
          </cell>
          <cell r="B49">
            <v>964</v>
          </cell>
          <cell r="D49" t="str">
            <v>109009-001000</v>
          </cell>
          <cell r="E49">
            <v>93</v>
          </cell>
        </row>
        <row r="50">
          <cell r="A50" t="str">
            <v>109008-000900</v>
          </cell>
          <cell r="B50">
            <v>217</v>
          </cell>
          <cell r="D50" t="str">
            <v>109010-000500</v>
          </cell>
          <cell r="E50">
            <v>52</v>
          </cell>
        </row>
        <row r="51">
          <cell r="A51" t="str">
            <v>109009-001000</v>
          </cell>
          <cell r="B51">
            <v>130</v>
          </cell>
          <cell r="D51" t="str">
            <v>109011-001000</v>
          </cell>
          <cell r="E51">
            <v>48</v>
          </cell>
        </row>
        <row r="52">
          <cell r="A52" t="str">
            <v>109010-000500</v>
          </cell>
          <cell r="B52">
            <v>68</v>
          </cell>
          <cell r="D52" t="str">
            <v>109012-000600</v>
          </cell>
          <cell r="E52">
            <v>15</v>
          </cell>
        </row>
        <row r="53">
          <cell r="A53" t="str">
            <v>109011-001000</v>
          </cell>
          <cell r="B53">
            <v>57</v>
          </cell>
        </row>
        <row r="54">
          <cell r="A54" t="str">
            <v>109012-000600</v>
          </cell>
          <cell r="B54">
            <v>24</v>
          </cell>
        </row>
      </sheetData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B-42"/>
      <sheetName val="HTrabajo"/>
      <sheetName val="Hoja1"/>
      <sheetName val="AF-COR-B-59"/>
    </sheetNames>
    <sheetDataSet>
      <sheetData sheetId="0"/>
      <sheetData sheetId="1">
        <row r="36">
          <cell r="A36" t="str">
            <v>109000-001000</v>
          </cell>
          <cell r="B36">
            <v>199</v>
          </cell>
          <cell r="D36" t="str">
            <v>109001-001000</v>
          </cell>
          <cell r="E36">
            <v>327</v>
          </cell>
        </row>
        <row r="37">
          <cell r="A37" t="str">
            <v>109001-001000</v>
          </cell>
          <cell r="B37">
            <v>313</v>
          </cell>
          <cell r="D37" t="str">
            <v>109001-002000</v>
          </cell>
          <cell r="E37">
            <v>306</v>
          </cell>
        </row>
        <row r="38">
          <cell r="A38" t="str">
            <v>109001-002000</v>
          </cell>
          <cell r="B38">
            <v>315</v>
          </cell>
          <cell r="D38" t="str">
            <v>109002-002000</v>
          </cell>
          <cell r="E38">
            <v>846</v>
          </cell>
        </row>
        <row r="39">
          <cell r="A39" t="str">
            <v>109002-002000</v>
          </cell>
          <cell r="B39">
            <v>847</v>
          </cell>
          <cell r="D39" t="str">
            <v>109003-000600</v>
          </cell>
          <cell r="E39">
            <v>232</v>
          </cell>
        </row>
        <row r="40">
          <cell r="A40" t="str">
            <v>109003-000600</v>
          </cell>
          <cell r="B40">
            <v>217</v>
          </cell>
          <cell r="D40" t="str">
            <v>109003-001000</v>
          </cell>
          <cell r="E40">
            <v>144</v>
          </cell>
        </row>
        <row r="41">
          <cell r="A41" t="str">
            <v>109003-001000</v>
          </cell>
          <cell r="B41">
            <v>158</v>
          </cell>
          <cell r="D41" t="str">
            <v>109004-000600</v>
          </cell>
          <cell r="E41">
            <v>253</v>
          </cell>
        </row>
        <row r="42">
          <cell r="A42" t="str">
            <v>109004-000600</v>
          </cell>
          <cell r="B42">
            <v>190</v>
          </cell>
          <cell r="D42" t="str">
            <v>109005-000600</v>
          </cell>
          <cell r="E42">
            <v>172</v>
          </cell>
        </row>
        <row r="43">
          <cell r="A43" t="str">
            <v>109005-000600</v>
          </cell>
          <cell r="B43">
            <v>85</v>
          </cell>
          <cell r="D43" t="str">
            <v>109006-000900</v>
          </cell>
          <cell r="E43">
            <v>628</v>
          </cell>
        </row>
        <row r="44">
          <cell r="A44" t="str">
            <v>109006-000900</v>
          </cell>
          <cell r="B44">
            <v>215</v>
          </cell>
          <cell r="D44" t="str">
            <v>109006-002000</v>
          </cell>
          <cell r="E44">
            <v>979</v>
          </cell>
        </row>
        <row r="45">
          <cell r="A45" t="str">
            <v>109006-001000</v>
          </cell>
          <cell r="B45">
            <v>501</v>
          </cell>
          <cell r="D45" t="str">
            <v>109007-000900</v>
          </cell>
          <cell r="E45">
            <v>-1</v>
          </cell>
        </row>
        <row r="46">
          <cell r="A46" t="str">
            <v>109006-002000</v>
          </cell>
          <cell r="B46">
            <v>962</v>
          </cell>
          <cell r="D46" t="str">
            <v>109007-001000</v>
          </cell>
          <cell r="E46">
            <v>1003</v>
          </cell>
        </row>
        <row r="47">
          <cell r="A47" t="str">
            <v>109007-000900</v>
          </cell>
          <cell r="B47">
            <v>2</v>
          </cell>
          <cell r="D47" t="str">
            <v>109007-002000</v>
          </cell>
          <cell r="E47">
            <v>981</v>
          </cell>
        </row>
        <row r="48">
          <cell r="A48" t="str">
            <v>109007-001000</v>
          </cell>
          <cell r="B48">
            <v>864</v>
          </cell>
          <cell r="D48" t="str">
            <v>109008-000900</v>
          </cell>
          <cell r="E48">
            <v>291</v>
          </cell>
        </row>
        <row r="49">
          <cell r="A49" t="str">
            <v>109007-002000</v>
          </cell>
          <cell r="B49">
            <v>964</v>
          </cell>
          <cell r="D49" t="str">
            <v>109009-001000</v>
          </cell>
          <cell r="E49">
            <v>93</v>
          </cell>
        </row>
        <row r="50">
          <cell r="A50" t="str">
            <v>109008-000900</v>
          </cell>
          <cell r="B50">
            <v>217</v>
          </cell>
          <cell r="D50" t="str">
            <v>109010-000500</v>
          </cell>
          <cell r="E50">
            <v>52</v>
          </cell>
        </row>
        <row r="51">
          <cell r="A51" t="str">
            <v>109009-001000</v>
          </cell>
          <cell r="B51">
            <v>130</v>
          </cell>
          <cell r="D51" t="str">
            <v>109011-001000</v>
          </cell>
          <cell r="E51">
            <v>48</v>
          </cell>
        </row>
        <row r="52">
          <cell r="A52" t="str">
            <v>109010-000500</v>
          </cell>
          <cell r="B52">
            <v>68</v>
          </cell>
          <cell r="D52" t="str">
            <v>109012-000600</v>
          </cell>
          <cell r="E52">
            <v>15</v>
          </cell>
        </row>
        <row r="53">
          <cell r="A53" t="str">
            <v>109011-001000</v>
          </cell>
          <cell r="B53">
            <v>57</v>
          </cell>
        </row>
        <row r="54">
          <cell r="A54" t="str">
            <v>109012-000600</v>
          </cell>
          <cell r="B54">
            <v>24</v>
          </cell>
        </row>
      </sheetData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A-21"/>
      <sheetName val="AF-COR-A-23"/>
      <sheetName val="GASTOS DETALLADOS"/>
      <sheetName val="GASTOS DET. Trabajo"/>
      <sheetName val="AF-COR-A-07-0113"/>
      <sheetName val="AF-COR-B-60"/>
    </sheetNames>
    <sheetDataSet>
      <sheetData sheetId="0"/>
      <sheetData sheetId="1"/>
      <sheetData sheetId="2"/>
      <sheetData sheetId="3">
        <row r="228">
          <cell r="A228" t="str">
            <v>Cuenta de mayor</v>
          </cell>
          <cell r="B228" t="str">
            <v>Nombre</v>
          </cell>
          <cell r="C228" t="str">
            <v>Saldo</v>
          </cell>
          <cell r="D228" t="str">
            <v>Saldo (moneda)</v>
          </cell>
          <cell r="E228" t="str">
            <v>Moneda del sistema</v>
          </cell>
          <cell r="F228" t="str">
            <v>Moneda del sistema (moneda)</v>
          </cell>
        </row>
        <row r="229">
          <cell r="A229" t="str">
            <v>Ingresos</v>
          </cell>
          <cell r="B229">
            <v>0</v>
          </cell>
          <cell r="C229">
            <v>42787999.409999996</v>
          </cell>
          <cell r="D229" t="str">
            <v>MXP</v>
          </cell>
          <cell r="E229">
            <v>2395832.5099999998</v>
          </cell>
          <cell r="F229" t="str">
            <v>USD</v>
          </cell>
        </row>
        <row r="230">
          <cell r="A230">
            <v>0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</row>
        <row r="231">
          <cell r="A231" t="str">
            <v>4100-000-000</v>
          </cell>
          <cell r="B231" t="str">
            <v>VENTAS</v>
          </cell>
          <cell r="C231">
            <v>52602268.640000001</v>
          </cell>
          <cell r="D231" t="str">
            <v>MXP</v>
          </cell>
          <cell r="E231">
            <v>2948295.13</v>
          </cell>
          <cell r="F231" t="str">
            <v>USD</v>
          </cell>
        </row>
        <row r="232">
          <cell r="A232">
            <v>0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</row>
        <row r="233">
          <cell r="A233" t="str">
            <v>4100-001-000</v>
          </cell>
          <cell r="B233" t="str">
            <v>VENTAS AL 16%</v>
          </cell>
          <cell r="C233">
            <v>52578782.75</v>
          </cell>
          <cell r="D233" t="str">
            <v>MXP</v>
          </cell>
          <cell r="E233">
            <v>2946973.53</v>
          </cell>
          <cell r="F233" t="str">
            <v>USD</v>
          </cell>
        </row>
        <row r="234">
          <cell r="A234" t="str">
            <v>4100-002-000</v>
          </cell>
          <cell r="B234" t="str">
            <v>VENTAS DE EXPORTACION</v>
          </cell>
          <cell r="C234">
            <v>23485.89</v>
          </cell>
          <cell r="D234" t="str">
            <v>MXP</v>
          </cell>
          <cell r="E234">
            <v>1321.6</v>
          </cell>
          <cell r="F234" t="str">
            <v>USD</v>
          </cell>
        </row>
        <row r="235">
          <cell r="A235">
            <v>0</v>
          </cell>
          <cell r="B235">
            <v>0</v>
          </cell>
          <cell r="C235" t="str">
            <v>__________________</v>
          </cell>
          <cell r="D235">
            <v>0</v>
          </cell>
          <cell r="E235" t="str">
            <v>__________________</v>
          </cell>
          <cell r="F235">
            <v>0</v>
          </cell>
        </row>
        <row r="236">
          <cell r="A236" t="str">
            <v>Total 4100-000-000</v>
          </cell>
          <cell r="B236" t="str">
            <v>VENTAS</v>
          </cell>
          <cell r="C236">
            <v>52602268.640000001</v>
          </cell>
          <cell r="D236" t="str">
            <v>MXP</v>
          </cell>
          <cell r="E236">
            <v>2948295.13</v>
          </cell>
          <cell r="F236" t="str">
            <v>USD</v>
          </cell>
        </row>
        <row r="237">
          <cell r="A237">
            <v>0</v>
          </cell>
          <cell r="B237">
            <v>0</v>
          </cell>
          <cell r="C237" t="str">
            <v>- - - - - - - - - - - - -</v>
          </cell>
          <cell r="D237">
            <v>0</v>
          </cell>
          <cell r="E237" t="str">
            <v>- - - - - - - - - - - - -</v>
          </cell>
          <cell r="F237">
            <v>0</v>
          </cell>
        </row>
        <row r="238">
          <cell r="A238">
            <v>0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</row>
        <row r="239">
          <cell r="A239" t="str">
            <v>4200-000-000</v>
          </cell>
          <cell r="B239" t="str">
            <v>DEVOLUCIONES Y REBAJAS S/VENTAS</v>
          </cell>
          <cell r="C239">
            <v>-6048355.8499999996</v>
          </cell>
          <cell r="D239" t="str">
            <v>MXP</v>
          </cell>
          <cell r="E239">
            <v>-340915.34</v>
          </cell>
          <cell r="F239" t="str">
            <v>USD</v>
          </cell>
        </row>
        <row r="240">
          <cell r="A240">
            <v>0</v>
          </cell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</row>
        <row r="241">
          <cell r="A241" t="str">
            <v>4200-001-000</v>
          </cell>
          <cell r="B241" t="str">
            <v>DEVOLUCIONES Y REBAJAS IVA 16%</v>
          </cell>
          <cell r="C241">
            <v>-2979274.97</v>
          </cell>
          <cell r="D241" t="str">
            <v>MXP</v>
          </cell>
          <cell r="E241">
            <v>-166701.6</v>
          </cell>
          <cell r="F241" t="str">
            <v>USD</v>
          </cell>
        </row>
        <row r="242">
          <cell r="A242" t="str">
            <v>4200-002-000</v>
          </cell>
          <cell r="B242" t="str">
            <v>DEVOLUCIONES Y REBAJAS EXPORTACION</v>
          </cell>
          <cell r="C242">
            <v>-1174.29</v>
          </cell>
          <cell r="D242" t="str">
            <v>MXP</v>
          </cell>
          <cell r="E242">
            <v>-66.08</v>
          </cell>
          <cell r="F242" t="str">
            <v>USD</v>
          </cell>
        </row>
        <row r="243">
          <cell r="A243" t="str">
            <v>4200-003-000</v>
          </cell>
          <cell r="B243" t="str">
            <v>DESCUENTOS S/VENTAS AL 16%</v>
          </cell>
          <cell r="C243">
            <v>-3067906.59</v>
          </cell>
          <cell r="D243" t="str">
            <v>MXP</v>
          </cell>
          <cell r="E243">
            <v>-174147.66</v>
          </cell>
          <cell r="F243" t="str">
            <v>USD</v>
          </cell>
        </row>
        <row r="244">
          <cell r="A244">
            <v>0</v>
          </cell>
          <cell r="B244">
            <v>0</v>
          </cell>
          <cell r="C244" t="str">
            <v>__________________</v>
          </cell>
          <cell r="D244">
            <v>0</v>
          </cell>
          <cell r="E244" t="str">
            <v>__________________</v>
          </cell>
          <cell r="F244">
            <v>0</v>
          </cell>
        </row>
        <row r="245">
          <cell r="A245" t="str">
            <v>Total 4200-000-000</v>
          </cell>
          <cell r="B245" t="str">
            <v>DEVOLUCIONES Y REBAJAS S/VENTAS</v>
          </cell>
          <cell r="C245">
            <v>-6048355.8499999996</v>
          </cell>
          <cell r="D245" t="str">
            <v>MXP</v>
          </cell>
          <cell r="E245">
            <v>-340915.34</v>
          </cell>
          <cell r="F245" t="str">
            <v>USD</v>
          </cell>
        </row>
        <row r="246">
          <cell r="A246">
            <v>0</v>
          </cell>
          <cell r="B246">
            <v>0</v>
          </cell>
          <cell r="C246" t="str">
            <v>- - - - - - - - - - - - -</v>
          </cell>
          <cell r="D246">
            <v>0</v>
          </cell>
          <cell r="E246" t="str">
            <v>- - - - - - - - - - - - -</v>
          </cell>
          <cell r="F246">
            <v>0</v>
          </cell>
        </row>
        <row r="247">
          <cell r="A247">
            <v>0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</row>
        <row r="248">
          <cell r="A248" t="str">
            <v>4300-000-000</v>
          </cell>
          <cell r="B248" t="str">
            <v>FLETES</v>
          </cell>
          <cell r="C248">
            <v>-3602913.38</v>
          </cell>
          <cell r="D248" t="str">
            <v>MXP</v>
          </cell>
          <cell r="E248">
            <v>-202381.35</v>
          </cell>
          <cell r="F248" t="str">
            <v>USD</v>
          </cell>
        </row>
        <row r="249">
          <cell r="A249">
            <v>0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</row>
        <row r="250">
          <cell r="A250" t="str">
            <v>4300-001-000</v>
          </cell>
          <cell r="B250" t="str">
            <v>FLETES NUEVA WAL MART (DIV.SAMS)</v>
          </cell>
          <cell r="C250">
            <v>-3075100</v>
          </cell>
          <cell r="D250" t="str">
            <v>MXP</v>
          </cell>
          <cell r="E250">
            <v>-172973.99</v>
          </cell>
          <cell r="F250" t="str">
            <v>USD</v>
          </cell>
        </row>
        <row r="251">
          <cell r="A251" t="str">
            <v>4300-002-000</v>
          </cell>
          <cell r="B251" t="str">
            <v>FLETES NUEVA WAL MART (DIV.WALMART)</v>
          </cell>
          <cell r="C251">
            <v>-144668</v>
          </cell>
          <cell r="D251" t="str">
            <v>MXP</v>
          </cell>
          <cell r="E251">
            <v>-8072.59</v>
          </cell>
          <cell r="F251" t="str">
            <v>USD</v>
          </cell>
        </row>
        <row r="252">
          <cell r="A252" t="str">
            <v>4300-003-000</v>
          </cell>
          <cell r="B252" t="str">
            <v>FLETES NUEVA WAL MART (DIV.BODEGA)</v>
          </cell>
          <cell r="C252">
            <v>-9466</v>
          </cell>
          <cell r="D252" t="str">
            <v>MXP</v>
          </cell>
          <cell r="E252">
            <v>-539.01</v>
          </cell>
          <cell r="F252" t="str">
            <v>USD</v>
          </cell>
        </row>
        <row r="253">
          <cell r="A253" t="str">
            <v>4300-004-000</v>
          </cell>
          <cell r="B253" t="str">
            <v>FLETES NUEVA WAL MART (DIV.SUPERAMA)</v>
          </cell>
          <cell r="C253">
            <v>-3766</v>
          </cell>
          <cell r="D253" t="str">
            <v>MXP</v>
          </cell>
          <cell r="E253">
            <v>-214.44</v>
          </cell>
          <cell r="F253" t="str">
            <v>USD</v>
          </cell>
        </row>
        <row r="254">
          <cell r="A254" t="str">
            <v>4300-005-000</v>
          </cell>
          <cell r="B254" t="str">
            <v>FLETES HOME DEPOT MEXICO</v>
          </cell>
          <cell r="C254">
            <v>-15200</v>
          </cell>
          <cell r="D254" t="str">
            <v>MXP</v>
          </cell>
          <cell r="E254">
            <v>-846.63</v>
          </cell>
          <cell r="F254" t="str">
            <v>USD</v>
          </cell>
        </row>
        <row r="255">
          <cell r="A255" t="str">
            <v>4300-006-000</v>
          </cell>
          <cell r="B255" t="str">
            <v>FLETES VARIOS</v>
          </cell>
          <cell r="C255">
            <v>-43900</v>
          </cell>
          <cell r="D255" t="str">
            <v>MXP</v>
          </cell>
          <cell r="E255">
            <v>-2454.69</v>
          </cell>
          <cell r="F255" t="str">
            <v>USD</v>
          </cell>
        </row>
        <row r="256">
          <cell r="A256" t="str">
            <v>4300-007-000</v>
          </cell>
          <cell r="B256" t="str">
            <v>FLETES EXPORTACIONES</v>
          </cell>
          <cell r="C256">
            <v>-229807.35999999999</v>
          </cell>
          <cell r="D256" t="str">
            <v>MXP</v>
          </cell>
          <cell r="E256">
            <v>-12830</v>
          </cell>
          <cell r="F256" t="str">
            <v>USD</v>
          </cell>
        </row>
        <row r="257">
          <cell r="A257" t="str">
            <v>4300-008-000</v>
          </cell>
          <cell r="B257" t="str">
            <v>FLETES IMPORTACIONES</v>
          </cell>
          <cell r="C257">
            <v>-81006.02</v>
          </cell>
          <cell r="D257" t="str">
            <v>MXP</v>
          </cell>
          <cell r="E257">
            <v>-4450</v>
          </cell>
          <cell r="F257" t="str">
            <v>USD</v>
          </cell>
        </row>
        <row r="258">
          <cell r="A258">
            <v>0</v>
          </cell>
          <cell r="B258">
            <v>0</v>
          </cell>
          <cell r="C258" t="str">
            <v>__________________</v>
          </cell>
          <cell r="D258">
            <v>0</v>
          </cell>
          <cell r="E258" t="str">
            <v>__________________</v>
          </cell>
          <cell r="F258">
            <v>0</v>
          </cell>
        </row>
        <row r="259">
          <cell r="A259" t="str">
            <v>Total 4300-000-000</v>
          </cell>
          <cell r="B259" t="str">
            <v>FLETES</v>
          </cell>
          <cell r="C259">
            <v>-3602913.38</v>
          </cell>
          <cell r="D259" t="str">
            <v>MXP</v>
          </cell>
          <cell r="E259">
            <v>-202381.35</v>
          </cell>
          <cell r="F259" t="str">
            <v>USD</v>
          </cell>
        </row>
        <row r="260">
          <cell r="A260">
            <v>0</v>
          </cell>
          <cell r="B260">
            <v>0</v>
          </cell>
          <cell r="C260" t="str">
            <v>- - - - - - - - - - - - -</v>
          </cell>
          <cell r="D260">
            <v>0</v>
          </cell>
          <cell r="E260" t="str">
            <v>- - - - - - - - - - - - -</v>
          </cell>
          <cell r="F260">
            <v>0</v>
          </cell>
        </row>
        <row r="261">
          <cell r="A261">
            <v>0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</row>
        <row r="262">
          <cell r="A262" t="str">
            <v>4400-000-000</v>
          </cell>
          <cell r="B262" t="str">
            <v>SERVICIO COORDINAC DE EMBARQUES</v>
          </cell>
          <cell r="C262">
            <v>-163000</v>
          </cell>
          <cell r="D262" t="str">
            <v>MXP</v>
          </cell>
          <cell r="E262">
            <v>-9165.93</v>
          </cell>
          <cell r="F262" t="str">
            <v>USD</v>
          </cell>
        </row>
        <row r="263">
          <cell r="A263">
            <v>0</v>
          </cell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</row>
        <row r="264">
          <cell r="A264" t="str">
            <v>4400-001-000</v>
          </cell>
          <cell r="B264" t="str">
            <v>SERVICIO COORDINAC. DE EMBARQUES</v>
          </cell>
          <cell r="C264">
            <v>-163000</v>
          </cell>
          <cell r="D264" t="str">
            <v>MXP</v>
          </cell>
          <cell r="E264">
            <v>-9165.93</v>
          </cell>
          <cell r="F264" t="str">
            <v>USD</v>
          </cell>
        </row>
        <row r="265">
          <cell r="A265">
            <v>0</v>
          </cell>
          <cell r="B265">
            <v>0</v>
          </cell>
          <cell r="C265" t="str">
            <v>__________________</v>
          </cell>
          <cell r="D265">
            <v>0</v>
          </cell>
          <cell r="E265" t="str">
            <v>__________________</v>
          </cell>
          <cell r="F265">
            <v>0</v>
          </cell>
        </row>
        <row r="266">
          <cell r="A266" t="str">
            <v>Total 4400-000-000</v>
          </cell>
          <cell r="B266" t="str">
            <v>SERVICIO COORDINAC DE EMBARQUES</v>
          </cell>
          <cell r="C266">
            <v>-163000</v>
          </cell>
          <cell r="D266" t="str">
            <v>MXP</v>
          </cell>
          <cell r="E266">
            <v>-9165.93</v>
          </cell>
          <cell r="F266" t="str">
            <v>USD</v>
          </cell>
        </row>
        <row r="267">
          <cell r="A267">
            <v>0</v>
          </cell>
          <cell r="B267">
            <v>0</v>
          </cell>
          <cell r="C267" t="str">
            <v>- - - - - - - - - - - - -</v>
          </cell>
          <cell r="D267">
            <v>0</v>
          </cell>
          <cell r="E267" t="str">
            <v>- - - - - - - - - - - - -</v>
          </cell>
          <cell r="F267">
            <v>0</v>
          </cell>
        </row>
        <row r="268">
          <cell r="A268">
            <v>0</v>
          </cell>
          <cell r="B268">
            <v>0</v>
          </cell>
          <cell r="C268" t="str">
            <v>__________________</v>
          </cell>
          <cell r="D268">
            <v>0</v>
          </cell>
          <cell r="E268" t="str">
            <v>__________________</v>
          </cell>
          <cell r="F268">
            <v>0</v>
          </cell>
        </row>
        <row r="269">
          <cell r="A269" t="str">
            <v>Total Ingresos</v>
          </cell>
          <cell r="B269">
            <v>0</v>
          </cell>
          <cell r="C269">
            <v>42787999.409999996</v>
          </cell>
          <cell r="D269" t="str">
            <v>MXP</v>
          </cell>
          <cell r="E269">
            <v>2395832.5099999998</v>
          </cell>
          <cell r="F269" t="str">
            <v>USD</v>
          </cell>
        </row>
        <row r="270">
          <cell r="A270">
            <v>0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</row>
        <row r="271">
          <cell r="A271" t="str">
            <v>Costo de Ventas</v>
          </cell>
          <cell r="B271">
            <v>0</v>
          </cell>
          <cell r="C271">
            <v>-33137685.969999999</v>
          </cell>
          <cell r="D271" t="str">
            <v>MXP</v>
          </cell>
          <cell r="E271">
            <v>-1859661.46</v>
          </cell>
          <cell r="F271" t="str">
            <v>USD</v>
          </cell>
        </row>
        <row r="272">
          <cell r="A272">
            <v>0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</row>
        <row r="273">
          <cell r="A273" t="str">
            <v>5100-000-000</v>
          </cell>
          <cell r="B273" t="str">
            <v>COSTO DE VENTAS</v>
          </cell>
          <cell r="C273">
            <v>-33127805.969999999</v>
          </cell>
          <cell r="D273" t="str">
            <v>MXP</v>
          </cell>
          <cell r="E273">
            <v>-1859097.73</v>
          </cell>
          <cell r="F273" t="str">
            <v>USD</v>
          </cell>
        </row>
        <row r="274">
          <cell r="A274" t="str">
            <v>5200-000-000</v>
          </cell>
          <cell r="B274" t="str">
            <v>GASTOS ADUANALES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</row>
        <row r="275">
          <cell r="A275" t="str">
            <v>5400-000-000</v>
          </cell>
          <cell r="B275" t="str">
            <v>DESCUENTOS SOBRE COMPRAS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</row>
        <row r="276">
          <cell r="A276" t="str">
            <v>5300-000-000</v>
          </cell>
          <cell r="B276" t="str">
            <v>VARIACIONES EN INVENTARIOS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</row>
        <row r="277">
          <cell r="A277">
            <v>0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</row>
        <row r="278">
          <cell r="A278" t="str">
            <v>5300-001-000</v>
          </cell>
          <cell r="B278" t="str">
            <v>VARIACIONES EN INVENTARIOS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</row>
        <row r="279">
          <cell r="A279" t="str">
            <v>5300-002-000</v>
          </cell>
          <cell r="B279" t="str">
            <v>VARIACIONES EN CONSUMOS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</row>
        <row r="280">
          <cell r="A280">
            <v>0</v>
          </cell>
          <cell r="B280">
            <v>0</v>
          </cell>
          <cell r="C280" t="str">
            <v>__________________</v>
          </cell>
          <cell r="D280">
            <v>0</v>
          </cell>
          <cell r="E280" t="str">
            <v>__________________</v>
          </cell>
          <cell r="F280">
            <v>0</v>
          </cell>
        </row>
        <row r="281">
          <cell r="A281" t="str">
            <v>Total 5300-000-000</v>
          </cell>
          <cell r="B281" t="str">
            <v>VARIACIONES EN INVENTARIOS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</row>
        <row r="282">
          <cell r="A282">
            <v>0</v>
          </cell>
          <cell r="B282">
            <v>0</v>
          </cell>
          <cell r="C282" t="str">
            <v>- - - - - - - - - - - - -</v>
          </cell>
          <cell r="D282">
            <v>0</v>
          </cell>
          <cell r="E282" t="str">
            <v>- - - - - - - - - - - - -</v>
          </cell>
          <cell r="F282">
            <v>0</v>
          </cell>
        </row>
        <row r="283">
          <cell r="A283">
            <v>0</v>
          </cell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</row>
        <row r="284">
          <cell r="A284" t="str">
            <v>5600-000-000</v>
          </cell>
          <cell r="B284" t="str">
            <v>GASTOS ADUANALES EXPORTACION</v>
          </cell>
          <cell r="C284">
            <v>-9880</v>
          </cell>
          <cell r="D284" t="str">
            <v>MXP</v>
          </cell>
          <cell r="E284">
            <v>-563.73</v>
          </cell>
          <cell r="F284" t="str">
            <v>USD</v>
          </cell>
        </row>
        <row r="285">
          <cell r="A285">
            <v>0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</row>
        <row r="286">
          <cell r="A286" t="str">
            <v>5600-001-000</v>
          </cell>
          <cell r="B286" t="str">
            <v>GASTOS ADUANALES EXPORT</v>
          </cell>
          <cell r="C286">
            <v>-9880</v>
          </cell>
          <cell r="D286" t="str">
            <v>MXP</v>
          </cell>
          <cell r="E286">
            <v>-563.73</v>
          </cell>
          <cell r="F286" t="str">
            <v>USD</v>
          </cell>
        </row>
        <row r="287">
          <cell r="A287" t="str">
            <v>5600-002-000</v>
          </cell>
          <cell r="B287" t="str">
            <v>GASTOS ADUANALES EXPORT./APLICADOS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</row>
        <row r="288">
          <cell r="A288">
            <v>0</v>
          </cell>
          <cell r="B288">
            <v>0</v>
          </cell>
          <cell r="C288" t="str">
            <v>__________________</v>
          </cell>
          <cell r="D288">
            <v>0</v>
          </cell>
          <cell r="E288" t="str">
            <v>__________________</v>
          </cell>
          <cell r="F288">
            <v>0</v>
          </cell>
        </row>
        <row r="289">
          <cell r="A289" t="str">
            <v>Total 5600-000-000</v>
          </cell>
          <cell r="B289" t="str">
            <v>GASTOS ADUANALES EXPORTACION</v>
          </cell>
          <cell r="C289">
            <v>-9880</v>
          </cell>
          <cell r="D289" t="str">
            <v>MXP</v>
          </cell>
          <cell r="E289">
            <v>-563.73</v>
          </cell>
          <cell r="F289" t="str">
            <v>USD</v>
          </cell>
        </row>
        <row r="290">
          <cell r="A290">
            <v>0</v>
          </cell>
          <cell r="B290">
            <v>0</v>
          </cell>
          <cell r="C290" t="str">
            <v>- - - - - - - - - - - - -</v>
          </cell>
          <cell r="D290">
            <v>0</v>
          </cell>
          <cell r="E290" t="str">
            <v>- - - - - - - - - - - - -</v>
          </cell>
          <cell r="F290">
            <v>0</v>
          </cell>
        </row>
        <row r="291">
          <cell r="A291">
            <v>0</v>
          </cell>
          <cell r="B291">
            <v>0</v>
          </cell>
          <cell r="C291" t="str">
            <v>__________________</v>
          </cell>
          <cell r="D291">
            <v>0</v>
          </cell>
          <cell r="E291" t="str">
            <v>__________________</v>
          </cell>
          <cell r="F291">
            <v>0</v>
          </cell>
        </row>
        <row r="292">
          <cell r="A292" t="str">
            <v>Total Costo de Ventas</v>
          </cell>
          <cell r="B292">
            <v>0</v>
          </cell>
          <cell r="C292">
            <v>-33137685.969999999</v>
          </cell>
          <cell r="D292" t="str">
            <v>MXP</v>
          </cell>
          <cell r="E292">
            <v>-1859661.46</v>
          </cell>
          <cell r="F292" t="str">
            <v>USD</v>
          </cell>
        </row>
        <row r="293">
          <cell r="A293">
            <v>0</v>
          </cell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</row>
        <row r="294">
          <cell r="A294">
            <v>0</v>
          </cell>
          <cell r="B294">
            <v>0</v>
          </cell>
          <cell r="C294" t="str">
            <v>__________________</v>
          </cell>
          <cell r="D294">
            <v>0</v>
          </cell>
          <cell r="E294" t="str">
            <v>__________________</v>
          </cell>
          <cell r="F294">
            <v>0</v>
          </cell>
        </row>
        <row r="295">
          <cell r="A295" t="str">
            <v>Ganancia bruta</v>
          </cell>
          <cell r="B295">
            <v>0</v>
          </cell>
          <cell r="C295">
            <v>9650313.4399999995</v>
          </cell>
          <cell r="D295" t="str">
            <v>MXP</v>
          </cell>
          <cell r="E295">
            <v>536171.05000000005</v>
          </cell>
          <cell r="F295" t="str">
            <v>USD</v>
          </cell>
        </row>
        <row r="296">
          <cell r="A296" t="str">
            <v>Gastos</v>
          </cell>
          <cell r="B296">
            <v>0</v>
          </cell>
          <cell r="C296">
            <v>-7055539.1500000004</v>
          </cell>
          <cell r="D296" t="str">
            <v>MXP</v>
          </cell>
          <cell r="E296">
            <v>-393011.65</v>
          </cell>
          <cell r="F296" t="str">
            <v>USD</v>
          </cell>
        </row>
        <row r="297">
          <cell r="A297">
            <v>0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</row>
        <row r="298">
          <cell r="A298" t="str">
            <v>6100-000-000</v>
          </cell>
          <cell r="B298" t="str">
            <v>GASTOS DE FABRICACION</v>
          </cell>
          <cell r="C298">
            <v>0</v>
          </cell>
          <cell r="D298">
            <v>0</v>
          </cell>
          <cell r="E298">
            <v>886.93</v>
          </cell>
          <cell r="F298" t="str">
            <v>USD</v>
          </cell>
        </row>
        <row r="299">
          <cell r="A299">
            <v>0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</row>
        <row r="300">
          <cell r="A300" t="str">
            <v>6100-001-001</v>
          </cell>
          <cell r="B300" t="str">
            <v>GTOS.FABR.- HONORAR. ASIMILADOS A SUELDOS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</row>
        <row r="301">
          <cell r="A301" t="str">
            <v>6100-001-002</v>
          </cell>
          <cell r="B301" t="str">
            <v>GTOS.FABR.- SERVICIO DE PERSONAL</v>
          </cell>
          <cell r="C301">
            <v>-2085779.97</v>
          </cell>
          <cell r="D301" t="str">
            <v>MXP</v>
          </cell>
          <cell r="E301">
            <v>-116784.37</v>
          </cell>
          <cell r="F301" t="str">
            <v>USD</v>
          </cell>
        </row>
        <row r="302">
          <cell r="A302" t="str">
            <v>6100-001-003</v>
          </cell>
          <cell r="B302" t="str">
            <v>GTOS.FABR.- COMISIONES A TERCEROS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</row>
        <row r="303">
          <cell r="A303" t="str">
            <v>6100-001-004</v>
          </cell>
          <cell r="B303" t="str">
            <v>GTOS.FABR.- VIAJES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</row>
        <row r="304">
          <cell r="A304" t="str">
            <v>6100-001-005</v>
          </cell>
          <cell r="B304" t="str">
            <v>GTOS.FABR.- RENTA</v>
          </cell>
          <cell r="C304">
            <v>-791402.48</v>
          </cell>
          <cell r="D304" t="str">
            <v>MXP</v>
          </cell>
          <cell r="E304">
            <v>-43898.77</v>
          </cell>
          <cell r="F304" t="str">
            <v>USD</v>
          </cell>
        </row>
        <row r="305">
          <cell r="A305" t="str">
            <v>6100-001-006</v>
          </cell>
          <cell r="B305" t="str">
            <v>GTOS.FABR.- LUZ</v>
          </cell>
          <cell r="C305">
            <v>-126164.99</v>
          </cell>
          <cell r="D305" t="str">
            <v>MXP</v>
          </cell>
          <cell r="E305">
            <v>-6979.98</v>
          </cell>
          <cell r="F305" t="str">
            <v>USD</v>
          </cell>
        </row>
        <row r="306">
          <cell r="A306" t="str">
            <v>6100-001-007</v>
          </cell>
          <cell r="B306" t="str">
            <v>GTOS.FABR.- TELEFONO</v>
          </cell>
          <cell r="C306">
            <v>-5609.18</v>
          </cell>
          <cell r="D306" t="str">
            <v>MXP</v>
          </cell>
          <cell r="E306">
            <v>-310.85000000000002</v>
          </cell>
          <cell r="F306" t="str">
            <v>USD</v>
          </cell>
        </row>
        <row r="307">
          <cell r="A307" t="str">
            <v>6100-001-008</v>
          </cell>
          <cell r="B307" t="str">
            <v>GTOS.FABR.- AGUA</v>
          </cell>
          <cell r="C307">
            <v>-5700.85</v>
          </cell>
          <cell r="D307" t="str">
            <v>MXP</v>
          </cell>
          <cell r="E307">
            <v>-313.18</v>
          </cell>
          <cell r="F307" t="str">
            <v>USD</v>
          </cell>
        </row>
        <row r="308">
          <cell r="A308" t="str">
            <v>6100-001-009</v>
          </cell>
          <cell r="B308" t="str">
            <v>GTOS.FABR.- DEP'N EQ.TRANSPORTE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</row>
        <row r="309">
          <cell r="A309" t="str">
            <v>6100-001-010</v>
          </cell>
          <cell r="B309" t="str">
            <v>GTOS.FABR.- DEP'N EQ.COMPUTO</v>
          </cell>
          <cell r="C309">
            <v>-7955.25</v>
          </cell>
          <cell r="D309" t="str">
            <v>MXP</v>
          </cell>
          <cell r="E309">
            <v>-449.74</v>
          </cell>
          <cell r="F309" t="str">
            <v>USD</v>
          </cell>
        </row>
        <row r="310">
          <cell r="A310" t="str">
            <v>6100-001-011</v>
          </cell>
          <cell r="B310" t="str">
            <v>GTOS.FABR.- DEP'N MOB.Y EQ.OFICINA</v>
          </cell>
          <cell r="C310">
            <v>-6817.87</v>
          </cell>
          <cell r="D310" t="str">
            <v>MXP</v>
          </cell>
          <cell r="E310">
            <v>-385.44</v>
          </cell>
          <cell r="F310" t="str">
            <v>USD</v>
          </cell>
        </row>
        <row r="311">
          <cell r="A311" t="str">
            <v>6100-001-012</v>
          </cell>
          <cell r="B311" t="str">
            <v>GTOS.FABR.- AMORT'N GTOS.INSTALACI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</row>
        <row r="312">
          <cell r="A312" t="str">
            <v>6100-001-013</v>
          </cell>
          <cell r="B312" t="str">
            <v>GTOS.FABR.- REPAR.MTTO. MOB.Y EQ.O</v>
          </cell>
          <cell r="C312">
            <v>-14489.5</v>
          </cell>
          <cell r="D312" t="str">
            <v>MXP</v>
          </cell>
          <cell r="E312">
            <v>-823.57</v>
          </cell>
          <cell r="F312" t="str">
            <v>USD</v>
          </cell>
        </row>
        <row r="313">
          <cell r="A313" t="str">
            <v>6100-001-014</v>
          </cell>
          <cell r="B313" t="str">
            <v>GTOS.FABR.- MANTTO. DE BODEGA</v>
          </cell>
          <cell r="C313">
            <v>-170614.42</v>
          </cell>
          <cell r="D313" t="str">
            <v>MXP</v>
          </cell>
          <cell r="E313">
            <v>-9545.9500000000007</v>
          </cell>
          <cell r="F313" t="str">
            <v>USD</v>
          </cell>
        </row>
        <row r="314">
          <cell r="A314" t="str">
            <v>6100-001-015</v>
          </cell>
          <cell r="B314" t="str">
            <v>GTOS.FABR.- REPAR.MTTO.EQ. COMPUTO</v>
          </cell>
          <cell r="C314">
            <v>-10597</v>
          </cell>
          <cell r="D314" t="str">
            <v>MXP</v>
          </cell>
          <cell r="E314">
            <v>-586.62</v>
          </cell>
          <cell r="F314" t="str">
            <v>USD</v>
          </cell>
        </row>
        <row r="315">
          <cell r="A315" t="str">
            <v>6100-001-016</v>
          </cell>
          <cell r="B315" t="str">
            <v>GTOS.FABR.- REPAR.MTTO.EQ.TRANSPOR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</row>
        <row r="316">
          <cell r="A316" t="str">
            <v>6100-001-017</v>
          </cell>
          <cell r="B316" t="str">
            <v>GTOS.FABR.- HONORARIOS A PROFESIONISTAS</v>
          </cell>
          <cell r="C316">
            <v>-9099.69</v>
          </cell>
          <cell r="D316" t="str">
            <v>MXP</v>
          </cell>
          <cell r="E316">
            <v>-503.79</v>
          </cell>
          <cell r="F316" t="str">
            <v>USD</v>
          </cell>
        </row>
        <row r="317">
          <cell r="A317" t="str">
            <v>6100-001-018</v>
          </cell>
          <cell r="B317" t="str">
            <v>GTOS.FABR.- HONORARIOS SERVIC PROFESIONALES</v>
          </cell>
          <cell r="C317">
            <v>-20732.09</v>
          </cell>
          <cell r="D317" t="str">
            <v>MXP</v>
          </cell>
          <cell r="E317">
            <v>-1150</v>
          </cell>
          <cell r="F317" t="str">
            <v>USD</v>
          </cell>
        </row>
        <row r="318">
          <cell r="A318" t="str">
            <v>6100-001-019</v>
          </cell>
          <cell r="B318" t="str">
            <v>GTOS.FABR.- CUOTAS Y SUSCRIPCIONES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</row>
        <row r="319">
          <cell r="A319" t="str">
            <v>6100-001-020</v>
          </cell>
          <cell r="B319" t="str">
            <v>GTOS.FABR.- PAGO DE DERECHOS</v>
          </cell>
          <cell r="C319">
            <v>-1362</v>
          </cell>
          <cell r="D319" t="str">
            <v>MXP</v>
          </cell>
          <cell r="E319">
            <v>-77</v>
          </cell>
          <cell r="F319" t="str">
            <v>USD</v>
          </cell>
        </row>
        <row r="320">
          <cell r="A320" t="str">
            <v>6100-001-021</v>
          </cell>
          <cell r="B320" t="str">
            <v>GTOS.FABR.- RECARGOS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</row>
        <row r="321">
          <cell r="A321" t="str">
            <v>6100-001-022</v>
          </cell>
          <cell r="B321" t="str">
            <v>GTOS.FABR.- NO DEDUCIBLES</v>
          </cell>
          <cell r="C321">
            <v>-3206</v>
          </cell>
          <cell r="D321" t="str">
            <v>MXP</v>
          </cell>
          <cell r="E321">
            <v>-181.29</v>
          </cell>
          <cell r="F321" t="str">
            <v>USD</v>
          </cell>
        </row>
        <row r="322">
          <cell r="A322" t="str">
            <v>6100-001-023</v>
          </cell>
          <cell r="B322" t="str">
            <v>GTOS.FABR.- MULTAS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</row>
        <row r="323">
          <cell r="A323" t="str">
            <v>6100-001-024</v>
          </cell>
          <cell r="B323" t="str">
            <v>GTOS.FABR.- GASTOS VARIOS</v>
          </cell>
          <cell r="C323">
            <v>-148015.32999999999</v>
          </cell>
          <cell r="D323" t="str">
            <v>MXP</v>
          </cell>
          <cell r="E323">
            <v>-8215.8799999999992</v>
          </cell>
          <cell r="F323" t="str">
            <v>USD</v>
          </cell>
        </row>
        <row r="324">
          <cell r="A324" t="str">
            <v>6100-001-025</v>
          </cell>
          <cell r="B324" t="str">
            <v>GTOS.FABR.- COMIDAS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</row>
        <row r="325">
          <cell r="A325" t="str">
            <v>6100-001-026</v>
          </cell>
          <cell r="B325" t="str">
            <v>GTOS.FABR.- NO DEDUCIBLES ART.28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</row>
        <row r="326">
          <cell r="A326" t="str">
            <v>6100-001-027</v>
          </cell>
          <cell r="B326" t="str">
            <v>GTOS.FABR.- RENTA EQUIPO</v>
          </cell>
          <cell r="C326">
            <v>-20921.849999999999</v>
          </cell>
          <cell r="D326" t="str">
            <v>MXP</v>
          </cell>
          <cell r="E326">
            <v>-1167.3399999999999</v>
          </cell>
          <cell r="F326" t="str">
            <v>USD</v>
          </cell>
        </row>
        <row r="327">
          <cell r="A327" t="str">
            <v>6100-001-028</v>
          </cell>
          <cell r="B327" t="str">
            <v>GTOS.FABR.- CURSOS</v>
          </cell>
          <cell r="C327">
            <v>-26800</v>
          </cell>
          <cell r="D327" t="str">
            <v>MXP</v>
          </cell>
          <cell r="E327">
            <v>-1491.42</v>
          </cell>
          <cell r="F327" t="str">
            <v>USD</v>
          </cell>
        </row>
        <row r="328">
          <cell r="A328" t="str">
            <v>6100-001-029</v>
          </cell>
          <cell r="B328" t="str">
            <v>GTOS.FABR.- MENSAJERIA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</row>
        <row r="329">
          <cell r="A329" t="str">
            <v>6100-001-030</v>
          </cell>
          <cell r="B329" t="str">
            <v>GTOS.FABR.- GASTOS Y TRAMITES LEGALES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</row>
        <row r="330">
          <cell r="A330" t="str">
            <v>6100-001-031</v>
          </cell>
          <cell r="B330" t="str">
            <v>GTOS.FABR.- SEGUROS Y FIANZAS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</row>
        <row r="331">
          <cell r="A331" t="str">
            <v>6100-001-032</v>
          </cell>
          <cell r="B331" t="str">
            <v>GTOS.FABR.- DESPENSA Y ARTICULOS OFICINA</v>
          </cell>
          <cell r="C331">
            <v>-7670.9</v>
          </cell>
          <cell r="D331" t="str">
            <v>MXP</v>
          </cell>
          <cell r="E331">
            <v>-425.34</v>
          </cell>
          <cell r="F331" t="str">
            <v>USD</v>
          </cell>
        </row>
        <row r="332">
          <cell r="A332" t="str">
            <v>6100-001-033</v>
          </cell>
          <cell r="B332" t="str">
            <v>GTOS.FABR.- NEXTEL</v>
          </cell>
          <cell r="C332">
            <v>-1760.82</v>
          </cell>
          <cell r="D332" t="str">
            <v>MXP</v>
          </cell>
          <cell r="E332">
            <v>-99.55</v>
          </cell>
          <cell r="F332" t="str">
            <v>USD</v>
          </cell>
        </row>
        <row r="333">
          <cell r="A333" t="str">
            <v>6100-001-034</v>
          </cell>
          <cell r="B333" t="str">
            <v>GTOS.FABR.- SERVICIOS ADMTVOS.</v>
          </cell>
          <cell r="C333">
            <v>-201649.42</v>
          </cell>
          <cell r="D333" t="str">
            <v>MXP</v>
          </cell>
          <cell r="E333">
            <v>-11502.4</v>
          </cell>
          <cell r="F333" t="str">
            <v>USD</v>
          </cell>
        </row>
        <row r="334">
          <cell r="A334" t="str">
            <v>6100-001-035</v>
          </cell>
          <cell r="B334" t="str">
            <v>GTOS.FABR.- PAPELERIA Y ARTICULOS</v>
          </cell>
          <cell r="C334">
            <v>-16576.59</v>
          </cell>
          <cell r="D334" t="str">
            <v>MXP</v>
          </cell>
          <cell r="E334">
            <v>-933.14</v>
          </cell>
          <cell r="F334" t="str">
            <v>USD</v>
          </cell>
        </row>
        <row r="335">
          <cell r="A335" t="str">
            <v>6100-001-036</v>
          </cell>
          <cell r="B335" t="str">
            <v>GTOS.FABR.- SERV. DE COMEDOR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</row>
        <row r="336">
          <cell r="A336" t="str">
            <v>6100-001-037</v>
          </cell>
          <cell r="B336" t="str">
            <v>GTOS.FABR.- IVA NO ACREDITABLE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</row>
        <row r="337">
          <cell r="A337" t="str">
            <v>6100-001-038</v>
          </cell>
          <cell r="B337" t="str">
            <v>GTOS.FABR.- AMORTIZ.MEJORAS LOC. ARR</v>
          </cell>
          <cell r="C337">
            <v>-47444.65</v>
          </cell>
          <cell r="D337" t="str">
            <v>MXP</v>
          </cell>
          <cell r="E337">
            <v>-2682.22</v>
          </cell>
          <cell r="F337" t="str">
            <v>USD</v>
          </cell>
        </row>
        <row r="338">
          <cell r="A338" t="str">
            <v>6100-001-039</v>
          </cell>
          <cell r="B338" t="str">
            <v>GTOS.FABR.- EQ.DE SEGURIDAD / UNIFORMES</v>
          </cell>
          <cell r="C338">
            <v>-67615.600000000006</v>
          </cell>
          <cell r="D338" t="str">
            <v>MXP</v>
          </cell>
          <cell r="E338">
            <v>-3755.4</v>
          </cell>
          <cell r="F338" t="str">
            <v>USD</v>
          </cell>
        </row>
        <row r="339">
          <cell r="A339" t="str">
            <v>6100-001-040</v>
          </cell>
          <cell r="B339" t="str">
            <v>GTOS.FABR.- ASESORIA ADMITIVA Y SI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</row>
        <row r="340">
          <cell r="A340" t="str">
            <v>6100-001-041</v>
          </cell>
          <cell r="B340" t="str">
            <v>GTOS.FABR.- CONSUMO COMBUSTIBLE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</row>
        <row r="341">
          <cell r="A341" t="str">
            <v>6100-001-042</v>
          </cell>
          <cell r="B341" t="str">
            <v>GTOS.FABR.- PREMIOS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</row>
        <row r="342">
          <cell r="A342" t="str">
            <v>6100-001-043</v>
          </cell>
          <cell r="B342" t="str">
            <v>GTOS.FABR.- MATERIALES VARIOS</v>
          </cell>
          <cell r="C342">
            <v>-40440.76</v>
          </cell>
          <cell r="D342" t="str">
            <v>MXP</v>
          </cell>
          <cell r="E342">
            <v>-2279.14</v>
          </cell>
          <cell r="F342" t="str">
            <v>USD</v>
          </cell>
        </row>
        <row r="343">
          <cell r="A343" t="str">
            <v>6100-001-044</v>
          </cell>
          <cell r="B343" t="str">
            <v>GTOS.FABR.- RECUPERAC. DE GASTOS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</row>
        <row r="344">
          <cell r="A344" t="str">
            <v>6100-001-045</v>
          </cell>
          <cell r="B344" t="str">
            <v>GTOS.FABR.- SECRETOS INDUSTRIALES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</row>
        <row r="345">
          <cell r="A345" t="str">
            <v>6100-001-046</v>
          </cell>
          <cell r="B345" t="str">
            <v>GTOS.FABR.- MATERIAL DE LABORATORIO</v>
          </cell>
          <cell r="C345">
            <v>-4520</v>
          </cell>
          <cell r="D345" t="str">
            <v>MXP</v>
          </cell>
          <cell r="E345">
            <v>-248.42</v>
          </cell>
          <cell r="F345" t="str">
            <v>USD</v>
          </cell>
        </row>
        <row r="346">
          <cell r="A346" t="str">
            <v>6100-001-047</v>
          </cell>
          <cell r="B346" t="str">
            <v>GTOS.FABR.- PRUEBAS DE LABORATORIO</v>
          </cell>
          <cell r="C346">
            <v>-39200</v>
          </cell>
          <cell r="D346" t="str">
            <v>MXP</v>
          </cell>
          <cell r="E346">
            <v>-2204.1999999999998</v>
          </cell>
          <cell r="F346" t="str">
            <v>USD</v>
          </cell>
        </row>
        <row r="347">
          <cell r="A347" t="str">
            <v>6100-001-048</v>
          </cell>
          <cell r="B347" t="str">
            <v>GTOS.FABR.- RENTA DE TARIMAS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</row>
        <row r="348">
          <cell r="A348" t="str">
            <v>6100-001-049</v>
          </cell>
          <cell r="B348" t="str">
            <v>GTOS.FABR.-GAS</v>
          </cell>
          <cell r="C348">
            <v>-21542.61</v>
          </cell>
          <cell r="D348" t="str">
            <v>MXP</v>
          </cell>
          <cell r="E348">
            <v>-1200.52</v>
          </cell>
          <cell r="F348" t="str">
            <v>USD</v>
          </cell>
        </row>
        <row r="349">
          <cell r="A349" t="str">
            <v>6100-001-050</v>
          </cell>
          <cell r="B349" t="str">
            <v>GTOS.FABR.- BASCULA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</row>
        <row r="350">
          <cell r="A350" t="str">
            <v>6100-001-051</v>
          </cell>
          <cell r="B350" t="str">
            <v>GTOS.FABR.- SERV. DE LOGISTICA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</row>
        <row r="351">
          <cell r="A351" t="str">
            <v>6100-001-052</v>
          </cell>
          <cell r="B351" t="str">
            <v>GTOS.FABR.- DEP'N MOLDES</v>
          </cell>
          <cell r="C351">
            <v>-80645.62</v>
          </cell>
          <cell r="D351" t="str">
            <v>MXP</v>
          </cell>
          <cell r="E351">
            <v>-4559.1899999999996</v>
          </cell>
          <cell r="F351" t="str">
            <v>USD</v>
          </cell>
        </row>
        <row r="352">
          <cell r="A352" t="str">
            <v>6100-001-053</v>
          </cell>
          <cell r="B352" t="str">
            <v>GTOS.FABR.- DEP'N MAQUINARIA</v>
          </cell>
          <cell r="C352">
            <v>-508253.8</v>
          </cell>
          <cell r="D352" t="str">
            <v>MXP</v>
          </cell>
          <cell r="E352">
            <v>-28733.41</v>
          </cell>
          <cell r="F352" t="str">
            <v>USD</v>
          </cell>
        </row>
        <row r="353">
          <cell r="A353" t="str">
            <v>6100-001-054</v>
          </cell>
          <cell r="B353" t="str">
            <v>GTOS.FABR.- REPAR.MTTO.MAQUINARIA</v>
          </cell>
          <cell r="C353">
            <v>-430843.82</v>
          </cell>
          <cell r="D353" t="str">
            <v>MXP</v>
          </cell>
          <cell r="E353">
            <v>-24189.9</v>
          </cell>
          <cell r="F353" t="str">
            <v>USD</v>
          </cell>
        </row>
        <row r="354">
          <cell r="A354" t="str">
            <v>6100-001-055</v>
          </cell>
          <cell r="B354" t="str">
            <v>GTOS.FABR.- MANO DE OBRA APLICADA</v>
          </cell>
          <cell r="C354">
            <v>-1223.19</v>
          </cell>
          <cell r="D354" t="str">
            <v>MXP</v>
          </cell>
          <cell r="E354">
            <v>-365.45</v>
          </cell>
          <cell r="F354" t="str">
            <v>USD</v>
          </cell>
        </row>
        <row r="355">
          <cell r="A355" t="str">
            <v>6100-001-056</v>
          </cell>
          <cell r="B355" t="str">
            <v>GTOS.FABR.- GASTOS APLICADOS</v>
          </cell>
          <cell r="C355">
            <v>5373886.2599999998</v>
          </cell>
          <cell r="D355" t="str">
            <v>MXP</v>
          </cell>
          <cell r="E355">
            <v>302028.21999999997</v>
          </cell>
          <cell r="F355" t="str">
            <v>USD</v>
          </cell>
        </row>
        <row r="356">
          <cell r="A356" t="str">
            <v>6100-001-057</v>
          </cell>
          <cell r="B356" t="str">
            <v>GTOS.FABR.- AGUA APLICADA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</row>
        <row r="357">
          <cell r="A357" t="str">
            <v>6100-001-058</v>
          </cell>
          <cell r="B357" t="str">
            <v>GTOS.FABR.- GASTOS INDIRECTOS</v>
          </cell>
          <cell r="C357">
            <v>-283824.58</v>
          </cell>
          <cell r="D357" t="str">
            <v>MXP</v>
          </cell>
          <cell r="E357">
            <v>-15937.37</v>
          </cell>
          <cell r="F357" t="str">
            <v>USD</v>
          </cell>
        </row>
        <row r="358">
          <cell r="A358" t="str">
            <v>6100-001-059</v>
          </cell>
          <cell r="B358" t="str">
            <v>GTOS.FABR.- AMORTIZAC.GTOS DIFERIDOS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</row>
        <row r="359">
          <cell r="A359" t="str">
            <v>6100-001-060</v>
          </cell>
          <cell r="B359" t="str">
            <v>GTOS.FABR.- AMORTIZAC.GTOS INSTALAC</v>
          </cell>
          <cell r="C359">
            <v>-2655.43</v>
          </cell>
          <cell r="D359" t="str">
            <v>MXP</v>
          </cell>
          <cell r="E359">
            <v>-150.12</v>
          </cell>
          <cell r="F359" t="str">
            <v>USD</v>
          </cell>
        </row>
        <row r="360">
          <cell r="A360" t="str">
            <v>6100-001-061</v>
          </cell>
          <cell r="B360" t="str">
            <v>GTOS.FABR.- REPAR.MTTO.MOLDE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</row>
        <row r="361">
          <cell r="A361" t="str">
            <v>6100-001-062</v>
          </cell>
          <cell r="B361" t="str">
            <v>GTOS.FAB.-LICENCIAS EQ. DE COMPUTO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</row>
        <row r="362">
          <cell r="A362" t="str">
            <v>6100-001-063</v>
          </cell>
          <cell r="B362" t="str">
            <v>GTOS. FAB.- MANTTO. DE SISTEMAS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</row>
        <row r="363">
          <cell r="A363" t="str">
            <v>6100-001-064</v>
          </cell>
          <cell r="B363" t="str">
            <v>GTOS. FAB.- MANIOBRAS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</row>
        <row r="364">
          <cell r="A364" t="str">
            <v>6100-001-065</v>
          </cell>
          <cell r="B364" t="str">
            <v>GTOS. FAB.- GTOS. DE FIN DE AÑO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</row>
        <row r="365">
          <cell r="A365" t="str">
            <v>6100-001-066</v>
          </cell>
          <cell r="B365" t="str">
            <v>GTOS. FAB.- HONOR.ADUANALES PERSONAS FIS.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</row>
        <row r="366">
          <cell r="A366" t="str">
            <v>6100-001-067</v>
          </cell>
          <cell r="B366" t="str">
            <v>GTOS.FABR.- HONOR.ADUANALES PERSONAS MORALES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</row>
        <row r="367">
          <cell r="A367" t="str">
            <v>6100-001-068</v>
          </cell>
          <cell r="B367" t="str">
            <v>GTOS.FABR.- ARRENDAMIENTO P.FISICAS RES.NAC.</v>
          </cell>
          <cell r="C367">
            <v>-162750</v>
          </cell>
          <cell r="D367" t="str">
            <v>MXP</v>
          </cell>
          <cell r="E367">
            <v>-9010.33</v>
          </cell>
          <cell r="F367" t="str">
            <v>USD</v>
          </cell>
        </row>
        <row r="368">
          <cell r="A368" t="str">
            <v>6100-001-069</v>
          </cell>
          <cell r="B368" t="str">
            <v>GTOS.FABR.- GASTOS DE IMPORTACION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</row>
        <row r="369">
          <cell r="A369">
            <v>0</v>
          </cell>
          <cell r="B369">
            <v>0</v>
          </cell>
          <cell r="C369" t="str">
            <v>__________________</v>
          </cell>
          <cell r="D369">
            <v>0</v>
          </cell>
          <cell r="E369" t="str">
            <v>__________________</v>
          </cell>
          <cell r="F369">
            <v>0</v>
          </cell>
        </row>
        <row r="370">
          <cell r="A370" t="str">
            <v>Total 6100-000-000</v>
          </cell>
          <cell r="B370" t="str">
            <v>GASTOS DE FABRICACION</v>
          </cell>
          <cell r="C370">
            <v>0</v>
          </cell>
          <cell r="D370">
            <v>0</v>
          </cell>
          <cell r="E370">
            <v>886.93</v>
          </cell>
          <cell r="F370" t="str">
            <v>USD</v>
          </cell>
        </row>
        <row r="371">
          <cell r="A371">
            <v>0</v>
          </cell>
          <cell r="B371">
            <v>0</v>
          </cell>
          <cell r="C371" t="str">
            <v>- - - - - - - - - - - - -</v>
          </cell>
          <cell r="D371">
            <v>0</v>
          </cell>
          <cell r="E371" t="str">
            <v>- - - - - - - - - - - - -</v>
          </cell>
          <cell r="F371">
            <v>0</v>
          </cell>
        </row>
        <row r="372">
          <cell r="A372">
            <v>0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</row>
        <row r="373">
          <cell r="A373" t="str">
            <v>6200-000-000</v>
          </cell>
          <cell r="B373" t="str">
            <v>GASTOS DE VENTA</v>
          </cell>
          <cell r="C373">
            <v>-1046847.17</v>
          </cell>
          <cell r="D373" t="str">
            <v>MXP</v>
          </cell>
          <cell r="E373">
            <v>-58383.83</v>
          </cell>
          <cell r="F373" t="str">
            <v>USD</v>
          </cell>
        </row>
        <row r="374">
          <cell r="A374">
            <v>0</v>
          </cell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</row>
        <row r="375">
          <cell r="A375" t="str">
            <v>6200-001-001</v>
          </cell>
          <cell r="B375" t="str">
            <v>GTOS.VTA.- HONORAR. ASIMILADOS A S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</row>
        <row r="376">
          <cell r="A376" t="str">
            <v>6200-001-002</v>
          </cell>
          <cell r="B376" t="str">
            <v>GTOS.VTA.- SERVICIO DE PERSONAL</v>
          </cell>
          <cell r="C376">
            <v>-228491.72</v>
          </cell>
          <cell r="D376" t="str">
            <v>MXP</v>
          </cell>
          <cell r="E376">
            <v>-12746.47</v>
          </cell>
          <cell r="F376" t="str">
            <v>USD</v>
          </cell>
        </row>
        <row r="377">
          <cell r="A377" t="str">
            <v>6200-001-003</v>
          </cell>
          <cell r="B377" t="str">
            <v>GTOS.VTA.- COMISIONES A TERCEROS-E</v>
          </cell>
          <cell r="C377">
            <v>-48667.96</v>
          </cell>
          <cell r="D377" t="str">
            <v>MXP</v>
          </cell>
          <cell r="E377">
            <v>-2740.91</v>
          </cell>
          <cell r="F377" t="str">
            <v>USD</v>
          </cell>
        </row>
        <row r="378">
          <cell r="A378" t="str">
            <v>6200-001-004</v>
          </cell>
          <cell r="B378" t="str">
            <v>GTOS.VTA.- VIAJES</v>
          </cell>
          <cell r="C378">
            <v>-24210.05</v>
          </cell>
          <cell r="D378" t="str">
            <v>MXP</v>
          </cell>
          <cell r="E378">
            <v>-1344.29</v>
          </cell>
          <cell r="F378" t="str">
            <v>USD</v>
          </cell>
        </row>
        <row r="379">
          <cell r="A379" t="str">
            <v>6200-001-005</v>
          </cell>
          <cell r="B379" t="str">
            <v>GTOS.VTA.- RENTA</v>
          </cell>
          <cell r="C379">
            <v>-42356.03</v>
          </cell>
          <cell r="D379" t="str">
            <v>MXP</v>
          </cell>
          <cell r="E379">
            <v>-2349.4699999999998</v>
          </cell>
          <cell r="F379" t="str">
            <v>USD</v>
          </cell>
        </row>
        <row r="380">
          <cell r="A380" t="str">
            <v>6200-001-006</v>
          </cell>
          <cell r="B380" t="str">
            <v>GTOS.VTA.- LUZ</v>
          </cell>
          <cell r="C380">
            <v>-4349.5200000000004</v>
          </cell>
          <cell r="D380" t="str">
            <v>MXP</v>
          </cell>
          <cell r="E380">
            <v>-241.27</v>
          </cell>
          <cell r="F380" t="str">
            <v>USD</v>
          </cell>
        </row>
        <row r="381">
          <cell r="A381" t="str">
            <v>6200-001-007</v>
          </cell>
          <cell r="B381" t="str">
            <v>GTOS.VTA.- TELEFONO</v>
          </cell>
          <cell r="C381">
            <v>-10638.06</v>
          </cell>
          <cell r="D381" t="str">
            <v>MXP</v>
          </cell>
          <cell r="E381">
            <v>-590.09</v>
          </cell>
          <cell r="F381" t="str">
            <v>USD</v>
          </cell>
        </row>
        <row r="382">
          <cell r="A382" t="str">
            <v>6200-001-008</v>
          </cell>
          <cell r="B382" t="str">
            <v>GTOS.VTA.- AGUA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</row>
        <row r="383">
          <cell r="A383" t="str">
            <v>6200-001-009</v>
          </cell>
          <cell r="B383" t="str">
            <v>GTOS.VTA.- DEP'N EQ.TRANSPORTE</v>
          </cell>
          <cell r="C383">
            <v>-26346.12</v>
          </cell>
          <cell r="D383" t="str">
            <v>MXP</v>
          </cell>
          <cell r="E383">
            <v>-1489.44</v>
          </cell>
          <cell r="F383" t="str">
            <v>USD</v>
          </cell>
        </row>
        <row r="384">
          <cell r="A384" t="str">
            <v>6200-001-010</v>
          </cell>
          <cell r="B384" t="str">
            <v>GTOS.VTA.- DEP'N EQ.COMPUTO</v>
          </cell>
          <cell r="C384">
            <v>-13921.68</v>
          </cell>
          <cell r="D384" t="str">
            <v>MXP</v>
          </cell>
          <cell r="E384">
            <v>-787.04</v>
          </cell>
          <cell r="F384" t="str">
            <v>USD</v>
          </cell>
        </row>
        <row r="385">
          <cell r="A385" t="str">
            <v>6200-001-011</v>
          </cell>
          <cell r="B385" t="str">
            <v>GTOS.VTA.- DEP'N MOB.Y EQ.OFICINA</v>
          </cell>
          <cell r="C385">
            <v>-11931.27</v>
          </cell>
          <cell r="D385" t="str">
            <v>MXP</v>
          </cell>
          <cell r="E385">
            <v>-674.52</v>
          </cell>
          <cell r="F385" t="str">
            <v>USD</v>
          </cell>
        </row>
        <row r="386">
          <cell r="A386" t="str">
            <v>6200-001-012</v>
          </cell>
          <cell r="B386" t="str">
            <v>GTOS.VTA.- AMORT'N GTOS.INSTALACIO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</row>
        <row r="387">
          <cell r="A387" t="str">
            <v>6200-001-013</v>
          </cell>
          <cell r="B387" t="str">
            <v>GTOS.VTA.- REPAR.MTTO.MOB.Y EQ.OFI</v>
          </cell>
          <cell r="C387">
            <v>-2416.5</v>
          </cell>
          <cell r="D387" t="str">
            <v>MXP</v>
          </cell>
          <cell r="E387">
            <v>-137.88</v>
          </cell>
          <cell r="F387" t="str">
            <v>USD</v>
          </cell>
        </row>
        <row r="388">
          <cell r="A388" t="str">
            <v>6200-001-014</v>
          </cell>
          <cell r="B388" t="str">
            <v>GTOS.VTA.- MANTTO. DE BODEGA</v>
          </cell>
          <cell r="C388">
            <v>-6917.25</v>
          </cell>
          <cell r="D388" t="str">
            <v>MXP</v>
          </cell>
          <cell r="E388">
            <v>-383.7</v>
          </cell>
          <cell r="F388" t="str">
            <v>USD</v>
          </cell>
        </row>
        <row r="389">
          <cell r="A389" t="str">
            <v>6200-001-015</v>
          </cell>
          <cell r="B389" t="str">
            <v>GTOS.VTA.- REPAR.MTTO.EQ.COMPUTO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</row>
        <row r="390">
          <cell r="A390" t="str">
            <v>6200-001-016</v>
          </cell>
          <cell r="B390" t="str">
            <v>GTOS.VTA.- REPAR.MTTO.EQ.TRANSPORT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</row>
        <row r="391">
          <cell r="A391" t="str">
            <v>6200-001-017</v>
          </cell>
          <cell r="B391" t="str">
            <v>GTOS.VTA.- HONORARIOS A PROFESIONISTAS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</row>
        <row r="392">
          <cell r="A392" t="str">
            <v>6200-001-018</v>
          </cell>
          <cell r="B392" t="str">
            <v>GTOS.VTA.- HONORARIOS SERVIC PROFESIONALES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</row>
        <row r="393">
          <cell r="A393" t="str">
            <v>6200-001-019</v>
          </cell>
          <cell r="B393" t="str">
            <v>GTOS.VTA.- CUOTAS Y SUSCRIPCIONES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</row>
        <row r="394">
          <cell r="A394" t="str">
            <v>6200-001-020</v>
          </cell>
          <cell r="B394" t="str">
            <v>GTOS.VTA.- PAGO DE DERECHOS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</row>
        <row r="395">
          <cell r="A395" t="str">
            <v>6200-001-021</v>
          </cell>
          <cell r="B395" t="str">
            <v>GTOS.VTA.- RECARGOS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</row>
        <row r="396">
          <cell r="A396" t="str">
            <v>6200-001-022</v>
          </cell>
          <cell r="B396" t="str">
            <v>GTOS.VTA.- NO DEDUCIBLES</v>
          </cell>
          <cell r="C396">
            <v>-16474.47</v>
          </cell>
          <cell r="D396" t="str">
            <v>MXP</v>
          </cell>
          <cell r="E396">
            <v>-922.84</v>
          </cell>
          <cell r="F396" t="str">
            <v>USD</v>
          </cell>
        </row>
        <row r="397">
          <cell r="A397" t="str">
            <v>6200-001-023</v>
          </cell>
          <cell r="B397" t="str">
            <v>GTOS.VTA.- MULTAS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</row>
        <row r="398">
          <cell r="A398" t="str">
            <v>6200-001-024</v>
          </cell>
          <cell r="B398" t="str">
            <v>GTOS.VTA.- GASTOS VARIOS</v>
          </cell>
          <cell r="C398">
            <v>-217260.33</v>
          </cell>
          <cell r="D398" t="str">
            <v>MXP</v>
          </cell>
          <cell r="E398">
            <v>-12008.46</v>
          </cell>
          <cell r="F398" t="str">
            <v>USD</v>
          </cell>
        </row>
        <row r="399">
          <cell r="A399" t="str">
            <v>6200-001-025</v>
          </cell>
          <cell r="B399" t="str">
            <v>GTOS.VTA.- COMIDAS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</row>
        <row r="400">
          <cell r="A400" t="str">
            <v>6200-001-026</v>
          </cell>
          <cell r="B400" t="str">
            <v>GTOS.VTA.- NO DEDUCIBLES ART.28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</row>
        <row r="401">
          <cell r="A401" t="str">
            <v>6200-001-027</v>
          </cell>
          <cell r="B401" t="str">
            <v>GTOS.VTA.- RENTA DE EQUIPO</v>
          </cell>
          <cell r="C401">
            <v>-2138.66</v>
          </cell>
          <cell r="D401" t="str">
            <v>MXP</v>
          </cell>
          <cell r="E401">
            <v>-121.78</v>
          </cell>
          <cell r="F401" t="str">
            <v>USD</v>
          </cell>
        </row>
        <row r="402">
          <cell r="A402" t="str">
            <v>6200-001-028</v>
          </cell>
          <cell r="B402" t="str">
            <v>GTOS.VTA.- CURSOS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</row>
        <row r="403">
          <cell r="A403" t="str">
            <v>6200-001-029</v>
          </cell>
          <cell r="B403" t="str">
            <v>GTOS.VTA.- MENSAJERIA</v>
          </cell>
          <cell r="C403">
            <v>-205.2</v>
          </cell>
          <cell r="D403" t="str">
            <v>MXP</v>
          </cell>
          <cell r="E403">
            <v>-11.6</v>
          </cell>
          <cell r="F403" t="str">
            <v>USD</v>
          </cell>
        </row>
        <row r="404">
          <cell r="A404" t="str">
            <v>6200-001-030</v>
          </cell>
          <cell r="B404" t="str">
            <v>GTOS.VTA.- GASTOS Y TRAMITES LEGALES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</row>
        <row r="405">
          <cell r="A405" t="str">
            <v>6200-001-031</v>
          </cell>
          <cell r="B405" t="str">
            <v>GTOS.VTA.- SEGUROS Y FIANZAS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</row>
        <row r="406">
          <cell r="A406" t="str">
            <v>6200-001-032</v>
          </cell>
          <cell r="B406" t="str">
            <v>GTOS.VTA.- DESPENSA Y ARTICULOS OFICINA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</row>
        <row r="407">
          <cell r="A407" t="str">
            <v>6200-001-033</v>
          </cell>
          <cell r="B407" t="str">
            <v>GTOS.VTA.- NEXTEL</v>
          </cell>
          <cell r="C407">
            <v>-1290.51</v>
          </cell>
          <cell r="D407" t="str">
            <v>MXP</v>
          </cell>
          <cell r="E407">
            <v>-72.959999999999994</v>
          </cell>
          <cell r="F407" t="str">
            <v>USD</v>
          </cell>
        </row>
        <row r="408">
          <cell r="A408" t="str">
            <v>6200-001-034</v>
          </cell>
          <cell r="B408" t="str">
            <v>GTOS.VTA.- SERVICIOS ADMINISTRATIV</v>
          </cell>
          <cell r="C408">
            <v>-5353.69</v>
          </cell>
          <cell r="D408" t="str">
            <v>MXP</v>
          </cell>
          <cell r="E408">
            <v>-304.38</v>
          </cell>
          <cell r="F408" t="str">
            <v>USD</v>
          </cell>
        </row>
        <row r="409">
          <cell r="A409" t="str">
            <v>6200-001-035</v>
          </cell>
          <cell r="B409" t="str">
            <v>GTOS.VTA.- PAPELERIA Y ARTICULOS</v>
          </cell>
          <cell r="C409">
            <v>-3820.13</v>
          </cell>
          <cell r="D409" t="str">
            <v>MXP</v>
          </cell>
          <cell r="E409">
            <v>-215.22</v>
          </cell>
          <cell r="F409" t="str">
            <v>USD</v>
          </cell>
        </row>
        <row r="410">
          <cell r="A410" t="str">
            <v>6200-001-036</v>
          </cell>
          <cell r="B410" t="str">
            <v>GTOS.VTA.-SER. DE COMEDOR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</row>
        <row r="411">
          <cell r="A411" t="str">
            <v>6200-001-037</v>
          </cell>
          <cell r="B411" t="str">
            <v>GTOS.VTA.- IVA NO ACREDITABLE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</row>
        <row r="412">
          <cell r="A412" t="str">
            <v>6200-001-038</v>
          </cell>
          <cell r="B412" t="str">
            <v>GTOS.VTA.- AMORTIZ.MEJORAS LOC. AR</v>
          </cell>
          <cell r="C412">
            <v>-83028.14</v>
          </cell>
          <cell r="D412" t="str">
            <v>MXP</v>
          </cell>
          <cell r="E412">
            <v>-4693.88</v>
          </cell>
          <cell r="F412" t="str">
            <v>USD</v>
          </cell>
        </row>
        <row r="413">
          <cell r="A413" t="str">
            <v>6200-001-039</v>
          </cell>
          <cell r="B413" t="str">
            <v>GTOS.VTA. UNIFORMES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</row>
        <row r="414">
          <cell r="A414" t="str">
            <v>6200-001-040</v>
          </cell>
          <cell r="B414" t="str">
            <v>GTOS.VTA.- ASESORIA ADMITIVA Y  SI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</row>
        <row r="415">
          <cell r="A415" t="str">
            <v>6200-001-041</v>
          </cell>
          <cell r="B415" t="str">
            <v>GTOS.VTA.- CONSUMO COMBUSTIBLE</v>
          </cell>
          <cell r="C415">
            <v>-16171.25</v>
          </cell>
          <cell r="D415" t="str">
            <v>MXP</v>
          </cell>
          <cell r="E415">
            <v>-904.59</v>
          </cell>
          <cell r="F415" t="str">
            <v>USD</v>
          </cell>
        </row>
        <row r="416">
          <cell r="A416" t="str">
            <v>6200-001-042</v>
          </cell>
          <cell r="B416" t="str">
            <v>GTOS.VTA.- PREMIOS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</row>
        <row r="417">
          <cell r="A417" t="str">
            <v>6200-001-043</v>
          </cell>
          <cell r="B417" t="str">
            <v>GTOS.VTA.- GASTOS DE VENTA P.RICO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</row>
        <row r="418">
          <cell r="A418" t="str">
            <v>6200-001-044</v>
          </cell>
          <cell r="B418" t="str">
            <v>GTOS.VTA.- MEDIACION MERCANTIL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</row>
        <row r="419">
          <cell r="A419" t="str">
            <v>6200-001-045</v>
          </cell>
          <cell r="B419" t="str">
            <v>GTOS.VTA.- DEMOSTRACIONES SAMS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</row>
        <row r="420">
          <cell r="A420" t="str">
            <v>6200-001-046</v>
          </cell>
          <cell r="B420" t="str">
            <v>GTOS.VTA.- DEMOSTRACIONES WALMART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</row>
        <row r="421">
          <cell r="A421" t="str">
            <v>6200-001-047</v>
          </cell>
          <cell r="B421" t="str">
            <v>GTOS.VTA.- PROYECTOS Y DISE?OS DE</v>
          </cell>
          <cell r="C421">
            <v>-255000</v>
          </cell>
          <cell r="D421" t="str">
            <v>MXP</v>
          </cell>
          <cell r="E421">
            <v>-14207.55</v>
          </cell>
          <cell r="F421" t="str">
            <v>USD</v>
          </cell>
        </row>
        <row r="422">
          <cell r="A422" t="str">
            <v>6200-001-048</v>
          </cell>
          <cell r="B422" t="str">
            <v>GTOS.VTA.- CUENTAS INCOBRABLES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</row>
        <row r="423">
          <cell r="A423" t="str">
            <v>6200-001-049</v>
          </cell>
          <cell r="B423" t="str">
            <v>GTOS.VTA.- PRODUCTOS DE DEMOSTRACI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</row>
        <row r="424">
          <cell r="A424" t="str">
            <v>6200-001-050</v>
          </cell>
          <cell r="B424" t="str">
            <v>GTOS.VTA.- PUBLICIDAD</v>
          </cell>
          <cell r="C424">
            <v>-650</v>
          </cell>
          <cell r="D424" t="str">
            <v>MXP</v>
          </cell>
          <cell r="E424">
            <v>-36.06</v>
          </cell>
          <cell r="F424" t="str">
            <v>USD</v>
          </cell>
        </row>
        <row r="425">
          <cell r="A425" t="str">
            <v>6200-001-051</v>
          </cell>
          <cell r="B425" t="str">
            <v>GTOS.VTA.- TRANSP. MISCELANEOS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</row>
        <row r="426">
          <cell r="A426" t="str">
            <v>6200-001-052</v>
          </cell>
          <cell r="B426" t="str">
            <v>GTOS.VTA.- USO DE MARCAS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</row>
        <row r="427">
          <cell r="A427" t="str">
            <v>6200-001-053</v>
          </cell>
          <cell r="B427" t="str">
            <v>GTOS.VTA.- MANIOBRAS POR FLETES</v>
          </cell>
          <cell r="C427">
            <v>-9800</v>
          </cell>
          <cell r="D427" t="str">
            <v>MXP</v>
          </cell>
          <cell r="E427">
            <v>-544.72</v>
          </cell>
          <cell r="F427" t="str">
            <v>USD</v>
          </cell>
        </row>
        <row r="428">
          <cell r="A428" t="str">
            <v>6200-001-054</v>
          </cell>
          <cell r="B428" t="str">
            <v>GTOS.VTA.- DEMOSTRACIONES COSTCO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</row>
        <row r="429">
          <cell r="A429" t="str">
            <v>6200-001-055</v>
          </cell>
          <cell r="B429" t="str">
            <v>GTOS.VTA.- COSTCO MEXICO (APORTACIONES)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</row>
        <row r="430">
          <cell r="A430" t="str">
            <v>6200-001-056</v>
          </cell>
          <cell r="B430" t="str">
            <v>GTOS.VTA.- AMORTIZAC. CARGO DIFERIDO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</row>
        <row r="431">
          <cell r="A431" t="str">
            <v>6200-001-057</v>
          </cell>
          <cell r="B431" t="str">
            <v>GTOS.VTA.-LICENCIAS EQ. DE COMPUTO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</row>
        <row r="432">
          <cell r="A432" t="str">
            <v>6200-001-058</v>
          </cell>
          <cell r="B432" t="str">
            <v>GTOS.VTA.-MANTTO. DE SISTEMAS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</row>
        <row r="433">
          <cell r="A433" t="str">
            <v>6200-001-098</v>
          </cell>
          <cell r="B433" t="str">
            <v>GTOS.VTA.- RESERVA PARA CUENTAS INCOBRABLES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</row>
        <row r="434">
          <cell r="A434" t="str">
            <v>6200-001-099</v>
          </cell>
          <cell r="B434" t="str">
            <v>GTOS.VTA.- RESERVA PARA INVENTARIOS OBSOLETOS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</row>
        <row r="435">
          <cell r="A435" t="str">
            <v>6200-001-100</v>
          </cell>
          <cell r="B435" t="str">
            <v>GTOS.VTA.- PROMOTORIA CENTROAMERICA</v>
          </cell>
          <cell r="C435">
            <v>-15408.63</v>
          </cell>
          <cell r="D435" t="str">
            <v>MXP</v>
          </cell>
          <cell r="E435">
            <v>-854.71</v>
          </cell>
          <cell r="F435" t="str">
            <v>USD</v>
          </cell>
        </row>
        <row r="436">
          <cell r="A436" t="str">
            <v>6200-001-101</v>
          </cell>
          <cell r="B436" t="str">
            <v>GTOS. VTA.- GTOS. DE FIN DE AÑO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</row>
        <row r="437">
          <cell r="A437">
            <v>0</v>
          </cell>
          <cell r="B437">
            <v>0</v>
          </cell>
          <cell r="C437" t="str">
            <v>__________________</v>
          </cell>
          <cell r="D437">
            <v>0</v>
          </cell>
          <cell r="E437" t="str">
            <v>__________________</v>
          </cell>
          <cell r="F437">
            <v>0</v>
          </cell>
        </row>
        <row r="438">
          <cell r="A438" t="str">
            <v>Total 6200-000-000</v>
          </cell>
          <cell r="B438" t="str">
            <v>GASTOS DE VENTA</v>
          </cell>
          <cell r="C438">
            <v>-1046847.17</v>
          </cell>
          <cell r="D438" t="str">
            <v>MXP</v>
          </cell>
          <cell r="E438">
            <v>-58383.83</v>
          </cell>
          <cell r="F438" t="str">
            <v>USD</v>
          </cell>
        </row>
        <row r="439">
          <cell r="A439">
            <v>0</v>
          </cell>
          <cell r="B439">
            <v>0</v>
          </cell>
          <cell r="C439" t="str">
            <v>- - - - - - - - - - - - -</v>
          </cell>
          <cell r="D439">
            <v>0</v>
          </cell>
          <cell r="E439" t="str">
            <v>- - - - - - - - - - - - -</v>
          </cell>
          <cell r="F439">
            <v>0</v>
          </cell>
        </row>
        <row r="440">
          <cell r="A440">
            <v>0</v>
          </cell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</row>
        <row r="441">
          <cell r="A441" t="str">
            <v>6200-002-000</v>
          </cell>
          <cell r="B441" t="str">
            <v>GASTOS DE VENTA MIRACHEM</v>
          </cell>
          <cell r="C441">
            <v>-22832.73</v>
          </cell>
          <cell r="D441" t="str">
            <v>MXP</v>
          </cell>
          <cell r="E441">
            <v>-1279.3</v>
          </cell>
          <cell r="F441" t="str">
            <v>USD</v>
          </cell>
        </row>
        <row r="442">
          <cell r="A442">
            <v>0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</row>
        <row r="443">
          <cell r="A443" t="str">
            <v>6200-002-001</v>
          </cell>
          <cell r="B443" t="str">
            <v>GTOS.VTA.- HONORAR. ASIMILADOS A S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</row>
        <row r="444">
          <cell r="A444" t="str">
            <v>6200-002-002</v>
          </cell>
          <cell r="B444" t="str">
            <v>GTOS.VTA.- SERVICIO DE PERSONAL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</row>
        <row r="445">
          <cell r="A445" t="str">
            <v>6200-002-003</v>
          </cell>
          <cell r="B445" t="str">
            <v>GTOS.VTA.- COMISIONES A TERCEROS-E</v>
          </cell>
          <cell r="C445">
            <v>-15193.64</v>
          </cell>
          <cell r="D445" t="str">
            <v>MXP</v>
          </cell>
          <cell r="E445">
            <v>-854.98</v>
          </cell>
          <cell r="F445" t="str">
            <v>USD</v>
          </cell>
        </row>
        <row r="446">
          <cell r="A446" t="str">
            <v>6200-002-004</v>
          </cell>
          <cell r="B446" t="str">
            <v>GTOS.VTA.- VIAJES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</row>
        <row r="447">
          <cell r="A447" t="str">
            <v>6200-002-005</v>
          </cell>
          <cell r="B447" t="str">
            <v>GTOS.VTA.- RENTA</v>
          </cell>
          <cell r="C447">
            <v>-4706.22</v>
          </cell>
          <cell r="D447" t="str">
            <v>MXP</v>
          </cell>
          <cell r="E447">
            <v>-261.05</v>
          </cell>
          <cell r="F447" t="str">
            <v>USD</v>
          </cell>
        </row>
        <row r="448">
          <cell r="A448" t="str">
            <v>6200-002-006</v>
          </cell>
          <cell r="B448" t="str">
            <v>GTOS.VTA.- LUZ</v>
          </cell>
          <cell r="C448">
            <v>-1087.3599999999999</v>
          </cell>
          <cell r="D448" t="str">
            <v>MXP</v>
          </cell>
          <cell r="E448">
            <v>-60.32</v>
          </cell>
          <cell r="F448" t="str">
            <v>USD</v>
          </cell>
        </row>
        <row r="449">
          <cell r="A449" t="str">
            <v>6200-002-007</v>
          </cell>
          <cell r="B449" t="str">
            <v>GTOS.VTA.- TELEFONO</v>
          </cell>
          <cell r="C449">
            <v>-1329.79</v>
          </cell>
          <cell r="D449" t="str">
            <v>MXP</v>
          </cell>
          <cell r="E449">
            <v>-73.760000000000005</v>
          </cell>
          <cell r="F449" t="str">
            <v>USD</v>
          </cell>
        </row>
        <row r="450">
          <cell r="A450" t="str">
            <v>6200-002-008</v>
          </cell>
          <cell r="B450" t="str">
            <v>GTOS.VTA.- AGUA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</row>
        <row r="451">
          <cell r="A451" t="str">
            <v>6200-002-009</v>
          </cell>
          <cell r="B451" t="str">
            <v>GTOS.VTA.- NO DEDUCIBLES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</row>
        <row r="452">
          <cell r="A452" t="str">
            <v>6200-002-010</v>
          </cell>
          <cell r="B452" t="str">
            <v>GTOS.VTA.- RENTA DE EQUIPO</v>
          </cell>
          <cell r="C452">
            <v>-85.55</v>
          </cell>
          <cell r="D452" t="str">
            <v>MXP</v>
          </cell>
          <cell r="E452">
            <v>-4.87</v>
          </cell>
          <cell r="F452" t="str">
            <v>USD</v>
          </cell>
        </row>
        <row r="453">
          <cell r="A453" t="str">
            <v>6200-002-011</v>
          </cell>
          <cell r="B453" t="str">
            <v>GTOS.VTA.- SEGUROS Y FIANZAS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</row>
        <row r="454">
          <cell r="A454" t="str">
            <v>6200-002-012</v>
          </cell>
          <cell r="B454" t="str">
            <v>GTOS.VTA.- NEXTEL</v>
          </cell>
          <cell r="C454">
            <v>-430.17</v>
          </cell>
          <cell r="D454" t="str">
            <v>MXP</v>
          </cell>
          <cell r="E454">
            <v>-24.32</v>
          </cell>
          <cell r="F454" t="str">
            <v>USD</v>
          </cell>
        </row>
        <row r="455">
          <cell r="A455" t="str">
            <v>6200-002-013</v>
          </cell>
          <cell r="B455" t="str">
            <v>GTOS.VTA.- GASTOS VARIOS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</row>
        <row r="456">
          <cell r="A456" t="str">
            <v>6200-002-014</v>
          </cell>
          <cell r="B456" t="str">
            <v>GTOS. VTA.- GTOS. DE FIN DE AÑO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</row>
        <row r="457">
          <cell r="A457">
            <v>0</v>
          </cell>
          <cell r="B457">
            <v>0</v>
          </cell>
          <cell r="C457" t="str">
            <v>__________________</v>
          </cell>
          <cell r="D457">
            <v>0</v>
          </cell>
          <cell r="E457" t="str">
            <v>__________________</v>
          </cell>
          <cell r="F457">
            <v>0</v>
          </cell>
        </row>
        <row r="458">
          <cell r="A458" t="str">
            <v>Total 6200-002-000</v>
          </cell>
          <cell r="B458" t="str">
            <v>GASTOS DE VENTA MIRACHEM</v>
          </cell>
          <cell r="C458">
            <v>-22832.73</v>
          </cell>
          <cell r="D458" t="str">
            <v>MXP</v>
          </cell>
          <cell r="E458">
            <v>-1279.3</v>
          </cell>
          <cell r="F458" t="str">
            <v>USD</v>
          </cell>
        </row>
        <row r="459">
          <cell r="A459">
            <v>0</v>
          </cell>
          <cell r="B459">
            <v>0</v>
          </cell>
          <cell r="C459" t="str">
            <v>- - - - - - - - - - - - -</v>
          </cell>
          <cell r="D459">
            <v>0</v>
          </cell>
          <cell r="E459" t="str">
            <v>- - - - - - - - - - - - -</v>
          </cell>
          <cell r="F459">
            <v>0</v>
          </cell>
        </row>
        <row r="460">
          <cell r="A460">
            <v>0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</row>
        <row r="461">
          <cell r="A461" t="str">
            <v>6300-001-000</v>
          </cell>
          <cell r="B461" t="str">
            <v>GASTOS DE ADMINISTRACION</v>
          </cell>
          <cell r="C461">
            <v>-1122302.04</v>
          </cell>
          <cell r="D461" t="str">
            <v>MXP</v>
          </cell>
          <cell r="E461">
            <v>-62709.91</v>
          </cell>
          <cell r="F461" t="str">
            <v>USD</v>
          </cell>
        </row>
        <row r="462">
          <cell r="A462">
            <v>0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</row>
        <row r="463">
          <cell r="A463" t="str">
            <v>6300-001-001</v>
          </cell>
          <cell r="B463" t="str">
            <v>GTOS.ADMON.- HONORARIOS ASIMIL.SAL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</row>
        <row r="464">
          <cell r="A464" t="str">
            <v>6300-001-002</v>
          </cell>
          <cell r="B464" t="str">
            <v>GTOS.ADMON.- SERVICIO DE PERSONAL</v>
          </cell>
          <cell r="C464">
            <v>-749375.59</v>
          </cell>
          <cell r="D464" t="str">
            <v>MXP</v>
          </cell>
          <cell r="E464">
            <v>-41868.17</v>
          </cell>
          <cell r="F464" t="str">
            <v>USD</v>
          </cell>
        </row>
        <row r="465">
          <cell r="A465" t="str">
            <v>6300-001-003</v>
          </cell>
          <cell r="B465" t="str">
            <v>GTOS.ADMON.- COMISIONES A TERCEROS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</row>
        <row r="466">
          <cell r="A466" t="str">
            <v>6300-001-004</v>
          </cell>
          <cell r="B466" t="str">
            <v>GTOS.ADMON.- VIAJES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</row>
        <row r="467">
          <cell r="A467" t="str">
            <v>6300-001-005</v>
          </cell>
          <cell r="B467" t="str">
            <v>GTOS.ADMON.- RENTA</v>
          </cell>
          <cell r="C467">
            <v>-42356.03</v>
          </cell>
          <cell r="D467" t="str">
            <v>MXP</v>
          </cell>
          <cell r="E467">
            <v>-2349.4699999999998</v>
          </cell>
          <cell r="F467" t="str">
            <v>USD</v>
          </cell>
        </row>
        <row r="468">
          <cell r="A468" t="str">
            <v>6300-001-006</v>
          </cell>
          <cell r="B468" t="str">
            <v>GTOS.ADMON.- LUZ</v>
          </cell>
          <cell r="C468">
            <v>-4349.5200000000004</v>
          </cell>
          <cell r="D468" t="str">
            <v>MXP</v>
          </cell>
          <cell r="E468">
            <v>-241.27</v>
          </cell>
          <cell r="F468" t="str">
            <v>USD</v>
          </cell>
        </row>
        <row r="469">
          <cell r="A469" t="str">
            <v>6300-001-007</v>
          </cell>
          <cell r="B469" t="str">
            <v>GTOS.ADMON.- TELEFONO</v>
          </cell>
          <cell r="C469">
            <v>-6648.79</v>
          </cell>
          <cell r="D469" t="str">
            <v>MXP</v>
          </cell>
          <cell r="E469">
            <v>-368.81</v>
          </cell>
          <cell r="F469" t="str">
            <v>USD</v>
          </cell>
        </row>
        <row r="470">
          <cell r="A470" t="str">
            <v>6300-001-008</v>
          </cell>
          <cell r="B470" t="str">
            <v>GTOS.ADMON.- AGUA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</row>
        <row r="471">
          <cell r="A471" t="str">
            <v>6300-001-009</v>
          </cell>
          <cell r="B471" t="str">
            <v>GTOS.ADMON.- DEP'N EQ.TRANSPORTE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</row>
        <row r="472">
          <cell r="A472" t="str">
            <v>6300-001-010</v>
          </cell>
          <cell r="B472" t="str">
            <v>GTOS.ADMON.- DEP'N EQ.COMPUTO</v>
          </cell>
          <cell r="C472">
            <v>-13921.68</v>
          </cell>
          <cell r="D472" t="str">
            <v>MXP</v>
          </cell>
          <cell r="E472">
            <v>-787.04</v>
          </cell>
          <cell r="F472" t="str">
            <v>USD</v>
          </cell>
        </row>
        <row r="473">
          <cell r="A473" t="str">
            <v>6300-001-011</v>
          </cell>
          <cell r="B473" t="str">
            <v>GTOS.ADMON.- DEP'N MOB.Y EQ.OFICIN</v>
          </cell>
          <cell r="C473">
            <v>-11931.27</v>
          </cell>
          <cell r="D473" t="str">
            <v>MXP</v>
          </cell>
          <cell r="E473">
            <v>-674.52</v>
          </cell>
          <cell r="F473" t="str">
            <v>USD</v>
          </cell>
        </row>
        <row r="474">
          <cell r="A474" t="str">
            <v>6300-001-012</v>
          </cell>
          <cell r="B474" t="str">
            <v>GTOS.ADMON.- AMORT'N GTOS.INSTALAC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</row>
        <row r="475">
          <cell r="A475" t="str">
            <v>6300-001-013</v>
          </cell>
          <cell r="B475" t="str">
            <v>GTOS.ADMON.- REPAR.MTTO.MOB.Y EQ.O</v>
          </cell>
          <cell r="C475">
            <v>-8055</v>
          </cell>
          <cell r="D475" t="str">
            <v>MXP</v>
          </cell>
          <cell r="E475">
            <v>-459.6</v>
          </cell>
          <cell r="F475" t="str">
            <v>USD</v>
          </cell>
        </row>
        <row r="476">
          <cell r="A476" t="str">
            <v>6300-001-014</v>
          </cell>
          <cell r="B476" t="str">
            <v>GTOS.ADMON.- MANTTO. DE BODEGA</v>
          </cell>
          <cell r="C476">
            <v>-6917.25</v>
          </cell>
          <cell r="D476" t="str">
            <v>MXP</v>
          </cell>
          <cell r="E476">
            <v>-383.7</v>
          </cell>
          <cell r="F476" t="str">
            <v>USD</v>
          </cell>
        </row>
        <row r="477">
          <cell r="A477" t="str">
            <v>6300-001-015</v>
          </cell>
          <cell r="B477" t="str">
            <v>GTOS.ADMON.- REPAR.MTTO.EQ.COMPUTO</v>
          </cell>
          <cell r="C477">
            <v>-5200</v>
          </cell>
          <cell r="D477" t="str">
            <v>MXP</v>
          </cell>
          <cell r="E477">
            <v>-285.61</v>
          </cell>
          <cell r="F477" t="str">
            <v>USD</v>
          </cell>
        </row>
        <row r="478">
          <cell r="A478" t="str">
            <v>6300-001-016</v>
          </cell>
          <cell r="B478" t="str">
            <v>GTOS.ADMON.- REPAR.MTTO.EQ.TRANSPO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</row>
        <row r="479">
          <cell r="A479" t="str">
            <v>6300-001-017</v>
          </cell>
          <cell r="B479" t="str">
            <v>GTOS.ADMON.- HONORARIOS A PROFESIONISTAS</v>
          </cell>
          <cell r="C479">
            <v>-6353.67</v>
          </cell>
          <cell r="D479" t="str">
            <v>MXP</v>
          </cell>
          <cell r="E479">
            <v>-352.44</v>
          </cell>
          <cell r="F479" t="str">
            <v>USD</v>
          </cell>
        </row>
        <row r="480">
          <cell r="A480" t="str">
            <v>6300-001-018</v>
          </cell>
          <cell r="B480" t="str">
            <v>GTOS.ADMON.- HONORARIOS SERVIC PROFESIONALES</v>
          </cell>
          <cell r="C480">
            <v>-129185.02</v>
          </cell>
          <cell r="D480" t="str">
            <v>MXP</v>
          </cell>
          <cell r="E480">
            <v>-7175.22</v>
          </cell>
          <cell r="F480" t="str">
            <v>USD</v>
          </cell>
        </row>
        <row r="481">
          <cell r="A481" t="str">
            <v>6300-001-019</v>
          </cell>
          <cell r="B481" t="str">
            <v>GTOS.ADMON.- CUOTAS Y SUSCRIPCIONE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</row>
        <row r="482">
          <cell r="A482" t="str">
            <v>6300-001-020</v>
          </cell>
          <cell r="B482" t="str">
            <v>GTOS.ADMON.- PAGO DE DERECHOS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</row>
        <row r="483">
          <cell r="A483" t="str">
            <v>6300-001-021</v>
          </cell>
          <cell r="B483" t="str">
            <v>GTOS.ADMON.- RECARGOS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</row>
        <row r="484">
          <cell r="A484" t="str">
            <v>6300-001-022</v>
          </cell>
          <cell r="B484" t="str">
            <v>GTOS.ADMON.- NO DEDUCIBLES</v>
          </cell>
          <cell r="C484">
            <v>-9750</v>
          </cell>
          <cell r="D484" t="str">
            <v>MXP</v>
          </cell>
          <cell r="E484">
            <v>-547.47</v>
          </cell>
          <cell r="F484" t="str">
            <v>USD</v>
          </cell>
        </row>
        <row r="485">
          <cell r="A485" t="str">
            <v>6300-001-023</v>
          </cell>
          <cell r="B485" t="str">
            <v>GTOS.ADMON.- MULTAS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</row>
        <row r="486">
          <cell r="A486" t="str">
            <v>6300-001-024</v>
          </cell>
          <cell r="B486" t="str">
            <v>GTOS.ADMON.- GASTOS VARIOS</v>
          </cell>
          <cell r="C486">
            <v>-21537.57</v>
          </cell>
          <cell r="D486" t="str">
            <v>MXP</v>
          </cell>
          <cell r="E486">
            <v>-1186.1400000000001</v>
          </cell>
          <cell r="F486" t="str">
            <v>USD</v>
          </cell>
        </row>
        <row r="487">
          <cell r="A487" t="str">
            <v>6300-001-025</v>
          </cell>
          <cell r="B487" t="str">
            <v>GTOS.ADMON.- COMIDAS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</row>
        <row r="488">
          <cell r="A488" t="str">
            <v>6300-001-026</v>
          </cell>
          <cell r="B488" t="str">
            <v>GTOS.ADMON.- NO DEDUCIBLES ART.28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</row>
        <row r="489">
          <cell r="A489" t="str">
            <v>6300-001-027</v>
          </cell>
          <cell r="B489" t="str">
            <v>GTOS.ADMON.- RENTA EQUIPO</v>
          </cell>
          <cell r="C489">
            <v>-2566.39</v>
          </cell>
          <cell r="D489" t="str">
            <v>MXP</v>
          </cell>
          <cell r="E489">
            <v>-146.13</v>
          </cell>
          <cell r="F489" t="str">
            <v>USD</v>
          </cell>
        </row>
        <row r="490">
          <cell r="A490" t="str">
            <v>6300-001-028</v>
          </cell>
          <cell r="B490" t="str">
            <v>GTOS.ADMON.- CURSOS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</row>
        <row r="491">
          <cell r="A491" t="str">
            <v>6300-001-029</v>
          </cell>
          <cell r="B491" t="str">
            <v>GTOS.ADMON.- MENSAJERIA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</row>
        <row r="492">
          <cell r="A492" t="str">
            <v>6300-001-030</v>
          </cell>
          <cell r="B492" t="str">
            <v>GTOS.ADMON.- GASTOS Y TRAMITES LEGALES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</row>
        <row r="493">
          <cell r="A493" t="str">
            <v>6300-001-031</v>
          </cell>
          <cell r="B493" t="str">
            <v>GTOS.ADMON.- SEGUROS Y FIANZAS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</row>
        <row r="494">
          <cell r="A494" t="str">
            <v>6300-001-032</v>
          </cell>
          <cell r="B494" t="str">
            <v>GTOS.ADMON.- DESPENSA Y ARTICULOS OFICINA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</row>
        <row r="495">
          <cell r="A495" t="str">
            <v>6300-001-033</v>
          </cell>
          <cell r="B495" t="str">
            <v>GTOS.ADMON.- NEXTEL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</row>
        <row r="496">
          <cell r="A496" t="str">
            <v>6300-001-034</v>
          </cell>
          <cell r="B496" t="str">
            <v>GTOS.ADMON.- SERVICIOS ADMTVOS.</v>
          </cell>
          <cell r="C496">
            <v>-8030.54</v>
          </cell>
          <cell r="D496" t="str">
            <v>MXP</v>
          </cell>
          <cell r="E496">
            <v>-456.57</v>
          </cell>
          <cell r="F496" t="str">
            <v>USD</v>
          </cell>
        </row>
        <row r="497">
          <cell r="A497" t="str">
            <v>6300-001-035</v>
          </cell>
          <cell r="B497" t="str">
            <v>GTOS.ADMON.- PAPELERIA Y ARTICULOS</v>
          </cell>
          <cell r="C497">
            <v>-5088.38</v>
          </cell>
          <cell r="D497" t="str">
            <v>MXP</v>
          </cell>
          <cell r="E497">
            <v>-286.02999999999997</v>
          </cell>
          <cell r="F497" t="str">
            <v>USD</v>
          </cell>
        </row>
        <row r="498">
          <cell r="A498" t="str">
            <v>6300-001-036</v>
          </cell>
          <cell r="B498" t="str">
            <v>GTOS.ADMON.- SERV. DE COMEDOR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</row>
        <row r="499">
          <cell r="A499" t="str">
            <v>6300-001-037</v>
          </cell>
          <cell r="B499" t="str">
            <v>GTOS.ADMON.- IVA NO ACREDITABLE</v>
          </cell>
          <cell r="C499">
            <v>-360</v>
          </cell>
          <cell r="D499" t="str">
            <v>MXP</v>
          </cell>
          <cell r="E499">
            <v>-20.27</v>
          </cell>
          <cell r="F499" t="str">
            <v>USD</v>
          </cell>
        </row>
        <row r="500">
          <cell r="A500" t="str">
            <v>6300-001-038</v>
          </cell>
          <cell r="B500" t="str">
            <v>GTOS.ADMON.- AMORTIZ.MEJORAS LOC.</v>
          </cell>
          <cell r="C500">
            <v>-83028.14</v>
          </cell>
          <cell r="D500" t="str">
            <v>MXP</v>
          </cell>
          <cell r="E500">
            <v>-4693.88</v>
          </cell>
          <cell r="F500" t="str">
            <v>USD</v>
          </cell>
        </row>
        <row r="501">
          <cell r="A501" t="str">
            <v>6300-001-039</v>
          </cell>
          <cell r="B501" t="str">
            <v>GTOS.ADMON.-UNIFORMES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</row>
        <row r="502">
          <cell r="A502" t="str">
            <v>6300-001-040</v>
          </cell>
          <cell r="B502" t="str">
            <v>GTOS.ADMON.- ASESORIA ADMITIVA Y S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</row>
        <row r="503">
          <cell r="A503" t="str">
            <v>6300-001-041</v>
          </cell>
          <cell r="B503" t="str">
            <v>GTOS.ADMON.- COMBUSTIBLES-GASOLINA</v>
          </cell>
          <cell r="C503">
            <v>-2352.48</v>
          </cell>
          <cell r="D503" t="str">
            <v>MXP</v>
          </cell>
          <cell r="E503">
            <v>-132.57</v>
          </cell>
          <cell r="F503" t="str">
            <v>USD</v>
          </cell>
        </row>
        <row r="504">
          <cell r="A504" t="str">
            <v>6300-001-042</v>
          </cell>
          <cell r="B504" t="str">
            <v>GTOS.ADMON.- PREMIOS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</row>
        <row r="505">
          <cell r="A505" t="str">
            <v>6300-001-043</v>
          </cell>
          <cell r="B505" t="str">
            <v>GTOS.ADMON.- HONORAR.CONSEJO DE AD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</row>
        <row r="506">
          <cell r="A506" t="str">
            <v>6300-001-044</v>
          </cell>
          <cell r="B506" t="str">
            <v>GTOS.ADMON.- AMORTIZ.CARGO DIFERIDO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</row>
        <row r="507">
          <cell r="A507" t="str">
            <v>6300-001-045</v>
          </cell>
          <cell r="B507" t="str">
            <v>GTOS.ADMON.- ACTUALIZACION IETU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</row>
        <row r="508">
          <cell r="A508" t="str">
            <v>6300-001-046</v>
          </cell>
          <cell r="B508" t="str">
            <v>GTOS.ADMON.-LICENCIAS EQ. DE COMPUTO</v>
          </cell>
          <cell r="C508">
            <v>-5294.72</v>
          </cell>
          <cell r="D508" t="str">
            <v>MXP</v>
          </cell>
          <cell r="E508">
            <v>-295</v>
          </cell>
          <cell r="F508" t="str">
            <v>USD</v>
          </cell>
        </row>
        <row r="509">
          <cell r="A509" t="str">
            <v>6300-001-047</v>
          </cell>
          <cell r="B509" t="str">
            <v>GTOS.ADMON.-MANTTO. DE SISTEMAS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</row>
        <row r="510">
          <cell r="A510" t="str">
            <v>6300-001-048</v>
          </cell>
          <cell r="B510" t="str">
            <v>GTOS.ADMON.- GTOS. DE FIN DE AÑO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</row>
        <row r="511">
          <cell r="A511" t="str">
            <v>6300-001-049</v>
          </cell>
          <cell r="B511" t="str">
            <v>GTOS.ADMON.- DONATIVO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</row>
        <row r="512">
          <cell r="A512">
            <v>0</v>
          </cell>
          <cell r="B512">
            <v>0</v>
          </cell>
          <cell r="C512" t="str">
            <v>__________________</v>
          </cell>
          <cell r="D512">
            <v>0</v>
          </cell>
          <cell r="E512" t="str">
            <v>__________________</v>
          </cell>
          <cell r="F512">
            <v>0</v>
          </cell>
        </row>
        <row r="513">
          <cell r="A513" t="str">
            <v>Total 6300-001-000</v>
          </cell>
          <cell r="B513" t="str">
            <v>GASTOS DE ADMINISTRACION</v>
          </cell>
          <cell r="C513">
            <v>-1122302.04</v>
          </cell>
          <cell r="D513" t="str">
            <v>MXP</v>
          </cell>
          <cell r="E513">
            <v>-62709.91</v>
          </cell>
          <cell r="F513" t="str">
            <v>USD</v>
          </cell>
        </row>
        <row r="514">
          <cell r="A514">
            <v>0</v>
          </cell>
          <cell r="B514">
            <v>0</v>
          </cell>
          <cell r="C514" t="str">
            <v>- - - - - - - - - - - - -</v>
          </cell>
          <cell r="D514">
            <v>0</v>
          </cell>
          <cell r="E514" t="str">
            <v>- - - - - - - - - - - - -</v>
          </cell>
          <cell r="F514">
            <v>0</v>
          </cell>
        </row>
        <row r="515">
          <cell r="A515">
            <v>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</row>
        <row r="516">
          <cell r="A516" t="str">
            <v>6400-001-000</v>
          </cell>
          <cell r="B516" t="str">
            <v>GASTOS DE DIRECCION</v>
          </cell>
          <cell r="C516">
            <v>-4863557.21</v>
          </cell>
          <cell r="D516" t="str">
            <v>MXP</v>
          </cell>
          <cell r="E516">
            <v>-271525.53999999998</v>
          </cell>
          <cell r="F516" t="str">
            <v>USD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</row>
        <row r="518">
          <cell r="A518" t="str">
            <v>6400-001-001</v>
          </cell>
          <cell r="B518" t="str">
            <v>GTOS.DIR.- HONORARIOS ASIMILADOS A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</row>
        <row r="519">
          <cell r="A519" t="str">
            <v>6400-001-002</v>
          </cell>
          <cell r="B519" t="str">
            <v>GTOS.DIR.- SERVICIO DE PERSONAL</v>
          </cell>
          <cell r="C519">
            <v>-16666.71</v>
          </cell>
          <cell r="D519" t="str">
            <v>MXP</v>
          </cell>
          <cell r="E519">
            <v>-928.81</v>
          </cell>
          <cell r="F519" t="str">
            <v>USD</v>
          </cell>
        </row>
        <row r="520">
          <cell r="A520" t="str">
            <v>6400-001-003</v>
          </cell>
          <cell r="B520" t="str">
            <v>GTOS.DIR.- COMISIONES A TERCEROS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</row>
        <row r="521">
          <cell r="A521" t="str">
            <v>6400-001-004</v>
          </cell>
          <cell r="B521" t="str">
            <v>GTOS.DIR.- VIAJES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</row>
        <row r="522">
          <cell r="A522" t="str">
            <v>6400-001-005</v>
          </cell>
          <cell r="B522" t="str">
            <v>GTOS.DIR.- RENTA</v>
          </cell>
          <cell r="C522">
            <v>-4706.22</v>
          </cell>
          <cell r="D522" t="str">
            <v>MXP</v>
          </cell>
          <cell r="E522">
            <v>-261.05</v>
          </cell>
          <cell r="F522" t="str">
            <v>USD</v>
          </cell>
        </row>
        <row r="523">
          <cell r="A523" t="str">
            <v>6400-001-006</v>
          </cell>
          <cell r="B523" t="str">
            <v>GTOS.DIR.- LUZ</v>
          </cell>
          <cell r="C523">
            <v>-1087.3800000000001</v>
          </cell>
          <cell r="D523" t="str">
            <v>MXP</v>
          </cell>
          <cell r="E523">
            <v>-60.32</v>
          </cell>
          <cell r="F523" t="str">
            <v>USD</v>
          </cell>
        </row>
        <row r="524">
          <cell r="A524" t="str">
            <v>6400-001-007</v>
          </cell>
          <cell r="B524" t="str">
            <v>GTOS.DIR.- TELEFONO</v>
          </cell>
          <cell r="C524">
            <v>-3347.44</v>
          </cell>
          <cell r="D524" t="str">
            <v>MXP</v>
          </cell>
          <cell r="E524">
            <v>-186.23</v>
          </cell>
          <cell r="F524" t="str">
            <v>USD</v>
          </cell>
        </row>
        <row r="525">
          <cell r="A525" t="str">
            <v>6400-001-008</v>
          </cell>
          <cell r="B525" t="str">
            <v>GTOS.DIR.- AGUA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</row>
        <row r="526">
          <cell r="A526" t="str">
            <v>6400-001-009</v>
          </cell>
          <cell r="B526" t="str">
            <v>GTOS.DIR.- DEP'N EQ.TRANSPORTE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</row>
        <row r="527">
          <cell r="A527" t="str">
            <v>6400-001-010</v>
          </cell>
          <cell r="B527" t="str">
            <v>GTOS.DIR.- DEP'N EQ.COMPUTO</v>
          </cell>
          <cell r="C527">
            <v>-3977.62</v>
          </cell>
          <cell r="D527" t="str">
            <v>MXP</v>
          </cell>
          <cell r="E527">
            <v>-224.87</v>
          </cell>
          <cell r="F527" t="str">
            <v>USD</v>
          </cell>
        </row>
        <row r="528">
          <cell r="A528" t="str">
            <v>6400-001-011</v>
          </cell>
          <cell r="B528" t="str">
            <v>GTOS.DIR.- DEP'N MOB.Y EQ.OFICINA</v>
          </cell>
          <cell r="C528">
            <v>-3408.91</v>
          </cell>
          <cell r="D528" t="str">
            <v>MXP</v>
          </cell>
          <cell r="E528">
            <v>-192.71</v>
          </cell>
          <cell r="F528" t="str">
            <v>USD</v>
          </cell>
        </row>
        <row r="529">
          <cell r="A529" t="str">
            <v>6400-001-012</v>
          </cell>
          <cell r="B529" t="str">
            <v>GTOS.DIR.- AMORT'N GTOS.INSTALACIO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</row>
        <row r="530">
          <cell r="A530" t="str">
            <v>6400-001-013</v>
          </cell>
          <cell r="B530" t="str">
            <v>GTOS.DIR.- REPAR.MTTO.MOB.Y EQ.OFI</v>
          </cell>
          <cell r="C530">
            <v>-3759</v>
          </cell>
          <cell r="D530" t="str">
            <v>MXP</v>
          </cell>
          <cell r="E530">
            <v>-214.48</v>
          </cell>
          <cell r="F530" t="str">
            <v>USD</v>
          </cell>
        </row>
        <row r="531">
          <cell r="A531" t="str">
            <v>6400-001-014</v>
          </cell>
          <cell r="B531" t="str">
            <v>GTOS.DIR.- MANTTO. DE BODEGA</v>
          </cell>
          <cell r="C531">
            <v>-2766.89</v>
          </cell>
          <cell r="D531" t="str">
            <v>MXP</v>
          </cell>
          <cell r="E531">
            <v>-153.47999999999999</v>
          </cell>
          <cell r="F531" t="str">
            <v>USD</v>
          </cell>
        </row>
        <row r="532">
          <cell r="A532" t="str">
            <v>6400-001-015</v>
          </cell>
          <cell r="B532" t="str">
            <v>GTOS.DIR.- REPAR.MTTO.EQ.COMPUTO</v>
          </cell>
          <cell r="C532">
            <v>-51.7</v>
          </cell>
          <cell r="D532" t="str">
            <v>MXP</v>
          </cell>
          <cell r="E532">
            <v>-2.88</v>
          </cell>
          <cell r="F532" t="str">
            <v>USD</v>
          </cell>
        </row>
        <row r="533">
          <cell r="A533" t="str">
            <v>6400-001-016</v>
          </cell>
          <cell r="B533" t="str">
            <v>GTOS.DIR.- REPAR.MTTO.EQ.TRANSPORT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</row>
        <row r="534">
          <cell r="A534" t="str">
            <v>6400-001-017</v>
          </cell>
          <cell r="B534" t="str">
            <v>GTOS.DIR.- HONORARIOS A PROFESIONISTAS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</row>
        <row r="535">
          <cell r="A535" t="str">
            <v>6400-001-018</v>
          </cell>
          <cell r="B535" t="str">
            <v>GTOS.DIR.- HONORARIOS SERVIC PROFESIONALES</v>
          </cell>
          <cell r="C535">
            <v>-2608890</v>
          </cell>
          <cell r="D535" t="str">
            <v>MXP</v>
          </cell>
          <cell r="E535">
            <v>-144084.32999999999</v>
          </cell>
          <cell r="F535" t="str">
            <v>USD</v>
          </cell>
        </row>
        <row r="536">
          <cell r="A536" t="str">
            <v>6400-001-019</v>
          </cell>
          <cell r="B536" t="str">
            <v>GTOS.DIR.- CUOTAS Y SUSCRIPCIONES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</row>
        <row r="537">
          <cell r="A537" t="str">
            <v>6400-001-020</v>
          </cell>
          <cell r="B537" t="str">
            <v>GTOS.DIR.- PAGO DE DERECHOS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</row>
        <row r="538">
          <cell r="A538" t="str">
            <v>6400-001-021</v>
          </cell>
          <cell r="B538" t="str">
            <v>GTOS.DIR.- RECARGOS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</row>
        <row r="539">
          <cell r="A539" t="str">
            <v>6400-001-022</v>
          </cell>
          <cell r="B539" t="str">
            <v>GTOS.DIR.- NO DEDUCIBLES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</row>
        <row r="540">
          <cell r="A540" t="str">
            <v>6400-001-023</v>
          </cell>
          <cell r="B540" t="str">
            <v>GTOS.DIR.- MULTAS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</row>
        <row r="541">
          <cell r="A541" t="str">
            <v>6400-001-024</v>
          </cell>
          <cell r="B541" t="str">
            <v>GTOS.DIR.- GASTOS VARIOS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</row>
        <row r="542">
          <cell r="A542" t="str">
            <v>6400-001-025</v>
          </cell>
          <cell r="B542" t="str">
            <v>GTOS.DIR.- COMIDAS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</row>
        <row r="543">
          <cell r="A543" t="str">
            <v>6400-001-026</v>
          </cell>
          <cell r="B543" t="str">
            <v>GTOS.DIR.- NO DEDUCIBLES ART.28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</row>
        <row r="544">
          <cell r="A544" t="str">
            <v>6400-001-027</v>
          </cell>
          <cell r="B544" t="str">
            <v>GTOS.DIR.- RENTA EQUIPO</v>
          </cell>
          <cell r="C544">
            <v>-342.18</v>
          </cell>
          <cell r="D544" t="str">
            <v>MXP</v>
          </cell>
          <cell r="E544">
            <v>-19.48</v>
          </cell>
          <cell r="F544" t="str">
            <v>USD</v>
          </cell>
        </row>
        <row r="545">
          <cell r="A545" t="str">
            <v>6400-001-028</v>
          </cell>
          <cell r="B545" t="str">
            <v>GTOS.DIR.- CURSOS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</row>
        <row r="546">
          <cell r="A546" t="str">
            <v>6400-001-029</v>
          </cell>
          <cell r="B546" t="str">
            <v>GTOS.DIR.- MENSAJERIA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</row>
        <row r="547">
          <cell r="A547" t="str">
            <v>6400-001-030</v>
          </cell>
          <cell r="B547" t="str">
            <v>GTOS.DIR.- GASTOS Y TRAMITES LEGALES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</row>
        <row r="548">
          <cell r="A548" t="str">
            <v>6400-001-031</v>
          </cell>
          <cell r="B548" t="str">
            <v>GTOS.DIR.- SEGUROS Y FIANZAS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</row>
        <row r="549">
          <cell r="A549" t="str">
            <v>6400-001-032</v>
          </cell>
          <cell r="B549" t="str">
            <v>GTOS.DIR.- DESPENSA Y ARTICULOS OFICINA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</row>
        <row r="550">
          <cell r="A550" t="str">
            <v>6400-001-033</v>
          </cell>
          <cell r="B550" t="str">
            <v>GTOS.DIR.- NEXTEL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</row>
        <row r="551">
          <cell r="A551" t="str">
            <v>6400-001-034</v>
          </cell>
          <cell r="B551" t="str">
            <v>GTOS.DIR.- SERVICIOS ADMINISTRATIV</v>
          </cell>
          <cell r="C551">
            <v>-669.22</v>
          </cell>
          <cell r="D551" t="str">
            <v>MXP</v>
          </cell>
          <cell r="E551">
            <v>-38.049999999999997</v>
          </cell>
          <cell r="F551" t="str">
            <v>USD</v>
          </cell>
        </row>
        <row r="552">
          <cell r="A552" t="str">
            <v>6400-001-035</v>
          </cell>
          <cell r="B552" t="str">
            <v>GTOS.DIR.- PAPELERIA Y ARTICULOS D</v>
          </cell>
          <cell r="C552">
            <v>-576.64</v>
          </cell>
          <cell r="D552" t="str">
            <v>MXP</v>
          </cell>
          <cell r="E552">
            <v>-32.659999999999997</v>
          </cell>
          <cell r="F552" t="str">
            <v>USD</v>
          </cell>
        </row>
        <row r="553">
          <cell r="A553" t="str">
            <v>6400-001-036</v>
          </cell>
          <cell r="B553" t="str">
            <v>GTOS.DIR.-SERV. DE COMEDOR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</row>
        <row r="554">
          <cell r="A554" t="str">
            <v>6400-001-037</v>
          </cell>
          <cell r="B554" t="str">
            <v>GTOS.DIR.- IVA NO ACREDITABLE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</row>
        <row r="555">
          <cell r="A555" t="str">
            <v>6400-001-038</v>
          </cell>
          <cell r="B555" t="str">
            <v>GTOS.DIR.- AMORTIZ.MEJORAS LOC. AR</v>
          </cell>
          <cell r="C555">
            <v>-23722.33</v>
          </cell>
          <cell r="D555" t="str">
            <v>MXP</v>
          </cell>
          <cell r="E555">
            <v>-1341.1</v>
          </cell>
          <cell r="F555" t="str">
            <v>USD</v>
          </cell>
        </row>
        <row r="556">
          <cell r="A556" t="str">
            <v>6400-001-039</v>
          </cell>
          <cell r="B556" t="str">
            <v>GTOS.DIR.-UNIFORMES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</row>
        <row r="557">
          <cell r="A557" t="str">
            <v>6400-001-040</v>
          </cell>
          <cell r="B557" t="str">
            <v>GTOS.DIR.- ASESORIA ADMITIVA Y SIS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</row>
        <row r="558">
          <cell r="A558" t="str">
            <v>6400-001-041</v>
          </cell>
          <cell r="B558" t="str">
            <v>GTOS.DIR.- CONSUMO COMBUSTIBLE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</row>
        <row r="559">
          <cell r="A559" t="str">
            <v>6400-001-042</v>
          </cell>
          <cell r="B559" t="str">
            <v>GTOS.DIR.- PREMIOS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</row>
        <row r="560">
          <cell r="A560" t="str">
            <v>6400-001-043</v>
          </cell>
          <cell r="B560" t="str">
            <v>GTOS.DIR.- USO DE MARCAS</v>
          </cell>
          <cell r="C560">
            <v>-40394.519999999997</v>
          </cell>
          <cell r="D560" t="str">
            <v>MXP</v>
          </cell>
          <cell r="E560">
            <v>-2283.65</v>
          </cell>
          <cell r="F560" t="str">
            <v>USD</v>
          </cell>
        </row>
        <row r="561">
          <cell r="A561" t="str">
            <v>6400-001-044</v>
          </cell>
          <cell r="B561" t="str">
            <v>GTOS.DIR.- SECRETOS INDUSTRIALES</v>
          </cell>
          <cell r="C561">
            <v>-2149190.4500000002</v>
          </cell>
          <cell r="D561" t="str">
            <v>MXP</v>
          </cell>
          <cell r="E561">
            <v>-121501.44</v>
          </cell>
          <cell r="F561" t="str">
            <v>USD</v>
          </cell>
        </row>
        <row r="562">
          <cell r="A562" t="str">
            <v>6400-001-045</v>
          </cell>
          <cell r="B562" t="str">
            <v>GTOS.DIR.- TRANSPORTAC. / MISCELAN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</row>
        <row r="563">
          <cell r="A563" t="str">
            <v>6400-001-046</v>
          </cell>
          <cell r="B563" t="str">
            <v>GTOS.DIR.- 2.5% IMPUESTO S/NOMINAS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</row>
        <row r="564">
          <cell r="A564" t="str">
            <v>6400-001-047</v>
          </cell>
          <cell r="B564" t="str">
            <v>GTOS.DIR.-HONORARIOS POR CONSULTOR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</row>
        <row r="565">
          <cell r="A565" t="str">
            <v>6400-001-048</v>
          </cell>
          <cell r="B565" t="str">
            <v>GTOS. DIR.- GTOS. DE FIN DE AÑO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</row>
        <row r="566">
          <cell r="A566" t="str">
            <v>6400-001-049</v>
          </cell>
          <cell r="B566" t="str">
            <v>GTOS. DIR.- LICENCIAS EQ. DE COMPUTO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</row>
        <row r="567">
          <cell r="A567">
            <v>0</v>
          </cell>
          <cell r="B567">
            <v>0</v>
          </cell>
          <cell r="C567" t="str">
            <v>__________________</v>
          </cell>
          <cell r="D567">
            <v>0</v>
          </cell>
          <cell r="E567" t="str">
            <v>__________________</v>
          </cell>
          <cell r="F567">
            <v>0</v>
          </cell>
        </row>
        <row r="568">
          <cell r="A568" t="str">
            <v>Total 6400-001-000</v>
          </cell>
          <cell r="B568" t="str">
            <v>GASTOS DE DIRECCION</v>
          </cell>
          <cell r="C568">
            <v>-4863557.21</v>
          </cell>
          <cell r="D568" t="str">
            <v>MXP</v>
          </cell>
          <cell r="E568">
            <v>-271525.53999999998</v>
          </cell>
          <cell r="F568" t="str">
            <v>USD</v>
          </cell>
        </row>
        <row r="569">
          <cell r="A569">
            <v>0</v>
          </cell>
          <cell r="B569">
            <v>0</v>
          </cell>
          <cell r="C569" t="str">
            <v>- - - - - - - - - - - - -</v>
          </cell>
          <cell r="D569">
            <v>0</v>
          </cell>
          <cell r="E569" t="str">
            <v>- - - - - - - - - - - - -</v>
          </cell>
          <cell r="F569">
            <v>0</v>
          </cell>
        </row>
        <row r="570">
          <cell r="A570">
            <v>0</v>
          </cell>
          <cell r="B570">
            <v>0</v>
          </cell>
          <cell r="C570" t="str">
            <v>__________________</v>
          </cell>
          <cell r="D570">
            <v>0</v>
          </cell>
          <cell r="E570" t="str">
            <v>__________________</v>
          </cell>
          <cell r="F570">
            <v>0</v>
          </cell>
        </row>
        <row r="571">
          <cell r="A571" t="str">
            <v>Total Gastos</v>
          </cell>
          <cell r="B571">
            <v>0</v>
          </cell>
          <cell r="C571">
            <v>-7055539.1500000004</v>
          </cell>
          <cell r="D571" t="str">
            <v>MXP</v>
          </cell>
          <cell r="E571">
            <v>-393011.65</v>
          </cell>
          <cell r="F571" t="str">
            <v>USD</v>
          </cell>
        </row>
        <row r="572">
          <cell r="A572">
            <v>0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</row>
        <row r="573">
          <cell r="A573">
            <v>0</v>
          </cell>
          <cell r="B573">
            <v>0</v>
          </cell>
          <cell r="C573" t="str">
            <v>__________________</v>
          </cell>
          <cell r="D573">
            <v>0</v>
          </cell>
          <cell r="E573" t="str">
            <v>__________________</v>
          </cell>
          <cell r="F573">
            <v>0</v>
          </cell>
        </row>
        <row r="574">
          <cell r="A574" t="str">
            <v>Ganancias comerciales</v>
          </cell>
          <cell r="B574">
            <v>0</v>
          </cell>
          <cell r="C574">
            <v>2594774.29</v>
          </cell>
          <cell r="D574" t="str">
            <v>MXP</v>
          </cell>
          <cell r="E574">
            <v>143159.4</v>
          </cell>
          <cell r="F574" t="str">
            <v>USD</v>
          </cell>
        </row>
        <row r="575">
          <cell r="A575" t="str">
            <v>Financieros</v>
          </cell>
          <cell r="B575">
            <v>0</v>
          </cell>
          <cell r="C575">
            <v>224072.53</v>
          </cell>
          <cell r="D575" t="str">
            <v>MXP</v>
          </cell>
          <cell r="E575">
            <v>26416.73</v>
          </cell>
          <cell r="F575" t="str">
            <v>USD</v>
          </cell>
        </row>
        <row r="576">
          <cell r="A576">
            <v>0</v>
          </cell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</row>
        <row r="577">
          <cell r="A577" t="str">
            <v>7100-000-000</v>
          </cell>
          <cell r="B577" t="str">
            <v>PRODUCTOS FINANCIEROS</v>
          </cell>
          <cell r="C577">
            <v>130281.28</v>
          </cell>
          <cell r="D577" t="str">
            <v>MXP</v>
          </cell>
          <cell r="E577">
            <v>7365.2</v>
          </cell>
          <cell r="F577" t="str">
            <v>USD</v>
          </cell>
        </row>
        <row r="578">
          <cell r="A578">
            <v>0</v>
          </cell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</row>
        <row r="579">
          <cell r="A579" t="str">
            <v>7100-001-000</v>
          </cell>
          <cell r="B579" t="str">
            <v>PROD. FIN. INTERESES GANADOS X BAN</v>
          </cell>
          <cell r="C579">
            <v>130281.28</v>
          </cell>
          <cell r="D579" t="str">
            <v>MXP</v>
          </cell>
          <cell r="E579">
            <v>7365.2</v>
          </cell>
          <cell r="F579" t="str">
            <v>USD</v>
          </cell>
        </row>
        <row r="580">
          <cell r="A580" t="str">
            <v>7100-002-000</v>
          </cell>
          <cell r="B580" t="str">
            <v>PROD. FIN. INTER.GANADOS EXTRANJ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</row>
        <row r="581">
          <cell r="A581" t="str">
            <v>7100-003-000</v>
          </cell>
          <cell r="B581" t="str">
            <v>PROD. FIN. OTROS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</row>
        <row r="582">
          <cell r="A582">
            <v>0</v>
          </cell>
          <cell r="B582">
            <v>0</v>
          </cell>
          <cell r="C582" t="str">
            <v>__________________</v>
          </cell>
          <cell r="D582">
            <v>0</v>
          </cell>
          <cell r="E582" t="str">
            <v>__________________</v>
          </cell>
          <cell r="F582">
            <v>0</v>
          </cell>
        </row>
        <row r="583">
          <cell r="A583" t="str">
            <v>Total 7100-000-000</v>
          </cell>
          <cell r="B583" t="str">
            <v>PRODUCTOS FINANCIEROS</v>
          </cell>
          <cell r="C583">
            <v>130281.28</v>
          </cell>
          <cell r="D583" t="str">
            <v>MXP</v>
          </cell>
          <cell r="E583">
            <v>7365.2</v>
          </cell>
          <cell r="F583" t="str">
            <v>USD</v>
          </cell>
        </row>
        <row r="584">
          <cell r="A584">
            <v>0</v>
          </cell>
          <cell r="B584">
            <v>0</v>
          </cell>
          <cell r="C584" t="str">
            <v>- - - - - - - - - - - - -</v>
          </cell>
          <cell r="D584">
            <v>0</v>
          </cell>
          <cell r="E584" t="str">
            <v>- - - - - - - - - - - - -</v>
          </cell>
          <cell r="F584">
            <v>0</v>
          </cell>
        </row>
        <row r="585">
          <cell r="A585">
            <v>0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</row>
        <row r="586">
          <cell r="A586" t="str">
            <v>7200-000-000</v>
          </cell>
          <cell r="B586" t="str">
            <v>OTROS PRODUCTOS</v>
          </cell>
          <cell r="C586">
            <v>219181.02</v>
          </cell>
          <cell r="D586" t="str">
            <v>MXP</v>
          </cell>
          <cell r="E586">
            <v>12352.82</v>
          </cell>
          <cell r="F586" t="str">
            <v>USD</v>
          </cell>
        </row>
        <row r="587">
          <cell r="A587">
            <v>0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</row>
        <row r="588">
          <cell r="A588" t="str">
            <v>7200-001-000</v>
          </cell>
          <cell r="B588" t="str">
            <v>OTROS INGRESOS X VENTA DE ACTIVO F</v>
          </cell>
          <cell r="C588">
            <v>10344.83</v>
          </cell>
          <cell r="D588" t="str">
            <v>MXP</v>
          </cell>
          <cell r="E588">
            <v>563.58000000000004</v>
          </cell>
          <cell r="F588" t="str">
            <v>USD</v>
          </cell>
        </row>
        <row r="589">
          <cell r="A589" t="str">
            <v>7200-002-000</v>
          </cell>
          <cell r="B589" t="str">
            <v>OTROS INGRESOS - OTROS</v>
          </cell>
          <cell r="C589">
            <v>208836.19</v>
          </cell>
          <cell r="D589" t="str">
            <v>MXP</v>
          </cell>
          <cell r="E589">
            <v>11789.24</v>
          </cell>
          <cell r="F589" t="str">
            <v>USD</v>
          </cell>
        </row>
        <row r="590">
          <cell r="A590" t="str">
            <v>7200-003-000</v>
          </cell>
          <cell r="B590" t="str">
            <v>OTROS INGRESOS - RECUPERAC X SEGURO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</row>
        <row r="591">
          <cell r="A591" t="str">
            <v>7200-004-000</v>
          </cell>
          <cell r="B591" t="str">
            <v>GANANCIA EN VTA Y/O BAJA MAQ Y EQ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</row>
        <row r="592">
          <cell r="A592" t="str">
            <v>7200-005-000</v>
          </cell>
          <cell r="B592" t="str">
            <v>GANANCIA EN VTA Y/O BAJA EQ TRANSP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</row>
        <row r="593">
          <cell r="A593" t="str">
            <v>7200-006-000</v>
          </cell>
          <cell r="B593" t="str">
            <v>GANANCIA EN VTA Y/O BAJA EQ OFIC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</row>
        <row r="594">
          <cell r="A594" t="str">
            <v>7200-007-000</v>
          </cell>
          <cell r="B594" t="str">
            <v>GANANCIA EN VTA Y/O BAJA EQ COMP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</row>
        <row r="595">
          <cell r="A595" t="str">
            <v>7200-008-000</v>
          </cell>
          <cell r="B595" t="str">
            <v>GANANCIA EN VTA Y/O BAJA MOLDES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</row>
        <row r="596">
          <cell r="A596">
            <v>0</v>
          </cell>
          <cell r="B596">
            <v>0</v>
          </cell>
          <cell r="C596" t="str">
            <v>__________________</v>
          </cell>
          <cell r="D596">
            <v>0</v>
          </cell>
          <cell r="E596" t="str">
            <v>__________________</v>
          </cell>
          <cell r="F596">
            <v>0</v>
          </cell>
        </row>
        <row r="597">
          <cell r="A597" t="str">
            <v>Total 7200-000-000</v>
          </cell>
          <cell r="B597" t="str">
            <v>OTROS PRODUCTOS</v>
          </cell>
          <cell r="C597">
            <v>219181.02</v>
          </cell>
          <cell r="D597" t="str">
            <v>MXP</v>
          </cell>
          <cell r="E597">
            <v>12352.82</v>
          </cell>
          <cell r="F597" t="str">
            <v>USD</v>
          </cell>
        </row>
        <row r="598">
          <cell r="A598">
            <v>0</v>
          </cell>
          <cell r="B598">
            <v>0</v>
          </cell>
          <cell r="C598" t="str">
            <v>- - - - - - - - - - - - -</v>
          </cell>
          <cell r="D598">
            <v>0</v>
          </cell>
          <cell r="E598" t="str">
            <v>- - - - - - - - - - - - -</v>
          </cell>
          <cell r="F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</row>
        <row r="600">
          <cell r="A600" t="str">
            <v>7500-000-000</v>
          </cell>
          <cell r="B600" t="str">
            <v>GASTOS FINANCIEROS</v>
          </cell>
          <cell r="C600">
            <v>-6350.47</v>
          </cell>
          <cell r="D600" t="str">
            <v>MXP</v>
          </cell>
          <cell r="E600">
            <v>-353.32</v>
          </cell>
          <cell r="F600" t="str">
            <v>USD</v>
          </cell>
        </row>
        <row r="601">
          <cell r="A601">
            <v>0</v>
          </cell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</row>
        <row r="602">
          <cell r="A602" t="str">
            <v>7500-001-000</v>
          </cell>
          <cell r="B602" t="str">
            <v>GTOS. FIN. INTERESES PAGADOS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</row>
        <row r="603">
          <cell r="A603" t="str">
            <v>7500-002-000</v>
          </cell>
          <cell r="B603" t="str">
            <v>GTOS. FIN. COMISIONES Y SITUAC. BA</v>
          </cell>
          <cell r="C603">
            <v>-6350.47</v>
          </cell>
          <cell r="D603" t="str">
            <v>MXP</v>
          </cell>
          <cell r="E603">
            <v>-353.32</v>
          </cell>
          <cell r="F603" t="str">
            <v>USD</v>
          </cell>
        </row>
        <row r="604">
          <cell r="A604">
            <v>0</v>
          </cell>
          <cell r="B604">
            <v>0</v>
          </cell>
          <cell r="C604" t="str">
            <v>__________________</v>
          </cell>
          <cell r="D604">
            <v>0</v>
          </cell>
          <cell r="E604" t="str">
            <v>__________________</v>
          </cell>
          <cell r="F604">
            <v>0</v>
          </cell>
        </row>
        <row r="605">
          <cell r="A605" t="str">
            <v>Total 7500-000-000</v>
          </cell>
          <cell r="B605" t="str">
            <v>GASTOS FINANCIEROS</v>
          </cell>
          <cell r="C605">
            <v>-6350.47</v>
          </cell>
          <cell r="D605" t="str">
            <v>MXP</v>
          </cell>
          <cell r="E605">
            <v>-353.32</v>
          </cell>
          <cell r="F605" t="str">
            <v>USD</v>
          </cell>
        </row>
        <row r="606">
          <cell r="A606">
            <v>0</v>
          </cell>
          <cell r="B606">
            <v>0</v>
          </cell>
          <cell r="C606" t="str">
            <v>- - - - - - - - - - - - -</v>
          </cell>
          <cell r="D606">
            <v>0</v>
          </cell>
          <cell r="E606" t="str">
            <v>- - - - - - - - - - - - -</v>
          </cell>
          <cell r="F606">
            <v>0</v>
          </cell>
        </row>
        <row r="607">
          <cell r="A607">
            <v>0</v>
          </cell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</row>
        <row r="608">
          <cell r="A608" t="str">
            <v>7600-000-000</v>
          </cell>
          <cell r="B608" t="str">
            <v>UTILIDAD O (PERDIDA) EN CAMBIO</v>
          </cell>
          <cell r="C608">
            <v>-61999.9</v>
          </cell>
          <cell r="D608" t="str">
            <v>MXP</v>
          </cell>
          <cell r="E608">
            <v>10159.59</v>
          </cell>
          <cell r="F608" t="str">
            <v>USD</v>
          </cell>
        </row>
        <row r="609">
          <cell r="A609">
            <v>0</v>
          </cell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</row>
        <row r="610">
          <cell r="A610" t="str">
            <v>7600-001-000</v>
          </cell>
          <cell r="B610" t="str">
            <v>UTILIDAD EN CAMBIOS</v>
          </cell>
          <cell r="C610">
            <v>331069.59999999998</v>
          </cell>
          <cell r="D610" t="str">
            <v>MXP</v>
          </cell>
          <cell r="E610">
            <v>18525.57</v>
          </cell>
          <cell r="F610" t="str">
            <v>USD</v>
          </cell>
        </row>
        <row r="611">
          <cell r="A611" t="str">
            <v>7600-002-000</v>
          </cell>
          <cell r="B611" t="str">
            <v>PERDIDA EN CAMBIOS</v>
          </cell>
          <cell r="C611">
            <v>-393069.5</v>
          </cell>
          <cell r="D611" t="str">
            <v>MXP</v>
          </cell>
          <cell r="E611">
            <v>-22222.83</v>
          </cell>
          <cell r="F611" t="str">
            <v>USD</v>
          </cell>
        </row>
        <row r="612">
          <cell r="A612" t="str">
            <v>7600-003-000</v>
          </cell>
          <cell r="B612" t="str">
            <v>PERDIDA EN CAMBIOS-NO DEDUCIBLE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</row>
        <row r="613">
          <cell r="A613" t="str">
            <v>7600-004-000</v>
          </cell>
          <cell r="B613" t="str">
            <v>UTILIDAD Y/O PERDIDA IVA</v>
          </cell>
          <cell r="C613">
            <v>0</v>
          </cell>
          <cell r="D613">
            <v>0</v>
          </cell>
          <cell r="E613">
            <v>25.31</v>
          </cell>
          <cell r="F613" t="str">
            <v>USD</v>
          </cell>
        </row>
        <row r="614">
          <cell r="A614" t="str">
            <v>7600-005-000</v>
          </cell>
          <cell r="B614" t="str">
            <v>UTILIDAD POR CONVERSION</v>
          </cell>
          <cell r="C614">
            <v>0</v>
          </cell>
          <cell r="D614">
            <v>0</v>
          </cell>
          <cell r="E614">
            <v>122142</v>
          </cell>
          <cell r="F614" t="str">
            <v>USD</v>
          </cell>
        </row>
        <row r="615">
          <cell r="A615" t="str">
            <v>7600-006-000</v>
          </cell>
          <cell r="B615" t="str">
            <v>PERDIDA POR CONVERSION</v>
          </cell>
          <cell r="C615">
            <v>0</v>
          </cell>
          <cell r="D615">
            <v>0</v>
          </cell>
          <cell r="E615">
            <v>-108310.46</v>
          </cell>
          <cell r="F615" t="str">
            <v>USD</v>
          </cell>
        </row>
        <row r="616">
          <cell r="A616">
            <v>0</v>
          </cell>
          <cell r="B616">
            <v>0</v>
          </cell>
          <cell r="C616" t="str">
            <v>__________________</v>
          </cell>
          <cell r="D616">
            <v>0</v>
          </cell>
          <cell r="E616" t="str">
            <v>__________________</v>
          </cell>
          <cell r="F616">
            <v>0</v>
          </cell>
        </row>
        <row r="617">
          <cell r="A617" t="str">
            <v>Total 7600-000-000</v>
          </cell>
          <cell r="B617" t="str">
            <v>UTILIDAD O (PERDIDA) EN CAMBIO</v>
          </cell>
          <cell r="C617">
            <v>-61999.9</v>
          </cell>
          <cell r="D617" t="str">
            <v>MXP</v>
          </cell>
          <cell r="E617">
            <v>10159.59</v>
          </cell>
          <cell r="F617" t="str">
            <v>USD</v>
          </cell>
        </row>
        <row r="618">
          <cell r="A618">
            <v>0</v>
          </cell>
          <cell r="B618">
            <v>0</v>
          </cell>
          <cell r="C618" t="str">
            <v>- - - - - - - - - - - - -</v>
          </cell>
          <cell r="D618">
            <v>0</v>
          </cell>
          <cell r="E618" t="str">
            <v>- - - - - - - - - - - - -</v>
          </cell>
          <cell r="F618">
            <v>0</v>
          </cell>
        </row>
        <row r="619">
          <cell r="A619">
            <v>0</v>
          </cell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</row>
        <row r="620">
          <cell r="A620" t="str">
            <v>7700-000-000</v>
          </cell>
          <cell r="B620" t="str">
            <v>OTROS GASTOS</v>
          </cell>
          <cell r="C620">
            <v>-57039.4</v>
          </cell>
          <cell r="D620" t="str">
            <v>MXP</v>
          </cell>
          <cell r="E620">
            <v>-3107.56</v>
          </cell>
          <cell r="F620" t="str">
            <v>USD</v>
          </cell>
        </row>
        <row r="621">
          <cell r="A621">
            <v>0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</row>
        <row r="622">
          <cell r="A622" t="str">
            <v>7700-001-001</v>
          </cell>
          <cell r="B622" t="str">
            <v>OTROS GTOS. COSTO VTA. ACTIVO FIJO</v>
          </cell>
          <cell r="C622">
            <v>-56985.8</v>
          </cell>
          <cell r="D622" t="str">
            <v>MXP</v>
          </cell>
          <cell r="E622">
            <v>-3104.55</v>
          </cell>
          <cell r="F622" t="str">
            <v>USD</v>
          </cell>
        </row>
        <row r="623">
          <cell r="A623" t="str">
            <v>7700-001-002</v>
          </cell>
          <cell r="B623" t="str">
            <v>OTROS GASTOS - OTROS</v>
          </cell>
          <cell r="C623">
            <v>6.4</v>
          </cell>
          <cell r="D623" t="str">
            <v>MXP</v>
          </cell>
          <cell r="E623">
            <v>0.35</v>
          </cell>
          <cell r="F623" t="str">
            <v>USD</v>
          </cell>
        </row>
        <row r="624">
          <cell r="A624" t="str">
            <v>7700-001-003</v>
          </cell>
          <cell r="B624" t="str">
            <v>OTROS GASTOS - NO DEDUCIBLES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</row>
        <row r="625">
          <cell r="A625" t="str">
            <v>7700-001-004</v>
          </cell>
          <cell r="B625" t="str">
            <v>OTROS GASTOS - COMISIONES PAGAD.A</v>
          </cell>
          <cell r="C625">
            <v>-60</v>
          </cell>
          <cell r="D625" t="str">
            <v>MXP</v>
          </cell>
          <cell r="E625">
            <v>-3.36</v>
          </cell>
          <cell r="F625" t="str">
            <v>USD</v>
          </cell>
        </row>
        <row r="626">
          <cell r="A626" t="str">
            <v>7700-001-005</v>
          </cell>
          <cell r="B626" t="str">
            <v>PERDIDA EN VTA Y/O BAJA MAQ Y EQ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</row>
        <row r="627">
          <cell r="A627" t="str">
            <v>7700-001-006</v>
          </cell>
          <cell r="B627" t="str">
            <v>PERDIDA EN VTA Y/O BAJA EQ TRANSP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</row>
        <row r="628">
          <cell r="A628" t="str">
            <v>7700-001-007</v>
          </cell>
          <cell r="B628" t="str">
            <v>PERDIDA EN VTA Y/O BAJA EQ OFIC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</row>
        <row r="629">
          <cell r="A629" t="str">
            <v>7700-001-008</v>
          </cell>
          <cell r="B629" t="str">
            <v>PERDIDA EN VTA Y/O BAJA EQ COMP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</row>
        <row r="630">
          <cell r="A630" t="str">
            <v>7700-001-009</v>
          </cell>
          <cell r="B630" t="str">
            <v>PERDIDA EN VTA Y/O BAJA MOLDES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</row>
        <row r="631">
          <cell r="A631" t="str">
            <v>7700-001-010</v>
          </cell>
          <cell r="B631" t="str">
            <v>COSTO POR BAJA ACTIVO FIJO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</row>
        <row r="632">
          <cell r="A632">
            <v>0</v>
          </cell>
          <cell r="B632">
            <v>0</v>
          </cell>
          <cell r="C632" t="str">
            <v>__________________</v>
          </cell>
          <cell r="D632">
            <v>0</v>
          </cell>
          <cell r="E632" t="str">
            <v>__________________</v>
          </cell>
          <cell r="F632">
            <v>0</v>
          </cell>
        </row>
        <row r="633">
          <cell r="A633" t="str">
            <v>Total 7700-000-000</v>
          </cell>
          <cell r="B633" t="str">
            <v>OTROS GASTOS</v>
          </cell>
          <cell r="C633">
            <v>-57039.4</v>
          </cell>
          <cell r="D633" t="str">
            <v>MXP</v>
          </cell>
          <cell r="E633">
            <v>-3107.56</v>
          </cell>
          <cell r="F633" t="str">
            <v>USD</v>
          </cell>
        </row>
        <row r="634">
          <cell r="A634">
            <v>0</v>
          </cell>
          <cell r="B634">
            <v>0</v>
          </cell>
          <cell r="C634" t="str">
            <v>- - - - - - - - - - - - -</v>
          </cell>
          <cell r="D634">
            <v>0</v>
          </cell>
          <cell r="E634" t="str">
            <v>- - - - - - - - - - - - -</v>
          </cell>
          <cell r="F634">
            <v>0</v>
          </cell>
        </row>
        <row r="635">
          <cell r="A635">
            <v>0</v>
          </cell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</row>
        <row r="636">
          <cell r="A636" t="str">
            <v>7800-000-000</v>
          </cell>
          <cell r="B636" t="str">
            <v>PROVISION PARA I.S.R.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</row>
        <row r="637">
          <cell r="A637" t="str">
            <v>7900-000-000</v>
          </cell>
          <cell r="B637" t="str">
            <v>I.S.R. DIFERIDO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</row>
        <row r="638">
          <cell r="A638">
            <v>0</v>
          </cell>
          <cell r="B638">
            <v>0</v>
          </cell>
          <cell r="C638" t="str">
            <v>__________________</v>
          </cell>
          <cell r="D638">
            <v>0</v>
          </cell>
          <cell r="E638" t="str">
            <v>__________________</v>
          </cell>
          <cell r="F638">
            <v>0</v>
          </cell>
        </row>
        <row r="639">
          <cell r="A639" t="str">
            <v>Total Financieros</v>
          </cell>
          <cell r="B639">
            <v>0</v>
          </cell>
          <cell r="C639">
            <v>224072.53</v>
          </cell>
          <cell r="D639" t="str">
            <v>MXP</v>
          </cell>
          <cell r="E639">
            <v>26416.73</v>
          </cell>
          <cell r="F639" t="str">
            <v>USD</v>
          </cell>
        </row>
        <row r="640">
          <cell r="A640">
            <v>0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</row>
        <row r="641">
          <cell r="A641">
            <v>0</v>
          </cell>
          <cell r="B641">
            <v>0</v>
          </cell>
          <cell r="C641" t="str">
            <v>__________________</v>
          </cell>
          <cell r="D641">
            <v>0</v>
          </cell>
          <cell r="E641" t="str">
            <v>__________________</v>
          </cell>
          <cell r="F641">
            <v>0</v>
          </cell>
        </row>
        <row r="642">
          <cell r="A642" t="str">
            <v>Ganancias por costes financiación</v>
          </cell>
          <cell r="B642">
            <v>0</v>
          </cell>
          <cell r="C642">
            <v>2818846.82</v>
          </cell>
          <cell r="D642" t="str">
            <v>MXP</v>
          </cell>
          <cell r="E642">
            <v>169576.13</v>
          </cell>
          <cell r="F642" t="str">
            <v>USD</v>
          </cell>
        </row>
        <row r="643">
          <cell r="A643" t="str">
            <v>Otros Ingresos y Egresos</v>
          </cell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</row>
        <row r="644">
          <cell r="A644">
            <v>0</v>
          </cell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</row>
        <row r="645">
          <cell r="A645" t="str">
            <v>9999-999-999</v>
          </cell>
          <cell r="B645" t="str">
            <v>SALDOS INICIALES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</row>
        <row r="646">
          <cell r="A646">
            <v>0</v>
          </cell>
          <cell r="B646">
            <v>0</v>
          </cell>
          <cell r="C646" t="str">
            <v>__________________</v>
          </cell>
          <cell r="D646">
            <v>0</v>
          </cell>
          <cell r="E646" t="str">
            <v>__________________</v>
          </cell>
          <cell r="F646">
            <v>0</v>
          </cell>
        </row>
        <row r="647">
          <cell r="A647" t="str">
            <v>Total Otros Ingresos y Egresos</v>
          </cell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</row>
        <row r="648">
          <cell r="A648">
            <v>0</v>
          </cell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</row>
        <row r="649">
          <cell r="A649">
            <v>0</v>
          </cell>
          <cell r="B649">
            <v>0</v>
          </cell>
          <cell r="C649" t="str">
            <v>__________________</v>
          </cell>
          <cell r="D649">
            <v>0</v>
          </cell>
          <cell r="E649" t="str">
            <v>__________________</v>
          </cell>
          <cell r="F649">
            <v>0</v>
          </cell>
        </row>
        <row r="650">
          <cell r="A650" t="str">
            <v>Período ganancias</v>
          </cell>
          <cell r="B650">
            <v>0</v>
          </cell>
          <cell r="C650">
            <v>2818846.82</v>
          </cell>
          <cell r="D650" t="str">
            <v>MXP</v>
          </cell>
          <cell r="E650">
            <v>169576.13</v>
          </cell>
          <cell r="F650" t="str">
            <v>USD</v>
          </cell>
        </row>
      </sheetData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A-21"/>
      <sheetName val="AF-COR-A-23"/>
      <sheetName val="GASTOS DETALLADOS"/>
      <sheetName val="GASTOS DET. Trabajo"/>
      <sheetName val="AF-COR-B-60"/>
      <sheetName val="AF-COR-B-59"/>
    </sheetNames>
    <sheetDataSet>
      <sheetData sheetId="0"/>
      <sheetData sheetId="1"/>
      <sheetData sheetId="2"/>
      <sheetData sheetId="3">
        <row r="228">
          <cell r="A228" t="str">
            <v>Cuenta de mayor</v>
          </cell>
          <cell r="B228" t="str">
            <v>Nombre</v>
          </cell>
          <cell r="C228" t="str">
            <v>Saldo</v>
          </cell>
          <cell r="D228" t="str">
            <v>Saldo (moneda)</v>
          </cell>
          <cell r="E228" t="str">
            <v>Moneda del sistema</v>
          </cell>
          <cell r="F228" t="str">
            <v>Moneda del sistema (moneda)</v>
          </cell>
        </row>
        <row r="229">
          <cell r="A229" t="str">
            <v>Ingresos</v>
          </cell>
          <cell r="B229">
            <v>0</v>
          </cell>
          <cell r="C229">
            <v>42787999.409999996</v>
          </cell>
          <cell r="D229" t="str">
            <v>MXP</v>
          </cell>
          <cell r="E229">
            <v>2395832.5099999998</v>
          </cell>
          <cell r="F229" t="str">
            <v>USD</v>
          </cell>
        </row>
        <row r="230">
          <cell r="A230">
            <v>0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</row>
        <row r="231">
          <cell r="A231" t="str">
            <v>4100-000-000</v>
          </cell>
          <cell r="B231" t="str">
            <v>VENTAS</v>
          </cell>
          <cell r="C231">
            <v>52602268.640000001</v>
          </cell>
          <cell r="D231" t="str">
            <v>MXP</v>
          </cell>
          <cell r="E231">
            <v>2948295.13</v>
          </cell>
          <cell r="F231" t="str">
            <v>USD</v>
          </cell>
        </row>
        <row r="232">
          <cell r="A232">
            <v>0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</row>
        <row r="233">
          <cell r="A233" t="str">
            <v>4100-001-000</v>
          </cell>
          <cell r="B233" t="str">
            <v>VENTAS AL 16%</v>
          </cell>
          <cell r="C233">
            <v>52578782.75</v>
          </cell>
          <cell r="D233" t="str">
            <v>MXP</v>
          </cell>
          <cell r="E233">
            <v>2946973.53</v>
          </cell>
          <cell r="F233" t="str">
            <v>USD</v>
          </cell>
        </row>
        <row r="234">
          <cell r="A234" t="str">
            <v>4100-002-000</v>
          </cell>
          <cell r="B234" t="str">
            <v>VENTAS DE EXPORTACION</v>
          </cell>
          <cell r="C234">
            <v>23485.89</v>
          </cell>
          <cell r="D234" t="str">
            <v>MXP</v>
          </cell>
          <cell r="E234">
            <v>1321.6</v>
          </cell>
          <cell r="F234" t="str">
            <v>USD</v>
          </cell>
        </row>
        <row r="235">
          <cell r="A235">
            <v>0</v>
          </cell>
          <cell r="B235">
            <v>0</v>
          </cell>
          <cell r="C235" t="str">
            <v>__________________</v>
          </cell>
          <cell r="D235">
            <v>0</v>
          </cell>
          <cell r="E235" t="str">
            <v>__________________</v>
          </cell>
          <cell r="F235">
            <v>0</v>
          </cell>
        </row>
        <row r="236">
          <cell r="A236" t="str">
            <v>Total 4100-000-000</v>
          </cell>
          <cell r="B236" t="str">
            <v>VENTAS</v>
          </cell>
          <cell r="C236">
            <v>52602268.640000001</v>
          </cell>
          <cell r="D236" t="str">
            <v>MXP</v>
          </cell>
          <cell r="E236">
            <v>2948295.13</v>
          </cell>
          <cell r="F236" t="str">
            <v>USD</v>
          </cell>
        </row>
        <row r="237">
          <cell r="A237">
            <v>0</v>
          </cell>
          <cell r="B237">
            <v>0</v>
          </cell>
          <cell r="C237" t="str">
            <v>- - - - - - - - - - - - -</v>
          </cell>
          <cell r="D237">
            <v>0</v>
          </cell>
          <cell r="E237" t="str">
            <v>- - - - - - - - - - - - -</v>
          </cell>
          <cell r="F237">
            <v>0</v>
          </cell>
        </row>
        <row r="238">
          <cell r="A238">
            <v>0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</row>
        <row r="239">
          <cell r="A239" t="str">
            <v>4200-000-000</v>
          </cell>
          <cell r="B239" t="str">
            <v>DEVOLUCIONES Y REBAJAS S/VENTAS</v>
          </cell>
          <cell r="C239">
            <v>-6048355.8499999996</v>
          </cell>
          <cell r="D239" t="str">
            <v>MXP</v>
          </cell>
          <cell r="E239">
            <v>-340915.34</v>
          </cell>
          <cell r="F239" t="str">
            <v>USD</v>
          </cell>
        </row>
        <row r="240">
          <cell r="A240">
            <v>0</v>
          </cell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</row>
        <row r="241">
          <cell r="A241" t="str">
            <v>4200-001-000</v>
          </cell>
          <cell r="B241" t="str">
            <v>DEVOLUCIONES Y REBAJAS IVA 16%</v>
          </cell>
          <cell r="C241">
            <v>-2979274.97</v>
          </cell>
          <cell r="D241" t="str">
            <v>MXP</v>
          </cell>
          <cell r="E241">
            <v>-166701.6</v>
          </cell>
          <cell r="F241" t="str">
            <v>USD</v>
          </cell>
        </row>
        <row r="242">
          <cell r="A242" t="str">
            <v>4200-002-000</v>
          </cell>
          <cell r="B242" t="str">
            <v>DEVOLUCIONES Y REBAJAS EXPORTACION</v>
          </cell>
          <cell r="C242">
            <v>-1174.29</v>
          </cell>
          <cell r="D242" t="str">
            <v>MXP</v>
          </cell>
          <cell r="E242">
            <v>-66.08</v>
          </cell>
          <cell r="F242" t="str">
            <v>USD</v>
          </cell>
        </row>
        <row r="243">
          <cell r="A243" t="str">
            <v>4200-003-000</v>
          </cell>
          <cell r="B243" t="str">
            <v>DESCUENTOS S/VENTAS AL 16%</v>
          </cell>
          <cell r="C243">
            <v>-3067906.59</v>
          </cell>
          <cell r="D243" t="str">
            <v>MXP</v>
          </cell>
          <cell r="E243">
            <v>-174147.66</v>
          </cell>
          <cell r="F243" t="str">
            <v>USD</v>
          </cell>
        </row>
        <row r="244">
          <cell r="A244">
            <v>0</v>
          </cell>
          <cell r="B244">
            <v>0</v>
          </cell>
          <cell r="C244" t="str">
            <v>__________________</v>
          </cell>
          <cell r="D244">
            <v>0</v>
          </cell>
          <cell r="E244" t="str">
            <v>__________________</v>
          </cell>
          <cell r="F244">
            <v>0</v>
          </cell>
        </row>
        <row r="245">
          <cell r="A245" t="str">
            <v>Total 4200-000-000</v>
          </cell>
          <cell r="B245" t="str">
            <v>DEVOLUCIONES Y REBAJAS S/VENTAS</v>
          </cell>
          <cell r="C245">
            <v>-6048355.8499999996</v>
          </cell>
          <cell r="D245" t="str">
            <v>MXP</v>
          </cell>
          <cell r="E245">
            <v>-340915.34</v>
          </cell>
          <cell r="F245" t="str">
            <v>USD</v>
          </cell>
        </row>
        <row r="246">
          <cell r="A246">
            <v>0</v>
          </cell>
          <cell r="B246">
            <v>0</v>
          </cell>
          <cell r="C246" t="str">
            <v>- - - - - - - - - - - - -</v>
          </cell>
          <cell r="D246">
            <v>0</v>
          </cell>
          <cell r="E246" t="str">
            <v>- - - - - - - - - - - - -</v>
          </cell>
          <cell r="F246">
            <v>0</v>
          </cell>
        </row>
        <row r="247">
          <cell r="A247">
            <v>0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</row>
        <row r="248">
          <cell r="A248" t="str">
            <v>4300-000-000</v>
          </cell>
          <cell r="B248" t="str">
            <v>FLETES</v>
          </cell>
          <cell r="C248">
            <v>-3602913.38</v>
          </cell>
          <cell r="D248" t="str">
            <v>MXP</v>
          </cell>
          <cell r="E248">
            <v>-202381.35</v>
          </cell>
          <cell r="F248" t="str">
            <v>USD</v>
          </cell>
        </row>
        <row r="249">
          <cell r="A249">
            <v>0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</row>
        <row r="250">
          <cell r="A250" t="str">
            <v>4300-001-000</v>
          </cell>
          <cell r="B250" t="str">
            <v>FLETES NUEVA WAL MART (DIV.SAMS)</v>
          </cell>
          <cell r="C250">
            <v>-3075100</v>
          </cell>
          <cell r="D250" t="str">
            <v>MXP</v>
          </cell>
          <cell r="E250">
            <v>-172973.99</v>
          </cell>
          <cell r="F250" t="str">
            <v>USD</v>
          </cell>
        </row>
        <row r="251">
          <cell r="A251" t="str">
            <v>4300-002-000</v>
          </cell>
          <cell r="B251" t="str">
            <v>FLETES NUEVA WAL MART (DIV.WALMART)</v>
          </cell>
          <cell r="C251">
            <v>-144668</v>
          </cell>
          <cell r="D251" t="str">
            <v>MXP</v>
          </cell>
          <cell r="E251">
            <v>-8072.59</v>
          </cell>
          <cell r="F251" t="str">
            <v>USD</v>
          </cell>
        </row>
        <row r="252">
          <cell r="A252" t="str">
            <v>4300-003-000</v>
          </cell>
          <cell r="B252" t="str">
            <v>FLETES NUEVA WAL MART (DIV.BODEGA)</v>
          </cell>
          <cell r="C252">
            <v>-9466</v>
          </cell>
          <cell r="D252" t="str">
            <v>MXP</v>
          </cell>
          <cell r="E252">
            <v>-539.01</v>
          </cell>
          <cell r="F252" t="str">
            <v>USD</v>
          </cell>
        </row>
        <row r="253">
          <cell r="A253" t="str">
            <v>4300-004-000</v>
          </cell>
          <cell r="B253" t="str">
            <v>FLETES NUEVA WAL MART (DIV.SUPERAMA)</v>
          </cell>
          <cell r="C253">
            <v>-3766</v>
          </cell>
          <cell r="D253" t="str">
            <v>MXP</v>
          </cell>
          <cell r="E253">
            <v>-214.44</v>
          </cell>
          <cell r="F253" t="str">
            <v>USD</v>
          </cell>
        </row>
        <row r="254">
          <cell r="A254" t="str">
            <v>4300-005-000</v>
          </cell>
          <cell r="B254" t="str">
            <v>FLETES HOME DEPOT MEXICO</v>
          </cell>
          <cell r="C254">
            <v>-15200</v>
          </cell>
          <cell r="D254" t="str">
            <v>MXP</v>
          </cell>
          <cell r="E254">
            <v>-846.63</v>
          </cell>
          <cell r="F254" t="str">
            <v>USD</v>
          </cell>
        </row>
        <row r="255">
          <cell r="A255" t="str">
            <v>4300-006-000</v>
          </cell>
          <cell r="B255" t="str">
            <v>FLETES VARIOS</v>
          </cell>
          <cell r="C255">
            <v>-43900</v>
          </cell>
          <cell r="D255" t="str">
            <v>MXP</v>
          </cell>
          <cell r="E255">
            <v>-2454.69</v>
          </cell>
          <cell r="F255" t="str">
            <v>USD</v>
          </cell>
        </row>
        <row r="256">
          <cell r="A256" t="str">
            <v>4300-007-000</v>
          </cell>
          <cell r="B256" t="str">
            <v>FLETES EXPORTACIONES</v>
          </cell>
          <cell r="C256">
            <v>-229807.35999999999</v>
          </cell>
          <cell r="D256" t="str">
            <v>MXP</v>
          </cell>
          <cell r="E256">
            <v>-12830</v>
          </cell>
          <cell r="F256" t="str">
            <v>USD</v>
          </cell>
        </row>
        <row r="257">
          <cell r="A257" t="str">
            <v>4300-008-000</v>
          </cell>
          <cell r="B257" t="str">
            <v>FLETES IMPORTACIONES</v>
          </cell>
          <cell r="C257">
            <v>-81006.02</v>
          </cell>
          <cell r="D257" t="str">
            <v>MXP</v>
          </cell>
          <cell r="E257">
            <v>-4450</v>
          </cell>
          <cell r="F257" t="str">
            <v>USD</v>
          </cell>
        </row>
        <row r="258">
          <cell r="A258">
            <v>0</v>
          </cell>
          <cell r="B258">
            <v>0</v>
          </cell>
          <cell r="C258" t="str">
            <v>__________________</v>
          </cell>
          <cell r="D258">
            <v>0</v>
          </cell>
          <cell r="E258" t="str">
            <v>__________________</v>
          </cell>
          <cell r="F258">
            <v>0</v>
          </cell>
        </row>
        <row r="259">
          <cell r="A259" t="str">
            <v>Total 4300-000-000</v>
          </cell>
          <cell r="B259" t="str">
            <v>FLETES</v>
          </cell>
          <cell r="C259">
            <v>-3602913.38</v>
          </cell>
          <cell r="D259" t="str">
            <v>MXP</v>
          </cell>
          <cell r="E259">
            <v>-202381.35</v>
          </cell>
          <cell r="F259" t="str">
            <v>USD</v>
          </cell>
        </row>
        <row r="260">
          <cell r="A260">
            <v>0</v>
          </cell>
          <cell r="B260">
            <v>0</v>
          </cell>
          <cell r="C260" t="str">
            <v>- - - - - - - - - - - - -</v>
          </cell>
          <cell r="D260">
            <v>0</v>
          </cell>
          <cell r="E260" t="str">
            <v>- - - - - - - - - - - - -</v>
          </cell>
          <cell r="F260">
            <v>0</v>
          </cell>
        </row>
        <row r="261">
          <cell r="A261">
            <v>0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</row>
        <row r="262">
          <cell r="A262" t="str">
            <v>4400-000-000</v>
          </cell>
          <cell r="B262" t="str">
            <v>SERVICIO COORDINAC DE EMBARQUES</v>
          </cell>
          <cell r="C262">
            <v>-163000</v>
          </cell>
          <cell r="D262" t="str">
            <v>MXP</v>
          </cell>
          <cell r="E262">
            <v>-9165.93</v>
          </cell>
          <cell r="F262" t="str">
            <v>USD</v>
          </cell>
        </row>
        <row r="263">
          <cell r="A263">
            <v>0</v>
          </cell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</row>
        <row r="264">
          <cell r="A264" t="str">
            <v>4400-001-000</v>
          </cell>
          <cell r="B264" t="str">
            <v>SERVICIO COORDINAC. DE EMBARQUES</v>
          </cell>
          <cell r="C264">
            <v>-163000</v>
          </cell>
          <cell r="D264" t="str">
            <v>MXP</v>
          </cell>
          <cell r="E264">
            <v>-9165.93</v>
          </cell>
          <cell r="F264" t="str">
            <v>USD</v>
          </cell>
        </row>
        <row r="265">
          <cell r="A265">
            <v>0</v>
          </cell>
          <cell r="B265">
            <v>0</v>
          </cell>
          <cell r="C265" t="str">
            <v>__________________</v>
          </cell>
          <cell r="D265">
            <v>0</v>
          </cell>
          <cell r="E265" t="str">
            <v>__________________</v>
          </cell>
          <cell r="F265">
            <v>0</v>
          </cell>
        </row>
        <row r="266">
          <cell r="A266" t="str">
            <v>Total 4400-000-000</v>
          </cell>
          <cell r="B266" t="str">
            <v>SERVICIO COORDINAC DE EMBARQUES</v>
          </cell>
          <cell r="C266">
            <v>-163000</v>
          </cell>
          <cell r="D266" t="str">
            <v>MXP</v>
          </cell>
          <cell r="E266">
            <v>-9165.93</v>
          </cell>
          <cell r="F266" t="str">
            <v>USD</v>
          </cell>
        </row>
        <row r="267">
          <cell r="A267">
            <v>0</v>
          </cell>
          <cell r="B267">
            <v>0</v>
          </cell>
          <cell r="C267" t="str">
            <v>- - - - - - - - - - - - -</v>
          </cell>
          <cell r="D267">
            <v>0</v>
          </cell>
          <cell r="E267" t="str">
            <v>- - - - - - - - - - - - -</v>
          </cell>
          <cell r="F267">
            <v>0</v>
          </cell>
        </row>
        <row r="268">
          <cell r="A268">
            <v>0</v>
          </cell>
          <cell r="B268">
            <v>0</v>
          </cell>
          <cell r="C268" t="str">
            <v>__________________</v>
          </cell>
          <cell r="D268">
            <v>0</v>
          </cell>
          <cell r="E268" t="str">
            <v>__________________</v>
          </cell>
          <cell r="F268">
            <v>0</v>
          </cell>
        </row>
        <row r="269">
          <cell r="A269" t="str">
            <v>Total Ingresos</v>
          </cell>
          <cell r="B269">
            <v>0</v>
          </cell>
          <cell r="C269">
            <v>42787999.409999996</v>
          </cell>
          <cell r="D269" t="str">
            <v>MXP</v>
          </cell>
          <cell r="E269">
            <v>2395832.5099999998</v>
          </cell>
          <cell r="F269" t="str">
            <v>USD</v>
          </cell>
        </row>
        <row r="270">
          <cell r="A270">
            <v>0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</row>
        <row r="271">
          <cell r="A271" t="str">
            <v>Costo de Ventas</v>
          </cell>
          <cell r="B271">
            <v>0</v>
          </cell>
          <cell r="C271">
            <v>-33137685.969999999</v>
          </cell>
          <cell r="D271" t="str">
            <v>MXP</v>
          </cell>
          <cell r="E271">
            <v>-1859661.46</v>
          </cell>
          <cell r="F271" t="str">
            <v>USD</v>
          </cell>
        </row>
        <row r="272">
          <cell r="A272">
            <v>0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</row>
        <row r="273">
          <cell r="A273" t="str">
            <v>5100-000-000</v>
          </cell>
          <cell r="B273" t="str">
            <v>COSTO DE VENTAS</v>
          </cell>
          <cell r="C273">
            <v>-33127805.969999999</v>
          </cell>
          <cell r="D273" t="str">
            <v>MXP</v>
          </cell>
          <cell r="E273">
            <v>-1859097.73</v>
          </cell>
          <cell r="F273" t="str">
            <v>USD</v>
          </cell>
        </row>
        <row r="274">
          <cell r="A274" t="str">
            <v>5200-000-000</v>
          </cell>
          <cell r="B274" t="str">
            <v>GASTOS ADUANALES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</row>
        <row r="275">
          <cell r="A275" t="str">
            <v>5400-000-000</v>
          </cell>
          <cell r="B275" t="str">
            <v>DESCUENTOS SOBRE COMPRAS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</row>
        <row r="276">
          <cell r="A276" t="str">
            <v>5300-000-000</v>
          </cell>
          <cell r="B276" t="str">
            <v>VARIACIONES EN INVENTARIOS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</row>
        <row r="277">
          <cell r="A277">
            <v>0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</row>
        <row r="278">
          <cell r="A278" t="str">
            <v>5300-001-000</v>
          </cell>
          <cell r="B278" t="str">
            <v>VARIACIONES EN INVENTARIOS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</row>
        <row r="279">
          <cell r="A279" t="str">
            <v>5300-002-000</v>
          </cell>
          <cell r="B279" t="str">
            <v>VARIACIONES EN CONSUMOS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</row>
        <row r="280">
          <cell r="A280">
            <v>0</v>
          </cell>
          <cell r="B280">
            <v>0</v>
          </cell>
          <cell r="C280" t="str">
            <v>__________________</v>
          </cell>
          <cell r="D280">
            <v>0</v>
          </cell>
          <cell r="E280" t="str">
            <v>__________________</v>
          </cell>
          <cell r="F280">
            <v>0</v>
          </cell>
        </row>
        <row r="281">
          <cell r="A281" t="str">
            <v>Total 5300-000-000</v>
          </cell>
          <cell r="B281" t="str">
            <v>VARIACIONES EN INVENTARIOS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</row>
        <row r="282">
          <cell r="A282">
            <v>0</v>
          </cell>
          <cell r="B282">
            <v>0</v>
          </cell>
          <cell r="C282" t="str">
            <v>- - - - - - - - - - - - -</v>
          </cell>
          <cell r="D282">
            <v>0</v>
          </cell>
          <cell r="E282" t="str">
            <v>- - - - - - - - - - - - -</v>
          </cell>
          <cell r="F282">
            <v>0</v>
          </cell>
        </row>
        <row r="283">
          <cell r="A283">
            <v>0</v>
          </cell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</row>
        <row r="284">
          <cell r="A284" t="str">
            <v>5600-000-000</v>
          </cell>
          <cell r="B284" t="str">
            <v>GASTOS ADUANALES EXPORTACION</v>
          </cell>
          <cell r="C284">
            <v>-9880</v>
          </cell>
          <cell r="D284" t="str">
            <v>MXP</v>
          </cell>
          <cell r="E284">
            <v>-563.73</v>
          </cell>
          <cell r="F284" t="str">
            <v>USD</v>
          </cell>
        </row>
        <row r="285">
          <cell r="A285">
            <v>0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</row>
        <row r="286">
          <cell r="A286" t="str">
            <v>5600-001-000</v>
          </cell>
          <cell r="B286" t="str">
            <v>GASTOS ADUANALES EXPORT</v>
          </cell>
          <cell r="C286">
            <v>-9880</v>
          </cell>
          <cell r="D286" t="str">
            <v>MXP</v>
          </cell>
          <cell r="E286">
            <v>-563.73</v>
          </cell>
          <cell r="F286" t="str">
            <v>USD</v>
          </cell>
        </row>
        <row r="287">
          <cell r="A287" t="str">
            <v>5600-002-000</v>
          </cell>
          <cell r="B287" t="str">
            <v>GASTOS ADUANALES EXPORT./APLICADOS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</row>
        <row r="288">
          <cell r="A288">
            <v>0</v>
          </cell>
          <cell r="B288">
            <v>0</v>
          </cell>
          <cell r="C288" t="str">
            <v>__________________</v>
          </cell>
          <cell r="D288">
            <v>0</v>
          </cell>
          <cell r="E288" t="str">
            <v>__________________</v>
          </cell>
          <cell r="F288">
            <v>0</v>
          </cell>
        </row>
        <row r="289">
          <cell r="A289" t="str">
            <v>Total 5600-000-000</v>
          </cell>
          <cell r="B289" t="str">
            <v>GASTOS ADUANALES EXPORTACION</v>
          </cell>
          <cell r="C289">
            <v>-9880</v>
          </cell>
          <cell r="D289" t="str">
            <v>MXP</v>
          </cell>
          <cell r="E289">
            <v>-563.73</v>
          </cell>
          <cell r="F289" t="str">
            <v>USD</v>
          </cell>
        </row>
        <row r="290">
          <cell r="A290">
            <v>0</v>
          </cell>
          <cell r="B290">
            <v>0</v>
          </cell>
          <cell r="C290" t="str">
            <v>- - - - - - - - - - - - -</v>
          </cell>
          <cell r="D290">
            <v>0</v>
          </cell>
          <cell r="E290" t="str">
            <v>- - - - - - - - - - - - -</v>
          </cell>
          <cell r="F290">
            <v>0</v>
          </cell>
        </row>
        <row r="291">
          <cell r="A291">
            <v>0</v>
          </cell>
          <cell r="B291">
            <v>0</v>
          </cell>
          <cell r="C291" t="str">
            <v>__________________</v>
          </cell>
          <cell r="D291">
            <v>0</v>
          </cell>
          <cell r="E291" t="str">
            <v>__________________</v>
          </cell>
          <cell r="F291">
            <v>0</v>
          </cell>
        </row>
        <row r="292">
          <cell r="A292" t="str">
            <v>Total Costo de Ventas</v>
          </cell>
          <cell r="B292">
            <v>0</v>
          </cell>
          <cell r="C292">
            <v>-33137685.969999999</v>
          </cell>
          <cell r="D292" t="str">
            <v>MXP</v>
          </cell>
          <cell r="E292">
            <v>-1859661.46</v>
          </cell>
          <cell r="F292" t="str">
            <v>USD</v>
          </cell>
        </row>
        <row r="293">
          <cell r="A293">
            <v>0</v>
          </cell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</row>
        <row r="294">
          <cell r="A294">
            <v>0</v>
          </cell>
          <cell r="B294">
            <v>0</v>
          </cell>
          <cell r="C294" t="str">
            <v>__________________</v>
          </cell>
          <cell r="D294">
            <v>0</v>
          </cell>
          <cell r="E294" t="str">
            <v>__________________</v>
          </cell>
          <cell r="F294">
            <v>0</v>
          </cell>
        </row>
        <row r="295">
          <cell r="A295" t="str">
            <v>Ganancia bruta</v>
          </cell>
          <cell r="B295">
            <v>0</v>
          </cell>
          <cell r="C295">
            <v>9650313.4399999995</v>
          </cell>
          <cell r="D295" t="str">
            <v>MXP</v>
          </cell>
          <cell r="E295">
            <v>536171.05000000005</v>
          </cell>
          <cell r="F295" t="str">
            <v>USD</v>
          </cell>
        </row>
        <row r="296">
          <cell r="A296" t="str">
            <v>Gastos</v>
          </cell>
          <cell r="B296">
            <v>0</v>
          </cell>
          <cell r="C296">
            <v>-7055539.1500000004</v>
          </cell>
          <cell r="D296" t="str">
            <v>MXP</v>
          </cell>
          <cell r="E296">
            <v>-393011.65</v>
          </cell>
          <cell r="F296" t="str">
            <v>USD</v>
          </cell>
        </row>
        <row r="297">
          <cell r="A297">
            <v>0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</row>
        <row r="298">
          <cell r="A298" t="str">
            <v>6100-000-000</v>
          </cell>
          <cell r="B298" t="str">
            <v>GASTOS DE FABRICACION</v>
          </cell>
          <cell r="C298">
            <v>0</v>
          </cell>
          <cell r="D298">
            <v>0</v>
          </cell>
          <cell r="E298">
            <v>886.93</v>
          </cell>
          <cell r="F298" t="str">
            <v>USD</v>
          </cell>
        </row>
        <row r="299">
          <cell r="A299">
            <v>0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</row>
        <row r="300">
          <cell r="A300" t="str">
            <v>6100-001-001</v>
          </cell>
          <cell r="B300" t="str">
            <v>GTOS.FABR.- HONORAR. ASIMILADOS A SUELDOS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</row>
        <row r="301">
          <cell r="A301" t="str">
            <v>6100-001-002</v>
          </cell>
          <cell r="B301" t="str">
            <v>GTOS.FABR.- SERVICIO DE PERSONAL</v>
          </cell>
          <cell r="C301">
            <v>-2085779.97</v>
          </cell>
          <cell r="D301" t="str">
            <v>MXP</v>
          </cell>
          <cell r="E301">
            <v>-116784.37</v>
          </cell>
          <cell r="F301" t="str">
            <v>USD</v>
          </cell>
        </row>
        <row r="302">
          <cell r="A302" t="str">
            <v>6100-001-003</v>
          </cell>
          <cell r="B302" t="str">
            <v>GTOS.FABR.- COMISIONES A TERCEROS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</row>
        <row r="303">
          <cell r="A303" t="str">
            <v>6100-001-004</v>
          </cell>
          <cell r="B303" t="str">
            <v>GTOS.FABR.- VIAJES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</row>
        <row r="304">
          <cell r="A304" t="str">
            <v>6100-001-005</v>
          </cell>
          <cell r="B304" t="str">
            <v>GTOS.FABR.- RENTA</v>
          </cell>
          <cell r="C304">
            <v>-791402.48</v>
          </cell>
          <cell r="D304" t="str">
            <v>MXP</v>
          </cell>
          <cell r="E304">
            <v>-43898.77</v>
          </cell>
          <cell r="F304" t="str">
            <v>USD</v>
          </cell>
        </row>
        <row r="305">
          <cell r="A305" t="str">
            <v>6100-001-006</v>
          </cell>
          <cell r="B305" t="str">
            <v>GTOS.FABR.- LUZ</v>
          </cell>
          <cell r="C305">
            <v>-126164.99</v>
          </cell>
          <cell r="D305" t="str">
            <v>MXP</v>
          </cell>
          <cell r="E305">
            <v>-6979.98</v>
          </cell>
          <cell r="F305" t="str">
            <v>USD</v>
          </cell>
        </row>
        <row r="306">
          <cell r="A306" t="str">
            <v>6100-001-007</v>
          </cell>
          <cell r="B306" t="str">
            <v>GTOS.FABR.- TELEFONO</v>
          </cell>
          <cell r="C306">
            <v>-5609.18</v>
          </cell>
          <cell r="D306" t="str">
            <v>MXP</v>
          </cell>
          <cell r="E306">
            <v>-310.85000000000002</v>
          </cell>
          <cell r="F306" t="str">
            <v>USD</v>
          </cell>
        </row>
        <row r="307">
          <cell r="A307" t="str">
            <v>6100-001-008</v>
          </cell>
          <cell r="B307" t="str">
            <v>GTOS.FABR.- AGUA</v>
          </cell>
          <cell r="C307">
            <v>-5700.85</v>
          </cell>
          <cell r="D307" t="str">
            <v>MXP</v>
          </cell>
          <cell r="E307">
            <v>-313.18</v>
          </cell>
          <cell r="F307" t="str">
            <v>USD</v>
          </cell>
        </row>
        <row r="308">
          <cell r="A308" t="str">
            <v>6100-001-009</v>
          </cell>
          <cell r="B308" t="str">
            <v>GTOS.FABR.- DEP'N EQ.TRANSPORTE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</row>
        <row r="309">
          <cell r="A309" t="str">
            <v>6100-001-010</v>
          </cell>
          <cell r="B309" t="str">
            <v>GTOS.FABR.- DEP'N EQ.COMPUTO</v>
          </cell>
          <cell r="C309">
            <v>-7955.25</v>
          </cell>
          <cell r="D309" t="str">
            <v>MXP</v>
          </cell>
          <cell r="E309">
            <v>-449.74</v>
          </cell>
          <cell r="F309" t="str">
            <v>USD</v>
          </cell>
        </row>
        <row r="310">
          <cell r="A310" t="str">
            <v>6100-001-011</v>
          </cell>
          <cell r="B310" t="str">
            <v>GTOS.FABR.- DEP'N MOB.Y EQ.OFICINA</v>
          </cell>
          <cell r="C310">
            <v>-6817.87</v>
          </cell>
          <cell r="D310" t="str">
            <v>MXP</v>
          </cell>
          <cell r="E310">
            <v>-385.44</v>
          </cell>
          <cell r="F310" t="str">
            <v>USD</v>
          </cell>
        </row>
        <row r="311">
          <cell r="A311" t="str">
            <v>6100-001-012</v>
          </cell>
          <cell r="B311" t="str">
            <v>GTOS.FABR.- AMORT'N GTOS.INSTALACI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</row>
        <row r="312">
          <cell r="A312" t="str">
            <v>6100-001-013</v>
          </cell>
          <cell r="B312" t="str">
            <v>GTOS.FABR.- REPAR.MTTO. MOB.Y EQ.O</v>
          </cell>
          <cell r="C312">
            <v>-14489.5</v>
          </cell>
          <cell r="D312" t="str">
            <v>MXP</v>
          </cell>
          <cell r="E312">
            <v>-823.57</v>
          </cell>
          <cell r="F312" t="str">
            <v>USD</v>
          </cell>
        </row>
        <row r="313">
          <cell r="A313" t="str">
            <v>6100-001-014</v>
          </cell>
          <cell r="B313" t="str">
            <v>GTOS.FABR.- MANTTO. DE BODEGA</v>
          </cell>
          <cell r="C313">
            <v>-170614.42</v>
          </cell>
          <cell r="D313" t="str">
            <v>MXP</v>
          </cell>
          <cell r="E313">
            <v>-9545.9500000000007</v>
          </cell>
          <cell r="F313" t="str">
            <v>USD</v>
          </cell>
        </row>
        <row r="314">
          <cell r="A314" t="str">
            <v>6100-001-015</v>
          </cell>
          <cell r="B314" t="str">
            <v>GTOS.FABR.- REPAR.MTTO.EQ. COMPUTO</v>
          </cell>
          <cell r="C314">
            <v>-10597</v>
          </cell>
          <cell r="D314" t="str">
            <v>MXP</v>
          </cell>
          <cell r="E314">
            <v>-586.62</v>
          </cell>
          <cell r="F314" t="str">
            <v>USD</v>
          </cell>
        </row>
        <row r="315">
          <cell r="A315" t="str">
            <v>6100-001-016</v>
          </cell>
          <cell r="B315" t="str">
            <v>GTOS.FABR.- REPAR.MTTO.EQ.TRANSPOR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</row>
        <row r="316">
          <cell r="A316" t="str">
            <v>6100-001-017</v>
          </cell>
          <cell r="B316" t="str">
            <v>GTOS.FABR.- HONORARIOS A PROFESIONISTAS</v>
          </cell>
          <cell r="C316">
            <v>-9099.69</v>
          </cell>
          <cell r="D316" t="str">
            <v>MXP</v>
          </cell>
          <cell r="E316">
            <v>-503.79</v>
          </cell>
          <cell r="F316" t="str">
            <v>USD</v>
          </cell>
        </row>
        <row r="317">
          <cell r="A317" t="str">
            <v>6100-001-018</v>
          </cell>
          <cell r="B317" t="str">
            <v>GTOS.FABR.- HONORARIOS SERVIC PROFESIONALES</v>
          </cell>
          <cell r="C317">
            <v>-20732.09</v>
          </cell>
          <cell r="D317" t="str">
            <v>MXP</v>
          </cell>
          <cell r="E317">
            <v>-1150</v>
          </cell>
          <cell r="F317" t="str">
            <v>USD</v>
          </cell>
        </row>
        <row r="318">
          <cell r="A318" t="str">
            <v>6100-001-019</v>
          </cell>
          <cell r="B318" t="str">
            <v>GTOS.FABR.- CUOTAS Y SUSCRIPCIONES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</row>
        <row r="319">
          <cell r="A319" t="str">
            <v>6100-001-020</v>
          </cell>
          <cell r="B319" t="str">
            <v>GTOS.FABR.- PAGO DE DERECHOS</v>
          </cell>
          <cell r="C319">
            <v>-1362</v>
          </cell>
          <cell r="D319" t="str">
            <v>MXP</v>
          </cell>
          <cell r="E319">
            <v>-77</v>
          </cell>
          <cell r="F319" t="str">
            <v>USD</v>
          </cell>
        </row>
        <row r="320">
          <cell r="A320" t="str">
            <v>6100-001-021</v>
          </cell>
          <cell r="B320" t="str">
            <v>GTOS.FABR.- RECARGOS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</row>
        <row r="321">
          <cell r="A321" t="str">
            <v>6100-001-022</v>
          </cell>
          <cell r="B321" t="str">
            <v>GTOS.FABR.- NO DEDUCIBLES</v>
          </cell>
          <cell r="C321">
            <v>-3206</v>
          </cell>
          <cell r="D321" t="str">
            <v>MXP</v>
          </cell>
          <cell r="E321">
            <v>-181.29</v>
          </cell>
          <cell r="F321" t="str">
            <v>USD</v>
          </cell>
        </row>
        <row r="322">
          <cell r="A322" t="str">
            <v>6100-001-023</v>
          </cell>
          <cell r="B322" t="str">
            <v>GTOS.FABR.- MULTAS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</row>
        <row r="323">
          <cell r="A323" t="str">
            <v>6100-001-024</v>
          </cell>
          <cell r="B323" t="str">
            <v>GTOS.FABR.- GASTOS VARIOS</v>
          </cell>
          <cell r="C323">
            <v>-148015.32999999999</v>
          </cell>
          <cell r="D323" t="str">
            <v>MXP</v>
          </cell>
          <cell r="E323">
            <v>-8215.8799999999992</v>
          </cell>
          <cell r="F323" t="str">
            <v>USD</v>
          </cell>
        </row>
        <row r="324">
          <cell r="A324" t="str">
            <v>6100-001-025</v>
          </cell>
          <cell r="B324" t="str">
            <v>GTOS.FABR.- COMIDAS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</row>
        <row r="325">
          <cell r="A325" t="str">
            <v>6100-001-026</v>
          </cell>
          <cell r="B325" t="str">
            <v>GTOS.FABR.- NO DEDUCIBLES ART.28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</row>
        <row r="326">
          <cell r="A326" t="str">
            <v>6100-001-027</v>
          </cell>
          <cell r="B326" t="str">
            <v>GTOS.FABR.- RENTA EQUIPO</v>
          </cell>
          <cell r="C326">
            <v>-20921.849999999999</v>
          </cell>
          <cell r="D326" t="str">
            <v>MXP</v>
          </cell>
          <cell r="E326">
            <v>-1167.3399999999999</v>
          </cell>
          <cell r="F326" t="str">
            <v>USD</v>
          </cell>
        </row>
        <row r="327">
          <cell r="A327" t="str">
            <v>6100-001-028</v>
          </cell>
          <cell r="B327" t="str">
            <v>GTOS.FABR.- CURSOS</v>
          </cell>
          <cell r="C327">
            <v>-26800</v>
          </cell>
          <cell r="D327" t="str">
            <v>MXP</v>
          </cell>
          <cell r="E327">
            <v>-1491.42</v>
          </cell>
          <cell r="F327" t="str">
            <v>USD</v>
          </cell>
        </row>
        <row r="328">
          <cell r="A328" t="str">
            <v>6100-001-029</v>
          </cell>
          <cell r="B328" t="str">
            <v>GTOS.FABR.- MENSAJERIA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</row>
        <row r="329">
          <cell r="A329" t="str">
            <v>6100-001-030</v>
          </cell>
          <cell r="B329" t="str">
            <v>GTOS.FABR.- GASTOS Y TRAMITES LEGALES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</row>
        <row r="330">
          <cell r="A330" t="str">
            <v>6100-001-031</v>
          </cell>
          <cell r="B330" t="str">
            <v>GTOS.FABR.- SEGUROS Y FIANZAS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</row>
        <row r="331">
          <cell r="A331" t="str">
            <v>6100-001-032</v>
          </cell>
          <cell r="B331" t="str">
            <v>GTOS.FABR.- DESPENSA Y ARTICULOS OFICINA</v>
          </cell>
          <cell r="C331">
            <v>-7670.9</v>
          </cell>
          <cell r="D331" t="str">
            <v>MXP</v>
          </cell>
          <cell r="E331">
            <v>-425.34</v>
          </cell>
          <cell r="F331" t="str">
            <v>USD</v>
          </cell>
        </row>
        <row r="332">
          <cell r="A332" t="str">
            <v>6100-001-033</v>
          </cell>
          <cell r="B332" t="str">
            <v>GTOS.FABR.- NEXTEL</v>
          </cell>
          <cell r="C332">
            <v>-1760.82</v>
          </cell>
          <cell r="D332" t="str">
            <v>MXP</v>
          </cell>
          <cell r="E332">
            <v>-99.55</v>
          </cell>
          <cell r="F332" t="str">
            <v>USD</v>
          </cell>
        </row>
        <row r="333">
          <cell r="A333" t="str">
            <v>6100-001-034</v>
          </cell>
          <cell r="B333" t="str">
            <v>GTOS.FABR.- SERVICIOS ADMTVOS.</v>
          </cell>
          <cell r="C333">
            <v>-201649.42</v>
          </cell>
          <cell r="D333" t="str">
            <v>MXP</v>
          </cell>
          <cell r="E333">
            <v>-11502.4</v>
          </cell>
          <cell r="F333" t="str">
            <v>USD</v>
          </cell>
        </row>
        <row r="334">
          <cell r="A334" t="str">
            <v>6100-001-035</v>
          </cell>
          <cell r="B334" t="str">
            <v>GTOS.FABR.- PAPELERIA Y ARTICULOS</v>
          </cell>
          <cell r="C334">
            <v>-16576.59</v>
          </cell>
          <cell r="D334" t="str">
            <v>MXP</v>
          </cell>
          <cell r="E334">
            <v>-933.14</v>
          </cell>
          <cell r="F334" t="str">
            <v>USD</v>
          </cell>
        </row>
        <row r="335">
          <cell r="A335" t="str">
            <v>6100-001-036</v>
          </cell>
          <cell r="B335" t="str">
            <v>GTOS.FABR.- SERV. DE COMEDOR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</row>
        <row r="336">
          <cell r="A336" t="str">
            <v>6100-001-037</v>
          </cell>
          <cell r="B336" t="str">
            <v>GTOS.FABR.- IVA NO ACREDITABLE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</row>
        <row r="337">
          <cell r="A337" t="str">
            <v>6100-001-038</v>
          </cell>
          <cell r="B337" t="str">
            <v>GTOS.FABR.- AMORTIZ.MEJORAS LOC. ARR</v>
          </cell>
          <cell r="C337">
            <v>-47444.65</v>
          </cell>
          <cell r="D337" t="str">
            <v>MXP</v>
          </cell>
          <cell r="E337">
            <v>-2682.22</v>
          </cell>
          <cell r="F337" t="str">
            <v>USD</v>
          </cell>
        </row>
        <row r="338">
          <cell r="A338" t="str">
            <v>6100-001-039</v>
          </cell>
          <cell r="B338" t="str">
            <v>GTOS.FABR.- EQ.DE SEGURIDAD / UNIFORMES</v>
          </cell>
          <cell r="C338">
            <v>-67615.600000000006</v>
          </cell>
          <cell r="D338" t="str">
            <v>MXP</v>
          </cell>
          <cell r="E338">
            <v>-3755.4</v>
          </cell>
          <cell r="F338" t="str">
            <v>USD</v>
          </cell>
        </row>
        <row r="339">
          <cell r="A339" t="str">
            <v>6100-001-040</v>
          </cell>
          <cell r="B339" t="str">
            <v>GTOS.FABR.- ASESORIA ADMITIVA Y SI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</row>
        <row r="340">
          <cell r="A340" t="str">
            <v>6100-001-041</v>
          </cell>
          <cell r="B340" t="str">
            <v>GTOS.FABR.- CONSUMO COMBUSTIBLE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</row>
        <row r="341">
          <cell r="A341" t="str">
            <v>6100-001-042</v>
          </cell>
          <cell r="B341" t="str">
            <v>GTOS.FABR.- PREMIOS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</row>
        <row r="342">
          <cell r="A342" t="str">
            <v>6100-001-043</v>
          </cell>
          <cell r="B342" t="str">
            <v>GTOS.FABR.- MATERIALES VARIOS</v>
          </cell>
          <cell r="C342">
            <v>-40440.76</v>
          </cell>
          <cell r="D342" t="str">
            <v>MXP</v>
          </cell>
          <cell r="E342">
            <v>-2279.14</v>
          </cell>
          <cell r="F342" t="str">
            <v>USD</v>
          </cell>
        </row>
        <row r="343">
          <cell r="A343" t="str">
            <v>6100-001-044</v>
          </cell>
          <cell r="B343" t="str">
            <v>GTOS.FABR.- RECUPERAC. DE GASTOS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</row>
        <row r="344">
          <cell r="A344" t="str">
            <v>6100-001-045</v>
          </cell>
          <cell r="B344" t="str">
            <v>GTOS.FABR.- SECRETOS INDUSTRIALES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</row>
        <row r="345">
          <cell r="A345" t="str">
            <v>6100-001-046</v>
          </cell>
          <cell r="B345" t="str">
            <v>GTOS.FABR.- MATERIAL DE LABORATORIO</v>
          </cell>
          <cell r="C345">
            <v>-4520</v>
          </cell>
          <cell r="D345" t="str">
            <v>MXP</v>
          </cell>
          <cell r="E345">
            <v>-248.42</v>
          </cell>
          <cell r="F345" t="str">
            <v>USD</v>
          </cell>
        </row>
        <row r="346">
          <cell r="A346" t="str">
            <v>6100-001-047</v>
          </cell>
          <cell r="B346" t="str">
            <v>GTOS.FABR.- PRUEBAS DE LABORATORIO</v>
          </cell>
          <cell r="C346">
            <v>-39200</v>
          </cell>
          <cell r="D346" t="str">
            <v>MXP</v>
          </cell>
          <cell r="E346">
            <v>-2204.1999999999998</v>
          </cell>
          <cell r="F346" t="str">
            <v>USD</v>
          </cell>
        </row>
        <row r="347">
          <cell r="A347" t="str">
            <v>6100-001-048</v>
          </cell>
          <cell r="B347" t="str">
            <v>GTOS.FABR.- RENTA DE TARIMAS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</row>
        <row r="348">
          <cell r="A348" t="str">
            <v>6100-001-049</v>
          </cell>
          <cell r="B348" t="str">
            <v>GTOS.FABR.-GAS</v>
          </cell>
          <cell r="C348">
            <v>-21542.61</v>
          </cell>
          <cell r="D348" t="str">
            <v>MXP</v>
          </cell>
          <cell r="E348">
            <v>-1200.52</v>
          </cell>
          <cell r="F348" t="str">
            <v>USD</v>
          </cell>
        </row>
        <row r="349">
          <cell r="A349" t="str">
            <v>6100-001-050</v>
          </cell>
          <cell r="B349" t="str">
            <v>GTOS.FABR.- BASCULA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</row>
        <row r="350">
          <cell r="A350" t="str">
            <v>6100-001-051</v>
          </cell>
          <cell r="B350" t="str">
            <v>GTOS.FABR.- SERV. DE LOGISTICA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</row>
        <row r="351">
          <cell r="A351" t="str">
            <v>6100-001-052</v>
          </cell>
          <cell r="B351" t="str">
            <v>GTOS.FABR.- DEP'N MOLDES</v>
          </cell>
          <cell r="C351">
            <v>-80645.62</v>
          </cell>
          <cell r="D351" t="str">
            <v>MXP</v>
          </cell>
          <cell r="E351">
            <v>-4559.1899999999996</v>
          </cell>
          <cell r="F351" t="str">
            <v>USD</v>
          </cell>
        </row>
        <row r="352">
          <cell r="A352" t="str">
            <v>6100-001-053</v>
          </cell>
          <cell r="B352" t="str">
            <v>GTOS.FABR.- DEP'N MAQUINARIA</v>
          </cell>
          <cell r="C352">
            <v>-508253.8</v>
          </cell>
          <cell r="D352" t="str">
            <v>MXP</v>
          </cell>
          <cell r="E352">
            <v>-28733.41</v>
          </cell>
          <cell r="F352" t="str">
            <v>USD</v>
          </cell>
        </row>
        <row r="353">
          <cell r="A353" t="str">
            <v>6100-001-054</v>
          </cell>
          <cell r="B353" t="str">
            <v>GTOS.FABR.- REPAR.MTTO.MAQUINARIA</v>
          </cell>
          <cell r="C353">
            <v>-430843.82</v>
          </cell>
          <cell r="D353" t="str">
            <v>MXP</v>
          </cell>
          <cell r="E353">
            <v>-24189.9</v>
          </cell>
          <cell r="F353" t="str">
            <v>USD</v>
          </cell>
        </row>
        <row r="354">
          <cell r="A354" t="str">
            <v>6100-001-055</v>
          </cell>
          <cell r="B354" t="str">
            <v>GTOS.FABR.- MANO DE OBRA APLICADA</v>
          </cell>
          <cell r="C354">
            <v>-1223.19</v>
          </cell>
          <cell r="D354" t="str">
            <v>MXP</v>
          </cell>
          <cell r="E354">
            <v>-365.45</v>
          </cell>
          <cell r="F354" t="str">
            <v>USD</v>
          </cell>
        </row>
        <row r="355">
          <cell r="A355" t="str">
            <v>6100-001-056</v>
          </cell>
          <cell r="B355" t="str">
            <v>GTOS.FABR.- GASTOS APLICADOS</v>
          </cell>
          <cell r="C355">
            <v>5373886.2599999998</v>
          </cell>
          <cell r="D355" t="str">
            <v>MXP</v>
          </cell>
          <cell r="E355">
            <v>302028.21999999997</v>
          </cell>
          <cell r="F355" t="str">
            <v>USD</v>
          </cell>
        </row>
        <row r="356">
          <cell r="A356" t="str">
            <v>6100-001-057</v>
          </cell>
          <cell r="B356" t="str">
            <v>GTOS.FABR.- AGUA APLICADA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</row>
        <row r="357">
          <cell r="A357" t="str">
            <v>6100-001-058</v>
          </cell>
          <cell r="B357" t="str">
            <v>GTOS.FABR.- GASTOS INDIRECTOS</v>
          </cell>
          <cell r="C357">
            <v>-283824.58</v>
          </cell>
          <cell r="D357" t="str">
            <v>MXP</v>
          </cell>
          <cell r="E357">
            <v>-15937.37</v>
          </cell>
          <cell r="F357" t="str">
            <v>USD</v>
          </cell>
        </row>
        <row r="358">
          <cell r="A358" t="str">
            <v>6100-001-059</v>
          </cell>
          <cell r="B358" t="str">
            <v>GTOS.FABR.- AMORTIZAC.GTOS DIFERIDOS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</row>
        <row r="359">
          <cell r="A359" t="str">
            <v>6100-001-060</v>
          </cell>
          <cell r="B359" t="str">
            <v>GTOS.FABR.- AMORTIZAC.GTOS INSTALAC</v>
          </cell>
          <cell r="C359">
            <v>-2655.43</v>
          </cell>
          <cell r="D359" t="str">
            <v>MXP</v>
          </cell>
          <cell r="E359">
            <v>-150.12</v>
          </cell>
          <cell r="F359" t="str">
            <v>USD</v>
          </cell>
        </row>
        <row r="360">
          <cell r="A360" t="str">
            <v>6100-001-061</v>
          </cell>
          <cell r="B360" t="str">
            <v>GTOS.FABR.- REPAR.MTTO.MOLDE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</row>
        <row r="361">
          <cell r="A361" t="str">
            <v>6100-001-062</v>
          </cell>
          <cell r="B361" t="str">
            <v>GTOS.FAB.-LICENCIAS EQ. DE COMPUTO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</row>
        <row r="362">
          <cell r="A362" t="str">
            <v>6100-001-063</v>
          </cell>
          <cell r="B362" t="str">
            <v>GTOS. FAB.- MANTTO. DE SISTEMAS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</row>
        <row r="363">
          <cell r="A363" t="str">
            <v>6100-001-064</v>
          </cell>
          <cell r="B363" t="str">
            <v>GTOS. FAB.- MANIOBRAS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</row>
        <row r="364">
          <cell r="A364" t="str">
            <v>6100-001-065</v>
          </cell>
          <cell r="B364" t="str">
            <v>GTOS. FAB.- GTOS. DE FIN DE AÑO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</row>
        <row r="365">
          <cell r="A365" t="str">
            <v>6100-001-066</v>
          </cell>
          <cell r="B365" t="str">
            <v>GTOS. FAB.- HONOR.ADUANALES PERSONAS FIS.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</row>
        <row r="366">
          <cell r="A366" t="str">
            <v>6100-001-067</v>
          </cell>
          <cell r="B366" t="str">
            <v>GTOS.FABR.- HONOR.ADUANALES PERSONAS MORALES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</row>
        <row r="367">
          <cell r="A367" t="str">
            <v>6100-001-068</v>
          </cell>
          <cell r="B367" t="str">
            <v>GTOS.FABR.- ARRENDAMIENTO P.FISICAS RES.NAC.</v>
          </cell>
          <cell r="C367">
            <v>-162750</v>
          </cell>
          <cell r="D367" t="str">
            <v>MXP</v>
          </cell>
          <cell r="E367">
            <v>-9010.33</v>
          </cell>
          <cell r="F367" t="str">
            <v>USD</v>
          </cell>
        </row>
        <row r="368">
          <cell r="A368" t="str">
            <v>6100-001-069</v>
          </cell>
          <cell r="B368" t="str">
            <v>GTOS.FABR.- GASTOS DE IMPORTACION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</row>
        <row r="369">
          <cell r="A369">
            <v>0</v>
          </cell>
          <cell r="B369">
            <v>0</v>
          </cell>
          <cell r="C369" t="str">
            <v>__________________</v>
          </cell>
          <cell r="D369">
            <v>0</v>
          </cell>
          <cell r="E369" t="str">
            <v>__________________</v>
          </cell>
          <cell r="F369">
            <v>0</v>
          </cell>
        </row>
        <row r="370">
          <cell r="A370" t="str">
            <v>Total 6100-000-000</v>
          </cell>
          <cell r="B370" t="str">
            <v>GASTOS DE FABRICACION</v>
          </cell>
          <cell r="C370">
            <v>0</v>
          </cell>
          <cell r="D370">
            <v>0</v>
          </cell>
          <cell r="E370">
            <v>886.93</v>
          </cell>
          <cell r="F370" t="str">
            <v>USD</v>
          </cell>
        </row>
        <row r="371">
          <cell r="A371">
            <v>0</v>
          </cell>
          <cell r="B371">
            <v>0</v>
          </cell>
          <cell r="C371" t="str">
            <v>- - - - - - - - - - - - -</v>
          </cell>
          <cell r="D371">
            <v>0</v>
          </cell>
          <cell r="E371" t="str">
            <v>- - - - - - - - - - - - -</v>
          </cell>
          <cell r="F371">
            <v>0</v>
          </cell>
        </row>
        <row r="372">
          <cell r="A372">
            <v>0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</row>
        <row r="373">
          <cell r="A373" t="str">
            <v>6200-000-000</v>
          </cell>
          <cell r="B373" t="str">
            <v>GASTOS DE VENTA</v>
          </cell>
          <cell r="C373">
            <v>-1046847.17</v>
          </cell>
          <cell r="D373" t="str">
            <v>MXP</v>
          </cell>
          <cell r="E373">
            <v>-58383.83</v>
          </cell>
          <cell r="F373" t="str">
            <v>USD</v>
          </cell>
        </row>
        <row r="374">
          <cell r="A374">
            <v>0</v>
          </cell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</row>
        <row r="375">
          <cell r="A375" t="str">
            <v>6200-001-001</v>
          </cell>
          <cell r="B375" t="str">
            <v>GTOS.VTA.- HONORAR. ASIMILADOS A S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</row>
        <row r="376">
          <cell r="A376" t="str">
            <v>6200-001-002</v>
          </cell>
          <cell r="B376" t="str">
            <v>GTOS.VTA.- SERVICIO DE PERSONAL</v>
          </cell>
          <cell r="C376">
            <v>-228491.72</v>
          </cell>
          <cell r="D376" t="str">
            <v>MXP</v>
          </cell>
          <cell r="E376">
            <v>-12746.47</v>
          </cell>
          <cell r="F376" t="str">
            <v>USD</v>
          </cell>
        </row>
        <row r="377">
          <cell r="A377" t="str">
            <v>6200-001-003</v>
          </cell>
          <cell r="B377" t="str">
            <v>GTOS.VTA.- COMISIONES A TERCEROS-E</v>
          </cell>
          <cell r="C377">
            <v>-48667.96</v>
          </cell>
          <cell r="D377" t="str">
            <v>MXP</v>
          </cell>
          <cell r="E377">
            <v>-2740.91</v>
          </cell>
          <cell r="F377" t="str">
            <v>USD</v>
          </cell>
        </row>
        <row r="378">
          <cell r="A378" t="str">
            <v>6200-001-004</v>
          </cell>
          <cell r="B378" t="str">
            <v>GTOS.VTA.- VIAJES</v>
          </cell>
          <cell r="C378">
            <v>-24210.05</v>
          </cell>
          <cell r="D378" t="str">
            <v>MXP</v>
          </cell>
          <cell r="E378">
            <v>-1344.29</v>
          </cell>
          <cell r="F378" t="str">
            <v>USD</v>
          </cell>
        </row>
        <row r="379">
          <cell r="A379" t="str">
            <v>6200-001-005</v>
          </cell>
          <cell r="B379" t="str">
            <v>GTOS.VTA.- RENTA</v>
          </cell>
          <cell r="C379">
            <v>-42356.03</v>
          </cell>
          <cell r="D379" t="str">
            <v>MXP</v>
          </cell>
          <cell r="E379">
            <v>-2349.4699999999998</v>
          </cell>
          <cell r="F379" t="str">
            <v>USD</v>
          </cell>
        </row>
        <row r="380">
          <cell r="A380" t="str">
            <v>6200-001-006</v>
          </cell>
          <cell r="B380" t="str">
            <v>GTOS.VTA.- LUZ</v>
          </cell>
          <cell r="C380">
            <v>-4349.5200000000004</v>
          </cell>
          <cell r="D380" t="str">
            <v>MXP</v>
          </cell>
          <cell r="E380">
            <v>-241.27</v>
          </cell>
          <cell r="F380" t="str">
            <v>USD</v>
          </cell>
        </row>
        <row r="381">
          <cell r="A381" t="str">
            <v>6200-001-007</v>
          </cell>
          <cell r="B381" t="str">
            <v>GTOS.VTA.- TELEFONO</v>
          </cell>
          <cell r="C381">
            <v>-10638.06</v>
          </cell>
          <cell r="D381" t="str">
            <v>MXP</v>
          </cell>
          <cell r="E381">
            <v>-590.09</v>
          </cell>
          <cell r="F381" t="str">
            <v>USD</v>
          </cell>
        </row>
        <row r="382">
          <cell r="A382" t="str">
            <v>6200-001-008</v>
          </cell>
          <cell r="B382" t="str">
            <v>GTOS.VTA.- AGUA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</row>
        <row r="383">
          <cell r="A383" t="str">
            <v>6200-001-009</v>
          </cell>
          <cell r="B383" t="str">
            <v>GTOS.VTA.- DEP'N EQ.TRANSPORTE</v>
          </cell>
          <cell r="C383">
            <v>-26346.12</v>
          </cell>
          <cell r="D383" t="str">
            <v>MXP</v>
          </cell>
          <cell r="E383">
            <v>-1489.44</v>
          </cell>
          <cell r="F383" t="str">
            <v>USD</v>
          </cell>
        </row>
        <row r="384">
          <cell r="A384" t="str">
            <v>6200-001-010</v>
          </cell>
          <cell r="B384" t="str">
            <v>GTOS.VTA.- DEP'N EQ.COMPUTO</v>
          </cell>
          <cell r="C384">
            <v>-13921.68</v>
          </cell>
          <cell r="D384" t="str">
            <v>MXP</v>
          </cell>
          <cell r="E384">
            <v>-787.04</v>
          </cell>
          <cell r="F384" t="str">
            <v>USD</v>
          </cell>
        </row>
        <row r="385">
          <cell r="A385" t="str">
            <v>6200-001-011</v>
          </cell>
          <cell r="B385" t="str">
            <v>GTOS.VTA.- DEP'N MOB.Y EQ.OFICINA</v>
          </cell>
          <cell r="C385">
            <v>-11931.27</v>
          </cell>
          <cell r="D385" t="str">
            <v>MXP</v>
          </cell>
          <cell r="E385">
            <v>-674.52</v>
          </cell>
          <cell r="F385" t="str">
            <v>USD</v>
          </cell>
        </row>
        <row r="386">
          <cell r="A386" t="str">
            <v>6200-001-012</v>
          </cell>
          <cell r="B386" t="str">
            <v>GTOS.VTA.- AMORT'N GTOS.INSTALACIO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</row>
        <row r="387">
          <cell r="A387" t="str">
            <v>6200-001-013</v>
          </cell>
          <cell r="B387" t="str">
            <v>GTOS.VTA.- REPAR.MTTO.MOB.Y EQ.OFI</v>
          </cell>
          <cell r="C387">
            <v>-2416.5</v>
          </cell>
          <cell r="D387" t="str">
            <v>MXP</v>
          </cell>
          <cell r="E387">
            <v>-137.88</v>
          </cell>
          <cell r="F387" t="str">
            <v>USD</v>
          </cell>
        </row>
        <row r="388">
          <cell r="A388" t="str">
            <v>6200-001-014</v>
          </cell>
          <cell r="B388" t="str">
            <v>GTOS.VTA.- MANTTO. DE BODEGA</v>
          </cell>
          <cell r="C388">
            <v>-6917.25</v>
          </cell>
          <cell r="D388" t="str">
            <v>MXP</v>
          </cell>
          <cell r="E388">
            <v>-383.7</v>
          </cell>
          <cell r="F388" t="str">
            <v>USD</v>
          </cell>
        </row>
        <row r="389">
          <cell r="A389" t="str">
            <v>6200-001-015</v>
          </cell>
          <cell r="B389" t="str">
            <v>GTOS.VTA.- REPAR.MTTO.EQ.COMPUTO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</row>
        <row r="390">
          <cell r="A390" t="str">
            <v>6200-001-016</v>
          </cell>
          <cell r="B390" t="str">
            <v>GTOS.VTA.- REPAR.MTTO.EQ.TRANSPORT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</row>
        <row r="391">
          <cell r="A391" t="str">
            <v>6200-001-017</v>
          </cell>
          <cell r="B391" t="str">
            <v>GTOS.VTA.- HONORARIOS A PROFESIONISTAS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</row>
        <row r="392">
          <cell r="A392" t="str">
            <v>6200-001-018</v>
          </cell>
          <cell r="B392" t="str">
            <v>GTOS.VTA.- HONORARIOS SERVIC PROFESIONALES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</row>
        <row r="393">
          <cell r="A393" t="str">
            <v>6200-001-019</v>
          </cell>
          <cell r="B393" t="str">
            <v>GTOS.VTA.- CUOTAS Y SUSCRIPCIONES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</row>
        <row r="394">
          <cell r="A394" t="str">
            <v>6200-001-020</v>
          </cell>
          <cell r="B394" t="str">
            <v>GTOS.VTA.- PAGO DE DERECHOS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</row>
        <row r="395">
          <cell r="A395" t="str">
            <v>6200-001-021</v>
          </cell>
          <cell r="B395" t="str">
            <v>GTOS.VTA.- RECARGOS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</row>
        <row r="396">
          <cell r="A396" t="str">
            <v>6200-001-022</v>
          </cell>
          <cell r="B396" t="str">
            <v>GTOS.VTA.- NO DEDUCIBLES</v>
          </cell>
          <cell r="C396">
            <v>-16474.47</v>
          </cell>
          <cell r="D396" t="str">
            <v>MXP</v>
          </cell>
          <cell r="E396">
            <v>-922.84</v>
          </cell>
          <cell r="F396" t="str">
            <v>USD</v>
          </cell>
        </row>
        <row r="397">
          <cell r="A397" t="str">
            <v>6200-001-023</v>
          </cell>
          <cell r="B397" t="str">
            <v>GTOS.VTA.- MULTAS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</row>
        <row r="398">
          <cell r="A398" t="str">
            <v>6200-001-024</v>
          </cell>
          <cell r="B398" t="str">
            <v>GTOS.VTA.- GASTOS VARIOS</v>
          </cell>
          <cell r="C398">
            <v>-217260.33</v>
          </cell>
          <cell r="D398" t="str">
            <v>MXP</v>
          </cell>
          <cell r="E398">
            <v>-12008.46</v>
          </cell>
          <cell r="F398" t="str">
            <v>USD</v>
          </cell>
        </row>
        <row r="399">
          <cell r="A399" t="str">
            <v>6200-001-025</v>
          </cell>
          <cell r="B399" t="str">
            <v>GTOS.VTA.- COMIDAS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</row>
        <row r="400">
          <cell r="A400" t="str">
            <v>6200-001-026</v>
          </cell>
          <cell r="B400" t="str">
            <v>GTOS.VTA.- NO DEDUCIBLES ART.28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</row>
        <row r="401">
          <cell r="A401" t="str">
            <v>6200-001-027</v>
          </cell>
          <cell r="B401" t="str">
            <v>GTOS.VTA.- RENTA DE EQUIPO</v>
          </cell>
          <cell r="C401">
            <v>-2138.66</v>
          </cell>
          <cell r="D401" t="str">
            <v>MXP</v>
          </cell>
          <cell r="E401">
            <v>-121.78</v>
          </cell>
          <cell r="F401" t="str">
            <v>USD</v>
          </cell>
        </row>
        <row r="402">
          <cell r="A402" t="str">
            <v>6200-001-028</v>
          </cell>
          <cell r="B402" t="str">
            <v>GTOS.VTA.- CURSOS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</row>
        <row r="403">
          <cell r="A403" t="str">
            <v>6200-001-029</v>
          </cell>
          <cell r="B403" t="str">
            <v>GTOS.VTA.- MENSAJERIA</v>
          </cell>
          <cell r="C403">
            <v>-205.2</v>
          </cell>
          <cell r="D403" t="str">
            <v>MXP</v>
          </cell>
          <cell r="E403">
            <v>-11.6</v>
          </cell>
          <cell r="F403" t="str">
            <v>USD</v>
          </cell>
        </row>
        <row r="404">
          <cell r="A404" t="str">
            <v>6200-001-030</v>
          </cell>
          <cell r="B404" t="str">
            <v>GTOS.VTA.- GASTOS Y TRAMITES LEGALES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</row>
        <row r="405">
          <cell r="A405" t="str">
            <v>6200-001-031</v>
          </cell>
          <cell r="B405" t="str">
            <v>GTOS.VTA.- SEGUROS Y FIANZAS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</row>
        <row r="406">
          <cell r="A406" t="str">
            <v>6200-001-032</v>
          </cell>
          <cell r="B406" t="str">
            <v>GTOS.VTA.- DESPENSA Y ARTICULOS OFICINA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</row>
        <row r="407">
          <cell r="A407" t="str">
            <v>6200-001-033</v>
          </cell>
          <cell r="B407" t="str">
            <v>GTOS.VTA.- NEXTEL</v>
          </cell>
          <cell r="C407">
            <v>-1290.51</v>
          </cell>
          <cell r="D407" t="str">
            <v>MXP</v>
          </cell>
          <cell r="E407">
            <v>-72.959999999999994</v>
          </cell>
          <cell r="F407" t="str">
            <v>USD</v>
          </cell>
        </row>
        <row r="408">
          <cell r="A408" t="str">
            <v>6200-001-034</v>
          </cell>
          <cell r="B408" t="str">
            <v>GTOS.VTA.- SERVICIOS ADMINISTRATIV</v>
          </cell>
          <cell r="C408">
            <v>-5353.69</v>
          </cell>
          <cell r="D408" t="str">
            <v>MXP</v>
          </cell>
          <cell r="E408">
            <v>-304.38</v>
          </cell>
          <cell r="F408" t="str">
            <v>USD</v>
          </cell>
        </row>
        <row r="409">
          <cell r="A409" t="str">
            <v>6200-001-035</v>
          </cell>
          <cell r="B409" t="str">
            <v>GTOS.VTA.- PAPELERIA Y ARTICULOS</v>
          </cell>
          <cell r="C409">
            <v>-3820.13</v>
          </cell>
          <cell r="D409" t="str">
            <v>MXP</v>
          </cell>
          <cell r="E409">
            <v>-215.22</v>
          </cell>
          <cell r="F409" t="str">
            <v>USD</v>
          </cell>
        </row>
        <row r="410">
          <cell r="A410" t="str">
            <v>6200-001-036</v>
          </cell>
          <cell r="B410" t="str">
            <v>GTOS.VTA.-SER. DE COMEDOR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</row>
        <row r="411">
          <cell r="A411" t="str">
            <v>6200-001-037</v>
          </cell>
          <cell r="B411" t="str">
            <v>GTOS.VTA.- IVA NO ACREDITABLE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</row>
        <row r="412">
          <cell r="A412" t="str">
            <v>6200-001-038</v>
          </cell>
          <cell r="B412" t="str">
            <v>GTOS.VTA.- AMORTIZ.MEJORAS LOC. AR</v>
          </cell>
          <cell r="C412">
            <v>-83028.14</v>
          </cell>
          <cell r="D412" t="str">
            <v>MXP</v>
          </cell>
          <cell r="E412">
            <v>-4693.88</v>
          </cell>
          <cell r="F412" t="str">
            <v>USD</v>
          </cell>
        </row>
        <row r="413">
          <cell r="A413" t="str">
            <v>6200-001-039</v>
          </cell>
          <cell r="B413" t="str">
            <v>GTOS.VTA. UNIFORMES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</row>
        <row r="414">
          <cell r="A414" t="str">
            <v>6200-001-040</v>
          </cell>
          <cell r="B414" t="str">
            <v>GTOS.VTA.- ASESORIA ADMITIVA Y  SI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</row>
        <row r="415">
          <cell r="A415" t="str">
            <v>6200-001-041</v>
          </cell>
          <cell r="B415" t="str">
            <v>GTOS.VTA.- CONSUMO COMBUSTIBLE</v>
          </cell>
          <cell r="C415">
            <v>-16171.25</v>
          </cell>
          <cell r="D415" t="str">
            <v>MXP</v>
          </cell>
          <cell r="E415">
            <v>-904.59</v>
          </cell>
          <cell r="F415" t="str">
            <v>USD</v>
          </cell>
        </row>
        <row r="416">
          <cell r="A416" t="str">
            <v>6200-001-042</v>
          </cell>
          <cell r="B416" t="str">
            <v>GTOS.VTA.- PREMIOS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</row>
        <row r="417">
          <cell r="A417" t="str">
            <v>6200-001-043</v>
          </cell>
          <cell r="B417" t="str">
            <v>GTOS.VTA.- GASTOS DE VENTA P.RICO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</row>
        <row r="418">
          <cell r="A418" t="str">
            <v>6200-001-044</v>
          </cell>
          <cell r="B418" t="str">
            <v>GTOS.VTA.- MEDIACION MERCANTIL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</row>
        <row r="419">
          <cell r="A419" t="str">
            <v>6200-001-045</v>
          </cell>
          <cell r="B419" t="str">
            <v>GTOS.VTA.- DEMOSTRACIONES SAMS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</row>
        <row r="420">
          <cell r="A420" t="str">
            <v>6200-001-046</v>
          </cell>
          <cell r="B420" t="str">
            <v>GTOS.VTA.- DEMOSTRACIONES WALMART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</row>
        <row r="421">
          <cell r="A421" t="str">
            <v>6200-001-047</v>
          </cell>
          <cell r="B421" t="str">
            <v>GTOS.VTA.- PROYECTOS Y DISE?OS DE</v>
          </cell>
          <cell r="C421">
            <v>-255000</v>
          </cell>
          <cell r="D421" t="str">
            <v>MXP</v>
          </cell>
          <cell r="E421">
            <v>-14207.55</v>
          </cell>
          <cell r="F421" t="str">
            <v>USD</v>
          </cell>
        </row>
        <row r="422">
          <cell r="A422" t="str">
            <v>6200-001-048</v>
          </cell>
          <cell r="B422" t="str">
            <v>GTOS.VTA.- CUENTAS INCOBRABLES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</row>
        <row r="423">
          <cell r="A423" t="str">
            <v>6200-001-049</v>
          </cell>
          <cell r="B423" t="str">
            <v>GTOS.VTA.- PRODUCTOS DE DEMOSTRACI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</row>
        <row r="424">
          <cell r="A424" t="str">
            <v>6200-001-050</v>
          </cell>
          <cell r="B424" t="str">
            <v>GTOS.VTA.- PUBLICIDAD</v>
          </cell>
          <cell r="C424">
            <v>-650</v>
          </cell>
          <cell r="D424" t="str">
            <v>MXP</v>
          </cell>
          <cell r="E424">
            <v>-36.06</v>
          </cell>
          <cell r="F424" t="str">
            <v>USD</v>
          </cell>
        </row>
        <row r="425">
          <cell r="A425" t="str">
            <v>6200-001-051</v>
          </cell>
          <cell r="B425" t="str">
            <v>GTOS.VTA.- TRANSP. MISCELANEOS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</row>
        <row r="426">
          <cell r="A426" t="str">
            <v>6200-001-052</v>
          </cell>
          <cell r="B426" t="str">
            <v>GTOS.VTA.- USO DE MARCAS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</row>
        <row r="427">
          <cell r="A427" t="str">
            <v>6200-001-053</v>
          </cell>
          <cell r="B427" t="str">
            <v>GTOS.VTA.- MANIOBRAS POR FLETES</v>
          </cell>
          <cell r="C427">
            <v>-9800</v>
          </cell>
          <cell r="D427" t="str">
            <v>MXP</v>
          </cell>
          <cell r="E427">
            <v>-544.72</v>
          </cell>
          <cell r="F427" t="str">
            <v>USD</v>
          </cell>
        </row>
        <row r="428">
          <cell r="A428" t="str">
            <v>6200-001-054</v>
          </cell>
          <cell r="B428" t="str">
            <v>GTOS.VTA.- DEMOSTRACIONES COSTCO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</row>
        <row r="429">
          <cell r="A429" t="str">
            <v>6200-001-055</v>
          </cell>
          <cell r="B429" t="str">
            <v>GTOS.VTA.- COSTCO MEXICO (APORTACIONES)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</row>
        <row r="430">
          <cell r="A430" t="str">
            <v>6200-001-056</v>
          </cell>
          <cell r="B430" t="str">
            <v>GTOS.VTA.- AMORTIZAC. CARGO DIFERIDO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</row>
        <row r="431">
          <cell r="A431" t="str">
            <v>6200-001-057</v>
          </cell>
          <cell r="B431" t="str">
            <v>GTOS.VTA.-LICENCIAS EQ. DE COMPUTO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</row>
        <row r="432">
          <cell r="A432" t="str">
            <v>6200-001-058</v>
          </cell>
          <cell r="B432" t="str">
            <v>GTOS.VTA.-MANTTO. DE SISTEMAS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</row>
        <row r="433">
          <cell r="A433" t="str">
            <v>6200-001-098</v>
          </cell>
          <cell r="B433" t="str">
            <v>GTOS.VTA.- RESERVA PARA CUENTAS INCOBRABLES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</row>
        <row r="434">
          <cell r="A434" t="str">
            <v>6200-001-099</v>
          </cell>
          <cell r="B434" t="str">
            <v>GTOS.VTA.- RESERVA PARA INVENTARIOS OBSOLETOS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</row>
        <row r="435">
          <cell r="A435" t="str">
            <v>6200-001-100</v>
          </cell>
          <cell r="B435" t="str">
            <v>GTOS.VTA.- PROMOTORIA CENTROAMERICA</v>
          </cell>
          <cell r="C435">
            <v>-15408.63</v>
          </cell>
          <cell r="D435" t="str">
            <v>MXP</v>
          </cell>
          <cell r="E435">
            <v>-854.71</v>
          </cell>
          <cell r="F435" t="str">
            <v>USD</v>
          </cell>
        </row>
        <row r="436">
          <cell r="A436" t="str">
            <v>6200-001-101</v>
          </cell>
          <cell r="B436" t="str">
            <v>GTOS. VTA.- GTOS. DE FIN DE AÑO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</row>
        <row r="437">
          <cell r="A437">
            <v>0</v>
          </cell>
          <cell r="B437">
            <v>0</v>
          </cell>
          <cell r="C437" t="str">
            <v>__________________</v>
          </cell>
          <cell r="D437">
            <v>0</v>
          </cell>
          <cell r="E437" t="str">
            <v>__________________</v>
          </cell>
          <cell r="F437">
            <v>0</v>
          </cell>
        </row>
        <row r="438">
          <cell r="A438" t="str">
            <v>Total 6200-000-000</v>
          </cell>
          <cell r="B438" t="str">
            <v>GASTOS DE VENTA</v>
          </cell>
          <cell r="C438">
            <v>-1046847.17</v>
          </cell>
          <cell r="D438" t="str">
            <v>MXP</v>
          </cell>
          <cell r="E438">
            <v>-58383.83</v>
          </cell>
          <cell r="F438" t="str">
            <v>USD</v>
          </cell>
        </row>
        <row r="439">
          <cell r="A439">
            <v>0</v>
          </cell>
          <cell r="B439">
            <v>0</v>
          </cell>
          <cell r="C439" t="str">
            <v>- - - - - - - - - - - - -</v>
          </cell>
          <cell r="D439">
            <v>0</v>
          </cell>
          <cell r="E439" t="str">
            <v>- - - - - - - - - - - - -</v>
          </cell>
          <cell r="F439">
            <v>0</v>
          </cell>
        </row>
        <row r="440">
          <cell r="A440">
            <v>0</v>
          </cell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</row>
        <row r="441">
          <cell r="A441" t="str">
            <v>6200-002-000</v>
          </cell>
          <cell r="B441" t="str">
            <v>GASTOS DE VENTA MIRACHEM</v>
          </cell>
          <cell r="C441">
            <v>-22832.73</v>
          </cell>
          <cell r="D441" t="str">
            <v>MXP</v>
          </cell>
          <cell r="E441">
            <v>-1279.3</v>
          </cell>
          <cell r="F441" t="str">
            <v>USD</v>
          </cell>
        </row>
        <row r="442">
          <cell r="A442">
            <v>0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</row>
        <row r="443">
          <cell r="A443" t="str">
            <v>6200-002-001</v>
          </cell>
          <cell r="B443" t="str">
            <v>GTOS.VTA.- HONORAR. ASIMILADOS A S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</row>
        <row r="444">
          <cell r="A444" t="str">
            <v>6200-002-002</v>
          </cell>
          <cell r="B444" t="str">
            <v>GTOS.VTA.- SERVICIO DE PERSONAL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</row>
        <row r="445">
          <cell r="A445" t="str">
            <v>6200-002-003</v>
          </cell>
          <cell r="B445" t="str">
            <v>GTOS.VTA.- COMISIONES A TERCEROS-E</v>
          </cell>
          <cell r="C445">
            <v>-15193.64</v>
          </cell>
          <cell r="D445" t="str">
            <v>MXP</v>
          </cell>
          <cell r="E445">
            <v>-854.98</v>
          </cell>
          <cell r="F445" t="str">
            <v>USD</v>
          </cell>
        </row>
        <row r="446">
          <cell r="A446" t="str">
            <v>6200-002-004</v>
          </cell>
          <cell r="B446" t="str">
            <v>GTOS.VTA.- VIAJES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</row>
        <row r="447">
          <cell r="A447" t="str">
            <v>6200-002-005</v>
          </cell>
          <cell r="B447" t="str">
            <v>GTOS.VTA.- RENTA</v>
          </cell>
          <cell r="C447">
            <v>-4706.22</v>
          </cell>
          <cell r="D447" t="str">
            <v>MXP</v>
          </cell>
          <cell r="E447">
            <v>-261.05</v>
          </cell>
          <cell r="F447" t="str">
            <v>USD</v>
          </cell>
        </row>
        <row r="448">
          <cell r="A448" t="str">
            <v>6200-002-006</v>
          </cell>
          <cell r="B448" t="str">
            <v>GTOS.VTA.- LUZ</v>
          </cell>
          <cell r="C448">
            <v>-1087.3599999999999</v>
          </cell>
          <cell r="D448" t="str">
            <v>MXP</v>
          </cell>
          <cell r="E448">
            <v>-60.32</v>
          </cell>
          <cell r="F448" t="str">
            <v>USD</v>
          </cell>
        </row>
        <row r="449">
          <cell r="A449" t="str">
            <v>6200-002-007</v>
          </cell>
          <cell r="B449" t="str">
            <v>GTOS.VTA.- TELEFONO</v>
          </cell>
          <cell r="C449">
            <v>-1329.79</v>
          </cell>
          <cell r="D449" t="str">
            <v>MXP</v>
          </cell>
          <cell r="E449">
            <v>-73.760000000000005</v>
          </cell>
          <cell r="F449" t="str">
            <v>USD</v>
          </cell>
        </row>
        <row r="450">
          <cell r="A450" t="str">
            <v>6200-002-008</v>
          </cell>
          <cell r="B450" t="str">
            <v>GTOS.VTA.- AGUA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</row>
        <row r="451">
          <cell r="A451" t="str">
            <v>6200-002-009</v>
          </cell>
          <cell r="B451" t="str">
            <v>GTOS.VTA.- NO DEDUCIBLES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</row>
        <row r="452">
          <cell r="A452" t="str">
            <v>6200-002-010</v>
          </cell>
          <cell r="B452" t="str">
            <v>GTOS.VTA.- RENTA DE EQUIPO</v>
          </cell>
          <cell r="C452">
            <v>-85.55</v>
          </cell>
          <cell r="D452" t="str">
            <v>MXP</v>
          </cell>
          <cell r="E452">
            <v>-4.87</v>
          </cell>
          <cell r="F452" t="str">
            <v>USD</v>
          </cell>
        </row>
        <row r="453">
          <cell r="A453" t="str">
            <v>6200-002-011</v>
          </cell>
          <cell r="B453" t="str">
            <v>GTOS.VTA.- SEGUROS Y FIANZAS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</row>
        <row r="454">
          <cell r="A454" t="str">
            <v>6200-002-012</v>
          </cell>
          <cell r="B454" t="str">
            <v>GTOS.VTA.- NEXTEL</v>
          </cell>
          <cell r="C454">
            <v>-430.17</v>
          </cell>
          <cell r="D454" t="str">
            <v>MXP</v>
          </cell>
          <cell r="E454">
            <v>-24.32</v>
          </cell>
          <cell r="F454" t="str">
            <v>USD</v>
          </cell>
        </row>
        <row r="455">
          <cell r="A455" t="str">
            <v>6200-002-013</v>
          </cell>
          <cell r="B455" t="str">
            <v>GTOS.VTA.- GASTOS VARIOS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</row>
        <row r="456">
          <cell r="A456" t="str">
            <v>6200-002-014</v>
          </cell>
          <cell r="B456" t="str">
            <v>GTOS. VTA.- GTOS. DE FIN DE AÑO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</row>
        <row r="457">
          <cell r="A457">
            <v>0</v>
          </cell>
          <cell r="B457">
            <v>0</v>
          </cell>
          <cell r="C457" t="str">
            <v>__________________</v>
          </cell>
          <cell r="D457">
            <v>0</v>
          </cell>
          <cell r="E457" t="str">
            <v>__________________</v>
          </cell>
          <cell r="F457">
            <v>0</v>
          </cell>
        </row>
        <row r="458">
          <cell r="A458" t="str">
            <v>Total 6200-002-000</v>
          </cell>
          <cell r="B458" t="str">
            <v>GASTOS DE VENTA MIRACHEM</v>
          </cell>
          <cell r="C458">
            <v>-22832.73</v>
          </cell>
          <cell r="D458" t="str">
            <v>MXP</v>
          </cell>
          <cell r="E458">
            <v>-1279.3</v>
          </cell>
          <cell r="F458" t="str">
            <v>USD</v>
          </cell>
        </row>
        <row r="459">
          <cell r="A459">
            <v>0</v>
          </cell>
          <cell r="B459">
            <v>0</v>
          </cell>
          <cell r="C459" t="str">
            <v>- - - - - - - - - - - - -</v>
          </cell>
          <cell r="D459">
            <v>0</v>
          </cell>
          <cell r="E459" t="str">
            <v>- - - - - - - - - - - - -</v>
          </cell>
          <cell r="F459">
            <v>0</v>
          </cell>
        </row>
        <row r="460">
          <cell r="A460">
            <v>0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</row>
        <row r="461">
          <cell r="A461" t="str">
            <v>6300-001-000</v>
          </cell>
          <cell r="B461" t="str">
            <v>GASTOS DE ADMINISTRACION</v>
          </cell>
          <cell r="C461">
            <v>-1122302.04</v>
          </cell>
          <cell r="D461" t="str">
            <v>MXP</v>
          </cell>
          <cell r="E461">
            <v>-62709.91</v>
          </cell>
          <cell r="F461" t="str">
            <v>USD</v>
          </cell>
        </row>
        <row r="462">
          <cell r="A462">
            <v>0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</row>
        <row r="463">
          <cell r="A463" t="str">
            <v>6300-001-001</v>
          </cell>
          <cell r="B463" t="str">
            <v>GTOS.ADMON.- HONORARIOS ASIMIL.SAL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</row>
        <row r="464">
          <cell r="A464" t="str">
            <v>6300-001-002</v>
          </cell>
          <cell r="B464" t="str">
            <v>GTOS.ADMON.- SERVICIO DE PERSONAL</v>
          </cell>
          <cell r="C464">
            <v>-749375.59</v>
          </cell>
          <cell r="D464" t="str">
            <v>MXP</v>
          </cell>
          <cell r="E464">
            <v>-41868.17</v>
          </cell>
          <cell r="F464" t="str">
            <v>USD</v>
          </cell>
        </row>
        <row r="465">
          <cell r="A465" t="str">
            <v>6300-001-003</v>
          </cell>
          <cell r="B465" t="str">
            <v>GTOS.ADMON.- COMISIONES A TERCEROS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</row>
        <row r="466">
          <cell r="A466" t="str">
            <v>6300-001-004</v>
          </cell>
          <cell r="B466" t="str">
            <v>GTOS.ADMON.- VIAJES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</row>
        <row r="467">
          <cell r="A467" t="str">
            <v>6300-001-005</v>
          </cell>
          <cell r="B467" t="str">
            <v>GTOS.ADMON.- RENTA</v>
          </cell>
          <cell r="C467">
            <v>-42356.03</v>
          </cell>
          <cell r="D467" t="str">
            <v>MXP</v>
          </cell>
          <cell r="E467">
            <v>-2349.4699999999998</v>
          </cell>
          <cell r="F467" t="str">
            <v>USD</v>
          </cell>
        </row>
        <row r="468">
          <cell r="A468" t="str">
            <v>6300-001-006</v>
          </cell>
          <cell r="B468" t="str">
            <v>GTOS.ADMON.- LUZ</v>
          </cell>
          <cell r="C468">
            <v>-4349.5200000000004</v>
          </cell>
          <cell r="D468" t="str">
            <v>MXP</v>
          </cell>
          <cell r="E468">
            <v>-241.27</v>
          </cell>
          <cell r="F468" t="str">
            <v>USD</v>
          </cell>
        </row>
        <row r="469">
          <cell r="A469" t="str">
            <v>6300-001-007</v>
          </cell>
          <cell r="B469" t="str">
            <v>GTOS.ADMON.- TELEFONO</v>
          </cell>
          <cell r="C469">
            <v>-6648.79</v>
          </cell>
          <cell r="D469" t="str">
            <v>MXP</v>
          </cell>
          <cell r="E469">
            <v>-368.81</v>
          </cell>
          <cell r="F469" t="str">
            <v>USD</v>
          </cell>
        </row>
        <row r="470">
          <cell r="A470" t="str">
            <v>6300-001-008</v>
          </cell>
          <cell r="B470" t="str">
            <v>GTOS.ADMON.- AGUA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</row>
        <row r="471">
          <cell r="A471" t="str">
            <v>6300-001-009</v>
          </cell>
          <cell r="B471" t="str">
            <v>GTOS.ADMON.- DEP'N EQ.TRANSPORTE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</row>
        <row r="472">
          <cell r="A472" t="str">
            <v>6300-001-010</v>
          </cell>
          <cell r="B472" t="str">
            <v>GTOS.ADMON.- DEP'N EQ.COMPUTO</v>
          </cell>
          <cell r="C472">
            <v>-13921.68</v>
          </cell>
          <cell r="D472" t="str">
            <v>MXP</v>
          </cell>
          <cell r="E472">
            <v>-787.04</v>
          </cell>
          <cell r="F472" t="str">
            <v>USD</v>
          </cell>
        </row>
        <row r="473">
          <cell r="A473" t="str">
            <v>6300-001-011</v>
          </cell>
          <cell r="B473" t="str">
            <v>GTOS.ADMON.- DEP'N MOB.Y EQ.OFICIN</v>
          </cell>
          <cell r="C473">
            <v>-11931.27</v>
          </cell>
          <cell r="D473" t="str">
            <v>MXP</v>
          </cell>
          <cell r="E473">
            <v>-674.52</v>
          </cell>
          <cell r="F473" t="str">
            <v>USD</v>
          </cell>
        </row>
        <row r="474">
          <cell r="A474" t="str">
            <v>6300-001-012</v>
          </cell>
          <cell r="B474" t="str">
            <v>GTOS.ADMON.- AMORT'N GTOS.INSTALAC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</row>
        <row r="475">
          <cell r="A475" t="str">
            <v>6300-001-013</v>
          </cell>
          <cell r="B475" t="str">
            <v>GTOS.ADMON.- REPAR.MTTO.MOB.Y EQ.O</v>
          </cell>
          <cell r="C475">
            <v>-8055</v>
          </cell>
          <cell r="D475" t="str">
            <v>MXP</v>
          </cell>
          <cell r="E475">
            <v>-459.6</v>
          </cell>
          <cell r="F475" t="str">
            <v>USD</v>
          </cell>
        </row>
        <row r="476">
          <cell r="A476" t="str">
            <v>6300-001-014</v>
          </cell>
          <cell r="B476" t="str">
            <v>GTOS.ADMON.- MANTTO. DE BODEGA</v>
          </cell>
          <cell r="C476">
            <v>-6917.25</v>
          </cell>
          <cell r="D476" t="str">
            <v>MXP</v>
          </cell>
          <cell r="E476">
            <v>-383.7</v>
          </cell>
          <cell r="F476" t="str">
            <v>USD</v>
          </cell>
        </row>
        <row r="477">
          <cell r="A477" t="str">
            <v>6300-001-015</v>
          </cell>
          <cell r="B477" t="str">
            <v>GTOS.ADMON.- REPAR.MTTO.EQ.COMPUTO</v>
          </cell>
          <cell r="C477">
            <v>-5200</v>
          </cell>
          <cell r="D477" t="str">
            <v>MXP</v>
          </cell>
          <cell r="E477">
            <v>-285.61</v>
          </cell>
          <cell r="F477" t="str">
            <v>USD</v>
          </cell>
        </row>
        <row r="478">
          <cell r="A478" t="str">
            <v>6300-001-016</v>
          </cell>
          <cell r="B478" t="str">
            <v>GTOS.ADMON.- REPAR.MTTO.EQ.TRANSPO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</row>
        <row r="479">
          <cell r="A479" t="str">
            <v>6300-001-017</v>
          </cell>
          <cell r="B479" t="str">
            <v>GTOS.ADMON.- HONORARIOS A PROFESIONISTAS</v>
          </cell>
          <cell r="C479">
            <v>-6353.67</v>
          </cell>
          <cell r="D479" t="str">
            <v>MXP</v>
          </cell>
          <cell r="E479">
            <v>-352.44</v>
          </cell>
          <cell r="F479" t="str">
            <v>USD</v>
          </cell>
        </row>
        <row r="480">
          <cell r="A480" t="str">
            <v>6300-001-018</v>
          </cell>
          <cell r="B480" t="str">
            <v>GTOS.ADMON.- HONORARIOS SERVIC PROFESIONALES</v>
          </cell>
          <cell r="C480">
            <v>-129185.02</v>
          </cell>
          <cell r="D480" t="str">
            <v>MXP</v>
          </cell>
          <cell r="E480">
            <v>-7175.22</v>
          </cell>
          <cell r="F480" t="str">
            <v>USD</v>
          </cell>
        </row>
        <row r="481">
          <cell r="A481" t="str">
            <v>6300-001-019</v>
          </cell>
          <cell r="B481" t="str">
            <v>GTOS.ADMON.- CUOTAS Y SUSCRIPCIONE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</row>
        <row r="482">
          <cell r="A482" t="str">
            <v>6300-001-020</v>
          </cell>
          <cell r="B482" t="str">
            <v>GTOS.ADMON.- PAGO DE DERECHOS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</row>
        <row r="483">
          <cell r="A483" t="str">
            <v>6300-001-021</v>
          </cell>
          <cell r="B483" t="str">
            <v>GTOS.ADMON.- RECARGOS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</row>
        <row r="484">
          <cell r="A484" t="str">
            <v>6300-001-022</v>
          </cell>
          <cell r="B484" t="str">
            <v>GTOS.ADMON.- NO DEDUCIBLES</v>
          </cell>
          <cell r="C484">
            <v>-9750</v>
          </cell>
          <cell r="D484" t="str">
            <v>MXP</v>
          </cell>
          <cell r="E484">
            <v>-547.47</v>
          </cell>
          <cell r="F484" t="str">
            <v>USD</v>
          </cell>
        </row>
        <row r="485">
          <cell r="A485" t="str">
            <v>6300-001-023</v>
          </cell>
          <cell r="B485" t="str">
            <v>GTOS.ADMON.- MULTAS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</row>
        <row r="486">
          <cell r="A486" t="str">
            <v>6300-001-024</v>
          </cell>
          <cell r="B486" t="str">
            <v>GTOS.ADMON.- GASTOS VARIOS</v>
          </cell>
          <cell r="C486">
            <v>-21537.57</v>
          </cell>
          <cell r="D486" t="str">
            <v>MXP</v>
          </cell>
          <cell r="E486">
            <v>-1186.1400000000001</v>
          </cell>
          <cell r="F486" t="str">
            <v>USD</v>
          </cell>
        </row>
        <row r="487">
          <cell r="A487" t="str">
            <v>6300-001-025</v>
          </cell>
          <cell r="B487" t="str">
            <v>GTOS.ADMON.- COMIDAS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</row>
        <row r="488">
          <cell r="A488" t="str">
            <v>6300-001-026</v>
          </cell>
          <cell r="B488" t="str">
            <v>GTOS.ADMON.- NO DEDUCIBLES ART.28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</row>
        <row r="489">
          <cell r="A489" t="str">
            <v>6300-001-027</v>
          </cell>
          <cell r="B489" t="str">
            <v>GTOS.ADMON.- RENTA EQUIPO</v>
          </cell>
          <cell r="C489">
            <v>-2566.39</v>
          </cell>
          <cell r="D489" t="str">
            <v>MXP</v>
          </cell>
          <cell r="E489">
            <v>-146.13</v>
          </cell>
          <cell r="F489" t="str">
            <v>USD</v>
          </cell>
        </row>
        <row r="490">
          <cell r="A490" t="str">
            <v>6300-001-028</v>
          </cell>
          <cell r="B490" t="str">
            <v>GTOS.ADMON.- CURSOS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</row>
        <row r="491">
          <cell r="A491" t="str">
            <v>6300-001-029</v>
          </cell>
          <cell r="B491" t="str">
            <v>GTOS.ADMON.- MENSAJERIA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</row>
        <row r="492">
          <cell r="A492" t="str">
            <v>6300-001-030</v>
          </cell>
          <cell r="B492" t="str">
            <v>GTOS.ADMON.- GASTOS Y TRAMITES LEGALES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</row>
        <row r="493">
          <cell r="A493" t="str">
            <v>6300-001-031</v>
          </cell>
          <cell r="B493" t="str">
            <v>GTOS.ADMON.- SEGUROS Y FIANZAS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</row>
        <row r="494">
          <cell r="A494" t="str">
            <v>6300-001-032</v>
          </cell>
          <cell r="B494" t="str">
            <v>GTOS.ADMON.- DESPENSA Y ARTICULOS OFICINA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</row>
        <row r="495">
          <cell r="A495" t="str">
            <v>6300-001-033</v>
          </cell>
          <cell r="B495" t="str">
            <v>GTOS.ADMON.- NEXTEL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</row>
        <row r="496">
          <cell r="A496" t="str">
            <v>6300-001-034</v>
          </cell>
          <cell r="B496" t="str">
            <v>GTOS.ADMON.- SERVICIOS ADMTVOS.</v>
          </cell>
          <cell r="C496">
            <v>-8030.54</v>
          </cell>
          <cell r="D496" t="str">
            <v>MXP</v>
          </cell>
          <cell r="E496">
            <v>-456.57</v>
          </cell>
          <cell r="F496" t="str">
            <v>USD</v>
          </cell>
        </row>
        <row r="497">
          <cell r="A497" t="str">
            <v>6300-001-035</v>
          </cell>
          <cell r="B497" t="str">
            <v>GTOS.ADMON.- PAPELERIA Y ARTICULOS</v>
          </cell>
          <cell r="C497">
            <v>-5088.38</v>
          </cell>
          <cell r="D497" t="str">
            <v>MXP</v>
          </cell>
          <cell r="E497">
            <v>-286.02999999999997</v>
          </cell>
          <cell r="F497" t="str">
            <v>USD</v>
          </cell>
        </row>
        <row r="498">
          <cell r="A498" t="str">
            <v>6300-001-036</v>
          </cell>
          <cell r="B498" t="str">
            <v>GTOS.ADMON.- SERV. DE COMEDOR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</row>
        <row r="499">
          <cell r="A499" t="str">
            <v>6300-001-037</v>
          </cell>
          <cell r="B499" t="str">
            <v>GTOS.ADMON.- IVA NO ACREDITABLE</v>
          </cell>
          <cell r="C499">
            <v>-360</v>
          </cell>
          <cell r="D499" t="str">
            <v>MXP</v>
          </cell>
          <cell r="E499">
            <v>-20.27</v>
          </cell>
          <cell r="F499" t="str">
            <v>USD</v>
          </cell>
        </row>
        <row r="500">
          <cell r="A500" t="str">
            <v>6300-001-038</v>
          </cell>
          <cell r="B500" t="str">
            <v>GTOS.ADMON.- AMORTIZ.MEJORAS LOC.</v>
          </cell>
          <cell r="C500">
            <v>-83028.14</v>
          </cell>
          <cell r="D500" t="str">
            <v>MXP</v>
          </cell>
          <cell r="E500">
            <v>-4693.88</v>
          </cell>
          <cell r="F500" t="str">
            <v>USD</v>
          </cell>
        </row>
        <row r="501">
          <cell r="A501" t="str">
            <v>6300-001-039</v>
          </cell>
          <cell r="B501" t="str">
            <v>GTOS.ADMON.-UNIFORMES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</row>
        <row r="502">
          <cell r="A502" t="str">
            <v>6300-001-040</v>
          </cell>
          <cell r="B502" t="str">
            <v>GTOS.ADMON.- ASESORIA ADMITIVA Y S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</row>
        <row r="503">
          <cell r="A503" t="str">
            <v>6300-001-041</v>
          </cell>
          <cell r="B503" t="str">
            <v>GTOS.ADMON.- COMBUSTIBLES-GASOLINA</v>
          </cell>
          <cell r="C503">
            <v>-2352.48</v>
          </cell>
          <cell r="D503" t="str">
            <v>MXP</v>
          </cell>
          <cell r="E503">
            <v>-132.57</v>
          </cell>
          <cell r="F503" t="str">
            <v>USD</v>
          </cell>
        </row>
        <row r="504">
          <cell r="A504" t="str">
            <v>6300-001-042</v>
          </cell>
          <cell r="B504" t="str">
            <v>GTOS.ADMON.- PREMIOS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</row>
        <row r="505">
          <cell r="A505" t="str">
            <v>6300-001-043</v>
          </cell>
          <cell r="B505" t="str">
            <v>GTOS.ADMON.- HONORAR.CONSEJO DE AD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</row>
        <row r="506">
          <cell r="A506" t="str">
            <v>6300-001-044</v>
          </cell>
          <cell r="B506" t="str">
            <v>GTOS.ADMON.- AMORTIZ.CARGO DIFERIDO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</row>
        <row r="507">
          <cell r="A507" t="str">
            <v>6300-001-045</v>
          </cell>
          <cell r="B507" t="str">
            <v>GTOS.ADMON.- ACTUALIZACION IETU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</row>
        <row r="508">
          <cell r="A508" t="str">
            <v>6300-001-046</v>
          </cell>
          <cell r="B508" t="str">
            <v>GTOS.ADMON.-LICENCIAS EQ. DE COMPUTO</v>
          </cell>
          <cell r="C508">
            <v>-5294.72</v>
          </cell>
          <cell r="D508" t="str">
            <v>MXP</v>
          </cell>
          <cell r="E508">
            <v>-295</v>
          </cell>
          <cell r="F508" t="str">
            <v>USD</v>
          </cell>
        </row>
        <row r="509">
          <cell r="A509" t="str">
            <v>6300-001-047</v>
          </cell>
          <cell r="B509" t="str">
            <v>GTOS.ADMON.-MANTTO. DE SISTEMAS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</row>
        <row r="510">
          <cell r="A510" t="str">
            <v>6300-001-048</v>
          </cell>
          <cell r="B510" t="str">
            <v>GTOS.ADMON.- GTOS. DE FIN DE AÑO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</row>
        <row r="511">
          <cell r="A511" t="str">
            <v>6300-001-049</v>
          </cell>
          <cell r="B511" t="str">
            <v>GTOS.ADMON.- DONATIVO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</row>
        <row r="512">
          <cell r="A512">
            <v>0</v>
          </cell>
          <cell r="B512">
            <v>0</v>
          </cell>
          <cell r="C512" t="str">
            <v>__________________</v>
          </cell>
          <cell r="D512">
            <v>0</v>
          </cell>
          <cell r="E512" t="str">
            <v>__________________</v>
          </cell>
          <cell r="F512">
            <v>0</v>
          </cell>
        </row>
        <row r="513">
          <cell r="A513" t="str">
            <v>Total 6300-001-000</v>
          </cell>
          <cell r="B513" t="str">
            <v>GASTOS DE ADMINISTRACION</v>
          </cell>
          <cell r="C513">
            <v>-1122302.04</v>
          </cell>
          <cell r="D513" t="str">
            <v>MXP</v>
          </cell>
          <cell r="E513">
            <v>-62709.91</v>
          </cell>
          <cell r="F513" t="str">
            <v>USD</v>
          </cell>
        </row>
        <row r="514">
          <cell r="A514">
            <v>0</v>
          </cell>
          <cell r="B514">
            <v>0</v>
          </cell>
          <cell r="C514" t="str">
            <v>- - - - - - - - - - - - -</v>
          </cell>
          <cell r="D514">
            <v>0</v>
          </cell>
          <cell r="E514" t="str">
            <v>- - - - - - - - - - - - -</v>
          </cell>
          <cell r="F514">
            <v>0</v>
          </cell>
        </row>
        <row r="515">
          <cell r="A515">
            <v>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</row>
        <row r="516">
          <cell r="A516" t="str">
            <v>6400-001-000</v>
          </cell>
          <cell r="B516" t="str">
            <v>GASTOS DE DIRECCION</v>
          </cell>
          <cell r="C516">
            <v>-4863557.21</v>
          </cell>
          <cell r="D516" t="str">
            <v>MXP</v>
          </cell>
          <cell r="E516">
            <v>-271525.53999999998</v>
          </cell>
          <cell r="F516" t="str">
            <v>USD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</row>
        <row r="518">
          <cell r="A518" t="str">
            <v>6400-001-001</v>
          </cell>
          <cell r="B518" t="str">
            <v>GTOS.DIR.- HONORARIOS ASIMILADOS A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</row>
        <row r="519">
          <cell r="A519" t="str">
            <v>6400-001-002</v>
          </cell>
          <cell r="B519" t="str">
            <v>GTOS.DIR.- SERVICIO DE PERSONAL</v>
          </cell>
          <cell r="C519">
            <v>-16666.71</v>
          </cell>
          <cell r="D519" t="str">
            <v>MXP</v>
          </cell>
          <cell r="E519">
            <v>-928.81</v>
          </cell>
          <cell r="F519" t="str">
            <v>USD</v>
          </cell>
        </row>
        <row r="520">
          <cell r="A520" t="str">
            <v>6400-001-003</v>
          </cell>
          <cell r="B520" t="str">
            <v>GTOS.DIR.- COMISIONES A TERCEROS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</row>
        <row r="521">
          <cell r="A521" t="str">
            <v>6400-001-004</v>
          </cell>
          <cell r="B521" t="str">
            <v>GTOS.DIR.- VIAJES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</row>
        <row r="522">
          <cell r="A522" t="str">
            <v>6400-001-005</v>
          </cell>
          <cell r="B522" t="str">
            <v>GTOS.DIR.- RENTA</v>
          </cell>
          <cell r="C522">
            <v>-4706.22</v>
          </cell>
          <cell r="D522" t="str">
            <v>MXP</v>
          </cell>
          <cell r="E522">
            <v>-261.05</v>
          </cell>
          <cell r="F522" t="str">
            <v>USD</v>
          </cell>
        </row>
        <row r="523">
          <cell r="A523" t="str">
            <v>6400-001-006</v>
          </cell>
          <cell r="B523" t="str">
            <v>GTOS.DIR.- LUZ</v>
          </cell>
          <cell r="C523">
            <v>-1087.3800000000001</v>
          </cell>
          <cell r="D523" t="str">
            <v>MXP</v>
          </cell>
          <cell r="E523">
            <v>-60.32</v>
          </cell>
          <cell r="F523" t="str">
            <v>USD</v>
          </cell>
        </row>
        <row r="524">
          <cell r="A524" t="str">
            <v>6400-001-007</v>
          </cell>
          <cell r="B524" t="str">
            <v>GTOS.DIR.- TELEFONO</v>
          </cell>
          <cell r="C524">
            <v>-3347.44</v>
          </cell>
          <cell r="D524" t="str">
            <v>MXP</v>
          </cell>
          <cell r="E524">
            <v>-186.23</v>
          </cell>
          <cell r="F524" t="str">
            <v>USD</v>
          </cell>
        </row>
        <row r="525">
          <cell r="A525" t="str">
            <v>6400-001-008</v>
          </cell>
          <cell r="B525" t="str">
            <v>GTOS.DIR.- AGUA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</row>
        <row r="526">
          <cell r="A526" t="str">
            <v>6400-001-009</v>
          </cell>
          <cell r="B526" t="str">
            <v>GTOS.DIR.- DEP'N EQ.TRANSPORTE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</row>
        <row r="527">
          <cell r="A527" t="str">
            <v>6400-001-010</v>
          </cell>
          <cell r="B527" t="str">
            <v>GTOS.DIR.- DEP'N EQ.COMPUTO</v>
          </cell>
          <cell r="C527">
            <v>-3977.62</v>
          </cell>
          <cell r="D527" t="str">
            <v>MXP</v>
          </cell>
          <cell r="E527">
            <v>-224.87</v>
          </cell>
          <cell r="F527" t="str">
            <v>USD</v>
          </cell>
        </row>
        <row r="528">
          <cell r="A528" t="str">
            <v>6400-001-011</v>
          </cell>
          <cell r="B528" t="str">
            <v>GTOS.DIR.- DEP'N MOB.Y EQ.OFICINA</v>
          </cell>
          <cell r="C528">
            <v>-3408.91</v>
          </cell>
          <cell r="D528" t="str">
            <v>MXP</v>
          </cell>
          <cell r="E528">
            <v>-192.71</v>
          </cell>
          <cell r="F528" t="str">
            <v>USD</v>
          </cell>
        </row>
        <row r="529">
          <cell r="A529" t="str">
            <v>6400-001-012</v>
          </cell>
          <cell r="B529" t="str">
            <v>GTOS.DIR.- AMORT'N GTOS.INSTALACIO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</row>
        <row r="530">
          <cell r="A530" t="str">
            <v>6400-001-013</v>
          </cell>
          <cell r="B530" t="str">
            <v>GTOS.DIR.- REPAR.MTTO.MOB.Y EQ.OFI</v>
          </cell>
          <cell r="C530">
            <v>-3759</v>
          </cell>
          <cell r="D530" t="str">
            <v>MXP</v>
          </cell>
          <cell r="E530">
            <v>-214.48</v>
          </cell>
          <cell r="F530" t="str">
            <v>USD</v>
          </cell>
        </row>
        <row r="531">
          <cell r="A531" t="str">
            <v>6400-001-014</v>
          </cell>
          <cell r="B531" t="str">
            <v>GTOS.DIR.- MANTTO. DE BODEGA</v>
          </cell>
          <cell r="C531">
            <v>-2766.89</v>
          </cell>
          <cell r="D531" t="str">
            <v>MXP</v>
          </cell>
          <cell r="E531">
            <v>-153.47999999999999</v>
          </cell>
          <cell r="F531" t="str">
            <v>USD</v>
          </cell>
        </row>
        <row r="532">
          <cell r="A532" t="str">
            <v>6400-001-015</v>
          </cell>
          <cell r="B532" t="str">
            <v>GTOS.DIR.- REPAR.MTTO.EQ.COMPUTO</v>
          </cell>
          <cell r="C532">
            <v>-51.7</v>
          </cell>
          <cell r="D532" t="str">
            <v>MXP</v>
          </cell>
          <cell r="E532">
            <v>-2.88</v>
          </cell>
          <cell r="F532" t="str">
            <v>USD</v>
          </cell>
        </row>
        <row r="533">
          <cell r="A533" t="str">
            <v>6400-001-016</v>
          </cell>
          <cell r="B533" t="str">
            <v>GTOS.DIR.- REPAR.MTTO.EQ.TRANSPORT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</row>
        <row r="534">
          <cell r="A534" t="str">
            <v>6400-001-017</v>
          </cell>
          <cell r="B534" t="str">
            <v>GTOS.DIR.- HONORARIOS A PROFESIONISTAS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</row>
        <row r="535">
          <cell r="A535" t="str">
            <v>6400-001-018</v>
          </cell>
          <cell r="B535" t="str">
            <v>GTOS.DIR.- HONORARIOS SERVIC PROFESIONALES</v>
          </cell>
          <cell r="C535">
            <v>-2608890</v>
          </cell>
          <cell r="D535" t="str">
            <v>MXP</v>
          </cell>
          <cell r="E535">
            <v>-144084.32999999999</v>
          </cell>
          <cell r="F535" t="str">
            <v>USD</v>
          </cell>
        </row>
        <row r="536">
          <cell r="A536" t="str">
            <v>6400-001-019</v>
          </cell>
          <cell r="B536" t="str">
            <v>GTOS.DIR.- CUOTAS Y SUSCRIPCIONES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</row>
        <row r="537">
          <cell r="A537" t="str">
            <v>6400-001-020</v>
          </cell>
          <cell r="B537" t="str">
            <v>GTOS.DIR.- PAGO DE DERECHOS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</row>
        <row r="538">
          <cell r="A538" t="str">
            <v>6400-001-021</v>
          </cell>
          <cell r="B538" t="str">
            <v>GTOS.DIR.- RECARGOS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</row>
        <row r="539">
          <cell r="A539" t="str">
            <v>6400-001-022</v>
          </cell>
          <cell r="B539" t="str">
            <v>GTOS.DIR.- NO DEDUCIBLES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</row>
        <row r="540">
          <cell r="A540" t="str">
            <v>6400-001-023</v>
          </cell>
          <cell r="B540" t="str">
            <v>GTOS.DIR.- MULTAS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</row>
        <row r="541">
          <cell r="A541" t="str">
            <v>6400-001-024</v>
          </cell>
          <cell r="B541" t="str">
            <v>GTOS.DIR.- GASTOS VARIOS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</row>
        <row r="542">
          <cell r="A542" t="str">
            <v>6400-001-025</v>
          </cell>
          <cell r="B542" t="str">
            <v>GTOS.DIR.- COMIDAS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</row>
        <row r="543">
          <cell r="A543" t="str">
            <v>6400-001-026</v>
          </cell>
          <cell r="B543" t="str">
            <v>GTOS.DIR.- NO DEDUCIBLES ART.28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</row>
        <row r="544">
          <cell r="A544" t="str">
            <v>6400-001-027</v>
          </cell>
          <cell r="B544" t="str">
            <v>GTOS.DIR.- RENTA EQUIPO</v>
          </cell>
          <cell r="C544">
            <v>-342.18</v>
          </cell>
          <cell r="D544" t="str">
            <v>MXP</v>
          </cell>
          <cell r="E544">
            <v>-19.48</v>
          </cell>
          <cell r="F544" t="str">
            <v>USD</v>
          </cell>
        </row>
        <row r="545">
          <cell r="A545" t="str">
            <v>6400-001-028</v>
          </cell>
          <cell r="B545" t="str">
            <v>GTOS.DIR.- CURSOS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</row>
        <row r="546">
          <cell r="A546" t="str">
            <v>6400-001-029</v>
          </cell>
          <cell r="B546" t="str">
            <v>GTOS.DIR.- MENSAJERIA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</row>
        <row r="547">
          <cell r="A547" t="str">
            <v>6400-001-030</v>
          </cell>
          <cell r="B547" t="str">
            <v>GTOS.DIR.- GASTOS Y TRAMITES LEGALES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</row>
        <row r="548">
          <cell r="A548" t="str">
            <v>6400-001-031</v>
          </cell>
          <cell r="B548" t="str">
            <v>GTOS.DIR.- SEGUROS Y FIANZAS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</row>
        <row r="549">
          <cell r="A549" t="str">
            <v>6400-001-032</v>
          </cell>
          <cell r="B549" t="str">
            <v>GTOS.DIR.- DESPENSA Y ARTICULOS OFICINA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</row>
        <row r="550">
          <cell r="A550" t="str">
            <v>6400-001-033</v>
          </cell>
          <cell r="B550" t="str">
            <v>GTOS.DIR.- NEXTEL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</row>
        <row r="551">
          <cell r="A551" t="str">
            <v>6400-001-034</v>
          </cell>
          <cell r="B551" t="str">
            <v>GTOS.DIR.- SERVICIOS ADMINISTRATIV</v>
          </cell>
          <cell r="C551">
            <v>-669.22</v>
          </cell>
          <cell r="D551" t="str">
            <v>MXP</v>
          </cell>
          <cell r="E551">
            <v>-38.049999999999997</v>
          </cell>
          <cell r="F551" t="str">
            <v>USD</v>
          </cell>
        </row>
        <row r="552">
          <cell r="A552" t="str">
            <v>6400-001-035</v>
          </cell>
          <cell r="B552" t="str">
            <v>GTOS.DIR.- PAPELERIA Y ARTICULOS D</v>
          </cell>
          <cell r="C552">
            <v>-576.64</v>
          </cell>
          <cell r="D552" t="str">
            <v>MXP</v>
          </cell>
          <cell r="E552">
            <v>-32.659999999999997</v>
          </cell>
          <cell r="F552" t="str">
            <v>USD</v>
          </cell>
        </row>
        <row r="553">
          <cell r="A553" t="str">
            <v>6400-001-036</v>
          </cell>
          <cell r="B553" t="str">
            <v>GTOS.DIR.-SERV. DE COMEDOR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</row>
        <row r="554">
          <cell r="A554" t="str">
            <v>6400-001-037</v>
          </cell>
          <cell r="B554" t="str">
            <v>GTOS.DIR.- IVA NO ACREDITABLE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</row>
        <row r="555">
          <cell r="A555" t="str">
            <v>6400-001-038</v>
          </cell>
          <cell r="B555" t="str">
            <v>GTOS.DIR.- AMORTIZ.MEJORAS LOC. AR</v>
          </cell>
          <cell r="C555">
            <v>-23722.33</v>
          </cell>
          <cell r="D555" t="str">
            <v>MXP</v>
          </cell>
          <cell r="E555">
            <v>-1341.1</v>
          </cell>
          <cell r="F555" t="str">
            <v>USD</v>
          </cell>
        </row>
        <row r="556">
          <cell r="A556" t="str">
            <v>6400-001-039</v>
          </cell>
          <cell r="B556" t="str">
            <v>GTOS.DIR.-UNIFORMES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</row>
        <row r="557">
          <cell r="A557" t="str">
            <v>6400-001-040</v>
          </cell>
          <cell r="B557" t="str">
            <v>GTOS.DIR.- ASESORIA ADMITIVA Y SIS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</row>
        <row r="558">
          <cell r="A558" t="str">
            <v>6400-001-041</v>
          </cell>
          <cell r="B558" t="str">
            <v>GTOS.DIR.- CONSUMO COMBUSTIBLE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</row>
        <row r="559">
          <cell r="A559" t="str">
            <v>6400-001-042</v>
          </cell>
          <cell r="B559" t="str">
            <v>GTOS.DIR.- PREMIOS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</row>
        <row r="560">
          <cell r="A560" t="str">
            <v>6400-001-043</v>
          </cell>
          <cell r="B560" t="str">
            <v>GTOS.DIR.- USO DE MARCAS</v>
          </cell>
          <cell r="C560">
            <v>-40394.519999999997</v>
          </cell>
          <cell r="D560" t="str">
            <v>MXP</v>
          </cell>
          <cell r="E560">
            <v>-2283.65</v>
          </cell>
          <cell r="F560" t="str">
            <v>USD</v>
          </cell>
        </row>
        <row r="561">
          <cell r="A561" t="str">
            <v>6400-001-044</v>
          </cell>
          <cell r="B561" t="str">
            <v>GTOS.DIR.- SECRETOS INDUSTRIALES</v>
          </cell>
          <cell r="C561">
            <v>-2149190.4500000002</v>
          </cell>
          <cell r="D561" t="str">
            <v>MXP</v>
          </cell>
          <cell r="E561">
            <v>-121501.44</v>
          </cell>
          <cell r="F561" t="str">
            <v>USD</v>
          </cell>
        </row>
        <row r="562">
          <cell r="A562" t="str">
            <v>6400-001-045</v>
          </cell>
          <cell r="B562" t="str">
            <v>GTOS.DIR.- TRANSPORTAC. / MISCELAN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</row>
        <row r="563">
          <cell r="A563" t="str">
            <v>6400-001-046</v>
          </cell>
          <cell r="B563" t="str">
            <v>GTOS.DIR.- 2.5% IMPUESTO S/NOMINAS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</row>
        <row r="564">
          <cell r="A564" t="str">
            <v>6400-001-047</v>
          </cell>
          <cell r="B564" t="str">
            <v>GTOS.DIR.-HONORARIOS POR CONSULTOR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</row>
        <row r="565">
          <cell r="A565" t="str">
            <v>6400-001-048</v>
          </cell>
          <cell r="B565" t="str">
            <v>GTOS. DIR.- GTOS. DE FIN DE AÑO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</row>
        <row r="566">
          <cell r="A566" t="str">
            <v>6400-001-049</v>
          </cell>
          <cell r="B566" t="str">
            <v>GTOS. DIR.- LICENCIAS EQ. DE COMPUTO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</row>
        <row r="567">
          <cell r="A567">
            <v>0</v>
          </cell>
          <cell r="B567">
            <v>0</v>
          </cell>
          <cell r="C567" t="str">
            <v>__________________</v>
          </cell>
          <cell r="D567">
            <v>0</v>
          </cell>
          <cell r="E567" t="str">
            <v>__________________</v>
          </cell>
          <cell r="F567">
            <v>0</v>
          </cell>
        </row>
        <row r="568">
          <cell r="A568" t="str">
            <v>Total 6400-001-000</v>
          </cell>
          <cell r="B568" t="str">
            <v>GASTOS DE DIRECCION</v>
          </cell>
          <cell r="C568">
            <v>-4863557.21</v>
          </cell>
          <cell r="D568" t="str">
            <v>MXP</v>
          </cell>
          <cell r="E568">
            <v>-271525.53999999998</v>
          </cell>
          <cell r="F568" t="str">
            <v>USD</v>
          </cell>
        </row>
        <row r="569">
          <cell r="A569">
            <v>0</v>
          </cell>
          <cell r="B569">
            <v>0</v>
          </cell>
          <cell r="C569" t="str">
            <v>- - - - - - - - - - - - -</v>
          </cell>
          <cell r="D569">
            <v>0</v>
          </cell>
          <cell r="E569" t="str">
            <v>- - - - - - - - - - - - -</v>
          </cell>
          <cell r="F569">
            <v>0</v>
          </cell>
        </row>
        <row r="570">
          <cell r="A570">
            <v>0</v>
          </cell>
          <cell r="B570">
            <v>0</v>
          </cell>
          <cell r="C570" t="str">
            <v>__________________</v>
          </cell>
          <cell r="D570">
            <v>0</v>
          </cell>
          <cell r="E570" t="str">
            <v>__________________</v>
          </cell>
          <cell r="F570">
            <v>0</v>
          </cell>
        </row>
        <row r="571">
          <cell r="A571" t="str">
            <v>Total Gastos</v>
          </cell>
          <cell r="B571">
            <v>0</v>
          </cell>
          <cell r="C571">
            <v>-7055539.1500000004</v>
          </cell>
          <cell r="D571" t="str">
            <v>MXP</v>
          </cell>
          <cell r="E571">
            <v>-393011.65</v>
          </cell>
          <cell r="F571" t="str">
            <v>USD</v>
          </cell>
        </row>
        <row r="572">
          <cell r="A572">
            <v>0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</row>
        <row r="573">
          <cell r="A573">
            <v>0</v>
          </cell>
          <cell r="B573">
            <v>0</v>
          </cell>
          <cell r="C573" t="str">
            <v>__________________</v>
          </cell>
          <cell r="D573">
            <v>0</v>
          </cell>
          <cell r="E573" t="str">
            <v>__________________</v>
          </cell>
          <cell r="F573">
            <v>0</v>
          </cell>
        </row>
        <row r="574">
          <cell r="A574" t="str">
            <v>Ganancias comerciales</v>
          </cell>
          <cell r="B574">
            <v>0</v>
          </cell>
          <cell r="C574">
            <v>2594774.29</v>
          </cell>
          <cell r="D574" t="str">
            <v>MXP</v>
          </cell>
          <cell r="E574">
            <v>143159.4</v>
          </cell>
          <cell r="F574" t="str">
            <v>USD</v>
          </cell>
        </row>
        <row r="575">
          <cell r="A575" t="str">
            <v>Financieros</v>
          </cell>
          <cell r="B575">
            <v>0</v>
          </cell>
          <cell r="C575">
            <v>224072.53</v>
          </cell>
          <cell r="D575" t="str">
            <v>MXP</v>
          </cell>
          <cell r="E575">
            <v>26416.73</v>
          </cell>
          <cell r="F575" t="str">
            <v>USD</v>
          </cell>
        </row>
        <row r="576">
          <cell r="A576">
            <v>0</v>
          </cell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</row>
        <row r="577">
          <cell r="A577" t="str">
            <v>7100-000-000</v>
          </cell>
          <cell r="B577" t="str">
            <v>PRODUCTOS FINANCIEROS</v>
          </cell>
          <cell r="C577">
            <v>130281.28</v>
          </cell>
          <cell r="D577" t="str">
            <v>MXP</v>
          </cell>
          <cell r="E577">
            <v>7365.2</v>
          </cell>
          <cell r="F577" t="str">
            <v>USD</v>
          </cell>
        </row>
        <row r="578">
          <cell r="A578">
            <v>0</v>
          </cell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</row>
        <row r="579">
          <cell r="A579" t="str">
            <v>7100-001-000</v>
          </cell>
          <cell r="B579" t="str">
            <v>PROD. FIN. INTERESES GANADOS X BAN</v>
          </cell>
          <cell r="C579">
            <v>130281.28</v>
          </cell>
          <cell r="D579" t="str">
            <v>MXP</v>
          </cell>
          <cell r="E579">
            <v>7365.2</v>
          </cell>
          <cell r="F579" t="str">
            <v>USD</v>
          </cell>
        </row>
        <row r="580">
          <cell r="A580" t="str">
            <v>7100-002-000</v>
          </cell>
          <cell r="B580" t="str">
            <v>PROD. FIN. INTER.GANADOS EXTRANJ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</row>
        <row r="581">
          <cell r="A581" t="str">
            <v>7100-003-000</v>
          </cell>
          <cell r="B581" t="str">
            <v>PROD. FIN. OTROS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</row>
        <row r="582">
          <cell r="A582">
            <v>0</v>
          </cell>
          <cell r="B582">
            <v>0</v>
          </cell>
          <cell r="C582" t="str">
            <v>__________________</v>
          </cell>
          <cell r="D582">
            <v>0</v>
          </cell>
          <cell r="E582" t="str">
            <v>__________________</v>
          </cell>
          <cell r="F582">
            <v>0</v>
          </cell>
        </row>
        <row r="583">
          <cell r="A583" t="str">
            <v>Total 7100-000-000</v>
          </cell>
          <cell r="B583" t="str">
            <v>PRODUCTOS FINANCIEROS</v>
          </cell>
          <cell r="C583">
            <v>130281.28</v>
          </cell>
          <cell r="D583" t="str">
            <v>MXP</v>
          </cell>
          <cell r="E583">
            <v>7365.2</v>
          </cell>
          <cell r="F583" t="str">
            <v>USD</v>
          </cell>
        </row>
        <row r="584">
          <cell r="A584">
            <v>0</v>
          </cell>
          <cell r="B584">
            <v>0</v>
          </cell>
          <cell r="C584" t="str">
            <v>- - - - - - - - - - - - -</v>
          </cell>
          <cell r="D584">
            <v>0</v>
          </cell>
          <cell r="E584" t="str">
            <v>- - - - - - - - - - - - -</v>
          </cell>
          <cell r="F584">
            <v>0</v>
          </cell>
        </row>
        <row r="585">
          <cell r="A585">
            <v>0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</row>
        <row r="586">
          <cell r="A586" t="str">
            <v>7200-000-000</v>
          </cell>
          <cell r="B586" t="str">
            <v>OTROS PRODUCTOS</v>
          </cell>
          <cell r="C586">
            <v>219181.02</v>
          </cell>
          <cell r="D586" t="str">
            <v>MXP</v>
          </cell>
          <cell r="E586">
            <v>12352.82</v>
          </cell>
          <cell r="F586" t="str">
            <v>USD</v>
          </cell>
        </row>
        <row r="587">
          <cell r="A587">
            <v>0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</row>
        <row r="588">
          <cell r="A588" t="str">
            <v>7200-001-000</v>
          </cell>
          <cell r="B588" t="str">
            <v>OTROS INGRESOS X VENTA DE ACTIVO F</v>
          </cell>
          <cell r="C588">
            <v>10344.83</v>
          </cell>
          <cell r="D588" t="str">
            <v>MXP</v>
          </cell>
          <cell r="E588">
            <v>563.58000000000004</v>
          </cell>
          <cell r="F588" t="str">
            <v>USD</v>
          </cell>
        </row>
        <row r="589">
          <cell r="A589" t="str">
            <v>7200-002-000</v>
          </cell>
          <cell r="B589" t="str">
            <v>OTROS INGRESOS - OTROS</v>
          </cell>
          <cell r="C589">
            <v>208836.19</v>
          </cell>
          <cell r="D589" t="str">
            <v>MXP</v>
          </cell>
          <cell r="E589">
            <v>11789.24</v>
          </cell>
          <cell r="F589" t="str">
            <v>USD</v>
          </cell>
        </row>
        <row r="590">
          <cell r="A590" t="str">
            <v>7200-003-000</v>
          </cell>
          <cell r="B590" t="str">
            <v>OTROS INGRESOS - RECUPERAC X SEGURO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</row>
        <row r="591">
          <cell r="A591" t="str">
            <v>7200-004-000</v>
          </cell>
          <cell r="B591" t="str">
            <v>GANANCIA EN VTA Y/O BAJA MAQ Y EQ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</row>
        <row r="592">
          <cell r="A592" t="str">
            <v>7200-005-000</v>
          </cell>
          <cell r="B592" t="str">
            <v>GANANCIA EN VTA Y/O BAJA EQ TRANSP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</row>
        <row r="593">
          <cell r="A593" t="str">
            <v>7200-006-000</v>
          </cell>
          <cell r="B593" t="str">
            <v>GANANCIA EN VTA Y/O BAJA EQ OFIC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</row>
        <row r="594">
          <cell r="A594" t="str">
            <v>7200-007-000</v>
          </cell>
          <cell r="B594" t="str">
            <v>GANANCIA EN VTA Y/O BAJA EQ COMP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</row>
        <row r="595">
          <cell r="A595" t="str">
            <v>7200-008-000</v>
          </cell>
          <cell r="B595" t="str">
            <v>GANANCIA EN VTA Y/O BAJA MOLDES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</row>
        <row r="596">
          <cell r="A596">
            <v>0</v>
          </cell>
          <cell r="B596">
            <v>0</v>
          </cell>
          <cell r="C596" t="str">
            <v>__________________</v>
          </cell>
          <cell r="D596">
            <v>0</v>
          </cell>
          <cell r="E596" t="str">
            <v>__________________</v>
          </cell>
          <cell r="F596">
            <v>0</v>
          </cell>
        </row>
        <row r="597">
          <cell r="A597" t="str">
            <v>Total 7200-000-000</v>
          </cell>
          <cell r="B597" t="str">
            <v>OTROS PRODUCTOS</v>
          </cell>
          <cell r="C597">
            <v>219181.02</v>
          </cell>
          <cell r="D597" t="str">
            <v>MXP</v>
          </cell>
          <cell r="E597">
            <v>12352.82</v>
          </cell>
          <cell r="F597" t="str">
            <v>USD</v>
          </cell>
        </row>
        <row r="598">
          <cell r="A598">
            <v>0</v>
          </cell>
          <cell r="B598">
            <v>0</v>
          </cell>
          <cell r="C598" t="str">
            <v>- - - - - - - - - - - - -</v>
          </cell>
          <cell r="D598">
            <v>0</v>
          </cell>
          <cell r="E598" t="str">
            <v>- - - - - - - - - - - - -</v>
          </cell>
          <cell r="F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</row>
        <row r="600">
          <cell r="A600" t="str">
            <v>7500-000-000</v>
          </cell>
          <cell r="B600" t="str">
            <v>GASTOS FINANCIEROS</v>
          </cell>
          <cell r="C600">
            <v>-6350.47</v>
          </cell>
          <cell r="D600" t="str">
            <v>MXP</v>
          </cell>
          <cell r="E600">
            <v>-353.32</v>
          </cell>
          <cell r="F600" t="str">
            <v>USD</v>
          </cell>
        </row>
        <row r="601">
          <cell r="A601">
            <v>0</v>
          </cell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</row>
        <row r="602">
          <cell r="A602" t="str">
            <v>7500-001-000</v>
          </cell>
          <cell r="B602" t="str">
            <v>GTOS. FIN. INTERESES PAGADOS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</row>
        <row r="603">
          <cell r="A603" t="str">
            <v>7500-002-000</v>
          </cell>
          <cell r="B603" t="str">
            <v>GTOS. FIN. COMISIONES Y SITUAC. BA</v>
          </cell>
          <cell r="C603">
            <v>-6350.47</v>
          </cell>
          <cell r="D603" t="str">
            <v>MXP</v>
          </cell>
          <cell r="E603">
            <v>-353.32</v>
          </cell>
          <cell r="F603" t="str">
            <v>USD</v>
          </cell>
        </row>
        <row r="604">
          <cell r="A604">
            <v>0</v>
          </cell>
          <cell r="B604">
            <v>0</v>
          </cell>
          <cell r="C604" t="str">
            <v>__________________</v>
          </cell>
          <cell r="D604">
            <v>0</v>
          </cell>
          <cell r="E604" t="str">
            <v>__________________</v>
          </cell>
          <cell r="F604">
            <v>0</v>
          </cell>
        </row>
        <row r="605">
          <cell r="A605" t="str">
            <v>Total 7500-000-000</v>
          </cell>
          <cell r="B605" t="str">
            <v>GASTOS FINANCIEROS</v>
          </cell>
          <cell r="C605">
            <v>-6350.47</v>
          </cell>
          <cell r="D605" t="str">
            <v>MXP</v>
          </cell>
          <cell r="E605">
            <v>-353.32</v>
          </cell>
          <cell r="F605" t="str">
            <v>USD</v>
          </cell>
        </row>
        <row r="606">
          <cell r="A606">
            <v>0</v>
          </cell>
          <cell r="B606">
            <v>0</v>
          </cell>
          <cell r="C606" t="str">
            <v>- - - - - - - - - - - - -</v>
          </cell>
          <cell r="D606">
            <v>0</v>
          </cell>
          <cell r="E606" t="str">
            <v>- - - - - - - - - - - - -</v>
          </cell>
          <cell r="F606">
            <v>0</v>
          </cell>
        </row>
        <row r="607">
          <cell r="A607">
            <v>0</v>
          </cell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</row>
        <row r="608">
          <cell r="A608" t="str">
            <v>7600-000-000</v>
          </cell>
          <cell r="B608" t="str">
            <v>UTILIDAD O (PERDIDA) EN CAMBIO</v>
          </cell>
          <cell r="C608">
            <v>-61999.9</v>
          </cell>
          <cell r="D608" t="str">
            <v>MXP</v>
          </cell>
          <cell r="E608">
            <v>10159.59</v>
          </cell>
          <cell r="F608" t="str">
            <v>USD</v>
          </cell>
        </row>
        <row r="609">
          <cell r="A609">
            <v>0</v>
          </cell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</row>
        <row r="610">
          <cell r="A610" t="str">
            <v>7600-001-000</v>
          </cell>
          <cell r="B610" t="str">
            <v>UTILIDAD EN CAMBIOS</v>
          </cell>
          <cell r="C610">
            <v>331069.59999999998</v>
          </cell>
          <cell r="D610" t="str">
            <v>MXP</v>
          </cell>
          <cell r="E610">
            <v>18525.57</v>
          </cell>
          <cell r="F610" t="str">
            <v>USD</v>
          </cell>
        </row>
        <row r="611">
          <cell r="A611" t="str">
            <v>7600-002-000</v>
          </cell>
          <cell r="B611" t="str">
            <v>PERDIDA EN CAMBIOS</v>
          </cell>
          <cell r="C611">
            <v>-393069.5</v>
          </cell>
          <cell r="D611" t="str">
            <v>MXP</v>
          </cell>
          <cell r="E611">
            <v>-22222.83</v>
          </cell>
          <cell r="F611" t="str">
            <v>USD</v>
          </cell>
        </row>
        <row r="612">
          <cell r="A612" t="str">
            <v>7600-003-000</v>
          </cell>
          <cell r="B612" t="str">
            <v>PERDIDA EN CAMBIOS-NO DEDUCIBLE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</row>
        <row r="613">
          <cell r="A613" t="str">
            <v>7600-004-000</v>
          </cell>
          <cell r="B613" t="str">
            <v>UTILIDAD Y/O PERDIDA IVA</v>
          </cell>
          <cell r="C613">
            <v>0</v>
          </cell>
          <cell r="D613">
            <v>0</v>
          </cell>
          <cell r="E613">
            <v>25.31</v>
          </cell>
          <cell r="F613" t="str">
            <v>USD</v>
          </cell>
        </row>
        <row r="614">
          <cell r="A614" t="str">
            <v>7600-005-000</v>
          </cell>
          <cell r="B614" t="str">
            <v>UTILIDAD POR CONVERSION</v>
          </cell>
          <cell r="C614">
            <v>0</v>
          </cell>
          <cell r="D614">
            <v>0</v>
          </cell>
          <cell r="E614">
            <v>122142</v>
          </cell>
          <cell r="F614" t="str">
            <v>USD</v>
          </cell>
        </row>
        <row r="615">
          <cell r="A615" t="str">
            <v>7600-006-000</v>
          </cell>
          <cell r="B615" t="str">
            <v>PERDIDA POR CONVERSION</v>
          </cell>
          <cell r="C615">
            <v>0</v>
          </cell>
          <cell r="D615">
            <v>0</v>
          </cell>
          <cell r="E615">
            <v>-108310.46</v>
          </cell>
          <cell r="F615" t="str">
            <v>USD</v>
          </cell>
        </row>
        <row r="616">
          <cell r="A616">
            <v>0</v>
          </cell>
          <cell r="B616">
            <v>0</v>
          </cell>
          <cell r="C616" t="str">
            <v>__________________</v>
          </cell>
          <cell r="D616">
            <v>0</v>
          </cell>
          <cell r="E616" t="str">
            <v>__________________</v>
          </cell>
          <cell r="F616">
            <v>0</v>
          </cell>
        </row>
        <row r="617">
          <cell r="A617" t="str">
            <v>Total 7600-000-000</v>
          </cell>
          <cell r="B617" t="str">
            <v>UTILIDAD O (PERDIDA) EN CAMBIO</v>
          </cell>
          <cell r="C617">
            <v>-61999.9</v>
          </cell>
          <cell r="D617" t="str">
            <v>MXP</v>
          </cell>
          <cell r="E617">
            <v>10159.59</v>
          </cell>
          <cell r="F617" t="str">
            <v>USD</v>
          </cell>
        </row>
        <row r="618">
          <cell r="A618">
            <v>0</v>
          </cell>
          <cell r="B618">
            <v>0</v>
          </cell>
          <cell r="C618" t="str">
            <v>- - - - - - - - - - - - -</v>
          </cell>
          <cell r="D618">
            <v>0</v>
          </cell>
          <cell r="E618" t="str">
            <v>- - - - - - - - - - - - -</v>
          </cell>
          <cell r="F618">
            <v>0</v>
          </cell>
        </row>
        <row r="619">
          <cell r="A619">
            <v>0</v>
          </cell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</row>
        <row r="620">
          <cell r="A620" t="str">
            <v>7700-000-000</v>
          </cell>
          <cell r="B620" t="str">
            <v>OTROS GASTOS</v>
          </cell>
          <cell r="C620">
            <v>-57039.4</v>
          </cell>
          <cell r="D620" t="str">
            <v>MXP</v>
          </cell>
          <cell r="E620">
            <v>-3107.56</v>
          </cell>
          <cell r="F620" t="str">
            <v>USD</v>
          </cell>
        </row>
        <row r="621">
          <cell r="A621">
            <v>0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</row>
        <row r="622">
          <cell r="A622" t="str">
            <v>7700-001-001</v>
          </cell>
          <cell r="B622" t="str">
            <v>OTROS GTOS. COSTO VTA. ACTIVO FIJO</v>
          </cell>
          <cell r="C622">
            <v>-56985.8</v>
          </cell>
          <cell r="D622" t="str">
            <v>MXP</v>
          </cell>
          <cell r="E622">
            <v>-3104.55</v>
          </cell>
          <cell r="F622" t="str">
            <v>USD</v>
          </cell>
        </row>
        <row r="623">
          <cell r="A623" t="str">
            <v>7700-001-002</v>
          </cell>
          <cell r="B623" t="str">
            <v>OTROS GASTOS - OTROS</v>
          </cell>
          <cell r="C623">
            <v>6.4</v>
          </cell>
          <cell r="D623" t="str">
            <v>MXP</v>
          </cell>
          <cell r="E623">
            <v>0.35</v>
          </cell>
          <cell r="F623" t="str">
            <v>USD</v>
          </cell>
        </row>
        <row r="624">
          <cell r="A624" t="str">
            <v>7700-001-003</v>
          </cell>
          <cell r="B624" t="str">
            <v>OTROS GASTOS - NO DEDUCIBLES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</row>
        <row r="625">
          <cell r="A625" t="str">
            <v>7700-001-004</v>
          </cell>
          <cell r="B625" t="str">
            <v>OTROS GASTOS - COMISIONES PAGAD.A</v>
          </cell>
          <cell r="C625">
            <v>-60</v>
          </cell>
          <cell r="D625" t="str">
            <v>MXP</v>
          </cell>
          <cell r="E625">
            <v>-3.36</v>
          </cell>
          <cell r="F625" t="str">
            <v>USD</v>
          </cell>
        </row>
        <row r="626">
          <cell r="A626" t="str">
            <v>7700-001-005</v>
          </cell>
          <cell r="B626" t="str">
            <v>PERDIDA EN VTA Y/O BAJA MAQ Y EQ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</row>
        <row r="627">
          <cell r="A627" t="str">
            <v>7700-001-006</v>
          </cell>
          <cell r="B627" t="str">
            <v>PERDIDA EN VTA Y/O BAJA EQ TRANSP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</row>
        <row r="628">
          <cell r="A628" t="str">
            <v>7700-001-007</v>
          </cell>
          <cell r="B628" t="str">
            <v>PERDIDA EN VTA Y/O BAJA EQ OFIC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</row>
        <row r="629">
          <cell r="A629" t="str">
            <v>7700-001-008</v>
          </cell>
          <cell r="B629" t="str">
            <v>PERDIDA EN VTA Y/O BAJA EQ COMP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</row>
        <row r="630">
          <cell r="A630" t="str">
            <v>7700-001-009</v>
          </cell>
          <cell r="B630" t="str">
            <v>PERDIDA EN VTA Y/O BAJA MOLDES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</row>
        <row r="631">
          <cell r="A631" t="str">
            <v>7700-001-010</v>
          </cell>
          <cell r="B631" t="str">
            <v>COSTO POR BAJA ACTIVO FIJO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</row>
        <row r="632">
          <cell r="A632">
            <v>0</v>
          </cell>
          <cell r="B632">
            <v>0</v>
          </cell>
          <cell r="C632" t="str">
            <v>__________________</v>
          </cell>
          <cell r="D632">
            <v>0</v>
          </cell>
          <cell r="E632" t="str">
            <v>__________________</v>
          </cell>
          <cell r="F632">
            <v>0</v>
          </cell>
        </row>
        <row r="633">
          <cell r="A633" t="str">
            <v>Total 7700-000-000</v>
          </cell>
          <cell r="B633" t="str">
            <v>OTROS GASTOS</v>
          </cell>
          <cell r="C633">
            <v>-57039.4</v>
          </cell>
          <cell r="D633" t="str">
            <v>MXP</v>
          </cell>
          <cell r="E633">
            <v>-3107.56</v>
          </cell>
          <cell r="F633" t="str">
            <v>USD</v>
          </cell>
        </row>
        <row r="634">
          <cell r="A634">
            <v>0</v>
          </cell>
          <cell r="B634">
            <v>0</v>
          </cell>
          <cell r="C634" t="str">
            <v>- - - - - - - - - - - - -</v>
          </cell>
          <cell r="D634">
            <v>0</v>
          </cell>
          <cell r="E634" t="str">
            <v>- - - - - - - - - - - - -</v>
          </cell>
          <cell r="F634">
            <v>0</v>
          </cell>
        </row>
        <row r="635">
          <cell r="A635">
            <v>0</v>
          </cell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</row>
        <row r="636">
          <cell r="A636" t="str">
            <v>7800-000-000</v>
          </cell>
          <cell r="B636" t="str">
            <v>PROVISION PARA I.S.R.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</row>
        <row r="637">
          <cell r="A637" t="str">
            <v>7900-000-000</v>
          </cell>
          <cell r="B637" t="str">
            <v>I.S.R. DIFERIDO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</row>
        <row r="638">
          <cell r="A638">
            <v>0</v>
          </cell>
          <cell r="B638">
            <v>0</v>
          </cell>
          <cell r="C638" t="str">
            <v>__________________</v>
          </cell>
          <cell r="D638">
            <v>0</v>
          </cell>
          <cell r="E638" t="str">
            <v>__________________</v>
          </cell>
          <cell r="F638">
            <v>0</v>
          </cell>
        </row>
        <row r="639">
          <cell r="A639" t="str">
            <v>Total Financieros</v>
          </cell>
          <cell r="B639">
            <v>0</v>
          </cell>
          <cell r="C639">
            <v>224072.53</v>
          </cell>
          <cell r="D639" t="str">
            <v>MXP</v>
          </cell>
          <cell r="E639">
            <v>26416.73</v>
          </cell>
          <cell r="F639" t="str">
            <v>USD</v>
          </cell>
        </row>
        <row r="640">
          <cell r="A640">
            <v>0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</row>
        <row r="641">
          <cell r="A641">
            <v>0</v>
          </cell>
          <cell r="B641">
            <v>0</v>
          </cell>
          <cell r="C641" t="str">
            <v>__________________</v>
          </cell>
          <cell r="D641">
            <v>0</v>
          </cell>
          <cell r="E641" t="str">
            <v>__________________</v>
          </cell>
          <cell r="F641">
            <v>0</v>
          </cell>
        </row>
        <row r="642">
          <cell r="A642" t="str">
            <v>Ganancias por costes financiación</v>
          </cell>
          <cell r="B642">
            <v>0</v>
          </cell>
          <cell r="C642">
            <v>2818846.82</v>
          </cell>
          <cell r="D642" t="str">
            <v>MXP</v>
          </cell>
          <cell r="E642">
            <v>169576.13</v>
          </cell>
          <cell r="F642" t="str">
            <v>USD</v>
          </cell>
        </row>
        <row r="643">
          <cell r="A643" t="str">
            <v>Otros Ingresos y Egresos</v>
          </cell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</row>
        <row r="644">
          <cell r="A644">
            <v>0</v>
          </cell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</row>
        <row r="645">
          <cell r="A645" t="str">
            <v>9999-999-999</v>
          </cell>
          <cell r="B645" t="str">
            <v>SALDOS INICIALES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</row>
        <row r="646">
          <cell r="A646">
            <v>0</v>
          </cell>
          <cell r="B646">
            <v>0</v>
          </cell>
          <cell r="C646" t="str">
            <v>__________________</v>
          </cell>
          <cell r="D646">
            <v>0</v>
          </cell>
          <cell r="E646" t="str">
            <v>__________________</v>
          </cell>
          <cell r="F646">
            <v>0</v>
          </cell>
        </row>
        <row r="647">
          <cell r="A647" t="str">
            <v>Total Otros Ingresos y Egresos</v>
          </cell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</row>
        <row r="648">
          <cell r="A648">
            <v>0</v>
          </cell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</row>
        <row r="649">
          <cell r="A649">
            <v>0</v>
          </cell>
          <cell r="B649">
            <v>0</v>
          </cell>
          <cell r="C649" t="str">
            <v>__________________</v>
          </cell>
          <cell r="D649">
            <v>0</v>
          </cell>
          <cell r="E649" t="str">
            <v>__________________</v>
          </cell>
          <cell r="F649">
            <v>0</v>
          </cell>
        </row>
        <row r="650">
          <cell r="A650" t="str">
            <v>Período ganancias</v>
          </cell>
          <cell r="B650">
            <v>0</v>
          </cell>
          <cell r="C650">
            <v>2818846.82</v>
          </cell>
          <cell r="D650" t="str">
            <v>MXP</v>
          </cell>
          <cell r="E650">
            <v>169576.13</v>
          </cell>
          <cell r="F650" t="str">
            <v>USD</v>
          </cell>
        </row>
      </sheetData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al"/>
      <sheetName val="Nom_May_Fran"/>
      <sheetName val="H_Trabajo"/>
      <sheetName val="Base"/>
      <sheetName val="Dat_Nom_Ivan"/>
      <sheetName val="AF-COR-A-07-0113"/>
    </sheetNames>
    <sheetDataSet>
      <sheetData sheetId="0" refreshError="1"/>
      <sheetData sheetId="1" refreshError="1"/>
      <sheetData sheetId="2" refreshError="1"/>
      <sheetData sheetId="3" refreshError="1">
        <row r="9">
          <cell r="C9" t="str">
            <v>P001</v>
          </cell>
          <cell r="D9" t="str">
            <v>SUELDO</v>
          </cell>
          <cell r="E9" t="str">
            <v>SUELDO</v>
          </cell>
        </row>
        <row r="10">
          <cell r="C10" t="str">
            <v>P003</v>
          </cell>
          <cell r="D10" t="str">
            <v>T EXTRA</v>
          </cell>
          <cell r="E10" t="str">
            <v>HORAS EXTRAS DOBLES</v>
          </cell>
        </row>
        <row r="11">
          <cell r="C11" t="str">
            <v>P009</v>
          </cell>
          <cell r="D11" t="str">
            <v>SUELDO</v>
          </cell>
          <cell r="E11" t="str">
            <v>VACACIONES</v>
          </cell>
        </row>
        <row r="12">
          <cell r="C12" t="str">
            <v>P010</v>
          </cell>
          <cell r="D12" t="str">
            <v>SUELDO</v>
          </cell>
          <cell r="E12" t="str">
            <v>PRIMA VACACIONAL</v>
          </cell>
        </row>
        <row r="13">
          <cell r="C13" t="str">
            <v>P018</v>
          </cell>
          <cell r="D13" t="str">
            <v>SUELDO</v>
          </cell>
          <cell r="E13" t="str">
            <v>PERMISO SIN GOCE</v>
          </cell>
        </row>
        <row r="14">
          <cell r="C14" t="str">
            <v>P105</v>
          </cell>
          <cell r="D14" t="str">
            <v>SUELDO</v>
          </cell>
          <cell r="E14" t="str">
            <v>RETARDO</v>
          </cell>
        </row>
        <row r="15">
          <cell r="C15" t="str">
            <v>P106</v>
          </cell>
          <cell r="D15" t="str">
            <v>PUNTUALIDAD</v>
          </cell>
          <cell r="E15" t="str">
            <v>BONO DE PUNTUALIDAD</v>
          </cell>
        </row>
        <row r="16">
          <cell r="C16" t="str">
            <v>P107</v>
          </cell>
          <cell r="D16" t="str">
            <v>PRODUCTIVIDAD</v>
          </cell>
          <cell r="E16" t="str">
            <v>BONO DE PRODUCTIVIDAD</v>
          </cell>
        </row>
        <row r="17">
          <cell r="C17" t="str">
            <v>P109</v>
          </cell>
          <cell r="D17" t="str">
            <v>SUELDO</v>
          </cell>
          <cell r="E17" t="str">
            <v>COMPLEMENTO DE SUELDO</v>
          </cell>
        </row>
        <row r="18">
          <cell r="C18" t="str">
            <v>P004</v>
          </cell>
          <cell r="D18" t="str">
            <v>SUELDO</v>
          </cell>
          <cell r="E18" t="str">
            <v>AGUINALDO</v>
          </cell>
        </row>
        <row r="19">
          <cell r="C19" t="str">
            <v>P026</v>
          </cell>
          <cell r="D19" t="str">
            <v>SUELDO</v>
          </cell>
          <cell r="E19" t="str">
            <v>COMPLEMENTO DE SUELDO</v>
          </cell>
        </row>
        <row r="20">
          <cell r="C20" t="str">
            <v>P016</v>
          </cell>
          <cell r="D20" t="str">
            <v>PUNTUALIDAD</v>
          </cell>
          <cell r="E20" t="str">
            <v>BONO DE PUNTUALIDAD</v>
          </cell>
        </row>
        <row r="21">
          <cell r="C21" t="str">
            <v>P017</v>
          </cell>
          <cell r="D21" t="str">
            <v>PRODUCTIVIDAD</v>
          </cell>
          <cell r="E21" t="str">
            <v>BONO DE PRODUCTIVIDAD</v>
          </cell>
        </row>
        <row r="22">
          <cell r="C22" t="str">
            <v>P020</v>
          </cell>
          <cell r="D22" t="str">
            <v>PRODUCTIVIDAD</v>
          </cell>
          <cell r="E22" t="str">
            <v>BONO DE PRODUCTIVIDAD</v>
          </cell>
        </row>
        <row r="23">
          <cell r="C23" t="str">
            <v>P027</v>
          </cell>
          <cell r="D23" t="str">
            <v>PRODUCTIVIDAD</v>
          </cell>
          <cell r="E23" t="str">
            <v>INCENTIVO POR PRODUCTIVIDAD</v>
          </cell>
        </row>
        <row r="24">
          <cell r="C24" t="str">
            <v>P110</v>
          </cell>
          <cell r="D24" t="str">
            <v>SUELDO</v>
          </cell>
          <cell r="E24" t="str">
            <v>PERMISO SIN GOCE</v>
          </cell>
        </row>
        <row r="25">
          <cell r="C25" t="str">
            <v>P208</v>
          </cell>
          <cell r="D25" t="str">
            <v>SUELDO</v>
          </cell>
          <cell r="E25" t="str">
            <v>RETARDO</v>
          </cell>
        </row>
        <row r="26">
          <cell r="C26" t="str">
            <v>P108</v>
          </cell>
          <cell r="D26" t="str">
            <v>PRODUCTIVIDAD</v>
          </cell>
          <cell r="E26" t="str">
            <v>BONO DE PRODUCTIVIDAD</v>
          </cell>
        </row>
        <row r="27">
          <cell r="C27" t="str">
            <v>P210</v>
          </cell>
          <cell r="D27" t="str">
            <v>SUELDO</v>
          </cell>
          <cell r="E27" t="str">
            <v>PERMISO</v>
          </cell>
        </row>
      </sheetData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al"/>
      <sheetName val="Nom_May_Fran"/>
      <sheetName val="H_Trabajo"/>
      <sheetName val="Base"/>
      <sheetName val="Dat_Nom_Ivan"/>
      <sheetName val="AF-COR-A-07-0113"/>
    </sheetNames>
    <sheetDataSet>
      <sheetData sheetId="0" refreshError="1"/>
      <sheetData sheetId="1" refreshError="1"/>
      <sheetData sheetId="2" refreshError="1"/>
      <sheetData sheetId="3" refreshError="1">
        <row r="9">
          <cell r="C9" t="str">
            <v>P001</v>
          </cell>
          <cell r="D9" t="str">
            <v>SUELDO</v>
          </cell>
          <cell r="E9" t="str">
            <v>SUELDO</v>
          </cell>
        </row>
        <row r="10">
          <cell r="C10" t="str">
            <v>P003</v>
          </cell>
          <cell r="D10" t="str">
            <v>T EXTRA</v>
          </cell>
          <cell r="E10" t="str">
            <v>HORAS EXTRAS DOBLES</v>
          </cell>
        </row>
        <row r="11">
          <cell r="C11" t="str">
            <v>P009</v>
          </cell>
          <cell r="D11" t="str">
            <v>SUELDO</v>
          </cell>
          <cell r="E11" t="str">
            <v>VACACIONES</v>
          </cell>
        </row>
        <row r="12">
          <cell r="C12" t="str">
            <v>P010</v>
          </cell>
          <cell r="D12" t="str">
            <v>SUELDO</v>
          </cell>
          <cell r="E12" t="str">
            <v>PRIMA VACACIONAL</v>
          </cell>
        </row>
        <row r="13">
          <cell r="C13" t="str">
            <v>P018</v>
          </cell>
          <cell r="D13" t="str">
            <v>SUELDO</v>
          </cell>
          <cell r="E13" t="str">
            <v>PERMISO SIN GOCE</v>
          </cell>
        </row>
        <row r="14">
          <cell r="C14" t="str">
            <v>P105</v>
          </cell>
          <cell r="D14" t="str">
            <v>SUELDO</v>
          </cell>
          <cell r="E14" t="str">
            <v>RETARDO</v>
          </cell>
        </row>
        <row r="15">
          <cell r="C15" t="str">
            <v>P106</v>
          </cell>
          <cell r="D15" t="str">
            <v>PUNTUALIDAD</v>
          </cell>
          <cell r="E15" t="str">
            <v>BONO DE PUNTUALIDAD</v>
          </cell>
        </row>
        <row r="16">
          <cell r="C16" t="str">
            <v>P107</v>
          </cell>
          <cell r="D16" t="str">
            <v>PRODUCTIVIDAD</v>
          </cell>
          <cell r="E16" t="str">
            <v>BONO DE PRODUCTIVIDAD</v>
          </cell>
        </row>
        <row r="17">
          <cell r="C17" t="str">
            <v>P109</v>
          </cell>
          <cell r="D17" t="str">
            <v>SUELDO</v>
          </cell>
          <cell r="E17" t="str">
            <v>COMPLEMENTO DE SUELDO</v>
          </cell>
        </row>
        <row r="18">
          <cell r="C18" t="str">
            <v>P004</v>
          </cell>
          <cell r="D18" t="str">
            <v>SUELDO</v>
          </cell>
          <cell r="E18" t="str">
            <v>AGUINALDO</v>
          </cell>
        </row>
        <row r="19">
          <cell r="C19" t="str">
            <v>P026</v>
          </cell>
          <cell r="D19" t="str">
            <v>SUELDO</v>
          </cell>
          <cell r="E19" t="str">
            <v>COMPLEMENTO DE SUELDO</v>
          </cell>
        </row>
        <row r="20">
          <cell r="C20" t="str">
            <v>P016</v>
          </cell>
          <cell r="D20" t="str">
            <v>PUNTUALIDAD</v>
          </cell>
          <cell r="E20" t="str">
            <v>BONO DE PUNTUALIDAD</v>
          </cell>
        </row>
        <row r="21">
          <cell r="C21" t="str">
            <v>P017</v>
          </cell>
          <cell r="D21" t="str">
            <v>PRODUCTIVIDAD</v>
          </cell>
          <cell r="E21" t="str">
            <v>BONO DE PRODUCTIVIDAD</v>
          </cell>
        </row>
        <row r="22">
          <cell r="C22" t="str">
            <v>P020</v>
          </cell>
          <cell r="D22" t="str">
            <v>PRODUCTIVIDAD</v>
          </cell>
          <cell r="E22" t="str">
            <v>BONO DE PRODUCTIVIDAD</v>
          </cell>
        </row>
        <row r="23">
          <cell r="C23" t="str">
            <v>P027</v>
          </cell>
          <cell r="D23" t="str">
            <v>PRODUCTIVIDAD</v>
          </cell>
          <cell r="E23" t="str">
            <v>INCENTIVO POR PRODUCTIVIDAD</v>
          </cell>
        </row>
        <row r="24">
          <cell r="C24" t="str">
            <v>P110</v>
          </cell>
          <cell r="D24" t="str">
            <v>SUELDO</v>
          </cell>
          <cell r="E24" t="str">
            <v>PERMISO SIN GOCE</v>
          </cell>
        </row>
        <row r="25">
          <cell r="C25" t="str">
            <v>P208</v>
          </cell>
          <cell r="D25" t="str">
            <v>SUELDO</v>
          </cell>
          <cell r="E25" t="str">
            <v>RETARDO</v>
          </cell>
        </row>
        <row r="26">
          <cell r="C26" t="str">
            <v>P108</v>
          </cell>
          <cell r="D26" t="str">
            <v>PRODUCTIVIDAD</v>
          </cell>
          <cell r="E26" t="str">
            <v>BONO DE PRODUCTIVIDAD</v>
          </cell>
        </row>
        <row r="27">
          <cell r="C27" t="str">
            <v>P210</v>
          </cell>
          <cell r="D27" t="str">
            <v>SUELDO</v>
          </cell>
          <cell r="E27" t="str">
            <v>PERMISO</v>
          </cell>
        </row>
      </sheetData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-DC-FO-37"/>
      <sheetName val="HTrabajo"/>
      <sheetName val="BASE"/>
      <sheetName val="PROC."/>
      <sheetName val="Hoja1"/>
      <sheetName val="AF-COR-B-60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B-42"/>
      <sheetName val="HTrabajo"/>
      <sheetName val="AF-COR-B-60"/>
    </sheetNames>
    <sheetDataSet>
      <sheetData sheetId="0"/>
      <sheetData sheetId="1">
        <row r="14">
          <cell r="A14" t="str">
            <v>109000-001000</v>
          </cell>
          <cell r="K14" t="str">
            <v>109000-001000</v>
          </cell>
          <cell r="L14">
            <v>1084</v>
          </cell>
        </row>
        <row r="15">
          <cell r="A15" t="str">
            <v>109001-001000</v>
          </cell>
          <cell r="K15" t="str">
            <v>109001-001000</v>
          </cell>
          <cell r="L15">
            <v>313</v>
          </cell>
        </row>
        <row r="16">
          <cell r="A16" t="str">
            <v>109001-002000</v>
          </cell>
          <cell r="K16" t="str">
            <v>109001-002000</v>
          </cell>
          <cell r="L16">
            <v>330</v>
          </cell>
        </row>
        <row r="17">
          <cell r="A17" t="str">
            <v>109002-002000</v>
          </cell>
          <cell r="K17" t="str">
            <v>109002-002000</v>
          </cell>
          <cell r="L17">
            <v>1059</v>
          </cell>
        </row>
        <row r="18">
          <cell r="A18" t="str">
            <v>109003-000600</v>
          </cell>
          <cell r="K18" t="str">
            <v>109003-000600</v>
          </cell>
          <cell r="L18">
            <v>187</v>
          </cell>
        </row>
        <row r="19">
          <cell r="A19" t="str">
            <v>109003-001000</v>
          </cell>
          <cell r="K19" t="str">
            <v>109003-001000</v>
          </cell>
          <cell r="L19">
            <v>157</v>
          </cell>
        </row>
        <row r="20">
          <cell r="A20" t="str">
            <v>109004-000600</v>
          </cell>
          <cell r="K20" t="str">
            <v>109004-000600</v>
          </cell>
          <cell r="L20">
            <v>243</v>
          </cell>
        </row>
        <row r="21">
          <cell r="A21" t="str">
            <v>109005-000600</v>
          </cell>
          <cell r="K21" t="str">
            <v>109005-000600</v>
          </cell>
          <cell r="L21">
            <v>253</v>
          </cell>
        </row>
        <row r="22">
          <cell r="A22" t="str">
            <v>109006-001000</v>
          </cell>
          <cell r="K22" t="str">
            <v>109006-001000</v>
          </cell>
          <cell r="L22">
            <v>529</v>
          </cell>
        </row>
        <row r="23">
          <cell r="A23" t="str">
            <v>109006-000900</v>
          </cell>
          <cell r="K23" t="str">
            <v>109006-002000</v>
          </cell>
          <cell r="L23">
            <v>1094</v>
          </cell>
        </row>
        <row r="24">
          <cell r="A24" t="str">
            <v>109006-002000</v>
          </cell>
          <cell r="K24" t="str">
            <v>109007-000900</v>
          </cell>
          <cell r="L24">
            <v>2</v>
          </cell>
        </row>
        <row r="25">
          <cell r="A25" t="str">
            <v>109007-000900</v>
          </cell>
          <cell r="K25" t="str">
            <v>109007-001000</v>
          </cell>
          <cell r="L25">
            <v>1234</v>
          </cell>
        </row>
        <row r="26">
          <cell r="A26" t="str">
            <v>109007-001000</v>
          </cell>
          <cell r="K26" t="str">
            <v>109007-002000</v>
          </cell>
          <cell r="L26">
            <v>1097</v>
          </cell>
        </row>
        <row r="27">
          <cell r="A27" t="str">
            <v>109007-002000</v>
          </cell>
          <cell r="K27" t="str">
            <v>109008-000900</v>
          </cell>
          <cell r="L27">
            <v>311</v>
          </cell>
        </row>
        <row r="28">
          <cell r="A28" t="str">
            <v>109008-000900</v>
          </cell>
          <cell r="K28" t="str">
            <v>109009-001000</v>
          </cell>
          <cell r="L28">
            <v>124</v>
          </cell>
        </row>
        <row r="29">
          <cell r="A29" t="str">
            <v>109009-001000</v>
          </cell>
          <cell r="K29" t="str">
            <v>109010-000500</v>
          </cell>
          <cell r="L29">
            <v>47</v>
          </cell>
        </row>
        <row r="30">
          <cell r="A30" t="str">
            <v>109010-000500</v>
          </cell>
          <cell r="K30" t="str">
            <v>109011-001000</v>
          </cell>
          <cell r="L30">
            <v>116</v>
          </cell>
        </row>
        <row r="31">
          <cell r="A31" t="str">
            <v>109011-001000</v>
          </cell>
          <cell r="K31" t="str">
            <v>109012-000600</v>
          </cell>
          <cell r="L31">
            <v>60</v>
          </cell>
        </row>
        <row r="32">
          <cell r="A32" t="str">
            <v>109012-000600</v>
          </cell>
          <cell r="K32">
            <v>0</v>
          </cell>
          <cell r="L32">
            <v>0</v>
          </cell>
        </row>
        <row r="33">
          <cell r="A33" t="str">
            <v>109013-001000</v>
          </cell>
          <cell r="K33">
            <v>0</v>
          </cell>
          <cell r="L33">
            <v>0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B-42"/>
      <sheetName val="HTrabajo"/>
      <sheetName val="AF-COR-B-60"/>
    </sheetNames>
    <sheetDataSet>
      <sheetData sheetId="0"/>
      <sheetData sheetId="1">
        <row r="14">
          <cell r="A14" t="str">
            <v>109000-001000</v>
          </cell>
          <cell r="K14" t="str">
            <v>109000-001000</v>
          </cell>
          <cell r="L14">
            <v>1084</v>
          </cell>
        </row>
        <row r="15">
          <cell r="A15" t="str">
            <v>109001-001000</v>
          </cell>
          <cell r="K15" t="str">
            <v>109001-001000</v>
          </cell>
          <cell r="L15">
            <v>313</v>
          </cell>
        </row>
        <row r="16">
          <cell r="A16" t="str">
            <v>109001-002000</v>
          </cell>
          <cell r="K16" t="str">
            <v>109001-002000</v>
          </cell>
          <cell r="L16">
            <v>330</v>
          </cell>
        </row>
        <row r="17">
          <cell r="A17" t="str">
            <v>109002-002000</v>
          </cell>
          <cell r="K17" t="str">
            <v>109002-002000</v>
          </cell>
          <cell r="L17">
            <v>1059</v>
          </cell>
        </row>
        <row r="18">
          <cell r="A18" t="str">
            <v>109003-000600</v>
          </cell>
          <cell r="K18" t="str">
            <v>109003-000600</v>
          </cell>
          <cell r="L18">
            <v>187</v>
          </cell>
        </row>
        <row r="19">
          <cell r="A19" t="str">
            <v>109003-001000</v>
          </cell>
          <cell r="K19" t="str">
            <v>109003-001000</v>
          </cell>
          <cell r="L19">
            <v>157</v>
          </cell>
        </row>
        <row r="20">
          <cell r="A20" t="str">
            <v>109004-000600</v>
          </cell>
          <cell r="K20" t="str">
            <v>109004-000600</v>
          </cell>
          <cell r="L20">
            <v>243</v>
          </cell>
        </row>
        <row r="21">
          <cell r="A21" t="str">
            <v>109005-000600</v>
          </cell>
          <cell r="K21" t="str">
            <v>109005-000600</v>
          </cell>
          <cell r="L21">
            <v>253</v>
          </cell>
        </row>
        <row r="22">
          <cell r="A22" t="str">
            <v>109006-001000</v>
          </cell>
          <cell r="K22" t="str">
            <v>109006-001000</v>
          </cell>
          <cell r="L22">
            <v>529</v>
          </cell>
        </row>
        <row r="23">
          <cell r="A23" t="str">
            <v>109006-000900</v>
          </cell>
          <cell r="K23" t="str">
            <v>109006-002000</v>
          </cell>
          <cell r="L23">
            <v>1094</v>
          </cell>
        </row>
        <row r="24">
          <cell r="A24" t="str">
            <v>109006-002000</v>
          </cell>
          <cell r="K24" t="str">
            <v>109007-000900</v>
          </cell>
          <cell r="L24">
            <v>2</v>
          </cell>
        </row>
        <row r="25">
          <cell r="A25" t="str">
            <v>109007-000900</v>
          </cell>
          <cell r="K25" t="str">
            <v>109007-001000</v>
          </cell>
          <cell r="L25">
            <v>1234</v>
          </cell>
        </row>
        <row r="26">
          <cell r="A26" t="str">
            <v>109007-001000</v>
          </cell>
          <cell r="K26" t="str">
            <v>109007-002000</v>
          </cell>
          <cell r="L26">
            <v>1097</v>
          </cell>
        </row>
        <row r="27">
          <cell r="A27" t="str">
            <v>109007-002000</v>
          </cell>
          <cell r="K27" t="str">
            <v>109008-000900</v>
          </cell>
          <cell r="L27">
            <v>311</v>
          </cell>
        </row>
        <row r="28">
          <cell r="A28" t="str">
            <v>109008-000900</v>
          </cell>
          <cell r="K28" t="str">
            <v>109009-001000</v>
          </cell>
          <cell r="L28">
            <v>124</v>
          </cell>
        </row>
        <row r="29">
          <cell r="A29" t="str">
            <v>109009-001000</v>
          </cell>
          <cell r="K29" t="str">
            <v>109010-000500</v>
          </cell>
          <cell r="L29">
            <v>47</v>
          </cell>
        </row>
        <row r="30">
          <cell r="A30" t="str">
            <v>109010-000500</v>
          </cell>
          <cell r="K30" t="str">
            <v>109011-001000</v>
          </cell>
          <cell r="L30">
            <v>116</v>
          </cell>
        </row>
        <row r="31">
          <cell r="A31" t="str">
            <v>109011-001000</v>
          </cell>
          <cell r="K31" t="str">
            <v>109012-000600</v>
          </cell>
          <cell r="L31">
            <v>60</v>
          </cell>
        </row>
        <row r="32">
          <cell r="A32" t="str">
            <v>109012-000600</v>
          </cell>
          <cell r="K32">
            <v>0</v>
          </cell>
          <cell r="L32">
            <v>0</v>
          </cell>
        </row>
        <row r="33">
          <cell r="A33" t="str">
            <v>109013-001000</v>
          </cell>
          <cell r="K33">
            <v>0</v>
          </cell>
          <cell r="L33">
            <v>0</v>
          </cell>
        </row>
      </sheetData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B-37"/>
      <sheetName val="Compras Febrero"/>
      <sheetName val="Base Feb17"/>
      <sheetName val="Hoja1"/>
    </sheetNames>
    <sheetDataSet>
      <sheetData sheetId="0"/>
      <sheetData sheetId="1"/>
      <sheetData sheetId="2"/>
      <sheetData sheetId="3">
        <row r="9">
          <cell r="E9" t="str">
            <v>P00350</v>
          </cell>
          <cell r="F9" t="str">
            <v>ENVASES UNIVERSALES DE MEXICO S. A. P. I. DE C. V.</v>
          </cell>
          <cell r="G9">
            <v>85</v>
          </cell>
          <cell r="H9">
            <v>7849485.9199999999</v>
          </cell>
          <cell r="I9" t="str">
            <v>MXP</v>
          </cell>
          <cell r="J9">
            <v>129789</v>
          </cell>
          <cell r="K9" t="str">
            <v>MXP</v>
          </cell>
        </row>
        <row r="10">
          <cell r="E10" t="str">
            <v>P000071</v>
          </cell>
          <cell r="F10" t="str">
            <v>SYMRISE, S. DE R.L. DE C.V.</v>
          </cell>
          <cell r="G10">
            <v>15</v>
          </cell>
          <cell r="H10">
            <v>6364794.4400000004</v>
          </cell>
          <cell r="I10" t="str">
            <v>MXP</v>
          </cell>
          <cell r="J10">
            <v>0</v>
          </cell>
          <cell r="K10" t="str">
            <v>MXP</v>
          </cell>
        </row>
        <row r="11">
          <cell r="E11" t="str">
            <v>P000022</v>
          </cell>
          <cell r="F11" t="str">
            <v>QUIMI KAO S.A DE C.V.</v>
          </cell>
          <cell r="G11">
            <v>5</v>
          </cell>
          <cell r="H11">
            <v>3091965</v>
          </cell>
          <cell r="I11" t="str">
            <v>MXP</v>
          </cell>
          <cell r="J11">
            <v>0</v>
          </cell>
          <cell r="K11" t="str">
            <v>MXP</v>
          </cell>
        </row>
        <row r="12">
          <cell r="E12" t="str">
            <v>P000057</v>
          </cell>
          <cell r="F12" t="str">
            <v>TENSOACTIVOS Y ESPECIALIDADES, S.A. DE C.V.</v>
          </cell>
          <cell r="G12">
            <v>11</v>
          </cell>
          <cell r="H12">
            <v>2523041.2999999998</v>
          </cell>
          <cell r="I12" t="str">
            <v>MXP</v>
          </cell>
          <cell r="J12">
            <v>0</v>
          </cell>
          <cell r="K12" t="str">
            <v>MXP</v>
          </cell>
        </row>
        <row r="13">
          <cell r="E13" t="str">
            <v>P000002</v>
          </cell>
          <cell r="F13" t="str">
            <v>INDUSTRIAS BUINMOR, S.A. DE  C.V.</v>
          </cell>
          <cell r="G13">
            <v>84</v>
          </cell>
          <cell r="H13">
            <v>1859157.78</v>
          </cell>
          <cell r="I13" t="str">
            <v>MXP</v>
          </cell>
          <cell r="J13">
            <v>0</v>
          </cell>
          <cell r="K13" t="str">
            <v>MXP</v>
          </cell>
        </row>
        <row r="14">
          <cell r="E14" t="str">
            <v>P000075</v>
          </cell>
          <cell r="F14" t="str">
            <v>HJB QUIMICA INTERNACIONAL, SA DE CV</v>
          </cell>
          <cell r="G14">
            <v>7</v>
          </cell>
          <cell r="H14">
            <v>1504260.27</v>
          </cell>
          <cell r="I14" t="str">
            <v>MXP</v>
          </cell>
          <cell r="J14">
            <v>0</v>
          </cell>
          <cell r="K14" t="str">
            <v>MXP</v>
          </cell>
        </row>
        <row r="15">
          <cell r="E15" t="str">
            <v>P000739</v>
          </cell>
          <cell r="F15" t="str">
            <v>GRUPO ASELAC, SA DE CV</v>
          </cell>
          <cell r="G15">
            <v>12</v>
          </cell>
          <cell r="H15">
            <v>1011528.07</v>
          </cell>
          <cell r="I15" t="str">
            <v>MXP</v>
          </cell>
          <cell r="J15">
            <v>0</v>
          </cell>
          <cell r="K15" t="str">
            <v>MXP</v>
          </cell>
        </row>
        <row r="16">
          <cell r="E16" t="str">
            <v>P000622</v>
          </cell>
          <cell r="F16" t="str">
            <v>EMPAQUE Y DISEÑO S.A. DE C.V.</v>
          </cell>
          <cell r="G16">
            <v>44</v>
          </cell>
          <cell r="H16">
            <v>908980.45</v>
          </cell>
          <cell r="I16" t="str">
            <v>MXP</v>
          </cell>
          <cell r="J16">
            <v>0</v>
          </cell>
          <cell r="K16" t="str">
            <v>MXP</v>
          </cell>
        </row>
        <row r="17">
          <cell r="E17" t="str">
            <v>P000395</v>
          </cell>
          <cell r="F17" t="str">
            <v>ASHLAND CHEMICAL DE MEXICO, S.A. DE C.V.</v>
          </cell>
          <cell r="G17">
            <v>1</v>
          </cell>
          <cell r="H17">
            <v>729192.36</v>
          </cell>
          <cell r="I17" t="str">
            <v>MXP</v>
          </cell>
          <cell r="J17">
            <v>0</v>
          </cell>
          <cell r="K17" t="str">
            <v>MXP</v>
          </cell>
        </row>
        <row r="18">
          <cell r="E18" t="str">
            <v>P000671</v>
          </cell>
          <cell r="F18" t="str">
            <v>FISCHER SA DE CV</v>
          </cell>
          <cell r="G18">
            <v>5</v>
          </cell>
          <cell r="H18">
            <v>484380</v>
          </cell>
          <cell r="I18" t="str">
            <v>MXP</v>
          </cell>
          <cell r="J18">
            <v>0</v>
          </cell>
          <cell r="K18" t="str">
            <v>MXP</v>
          </cell>
        </row>
        <row r="19">
          <cell r="H19">
            <v>0</v>
          </cell>
        </row>
        <row r="20">
          <cell r="E20" t="str">
            <v>P000693</v>
          </cell>
          <cell r="F20" t="str">
            <v>MANUFACTURA DE ENVASES JUPITER S.A DE C.V</v>
          </cell>
          <cell r="G20">
            <v>57</v>
          </cell>
          <cell r="H20">
            <v>1272245.28</v>
          </cell>
          <cell r="I20" t="str">
            <v>MXP</v>
          </cell>
          <cell r="J20">
            <v>0</v>
          </cell>
          <cell r="K20" t="str">
            <v>MXP</v>
          </cell>
        </row>
        <row r="21">
          <cell r="E21" t="str">
            <v>P000785</v>
          </cell>
          <cell r="F21" t="str">
            <v>TEKNOBAGS, S.A. DE C.V.</v>
          </cell>
          <cell r="G21">
            <v>15</v>
          </cell>
          <cell r="H21">
            <v>910161.6</v>
          </cell>
          <cell r="I21" t="str">
            <v>MXP</v>
          </cell>
          <cell r="J21">
            <v>0</v>
          </cell>
          <cell r="K21" t="str">
            <v>MXP</v>
          </cell>
        </row>
        <row r="22">
          <cell r="E22" t="str">
            <v>P000014</v>
          </cell>
          <cell r="F22" t="str">
            <v>MOLDES Y PLASTICOS DE MONTERREY, S.A. DE C.V.</v>
          </cell>
          <cell r="G22">
            <v>22</v>
          </cell>
          <cell r="H22">
            <v>682304.18</v>
          </cell>
          <cell r="I22" t="str">
            <v>MXP</v>
          </cell>
          <cell r="J22">
            <v>0</v>
          </cell>
          <cell r="K22" t="str">
            <v>MXP</v>
          </cell>
        </row>
        <row r="23">
          <cell r="E23" t="str">
            <v>P000042</v>
          </cell>
          <cell r="F23" t="str">
            <v>IQUISA SANTA CLARA, S.A. DE C.V.</v>
          </cell>
          <cell r="G23">
            <v>8</v>
          </cell>
          <cell r="H23">
            <v>632969.19999999995</v>
          </cell>
          <cell r="I23" t="str">
            <v>MXP</v>
          </cell>
          <cell r="J23">
            <v>0</v>
          </cell>
          <cell r="K23" t="str">
            <v>MXP</v>
          </cell>
        </row>
        <row r="24">
          <cell r="E24" t="str">
            <v>P000008</v>
          </cell>
          <cell r="F24" t="str">
            <v>TALOQUIMIA, S.A. DE C.V.</v>
          </cell>
          <cell r="G24">
            <v>3</v>
          </cell>
          <cell r="H24">
            <v>587665</v>
          </cell>
          <cell r="I24" t="str">
            <v>MXP</v>
          </cell>
          <cell r="J24">
            <v>0</v>
          </cell>
          <cell r="K24" t="str">
            <v>MXP</v>
          </cell>
        </row>
        <row r="25">
          <cell r="E25" t="str">
            <v>P000670</v>
          </cell>
          <cell r="F25" t="str">
            <v>BAUMGARTEN MEXICO SA DE CV</v>
          </cell>
          <cell r="G25">
            <v>16</v>
          </cell>
          <cell r="H25">
            <v>566320</v>
          </cell>
          <cell r="I25" t="str">
            <v>MXP</v>
          </cell>
          <cell r="J25">
            <v>0</v>
          </cell>
          <cell r="K25" t="str">
            <v>MXP</v>
          </cell>
        </row>
        <row r="26">
          <cell r="E26" t="str">
            <v>P000680</v>
          </cell>
          <cell r="F26" t="str">
            <v>ETIQUETAS CCL, SA DE CV</v>
          </cell>
          <cell r="G26">
            <v>6</v>
          </cell>
          <cell r="H26">
            <v>432597</v>
          </cell>
          <cell r="I26" t="str">
            <v>MXP</v>
          </cell>
          <cell r="J26">
            <v>0</v>
          </cell>
          <cell r="K26" t="str">
            <v>MXP</v>
          </cell>
        </row>
        <row r="27">
          <cell r="E27" t="str">
            <v>P000197</v>
          </cell>
          <cell r="F27" t="str">
            <v>BIENES DE EQUIPO LIGERO, CONSTRUCCION Y ASESORAMIENTO, SA DE CV</v>
          </cell>
          <cell r="G27">
            <v>4</v>
          </cell>
          <cell r="H27">
            <v>376708.62</v>
          </cell>
          <cell r="I27" t="str">
            <v>MXP</v>
          </cell>
          <cell r="J27">
            <v>0</v>
          </cell>
          <cell r="K27" t="str">
            <v>MXP</v>
          </cell>
        </row>
        <row r="28">
          <cell r="E28" t="str">
            <v>P000741</v>
          </cell>
          <cell r="F28" t="str">
            <v>QUIMICA VAID, SA DE CV</v>
          </cell>
          <cell r="G28">
            <v>3</v>
          </cell>
          <cell r="H28">
            <v>330223.35999999999</v>
          </cell>
          <cell r="I28" t="str">
            <v>MXP</v>
          </cell>
          <cell r="J28">
            <v>0</v>
          </cell>
          <cell r="K28" t="str">
            <v>MXP</v>
          </cell>
        </row>
        <row r="29">
          <cell r="E29" t="str">
            <v>P000393</v>
          </cell>
          <cell r="F29" t="str">
            <v>IGNACIO ANDRADE CALDERON</v>
          </cell>
          <cell r="G29">
            <v>344</v>
          </cell>
          <cell r="H29">
            <v>309337.59999999998</v>
          </cell>
          <cell r="I29" t="str">
            <v>MXP</v>
          </cell>
          <cell r="J29">
            <v>0</v>
          </cell>
          <cell r="K29" t="str">
            <v>MXP</v>
          </cell>
        </row>
        <row r="30">
          <cell r="E30" t="str">
            <v>P000748</v>
          </cell>
          <cell r="F30" t="str">
            <v>DR. JOSE POLAK, SA DE CV</v>
          </cell>
          <cell r="G30">
            <v>1</v>
          </cell>
          <cell r="H30">
            <v>304304</v>
          </cell>
          <cell r="I30" t="str">
            <v>MXP</v>
          </cell>
          <cell r="J30">
            <v>0</v>
          </cell>
          <cell r="K30" t="str">
            <v>MXP</v>
          </cell>
        </row>
        <row r="31">
          <cell r="E31" t="str">
            <v>P000020</v>
          </cell>
          <cell r="F31" t="str">
            <v>CHEP MEXICO, S.A. DE C.V.</v>
          </cell>
          <cell r="G31">
            <v>24</v>
          </cell>
          <cell r="H31">
            <v>249790</v>
          </cell>
          <cell r="I31" t="str">
            <v>MXP</v>
          </cell>
          <cell r="J31">
            <v>0</v>
          </cell>
          <cell r="K31" t="str">
            <v>MXP</v>
          </cell>
        </row>
        <row r="32">
          <cell r="E32" t="str">
            <v>P000025</v>
          </cell>
          <cell r="F32" t="str">
            <v>INDUSTRIA QUIMICA DEL CENTRO S.A DE C.V.</v>
          </cell>
          <cell r="G32">
            <v>1</v>
          </cell>
          <cell r="H32">
            <v>226550.68</v>
          </cell>
          <cell r="I32" t="str">
            <v>MXP</v>
          </cell>
          <cell r="J32">
            <v>0</v>
          </cell>
          <cell r="K32" t="str">
            <v>MXP</v>
          </cell>
        </row>
        <row r="33">
          <cell r="E33" t="str">
            <v>P000690</v>
          </cell>
          <cell r="F33" t="str">
            <v>CORPORATIVO SANDUZE S.A DE C.V</v>
          </cell>
          <cell r="G33">
            <v>1</v>
          </cell>
          <cell r="H33">
            <v>207098.54</v>
          </cell>
          <cell r="I33" t="str">
            <v>MXP</v>
          </cell>
          <cell r="J33">
            <v>0</v>
          </cell>
          <cell r="K33" t="str">
            <v>MXP</v>
          </cell>
        </row>
        <row r="34">
          <cell r="E34" t="str">
            <v>P000310</v>
          </cell>
          <cell r="F34" t="str">
            <v>ACABADOS DE PAPELES SATINADOS Y ABSORBENTES, SA DE CV</v>
          </cell>
          <cell r="G34">
            <v>7</v>
          </cell>
          <cell r="H34">
            <v>206640</v>
          </cell>
          <cell r="I34" t="str">
            <v>MXP</v>
          </cell>
          <cell r="J34">
            <v>0</v>
          </cell>
          <cell r="K34" t="str">
            <v>MXP</v>
          </cell>
        </row>
        <row r="35">
          <cell r="E35" t="str">
            <v>P000648</v>
          </cell>
          <cell r="F35" t="str">
            <v>ROBOTICA Y DISEÑO, SA DE CV</v>
          </cell>
          <cell r="G35">
            <v>5</v>
          </cell>
          <cell r="H35">
            <v>204756.5</v>
          </cell>
          <cell r="I35" t="str">
            <v>MXP</v>
          </cell>
          <cell r="J35">
            <v>0</v>
          </cell>
          <cell r="K35" t="str">
            <v>MXP</v>
          </cell>
        </row>
        <row r="36">
          <cell r="E36" t="str">
            <v>P000686</v>
          </cell>
          <cell r="F36" t="str">
            <v>JAVIER SAÑUDO Y SUCESORES, SA DE CV</v>
          </cell>
          <cell r="G36">
            <v>5</v>
          </cell>
          <cell r="H36">
            <v>196625</v>
          </cell>
          <cell r="I36" t="str">
            <v>MXP</v>
          </cell>
          <cell r="J36">
            <v>0</v>
          </cell>
          <cell r="K36" t="str">
            <v>MXP</v>
          </cell>
        </row>
        <row r="37">
          <cell r="E37" t="str">
            <v>P00754</v>
          </cell>
          <cell r="F37" t="str">
            <v>GTM MEX PRODUCTS AND SERVICES, S.A. DE C.V.</v>
          </cell>
          <cell r="G37">
            <v>4</v>
          </cell>
          <cell r="H37">
            <v>193036.09</v>
          </cell>
          <cell r="I37" t="str">
            <v>MXP</v>
          </cell>
          <cell r="J37">
            <v>0</v>
          </cell>
          <cell r="K37" t="str">
            <v>MXP</v>
          </cell>
        </row>
        <row r="38">
          <cell r="E38" t="str">
            <v>P000005</v>
          </cell>
          <cell r="F38" t="str">
            <v>LA ETIQUETA S.A. DE C.V</v>
          </cell>
          <cell r="G38">
            <v>3</v>
          </cell>
          <cell r="H38">
            <v>190920</v>
          </cell>
          <cell r="I38" t="str">
            <v>MXP</v>
          </cell>
          <cell r="J38">
            <v>0</v>
          </cell>
          <cell r="K38" t="str">
            <v>MXP</v>
          </cell>
        </row>
        <row r="39">
          <cell r="E39" t="str">
            <v>P000701</v>
          </cell>
          <cell r="F39" t="str">
            <v>BIOELEMENTAL CHEMICALS, SA DE CV</v>
          </cell>
          <cell r="G39">
            <v>6</v>
          </cell>
          <cell r="H39">
            <v>187181.22</v>
          </cell>
          <cell r="I39" t="str">
            <v>MXP</v>
          </cell>
          <cell r="J39">
            <v>0</v>
          </cell>
          <cell r="K39" t="str">
            <v>MXP</v>
          </cell>
        </row>
        <row r="40">
          <cell r="E40" t="str">
            <v>P000743</v>
          </cell>
          <cell r="F40" t="str">
            <v>ESPECIALIDADES QUIMICAS VIAR, SA DE CV</v>
          </cell>
          <cell r="G40">
            <v>1</v>
          </cell>
          <cell r="H40">
            <v>179827.20000000001</v>
          </cell>
          <cell r="I40" t="str">
            <v>MXP</v>
          </cell>
          <cell r="J40">
            <v>0</v>
          </cell>
          <cell r="K40" t="str">
            <v>MXP</v>
          </cell>
        </row>
        <row r="41">
          <cell r="E41" t="str">
            <v>P000036</v>
          </cell>
          <cell r="F41" t="str">
            <v>EUROQUÍMICA S.A. DE C.V.</v>
          </cell>
          <cell r="G41">
            <v>1</v>
          </cell>
          <cell r="H41">
            <v>158949</v>
          </cell>
          <cell r="I41" t="str">
            <v>MXP</v>
          </cell>
          <cell r="J41">
            <v>0</v>
          </cell>
          <cell r="K41" t="str">
            <v>MXP</v>
          </cell>
        </row>
        <row r="42">
          <cell r="E42" t="str">
            <v>P000474</v>
          </cell>
          <cell r="F42" t="str">
            <v>QM COMERCIALIZADORA, SA DE CV</v>
          </cell>
          <cell r="G42">
            <v>14</v>
          </cell>
          <cell r="H42">
            <v>154563.42000000001</v>
          </cell>
          <cell r="I42" t="str">
            <v>MXP</v>
          </cell>
          <cell r="J42">
            <v>0</v>
          </cell>
          <cell r="K42" t="str">
            <v>MXP</v>
          </cell>
        </row>
        <row r="43">
          <cell r="E43" t="str">
            <v>P000044</v>
          </cell>
          <cell r="F43" t="str">
            <v>SALVADOR CORREA GARCIA LEON</v>
          </cell>
          <cell r="G43">
            <v>160</v>
          </cell>
          <cell r="H43">
            <v>146432</v>
          </cell>
          <cell r="I43" t="str">
            <v>MXP</v>
          </cell>
          <cell r="J43">
            <v>0</v>
          </cell>
          <cell r="K43" t="str">
            <v>MXP</v>
          </cell>
        </row>
        <row r="44">
          <cell r="E44" t="str">
            <v>P000058</v>
          </cell>
          <cell r="F44" t="str">
            <v>EDIPLAST, S.A. DE C.V.</v>
          </cell>
          <cell r="G44">
            <v>2</v>
          </cell>
          <cell r="H44">
            <v>94446</v>
          </cell>
          <cell r="I44" t="str">
            <v>MXP</v>
          </cell>
          <cell r="J44">
            <v>0</v>
          </cell>
          <cell r="K44" t="str">
            <v>MXP</v>
          </cell>
        </row>
        <row r="45">
          <cell r="E45" t="str">
            <v>P000361</v>
          </cell>
          <cell r="F45" t="str">
            <v>ULTRA CHEM, S DE RL DE CV</v>
          </cell>
          <cell r="G45">
            <v>2</v>
          </cell>
          <cell r="H45">
            <v>77924.28</v>
          </cell>
          <cell r="I45" t="str">
            <v>MXP</v>
          </cell>
          <cell r="J45">
            <v>0</v>
          </cell>
          <cell r="K45" t="str">
            <v>MXP</v>
          </cell>
        </row>
        <row r="46">
          <cell r="E46" t="str">
            <v>P000365</v>
          </cell>
          <cell r="F46" t="str">
            <v>REGIO EMPAQUE, SA DE CV</v>
          </cell>
          <cell r="G46">
            <v>5</v>
          </cell>
          <cell r="H46">
            <v>68160.09</v>
          </cell>
          <cell r="I46" t="str">
            <v>MXP</v>
          </cell>
          <cell r="J46">
            <v>0</v>
          </cell>
          <cell r="K46" t="str">
            <v>MXP</v>
          </cell>
        </row>
        <row r="47">
          <cell r="E47" t="str">
            <v>P000037</v>
          </cell>
          <cell r="F47" t="str">
            <v>DISTRIBUIDORA QUIMICA MEXICANA, S.A. DE C.V.</v>
          </cell>
          <cell r="G47">
            <v>2</v>
          </cell>
          <cell r="H47">
            <v>61058.51</v>
          </cell>
          <cell r="I47" t="str">
            <v>MXP</v>
          </cell>
          <cell r="J47">
            <v>0</v>
          </cell>
          <cell r="K47" t="str">
            <v>MXP</v>
          </cell>
        </row>
        <row r="48">
          <cell r="E48" t="str">
            <v>P000013</v>
          </cell>
          <cell r="F48" t="str">
            <v>LAGSOM QUIMICA, S.A. DE C.V.</v>
          </cell>
          <cell r="G48">
            <v>1</v>
          </cell>
          <cell r="H48">
            <v>60480</v>
          </cell>
          <cell r="I48" t="str">
            <v>MXP</v>
          </cell>
          <cell r="J48">
            <v>0</v>
          </cell>
          <cell r="K48" t="str">
            <v>MXP</v>
          </cell>
        </row>
        <row r="49">
          <cell r="E49" t="str">
            <v>P000533</v>
          </cell>
          <cell r="F49" t="str">
            <v>ENMEX, SA DE CV</v>
          </cell>
          <cell r="G49">
            <v>1</v>
          </cell>
          <cell r="H49">
            <v>57159.26</v>
          </cell>
          <cell r="I49" t="str">
            <v>MXP</v>
          </cell>
          <cell r="J49">
            <v>0</v>
          </cell>
          <cell r="K49" t="str">
            <v>MXP</v>
          </cell>
        </row>
        <row r="50">
          <cell r="E50" t="str">
            <v>P000780</v>
          </cell>
          <cell r="F50" t="str">
            <v>ESPECIALIDADES PDV, S.A. DE C.V</v>
          </cell>
          <cell r="G50">
            <v>1</v>
          </cell>
          <cell r="H50">
            <v>51100.5</v>
          </cell>
          <cell r="I50" t="str">
            <v>MXP</v>
          </cell>
          <cell r="J50">
            <v>0</v>
          </cell>
          <cell r="K50" t="str">
            <v>MXP</v>
          </cell>
        </row>
        <row r="51">
          <cell r="E51" t="str">
            <v>P000455</v>
          </cell>
          <cell r="F51" t="str">
            <v>PORTOLA PACKAGING INC.MEXICO, S.A. DE C.V.</v>
          </cell>
          <cell r="G51">
            <v>1</v>
          </cell>
          <cell r="H51">
            <v>46126.080000000002</v>
          </cell>
          <cell r="I51" t="str">
            <v>MXP</v>
          </cell>
          <cell r="J51">
            <v>0</v>
          </cell>
          <cell r="K51" t="str">
            <v>MXP</v>
          </cell>
        </row>
        <row r="52">
          <cell r="E52" t="str">
            <v>P000019</v>
          </cell>
          <cell r="F52" t="str">
            <v>INDUSTRIA COSMETICA COR, S.A. DE C.V.</v>
          </cell>
          <cell r="G52">
            <v>3</v>
          </cell>
          <cell r="H52">
            <v>37600</v>
          </cell>
          <cell r="I52" t="str">
            <v>MXP</v>
          </cell>
          <cell r="J52">
            <v>0</v>
          </cell>
          <cell r="K52" t="str">
            <v>MXP</v>
          </cell>
        </row>
        <row r="53">
          <cell r="E53" t="str">
            <v>P000650</v>
          </cell>
          <cell r="F53" t="str">
            <v>PROVISTA S.A. DE C.V.</v>
          </cell>
          <cell r="G53">
            <v>1</v>
          </cell>
          <cell r="H53">
            <v>30674.26</v>
          </cell>
          <cell r="I53" t="str">
            <v>MXP</v>
          </cell>
          <cell r="J53">
            <v>0</v>
          </cell>
          <cell r="K53" t="str">
            <v>MXP</v>
          </cell>
        </row>
        <row r="54">
          <cell r="E54" t="str">
            <v>P000719</v>
          </cell>
          <cell r="F54" t="str">
            <v>BIO EMPAQUES MEXICANOS, SA DE CV</v>
          </cell>
          <cell r="G54">
            <v>2</v>
          </cell>
          <cell r="H54">
            <v>25120</v>
          </cell>
          <cell r="I54" t="str">
            <v>MXP</v>
          </cell>
          <cell r="J54">
            <v>0</v>
          </cell>
          <cell r="K54" t="str">
            <v>MXP</v>
          </cell>
        </row>
        <row r="55">
          <cell r="E55" t="str">
            <v>P000073</v>
          </cell>
          <cell r="F55" t="str">
            <v>BANNER QUIMICA, S.A. DE C.V.</v>
          </cell>
          <cell r="G55">
            <v>1</v>
          </cell>
          <cell r="H55">
            <v>24594.11</v>
          </cell>
          <cell r="I55" t="str">
            <v>MXP</v>
          </cell>
          <cell r="J55">
            <v>0</v>
          </cell>
          <cell r="K55" t="str">
            <v>MXP</v>
          </cell>
        </row>
        <row r="56">
          <cell r="E56" t="str">
            <v>P000439</v>
          </cell>
          <cell r="F56" t="str">
            <v>MOISES DANIEL MARTINEZ ROMERO</v>
          </cell>
          <cell r="G56">
            <v>2</v>
          </cell>
          <cell r="H56">
            <v>17100</v>
          </cell>
          <cell r="I56" t="str">
            <v>MXP</v>
          </cell>
          <cell r="J56">
            <v>0</v>
          </cell>
          <cell r="K56" t="str">
            <v>MXP</v>
          </cell>
        </row>
        <row r="57">
          <cell r="E57" t="str">
            <v>P000083</v>
          </cell>
          <cell r="F57" t="str">
            <v>INDUSTRIAS SIANSHA, S.A. DE C.V.</v>
          </cell>
          <cell r="G57">
            <v>1</v>
          </cell>
          <cell r="H57">
            <v>12000</v>
          </cell>
          <cell r="I57" t="str">
            <v>MXP</v>
          </cell>
          <cell r="J57">
            <v>0</v>
          </cell>
          <cell r="K57" t="str">
            <v>MXP</v>
          </cell>
        </row>
        <row r="58">
          <cell r="E58" t="str">
            <v>P000687</v>
          </cell>
          <cell r="F58" t="str">
            <v>CLASS LABELS, S DE RL DE CV</v>
          </cell>
          <cell r="G58">
            <v>2</v>
          </cell>
          <cell r="H58">
            <v>11886</v>
          </cell>
          <cell r="I58" t="str">
            <v>MXP</v>
          </cell>
          <cell r="J58">
            <v>0</v>
          </cell>
          <cell r="K58" t="str">
            <v>MXP</v>
          </cell>
        </row>
        <row r="59">
          <cell r="E59" t="str">
            <v>P000592</v>
          </cell>
          <cell r="F59" t="str">
            <v>ETIPLAS SA DE CV</v>
          </cell>
          <cell r="G59">
            <v>4</v>
          </cell>
          <cell r="H59">
            <v>11750</v>
          </cell>
          <cell r="I59" t="str">
            <v>MXP</v>
          </cell>
          <cell r="J59">
            <v>0</v>
          </cell>
          <cell r="K59" t="str">
            <v>MXP</v>
          </cell>
        </row>
        <row r="60">
          <cell r="E60" t="str">
            <v>P000372</v>
          </cell>
          <cell r="F60" t="str">
            <v>QUIMICA TREZA, SA DE CV</v>
          </cell>
          <cell r="G60">
            <v>1</v>
          </cell>
          <cell r="H60">
            <v>11040</v>
          </cell>
          <cell r="I60" t="str">
            <v>MXP</v>
          </cell>
          <cell r="J60">
            <v>0</v>
          </cell>
          <cell r="K60" t="str">
            <v>MXP</v>
          </cell>
        </row>
        <row r="61">
          <cell r="E61" t="str">
            <v>P000043</v>
          </cell>
          <cell r="F61" t="str">
            <v>ALVEG DISTRIBUCION QUIMICA, S.A. DE C.V.</v>
          </cell>
          <cell r="G61">
            <v>1</v>
          </cell>
          <cell r="H61">
            <v>10911.74</v>
          </cell>
          <cell r="I61" t="str">
            <v>MXP</v>
          </cell>
          <cell r="J61">
            <v>0</v>
          </cell>
          <cell r="K61" t="str">
            <v>MXP</v>
          </cell>
        </row>
        <row r="62">
          <cell r="E62" t="str">
            <v>P000744</v>
          </cell>
          <cell r="F62" t="str">
            <v>CERAS UNIVERSALES, SA DE CV</v>
          </cell>
          <cell r="G62">
            <v>1</v>
          </cell>
          <cell r="H62">
            <v>2261.59</v>
          </cell>
          <cell r="I62" t="str">
            <v>MXP</v>
          </cell>
          <cell r="J62">
            <v>0</v>
          </cell>
          <cell r="K62" t="str">
            <v>MXP</v>
          </cell>
        </row>
        <row r="63">
          <cell r="E63" t="str">
            <v>P000004</v>
          </cell>
          <cell r="F63" t="str">
            <v>CENTURY LABORATORIES, SA DE CV</v>
          </cell>
          <cell r="G63">
            <v>1</v>
          </cell>
          <cell r="H63">
            <v>9682.2199999999993</v>
          </cell>
          <cell r="I63" t="str">
            <v>MXP</v>
          </cell>
          <cell r="J63">
            <v>0</v>
          </cell>
          <cell r="K63" t="str">
            <v>MXP</v>
          </cell>
        </row>
        <row r="64">
          <cell r="E64" t="str">
            <v>P000786</v>
          </cell>
          <cell r="F64" t="str">
            <v>RICARDO IVAN NOCHEBUENA HERNANDEZ</v>
          </cell>
          <cell r="G64">
            <v>1</v>
          </cell>
          <cell r="H64">
            <v>4140</v>
          </cell>
          <cell r="I64" t="str">
            <v>MXP</v>
          </cell>
          <cell r="J64">
            <v>0</v>
          </cell>
          <cell r="K64" t="str">
            <v>MXP</v>
          </cell>
        </row>
        <row r="65">
          <cell r="E65" t="str">
            <v>P000683</v>
          </cell>
          <cell r="F65" t="str">
            <v>INDUSTRIA QUIMICA DEL ISTMO, S.A. DE C.V.</v>
          </cell>
          <cell r="G65">
            <v>2</v>
          </cell>
          <cell r="H65">
            <v>153694.79999999999</v>
          </cell>
          <cell r="I65" t="str">
            <v>MXP</v>
          </cell>
          <cell r="J65">
            <v>0</v>
          </cell>
          <cell r="K65" t="str">
            <v>MXP</v>
          </cell>
        </row>
        <row r="66">
          <cell r="E66" t="str">
            <v>P000481</v>
          </cell>
          <cell r="F66" t="str">
            <v>PLASTICOS PANAMERICANOS, SA DE CV</v>
          </cell>
          <cell r="G66">
            <v>1</v>
          </cell>
          <cell r="H66">
            <v>95000</v>
          </cell>
          <cell r="I66" t="str">
            <v>MXP</v>
          </cell>
          <cell r="J66">
            <v>0</v>
          </cell>
          <cell r="K66" t="str">
            <v>MXP</v>
          </cell>
        </row>
        <row r="67">
          <cell r="E67" t="str">
            <v>P000024</v>
          </cell>
          <cell r="F67" t="str">
            <v>POCHTECA MATERIAS PRIMAS S.A DE C.V</v>
          </cell>
          <cell r="G67">
            <v>2</v>
          </cell>
          <cell r="H67">
            <v>0</v>
          </cell>
          <cell r="I67" t="str">
            <v>MXP</v>
          </cell>
          <cell r="J67">
            <v>0</v>
          </cell>
          <cell r="K67" t="str">
            <v>MXP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B-37"/>
      <sheetName val="Compras Febrero"/>
      <sheetName val="Base Feb17"/>
      <sheetName val="Hoja1"/>
    </sheetNames>
    <sheetDataSet>
      <sheetData sheetId="0"/>
      <sheetData sheetId="1"/>
      <sheetData sheetId="2"/>
      <sheetData sheetId="3">
        <row r="9">
          <cell r="E9" t="str">
            <v>P00350</v>
          </cell>
          <cell r="F9" t="str">
            <v>ENVASES UNIVERSALES DE MEXICO S. A. P. I. DE C. V.</v>
          </cell>
          <cell r="G9">
            <v>85</v>
          </cell>
          <cell r="H9">
            <v>7849485.9199999999</v>
          </cell>
          <cell r="I9" t="str">
            <v>MXP</v>
          </cell>
          <cell r="J9">
            <v>129789</v>
          </cell>
          <cell r="K9" t="str">
            <v>MXP</v>
          </cell>
        </row>
        <row r="10">
          <cell r="E10" t="str">
            <v>P000071</v>
          </cell>
          <cell r="F10" t="str">
            <v>SYMRISE, S. DE R.L. DE C.V.</v>
          </cell>
          <cell r="G10">
            <v>15</v>
          </cell>
          <cell r="H10">
            <v>6364794.4400000004</v>
          </cell>
          <cell r="I10" t="str">
            <v>MXP</v>
          </cell>
          <cell r="J10">
            <v>0</v>
          </cell>
          <cell r="K10" t="str">
            <v>MXP</v>
          </cell>
        </row>
        <row r="11">
          <cell r="E11" t="str">
            <v>P000022</v>
          </cell>
          <cell r="F11" t="str">
            <v>QUIMI KAO S.A DE C.V.</v>
          </cell>
          <cell r="G11">
            <v>5</v>
          </cell>
          <cell r="H11">
            <v>3091965</v>
          </cell>
          <cell r="I11" t="str">
            <v>MXP</v>
          </cell>
          <cell r="J11">
            <v>0</v>
          </cell>
          <cell r="K11" t="str">
            <v>MXP</v>
          </cell>
        </row>
        <row r="12">
          <cell r="E12" t="str">
            <v>P000057</v>
          </cell>
          <cell r="F12" t="str">
            <v>TENSOACTIVOS Y ESPECIALIDADES, S.A. DE C.V.</v>
          </cell>
          <cell r="G12">
            <v>11</v>
          </cell>
          <cell r="H12">
            <v>2523041.2999999998</v>
          </cell>
          <cell r="I12" t="str">
            <v>MXP</v>
          </cell>
          <cell r="J12">
            <v>0</v>
          </cell>
          <cell r="K12" t="str">
            <v>MXP</v>
          </cell>
        </row>
        <row r="13">
          <cell r="E13" t="str">
            <v>P000002</v>
          </cell>
          <cell r="F13" t="str">
            <v>INDUSTRIAS BUINMOR, S.A. DE  C.V.</v>
          </cell>
          <cell r="G13">
            <v>84</v>
          </cell>
          <cell r="H13">
            <v>1859157.78</v>
          </cell>
          <cell r="I13" t="str">
            <v>MXP</v>
          </cell>
          <cell r="J13">
            <v>0</v>
          </cell>
          <cell r="K13" t="str">
            <v>MXP</v>
          </cell>
        </row>
        <row r="14">
          <cell r="E14" t="str">
            <v>P000075</v>
          </cell>
          <cell r="F14" t="str">
            <v>HJB QUIMICA INTERNACIONAL, SA DE CV</v>
          </cell>
          <cell r="G14">
            <v>7</v>
          </cell>
          <cell r="H14">
            <v>1504260.27</v>
          </cell>
          <cell r="I14" t="str">
            <v>MXP</v>
          </cell>
          <cell r="J14">
            <v>0</v>
          </cell>
          <cell r="K14" t="str">
            <v>MXP</v>
          </cell>
        </row>
        <row r="15">
          <cell r="E15" t="str">
            <v>P000739</v>
          </cell>
          <cell r="F15" t="str">
            <v>GRUPO ASELAC, SA DE CV</v>
          </cell>
          <cell r="G15">
            <v>12</v>
          </cell>
          <cell r="H15">
            <v>1011528.07</v>
          </cell>
          <cell r="I15" t="str">
            <v>MXP</v>
          </cell>
          <cell r="J15">
            <v>0</v>
          </cell>
          <cell r="K15" t="str">
            <v>MXP</v>
          </cell>
        </row>
        <row r="16">
          <cell r="E16" t="str">
            <v>P000622</v>
          </cell>
          <cell r="F16" t="str">
            <v>EMPAQUE Y DISEÑO S.A. DE C.V.</v>
          </cell>
          <cell r="G16">
            <v>44</v>
          </cell>
          <cell r="H16">
            <v>908980.45</v>
          </cell>
          <cell r="I16" t="str">
            <v>MXP</v>
          </cell>
          <cell r="J16">
            <v>0</v>
          </cell>
          <cell r="K16" t="str">
            <v>MXP</v>
          </cell>
        </row>
        <row r="17">
          <cell r="E17" t="str">
            <v>P000395</v>
          </cell>
          <cell r="F17" t="str">
            <v>ASHLAND CHEMICAL DE MEXICO, S.A. DE C.V.</v>
          </cell>
          <cell r="G17">
            <v>1</v>
          </cell>
          <cell r="H17">
            <v>729192.36</v>
          </cell>
          <cell r="I17" t="str">
            <v>MXP</v>
          </cell>
          <cell r="J17">
            <v>0</v>
          </cell>
          <cell r="K17" t="str">
            <v>MXP</v>
          </cell>
        </row>
        <row r="18">
          <cell r="E18" t="str">
            <v>P000671</v>
          </cell>
          <cell r="F18" t="str">
            <v>FISCHER SA DE CV</v>
          </cell>
          <cell r="G18">
            <v>5</v>
          </cell>
          <cell r="H18">
            <v>484380</v>
          </cell>
          <cell r="I18" t="str">
            <v>MXP</v>
          </cell>
          <cell r="J18">
            <v>0</v>
          </cell>
          <cell r="K18" t="str">
            <v>MXP</v>
          </cell>
        </row>
        <row r="19">
          <cell r="H19">
            <v>0</v>
          </cell>
        </row>
        <row r="20">
          <cell r="E20" t="str">
            <v>P000693</v>
          </cell>
          <cell r="F20" t="str">
            <v>MANUFACTURA DE ENVASES JUPITER S.A DE C.V</v>
          </cell>
          <cell r="G20">
            <v>57</v>
          </cell>
          <cell r="H20">
            <v>1272245.28</v>
          </cell>
          <cell r="I20" t="str">
            <v>MXP</v>
          </cell>
          <cell r="J20">
            <v>0</v>
          </cell>
          <cell r="K20" t="str">
            <v>MXP</v>
          </cell>
        </row>
        <row r="21">
          <cell r="E21" t="str">
            <v>P000785</v>
          </cell>
          <cell r="F21" t="str">
            <v>TEKNOBAGS, S.A. DE C.V.</v>
          </cell>
          <cell r="G21">
            <v>15</v>
          </cell>
          <cell r="H21">
            <v>910161.6</v>
          </cell>
          <cell r="I21" t="str">
            <v>MXP</v>
          </cell>
          <cell r="J21">
            <v>0</v>
          </cell>
          <cell r="K21" t="str">
            <v>MXP</v>
          </cell>
        </row>
        <row r="22">
          <cell r="E22" t="str">
            <v>P000014</v>
          </cell>
          <cell r="F22" t="str">
            <v>MOLDES Y PLASTICOS DE MONTERREY, S.A. DE C.V.</v>
          </cell>
          <cell r="G22">
            <v>22</v>
          </cell>
          <cell r="H22">
            <v>682304.18</v>
          </cell>
          <cell r="I22" t="str">
            <v>MXP</v>
          </cell>
          <cell r="J22">
            <v>0</v>
          </cell>
          <cell r="K22" t="str">
            <v>MXP</v>
          </cell>
        </row>
        <row r="23">
          <cell r="E23" t="str">
            <v>P000042</v>
          </cell>
          <cell r="F23" t="str">
            <v>IQUISA SANTA CLARA, S.A. DE C.V.</v>
          </cell>
          <cell r="G23">
            <v>8</v>
          </cell>
          <cell r="H23">
            <v>632969.19999999995</v>
          </cell>
          <cell r="I23" t="str">
            <v>MXP</v>
          </cell>
          <cell r="J23">
            <v>0</v>
          </cell>
          <cell r="K23" t="str">
            <v>MXP</v>
          </cell>
        </row>
        <row r="24">
          <cell r="E24" t="str">
            <v>P000008</v>
          </cell>
          <cell r="F24" t="str">
            <v>TALOQUIMIA, S.A. DE C.V.</v>
          </cell>
          <cell r="G24">
            <v>3</v>
          </cell>
          <cell r="H24">
            <v>587665</v>
          </cell>
          <cell r="I24" t="str">
            <v>MXP</v>
          </cell>
          <cell r="J24">
            <v>0</v>
          </cell>
          <cell r="K24" t="str">
            <v>MXP</v>
          </cell>
        </row>
        <row r="25">
          <cell r="E25" t="str">
            <v>P000670</v>
          </cell>
          <cell r="F25" t="str">
            <v>BAUMGARTEN MEXICO SA DE CV</v>
          </cell>
          <cell r="G25">
            <v>16</v>
          </cell>
          <cell r="H25">
            <v>566320</v>
          </cell>
          <cell r="I25" t="str">
            <v>MXP</v>
          </cell>
          <cell r="J25">
            <v>0</v>
          </cell>
          <cell r="K25" t="str">
            <v>MXP</v>
          </cell>
        </row>
        <row r="26">
          <cell r="E26" t="str">
            <v>P000680</v>
          </cell>
          <cell r="F26" t="str">
            <v>ETIQUETAS CCL, SA DE CV</v>
          </cell>
          <cell r="G26">
            <v>6</v>
          </cell>
          <cell r="H26">
            <v>432597</v>
          </cell>
          <cell r="I26" t="str">
            <v>MXP</v>
          </cell>
          <cell r="J26">
            <v>0</v>
          </cell>
          <cell r="K26" t="str">
            <v>MXP</v>
          </cell>
        </row>
        <row r="27">
          <cell r="E27" t="str">
            <v>P000197</v>
          </cell>
          <cell r="F27" t="str">
            <v>BIENES DE EQUIPO LIGERO, CONSTRUCCION Y ASESORAMIENTO, SA DE CV</v>
          </cell>
          <cell r="G27">
            <v>4</v>
          </cell>
          <cell r="H27">
            <v>376708.62</v>
          </cell>
          <cell r="I27" t="str">
            <v>MXP</v>
          </cell>
          <cell r="J27">
            <v>0</v>
          </cell>
          <cell r="K27" t="str">
            <v>MXP</v>
          </cell>
        </row>
        <row r="28">
          <cell r="E28" t="str">
            <v>P000741</v>
          </cell>
          <cell r="F28" t="str">
            <v>QUIMICA VAID, SA DE CV</v>
          </cell>
          <cell r="G28">
            <v>3</v>
          </cell>
          <cell r="H28">
            <v>330223.35999999999</v>
          </cell>
          <cell r="I28" t="str">
            <v>MXP</v>
          </cell>
          <cell r="J28">
            <v>0</v>
          </cell>
          <cell r="K28" t="str">
            <v>MXP</v>
          </cell>
        </row>
        <row r="29">
          <cell r="E29" t="str">
            <v>P000393</v>
          </cell>
          <cell r="F29" t="str">
            <v>IGNACIO ANDRADE CALDERON</v>
          </cell>
          <cell r="G29">
            <v>344</v>
          </cell>
          <cell r="H29">
            <v>309337.59999999998</v>
          </cell>
          <cell r="I29" t="str">
            <v>MXP</v>
          </cell>
          <cell r="J29">
            <v>0</v>
          </cell>
          <cell r="K29" t="str">
            <v>MXP</v>
          </cell>
        </row>
        <row r="30">
          <cell r="E30" t="str">
            <v>P000748</v>
          </cell>
          <cell r="F30" t="str">
            <v>DR. JOSE POLAK, SA DE CV</v>
          </cell>
          <cell r="G30">
            <v>1</v>
          </cell>
          <cell r="H30">
            <v>304304</v>
          </cell>
          <cell r="I30" t="str">
            <v>MXP</v>
          </cell>
          <cell r="J30">
            <v>0</v>
          </cell>
          <cell r="K30" t="str">
            <v>MXP</v>
          </cell>
        </row>
        <row r="31">
          <cell r="E31" t="str">
            <v>P000020</v>
          </cell>
          <cell r="F31" t="str">
            <v>CHEP MEXICO, S.A. DE C.V.</v>
          </cell>
          <cell r="G31">
            <v>24</v>
          </cell>
          <cell r="H31">
            <v>249790</v>
          </cell>
          <cell r="I31" t="str">
            <v>MXP</v>
          </cell>
          <cell r="J31">
            <v>0</v>
          </cell>
          <cell r="K31" t="str">
            <v>MXP</v>
          </cell>
        </row>
        <row r="32">
          <cell r="E32" t="str">
            <v>P000025</v>
          </cell>
          <cell r="F32" t="str">
            <v>INDUSTRIA QUIMICA DEL CENTRO S.A DE C.V.</v>
          </cell>
          <cell r="G32">
            <v>1</v>
          </cell>
          <cell r="H32">
            <v>226550.68</v>
          </cell>
          <cell r="I32" t="str">
            <v>MXP</v>
          </cell>
          <cell r="J32">
            <v>0</v>
          </cell>
          <cell r="K32" t="str">
            <v>MXP</v>
          </cell>
        </row>
        <row r="33">
          <cell r="E33" t="str">
            <v>P000690</v>
          </cell>
          <cell r="F33" t="str">
            <v>CORPORATIVO SANDUZE S.A DE C.V</v>
          </cell>
          <cell r="G33">
            <v>1</v>
          </cell>
          <cell r="H33">
            <v>207098.54</v>
          </cell>
          <cell r="I33" t="str">
            <v>MXP</v>
          </cell>
          <cell r="J33">
            <v>0</v>
          </cell>
          <cell r="K33" t="str">
            <v>MXP</v>
          </cell>
        </row>
        <row r="34">
          <cell r="E34" t="str">
            <v>P000310</v>
          </cell>
          <cell r="F34" t="str">
            <v>ACABADOS DE PAPELES SATINADOS Y ABSORBENTES, SA DE CV</v>
          </cell>
          <cell r="G34">
            <v>7</v>
          </cell>
          <cell r="H34">
            <v>206640</v>
          </cell>
          <cell r="I34" t="str">
            <v>MXP</v>
          </cell>
          <cell r="J34">
            <v>0</v>
          </cell>
          <cell r="K34" t="str">
            <v>MXP</v>
          </cell>
        </row>
        <row r="35">
          <cell r="E35" t="str">
            <v>P000648</v>
          </cell>
          <cell r="F35" t="str">
            <v>ROBOTICA Y DISEÑO, SA DE CV</v>
          </cell>
          <cell r="G35">
            <v>5</v>
          </cell>
          <cell r="H35">
            <v>204756.5</v>
          </cell>
          <cell r="I35" t="str">
            <v>MXP</v>
          </cell>
          <cell r="J35">
            <v>0</v>
          </cell>
          <cell r="K35" t="str">
            <v>MXP</v>
          </cell>
        </row>
        <row r="36">
          <cell r="E36" t="str">
            <v>P000686</v>
          </cell>
          <cell r="F36" t="str">
            <v>JAVIER SAÑUDO Y SUCESORES, SA DE CV</v>
          </cell>
          <cell r="G36">
            <v>5</v>
          </cell>
          <cell r="H36">
            <v>196625</v>
          </cell>
          <cell r="I36" t="str">
            <v>MXP</v>
          </cell>
          <cell r="J36">
            <v>0</v>
          </cell>
          <cell r="K36" t="str">
            <v>MXP</v>
          </cell>
        </row>
        <row r="37">
          <cell r="E37" t="str">
            <v>P00754</v>
          </cell>
          <cell r="F37" t="str">
            <v>GTM MEX PRODUCTS AND SERVICES, S.A. DE C.V.</v>
          </cell>
          <cell r="G37">
            <v>4</v>
          </cell>
          <cell r="H37">
            <v>193036.09</v>
          </cell>
          <cell r="I37" t="str">
            <v>MXP</v>
          </cell>
          <cell r="J37">
            <v>0</v>
          </cell>
          <cell r="K37" t="str">
            <v>MXP</v>
          </cell>
        </row>
        <row r="38">
          <cell r="E38" t="str">
            <v>P000005</v>
          </cell>
          <cell r="F38" t="str">
            <v>LA ETIQUETA S.A. DE C.V</v>
          </cell>
          <cell r="G38">
            <v>3</v>
          </cell>
          <cell r="H38">
            <v>190920</v>
          </cell>
          <cell r="I38" t="str">
            <v>MXP</v>
          </cell>
          <cell r="J38">
            <v>0</v>
          </cell>
          <cell r="K38" t="str">
            <v>MXP</v>
          </cell>
        </row>
        <row r="39">
          <cell r="E39" t="str">
            <v>P000701</v>
          </cell>
          <cell r="F39" t="str">
            <v>BIOELEMENTAL CHEMICALS, SA DE CV</v>
          </cell>
          <cell r="G39">
            <v>6</v>
          </cell>
          <cell r="H39">
            <v>187181.22</v>
          </cell>
          <cell r="I39" t="str">
            <v>MXP</v>
          </cell>
          <cell r="J39">
            <v>0</v>
          </cell>
          <cell r="K39" t="str">
            <v>MXP</v>
          </cell>
        </row>
        <row r="40">
          <cell r="E40" t="str">
            <v>P000743</v>
          </cell>
          <cell r="F40" t="str">
            <v>ESPECIALIDADES QUIMICAS VIAR, SA DE CV</v>
          </cell>
          <cell r="G40">
            <v>1</v>
          </cell>
          <cell r="H40">
            <v>179827.20000000001</v>
          </cell>
          <cell r="I40" t="str">
            <v>MXP</v>
          </cell>
          <cell r="J40">
            <v>0</v>
          </cell>
          <cell r="K40" t="str">
            <v>MXP</v>
          </cell>
        </row>
        <row r="41">
          <cell r="E41" t="str">
            <v>P000036</v>
          </cell>
          <cell r="F41" t="str">
            <v>EUROQUÍMICA S.A. DE C.V.</v>
          </cell>
          <cell r="G41">
            <v>1</v>
          </cell>
          <cell r="H41">
            <v>158949</v>
          </cell>
          <cell r="I41" t="str">
            <v>MXP</v>
          </cell>
          <cell r="J41">
            <v>0</v>
          </cell>
          <cell r="K41" t="str">
            <v>MXP</v>
          </cell>
        </row>
        <row r="42">
          <cell r="E42" t="str">
            <v>P000474</v>
          </cell>
          <cell r="F42" t="str">
            <v>QM COMERCIALIZADORA, SA DE CV</v>
          </cell>
          <cell r="G42">
            <v>14</v>
          </cell>
          <cell r="H42">
            <v>154563.42000000001</v>
          </cell>
          <cell r="I42" t="str">
            <v>MXP</v>
          </cell>
          <cell r="J42">
            <v>0</v>
          </cell>
          <cell r="K42" t="str">
            <v>MXP</v>
          </cell>
        </row>
        <row r="43">
          <cell r="E43" t="str">
            <v>P000044</v>
          </cell>
          <cell r="F43" t="str">
            <v>SALVADOR CORREA GARCIA LEON</v>
          </cell>
          <cell r="G43">
            <v>160</v>
          </cell>
          <cell r="H43">
            <v>146432</v>
          </cell>
          <cell r="I43" t="str">
            <v>MXP</v>
          </cell>
          <cell r="J43">
            <v>0</v>
          </cell>
          <cell r="K43" t="str">
            <v>MXP</v>
          </cell>
        </row>
        <row r="44">
          <cell r="E44" t="str">
            <v>P000058</v>
          </cell>
          <cell r="F44" t="str">
            <v>EDIPLAST, S.A. DE C.V.</v>
          </cell>
          <cell r="G44">
            <v>2</v>
          </cell>
          <cell r="H44">
            <v>94446</v>
          </cell>
          <cell r="I44" t="str">
            <v>MXP</v>
          </cell>
          <cell r="J44">
            <v>0</v>
          </cell>
          <cell r="K44" t="str">
            <v>MXP</v>
          </cell>
        </row>
        <row r="45">
          <cell r="E45" t="str">
            <v>P000361</v>
          </cell>
          <cell r="F45" t="str">
            <v>ULTRA CHEM, S DE RL DE CV</v>
          </cell>
          <cell r="G45">
            <v>2</v>
          </cell>
          <cell r="H45">
            <v>77924.28</v>
          </cell>
          <cell r="I45" t="str">
            <v>MXP</v>
          </cell>
          <cell r="J45">
            <v>0</v>
          </cell>
          <cell r="K45" t="str">
            <v>MXP</v>
          </cell>
        </row>
        <row r="46">
          <cell r="E46" t="str">
            <v>P000365</v>
          </cell>
          <cell r="F46" t="str">
            <v>REGIO EMPAQUE, SA DE CV</v>
          </cell>
          <cell r="G46">
            <v>5</v>
          </cell>
          <cell r="H46">
            <v>68160.09</v>
          </cell>
          <cell r="I46" t="str">
            <v>MXP</v>
          </cell>
          <cell r="J46">
            <v>0</v>
          </cell>
          <cell r="K46" t="str">
            <v>MXP</v>
          </cell>
        </row>
        <row r="47">
          <cell r="E47" t="str">
            <v>P000037</v>
          </cell>
          <cell r="F47" t="str">
            <v>DISTRIBUIDORA QUIMICA MEXICANA, S.A. DE C.V.</v>
          </cell>
          <cell r="G47">
            <v>2</v>
          </cell>
          <cell r="H47">
            <v>61058.51</v>
          </cell>
          <cell r="I47" t="str">
            <v>MXP</v>
          </cell>
          <cell r="J47">
            <v>0</v>
          </cell>
          <cell r="K47" t="str">
            <v>MXP</v>
          </cell>
        </row>
        <row r="48">
          <cell r="E48" t="str">
            <v>P000013</v>
          </cell>
          <cell r="F48" t="str">
            <v>LAGSOM QUIMICA, S.A. DE C.V.</v>
          </cell>
          <cell r="G48">
            <v>1</v>
          </cell>
          <cell r="H48">
            <v>60480</v>
          </cell>
          <cell r="I48" t="str">
            <v>MXP</v>
          </cell>
          <cell r="J48">
            <v>0</v>
          </cell>
          <cell r="K48" t="str">
            <v>MXP</v>
          </cell>
        </row>
        <row r="49">
          <cell r="E49" t="str">
            <v>P000533</v>
          </cell>
          <cell r="F49" t="str">
            <v>ENMEX, SA DE CV</v>
          </cell>
          <cell r="G49">
            <v>1</v>
          </cell>
          <cell r="H49">
            <v>57159.26</v>
          </cell>
          <cell r="I49" t="str">
            <v>MXP</v>
          </cell>
          <cell r="J49">
            <v>0</v>
          </cell>
          <cell r="K49" t="str">
            <v>MXP</v>
          </cell>
        </row>
        <row r="50">
          <cell r="E50" t="str">
            <v>P000780</v>
          </cell>
          <cell r="F50" t="str">
            <v>ESPECIALIDADES PDV, S.A. DE C.V</v>
          </cell>
          <cell r="G50">
            <v>1</v>
          </cell>
          <cell r="H50">
            <v>51100.5</v>
          </cell>
          <cell r="I50" t="str">
            <v>MXP</v>
          </cell>
          <cell r="J50">
            <v>0</v>
          </cell>
          <cell r="K50" t="str">
            <v>MXP</v>
          </cell>
        </row>
        <row r="51">
          <cell r="E51" t="str">
            <v>P000455</v>
          </cell>
          <cell r="F51" t="str">
            <v>PORTOLA PACKAGING INC.MEXICO, S.A. DE C.V.</v>
          </cell>
          <cell r="G51">
            <v>1</v>
          </cell>
          <cell r="H51">
            <v>46126.080000000002</v>
          </cell>
          <cell r="I51" t="str">
            <v>MXP</v>
          </cell>
          <cell r="J51">
            <v>0</v>
          </cell>
          <cell r="K51" t="str">
            <v>MXP</v>
          </cell>
        </row>
        <row r="52">
          <cell r="E52" t="str">
            <v>P000019</v>
          </cell>
          <cell r="F52" t="str">
            <v>INDUSTRIA COSMETICA COR, S.A. DE C.V.</v>
          </cell>
          <cell r="G52">
            <v>3</v>
          </cell>
          <cell r="H52">
            <v>37600</v>
          </cell>
          <cell r="I52" t="str">
            <v>MXP</v>
          </cell>
          <cell r="J52">
            <v>0</v>
          </cell>
          <cell r="K52" t="str">
            <v>MXP</v>
          </cell>
        </row>
        <row r="53">
          <cell r="E53" t="str">
            <v>P000650</v>
          </cell>
          <cell r="F53" t="str">
            <v>PROVISTA S.A. DE C.V.</v>
          </cell>
          <cell r="G53">
            <v>1</v>
          </cell>
          <cell r="H53">
            <v>30674.26</v>
          </cell>
          <cell r="I53" t="str">
            <v>MXP</v>
          </cell>
          <cell r="J53">
            <v>0</v>
          </cell>
          <cell r="K53" t="str">
            <v>MXP</v>
          </cell>
        </row>
        <row r="54">
          <cell r="E54" t="str">
            <v>P000719</v>
          </cell>
          <cell r="F54" t="str">
            <v>BIO EMPAQUES MEXICANOS, SA DE CV</v>
          </cell>
          <cell r="G54">
            <v>2</v>
          </cell>
          <cell r="H54">
            <v>25120</v>
          </cell>
          <cell r="I54" t="str">
            <v>MXP</v>
          </cell>
          <cell r="J54">
            <v>0</v>
          </cell>
          <cell r="K54" t="str">
            <v>MXP</v>
          </cell>
        </row>
        <row r="55">
          <cell r="E55" t="str">
            <v>P000073</v>
          </cell>
          <cell r="F55" t="str">
            <v>BANNER QUIMICA, S.A. DE C.V.</v>
          </cell>
          <cell r="G55">
            <v>1</v>
          </cell>
          <cell r="H55">
            <v>24594.11</v>
          </cell>
          <cell r="I55" t="str">
            <v>MXP</v>
          </cell>
          <cell r="J55">
            <v>0</v>
          </cell>
          <cell r="K55" t="str">
            <v>MXP</v>
          </cell>
        </row>
        <row r="56">
          <cell r="E56" t="str">
            <v>P000439</v>
          </cell>
          <cell r="F56" t="str">
            <v>MOISES DANIEL MARTINEZ ROMERO</v>
          </cell>
          <cell r="G56">
            <v>2</v>
          </cell>
          <cell r="H56">
            <v>17100</v>
          </cell>
          <cell r="I56" t="str">
            <v>MXP</v>
          </cell>
          <cell r="J56">
            <v>0</v>
          </cell>
          <cell r="K56" t="str">
            <v>MXP</v>
          </cell>
        </row>
        <row r="57">
          <cell r="E57" t="str">
            <v>P000083</v>
          </cell>
          <cell r="F57" t="str">
            <v>INDUSTRIAS SIANSHA, S.A. DE C.V.</v>
          </cell>
          <cell r="G57">
            <v>1</v>
          </cell>
          <cell r="H57">
            <v>12000</v>
          </cell>
          <cell r="I57" t="str">
            <v>MXP</v>
          </cell>
          <cell r="J57">
            <v>0</v>
          </cell>
          <cell r="K57" t="str">
            <v>MXP</v>
          </cell>
        </row>
        <row r="58">
          <cell r="E58" t="str">
            <v>P000687</v>
          </cell>
          <cell r="F58" t="str">
            <v>CLASS LABELS, S DE RL DE CV</v>
          </cell>
          <cell r="G58">
            <v>2</v>
          </cell>
          <cell r="H58">
            <v>11886</v>
          </cell>
          <cell r="I58" t="str">
            <v>MXP</v>
          </cell>
          <cell r="J58">
            <v>0</v>
          </cell>
          <cell r="K58" t="str">
            <v>MXP</v>
          </cell>
        </row>
        <row r="59">
          <cell r="E59" t="str">
            <v>P000592</v>
          </cell>
          <cell r="F59" t="str">
            <v>ETIPLAS SA DE CV</v>
          </cell>
          <cell r="G59">
            <v>4</v>
          </cell>
          <cell r="H59">
            <v>11750</v>
          </cell>
          <cell r="I59" t="str">
            <v>MXP</v>
          </cell>
          <cell r="J59">
            <v>0</v>
          </cell>
          <cell r="K59" t="str">
            <v>MXP</v>
          </cell>
        </row>
        <row r="60">
          <cell r="E60" t="str">
            <v>P000372</v>
          </cell>
          <cell r="F60" t="str">
            <v>QUIMICA TREZA, SA DE CV</v>
          </cell>
          <cell r="G60">
            <v>1</v>
          </cell>
          <cell r="H60">
            <v>11040</v>
          </cell>
          <cell r="I60" t="str">
            <v>MXP</v>
          </cell>
          <cell r="J60">
            <v>0</v>
          </cell>
          <cell r="K60" t="str">
            <v>MXP</v>
          </cell>
        </row>
        <row r="61">
          <cell r="E61" t="str">
            <v>P000043</v>
          </cell>
          <cell r="F61" t="str">
            <v>ALVEG DISTRIBUCION QUIMICA, S.A. DE C.V.</v>
          </cell>
          <cell r="G61">
            <v>1</v>
          </cell>
          <cell r="H61">
            <v>10911.74</v>
          </cell>
          <cell r="I61" t="str">
            <v>MXP</v>
          </cell>
          <cell r="J61">
            <v>0</v>
          </cell>
          <cell r="K61" t="str">
            <v>MXP</v>
          </cell>
        </row>
        <row r="62">
          <cell r="E62" t="str">
            <v>P000744</v>
          </cell>
          <cell r="F62" t="str">
            <v>CERAS UNIVERSALES, SA DE CV</v>
          </cell>
          <cell r="G62">
            <v>1</v>
          </cell>
          <cell r="H62">
            <v>2261.59</v>
          </cell>
          <cell r="I62" t="str">
            <v>MXP</v>
          </cell>
          <cell r="J62">
            <v>0</v>
          </cell>
          <cell r="K62" t="str">
            <v>MXP</v>
          </cell>
        </row>
        <row r="63">
          <cell r="E63" t="str">
            <v>P000004</v>
          </cell>
          <cell r="F63" t="str">
            <v>CENTURY LABORATORIES, SA DE CV</v>
          </cell>
          <cell r="G63">
            <v>1</v>
          </cell>
          <cell r="H63">
            <v>9682.2199999999993</v>
          </cell>
          <cell r="I63" t="str">
            <v>MXP</v>
          </cell>
          <cell r="J63">
            <v>0</v>
          </cell>
          <cell r="K63" t="str">
            <v>MXP</v>
          </cell>
        </row>
        <row r="64">
          <cell r="E64" t="str">
            <v>P000786</v>
          </cell>
          <cell r="F64" t="str">
            <v>RICARDO IVAN NOCHEBUENA HERNANDEZ</v>
          </cell>
          <cell r="G64">
            <v>1</v>
          </cell>
          <cell r="H64">
            <v>4140</v>
          </cell>
          <cell r="I64" t="str">
            <v>MXP</v>
          </cell>
          <cell r="J64">
            <v>0</v>
          </cell>
          <cell r="K64" t="str">
            <v>MXP</v>
          </cell>
        </row>
        <row r="65">
          <cell r="E65" t="str">
            <v>P000683</v>
          </cell>
          <cell r="F65" t="str">
            <v>INDUSTRIA QUIMICA DEL ISTMO, S.A. DE C.V.</v>
          </cell>
          <cell r="G65">
            <v>2</v>
          </cell>
          <cell r="H65">
            <v>153694.79999999999</v>
          </cell>
          <cell r="I65" t="str">
            <v>MXP</v>
          </cell>
          <cell r="J65">
            <v>0</v>
          </cell>
          <cell r="K65" t="str">
            <v>MXP</v>
          </cell>
        </row>
        <row r="66">
          <cell r="E66" t="str">
            <v>P000481</v>
          </cell>
          <cell r="F66" t="str">
            <v>PLASTICOS PANAMERICANOS, SA DE CV</v>
          </cell>
          <cell r="G66">
            <v>1</v>
          </cell>
          <cell r="H66">
            <v>95000</v>
          </cell>
          <cell r="I66" t="str">
            <v>MXP</v>
          </cell>
          <cell r="J66">
            <v>0</v>
          </cell>
          <cell r="K66" t="str">
            <v>MXP</v>
          </cell>
        </row>
        <row r="67">
          <cell r="E67" t="str">
            <v>P000024</v>
          </cell>
          <cell r="F67" t="str">
            <v>POCHTECA MATERIAS PRIMAS S.A DE C.V</v>
          </cell>
          <cell r="G67">
            <v>2</v>
          </cell>
          <cell r="H67">
            <v>0</v>
          </cell>
          <cell r="I67" t="str">
            <v>MXP</v>
          </cell>
          <cell r="J67">
            <v>0</v>
          </cell>
          <cell r="K67" t="str">
            <v>MXP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A-30"/>
      <sheetName val="G L O B A L"/>
      <sheetName val="Detalle"/>
      <sheetName val="Precio Estandar"/>
      <sheetName val="Comp_Mens"/>
      <sheetName val="Venta"/>
      <sheetName val="Base P_filtrar"/>
    </sheetNames>
    <sheetDataSet>
      <sheetData sheetId="0"/>
      <sheetData sheetId="1">
        <row r="11">
          <cell r="A11" t="str">
            <v>300300-000003</v>
          </cell>
        </row>
      </sheetData>
      <sheetData sheetId="2"/>
      <sheetData sheetId="3"/>
      <sheetData sheetId="4">
        <row r="4">
          <cell r="A4" t="str">
            <v>300300-000003</v>
          </cell>
          <cell r="B4">
            <v>10532.4</v>
          </cell>
          <cell r="C4">
            <v>300805.94</v>
          </cell>
          <cell r="D4">
            <v>1.61</v>
          </cell>
          <cell r="E4">
            <v>28.560056587292546</v>
          </cell>
          <cell r="F4" t="str">
            <v>Usd</v>
          </cell>
        </row>
        <row r="5">
          <cell r="A5" t="str">
            <v>300300-000013</v>
          </cell>
          <cell r="B5">
            <v>3381</v>
          </cell>
          <cell r="C5">
            <v>62582.31</v>
          </cell>
          <cell r="D5">
            <v>18.510000000000002</v>
          </cell>
          <cell r="E5">
            <v>18.509999999999998</v>
          </cell>
          <cell r="F5">
            <v>0</v>
          </cell>
        </row>
        <row r="6">
          <cell r="A6" t="str">
            <v>300300-000014</v>
          </cell>
          <cell r="B6">
            <v>6000</v>
          </cell>
          <cell r="C6">
            <v>51300</v>
          </cell>
          <cell r="D6">
            <v>8.5500000000000007</v>
          </cell>
          <cell r="E6">
            <v>8.5500000000000007</v>
          </cell>
          <cell r="F6">
            <v>0</v>
          </cell>
        </row>
        <row r="7">
          <cell r="A7" t="str">
            <v>300300-000027</v>
          </cell>
          <cell r="B7">
            <v>284920</v>
          </cell>
          <cell r="C7">
            <v>609728.80000000005</v>
          </cell>
          <cell r="D7">
            <v>2.14</v>
          </cell>
          <cell r="E7">
            <v>2.14</v>
          </cell>
          <cell r="F7">
            <v>0</v>
          </cell>
        </row>
        <row r="8">
          <cell r="A8" t="str">
            <v>300300-000035</v>
          </cell>
          <cell r="B8">
            <v>10038</v>
          </cell>
          <cell r="C8">
            <v>552090</v>
          </cell>
          <cell r="D8">
            <v>55</v>
          </cell>
          <cell r="E8">
            <v>55</v>
          </cell>
          <cell r="F8">
            <v>0</v>
          </cell>
        </row>
        <row r="9">
          <cell r="A9" t="str">
            <v>300300-000037</v>
          </cell>
          <cell r="B9">
            <v>19965</v>
          </cell>
          <cell r="C9">
            <v>543571.09000000008</v>
          </cell>
          <cell r="D9">
            <v>1.53</v>
          </cell>
          <cell r="E9">
            <v>27.226200350613578</v>
          </cell>
          <cell r="F9" t="str">
            <v>Usd</v>
          </cell>
        </row>
        <row r="10">
          <cell r="A10" t="str">
            <v>300300-000052</v>
          </cell>
          <cell r="B10">
            <v>70000</v>
          </cell>
          <cell r="C10">
            <v>211750</v>
          </cell>
          <cell r="D10">
            <v>3.0249999999999999</v>
          </cell>
          <cell r="E10">
            <v>3.0249999999999999</v>
          </cell>
          <cell r="F10">
            <v>0</v>
          </cell>
        </row>
        <row r="11">
          <cell r="A11" t="str">
            <v>300300-000063</v>
          </cell>
          <cell r="B11">
            <v>6229</v>
          </cell>
          <cell r="C11">
            <v>59175.5</v>
          </cell>
          <cell r="D11">
            <v>9.5</v>
          </cell>
          <cell r="E11">
            <v>9.5</v>
          </cell>
          <cell r="F11">
            <v>0</v>
          </cell>
        </row>
        <row r="12">
          <cell r="A12" t="str">
            <v>300300-000066</v>
          </cell>
          <cell r="B12">
            <v>10000</v>
          </cell>
          <cell r="C12">
            <v>346800</v>
          </cell>
          <cell r="D12">
            <v>34.6</v>
          </cell>
          <cell r="E12">
            <v>34.68</v>
          </cell>
          <cell r="F12">
            <v>-7.9999999999998295E-2</v>
          </cell>
        </row>
        <row r="13">
          <cell r="A13" t="str">
            <v>300300-000067</v>
          </cell>
          <cell r="B13">
            <v>8630.4</v>
          </cell>
          <cell r="C13">
            <v>248822.83</v>
          </cell>
          <cell r="D13">
            <v>1.6200000000000003</v>
          </cell>
          <cell r="E13">
            <v>28.830973071931776</v>
          </cell>
          <cell r="F13" t="str">
            <v>Usd</v>
          </cell>
        </row>
        <row r="14">
          <cell r="A14" t="str">
            <v>300300-000083</v>
          </cell>
          <cell r="B14">
            <v>56960</v>
          </cell>
          <cell r="C14">
            <v>1879680</v>
          </cell>
          <cell r="D14">
            <v>33</v>
          </cell>
          <cell r="E14">
            <v>33</v>
          </cell>
          <cell r="F14">
            <v>0</v>
          </cell>
        </row>
        <row r="15">
          <cell r="A15" t="str">
            <v>300300-000087</v>
          </cell>
          <cell r="B15">
            <v>4500</v>
          </cell>
          <cell r="C15">
            <v>32400</v>
          </cell>
          <cell r="D15">
            <v>7.2</v>
          </cell>
          <cell r="E15">
            <v>7.2</v>
          </cell>
          <cell r="F15">
            <v>0</v>
          </cell>
        </row>
        <row r="16">
          <cell r="A16" t="str">
            <v>300300-000090</v>
          </cell>
          <cell r="B16">
            <v>600</v>
          </cell>
          <cell r="C16">
            <v>4140</v>
          </cell>
          <cell r="D16">
            <v>6.9</v>
          </cell>
          <cell r="E16">
            <v>6.9</v>
          </cell>
          <cell r="F16">
            <v>0</v>
          </cell>
        </row>
        <row r="17">
          <cell r="A17" t="str">
            <v>300300-000091</v>
          </cell>
          <cell r="B17">
            <v>3600</v>
          </cell>
          <cell r="C17">
            <v>105840</v>
          </cell>
          <cell r="D17">
            <v>29.4</v>
          </cell>
          <cell r="E17">
            <v>29.4</v>
          </cell>
          <cell r="F17">
            <v>0</v>
          </cell>
        </row>
        <row r="18">
          <cell r="A18" t="str">
            <v>300300-000105</v>
          </cell>
          <cell r="B18">
            <v>279074</v>
          </cell>
          <cell r="C18">
            <v>3287717.8000000003</v>
          </cell>
          <cell r="D18">
            <v>8.086666666666666</v>
          </cell>
          <cell r="E18">
            <v>11.780810107713368</v>
          </cell>
          <cell r="F18">
            <v>-3.6941434410467018</v>
          </cell>
        </row>
        <row r="19">
          <cell r="A19" t="str">
            <v>300300-000108</v>
          </cell>
          <cell r="B19">
            <v>2000</v>
          </cell>
          <cell r="C19">
            <v>37600</v>
          </cell>
          <cell r="D19">
            <v>18.8</v>
          </cell>
          <cell r="E19">
            <v>18.8</v>
          </cell>
          <cell r="F19">
            <v>0</v>
          </cell>
        </row>
        <row r="20">
          <cell r="A20" t="str">
            <v>300300-000131</v>
          </cell>
          <cell r="B20">
            <v>1800</v>
          </cell>
          <cell r="C20">
            <v>12960</v>
          </cell>
          <cell r="D20">
            <v>7.2</v>
          </cell>
          <cell r="E20">
            <v>7.2</v>
          </cell>
          <cell r="F20">
            <v>0</v>
          </cell>
        </row>
        <row r="21">
          <cell r="A21" t="str">
            <v>300300-000135</v>
          </cell>
          <cell r="B21">
            <v>1800</v>
          </cell>
          <cell r="C21">
            <v>175869.94</v>
          </cell>
          <cell r="D21">
            <v>5.51</v>
          </cell>
          <cell r="E21">
            <v>97.705522222222228</v>
          </cell>
          <cell r="F21" t="str">
            <v>Usd</v>
          </cell>
        </row>
        <row r="22">
          <cell r="A22" t="str">
            <v>300300-000141</v>
          </cell>
          <cell r="B22">
            <v>2000</v>
          </cell>
          <cell r="C22">
            <v>689081.06</v>
          </cell>
          <cell r="D22">
            <v>19.43</v>
          </cell>
          <cell r="E22">
            <v>344.54053000000005</v>
          </cell>
          <cell r="F22" t="str">
            <v>Usd</v>
          </cell>
        </row>
        <row r="23">
          <cell r="A23" t="str">
            <v>300501-004000</v>
          </cell>
          <cell r="B23">
            <v>5</v>
          </cell>
          <cell r="C23">
            <v>9193.91</v>
          </cell>
          <cell r="D23">
            <v>102.9</v>
          </cell>
          <cell r="E23">
            <v>1838.7819999999999</v>
          </cell>
          <cell r="F23" t="str">
            <v>Usd</v>
          </cell>
        </row>
        <row r="24">
          <cell r="A24" t="str">
            <v>460010-500000</v>
          </cell>
          <cell r="B24">
            <v>12960</v>
          </cell>
          <cell r="C24">
            <v>42638.400000000001</v>
          </cell>
          <cell r="D24">
            <v>3.2899999999999996</v>
          </cell>
          <cell r="E24">
            <v>3.29</v>
          </cell>
          <cell r="F24">
            <v>0</v>
          </cell>
        </row>
        <row r="25">
          <cell r="A25" t="str">
            <v>460010-800000</v>
          </cell>
          <cell r="B25">
            <v>17658</v>
          </cell>
          <cell r="C25">
            <v>53680.32</v>
          </cell>
          <cell r="D25">
            <v>3.0399999999999996</v>
          </cell>
          <cell r="E25">
            <v>3.04</v>
          </cell>
          <cell r="F25">
            <v>0</v>
          </cell>
        </row>
        <row r="26">
          <cell r="A26" t="str">
            <v>460050-400000</v>
          </cell>
          <cell r="B26">
            <v>26448</v>
          </cell>
          <cell r="C26">
            <v>272414.40000000002</v>
          </cell>
          <cell r="D26">
            <v>10.3</v>
          </cell>
          <cell r="E26">
            <v>10.3</v>
          </cell>
          <cell r="F26">
            <v>0</v>
          </cell>
        </row>
        <row r="27">
          <cell r="A27" t="str">
            <v>460050-500000</v>
          </cell>
          <cell r="B27">
            <v>36234</v>
          </cell>
          <cell r="C27">
            <v>344223</v>
          </cell>
          <cell r="D27">
            <v>9.5</v>
          </cell>
          <cell r="E27">
            <v>9.5</v>
          </cell>
          <cell r="F27">
            <v>0</v>
          </cell>
        </row>
        <row r="28">
          <cell r="A28" t="str">
            <v>460050-800000</v>
          </cell>
          <cell r="B28">
            <v>37752</v>
          </cell>
          <cell r="C28">
            <v>369969.6</v>
          </cell>
          <cell r="D28">
            <v>9.8000000000000007</v>
          </cell>
          <cell r="E28">
            <v>9.7999999999999989</v>
          </cell>
          <cell r="F28">
            <v>0</v>
          </cell>
        </row>
        <row r="29">
          <cell r="A29" t="str">
            <v>460090-000000</v>
          </cell>
          <cell r="B29">
            <v>83535</v>
          </cell>
          <cell r="C29">
            <v>1198727.25</v>
          </cell>
          <cell r="D29">
            <v>14.350000000000012</v>
          </cell>
          <cell r="E29">
            <v>14.35</v>
          </cell>
          <cell r="F29">
            <v>0</v>
          </cell>
        </row>
        <row r="30">
          <cell r="A30" t="str">
            <v>460090-200000</v>
          </cell>
          <cell r="B30">
            <v>30863</v>
          </cell>
          <cell r="C30">
            <v>447677.92</v>
          </cell>
          <cell r="D30">
            <v>14.467526315789472</v>
          </cell>
          <cell r="E30">
            <v>14.505327414703689</v>
          </cell>
          <cell r="F30">
            <v>0</v>
          </cell>
        </row>
        <row r="31">
          <cell r="A31" t="str">
            <v>460090-600000</v>
          </cell>
          <cell r="B31">
            <v>16656</v>
          </cell>
          <cell r="C31">
            <v>238281</v>
          </cell>
          <cell r="D31">
            <v>14.312499999999998</v>
          </cell>
          <cell r="E31">
            <v>14.306015850144092</v>
          </cell>
          <cell r="F31">
            <v>0</v>
          </cell>
        </row>
        <row r="32">
          <cell r="A32" t="str">
            <v>460090-700000</v>
          </cell>
          <cell r="B32">
            <v>2100</v>
          </cell>
          <cell r="C32">
            <v>39099.06</v>
          </cell>
          <cell r="D32">
            <v>18.618600000000001</v>
          </cell>
          <cell r="E32">
            <v>18.618599999999997</v>
          </cell>
          <cell r="F32">
            <v>0</v>
          </cell>
        </row>
        <row r="33">
          <cell r="A33" t="str">
            <v>460100-100000</v>
          </cell>
          <cell r="B33">
            <v>30240</v>
          </cell>
          <cell r="C33">
            <v>226800</v>
          </cell>
          <cell r="D33">
            <v>7.5</v>
          </cell>
          <cell r="E33">
            <v>7.5</v>
          </cell>
          <cell r="F33">
            <v>0</v>
          </cell>
        </row>
        <row r="34">
          <cell r="A34" t="str">
            <v>460100-200000</v>
          </cell>
          <cell r="B34">
            <v>17560</v>
          </cell>
          <cell r="C34">
            <v>403880</v>
          </cell>
          <cell r="D34">
            <v>23</v>
          </cell>
          <cell r="E34">
            <v>23</v>
          </cell>
          <cell r="F34">
            <v>0</v>
          </cell>
        </row>
        <row r="35">
          <cell r="A35" t="str">
            <v>460100-300000</v>
          </cell>
          <cell r="B35">
            <v>10520</v>
          </cell>
          <cell r="C35">
            <v>238804</v>
          </cell>
          <cell r="D35">
            <v>22.7</v>
          </cell>
          <cell r="E35">
            <v>22.7</v>
          </cell>
          <cell r="F35">
            <v>0</v>
          </cell>
        </row>
        <row r="36">
          <cell r="A36" t="str">
            <v>460200-100000</v>
          </cell>
          <cell r="B36">
            <v>16320</v>
          </cell>
          <cell r="C36">
            <v>641865.6</v>
          </cell>
          <cell r="D36">
            <v>39.329999999999991</v>
          </cell>
          <cell r="E36">
            <v>39.33</v>
          </cell>
          <cell r="F36">
            <v>0</v>
          </cell>
        </row>
        <row r="37">
          <cell r="A37" t="str">
            <v>460200-500000</v>
          </cell>
          <cell r="B37">
            <v>51150</v>
          </cell>
          <cell r="C37">
            <v>2011729.5</v>
          </cell>
          <cell r="D37">
            <v>39.330000000000005</v>
          </cell>
          <cell r="E37">
            <v>39.33</v>
          </cell>
          <cell r="F37">
            <v>0</v>
          </cell>
        </row>
        <row r="38">
          <cell r="A38" t="str">
            <v>460200-600000</v>
          </cell>
          <cell r="B38">
            <v>47670</v>
          </cell>
          <cell r="C38">
            <v>1874861.1</v>
          </cell>
          <cell r="D38">
            <v>39.330000000000005</v>
          </cell>
          <cell r="E38">
            <v>39.330000000000005</v>
          </cell>
          <cell r="F38">
            <v>0</v>
          </cell>
        </row>
        <row r="39">
          <cell r="A39" t="str">
            <v>460200-800000</v>
          </cell>
          <cell r="B39">
            <v>46190</v>
          </cell>
          <cell r="C39">
            <v>1816652.7</v>
          </cell>
          <cell r="D39">
            <v>39.330000000000005</v>
          </cell>
          <cell r="E39">
            <v>39.33</v>
          </cell>
          <cell r="F39">
            <v>0</v>
          </cell>
        </row>
        <row r="40">
          <cell r="A40" t="str">
            <v>470000-000902</v>
          </cell>
          <cell r="B40">
            <v>117000</v>
          </cell>
          <cell r="C40">
            <v>51480</v>
          </cell>
          <cell r="D40">
            <v>0.44000000000000006</v>
          </cell>
          <cell r="E40">
            <v>0.44</v>
          </cell>
          <cell r="F40">
            <v>0</v>
          </cell>
        </row>
        <row r="41">
          <cell r="A41" t="str">
            <v>470000-000905</v>
          </cell>
          <cell r="B41">
            <v>20000</v>
          </cell>
          <cell r="C41">
            <v>8800</v>
          </cell>
          <cell r="D41">
            <v>0.44</v>
          </cell>
          <cell r="E41">
            <v>0.44</v>
          </cell>
          <cell r="F41">
            <v>0</v>
          </cell>
        </row>
        <row r="42">
          <cell r="A42" t="str">
            <v>470001-000110</v>
          </cell>
          <cell r="B42">
            <v>115200</v>
          </cell>
          <cell r="C42">
            <v>259459.20000000001</v>
          </cell>
          <cell r="D42">
            <v>2.2522500000000001</v>
          </cell>
          <cell r="E42">
            <v>2.2522500000000001</v>
          </cell>
          <cell r="F42">
            <v>0</v>
          </cell>
        </row>
        <row r="43">
          <cell r="A43" t="str">
            <v>470001-000111</v>
          </cell>
          <cell r="B43">
            <v>172800</v>
          </cell>
          <cell r="C43">
            <v>400982.4</v>
          </cell>
          <cell r="D43">
            <v>2.3205</v>
          </cell>
          <cell r="E43">
            <v>2.3205</v>
          </cell>
          <cell r="F43">
            <v>0</v>
          </cell>
        </row>
        <row r="44">
          <cell r="A44" t="str">
            <v>480000-000109</v>
          </cell>
          <cell r="B44">
            <v>5720</v>
          </cell>
          <cell r="C44">
            <v>49838.36</v>
          </cell>
          <cell r="D44">
            <v>8.7129999999999992</v>
          </cell>
          <cell r="E44">
            <v>8.713000000000001</v>
          </cell>
          <cell r="F44">
            <v>0</v>
          </cell>
        </row>
        <row r="45">
          <cell r="A45" t="str">
            <v>480003-000100</v>
          </cell>
          <cell r="B45">
            <v>16200</v>
          </cell>
          <cell r="C45">
            <v>18144</v>
          </cell>
          <cell r="D45">
            <v>1.1200000000000001</v>
          </cell>
          <cell r="E45">
            <v>1.1200000000000001</v>
          </cell>
          <cell r="F45">
            <v>0</v>
          </cell>
        </row>
        <row r="46">
          <cell r="A46" t="str">
            <v>480003-000600</v>
          </cell>
          <cell r="B46">
            <v>4000</v>
          </cell>
          <cell r="C46">
            <v>15400</v>
          </cell>
          <cell r="D46">
            <v>3.85</v>
          </cell>
          <cell r="E46">
            <v>3.85</v>
          </cell>
          <cell r="F46">
            <v>0</v>
          </cell>
        </row>
        <row r="47">
          <cell r="A47" t="str">
            <v>480003-000900</v>
          </cell>
          <cell r="B47">
            <v>31500</v>
          </cell>
          <cell r="C47">
            <v>74901</v>
          </cell>
          <cell r="D47">
            <v>2.3693333333333335</v>
          </cell>
          <cell r="E47">
            <v>2.3778095238095238</v>
          </cell>
          <cell r="F47">
            <v>-8.476190476190304E-3</v>
          </cell>
        </row>
        <row r="48">
          <cell r="A48" t="str">
            <v>480003-001000</v>
          </cell>
          <cell r="B48">
            <v>21275</v>
          </cell>
          <cell r="C48">
            <v>129269.5</v>
          </cell>
          <cell r="D48">
            <v>6.1526666666666676</v>
          </cell>
          <cell r="E48">
            <v>6.0761222091656872</v>
          </cell>
          <cell r="F48">
            <v>7.6544457500980378E-2</v>
          </cell>
        </row>
        <row r="49">
          <cell r="A49" t="str">
            <v>480004-000100</v>
          </cell>
          <cell r="B49">
            <v>21600</v>
          </cell>
          <cell r="C49">
            <v>27216</v>
          </cell>
          <cell r="D49">
            <v>1.26</v>
          </cell>
          <cell r="E49">
            <v>1.26</v>
          </cell>
          <cell r="F49">
            <v>0</v>
          </cell>
        </row>
        <row r="50">
          <cell r="A50" t="str">
            <v>480004-000600</v>
          </cell>
          <cell r="B50">
            <v>3875</v>
          </cell>
          <cell r="C50">
            <v>24203.25</v>
          </cell>
          <cell r="D50">
            <v>6.2460000000000004</v>
          </cell>
          <cell r="E50">
            <v>6.2460000000000004</v>
          </cell>
          <cell r="F50">
            <v>0</v>
          </cell>
        </row>
        <row r="51">
          <cell r="A51" t="str">
            <v>480004-000900</v>
          </cell>
          <cell r="B51">
            <v>17975</v>
          </cell>
          <cell r="C51">
            <v>92460.84</v>
          </cell>
          <cell r="D51">
            <v>5.0661249999999995</v>
          </cell>
          <cell r="E51">
            <v>5.1438575799721837</v>
          </cell>
          <cell r="F51">
            <v>-7.773257997218419E-2</v>
          </cell>
        </row>
        <row r="52">
          <cell r="A52" t="str">
            <v>480004-000901</v>
          </cell>
          <cell r="B52">
            <v>11000</v>
          </cell>
          <cell r="C52">
            <v>56624</v>
          </cell>
          <cell r="D52">
            <v>5.0993333333333331</v>
          </cell>
          <cell r="E52">
            <v>5.147636363636364</v>
          </cell>
          <cell r="F52">
            <v>-4.8303030303030958E-2</v>
          </cell>
        </row>
        <row r="53">
          <cell r="A53" t="str">
            <v>480004-001000</v>
          </cell>
          <cell r="B53">
            <v>8575</v>
          </cell>
          <cell r="C53">
            <v>62319</v>
          </cell>
          <cell r="D53">
            <v>7.2866666666666662</v>
          </cell>
          <cell r="E53">
            <v>7.2675218658892131</v>
          </cell>
          <cell r="F53">
            <v>1.9144800777453064E-2</v>
          </cell>
        </row>
        <row r="54">
          <cell r="A54" t="str">
            <v>480005-000109</v>
          </cell>
          <cell r="B54">
            <v>10000</v>
          </cell>
          <cell r="C54">
            <v>47900</v>
          </cell>
          <cell r="D54">
            <v>4.79</v>
          </cell>
          <cell r="E54">
            <v>4.79</v>
          </cell>
          <cell r="F54">
            <v>0</v>
          </cell>
        </row>
        <row r="55">
          <cell r="A55" t="str">
            <v>480005-000128</v>
          </cell>
          <cell r="B55">
            <v>12000</v>
          </cell>
          <cell r="C55">
            <v>67680</v>
          </cell>
          <cell r="D55">
            <v>5.64</v>
          </cell>
          <cell r="E55">
            <v>5.64</v>
          </cell>
          <cell r="F55">
            <v>0</v>
          </cell>
        </row>
        <row r="56">
          <cell r="A56" t="str">
            <v>480006-000508</v>
          </cell>
          <cell r="B56">
            <v>3200</v>
          </cell>
          <cell r="C56">
            <v>65344</v>
          </cell>
          <cell r="D56">
            <v>20.420000000000002</v>
          </cell>
          <cell r="E56">
            <v>20.420000000000002</v>
          </cell>
          <cell r="F56">
            <v>0</v>
          </cell>
        </row>
        <row r="57">
          <cell r="A57" t="str">
            <v>480006-000905</v>
          </cell>
          <cell r="B57">
            <v>8230</v>
          </cell>
          <cell r="C57">
            <v>182459.1</v>
          </cell>
          <cell r="D57">
            <v>22.17</v>
          </cell>
          <cell r="E57">
            <v>22.17</v>
          </cell>
          <cell r="F57">
            <v>0</v>
          </cell>
        </row>
        <row r="58">
          <cell r="A58" t="str">
            <v>480006-001003</v>
          </cell>
          <cell r="B58">
            <v>6009</v>
          </cell>
          <cell r="C58">
            <v>139649.16</v>
          </cell>
          <cell r="D58">
            <v>23.24</v>
          </cell>
          <cell r="E58">
            <v>23.240000000000002</v>
          </cell>
          <cell r="F58">
            <v>0</v>
          </cell>
        </row>
        <row r="59">
          <cell r="A59" t="str">
            <v>480007-000601</v>
          </cell>
          <cell r="B59">
            <v>15900</v>
          </cell>
          <cell r="C59">
            <v>34026</v>
          </cell>
          <cell r="D59">
            <v>2.14</v>
          </cell>
          <cell r="E59">
            <v>2.14</v>
          </cell>
          <cell r="F59">
            <v>0</v>
          </cell>
        </row>
        <row r="60">
          <cell r="A60" t="str">
            <v>480007-000907</v>
          </cell>
          <cell r="B60">
            <v>30000</v>
          </cell>
          <cell r="C60">
            <v>68400</v>
          </cell>
          <cell r="D60">
            <v>2.2799999999999998</v>
          </cell>
          <cell r="E60">
            <v>2.2799999999999998</v>
          </cell>
          <cell r="F60">
            <v>0</v>
          </cell>
        </row>
        <row r="61">
          <cell r="A61" t="str">
            <v>480007-001000</v>
          </cell>
          <cell r="B61">
            <v>4500</v>
          </cell>
          <cell r="C61">
            <v>14400</v>
          </cell>
          <cell r="D61">
            <v>3.2</v>
          </cell>
          <cell r="E61">
            <v>3.2</v>
          </cell>
          <cell r="F61">
            <v>0</v>
          </cell>
        </row>
        <row r="62">
          <cell r="A62" t="str">
            <v>480008-000900</v>
          </cell>
          <cell r="B62">
            <v>10010</v>
          </cell>
          <cell r="C62">
            <v>42077.04</v>
          </cell>
          <cell r="D62">
            <v>4.1486666666666672</v>
          </cell>
          <cell r="E62">
            <v>4.2035004995004996</v>
          </cell>
          <cell r="F62">
            <v>-5.4833832833832474E-2</v>
          </cell>
        </row>
        <row r="63">
          <cell r="A63" t="str">
            <v>490002-000300</v>
          </cell>
          <cell r="B63">
            <v>8008</v>
          </cell>
          <cell r="C63">
            <v>203563.36</v>
          </cell>
          <cell r="D63">
            <v>25.420000000000009</v>
          </cell>
          <cell r="E63">
            <v>25.419999999999998</v>
          </cell>
          <cell r="F63">
            <v>0</v>
          </cell>
        </row>
      </sheetData>
      <sheetData sheetId="5">
        <row r="4">
          <cell r="E4" t="str">
            <v>109000-001000</v>
          </cell>
          <cell r="F4" t="str">
            <v>MM LIMPIADOR MULTIUSOS MANZANA CANELA 10 L/90 PLT</v>
          </cell>
          <cell r="G4">
            <v>719</v>
          </cell>
          <cell r="H4">
            <v>3656115</v>
          </cell>
          <cell r="I4">
            <v>5085</v>
          </cell>
        </row>
        <row r="5">
          <cell r="E5" t="str">
            <v>109001-001000</v>
          </cell>
          <cell r="F5" t="str">
            <v>MM LIMPIADOR MULTIUSOS PINO 10 L/90 PLT</v>
          </cell>
          <cell r="G5">
            <v>333</v>
          </cell>
          <cell r="H5">
            <v>2109888</v>
          </cell>
          <cell r="I5">
            <v>6336</v>
          </cell>
        </row>
        <row r="6">
          <cell r="E6" t="str">
            <v>109001-002000</v>
          </cell>
          <cell r="F6" t="str">
            <v>MM LIMPIADOR MULTIUSOS PINO 20 L/48 PLT</v>
          </cell>
          <cell r="G6">
            <v>301</v>
          </cell>
          <cell r="H6">
            <v>2200719.3599999999</v>
          </cell>
          <cell r="I6">
            <v>7311.36</v>
          </cell>
        </row>
        <row r="7">
          <cell r="E7" t="str">
            <v>109002-002000</v>
          </cell>
          <cell r="F7" t="str">
            <v>MM BLANQUEADOR 20L/48 PLT</v>
          </cell>
          <cell r="G7">
            <v>921</v>
          </cell>
          <cell r="H7">
            <v>4511426.4000000004</v>
          </cell>
          <cell r="I7">
            <v>4898.4000000000005</v>
          </cell>
        </row>
        <row r="8">
          <cell r="E8" t="str">
            <v>109003-000600</v>
          </cell>
          <cell r="F8" t="str">
            <v>MM MULTIUSOS DESENGRASANTE 5/1 L/116 PLT</v>
          </cell>
          <cell r="G8">
            <v>225</v>
          </cell>
          <cell r="H8">
            <v>1935837</v>
          </cell>
          <cell r="I8">
            <v>8603.7199999999993</v>
          </cell>
        </row>
        <row r="9">
          <cell r="E9" t="str">
            <v>109003-001000</v>
          </cell>
          <cell r="F9" t="str">
            <v>MM DESENGRASANTE MULTIUSOS CONCENTRADO 10 L/100 PLT</v>
          </cell>
          <cell r="G9">
            <v>169</v>
          </cell>
          <cell r="H9">
            <v>1984736</v>
          </cell>
          <cell r="I9">
            <v>11744</v>
          </cell>
        </row>
        <row r="10">
          <cell r="E10" t="str">
            <v>109004-000600</v>
          </cell>
          <cell r="F10" t="str">
            <v>MM VIDRIOS Y SUPERFICIES 5/1 L/116 PLT</v>
          </cell>
          <cell r="G10">
            <v>279</v>
          </cell>
          <cell r="H10">
            <v>1783903.68</v>
          </cell>
          <cell r="I10">
            <v>6393.92</v>
          </cell>
        </row>
        <row r="11">
          <cell r="E11" t="str">
            <v>109005-000600</v>
          </cell>
          <cell r="F11" t="str">
            <v>MM BAÑOS Y AZULEJOS 5/1 L/116 PLT</v>
          </cell>
          <cell r="G11">
            <v>254</v>
          </cell>
          <cell r="H11">
            <v>2513279.2000000002</v>
          </cell>
          <cell r="I11">
            <v>9894.8000000000011</v>
          </cell>
        </row>
        <row r="12">
          <cell r="E12" t="str">
            <v>109006-000900</v>
          </cell>
          <cell r="F12" t="str">
            <v>MM SUAVIZANTE 9L/60 PLT</v>
          </cell>
          <cell r="G12">
            <v>42</v>
          </cell>
          <cell r="H12">
            <v>244893.6</v>
          </cell>
          <cell r="I12">
            <v>5830.8</v>
          </cell>
        </row>
        <row r="13">
          <cell r="E13" t="str">
            <v>109006-001000</v>
          </cell>
          <cell r="F13" t="str">
            <v>MM SUAVIZANTE 10 L/60 PLT</v>
          </cell>
          <cell r="G13">
            <v>565</v>
          </cell>
          <cell r="H13">
            <v>3294402</v>
          </cell>
          <cell r="I13">
            <v>5830.8</v>
          </cell>
        </row>
        <row r="14">
          <cell r="E14" t="str">
            <v>109006-002000</v>
          </cell>
          <cell r="F14" t="str">
            <v>MM SUAVIZANTE 20L/48 PLT</v>
          </cell>
          <cell r="G14">
            <v>1035</v>
          </cell>
          <cell r="H14">
            <v>9355737.5999999996</v>
          </cell>
          <cell r="I14">
            <v>9039.3599999999988</v>
          </cell>
        </row>
        <row r="15">
          <cell r="E15" t="str">
            <v>109007-001000</v>
          </cell>
          <cell r="F15" t="str">
            <v>MM DETERGENTE 10 L/60 PLT</v>
          </cell>
          <cell r="G15">
            <v>1105</v>
          </cell>
          <cell r="H15">
            <v>8486400</v>
          </cell>
          <cell r="I15">
            <v>7680</v>
          </cell>
        </row>
        <row r="16">
          <cell r="E16" t="str">
            <v>109007-002000</v>
          </cell>
          <cell r="F16" t="str">
            <v>MM DETERGENTE 20L/48 PLT</v>
          </cell>
          <cell r="G16">
            <v>1060</v>
          </cell>
          <cell r="H16">
            <v>11990889.6</v>
          </cell>
          <cell r="I16">
            <v>11312.16</v>
          </cell>
        </row>
        <row r="17">
          <cell r="E17" t="str">
            <v>109008-000900</v>
          </cell>
          <cell r="F17" t="str">
            <v>MM DETERGENTE ROPA OSCURA 9L/60 PLT</v>
          </cell>
          <cell r="G17">
            <v>331</v>
          </cell>
          <cell r="H17">
            <v>2248350.6</v>
          </cell>
          <cell r="I17">
            <v>6792.6</v>
          </cell>
        </row>
        <row r="18">
          <cell r="E18" t="str">
            <v>109009-001000</v>
          </cell>
          <cell r="F18" t="str">
            <v>MM QUITAMANCHAS 10 L/60 PLT</v>
          </cell>
          <cell r="G18">
            <v>113</v>
          </cell>
          <cell r="H18">
            <v>806820</v>
          </cell>
          <cell r="I18">
            <v>7140</v>
          </cell>
        </row>
        <row r="19">
          <cell r="E19" t="str">
            <v>109010-000500</v>
          </cell>
          <cell r="F19" t="str">
            <v>MM DESENGRASANTE AUTOMOTRIZ 5 L/168 PLT</v>
          </cell>
          <cell r="G19">
            <v>85</v>
          </cell>
          <cell r="H19">
            <v>1021020</v>
          </cell>
          <cell r="I19">
            <v>12012</v>
          </cell>
        </row>
        <row r="20">
          <cell r="E20" t="str">
            <v>109011-001000</v>
          </cell>
          <cell r="F20" t="str">
            <v>MM SHAMPOO AUTOMOTRIZ 10 L/100 PLT</v>
          </cell>
          <cell r="G20">
            <v>122</v>
          </cell>
          <cell r="H20">
            <v>1116300</v>
          </cell>
          <cell r="I20">
            <v>9150</v>
          </cell>
        </row>
        <row r="21">
          <cell r="E21" t="str">
            <v>109012-000600</v>
          </cell>
          <cell r="F21" t="str">
            <v>MM ABRILLANTADOR DE VINIL 5/1 L/116 PLT</v>
          </cell>
          <cell r="G21">
            <v>67</v>
          </cell>
          <cell r="H21">
            <v>893780</v>
          </cell>
          <cell r="I21">
            <v>13340</v>
          </cell>
        </row>
        <row r="22">
          <cell r="G22">
            <v>0</v>
          </cell>
          <cell r="H22">
            <v>0</v>
          </cell>
          <cell r="I22">
            <v>0</v>
          </cell>
        </row>
        <row r="25">
          <cell r="H25">
            <v>0</v>
          </cell>
          <cell r="I25">
            <v>0</v>
          </cell>
        </row>
      </sheetData>
      <sheetData sheetId="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A-30"/>
      <sheetName val="G L O B A L"/>
      <sheetName val="Detalle"/>
      <sheetName val="Precio Estandar"/>
      <sheetName val="Comp_Mens"/>
      <sheetName val="Venta"/>
      <sheetName val="Base P_filtrar"/>
    </sheetNames>
    <sheetDataSet>
      <sheetData sheetId="0"/>
      <sheetData sheetId="1">
        <row r="11">
          <cell r="A11" t="str">
            <v>300300-000003</v>
          </cell>
        </row>
      </sheetData>
      <sheetData sheetId="2"/>
      <sheetData sheetId="3"/>
      <sheetData sheetId="4">
        <row r="4">
          <cell r="A4" t="str">
            <v>300300-000003</v>
          </cell>
          <cell r="B4">
            <v>10532.4</v>
          </cell>
          <cell r="C4">
            <v>300805.94</v>
          </cell>
          <cell r="D4">
            <v>1.61</v>
          </cell>
          <cell r="E4">
            <v>28.560056587292546</v>
          </cell>
          <cell r="F4" t="str">
            <v>Usd</v>
          </cell>
        </row>
        <row r="5">
          <cell r="A5" t="str">
            <v>300300-000013</v>
          </cell>
          <cell r="B5">
            <v>3381</v>
          </cell>
          <cell r="C5">
            <v>62582.31</v>
          </cell>
          <cell r="D5">
            <v>18.510000000000002</v>
          </cell>
          <cell r="E5">
            <v>18.509999999999998</v>
          </cell>
          <cell r="F5">
            <v>0</v>
          </cell>
        </row>
        <row r="6">
          <cell r="A6" t="str">
            <v>300300-000014</v>
          </cell>
          <cell r="B6">
            <v>6000</v>
          </cell>
          <cell r="C6">
            <v>51300</v>
          </cell>
          <cell r="D6">
            <v>8.5500000000000007</v>
          </cell>
          <cell r="E6">
            <v>8.5500000000000007</v>
          </cell>
          <cell r="F6">
            <v>0</v>
          </cell>
        </row>
        <row r="7">
          <cell r="A7" t="str">
            <v>300300-000027</v>
          </cell>
          <cell r="B7">
            <v>284920</v>
          </cell>
          <cell r="C7">
            <v>609728.80000000005</v>
          </cell>
          <cell r="D7">
            <v>2.14</v>
          </cell>
          <cell r="E7">
            <v>2.14</v>
          </cell>
          <cell r="F7">
            <v>0</v>
          </cell>
        </row>
        <row r="8">
          <cell r="A8" t="str">
            <v>300300-000035</v>
          </cell>
          <cell r="B8">
            <v>10038</v>
          </cell>
          <cell r="C8">
            <v>552090</v>
          </cell>
          <cell r="D8">
            <v>55</v>
          </cell>
          <cell r="E8">
            <v>55</v>
          </cell>
          <cell r="F8">
            <v>0</v>
          </cell>
        </row>
        <row r="9">
          <cell r="A9" t="str">
            <v>300300-000037</v>
          </cell>
          <cell r="B9">
            <v>19965</v>
          </cell>
          <cell r="C9">
            <v>543571.09000000008</v>
          </cell>
          <cell r="D9">
            <v>1.53</v>
          </cell>
          <cell r="E9">
            <v>27.226200350613578</v>
          </cell>
          <cell r="F9" t="str">
            <v>Usd</v>
          </cell>
        </row>
        <row r="10">
          <cell r="A10" t="str">
            <v>300300-000052</v>
          </cell>
          <cell r="B10">
            <v>70000</v>
          </cell>
          <cell r="C10">
            <v>211750</v>
          </cell>
          <cell r="D10">
            <v>3.0249999999999999</v>
          </cell>
          <cell r="E10">
            <v>3.0249999999999999</v>
          </cell>
          <cell r="F10">
            <v>0</v>
          </cell>
        </row>
        <row r="11">
          <cell r="A11" t="str">
            <v>300300-000063</v>
          </cell>
          <cell r="B11">
            <v>6229</v>
          </cell>
          <cell r="C11">
            <v>59175.5</v>
          </cell>
          <cell r="D11">
            <v>9.5</v>
          </cell>
          <cell r="E11">
            <v>9.5</v>
          </cell>
          <cell r="F11">
            <v>0</v>
          </cell>
        </row>
        <row r="12">
          <cell r="A12" t="str">
            <v>300300-000066</v>
          </cell>
          <cell r="B12">
            <v>10000</v>
          </cell>
          <cell r="C12">
            <v>346800</v>
          </cell>
          <cell r="D12">
            <v>34.6</v>
          </cell>
          <cell r="E12">
            <v>34.68</v>
          </cell>
          <cell r="F12">
            <v>-7.9999999999998295E-2</v>
          </cell>
        </row>
        <row r="13">
          <cell r="A13" t="str">
            <v>300300-000067</v>
          </cell>
          <cell r="B13">
            <v>8630.4</v>
          </cell>
          <cell r="C13">
            <v>248822.83</v>
          </cell>
          <cell r="D13">
            <v>1.6200000000000003</v>
          </cell>
          <cell r="E13">
            <v>28.830973071931776</v>
          </cell>
          <cell r="F13" t="str">
            <v>Usd</v>
          </cell>
        </row>
        <row r="14">
          <cell r="A14" t="str">
            <v>300300-000083</v>
          </cell>
          <cell r="B14">
            <v>56960</v>
          </cell>
          <cell r="C14">
            <v>1879680</v>
          </cell>
          <cell r="D14">
            <v>33</v>
          </cell>
          <cell r="E14">
            <v>33</v>
          </cell>
          <cell r="F14">
            <v>0</v>
          </cell>
        </row>
        <row r="15">
          <cell r="A15" t="str">
            <v>300300-000087</v>
          </cell>
          <cell r="B15">
            <v>4500</v>
          </cell>
          <cell r="C15">
            <v>32400</v>
          </cell>
          <cell r="D15">
            <v>7.2</v>
          </cell>
          <cell r="E15">
            <v>7.2</v>
          </cell>
          <cell r="F15">
            <v>0</v>
          </cell>
        </row>
        <row r="16">
          <cell r="A16" t="str">
            <v>300300-000090</v>
          </cell>
          <cell r="B16">
            <v>600</v>
          </cell>
          <cell r="C16">
            <v>4140</v>
          </cell>
          <cell r="D16">
            <v>6.9</v>
          </cell>
          <cell r="E16">
            <v>6.9</v>
          </cell>
          <cell r="F16">
            <v>0</v>
          </cell>
        </row>
        <row r="17">
          <cell r="A17" t="str">
            <v>300300-000091</v>
          </cell>
          <cell r="B17">
            <v>3600</v>
          </cell>
          <cell r="C17">
            <v>105840</v>
          </cell>
          <cell r="D17">
            <v>29.4</v>
          </cell>
          <cell r="E17">
            <v>29.4</v>
          </cell>
          <cell r="F17">
            <v>0</v>
          </cell>
        </row>
        <row r="18">
          <cell r="A18" t="str">
            <v>300300-000105</v>
          </cell>
          <cell r="B18">
            <v>279074</v>
          </cell>
          <cell r="C18">
            <v>3287717.8000000003</v>
          </cell>
          <cell r="D18">
            <v>8.086666666666666</v>
          </cell>
          <cell r="E18">
            <v>11.780810107713368</v>
          </cell>
          <cell r="F18">
            <v>-3.6941434410467018</v>
          </cell>
        </row>
        <row r="19">
          <cell r="A19" t="str">
            <v>300300-000108</v>
          </cell>
          <cell r="B19">
            <v>2000</v>
          </cell>
          <cell r="C19">
            <v>37600</v>
          </cell>
          <cell r="D19">
            <v>18.8</v>
          </cell>
          <cell r="E19">
            <v>18.8</v>
          </cell>
          <cell r="F19">
            <v>0</v>
          </cell>
        </row>
        <row r="20">
          <cell r="A20" t="str">
            <v>300300-000131</v>
          </cell>
          <cell r="B20">
            <v>1800</v>
          </cell>
          <cell r="C20">
            <v>12960</v>
          </cell>
          <cell r="D20">
            <v>7.2</v>
          </cell>
          <cell r="E20">
            <v>7.2</v>
          </cell>
          <cell r="F20">
            <v>0</v>
          </cell>
        </row>
        <row r="21">
          <cell r="A21" t="str">
            <v>300300-000135</v>
          </cell>
          <cell r="B21">
            <v>1800</v>
          </cell>
          <cell r="C21">
            <v>175869.94</v>
          </cell>
          <cell r="D21">
            <v>5.51</v>
          </cell>
          <cell r="E21">
            <v>97.705522222222228</v>
          </cell>
          <cell r="F21" t="str">
            <v>Usd</v>
          </cell>
        </row>
        <row r="22">
          <cell r="A22" t="str">
            <v>300300-000141</v>
          </cell>
          <cell r="B22">
            <v>2000</v>
          </cell>
          <cell r="C22">
            <v>689081.06</v>
          </cell>
          <cell r="D22">
            <v>19.43</v>
          </cell>
          <cell r="E22">
            <v>344.54053000000005</v>
          </cell>
          <cell r="F22" t="str">
            <v>Usd</v>
          </cell>
        </row>
        <row r="23">
          <cell r="A23" t="str">
            <v>300501-004000</v>
          </cell>
          <cell r="B23">
            <v>5</v>
          </cell>
          <cell r="C23">
            <v>9193.91</v>
          </cell>
          <cell r="D23">
            <v>102.9</v>
          </cell>
          <cell r="E23">
            <v>1838.7819999999999</v>
          </cell>
          <cell r="F23" t="str">
            <v>Usd</v>
          </cell>
        </row>
        <row r="24">
          <cell r="A24" t="str">
            <v>460010-500000</v>
          </cell>
          <cell r="B24">
            <v>12960</v>
          </cell>
          <cell r="C24">
            <v>42638.400000000001</v>
          </cell>
          <cell r="D24">
            <v>3.2899999999999996</v>
          </cell>
          <cell r="E24">
            <v>3.29</v>
          </cell>
          <cell r="F24">
            <v>0</v>
          </cell>
        </row>
        <row r="25">
          <cell r="A25" t="str">
            <v>460010-800000</v>
          </cell>
          <cell r="B25">
            <v>17658</v>
          </cell>
          <cell r="C25">
            <v>53680.32</v>
          </cell>
          <cell r="D25">
            <v>3.0399999999999996</v>
          </cell>
          <cell r="E25">
            <v>3.04</v>
          </cell>
          <cell r="F25">
            <v>0</v>
          </cell>
        </row>
        <row r="26">
          <cell r="A26" t="str">
            <v>460050-400000</v>
          </cell>
          <cell r="B26">
            <v>26448</v>
          </cell>
          <cell r="C26">
            <v>272414.40000000002</v>
          </cell>
          <cell r="D26">
            <v>10.3</v>
          </cell>
          <cell r="E26">
            <v>10.3</v>
          </cell>
          <cell r="F26">
            <v>0</v>
          </cell>
        </row>
        <row r="27">
          <cell r="A27" t="str">
            <v>460050-500000</v>
          </cell>
          <cell r="B27">
            <v>36234</v>
          </cell>
          <cell r="C27">
            <v>344223</v>
          </cell>
          <cell r="D27">
            <v>9.5</v>
          </cell>
          <cell r="E27">
            <v>9.5</v>
          </cell>
          <cell r="F27">
            <v>0</v>
          </cell>
        </row>
        <row r="28">
          <cell r="A28" t="str">
            <v>460050-800000</v>
          </cell>
          <cell r="B28">
            <v>37752</v>
          </cell>
          <cell r="C28">
            <v>369969.6</v>
          </cell>
          <cell r="D28">
            <v>9.8000000000000007</v>
          </cell>
          <cell r="E28">
            <v>9.7999999999999989</v>
          </cell>
          <cell r="F28">
            <v>0</v>
          </cell>
        </row>
        <row r="29">
          <cell r="A29" t="str">
            <v>460090-000000</v>
          </cell>
          <cell r="B29">
            <v>83535</v>
          </cell>
          <cell r="C29">
            <v>1198727.25</v>
          </cell>
          <cell r="D29">
            <v>14.350000000000012</v>
          </cell>
          <cell r="E29">
            <v>14.35</v>
          </cell>
          <cell r="F29">
            <v>0</v>
          </cell>
        </row>
        <row r="30">
          <cell r="A30" t="str">
            <v>460090-200000</v>
          </cell>
          <cell r="B30">
            <v>30863</v>
          </cell>
          <cell r="C30">
            <v>447677.92</v>
          </cell>
          <cell r="D30">
            <v>14.467526315789472</v>
          </cell>
          <cell r="E30">
            <v>14.505327414703689</v>
          </cell>
          <cell r="F30">
            <v>0</v>
          </cell>
        </row>
        <row r="31">
          <cell r="A31" t="str">
            <v>460090-600000</v>
          </cell>
          <cell r="B31">
            <v>16656</v>
          </cell>
          <cell r="C31">
            <v>238281</v>
          </cell>
          <cell r="D31">
            <v>14.312499999999998</v>
          </cell>
          <cell r="E31">
            <v>14.306015850144092</v>
          </cell>
          <cell r="F31">
            <v>0</v>
          </cell>
        </row>
        <row r="32">
          <cell r="A32" t="str">
            <v>460090-700000</v>
          </cell>
          <cell r="B32">
            <v>2100</v>
          </cell>
          <cell r="C32">
            <v>39099.06</v>
          </cell>
          <cell r="D32">
            <v>18.618600000000001</v>
          </cell>
          <cell r="E32">
            <v>18.618599999999997</v>
          </cell>
          <cell r="F32">
            <v>0</v>
          </cell>
        </row>
        <row r="33">
          <cell r="A33" t="str">
            <v>460100-100000</v>
          </cell>
          <cell r="B33">
            <v>30240</v>
          </cell>
          <cell r="C33">
            <v>226800</v>
          </cell>
          <cell r="D33">
            <v>7.5</v>
          </cell>
          <cell r="E33">
            <v>7.5</v>
          </cell>
          <cell r="F33">
            <v>0</v>
          </cell>
        </row>
        <row r="34">
          <cell r="A34" t="str">
            <v>460100-200000</v>
          </cell>
          <cell r="B34">
            <v>17560</v>
          </cell>
          <cell r="C34">
            <v>403880</v>
          </cell>
          <cell r="D34">
            <v>23</v>
          </cell>
          <cell r="E34">
            <v>23</v>
          </cell>
          <cell r="F34">
            <v>0</v>
          </cell>
        </row>
        <row r="35">
          <cell r="A35" t="str">
            <v>460100-300000</v>
          </cell>
          <cell r="B35">
            <v>10520</v>
          </cell>
          <cell r="C35">
            <v>238804</v>
          </cell>
          <cell r="D35">
            <v>22.7</v>
          </cell>
          <cell r="E35">
            <v>22.7</v>
          </cell>
          <cell r="F35">
            <v>0</v>
          </cell>
        </row>
        <row r="36">
          <cell r="A36" t="str">
            <v>460200-100000</v>
          </cell>
          <cell r="B36">
            <v>16320</v>
          </cell>
          <cell r="C36">
            <v>641865.6</v>
          </cell>
          <cell r="D36">
            <v>39.329999999999991</v>
          </cell>
          <cell r="E36">
            <v>39.33</v>
          </cell>
          <cell r="F36">
            <v>0</v>
          </cell>
        </row>
        <row r="37">
          <cell r="A37" t="str">
            <v>460200-500000</v>
          </cell>
          <cell r="B37">
            <v>51150</v>
          </cell>
          <cell r="C37">
            <v>2011729.5</v>
          </cell>
          <cell r="D37">
            <v>39.330000000000005</v>
          </cell>
          <cell r="E37">
            <v>39.33</v>
          </cell>
          <cell r="F37">
            <v>0</v>
          </cell>
        </row>
        <row r="38">
          <cell r="A38" t="str">
            <v>460200-600000</v>
          </cell>
          <cell r="B38">
            <v>47670</v>
          </cell>
          <cell r="C38">
            <v>1874861.1</v>
          </cell>
          <cell r="D38">
            <v>39.330000000000005</v>
          </cell>
          <cell r="E38">
            <v>39.330000000000005</v>
          </cell>
          <cell r="F38">
            <v>0</v>
          </cell>
        </row>
        <row r="39">
          <cell r="A39" t="str">
            <v>460200-800000</v>
          </cell>
          <cell r="B39">
            <v>46190</v>
          </cell>
          <cell r="C39">
            <v>1816652.7</v>
          </cell>
          <cell r="D39">
            <v>39.330000000000005</v>
          </cell>
          <cell r="E39">
            <v>39.33</v>
          </cell>
          <cell r="F39">
            <v>0</v>
          </cell>
        </row>
        <row r="40">
          <cell r="A40" t="str">
            <v>470000-000902</v>
          </cell>
          <cell r="B40">
            <v>117000</v>
          </cell>
          <cell r="C40">
            <v>51480</v>
          </cell>
          <cell r="D40">
            <v>0.44000000000000006</v>
          </cell>
          <cell r="E40">
            <v>0.44</v>
          </cell>
          <cell r="F40">
            <v>0</v>
          </cell>
        </row>
        <row r="41">
          <cell r="A41" t="str">
            <v>470000-000905</v>
          </cell>
          <cell r="B41">
            <v>20000</v>
          </cell>
          <cell r="C41">
            <v>8800</v>
          </cell>
          <cell r="D41">
            <v>0.44</v>
          </cell>
          <cell r="E41">
            <v>0.44</v>
          </cell>
          <cell r="F41">
            <v>0</v>
          </cell>
        </row>
        <row r="42">
          <cell r="A42" t="str">
            <v>470001-000110</v>
          </cell>
          <cell r="B42">
            <v>115200</v>
          </cell>
          <cell r="C42">
            <v>259459.20000000001</v>
          </cell>
          <cell r="D42">
            <v>2.2522500000000001</v>
          </cell>
          <cell r="E42">
            <v>2.2522500000000001</v>
          </cell>
          <cell r="F42">
            <v>0</v>
          </cell>
        </row>
        <row r="43">
          <cell r="A43" t="str">
            <v>470001-000111</v>
          </cell>
          <cell r="B43">
            <v>172800</v>
          </cell>
          <cell r="C43">
            <v>400982.4</v>
          </cell>
          <cell r="D43">
            <v>2.3205</v>
          </cell>
          <cell r="E43">
            <v>2.3205</v>
          </cell>
          <cell r="F43">
            <v>0</v>
          </cell>
        </row>
        <row r="44">
          <cell r="A44" t="str">
            <v>480000-000109</v>
          </cell>
          <cell r="B44">
            <v>5720</v>
          </cell>
          <cell r="C44">
            <v>49838.36</v>
          </cell>
          <cell r="D44">
            <v>8.7129999999999992</v>
          </cell>
          <cell r="E44">
            <v>8.713000000000001</v>
          </cell>
          <cell r="F44">
            <v>0</v>
          </cell>
        </row>
        <row r="45">
          <cell r="A45" t="str">
            <v>480003-000100</v>
          </cell>
          <cell r="B45">
            <v>16200</v>
          </cell>
          <cell r="C45">
            <v>18144</v>
          </cell>
          <cell r="D45">
            <v>1.1200000000000001</v>
          </cell>
          <cell r="E45">
            <v>1.1200000000000001</v>
          </cell>
          <cell r="F45">
            <v>0</v>
          </cell>
        </row>
        <row r="46">
          <cell r="A46" t="str">
            <v>480003-000600</v>
          </cell>
          <cell r="B46">
            <v>4000</v>
          </cell>
          <cell r="C46">
            <v>15400</v>
          </cell>
          <cell r="D46">
            <v>3.85</v>
          </cell>
          <cell r="E46">
            <v>3.85</v>
          </cell>
          <cell r="F46">
            <v>0</v>
          </cell>
        </row>
        <row r="47">
          <cell r="A47" t="str">
            <v>480003-000900</v>
          </cell>
          <cell r="B47">
            <v>31500</v>
          </cell>
          <cell r="C47">
            <v>74901</v>
          </cell>
          <cell r="D47">
            <v>2.3693333333333335</v>
          </cell>
          <cell r="E47">
            <v>2.3778095238095238</v>
          </cell>
          <cell r="F47">
            <v>-8.476190476190304E-3</v>
          </cell>
        </row>
        <row r="48">
          <cell r="A48" t="str">
            <v>480003-001000</v>
          </cell>
          <cell r="B48">
            <v>21275</v>
          </cell>
          <cell r="C48">
            <v>129269.5</v>
          </cell>
          <cell r="D48">
            <v>6.1526666666666676</v>
          </cell>
          <cell r="E48">
            <v>6.0761222091656872</v>
          </cell>
          <cell r="F48">
            <v>7.6544457500980378E-2</v>
          </cell>
        </row>
        <row r="49">
          <cell r="A49" t="str">
            <v>480004-000100</v>
          </cell>
          <cell r="B49">
            <v>21600</v>
          </cell>
          <cell r="C49">
            <v>27216</v>
          </cell>
          <cell r="D49">
            <v>1.26</v>
          </cell>
          <cell r="E49">
            <v>1.26</v>
          </cell>
          <cell r="F49">
            <v>0</v>
          </cell>
        </row>
        <row r="50">
          <cell r="A50" t="str">
            <v>480004-000600</v>
          </cell>
          <cell r="B50">
            <v>3875</v>
          </cell>
          <cell r="C50">
            <v>24203.25</v>
          </cell>
          <cell r="D50">
            <v>6.2460000000000004</v>
          </cell>
          <cell r="E50">
            <v>6.2460000000000004</v>
          </cell>
          <cell r="F50">
            <v>0</v>
          </cell>
        </row>
        <row r="51">
          <cell r="A51" t="str">
            <v>480004-000900</v>
          </cell>
          <cell r="B51">
            <v>17975</v>
          </cell>
          <cell r="C51">
            <v>92460.84</v>
          </cell>
          <cell r="D51">
            <v>5.0661249999999995</v>
          </cell>
          <cell r="E51">
            <v>5.1438575799721837</v>
          </cell>
          <cell r="F51">
            <v>-7.773257997218419E-2</v>
          </cell>
        </row>
        <row r="52">
          <cell r="A52" t="str">
            <v>480004-000901</v>
          </cell>
          <cell r="B52">
            <v>11000</v>
          </cell>
          <cell r="C52">
            <v>56624</v>
          </cell>
          <cell r="D52">
            <v>5.0993333333333331</v>
          </cell>
          <cell r="E52">
            <v>5.147636363636364</v>
          </cell>
          <cell r="F52">
            <v>-4.8303030303030958E-2</v>
          </cell>
        </row>
        <row r="53">
          <cell r="A53" t="str">
            <v>480004-001000</v>
          </cell>
          <cell r="B53">
            <v>8575</v>
          </cell>
          <cell r="C53">
            <v>62319</v>
          </cell>
          <cell r="D53">
            <v>7.2866666666666662</v>
          </cell>
          <cell r="E53">
            <v>7.2675218658892131</v>
          </cell>
          <cell r="F53">
            <v>1.9144800777453064E-2</v>
          </cell>
        </row>
        <row r="54">
          <cell r="A54" t="str">
            <v>480005-000109</v>
          </cell>
          <cell r="B54">
            <v>10000</v>
          </cell>
          <cell r="C54">
            <v>47900</v>
          </cell>
          <cell r="D54">
            <v>4.79</v>
          </cell>
          <cell r="E54">
            <v>4.79</v>
          </cell>
          <cell r="F54">
            <v>0</v>
          </cell>
        </row>
        <row r="55">
          <cell r="A55" t="str">
            <v>480005-000128</v>
          </cell>
          <cell r="B55">
            <v>12000</v>
          </cell>
          <cell r="C55">
            <v>67680</v>
          </cell>
          <cell r="D55">
            <v>5.64</v>
          </cell>
          <cell r="E55">
            <v>5.64</v>
          </cell>
          <cell r="F55">
            <v>0</v>
          </cell>
        </row>
        <row r="56">
          <cell r="A56" t="str">
            <v>480006-000508</v>
          </cell>
          <cell r="B56">
            <v>3200</v>
          </cell>
          <cell r="C56">
            <v>65344</v>
          </cell>
          <cell r="D56">
            <v>20.420000000000002</v>
          </cell>
          <cell r="E56">
            <v>20.420000000000002</v>
          </cell>
          <cell r="F56">
            <v>0</v>
          </cell>
        </row>
        <row r="57">
          <cell r="A57" t="str">
            <v>480006-000905</v>
          </cell>
          <cell r="B57">
            <v>8230</v>
          </cell>
          <cell r="C57">
            <v>182459.1</v>
          </cell>
          <cell r="D57">
            <v>22.17</v>
          </cell>
          <cell r="E57">
            <v>22.17</v>
          </cell>
          <cell r="F57">
            <v>0</v>
          </cell>
        </row>
        <row r="58">
          <cell r="A58" t="str">
            <v>480006-001003</v>
          </cell>
          <cell r="B58">
            <v>6009</v>
          </cell>
          <cell r="C58">
            <v>139649.16</v>
          </cell>
          <cell r="D58">
            <v>23.24</v>
          </cell>
          <cell r="E58">
            <v>23.240000000000002</v>
          </cell>
          <cell r="F58">
            <v>0</v>
          </cell>
        </row>
        <row r="59">
          <cell r="A59" t="str">
            <v>480007-000601</v>
          </cell>
          <cell r="B59">
            <v>15900</v>
          </cell>
          <cell r="C59">
            <v>34026</v>
          </cell>
          <cell r="D59">
            <v>2.14</v>
          </cell>
          <cell r="E59">
            <v>2.14</v>
          </cell>
          <cell r="F59">
            <v>0</v>
          </cell>
        </row>
        <row r="60">
          <cell r="A60" t="str">
            <v>480007-000907</v>
          </cell>
          <cell r="B60">
            <v>30000</v>
          </cell>
          <cell r="C60">
            <v>68400</v>
          </cell>
          <cell r="D60">
            <v>2.2799999999999998</v>
          </cell>
          <cell r="E60">
            <v>2.2799999999999998</v>
          </cell>
          <cell r="F60">
            <v>0</v>
          </cell>
        </row>
        <row r="61">
          <cell r="A61" t="str">
            <v>480007-001000</v>
          </cell>
          <cell r="B61">
            <v>4500</v>
          </cell>
          <cell r="C61">
            <v>14400</v>
          </cell>
          <cell r="D61">
            <v>3.2</v>
          </cell>
          <cell r="E61">
            <v>3.2</v>
          </cell>
          <cell r="F61">
            <v>0</v>
          </cell>
        </row>
        <row r="62">
          <cell r="A62" t="str">
            <v>480008-000900</v>
          </cell>
          <cell r="B62">
            <v>10010</v>
          </cell>
          <cell r="C62">
            <v>42077.04</v>
          </cell>
          <cell r="D62">
            <v>4.1486666666666672</v>
          </cell>
          <cell r="E62">
            <v>4.2035004995004996</v>
          </cell>
          <cell r="F62">
            <v>-5.4833832833832474E-2</v>
          </cell>
        </row>
        <row r="63">
          <cell r="A63" t="str">
            <v>490002-000300</v>
          </cell>
          <cell r="B63">
            <v>8008</v>
          </cell>
          <cell r="C63">
            <v>203563.36</v>
          </cell>
          <cell r="D63">
            <v>25.420000000000009</v>
          </cell>
          <cell r="E63">
            <v>25.419999999999998</v>
          </cell>
          <cell r="F63">
            <v>0</v>
          </cell>
        </row>
      </sheetData>
      <sheetData sheetId="5">
        <row r="4">
          <cell r="E4" t="str">
            <v>109000-001000</v>
          </cell>
          <cell r="F4" t="str">
            <v>MM LIMPIADOR MULTIUSOS MANZANA CANELA 10 L/90 PLT</v>
          </cell>
          <cell r="G4">
            <v>719</v>
          </cell>
          <cell r="H4">
            <v>3656115</v>
          </cell>
          <cell r="I4">
            <v>5085</v>
          </cell>
        </row>
        <row r="5">
          <cell r="E5" t="str">
            <v>109001-001000</v>
          </cell>
          <cell r="F5" t="str">
            <v>MM LIMPIADOR MULTIUSOS PINO 10 L/90 PLT</v>
          </cell>
          <cell r="G5">
            <v>333</v>
          </cell>
          <cell r="H5">
            <v>2109888</v>
          </cell>
          <cell r="I5">
            <v>6336</v>
          </cell>
        </row>
        <row r="6">
          <cell r="E6" t="str">
            <v>109001-002000</v>
          </cell>
          <cell r="F6" t="str">
            <v>MM LIMPIADOR MULTIUSOS PINO 20 L/48 PLT</v>
          </cell>
          <cell r="G6">
            <v>301</v>
          </cell>
          <cell r="H6">
            <v>2200719.3599999999</v>
          </cell>
          <cell r="I6">
            <v>7311.36</v>
          </cell>
        </row>
        <row r="7">
          <cell r="E7" t="str">
            <v>109002-002000</v>
          </cell>
          <cell r="F7" t="str">
            <v>MM BLANQUEADOR 20L/48 PLT</v>
          </cell>
          <cell r="G7">
            <v>921</v>
          </cell>
          <cell r="H7">
            <v>4511426.4000000004</v>
          </cell>
          <cell r="I7">
            <v>4898.4000000000005</v>
          </cell>
        </row>
        <row r="8">
          <cell r="E8" t="str">
            <v>109003-000600</v>
          </cell>
          <cell r="F8" t="str">
            <v>MM MULTIUSOS DESENGRASANTE 5/1 L/116 PLT</v>
          </cell>
          <cell r="G8">
            <v>225</v>
          </cell>
          <cell r="H8">
            <v>1935837</v>
          </cell>
          <cell r="I8">
            <v>8603.7199999999993</v>
          </cell>
        </row>
        <row r="9">
          <cell r="E9" t="str">
            <v>109003-001000</v>
          </cell>
          <cell r="F9" t="str">
            <v>MM DESENGRASANTE MULTIUSOS CONCENTRADO 10 L/100 PLT</v>
          </cell>
          <cell r="G9">
            <v>169</v>
          </cell>
          <cell r="H9">
            <v>1984736</v>
          </cell>
          <cell r="I9">
            <v>11744</v>
          </cell>
        </row>
        <row r="10">
          <cell r="E10" t="str">
            <v>109004-000600</v>
          </cell>
          <cell r="F10" t="str">
            <v>MM VIDRIOS Y SUPERFICIES 5/1 L/116 PLT</v>
          </cell>
          <cell r="G10">
            <v>279</v>
          </cell>
          <cell r="H10">
            <v>1783903.68</v>
          </cell>
          <cell r="I10">
            <v>6393.92</v>
          </cell>
        </row>
        <row r="11">
          <cell r="E11" t="str">
            <v>109005-000600</v>
          </cell>
          <cell r="F11" t="str">
            <v>MM BAÑOS Y AZULEJOS 5/1 L/116 PLT</v>
          </cell>
          <cell r="G11">
            <v>254</v>
          </cell>
          <cell r="H11">
            <v>2513279.2000000002</v>
          </cell>
          <cell r="I11">
            <v>9894.8000000000011</v>
          </cell>
        </row>
        <row r="12">
          <cell r="E12" t="str">
            <v>109006-000900</v>
          </cell>
          <cell r="F12" t="str">
            <v>MM SUAVIZANTE 9L/60 PLT</v>
          </cell>
          <cell r="G12">
            <v>42</v>
          </cell>
          <cell r="H12">
            <v>244893.6</v>
          </cell>
          <cell r="I12">
            <v>5830.8</v>
          </cell>
        </row>
        <row r="13">
          <cell r="E13" t="str">
            <v>109006-001000</v>
          </cell>
          <cell r="F13" t="str">
            <v>MM SUAVIZANTE 10 L/60 PLT</v>
          </cell>
          <cell r="G13">
            <v>565</v>
          </cell>
          <cell r="H13">
            <v>3294402</v>
          </cell>
          <cell r="I13">
            <v>5830.8</v>
          </cell>
        </row>
        <row r="14">
          <cell r="E14" t="str">
            <v>109006-002000</v>
          </cell>
          <cell r="F14" t="str">
            <v>MM SUAVIZANTE 20L/48 PLT</v>
          </cell>
          <cell r="G14">
            <v>1035</v>
          </cell>
          <cell r="H14">
            <v>9355737.5999999996</v>
          </cell>
          <cell r="I14">
            <v>9039.3599999999988</v>
          </cell>
        </row>
        <row r="15">
          <cell r="E15" t="str">
            <v>109007-001000</v>
          </cell>
          <cell r="F15" t="str">
            <v>MM DETERGENTE 10 L/60 PLT</v>
          </cell>
          <cell r="G15">
            <v>1105</v>
          </cell>
          <cell r="H15">
            <v>8486400</v>
          </cell>
          <cell r="I15">
            <v>7680</v>
          </cell>
        </row>
        <row r="16">
          <cell r="E16" t="str">
            <v>109007-002000</v>
          </cell>
          <cell r="F16" t="str">
            <v>MM DETERGENTE 20L/48 PLT</v>
          </cell>
          <cell r="G16">
            <v>1060</v>
          </cell>
          <cell r="H16">
            <v>11990889.6</v>
          </cell>
          <cell r="I16">
            <v>11312.16</v>
          </cell>
        </row>
        <row r="17">
          <cell r="E17" t="str">
            <v>109008-000900</v>
          </cell>
          <cell r="F17" t="str">
            <v>MM DETERGENTE ROPA OSCURA 9L/60 PLT</v>
          </cell>
          <cell r="G17">
            <v>331</v>
          </cell>
          <cell r="H17">
            <v>2248350.6</v>
          </cell>
          <cell r="I17">
            <v>6792.6</v>
          </cell>
        </row>
        <row r="18">
          <cell r="E18" t="str">
            <v>109009-001000</v>
          </cell>
          <cell r="F18" t="str">
            <v>MM QUITAMANCHAS 10 L/60 PLT</v>
          </cell>
          <cell r="G18">
            <v>113</v>
          </cell>
          <cell r="H18">
            <v>806820</v>
          </cell>
          <cell r="I18">
            <v>7140</v>
          </cell>
        </row>
        <row r="19">
          <cell r="E19" t="str">
            <v>109010-000500</v>
          </cell>
          <cell r="F19" t="str">
            <v>MM DESENGRASANTE AUTOMOTRIZ 5 L/168 PLT</v>
          </cell>
          <cell r="G19">
            <v>85</v>
          </cell>
          <cell r="H19">
            <v>1021020</v>
          </cell>
          <cell r="I19">
            <v>12012</v>
          </cell>
        </row>
        <row r="20">
          <cell r="E20" t="str">
            <v>109011-001000</v>
          </cell>
          <cell r="F20" t="str">
            <v>MM SHAMPOO AUTOMOTRIZ 10 L/100 PLT</v>
          </cell>
          <cell r="G20">
            <v>122</v>
          </cell>
          <cell r="H20">
            <v>1116300</v>
          </cell>
          <cell r="I20">
            <v>9150</v>
          </cell>
        </row>
        <row r="21">
          <cell r="E21" t="str">
            <v>109012-000600</v>
          </cell>
          <cell r="F21" t="str">
            <v>MM ABRILLANTADOR DE VINIL 5/1 L/116 PLT</v>
          </cell>
          <cell r="G21">
            <v>67</v>
          </cell>
          <cell r="H21">
            <v>893780</v>
          </cell>
          <cell r="I21">
            <v>13340</v>
          </cell>
        </row>
        <row r="22">
          <cell r="G22">
            <v>0</v>
          </cell>
          <cell r="H22">
            <v>0</v>
          </cell>
          <cell r="I22">
            <v>0</v>
          </cell>
        </row>
        <row r="25">
          <cell r="H25">
            <v>0</v>
          </cell>
          <cell r="I25">
            <v>0</v>
          </cell>
        </row>
      </sheetData>
      <sheetData sheetId="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A-30"/>
      <sheetName val="G L O B A L"/>
      <sheetName val="Detalle"/>
      <sheetName val="Precio Estandar"/>
      <sheetName val="Comp_Mens"/>
      <sheetName val="Productos +"/>
      <sheetName val="Base P_filtrar"/>
      <sheetName val="Macheo"/>
    </sheetNames>
    <sheetDataSet>
      <sheetData sheetId="0"/>
      <sheetData sheetId="1">
        <row r="11">
          <cell r="A11" t="str">
            <v>300300-000003</v>
          </cell>
          <cell r="B11" t="str">
            <v>ALCOHOL ISOPROPILICO</v>
          </cell>
        </row>
        <row r="12">
          <cell r="A12" t="str">
            <v>300300-000013</v>
          </cell>
          <cell r="B12" t="str">
            <v>ALCOHOL ETILICO</v>
          </cell>
        </row>
        <row r="13">
          <cell r="A13" t="str">
            <v>300300-000014</v>
          </cell>
          <cell r="B13" t="str">
            <v>FORMOL</v>
          </cell>
        </row>
        <row r="14">
          <cell r="A14" t="str">
            <v>300300-000027</v>
          </cell>
          <cell r="B14" t="str">
            <v>HIPOCLORITO DE SODIO AL 13%</v>
          </cell>
        </row>
        <row r="15">
          <cell r="A15" t="str">
            <v>300300-000035</v>
          </cell>
          <cell r="B15" t="str">
            <v>ACEITE DE PINO AL 55%</v>
          </cell>
        </row>
        <row r="16">
          <cell r="A16" t="str">
            <v>300300-000037</v>
          </cell>
          <cell r="B16" t="str">
            <v>NONIL FENOL ETOXILADO DE 10 MOLES</v>
          </cell>
        </row>
        <row r="17">
          <cell r="A17" t="str">
            <v>300300-000052</v>
          </cell>
          <cell r="B17" t="str">
            <v>CLORURO DE SODIO REFINADO</v>
          </cell>
        </row>
        <row r="18">
          <cell r="A18" t="str">
            <v>300300-000063</v>
          </cell>
          <cell r="B18" t="str">
            <v>SULFONATO DE SODIO AL 25%</v>
          </cell>
        </row>
        <row r="19">
          <cell r="A19" t="str">
            <v>300300-000066</v>
          </cell>
          <cell r="B19" t="str">
            <v>DIETANOLAMINA DE COCO AL 85%</v>
          </cell>
        </row>
        <row r="20">
          <cell r="A20" t="str">
            <v>300300-000067</v>
          </cell>
          <cell r="B20" t="str">
            <v>BUTIL CELLOSOLVE</v>
          </cell>
        </row>
        <row r="21">
          <cell r="A21" t="str">
            <v>300300-000083</v>
          </cell>
          <cell r="B21" t="str">
            <v>KAOSOFT AGL 85</v>
          </cell>
        </row>
        <row r="22">
          <cell r="A22" t="str">
            <v>300300-000087</v>
          </cell>
          <cell r="B22" t="str">
            <v>SOSA CAUSTICA LIQUIDA AL 50% (TAMBO)</v>
          </cell>
        </row>
        <row r="23">
          <cell r="A23" t="str">
            <v>300300-000090</v>
          </cell>
          <cell r="B23" t="str">
            <v>VINAGRE BLANCO DE ALCOHOL DE CAÑA</v>
          </cell>
        </row>
        <row r="24">
          <cell r="A24" t="str">
            <v>300300-000091</v>
          </cell>
          <cell r="B24" t="str">
            <v>FORMOX</v>
          </cell>
        </row>
        <row r="25">
          <cell r="A25" t="str">
            <v>300300-000105</v>
          </cell>
          <cell r="B25" t="str">
            <v>LAURIL ETER SULFATO DE SODIO AL 28%</v>
          </cell>
        </row>
        <row r="26">
          <cell r="A26" t="str">
            <v>300300-000108</v>
          </cell>
          <cell r="B26" t="str">
            <v>COCOAMIDOPROPILBETAINA</v>
          </cell>
        </row>
        <row r="27">
          <cell r="A27" t="str">
            <v>300300-000131</v>
          </cell>
          <cell r="B27" t="str">
            <v>SOSA CAUSTICA LIQUIDA AL 50% (PORRON)</v>
          </cell>
        </row>
        <row r="28">
          <cell r="A28" t="str">
            <v>300300-000115</v>
          </cell>
          <cell r="B28" t="str">
            <v>JAYPOL 213</v>
          </cell>
        </row>
        <row r="29">
          <cell r="A29" t="str">
            <v>300300-000135</v>
          </cell>
          <cell r="B29" t="str">
            <v>PVP K-30 30% SOLUTION</v>
          </cell>
        </row>
        <row r="30">
          <cell r="A30" t="str">
            <v>300300-000141</v>
          </cell>
          <cell r="B30" t="str">
            <v>CHROMABOND S-100</v>
          </cell>
        </row>
        <row r="31">
          <cell r="A31" t="str">
            <v>300501-004000</v>
          </cell>
          <cell r="B31" t="str">
            <v>TINTURA 36-I-36 AZUL INDUSTRIAL</v>
          </cell>
        </row>
        <row r="32">
          <cell r="A32" t="str">
            <v>460010-500000</v>
          </cell>
          <cell r="B32" t="str">
            <v>ENV PEAD NARANJA 1 L D 13</v>
          </cell>
        </row>
        <row r="33">
          <cell r="A33" t="str">
            <v>460010-800000</v>
          </cell>
          <cell r="B33" t="str">
            <v>ENV BLANCO 1 L</v>
          </cell>
        </row>
        <row r="34">
          <cell r="A34" t="str">
            <v>460050-400000</v>
          </cell>
          <cell r="B34" t="str">
            <v>ENV NAR 5L D13 DISEÑO NOW</v>
          </cell>
        </row>
        <row r="35">
          <cell r="A35" t="str">
            <v>460050-500000</v>
          </cell>
          <cell r="B35" t="str">
            <v>ENV NATURAL 5L D13 DISEÑO NOW</v>
          </cell>
        </row>
        <row r="36">
          <cell r="A36" t="str">
            <v>460050-800000</v>
          </cell>
          <cell r="B36" t="str">
            <v>ENVASE BLANCO 5 L D13 DISEÑO NOW</v>
          </cell>
        </row>
        <row r="37">
          <cell r="A37" t="str">
            <v>460090-000000</v>
          </cell>
          <cell r="B37" t="str">
            <v>ENVASE 9L TIPO A COLOR BLANCO</v>
          </cell>
        </row>
        <row r="38">
          <cell r="A38" t="str">
            <v>460090-200000</v>
          </cell>
          <cell r="B38" t="str">
            <v>ENVASE 9L TIPO A COLOR AZUL</v>
          </cell>
        </row>
        <row r="39">
          <cell r="A39" t="str">
            <v>460090-600000</v>
          </cell>
          <cell r="B39" t="str">
            <v>ENVASE TIPO A 9L COLOR NEGRO</v>
          </cell>
        </row>
        <row r="40">
          <cell r="A40" t="str">
            <v>460090-700000</v>
          </cell>
          <cell r="B40" t="str">
            <v>ENVASE TIPO A 9L COLOR FIUSHA 500 GRS</v>
          </cell>
        </row>
        <row r="41">
          <cell r="A41" t="str">
            <v>460100-100000</v>
          </cell>
          <cell r="B41" t="str">
            <v>ENV PET VERDE TRASLÚCIDO 10 L</v>
          </cell>
        </row>
        <row r="42">
          <cell r="A42" t="str">
            <v>460100-200000</v>
          </cell>
          <cell r="B42" t="str">
            <v>ENV VERDE AMARILLENTO 10 L T/VERDE</v>
          </cell>
        </row>
        <row r="43">
          <cell r="A43" t="str">
            <v>460100-300000</v>
          </cell>
          <cell r="B43" t="str">
            <v>ENV NATURAL 10 L T/AZUL</v>
          </cell>
        </row>
        <row r="44">
          <cell r="A44" t="str">
            <v>460200-100000</v>
          </cell>
          <cell r="B44" t="str">
            <v>ENVASE VERDE NACARADO 20 L TAPA AMARILLA</v>
          </cell>
        </row>
        <row r="45">
          <cell r="A45" t="str">
            <v>460200-500000</v>
          </cell>
          <cell r="B45" t="str">
            <v>ENVASE NATURAL 20 L TAPA ROSA</v>
          </cell>
        </row>
        <row r="46">
          <cell r="A46" t="str">
            <v>460200-600000</v>
          </cell>
          <cell r="B46" t="str">
            <v>ENVASE NATURAL 20 L TAPA AZUL</v>
          </cell>
        </row>
        <row r="47">
          <cell r="A47" t="str">
            <v>460200-800000</v>
          </cell>
          <cell r="B47" t="str">
            <v>ENVASE BLANCO 20 L TAPA AZUL</v>
          </cell>
        </row>
        <row r="48">
          <cell r="A48" t="str">
            <v>470000-000102</v>
          </cell>
          <cell r="B48" t="str">
            <v>TAPA POLIGONAL R-28 AZUL (GV REFILL)</v>
          </cell>
        </row>
        <row r="49">
          <cell r="A49" t="str">
            <v>470000-000509</v>
          </cell>
          <cell r="B49" t="str">
            <v>TAPA 358 AZUL ROYAL 358RBX-S</v>
          </cell>
        </row>
        <row r="50">
          <cell r="A50" t="str">
            <v>470000-000900</v>
          </cell>
          <cell r="B50" t="str">
            <v>VALVULA DOSIF WX300</v>
          </cell>
        </row>
        <row r="51">
          <cell r="A51" t="str">
            <v>470000-000901</v>
          </cell>
          <cell r="B51" t="str">
            <v>VASO DOSIFICADOR WX301</v>
          </cell>
        </row>
        <row r="52">
          <cell r="A52" t="str">
            <v>470000-000902</v>
          </cell>
          <cell r="B52" t="str">
            <v>TAPA R-38 LWB</v>
          </cell>
        </row>
        <row r="53">
          <cell r="A53" t="str">
            <v>470000-000905</v>
          </cell>
          <cell r="B53" t="str">
            <v>TAPA R-38 LWB COLOR NEGRO</v>
          </cell>
        </row>
        <row r="54">
          <cell r="A54" t="str">
            <v>470001-000110</v>
          </cell>
          <cell r="B54" t="str">
            <v>ATOM TS3 DEXTER SPRAY-STREAM TRAN-AZUL R</v>
          </cell>
        </row>
        <row r="55">
          <cell r="A55" t="str">
            <v>470001-000111</v>
          </cell>
          <cell r="B55" t="str">
            <v>ATOM TS3 DEXTER SPRAY-STREAM AZUL REFLEX (ESPUMANTE)</v>
          </cell>
        </row>
        <row r="56">
          <cell r="A56" t="str">
            <v>480000-000100</v>
          </cell>
          <cell r="B56" t="str">
            <v>CORRUGADO NOW MISCELANEOS 1L R11 FLAUTA C</v>
          </cell>
        </row>
        <row r="57">
          <cell r="A57" t="str">
            <v>480000-000109</v>
          </cell>
          <cell r="B57" t="str">
            <v>CAJA 1 L GV ANTI-HONGOS (37.3 x 33.3 x 29)</v>
          </cell>
        </row>
        <row r="58">
          <cell r="A58" t="str">
            <v>480003-000100</v>
          </cell>
          <cell r="B58" t="str">
            <v>DIV CORTO MISCELANEOS 1 L 23 ECT (330X290)</v>
          </cell>
        </row>
        <row r="59">
          <cell r="A59" t="str">
            <v>480003-000600</v>
          </cell>
          <cell r="B59" t="str">
            <v>DIV CORTO 5+1 (90.5X30.9 CM) D13</v>
          </cell>
        </row>
        <row r="60">
          <cell r="A60" t="str">
            <v>480003-000900</v>
          </cell>
          <cell r="B60" t="str">
            <v>DIV CORTO 9 L 44ECT CD</v>
          </cell>
        </row>
        <row r="61">
          <cell r="A61" t="str">
            <v>480003-001000</v>
          </cell>
          <cell r="B61" t="str">
            <v>DIV CORTO 4R 10L (98X42.7 CM) 44 ECT</v>
          </cell>
        </row>
        <row r="62">
          <cell r="A62" t="str">
            <v>480004-000100</v>
          </cell>
          <cell r="B62" t="str">
            <v>DIV LARGO MISCELANEOS 1 L 23 ECT (370X290)</v>
          </cell>
        </row>
        <row r="63">
          <cell r="A63" t="str">
            <v>480004-000600</v>
          </cell>
          <cell r="B63" t="str">
            <v>DIV LARGO 5+1(156X30.9 CM) D13</v>
          </cell>
        </row>
        <row r="64">
          <cell r="A64" t="str">
            <v>480004-000900</v>
          </cell>
          <cell r="B64" t="str">
            <v>DIV LARGO 1R 9 L 44ECT</v>
          </cell>
        </row>
        <row r="65">
          <cell r="A65" t="str">
            <v>480004-000901</v>
          </cell>
          <cell r="B65" t="str">
            <v>DIV LARGO 5R 9 L 44ECT CD</v>
          </cell>
        </row>
        <row r="66">
          <cell r="A66" t="str">
            <v>480004-001000</v>
          </cell>
          <cell r="B66" t="str">
            <v>DIV LARGO 5R 10L (118X42.7 CM) 44 ECT</v>
          </cell>
        </row>
        <row r="67">
          <cell r="A67" t="str">
            <v>480005-000109</v>
          </cell>
          <cell r="B67" t="str">
            <v>POSTE 250 PUNTOS X 108.5 CMS</v>
          </cell>
        </row>
        <row r="68">
          <cell r="A68" t="str">
            <v>480005-000128</v>
          </cell>
          <cell r="B68" t="str">
            <v>POSTE 250 PUNTOS X 127.5 CMS</v>
          </cell>
        </row>
        <row r="69">
          <cell r="A69" t="str">
            <v>480005-000133</v>
          </cell>
          <cell r="B69" t="str">
            <v>POSTE 250 PUNTOS X 133 CMS</v>
          </cell>
        </row>
        <row r="70">
          <cell r="A70" t="str">
            <v>480005-000144</v>
          </cell>
          <cell r="B70" t="str">
            <v>POSTE 200 PUNTOS x 142 CM</v>
          </cell>
        </row>
        <row r="71">
          <cell r="A71" t="str">
            <v>480006-000508</v>
          </cell>
          <cell r="B71" t="str">
            <v>CHAROLA MM BLANCA SIN IMPRESIÓN BIPACK</v>
          </cell>
        </row>
        <row r="72">
          <cell r="A72" t="str">
            <v>480006-000606</v>
          </cell>
          <cell r="B72" t="str">
            <v>CHAROLA MM BAÑOS CON CLORO BIPACK D16</v>
          </cell>
        </row>
        <row r="73">
          <cell r="A73" t="str">
            <v>480006-000607</v>
          </cell>
          <cell r="B73" t="str">
            <v>CHAROLA MM ABRILLANTADOR BIPACK D16</v>
          </cell>
        </row>
        <row r="74">
          <cell r="A74" t="str">
            <v>480006-000608</v>
          </cell>
          <cell r="B74" t="str">
            <v>CHAROLA MM DESENGRASANTE P/MOTORES 5L D16</v>
          </cell>
        </row>
        <row r="75">
          <cell r="A75" t="str">
            <v>480006-000609</v>
          </cell>
          <cell r="B75" t="str">
            <v>CHAROLA MM DESENGRASANTE BIPACK D16</v>
          </cell>
        </row>
        <row r="76">
          <cell r="A76" t="str">
            <v>480006-000610</v>
          </cell>
          <cell r="B76" t="str">
            <v>CHAROLA MM VIDRIOS Y SUPERFICIES BIPACK D16</v>
          </cell>
        </row>
        <row r="77">
          <cell r="A77" t="str">
            <v>480006-000905</v>
          </cell>
          <cell r="B77" t="str">
            <v>TAPA BCA SIN IMPRESIÓN 9 L 40 ECT</v>
          </cell>
        </row>
        <row r="78">
          <cell r="A78" t="str">
            <v>480006-000907</v>
          </cell>
          <cell r="B78" t="str">
            <v>CHAROLA MM SUAVIZANTE 9 L 40 ECT</v>
          </cell>
        </row>
        <row r="79">
          <cell r="A79" t="str">
            <v>480006-000908</v>
          </cell>
          <cell r="B79" t="str">
            <v>CHAROLA MM DETERGENTE 9 L 40 ECT</v>
          </cell>
        </row>
        <row r="80">
          <cell r="A80" t="str">
            <v>480006-000913</v>
          </cell>
          <cell r="B80" t="str">
            <v>CHAROLA MM DETERGENTE R OSCURA 9 L 40 ECT D16</v>
          </cell>
        </row>
        <row r="81">
          <cell r="A81" t="str">
            <v>480006-001003</v>
          </cell>
          <cell r="B81" t="str">
            <v>CHAROLA LIMPIADOR SIN IMPRESION 10 L 44 ECT</v>
          </cell>
        </row>
        <row r="82">
          <cell r="A82" t="str">
            <v>480006-001005</v>
          </cell>
          <cell r="B82" t="str">
            <v>CHAROLA MM LIMPIADOR PINO 10 L 44 ECT D16</v>
          </cell>
        </row>
        <row r="83">
          <cell r="A83" t="str">
            <v>480006-001008</v>
          </cell>
          <cell r="B83" t="str">
            <v>CHAROLA MM SUAVIZANTE 10L 40 ECT D17</v>
          </cell>
        </row>
        <row r="84">
          <cell r="A84" t="str">
            <v>480006-001009</v>
          </cell>
          <cell r="B84" t="str">
            <v>CHAROLA MM DETERGENTE 10 L 40 ECT D17</v>
          </cell>
        </row>
        <row r="85">
          <cell r="A85" t="str">
            <v>480006-002001</v>
          </cell>
          <cell r="B85" t="str">
            <v>SEPARADOR CORRUGADO S/G</v>
          </cell>
        </row>
        <row r="86">
          <cell r="A86" t="str">
            <v>480007-000601</v>
          </cell>
          <cell r="B86" t="str">
            <v>ESQ INTERIOR (48.4x30.9 CM) D13</v>
          </cell>
        </row>
        <row r="87">
          <cell r="A87" t="str">
            <v>480007-000907</v>
          </cell>
          <cell r="B87" t="str">
            <v>ESQ INTERIOR MM 44 ECT</v>
          </cell>
        </row>
        <row r="88">
          <cell r="A88" t="str">
            <v>480007-001000</v>
          </cell>
          <cell r="B88" t="str">
            <v>ESQ INTERIOR 10L (48X42.7 CM) 44 ECT</v>
          </cell>
        </row>
        <row r="89">
          <cell r="A89" t="str">
            <v>480008-000900</v>
          </cell>
          <cell r="B89" t="str">
            <v>DIV MEDIANO 3R 9 L 44ECT CD</v>
          </cell>
        </row>
        <row r="90">
          <cell r="A90" t="str">
            <v>490002-000300</v>
          </cell>
          <cell r="B90" t="str">
            <v>TARIMA CHEP</v>
          </cell>
        </row>
      </sheetData>
      <sheetData sheetId="2"/>
      <sheetData sheetId="3"/>
      <sheetData sheetId="4">
        <row r="5">
          <cell r="AM5" t="str">
            <v>103000-000100</v>
          </cell>
          <cell r="AN5">
            <v>600</v>
          </cell>
          <cell r="AO5">
            <v>19512</v>
          </cell>
          <cell r="AP5">
            <v>1.7716700000000001</v>
          </cell>
          <cell r="AQ5">
            <v>32.520000000000003</v>
          </cell>
        </row>
        <row r="6">
          <cell r="AM6" t="str">
            <v>103003-020801</v>
          </cell>
          <cell r="AN6">
            <v>57</v>
          </cell>
          <cell r="AO6">
            <v>316423.19</v>
          </cell>
          <cell r="AP6">
            <v>302.43</v>
          </cell>
          <cell r="AQ6">
            <v>5551.2840350877195</v>
          </cell>
        </row>
        <row r="7">
          <cell r="AM7" t="str">
            <v>300100-000000</v>
          </cell>
          <cell r="AN7">
            <v>7060000</v>
          </cell>
          <cell r="AO7">
            <v>323065.60000000213</v>
          </cell>
          <cell r="AP7">
            <v>4.5759999999999704E-2</v>
          </cell>
          <cell r="AQ7">
            <v>4.57600000000003E-2</v>
          </cell>
        </row>
        <row r="8">
          <cell r="AM8" t="str">
            <v>300200-000500</v>
          </cell>
          <cell r="AN8">
            <v>275</v>
          </cell>
          <cell r="AO8">
            <v>59010.5</v>
          </cell>
          <cell r="AP8">
            <v>11.69036</v>
          </cell>
          <cell r="AQ8">
            <v>214.58363636363637</v>
          </cell>
        </row>
        <row r="9">
          <cell r="AM9" t="str">
            <v>300200-000501</v>
          </cell>
          <cell r="AN9">
            <v>1375</v>
          </cell>
          <cell r="AO9">
            <v>289199.82</v>
          </cell>
          <cell r="AP9">
            <v>11.45847</v>
          </cell>
          <cell r="AQ9">
            <v>210.32714181818181</v>
          </cell>
        </row>
        <row r="10">
          <cell r="AM10" t="str">
            <v>300200-000502</v>
          </cell>
          <cell r="AN10">
            <v>25</v>
          </cell>
          <cell r="AO10">
            <v>1749.29</v>
          </cell>
          <cell r="AP10">
            <v>3.8119999999999998</v>
          </cell>
          <cell r="AQ10">
            <v>69.971599999999995</v>
          </cell>
        </row>
        <row r="11">
          <cell r="AM11" t="str">
            <v>300300-000003</v>
          </cell>
          <cell r="AN11">
            <v>10048</v>
          </cell>
          <cell r="AO11">
            <v>291887.08</v>
          </cell>
          <cell r="AP11">
            <v>1.64</v>
          </cell>
          <cell r="AQ11">
            <v>29.049271496815287</v>
          </cell>
        </row>
        <row r="12">
          <cell r="AM12" t="str">
            <v>300300-000008</v>
          </cell>
          <cell r="AN12">
            <v>2036</v>
          </cell>
          <cell r="AO12">
            <v>70230.06</v>
          </cell>
          <cell r="AP12">
            <v>1.95</v>
          </cell>
          <cell r="AQ12">
            <v>34.494135559921411</v>
          </cell>
        </row>
        <row r="13">
          <cell r="AM13" t="str">
            <v>300300-000009</v>
          </cell>
          <cell r="AN13">
            <v>5000</v>
          </cell>
          <cell r="AO13">
            <v>12200</v>
          </cell>
          <cell r="AP13">
            <v>2.44</v>
          </cell>
          <cell r="AQ13">
            <v>2.44</v>
          </cell>
        </row>
        <row r="14">
          <cell r="AM14" t="str">
            <v>300300-000013</v>
          </cell>
          <cell r="AN14">
            <v>3220</v>
          </cell>
          <cell r="AO14">
            <v>59248</v>
          </cell>
          <cell r="AP14">
            <v>18.399999999999999</v>
          </cell>
          <cell r="AQ14">
            <v>18.399999999999999</v>
          </cell>
        </row>
        <row r="15">
          <cell r="AM15" t="str">
            <v>300300-000014</v>
          </cell>
          <cell r="AN15">
            <v>4200</v>
          </cell>
          <cell r="AO15">
            <v>35910</v>
          </cell>
          <cell r="AP15">
            <v>8.5500000000000007</v>
          </cell>
          <cell r="AQ15">
            <v>8.5500000000000007</v>
          </cell>
        </row>
        <row r="16">
          <cell r="AM16" t="str">
            <v>300300-000027</v>
          </cell>
          <cell r="AN16">
            <v>250100</v>
          </cell>
          <cell r="AO16">
            <v>535214</v>
          </cell>
          <cell r="AP16">
            <v>2.14</v>
          </cell>
          <cell r="AQ16">
            <v>2.14</v>
          </cell>
        </row>
        <row r="17">
          <cell r="AM17" t="str">
            <v>300300-000035</v>
          </cell>
          <cell r="AN17">
            <v>9114</v>
          </cell>
          <cell r="AO17">
            <v>592410</v>
          </cell>
          <cell r="AP17">
            <v>65</v>
          </cell>
          <cell r="AQ17">
            <v>65</v>
          </cell>
        </row>
        <row r="18">
          <cell r="AM18" t="str">
            <v>300300-000037</v>
          </cell>
          <cell r="AN18">
            <v>20316</v>
          </cell>
          <cell r="AO18">
            <v>553892.43000000005</v>
          </cell>
          <cell r="AP18">
            <v>1.53</v>
          </cell>
          <cell r="AQ18">
            <v>27.263852628470175</v>
          </cell>
        </row>
        <row r="19">
          <cell r="AM19" t="str">
            <v>300300-000046</v>
          </cell>
          <cell r="AN19">
            <v>7000</v>
          </cell>
          <cell r="AO19">
            <v>71250.69</v>
          </cell>
          <cell r="AP19">
            <v>0.56999999999999995</v>
          </cell>
          <cell r="AQ19">
            <v>10.17867</v>
          </cell>
        </row>
        <row r="20">
          <cell r="AM20" t="str">
            <v>300300-000051</v>
          </cell>
          <cell r="AN20">
            <v>6000</v>
          </cell>
          <cell r="AO20">
            <v>85514.4</v>
          </cell>
          <cell r="AP20">
            <v>0.80000000000000016</v>
          </cell>
          <cell r="AQ20">
            <v>14.2524</v>
          </cell>
        </row>
        <row r="21">
          <cell r="AM21" t="str">
            <v>300300-000052</v>
          </cell>
          <cell r="AN21">
            <v>55000</v>
          </cell>
          <cell r="AO21">
            <v>166375</v>
          </cell>
          <cell r="AP21">
            <v>3.0249999999999999</v>
          </cell>
          <cell r="AQ21">
            <v>3.0249999999999999</v>
          </cell>
        </row>
        <row r="22">
          <cell r="AM22" t="str">
            <v>300300-000053</v>
          </cell>
          <cell r="AN22">
            <v>4000</v>
          </cell>
          <cell r="AO22">
            <v>10880</v>
          </cell>
          <cell r="AP22">
            <v>2.72</v>
          </cell>
          <cell r="AQ22">
            <v>2.72</v>
          </cell>
        </row>
        <row r="23">
          <cell r="AM23" t="str">
            <v>300300-000060</v>
          </cell>
          <cell r="AN23">
            <v>4000</v>
          </cell>
          <cell r="AO23">
            <v>92657.5</v>
          </cell>
          <cell r="AP23">
            <v>1.3</v>
          </cell>
          <cell r="AQ23">
            <v>23.164375</v>
          </cell>
        </row>
        <row r="24">
          <cell r="AM24" t="str">
            <v>300300-000063</v>
          </cell>
          <cell r="AN24">
            <v>6000</v>
          </cell>
          <cell r="AO24">
            <v>57000</v>
          </cell>
          <cell r="AP24">
            <v>9.5</v>
          </cell>
          <cell r="AQ24">
            <v>9.5</v>
          </cell>
        </row>
        <row r="25">
          <cell r="AM25" t="str">
            <v>300300-000066</v>
          </cell>
          <cell r="AN25">
            <v>7000</v>
          </cell>
          <cell r="AO25">
            <v>238200</v>
          </cell>
          <cell r="AP25">
            <v>34.200000000000003</v>
          </cell>
          <cell r="AQ25">
            <v>34.028571428571432</v>
          </cell>
        </row>
        <row r="26">
          <cell r="AM26" t="str">
            <v>300300-000067</v>
          </cell>
          <cell r="AN26">
            <v>7737.6</v>
          </cell>
          <cell r="AO26">
            <v>209679.35999999999</v>
          </cell>
          <cell r="AP26">
            <v>1.52</v>
          </cell>
          <cell r="AQ26">
            <v>27.098759305210915</v>
          </cell>
        </row>
        <row r="27">
          <cell r="AM27" t="str">
            <v>300300-000078</v>
          </cell>
          <cell r="AN27">
            <v>510</v>
          </cell>
          <cell r="AO27">
            <v>22957.15</v>
          </cell>
          <cell r="AP27">
            <v>2.56</v>
          </cell>
          <cell r="AQ27">
            <v>45.014019607843139</v>
          </cell>
        </row>
        <row r="28">
          <cell r="AM28" t="str">
            <v>300300-000083</v>
          </cell>
          <cell r="AN28">
            <v>58490</v>
          </cell>
          <cell r="AO28">
            <v>1930170</v>
          </cell>
          <cell r="AP28">
            <v>33</v>
          </cell>
          <cell r="AQ28">
            <v>33</v>
          </cell>
        </row>
        <row r="29">
          <cell r="AM29" t="str">
            <v>300300-000090</v>
          </cell>
          <cell r="AN29">
            <v>600</v>
          </cell>
          <cell r="AO29">
            <v>4140</v>
          </cell>
          <cell r="AP29">
            <v>6.9</v>
          </cell>
          <cell r="AQ29">
            <v>6.9</v>
          </cell>
        </row>
        <row r="30">
          <cell r="AM30" t="str">
            <v>300300-000105</v>
          </cell>
          <cell r="AN30">
            <v>306532</v>
          </cell>
          <cell r="AO30">
            <v>3617077.6</v>
          </cell>
          <cell r="AP30">
            <v>11.799999999999999</v>
          </cell>
          <cell r="AQ30">
            <v>11.8</v>
          </cell>
        </row>
        <row r="31">
          <cell r="AM31" t="str">
            <v>300300-000108</v>
          </cell>
          <cell r="AN31">
            <v>2000</v>
          </cell>
          <cell r="AO31">
            <v>37600</v>
          </cell>
          <cell r="AP31">
            <v>18.8</v>
          </cell>
          <cell r="AQ31">
            <v>18.8</v>
          </cell>
        </row>
        <row r="32">
          <cell r="AM32" t="str">
            <v>300300-000115</v>
          </cell>
          <cell r="AN32">
            <v>1000</v>
          </cell>
          <cell r="AO32">
            <v>167044.20000000001</v>
          </cell>
          <cell r="AP32">
            <v>9.5</v>
          </cell>
          <cell r="AQ32">
            <v>167.04420000000002</v>
          </cell>
        </row>
        <row r="33">
          <cell r="AM33" t="str">
            <v>300300-000131</v>
          </cell>
          <cell r="AN33">
            <v>1500</v>
          </cell>
          <cell r="AO33">
            <v>10800</v>
          </cell>
          <cell r="AP33">
            <v>7.2</v>
          </cell>
          <cell r="AQ33">
            <v>7.2</v>
          </cell>
        </row>
        <row r="34">
          <cell r="AM34" t="str">
            <v>300300-000133</v>
          </cell>
          <cell r="AN34">
            <v>600</v>
          </cell>
          <cell r="AO34">
            <v>28549.72</v>
          </cell>
          <cell r="AP34">
            <v>2.72</v>
          </cell>
          <cell r="AQ34">
            <v>47.582866666666668</v>
          </cell>
        </row>
        <row r="35">
          <cell r="AM35" t="str">
            <v>300300-000139</v>
          </cell>
          <cell r="AN35">
            <v>3600</v>
          </cell>
          <cell r="AO35">
            <v>1201699.45</v>
          </cell>
          <cell r="AP35">
            <v>19.059999999999999</v>
          </cell>
          <cell r="AQ35">
            <v>333.80540277777777</v>
          </cell>
        </row>
        <row r="36">
          <cell r="AM36" t="str">
            <v>300300-000140</v>
          </cell>
          <cell r="AN36">
            <v>2000</v>
          </cell>
          <cell r="AO36">
            <v>119400</v>
          </cell>
          <cell r="AP36">
            <v>59.7</v>
          </cell>
          <cell r="AQ36">
            <v>59.7</v>
          </cell>
        </row>
        <row r="37">
          <cell r="AM37" t="str">
            <v>300300-000143</v>
          </cell>
          <cell r="AN37">
            <v>544.32000000000005</v>
          </cell>
          <cell r="AO37">
            <v>173308.66</v>
          </cell>
          <cell r="AP37">
            <v>18</v>
          </cell>
          <cell r="AQ37">
            <v>318.39480452674894</v>
          </cell>
        </row>
        <row r="38">
          <cell r="AM38" t="str">
            <v>300300-000147</v>
          </cell>
          <cell r="AN38">
            <v>13020</v>
          </cell>
          <cell r="AO38">
            <v>314365.52</v>
          </cell>
          <cell r="AP38">
            <v>1.35</v>
          </cell>
          <cell r="AQ38">
            <v>24.144817204301077</v>
          </cell>
        </row>
        <row r="39">
          <cell r="AM39" t="str">
            <v>300300-000148</v>
          </cell>
          <cell r="AN39">
            <v>4200</v>
          </cell>
          <cell r="AO39">
            <v>111300</v>
          </cell>
          <cell r="AP39">
            <v>26.5</v>
          </cell>
          <cell r="AQ39">
            <v>26.5</v>
          </cell>
        </row>
        <row r="40">
          <cell r="AM40" t="str">
            <v>300300-000151</v>
          </cell>
          <cell r="AN40">
            <v>2400</v>
          </cell>
          <cell r="AO40">
            <v>203780.74</v>
          </cell>
          <cell r="AP40">
            <v>4.8</v>
          </cell>
          <cell r="AQ40">
            <v>84.908641666666668</v>
          </cell>
        </row>
        <row r="41">
          <cell r="AM41" t="str">
            <v>300407-024000</v>
          </cell>
          <cell r="AN41">
            <v>200</v>
          </cell>
          <cell r="AO41">
            <v>35590.699999999997</v>
          </cell>
          <cell r="AP41">
            <v>9.9</v>
          </cell>
          <cell r="AQ41">
            <v>177.95349999999999</v>
          </cell>
        </row>
        <row r="42">
          <cell r="AM42" t="str">
            <v>300409-000001</v>
          </cell>
          <cell r="AN42">
            <v>7800</v>
          </cell>
          <cell r="AO42">
            <v>1118842.24</v>
          </cell>
          <cell r="AP42">
            <v>8</v>
          </cell>
          <cell r="AQ42">
            <v>143.44131282051282</v>
          </cell>
        </row>
        <row r="43">
          <cell r="AM43" t="str">
            <v>300409-003000</v>
          </cell>
          <cell r="AN43">
            <v>720</v>
          </cell>
          <cell r="AO43">
            <v>128126.51</v>
          </cell>
          <cell r="AP43">
            <v>9.9</v>
          </cell>
          <cell r="AQ43">
            <v>177.95348611111109</v>
          </cell>
        </row>
        <row r="44">
          <cell r="AM44" t="str">
            <v>300409-006001</v>
          </cell>
          <cell r="AN44">
            <v>6650</v>
          </cell>
          <cell r="AO44">
            <v>1545859.38</v>
          </cell>
          <cell r="AP44">
            <v>13</v>
          </cell>
          <cell r="AQ44">
            <v>232.46005714285712</v>
          </cell>
        </row>
        <row r="45">
          <cell r="AM45" t="str">
            <v>300409-007001</v>
          </cell>
          <cell r="AN45">
            <v>4750</v>
          </cell>
          <cell r="AO45">
            <v>1006465.98</v>
          </cell>
          <cell r="AP45">
            <v>11.64</v>
          </cell>
          <cell r="AQ45">
            <v>211.88757473684211</v>
          </cell>
        </row>
        <row r="46">
          <cell r="AM46" t="str">
            <v>300501-003001</v>
          </cell>
          <cell r="AN46">
            <v>3</v>
          </cell>
          <cell r="AO46">
            <v>15215.97</v>
          </cell>
          <cell r="AP46">
            <v>5071.99</v>
          </cell>
          <cell r="AQ46">
            <v>5071.99</v>
          </cell>
        </row>
        <row r="47">
          <cell r="AM47" t="str">
            <v>300502-007000</v>
          </cell>
          <cell r="AN47">
            <v>5000</v>
          </cell>
          <cell r="AO47">
            <v>210000</v>
          </cell>
          <cell r="AP47">
            <v>42</v>
          </cell>
          <cell r="AQ47">
            <v>42</v>
          </cell>
        </row>
        <row r="48">
          <cell r="AM48" t="str">
            <v>300507-003000</v>
          </cell>
          <cell r="AN48">
            <v>72.575999999999993</v>
          </cell>
          <cell r="AO48">
            <v>39994.839999999997</v>
          </cell>
          <cell r="AP48">
            <v>30.38</v>
          </cell>
          <cell r="AQ48">
            <v>551.07528659611989</v>
          </cell>
        </row>
        <row r="49">
          <cell r="AM49" t="str">
            <v>300509-008000</v>
          </cell>
          <cell r="AN49">
            <v>50</v>
          </cell>
          <cell r="AO49">
            <v>34918.35</v>
          </cell>
          <cell r="AP49">
            <v>38.5</v>
          </cell>
          <cell r="AQ49">
            <v>698.36699999999996</v>
          </cell>
        </row>
        <row r="50">
          <cell r="AM50" t="str">
            <v>401001-000121</v>
          </cell>
          <cell r="AN50">
            <v>10000</v>
          </cell>
          <cell r="AO50">
            <v>15160</v>
          </cell>
          <cell r="AP50">
            <v>1.516</v>
          </cell>
          <cell r="AQ50">
            <v>1.516</v>
          </cell>
        </row>
        <row r="51">
          <cell r="AM51" t="str">
            <v>401001-000505</v>
          </cell>
          <cell r="AN51">
            <v>10000</v>
          </cell>
          <cell r="AO51">
            <v>23160</v>
          </cell>
          <cell r="AP51">
            <v>2.3159999999999998</v>
          </cell>
          <cell r="AQ51">
            <v>2.3159999999999998</v>
          </cell>
        </row>
        <row r="52">
          <cell r="AM52" t="str">
            <v>401001-000506</v>
          </cell>
          <cell r="AN52">
            <v>10000</v>
          </cell>
          <cell r="AO52">
            <v>15160</v>
          </cell>
          <cell r="AP52">
            <v>1.516</v>
          </cell>
          <cell r="AQ52">
            <v>1.516</v>
          </cell>
        </row>
        <row r="53">
          <cell r="AM53" t="str">
            <v>401003-000100</v>
          </cell>
          <cell r="AN53">
            <v>12000</v>
          </cell>
          <cell r="AO53">
            <v>13992</v>
          </cell>
          <cell r="AP53">
            <v>1.1659999999999999</v>
          </cell>
          <cell r="AQ53">
            <v>1.1659999999999999</v>
          </cell>
        </row>
        <row r="54">
          <cell r="AM54" t="str">
            <v>401004-000100</v>
          </cell>
          <cell r="AN54">
            <v>12000</v>
          </cell>
          <cell r="AO54">
            <v>13992</v>
          </cell>
          <cell r="AP54">
            <v>1.1659999999999999</v>
          </cell>
          <cell r="AQ54">
            <v>1.1659999999999999</v>
          </cell>
        </row>
        <row r="55">
          <cell r="AM55" t="str">
            <v>408001-000107</v>
          </cell>
          <cell r="AN55">
            <v>90000</v>
          </cell>
          <cell r="AO55">
            <v>76860</v>
          </cell>
          <cell r="AP55">
            <v>0.85399999999999998</v>
          </cell>
          <cell r="AQ55">
            <v>0.85399999999999998</v>
          </cell>
        </row>
        <row r="56">
          <cell r="AM56" t="str">
            <v>408001-000108</v>
          </cell>
          <cell r="AN56">
            <v>90000</v>
          </cell>
          <cell r="AO56">
            <v>33930</v>
          </cell>
          <cell r="AP56">
            <v>0.377</v>
          </cell>
          <cell r="AQ56">
            <v>0.377</v>
          </cell>
        </row>
        <row r="57">
          <cell r="AM57" t="str">
            <v>409003-000101</v>
          </cell>
          <cell r="AN57">
            <v>18000</v>
          </cell>
          <cell r="AO57">
            <v>8730</v>
          </cell>
          <cell r="AP57">
            <v>0.48499999999999999</v>
          </cell>
          <cell r="AQ57">
            <v>0.48499999999999999</v>
          </cell>
        </row>
        <row r="58">
          <cell r="AM58" t="str">
            <v>409004-000000</v>
          </cell>
          <cell r="AN58">
            <v>100000</v>
          </cell>
          <cell r="AO58">
            <v>6900</v>
          </cell>
          <cell r="AP58">
            <v>6.9000000000000006E-2</v>
          </cell>
          <cell r="AQ58">
            <v>6.9000000000000006E-2</v>
          </cell>
        </row>
        <row r="59">
          <cell r="AM59" t="str">
            <v>409004-000100</v>
          </cell>
          <cell r="AN59">
            <v>120000</v>
          </cell>
          <cell r="AO59">
            <v>55200</v>
          </cell>
          <cell r="AP59">
            <v>0.46</v>
          </cell>
          <cell r="AQ59">
            <v>0.46</v>
          </cell>
        </row>
        <row r="60">
          <cell r="AM60" t="str">
            <v>409004-000500</v>
          </cell>
          <cell r="AN60">
            <v>128000</v>
          </cell>
          <cell r="AO60">
            <v>108544</v>
          </cell>
          <cell r="AP60">
            <v>0.84799999999999998</v>
          </cell>
          <cell r="AQ60">
            <v>0.84799999999999998</v>
          </cell>
        </row>
        <row r="61">
          <cell r="AM61" t="str">
            <v>409004-000501</v>
          </cell>
          <cell r="AN61">
            <v>120000</v>
          </cell>
          <cell r="AO61">
            <v>33960</v>
          </cell>
          <cell r="AP61">
            <v>0.28299999999999997</v>
          </cell>
          <cell r="AQ61">
            <v>0.28299999999999997</v>
          </cell>
        </row>
        <row r="62">
          <cell r="AM62" t="str">
            <v>409005-000502</v>
          </cell>
          <cell r="AN62">
            <v>36000</v>
          </cell>
          <cell r="AO62">
            <v>28764</v>
          </cell>
          <cell r="AP62">
            <v>0.79900000000000004</v>
          </cell>
          <cell r="AQ62">
            <v>0.79900000000000004</v>
          </cell>
        </row>
        <row r="63">
          <cell r="AM63" t="str">
            <v>409006-001000</v>
          </cell>
          <cell r="AN63">
            <v>171000</v>
          </cell>
          <cell r="AO63">
            <v>170145</v>
          </cell>
          <cell r="AP63">
            <v>0.995</v>
          </cell>
          <cell r="AQ63">
            <v>0.995</v>
          </cell>
        </row>
        <row r="64">
          <cell r="AM64" t="str">
            <v>409007-001001</v>
          </cell>
          <cell r="AN64">
            <v>277500</v>
          </cell>
          <cell r="AO64">
            <v>275835</v>
          </cell>
          <cell r="AP64">
            <v>0.99399999999999999</v>
          </cell>
          <cell r="AQ64">
            <v>0.99399999999999999</v>
          </cell>
        </row>
        <row r="65">
          <cell r="AM65" t="str">
            <v>409008-000901</v>
          </cell>
          <cell r="AN65">
            <v>75000</v>
          </cell>
          <cell r="AO65">
            <v>75000</v>
          </cell>
          <cell r="AP65">
            <v>1</v>
          </cell>
          <cell r="AQ65">
            <v>1</v>
          </cell>
        </row>
        <row r="66">
          <cell r="AM66" t="str">
            <v>460010-200000</v>
          </cell>
          <cell r="AN66">
            <v>34155</v>
          </cell>
          <cell r="AO66">
            <v>90510.75</v>
          </cell>
          <cell r="AP66">
            <v>2.65</v>
          </cell>
          <cell r="AQ66">
            <v>2.65</v>
          </cell>
        </row>
        <row r="67">
          <cell r="AM67" t="str">
            <v>460010-500000</v>
          </cell>
          <cell r="AN67">
            <v>27540</v>
          </cell>
          <cell r="AO67">
            <v>90606.599999999991</v>
          </cell>
          <cell r="AP67">
            <v>3.2899999999999996</v>
          </cell>
          <cell r="AQ67">
            <v>3.2899999999999996</v>
          </cell>
        </row>
        <row r="68">
          <cell r="AM68" t="str">
            <v>460010-800000</v>
          </cell>
          <cell r="AN68">
            <v>67797</v>
          </cell>
          <cell r="AO68">
            <v>206102.88</v>
          </cell>
          <cell r="AP68">
            <v>3.0399999999999996</v>
          </cell>
          <cell r="AQ68">
            <v>3.04</v>
          </cell>
        </row>
        <row r="69">
          <cell r="AM69" t="str">
            <v>460050-400000</v>
          </cell>
          <cell r="AN69">
            <v>32472</v>
          </cell>
          <cell r="AO69">
            <v>334461.60000000003</v>
          </cell>
          <cell r="AP69">
            <v>10.3</v>
          </cell>
          <cell r="AQ69">
            <v>10.3</v>
          </cell>
        </row>
        <row r="70">
          <cell r="AM70" t="str">
            <v>460050-500000</v>
          </cell>
          <cell r="AN70">
            <v>39292</v>
          </cell>
          <cell r="AO70">
            <v>373274</v>
          </cell>
          <cell r="AP70">
            <v>9.5</v>
          </cell>
          <cell r="AQ70">
            <v>9.5</v>
          </cell>
        </row>
        <row r="71">
          <cell r="AM71" t="str">
            <v>460050-800000</v>
          </cell>
          <cell r="AN71">
            <v>6504</v>
          </cell>
          <cell r="AO71">
            <v>63739.199999999997</v>
          </cell>
          <cell r="AP71">
            <v>9.8000000000000007</v>
          </cell>
          <cell r="AQ71">
            <v>9.7999999999999989</v>
          </cell>
        </row>
        <row r="72">
          <cell r="AM72" t="str">
            <v>460090-000000</v>
          </cell>
          <cell r="AN72">
            <v>46404</v>
          </cell>
          <cell r="AO72">
            <v>665897.4</v>
          </cell>
          <cell r="AP72">
            <v>14.350000000000001</v>
          </cell>
          <cell r="AQ72">
            <v>14.35</v>
          </cell>
        </row>
        <row r="73">
          <cell r="AM73" t="str">
            <v>460090-200000</v>
          </cell>
          <cell r="AN73">
            <v>44100</v>
          </cell>
          <cell r="AO73">
            <v>641787.31000000006</v>
          </cell>
          <cell r="AP73">
            <v>14.552999999999999</v>
          </cell>
          <cell r="AQ73">
            <v>14.553000226757371</v>
          </cell>
        </row>
        <row r="74">
          <cell r="AM74" t="str">
            <v>460090-600000</v>
          </cell>
          <cell r="AN74">
            <v>18888</v>
          </cell>
          <cell r="AO74">
            <v>270308.39999999997</v>
          </cell>
          <cell r="AP74">
            <v>14.316666666666666</v>
          </cell>
          <cell r="AQ74">
            <v>14.311118170266834</v>
          </cell>
        </row>
        <row r="75">
          <cell r="AM75" t="str">
            <v>460090-700000</v>
          </cell>
          <cell r="AN75">
            <v>7200</v>
          </cell>
          <cell r="AO75">
            <v>134064</v>
          </cell>
          <cell r="AP75">
            <v>18.62</v>
          </cell>
          <cell r="AQ75">
            <v>18.62</v>
          </cell>
        </row>
        <row r="76">
          <cell r="AM76" t="str">
            <v>460100-000000</v>
          </cell>
          <cell r="AN76">
            <v>44100</v>
          </cell>
          <cell r="AO76">
            <v>313110</v>
          </cell>
          <cell r="AP76">
            <v>7.1</v>
          </cell>
          <cell r="AQ76">
            <v>7.1</v>
          </cell>
        </row>
        <row r="77">
          <cell r="AM77" t="str">
            <v>460100-100000</v>
          </cell>
          <cell r="AN77">
            <v>21420</v>
          </cell>
          <cell r="AO77">
            <v>160650</v>
          </cell>
          <cell r="AP77">
            <v>7.5</v>
          </cell>
          <cell r="AQ77">
            <v>7.5</v>
          </cell>
        </row>
        <row r="78">
          <cell r="AM78" t="str">
            <v>460100-200000</v>
          </cell>
          <cell r="AN78">
            <v>7020</v>
          </cell>
          <cell r="AO78">
            <v>161460</v>
          </cell>
          <cell r="AP78">
            <v>23</v>
          </cell>
          <cell r="AQ78">
            <v>23</v>
          </cell>
        </row>
        <row r="79">
          <cell r="AM79" t="str">
            <v>460100-300000</v>
          </cell>
          <cell r="AN79">
            <v>7020</v>
          </cell>
          <cell r="AO79">
            <v>159354</v>
          </cell>
          <cell r="AP79">
            <v>22.7</v>
          </cell>
          <cell r="AQ79">
            <v>22.7</v>
          </cell>
        </row>
        <row r="80">
          <cell r="AM80" t="str">
            <v>460200-100000</v>
          </cell>
          <cell r="AN80">
            <v>14850</v>
          </cell>
          <cell r="AO80">
            <v>584050.5</v>
          </cell>
          <cell r="AP80">
            <v>39.329999999999991</v>
          </cell>
          <cell r="AQ80">
            <v>39.33</v>
          </cell>
        </row>
        <row r="81">
          <cell r="AM81" t="str">
            <v>460200-500000</v>
          </cell>
          <cell r="AN81">
            <v>47550</v>
          </cell>
          <cell r="AO81">
            <v>1870141.5</v>
          </cell>
          <cell r="AP81">
            <v>39.330000000000005</v>
          </cell>
          <cell r="AQ81">
            <v>39.33</v>
          </cell>
        </row>
        <row r="82">
          <cell r="AM82" t="str">
            <v>460200-600000</v>
          </cell>
          <cell r="AN82">
            <v>52920</v>
          </cell>
          <cell r="AO82">
            <v>2081343.6</v>
          </cell>
          <cell r="AP82">
            <v>39.330000000000005</v>
          </cell>
          <cell r="AQ82">
            <v>39.33</v>
          </cell>
        </row>
        <row r="83">
          <cell r="AM83" t="str">
            <v>460200-800000</v>
          </cell>
          <cell r="AN83">
            <v>94540</v>
          </cell>
          <cell r="AO83">
            <v>3718258.2</v>
          </cell>
          <cell r="AP83">
            <v>39.33</v>
          </cell>
          <cell r="AQ83">
            <v>39.330000000000005</v>
          </cell>
        </row>
        <row r="84">
          <cell r="AM84" t="str">
            <v>462160-800000</v>
          </cell>
          <cell r="AN84">
            <v>24</v>
          </cell>
          <cell r="AO84">
            <v>9591.84</v>
          </cell>
          <cell r="AP84">
            <v>399.66</v>
          </cell>
          <cell r="AQ84">
            <v>399.66</v>
          </cell>
        </row>
        <row r="85">
          <cell r="AM85" t="str">
            <v>469999-000000</v>
          </cell>
          <cell r="AN85">
            <v>15</v>
          </cell>
          <cell r="AO85">
            <v>18000</v>
          </cell>
          <cell r="AP85">
            <v>1200</v>
          </cell>
          <cell r="AQ85">
            <v>1200</v>
          </cell>
        </row>
        <row r="86">
          <cell r="AM86" t="str">
            <v>469999-000001</v>
          </cell>
          <cell r="AN86">
            <v>7</v>
          </cell>
          <cell r="AO86">
            <v>26875.260000000002</v>
          </cell>
          <cell r="AP86">
            <v>215</v>
          </cell>
          <cell r="AQ86">
            <v>3839.3228571428576</v>
          </cell>
        </row>
        <row r="87">
          <cell r="AM87" t="str">
            <v>470000-000102</v>
          </cell>
          <cell r="AN87">
            <v>15000</v>
          </cell>
          <cell r="AO87">
            <v>3900</v>
          </cell>
          <cell r="AP87">
            <v>0.26</v>
          </cell>
          <cell r="AQ87">
            <v>0.26</v>
          </cell>
        </row>
        <row r="88">
          <cell r="AM88" t="str">
            <v>470000-000509</v>
          </cell>
          <cell r="AN88">
            <v>154000</v>
          </cell>
          <cell r="AO88">
            <v>46126.080000000002</v>
          </cell>
          <cell r="AP88">
            <v>0.29952000000000001</v>
          </cell>
          <cell r="AQ88">
            <v>0.29952000000000001</v>
          </cell>
        </row>
        <row r="89">
          <cell r="AM89" t="str">
            <v>470000-000900</v>
          </cell>
          <cell r="AN89">
            <v>140400</v>
          </cell>
          <cell r="AO89">
            <v>469048.32000000001</v>
          </cell>
          <cell r="AP89">
            <v>3.3408000000000002</v>
          </cell>
          <cell r="AQ89">
            <v>3.3408000000000002</v>
          </cell>
        </row>
        <row r="90">
          <cell r="AM90" t="str">
            <v>470000-000901</v>
          </cell>
          <cell r="AN90">
            <v>140400</v>
          </cell>
          <cell r="AO90">
            <v>125194.68</v>
          </cell>
          <cell r="AP90">
            <v>0.89170000000000005</v>
          </cell>
          <cell r="AQ90">
            <v>0.89169999999999994</v>
          </cell>
        </row>
        <row r="91">
          <cell r="AM91" t="str">
            <v>470000-000902</v>
          </cell>
          <cell r="AN91">
            <v>60000</v>
          </cell>
          <cell r="AO91">
            <v>26400</v>
          </cell>
          <cell r="AP91">
            <v>0.44</v>
          </cell>
          <cell r="AQ91">
            <v>0.44</v>
          </cell>
        </row>
        <row r="92">
          <cell r="AM92" t="str">
            <v>470000-000906</v>
          </cell>
          <cell r="AN92">
            <v>10000</v>
          </cell>
          <cell r="AO92">
            <v>4900</v>
          </cell>
          <cell r="AP92">
            <v>0.49</v>
          </cell>
          <cell r="AQ92">
            <v>0.49</v>
          </cell>
        </row>
        <row r="93">
          <cell r="AM93" t="str">
            <v>470001-000109</v>
          </cell>
          <cell r="AN93">
            <v>46080</v>
          </cell>
          <cell r="AO93">
            <v>103783.67999999999</v>
          </cell>
          <cell r="AP93">
            <v>2.2522500000000001</v>
          </cell>
          <cell r="AQ93">
            <v>2.2522499999999996</v>
          </cell>
        </row>
        <row r="94">
          <cell r="AM94" t="str">
            <v>470001-000110</v>
          </cell>
          <cell r="AN94">
            <v>46080</v>
          </cell>
          <cell r="AO94">
            <v>103783.67999999999</v>
          </cell>
          <cell r="AP94">
            <v>2.2522500000000001</v>
          </cell>
          <cell r="AQ94">
            <v>2.2522499999999996</v>
          </cell>
        </row>
        <row r="95">
          <cell r="AM95" t="str">
            <v>480000-000100</v>
          </cell>
          <cell r="AN95">
            <v>3000</v>
          </cell>
          <cell r="AO95">
            <v>25134</v>
          </cell>
          <cell r="AP95">
            <v>8.3780000000000001</v>
          </cell>
          <cell r="AQ95">
            <v>8.3780000000000001</v>
          </cell>
        </row>
        <row r="96">
          <cell r="AM96" t="str">
            <v>480000-000109</v>
          </cell>
          <cell r="AN96">
            <v>6000</v>
          </cell>
          <cell r="AO96">
            <v>50268</v>
          </cell>
          <cell r="AP96">
            <v>8.3780000000000001</v>
          </cell>
          <cell r="AQ96">
            <v>8.3780000000000001</v>
          </cell>
        </row>
        <row r="97">
          <cell r="AM97" t="str">
            <v>480003-000100</v>
          </cell>
          <cell r="AN97">
            <v>32400</v>
          </cell>
          <cell r="AO97">
            <v>36288</v>
          </cell>
          <cell r="AP97">
            <v>1.1200000000000001</v>
          </cell>
          <cell r="AQ97">
            <v>1.1200000000000001</v>
          </cell>
        </row>
        <row r="98">
          <cell r="AM98" t="str">
            <v>480003-000600</v>
          </cell>
          <cell r="AN98">
            <v>10000</v>
          </cell>
          <cell r="AO98">
            <v>38000</v>
          </cell>
          <cell r="AP98">
            <v>3.7999999999999994</v>
          </cell>
          <cell r="AQ98">
            <v>3.8</v>
          </cell>
        </row>
        <row r="99">
          <cell r="AM99" t="str">
            <v>480003-000900</v>
          </cell>
          <cell r="AN99">
            <v>16500</v>
          </cell>
          <cell r="AO99">
            <v>38115</v>
          </cell>
          <cell r="AP99">
            <v>2.31</v>
          </cell>
          <cell r="AQ99">
            <v>2.31</v>
          </cell>
        </row>
        <row r="100">
          <cell r="AM100" t="str">
            <v>480003-001000</v>
          </cell>
          <cell r="AN100">
            <v>28522</v>
          </cell>
          <cell r="AO100">
            <v>170082.44</v>
          </cell>
          <cell r="AP100">
            <v>5.9659999999999993</v>
          </cell>
          <cell r="AQ100">
            <v>5.9632017390084844</v>
          </cell>
        </row>
        <row r="101">
          <cell r="AM101" t="str">
            <v>480004-000100</v>
          </cell>
          <cell r="AN101">
            <v>43200</v>
          </cell>
          <cell r="AO101">
            <v>54432</v>
          </cell>
          <cell r="AP101">
            <v>1.26</v>
          </cell>
          <cell r="AQ101">
            <v>1.26</v>
          </cell>
        </row>
        <row r="102">
          <cell r="AM102" t="str">
            <v>480004-000600</v>
          </cell>
          <cell r="AN102">
            <v>4000</v>
          </cell>
          <cell r="AO102">
            <v>24160</v>
          </cell>
          <cell r="AP102">
            <v>6.04</v>
          </cell>
          <cell r="AQ102">
            <v>6.04</v>
          </cell>
        </row>
        <row r="103">
          <cell r="AM103" t="str">
            <v>480004-000900</v>
          </cell>
          <cell r="AN103">
            <v>10000</v>
          </cell>
          <cell r="AO103">
            <v>49665</v>
          </cell>
          <cell r="AP103">
            <v>4.9664999999999999</v>
          </cell>
          <cell r="AQ103">
            <v>4.9664999999999999</v>
          </cell>
        </row>
        <row r="104">
          <cell r="AM104" t="str">
            <v>480004-000901</v>
          </cell>
          <cell r="AN104">
            <v>6000</v>
          </cell>
          <cell r="AO104">
            <v>29799</v>
          </cell>
          <cell r="AP104">
            <v>4.9664999999999999</v>
          </cell>
          <cell r="AQ104">
            <v>4.9664999999999999</v>
          </cell>
        </row>
        <row r="105">
          <cell r="AM105" t="str">
            <v>480004-001000</v>
          </cell>
          <cell r="AN105">
            <v>27295</v>
          </cell>
          <cell r="AO105">
            <v>193989.9</v>
          </cell>
          <cell r="AP105">
            <v>7.0659999999999998</v>
          </cell>
          <cell r="AQ105">
            <v>7.1071588202967577</v>
          </cell>
        </row>
        <row r="106">
          <cell r="AM106" t="str">
            <v>480005-000109</v>
          </cell>
          <cell r="AN106">
            <v>6000</v>
          </cell>
          <cell r="AO106">
            <v>28740</v>
          </cell>
          <cell r="AP106">
            <v>4.79</v>
          </cell>
          <cell r="AQ106">
            <v>4.79</v>
          </cell>
        </row>
        <row r="107">
          <cell r="AM107" t="str">
            <v>480005-000128</v>
          </cell>
          <cell r="AN107">
            <v>12000</v>
          </cell>
          <cell r="AO107">
            <v>67680</v>
          </cell>
          <cell r="AP107">
            <v>5.64</v>
          </cell>
          <cell r="AQ107">
            <v>5.64</v>
          </cell>
        </row>
        <row r="108">
          <cell r="AM108" t="str">
            <v>480006-000508</v>
          </cell>
          <cell r="AN108">
            <v>6306</v>
          </cell>
          <cell r="AO108">
            <v>128768.52000000002</v>
          </cell>
          <cell r="AP108">
            <v>20.420000000000002</v>
          </cell>
          <cell r="AQ108">
            <v>20.420000000000002</v>
          </cell>
        </row>
        <row r="109">
          <cell r="AM109" t="str">
            <v>480006-000509</v>
          </cell>
          <cell r="AN109">
            <v>800</v>
          </cell>
          <cell r="AO109">
            <v>16336</v>
          </cell>
          <cell r="AP109">
            <v>20.420000000000002</v>
          </cell>
          <cell r="AQ109">
            <v>20.420000000000002</v>
          </cell>
        </row>
        <row r="110">
          <cell r="AM110" t="str">
            <v>480006-000611</v>
          </cell>
          <cell r="AN110">
            <v>1600</v>
          </cell>
          <cell r="AO110">
            <v>32672</v>
          </cell>
          <cell r="AP110">
            <v>20.420000000000002</v>
          </cell>
          <cell r="AQ110">
            <v>20.420000000000002</v>
          </cell>
        </row>
        <row r="111">
          <cell r="AM111" t="str">
            <v>480006-000612</v>
          </cell>
          <cell r="AN111">
            <v>1540</v>
          </cell>
          <cell r="AO111">
            <v>31446.799999999999</v>
          </cell>
          <cell r="AP111">
            <v>20.420000000000002</v>
          </cell>
          <cell r="AQ111">
            <v>20.419999999999998</v>
          </cell>
        </row>
        <row r="112">
          <cell r="AM112" t="str">
            <v>480006-000613</v>
          </cell>
          <cell r="AN112">
            <v>800</v>
          </cell>
          <cell r="AO112">
            <v>16336</v>
          </cell>
          <cell r="AP112">
            <v>20.420000000000002</v>
          </cell>
          <cell r="AQ112">
            <v>20.420000000000002</v>
          </cell>
        </row>
        <row r="113">
          <cell r="AM113" t="str">
            <v>480006-000614</v>
          </cell>
          <cell r="AN113">
            <v>732</v>
          </cell>
          <cell r="AO113">
            <v>14947.44</v>
          </cell>
          <cell r="AP113">
            <v>20.420000000000002</v>
          </cell>
          <cell r="AQ113">
            <v>20.420000000000002</v>
          </cell>
        </row>
        <row r="114">
          <cell r="AM114" t="str">
            <v>480006-000905</v>
          </cell>
          <cell r="AN114">
            <v>3960</v>
          </cell>
          <cell r="AO114">
            <v>87793.2</v>
          </cell>
          <cell r="AP114">
            <v>22.17</v>
          </cell>
          <cell r="AQ114">
            <v>22.169999999999998</v>
          </cell>
        </row>
        <row r="115">
          <cell r="AM115" t="str">
            <v>480006-000911</v>
          </cell>
          <cell r="AN115">
            <v>600</v>
          </cell>
          <cell r="AO115">
            <v>13302</v>
          </cell>
          <cell r="AP115">
            <v>22.17</v>
          </cell>
          <cell r="AQ115">
            <v>22.17</v>
          </cell>
        </row>
        <row r="116">
          <cell r="AM116" t="str">
            <v>480006-001003</v>
          </cell>
          <cell r="AN116">
            <v>3100</v>
          </cell>
          <cell r="AO116">
            <v>72044</v>
          </cell>
          <cell r="AP116">
            <v>23.24</v>
          </cell>
          <cell r="AQ116">
            <v>23.24</v>
          </cell>
        </row>
        <row r="117">
          <cell r="AM117" t="str">
            <v>480006-001007</v>
          </cell>
          <cell r="AN117">
            <v>5894</v>
          </cell>
          <cell r="AO117">
            <v>136976.56</v>
          </cell>
          <cell r="AP117">
            <v>23.24</v>
          </cell>
          <cell r="AQ117">
            <v>23.24</v>
          </cell>
        </row>
        <row r="118">
          <cell r="AM118" t="str">
            <v>480006-001008</v>
          </cell>
          <cell r="AN118">
            <v>7756</v>
          </cell>
          <cell r="AO118">
            <v>171950.52000000002</v>
          </cell>
          <cell r="AP118">
            <v>22.17</v>
          </cell>
          <cell r="AQ118">
            <v>22.17</v>
          </cell>
        </row>
        <row r="119">
          <cell r="AM119" t="str">
            <v>480006-001009</v>
          </cell>
          <cell r="AN119">
            <v>4471</v>
          </cell>
          <cell r="AO119">
            <v>99122.07</v>
          </cell>
          <cell r="AP119">
            <v>22.17</v>
          </cell>
          <cell r="AQ119">
            <v>22.17</v>
          </cell>
        </row>
        <row r="120">
          <cell r="AM120" t="str">
            <v>480006-001010</v>
          </cell>
          <cell r="AN120">
            <v>800</v>
          </cell>
          <cell r="AO120">
            <v>17736</v>
          </cell>
          <cell r="AP120">
            <v>22.17</v>
          </cell>
          <cell r="AQ120">
            <v>22.17</v>
          </cell>
        </row>
        <row r="121">
          <cell r="AM121" t="str">
            <v>480006-001011</v>
          </cell>
          <cell r="AN121">
            <v>832</v>
          </cell>
          <cell r="AO121">
            <v>18445.439999999999</v>
          </cell>
          <cell r="AP121">
            <v>22.17</v>
          </cell>
          <cell r="AQ121">
            <v>22.169999999999998</v>
          </cell>
        </row>
        <row r="122">
          <cell r="AM122" t="str">
            <v>480006-001012</v>
          </cell>
          <cell r="AN122">
            <v>1600</v>
          </cell>
          <cell r="AO122">
            <v>37184</v>
          </cell>
          <cell r="AP122">
            <v>23.24</v>
          </cell>
          <cell r="AQ122">
            <v>23.24</v>
          </cell>
        </row>
        <row r="123">
          <cell r="AM123" t="str">
            <v>480006-002001</v>
          </cell>
          <cell r="AN123">
            <v>10800</v>
          </cell>
          <cell r="AO123">
            <v>76021.200000000012</v>
          </cell>
          <cell r="AP123">
            <v>7.0389999999999988</v>
          </cell>
          <cell r="AQ123">
            <v>7.0390000000000015</v>
          </cell>
        </row>
        <row r="124">
          <cell r="AM124" t="str">
            <v>480007-000601</v>
          </cell>
          <cell r="AN124">
            <v>15811</v>
          </cell>
          <cell r="AO124">
            <v>33835.54</v>
          </cell>
          <cell r="AP124">
            <v>2.14</v>
          </cell>
          <cell r="AQ124">
            <v>2.14</v>
          </cell>
        </row>
        <row r="125">
          <cell r="AM125" t="str">
            <v>480007-000907</v>
          </cell>
          <cell r="AN125">
            <v>52087</v>
          </cell>
          <cell r="AO125">
            <v>118758.36</v>
          </cell>
          <cell r="AP125">
            <v>2.2799999999999998</v>
          </cell>
          <cell r="AQ125">
            <v>2.2799999999999998</v>
          </cell>
        </row>
        <row r="126">
          <cell r="AM126" t="str">
            <v>480007-001000</v>
          </cell>
          <cell r="AN126">
            <v>36750</v>
          </cell>
          <cell r="AO126">
            <v>117600</v>
          </cell>
          <cell r="AP126">
            <v>3.2</v>
          </cell>
          <cell r="AQ126">
            <v>3.2</v>
          </cell>
        </row>
        <row r="127">
          <cell r="AM127" t="str">
            <v>480008-000900</v>
          </cell>
          <cell r="AN127">
            <v>4000</v>
          </cell>
          <cell r="AO127">
            <v>16170</v>
          </cell>
          <cell r="AP127">
            <v>4.0425000000000004</v>
          </cell>
          <cell r="AQ127">
            <v>4.0425000000000004</v>
          </cell>
        </row>
        <row r="128">
          <cell r="AM128" t="str">
            <v>490000-000011</v>
          </cell>
          <cell r="AN128">
            <v>100</v>
          </cell>
          <cell r="AO128">
            <v>295753.39</v>
          </cell>
          <cell r="AP128">
            <v>167.2</v>
          </cell>
          <cell r="AQ128">
            <v>2957.5339000000004</v>
          </cell>
        </row>
        <row r="129">
          <cell r="AM129" t="str">
            <v>490000-000501</v>
          </cell>
          <cell r="AN129">
            <v>1019</v>
          </cell>
          <cell r="AO129">
            <v>40250.5</v>
          </cell>
          <cell r="AP129">
            <v>39.5</v>
          </cell>
          <cell r="AQ129">
            <v>39.5</v>
          </cell>
        </row>
        <row r="130">
          <cell r="AM130" t="str">
            <v>490000-000502</v>
          </cell>
          <cell r="AN130">
            <v>2946.5239999999999</v>
          </cell>
          <cell r="AO130">
            <v>232775.4</v>
          </cell>
          <cell r="AP130">
            <v>79</v>
          </cell>
          <cell r="AQ130">
            <v>79.000001357531787</v>
          </cell>
        </row>
        <row r="131">
          <cell r="AM131" t="str">
            <v>490001-100000</v>
          </cell>
          <cell r="AN131">
            <v>2016</v>
          </cell>
          <cell r="AO131">
            <v>41428.800000000003</v>
          </cell>
          <cell r="AP131">
            <v>20.55</v>
          </cell>
          <cell r="AQ131">
            <v>20.55</v>
          </cell>
        </row>
        <row r="132">
          <cell r="AM132" t="str">
            <v>490002-000300</v>
          </cell>
          <cell r="AN132">
            <v>6000</v>
          </cell>
          <cell r="AO132">
            <v>152520</v>
          </cell>
          <cell r="AP132">
            <v>25.420000000000005</v>
          </cell>
          <cell r="AQ132">
            <v>25.42</v>
          </cell>
        </row>
        <row r="133">
          <cell r="AM133" t="str">
            <v>490002-000302</v>
          </cell>
          <cell r="AN133">
            <v>50</v>
          </cell>
          <cell r="AO133">
            <v>3380</v>
          </cell>
          <cell r="AP133">
            <v>67.599999999999994</v>
          </cell>
          <cell r="AQ133">
            <v>67.599999999999994</v>
          </cell>
        </row>
      </sheetData>
      <sheetData sheetId="5">
        <row r="49">
          <cell r="E49" t="str">
            <v>109001-001000</v>
          </cell>
          <cell r="F49" t="str">
            <v>MM LIMPIADOR MULTIUSOS PINO 10 L/90 PLT</v>
          </cell>
          <cell r="G49">
            <v>327</v>
          </cell>
          <cell r="H49">
            <v>2071872</v>
          </cell>
          <cell r="I49">
            <v>6336</v>
          </cell>
        </row>
        <row r="50">
          <cell r="E50" t="str">
            <v>109001-002000</v>
          </cell>
          <cell r="F50" t="str">
            <v>MM LIMPIADOR MULTIUSOS PINO 20 L/48 PLT</v>
          </cell>
          <cell r="G50">
            <v>306</v>
          </cell>
          <cell r="H50">
            <v>2237276.1600000001</v>
          </cell>
          <cell r="I50">
            <v>7311.3600000000006</v>
          </cell>
        </row>
        <row r="51">
          <cell r="E51" t="str">
            <v>109002-002000</v>
          </cell>
          <cell r="F51" t="str">
            <v>MM BLANQUEADOR 20L/48 PLT</v>
          </cell>
          <cell r="G51">
            <v>846</v>
          </cell>
          <cell r="H51">
            <v>4144046.4</v>
          </cell>
          <cell r="I51">
            <v>4898.3999999999996</v>
          </cell>
        </row>
        <row r="52">
          <cell r="E52" t="str">
            <v>109003-000600</v>
          </cell>
          <cell r="F52" t="str">
            <v>MM MULTIUSOS DESENGRASANTE 5/1 L/116 PLT</v>
          </cell>
          <cell r="G52">
            <v>232</v>
          </cell>
          <cell r="H52">
            <v>1996063.04</v>
          </cell>
          <cell r="I52">
            <v>8603.7199999999993</v>
          </cell>
        </row>
        <row r="53">
          <cell r="E53" t="str">
            <v>109003-001000</v>
          </cell>
          <cell r="F53" t="str">
            <v>MM DESENGRASANTE MULTIUSOS CONCENTRADO 10 L/100 PLT</v>
          </cell>
          <cell r="G53">
            <v>144</v>
          </cell>
          <cell r="H53">
            <v>1691136</v>
          </cell>
          <cell r="I53">
            <v>11744</v>
          </cell>
        </row>
        <row r="54">
          <cell r="E54" t="str">
            <v>109004-000600</v>
          </cell>
          <cell r="F54" t="str">
            <v>MM VIDRIOS Y SUPERFICIES 5/1 L/116 PLT</v>
          </cell>
          <cell r="G54">
            <v>253</v>
          </cell>
          <cell r="H54">
            <v>1617661.76</v>
          </cell>
          <cell r="I54">
            <v>6393.92</v>
          </cell>
        </row>
        <row r="55">
          <cell r="E55" t="str">
            <v>109005-000600</v>
          </cell>
          <cell r="F55" t="str">
            <v>MM BAÑOS Y AZULEJOS 5/1 L/116 PLT</v>
          </cell>
          <cell r="G55">
            <v>172</v>
          </cell>
          <cell r="H55">
            <v>1701905.6</v>
          </cell>
          <cell r="I55">
            <v>9894.8000000000011</v>
          </cell>
        </row>
        <row r="56">
          <cell r="E56" t="str">
            <v>109006-000900</v>
          </cell>
          <cell r="F56" t="str">
            <v>MM SUAVIZANTE 9L/60 PLT</v>
          </cell>
          <cell r="G56">
            <v>628</v>
          </cell>
          <cell r="H56">
            <v>3661742.4</v>
          </cell>
          <cell r="I56">
            <v>5830.8</v>
          </cell>
        </row>
        <row r="57">
          <cell r="E57" t="str">
            <v>109006-002000</v>
          </cell>
          <cell r="F57" t="str">
            <v>MM SUAVIZANTE 20L/48 PLT</v>
          </cell>
          <cell r="G57">
            <v>979</v>
          </cell>
          <cell r="H57">
            <v>8849533.4399999995</v>
          </cell>
          <cell r="I57">
            <v>9039.3599999999988</v>
          </cell>
        </row>
        <row r="58">
          <cell r="E58" t="str">
            <v>109007-000900</v>
          </cell>
          <cell r="F58" t="str">
            <v>MM DETERGENTE 9L/60 PLT</v>
          </cell>
          <cell r="G58">
            <v>-1</v>
          </cell>
          <cell r="H58">
            <v>-7453.2</v>
          </cell>
          <cell r="I58">
            <v>7453.2</v>
          </cell>
        </row>
        <row r="59">
          <cell r="E59" t="str">
            <v>109007-001000</v>
          </cell>
          <cell r="F59" t="str">
            <v>MM DETERGENTE 10 L/60 PLT</v>
          </cell>
          <cell r="G59">
            <v>1003</v>
          </cell>
          <cell r="H59">
            <v>7703040</v>
          </cell>
          <cell r="I59">
            <v>7680</v>
          </cell>
        </row>
        <row r="60">
          <cell r="E60" t="str">
            <v>109007-002000</v>
          </cell>
          <cell r="F60" t="str">
            <v>MM DETERGENTE 20L/48 PLT</v>
          </cell>
          <cell r="G60">
            <v>981</v>
          </cell>
          <cell r="H60">
            <v>11097228.960000001</v>
          </cell>
          <cell r="I60">
            <v>11312.160000000002</v>
          </cell>
        </row>
        <row r="61">
          <cell r="E61" t="str">
            <v>109008-000900</v>
          </cell>
          <cell r="F61" t="str">
            <v>MM DETERGENTE ROPA OSCURA 9L/60 PLT</v>
          </cell>
          <cell r="G61">
            <v>291</v>
          </cell>
          <cell r="H61">
            <v>1976646.6</v>
          </cell>
          <cell r="I61">
            <v>6792.6</v>
          </cell>
        </row>
        <row r="62">
          <cell r="E62" t="str">
            <v>109009-001000</v>
          </cell>
          <cell r="F62" t="str">
            <v>MM QUITAMANCHAS 10 L/60 PLT</v>
          </cell>
          <cell r="G62">
            <v>93</v>
          </cell>
          <cell r="H62">
            <v>664020</v>
          </cell>
          <cell r="I62">
            <v>7140</v>
          </cell>
        </row>
        <row r="63">
          <cell r="E63" t="str">
            <v>109010-000500</v>
          </cell>
          <cell r="F63" t="str">
            <v>MM DESENGRASANTE AUTOMOTRIZ 5 L/168 PLT</v>
          </cell>
          <cell r="G63">
            <v>52</v>
          </cell>
          <cell r="H63">
            <v>624624</v>
          </cell>
          <cell r="I63">
            <v>12012</v>
          </cell>
        </row>
        <row r="64">
          <cell r="E64" t="str">
            <v>109011-001000</v>
          </cell>
          <cell r="F64" t="str">
            <v>MM SHAMPOO AUTOMOTRIZ 10 L/100 PLT</v>
          </cell>
          <cell r="G64">
            <v>48</v>
          </cell>
          <cell r="H64">
            <v>439200</v>
          </cell>
          <cell r="I64">
            <v>9150</v>
          </cell>
        </row>
        <row r="65">
          <cell r="E65" t="str">
            <v>109012-000600</v>
          </cell>
          <cell r="F65" t="str">
            <v>MM ABRILLANTADOR DE VINIL 5/1 L/116 PLT</v>
          </cell>
          <cell r="G65">
            <v>15</v>
          </cell>
          <cell r="H65">
            <v>200100</v>
          </cell>
          <cell r="I65">
            <v>13340</v>
          </cell>
        </row>
      </sheetData>
      <sheetData sheetId="6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A-30"/>
      <sheetName val="G L O B A L"/>
      <sheetName val="Detalle"/>
      <sheetName val="Precio Estandar"/>
      <sheetName val="Comp_Mens"/>
      <sheetName val="Productos +"/>
      <sheetName val="Base P_filtrar"/>
      <sheetName val="Macheo"/>
    </sheetNames>
    <sheetDataSet>
      <sheetData sheetId="0"/>
      <sheetData sheetId="1">
        <row r="11">
          <cell r="A11" t="str">
            <v>300300-000003</v>
          </cell>
          <cell r="B11" t="str">
            <v>ALCOHOL ISOPROPILICO</v>
          </cell>
        </row>
        <row r="12">
          <cell r="A12" t="str">
            <v>300300-000013</v>
          </cell>
          <cell r="B12" t="str">
            <v>ALCOHOL ETILICO</v>
          </cell>
        </row>
        <row r="13">
          <cell r="A13" t="str">
            <v>300300-000014</v>
          </cell>
          <cell r="B13" t="str">
            <v>FORMOL</v>
          </cell>
        </row>
        <row r="14">
          <cell r="A14" t="str">
            <v>300300-000027</v>
          </cell>
          <cell r="B14" t="str">
            <v>HIPOCLORITO DE SODIO AL 13%</v>
          </cell>
        </row>
        <row r="15">
          <cell r="A15" t="str">
            <v>300300-000035</v>
          </cell>
          <cell r="B15" t="str">
            <v>ACEITE DE PINO AL 55%</v>
          </cell>
        </row>
        <row r="16">
          <cell r="A16" t="str">
            <v>300300-000037</v>
          </cell>
          <cell r="B16" t="str">
            <v>NONIL FENOL ETOXILADO DE 10 MOLES</v>
          </cell>
        </row>
        <row r="17">
          <cell r="A17" t="str">
            <v>300300-000052</v>
          </cell>
          <cell r="B17" t="str">
            <v>CLORURO DE SODIO REFINADO</v>
          </cell>
        </row>
        <row r="18">
          <cell r="A18" t="str">
            <v>300300-000063</v>
          </cell>
          <cell r="B18" t="str">
            <v>SULFONATO DE SODIO AL 25%</v>
          </cell>
        </row>
        <row r="19">
          <cell r="A19" t="str">
            <v>300300-000066</v>
          </cell>
          <cell r="B19" t="str">
            <v>DIETANOLAMINA DE COCO AL 85%</v>
          </cell>
        </row>
        <row r="20">
          <cell r="A20" t="str">
            <v>300300-000067</v>
          </cell>
          <cell r="B20" t="str">
            <v>BUTIL CELLOSOLVE</v>
          </cell>
        </row>
        <row r="21">
          <cell r="A21" t="str">
            <v>300300-000083</v>
          </cell>
          <cell r="B21" t="str">
            <v>KAOSOFT AGL 85</v>
          </cell>
        </row>
        <row r="22">
          <cell r="A22" t="str">
            <v>300300-000087</v>
          </cell>
          <cell r="B22" t="str">
            <v>SOSA CAUSTICA LIQUIDA AL 50% (TAMBO)</v>
          </cell>
        </row>
        <row r="23">
          <cell r="A23" t="str">
            <v>300300-000090</v>
          </cell>
          <cell r="B23" t="str">
            <v>VINAGRE BLANCO DE ALCOHOL DE CAÑA</v>
          </cell>
        </row>
        <row r="24">
          <cell r="A24" t="str">
            <v>300300-000091</v>
          </cell>
          <cell r="B24" t="str">
            <v>FORMOX</v>
          </cell>
        </row>
        <row r="25">
          <cell r="A25" t="str">
            <v>300300-000105</v>
          </cell>
          <cell r="B25" t="str">
            <v>LAURIL ETER SULFATO DE SODIO AL 28%</v>
          </cell>
        </row>
        <row r="26">
          <cell r="A26" t="str">
            <v>300300-000108</v>
          </cell>
          <cell r="B26" t="str">
            <v>COCOAMIDOPROPILBETAINA</v>
          </cell>
        </row>
        <row r="27">
          <cell r="A27" t="str">
            <v>300300-000131</v>
          </cell>
          <cell r="B27" t="str">
            <v>SOSA CAUSTICA LIQUIDA AL 50% (PORRON)</v>
          </cell>
        </row>
        <row r="28">
          <cell r="A28" t="str">
            <v>300300-000115</v>
          </cell>
          <cell r="B28" t="str">
            <v>JAYPOL 213</v>
          </cell>
        </row>
        <row r="29">
          <cell r="A29" t="str">
            <v>300300-000135</v>
          </cell>
          <cell r="B29" t="str">
            <v>PVP K-30 30% SOLUTION</v>
          </cell>
        </row>
        <row r="30">
          <cell r="A30" t="str">
            <v>300300-000141</v>
          </cell>
          <cell r="B30" t="str">
            <v>CHROMABOND S-100</v>
          </cell>
        </row>
        <row r="31">
          <cell r="A31" t="str">
            <v>300501-004000</v>
          </cell>
          <cell r="B31" t="str">
            <v>TINTURA 36-I-36 AZUL INDUSTRIAL</v>
          </cell>
        </row>
        <row r="32">
          <cell r="A32" t="str">
            <v>460010-500000</v>
          </cell>
          <cell r="B32" t="str">
            <v>ENV PEAD NARANJA 1 L D 13</v>
          </cell>
        </row>
        <row r="33">
          <cell r="A33" t="str">
            <v>460010-800000</v>
          </cell>
          <cell r="B33" t="str">
            <v>ENV BLANCO 1 L</v>
          </cell>
        </row>
        <row r="34">
          <cell r="A34" t="str">
            <v>460050-400000</v>
          </cell>
          <cell r="B34" t="str">
            <v>ENV NAR 5L D13 DISEÑO NOW</v>
          </cell>
        </row>
        <row r="35">
          <cell r="A35" t="str">
            <v>460050-500000</v>
          </cell>
          <cell r="B35" t="str">
            <v>ENV NATURAL 5L D13 DISEÑO NOW</v>
          </cell>
        </row>
        <row r="36">
          <cell r="A36" t="str">
            <v>460050-800000</v>
          </cell>
          <cell r="B36" t="str">
            <v>ENVASE BLANCO 5 L D13 DISEÑO NOW</v>
          </cell>
        </row>
        <row r="37">
          <cell r="A37" t="str">
            <v>460090-000000</v>
          </cell>
          <cell r="B37" t="str">
            <v>ENVASE 9L TIPO A COLOR BLANCO</v>
          </cell>
        </row>
        <row r="38">
          <cell r="A38" t="str">
            <v>460090-200000</v>
          </cell>
          <cell r="B38" t="str">
            <v>ENVASE 9L TIPO A COLOR AZUL</v>
          </cell>
        </row>
        <row r="39">
          <cell r="A39" t="str">
            <v>460090-600000</v>
          </cell>
          <cell r="B39" t="str">
            <v>ENVASE TIPO A 9L COLOR NEGRO</v>
          </cell>
        </row>
        <row r="40">
          <cell r="A40" t="str">
            <v>460090-700000</v>
          </cell>
          <cell r="B40" t="str">
            <v>ENVASE TIPO A 9L COLOR FIUSHA 500 GRS</v>
          </cell>
        </row>
        <row r="41">
          <cell r="A41" t="str">
            <v>460100-100000</v>
          </cell>
          <cell r="B41" t="str">
            <v>ENV PET VERDE TRASLÚCIDO 10 L</v>
          </cell>
        </row>
        <row r="42">
          <cell r="A42" t="str">
            <v>460100-200000</v>
          </cell>
          <cell r="B42" t="str">
            <v>ENV VERDE AMARILLENTO 10 L T/VERDE</v>
          </cell>
        </row>
        <row r="43">
          <cell r="A43" t="str">
            <v>460100-300000</v>
          </cell>
          <cell r="B43" t="str">
            <v>ENV NATURAL 10 L T/AZUL</v>
          </cell>
        </row>
        <row r="44">
          <cell r="A44" t="str">
            <v>460200-100000</v>
          </cell>
          <cell r="B44" t="str">
            <v>ENVASE VERDE NACARADO 20 L TAPA AMARILLA</v>
          </cell>
        </row>
        <row r="45">
          <cell r="A45" t="str">
            <v>460200-500000</v>
          </cell>
          <cell r="B45" t="str">
            <v>ENVASE NATURAL 20 L TAPA ROSA</v>
          </cell>
        </row>
        <row r="46">
          <cell r="A46" t="str">
            <v>460200-600000</v>
          </cell>
          <cell r="B46" t="str">
            <v>ENVASE NATURAL 20 L TAPA AZUL</v>
          </cell>
        </row>
        <row r="47">
          <cell r="A47" t="str">
            <v>460200-800000</v>
          </cell>
          <cell r="B47" t="str">
            <v>ENVASE BLANCO 20 L TAPA AZUL</v>
          </cell>
        </row>
        <row r="48">
          <cell r="A48" t="str">
            <v>470000-000102</v>
          </cell>
          <cell r="B48" t="str">
            <v>TAPA POLIGONAL R-28 AZUL (GV REFILL)</v>
          </cell>
        </row>
        <row r="49">
          <cell r="A49" t="str">
            <v>470000-000509</v>
          </cell>
          <cell r="B49" t="str">
            <v>TAPA 358 AZUL ROYAL 358RBX-S</v>
          </cell>
        </row>
        <row r="50">
          <cell r="A50" t="str">
            <v>470000-000900</v>
          </cell>
          <cell r="B50" t="str">
            <v>VALVULA DOSIF WX300</v>
          </cell>
        </row>
        <row r="51">
          <cell r="A51" t="str">
            <v>470000-000901</v>
          </cell>
          <cell r="B51" t="str">
            <v>VASO DOSIFICADOR WX301</v>
          </cell>
        </row>
        <row r="52">
          <cell r="A52" t="str">
            <v>470000-000902</v>
          </cell>
          <cell r="B52" t="str">
            <v>TAPA R-38 LWB</v>
          </cell>
        </row>
        <row r="53">
          <cell r="A53" t="str">
            <v>470000-000905</v>
          </cell>
          <cell r="B53" t="str">
            <v>TAPA R-38 LWB COLOR NEGRO</v>
          </cell>
        </row>
        <row r="54">
          <cell r="A54" t="str">
            <v>470001-000110</v>
          </cell>
          <cell r="B54" t="str">
            <v>ATOM TS3 DEXTER SPRAY-STREAM TRAN-AZUL R</v>
          </cell>
        </row>
        <row r="55">
          <cell r="A55" t="str">
            <v>470001-000111</v>
          </cell>
          <cell r="B55" t="str">
            <v>ATOM TS3 DEXTER SPRAY-STREAM AZUL REFLEX (ESPUMANTE)</v>
          </cell>
        </row>
        <row r="56">
          <cell r="A56" t="str">
            <v>480000-000100</v>
          </cell>
          <cell r="B56" t="str">
            <v>CORRUGADO NOW MISCELANEOS 1L R11 FLAUTA C</v>
          </cell>
        </row>
        <row r="57">
          <cell r="A57" t="str">
            <v>480000-000109</v>
          </cell>
          <cell r="B57" t="str">
            <v>CAJA 1 L GV ANTI-HONGOS (37.3 x 33.3 x 29)</v>
          </cell>
        </row>
        <row r="58">
          <cell r="A58" t="str">
            <v>480003-000100</v>
          </cell>
          <cell r="B58" t="str">
            <v>DIV CORTO MISCELANEOS 1 L 23 ECT (330X290)</v>
          </cell>
        </row>
        <row r="59">
          <cell r="A59" t="str">
            <v>480003-000600</v>
          </cell>
          <cell r="B59" t="str">
            <v>DIV CORTO 5+1 (90.5X30.9 CM) D13</v>
          </cell>
        </row>
        <row r="60">
          <cell r="A60" t="str">
            <v>480003-000900</v>
          </cell>
          <cell r="B60" t="str">
            <v>DIV CORTO 9 L 44ECT CD</v>
          </cell>
        </row>
        <row r="61">
          <cell r="A61" t="str">
            <v>480003-001000</v>
          </cell>
          <cell r="B61" t="str">
            <v>DIV CORTO 4R 10L (98X42.7 CM) 44 ECT</v>
          </cell>
        </row>
        <row r="62">
          <cell r="A62" t="str">
            <v>480004-000100</v>
          </cell>
          <cell r="B62" t="str">
            <v>DIV LARGO MISCELANEOS 1 L 23 ECT (370X290)</v>
          </cell>
        </row>
        <row r="63">
          <cell r="A63" t="str">
            <v>480004-000600</v>
          </cell>
          <cell r="B63" t="str">
            <v>DIV LARGO 5+1(156X30.9 CM) D13</v>
          </cell>
        </row>
        <row r="64">
          <cell r="A64" t="str">
            <v>480004-000900</v>
          </cell>
          <cell r="B64" t="str">
            <v>DIV LARGO 1R 9 L 44ECT</v>
          </cell>
        </row>
        <row r="65">
          <cell r="A65" t="str">
            <v>480004-000901</v>
          </cell>
          <cell r="B65" t="str">
            <v>DIV LARGO 5R 9 L 44ECT CD</v>
          </cell>
        </row>
        <row r="66">
          <cell r="A66" t="str">
            <v>480004-001000</v>
          </cell>
          <cell r="B66" t="str">
            <v>DIV LARGO 5R 10L (118X42.7 CM) 44 ECT</v>
          </cell>
        </row>
        <row r="67">
          <cell r="A67" t="str">
            <v>480005-000109</v>
          </cell>
          <cell r="B67" t="str">
            <v>POSTE 250 PUNTOS X 108.5 CMS</v>
          </cell>
        </row>
        <row r="68">
          <cell r="A68" t="str">
            <v>480005-000128</v>
          </cell>
          <cell r="B68" t="str">
            <v>POSTE 250 PUNTOS X 127.5 CMS</v>
          </cell>
        </row>
        <row r="69">
          <cell r="A69" t="str">
            <v>480005-000133</v>
          </cell>
          <cell r="B69" t="str">
            <v>POSTE 250 PUNTOS X 133 CMS</v>
          </cell>
        </row>
        <row r="70">
          <cell r="A70" t="str">
            <v>480005-000144</v>
          </cell>
          <cell r="B70" t="str">
            <v>POSTE 200 PUNTOS x 142 CM</v>
          </cell>
        </row>
        <row r="71">
          <cell r="A71" t="str">
            <v>480006-000508</v>
          </cell>
          <cell r="B71" t="str">
            <v>CHAROLA MM BLANCA SIN IMPRESIÓN BIPACK</v>
          </cell>
        </row>
        <row r="72">
          <cell r="A72" t="str">
            <v>480006-000606</v>
          </cell>
          <cell r="B72" t="str">
            <v>CHAROLA MM BAÑOS CON CLORO BIPACK D16</v>
          </cell>
        </row>
        <row r="73">
          <cell r="A73" t="str">
            <v>480006-000607</v>
          </cell>
          <cell r="B73" t="str">
            <v>CHAROLA MM ABRILLANTADOR BIPACK D16</v>
          </cell>
        </row>
        <row r="74">
          <cell r="A74" t="str">
            <v>480006-000608</v>
          </cell>
          <cell r="B74" t="str">
            <v>CHAROLA MM DESENGRASANTE P/MOTORES 5L D16</v>
          </cell>
        </row>
        <row r="75">
          <cell r="A75" t="str">
            <v>480006-000609</v>
          </cell>
          <cell r="B75" t="str">
            <v>CHAROLA MM DESENGRASANTE BIPACK D16</v>
          </cell>
        </row>
        <row r="76">
          <cell r="A76" t="str">
            <v>480006-000610</v>
          </cell>
          <cell r="B76" t="str">
            <v>CHAROLA MM VIDRIOS Y SUPERFICIES BIPACK D16</v>
          </cell>
        </row>
        <row r="77">
          <cell r="A77" t="str">
            <v>480006-000905</v>
          </cell>
          <cell r="B77" t="str">
            <v>TAPA BCA SIN IMPRESIÓN 9 L 40 ECT</v>
          </cell>
        </row>
        <row r="78">
          <cell r="A78" t="str">
            <v>480006-000907</v>
          </cell>
          <cell r="B78" t="str">
            <v>CHAROLA MM SUAVIZANTE 9 L 40 ECT</v>
          </cell>
        </row>
        <row r="79">
          <cell r="A79" t="str">
            <v>480006-000908</v>
          </cell>
          <cell r="B79" t="str">
            <v>CHAROLA MM DETERGENTE 9 L 40 ECT</v>
          </cell>
        </row>
        <row r="80">
          <cell r="A80" t="str">
            <v>480006-000913</v>
          </cell>
          <cell r="B80" t="str">
            <v>CHAROLA MM DETERGENTE R OSCURA 9 L 40 ECT D16</v>
          </cell>
        </row>
        <row r="81">
          <cell r="A81" t="str">
            <v>480006-001003</v>
          </cell>
          <cell r="B81" t="str">
            <v>CHAROLA LIMPIADOR SIN IMPRESION 10 L 44 ECT</v>
          </cell>
        </row>
        <row r="82">
          <cell r="A82" t="str">
            <v>480006-001005</v>
          </cell>
          <cell r="B82" t="str">
            <v>CHAROLA MM LIMPIADOR PINO 10 L 44 ECT D16</v>
          </cell>
        </row>
        <row r="83">
          <cell r="A83" t="str">
            <v>480006-001008</v>
          </cell>
          <cell r="B83" t="str">
            <v>CHAROLA MM SUAVIZANTE 10L 40 ECT D17</v>
          </cell>
        </row>
        <row r="84">
          <cell r="A84" t="str">
            <v>480006-001009</v>
          </cell>
          <cell r="B84" t="str">
            <v>CHAROLA MM DETERGENTE 10 L 40 ECT D17</v>
          </cell>
        </row>
        <row r="85">
          <cell r="A85" t="str">
            <v>480006-002001</v>
          </cell>
          <cell r="B85" t="str">
            <v>SEPARADOR CORRUGADO S/G</v>
          </cell>
        </row>
        <row r="86">
          <cell r="A86" t="str">
            <v>480007-000601</v>
          </cell>
          <cell r="B86" t="str">
            <v>ESQ INTERIOR (48.4x30.9 CM) D13</v>
          </cell>
        </row>
        <row r="87">
          <cell r="A87" t="str">
            <v>480007-000907</v>
          </cell>
          <cell r="B87" t="str">
            <v>ESQ INTERIOR MM 44 ECT</v>
          </cell>
        </row>
        <row r="88">
          <cell r="A88" t="str">
            <v>480007-001000</v>
          </cell>
          <cell r="B88" t="str">
            <v>ESQ INTERIOR 10L (48X42.7 CM) 44 ECT</v>
          </cell>
        </row>
        <row r="89">
          <cell r="A89" t="str">
            <v>480008-000900</v>
          </cell>
          <cell r="B89" t="str">
            <v>DIV MEDIANO 3R 9 L 44ECT CD</v>
          </cell>
        </row>
        <row r="90">
          <cell r="A90" t="str">
            <v>490002-000300</v>
          </cell>
          <cell r="B90" t="str">
            <v>TARIMA CHEP</v>
          </cell>
        </row>
      </sheetData>
      <sheetData sheetId="2"/>
      <sheetData sheetId="3"/>
      <sheetData sheetId="4">
        <row r="5">
          <cell r="AM5" t="str">
            <v>103000-000100</v>
          </cell>
          <cell r="AN5">
            <v>600</v>
          </cell>
          <cell r="AO5">
            <v>19512</v>
          </cell>
          <cell r="AP5">
            <v>1.7716700000000001</v>
          </cell>
          <cell r="AQ5">
            <v>32.520000000000003</v>
          </cell>
        </row>
        <row r="6">
          <cell r="AM6" t="str">
            <v>103003-020801</v>
          </cell>
          <cell r="AN6">
            <v>57</v>
          </cell>
          <cell r="AO6">
            <v>316423.19</v>
          </cell>
          <cell r="AP6">
            <v>302.43</v>
          </cell>
          <cell r="AQ6">
            <v>5551.2840350877195</v>
          </cell>
        </row>
        <row r="7">
          <cell r="AM7" t="str">
            <v>300100-000000</v>
          </cell>
          <cell r="AN7">
            <v>7060000</v>
          </cell>
          <cell r="AO7">
            <v>323065.60000000213</v>
          </cell>
          <cell r="AP7">
            <v>4.5759999999999704E-2</v>
          </cell>
          <cell r="AQ7">
            <v>4.57600000000003E-2</v>
          </cell>
        </row>
        <row r="8">
          <cell r="AM8" t="str">
            <v>300200-000500</v>
          </cell>
          <cell r="AN8">
            <v>275</v>
          </cell>
          <cell r="AO8">
            <v>59010.5</v>
          </cell>
          <cell r="AP8">
            <v>11.69036</v>
          </cell>
          <cell r="AQ8">
            <v>214.58363636363637</v>
          </cell>
        </row>
        <row r="9">
          <cell r="AM9" t="str">
            <v>300200-000501</v>
          </cell>
          <cell r="AN9">
            <v>1375</v>
          </cell>
          <cell r="AO9">
            <v>289199.82</v>
          </cell>
          <cell r="AP9">
            <v>11.45847</v>
          </cell>
          <cell r="AQ9">
            <v>210.32714181818181</v>
          </cell>
        </row>
        <row r="10">
          <cell r="AM10" t="str">
            <v>300200-000502</v>
          </cell>
          <cell r="AN10">
            <v>25</v>
          </cell>
          <cell r="AO10">
            <v>1749.29</v>
          </cell>
          <cell r="AP10">
            <v>3.8119999999999998</v>
          </cell>
          <cell r="AQ10">
            <v>69.971599999999995</v>
          </cell>
        </row>
        <row r="11">
          <cell r="AM11" t="str">
            <v>300300-000003</v>
          </cell>
          <cell r="AN11">
            <v>10048</v>
          </cell>
          <cell r="AO11">
            <v>291887.08</v>
          </cell>
          <cell r="AP11">
            <v>1.64</v>
          </cell>
          <cell r="AQ11">
            <v>29.049271496815287</v>
          </cell>
        </row>
        <row r="12">
          <cell r="AM12" t="str">
            <v>300300-000008</v>
          </cell>
          <cell r="AN12">
            <v>2036</v>
          </cell>
          <cell r="AO12">
            <v>70230.06</v>
          </cell>
          <cell r="AP12">
            <v>1.95</v>
          </cell>
          <cell r="AQ12">
            <v>34.494135559921411</v>
          </cell>
        </row>
        <row r="13">
          <cell r="AM13" t="str">
            <v>300300-000009</v>
          </cell>
          <cell r="AN13">
            <v>5000</v>
          </cell>
          <cell r="AO13">
            <v>12200</v>
          </cell>
          <cell r="AP13">
            <v>2.44</v>
          </cell>
          <cell r="AQ13">
            <v>2.44</v>
          </cell>
        </row>
        <row r="14">
          <cell r="AM14" t="str">
            <v>300300-000013</v>
          </cell>
          <cell r="AN14">
            <v>3220</v>
          </cell>
          <cell r="AO14">
            <v>59248</v>
          </cell>
          <cell r="AP14">
            <v>18.399999999999999</v>
          </cell>
          <cell r="AQ14">
            <v>18.399999999999999</v>
          </cell>
        </row>
        <row r="15">
          <cell r="AM15" t="str">
            <v>300300-000014</v>
          </cell>
          <cell r="AN15">
            <v>4200</v>
          </cell>
          <cell r="AO15">
            <v>35910</v>
          </cell>
          <cell r="AP15">
            <v>8.5500000000000007</v>
          </cell>
          <cell r="AQ15">
            <v>8.5500000000000007</v>
          </cell>
        </row>
        <row r="16">
          <cell r="AM16" t="str">
            <v>300300-000027</v>
          </cell>
          <cell r="AN16">
            <v>250100</v>
          </cell>
          <cell r="AO16">
            <v>535214</v>
          </cell>
          <cell r="AP16">
            <v>2.14</v>
          </cell>
          <cell r="AQ16">
            <v>2.14</v>
          </cell>
        </row>
        <row r="17">
          <cell r="AM17" t="str">
            <v>300300-000035</v>
          </cell>
          <cell r="AN17">
            <v>9114</v>
          </cell>
          <cell r="AO17">
            <v>592410</v>
          </cell>
          <cell r="AP17">
            <v>65</v>
          </cell>
          <cell r="AQ17">
            <v>65</v>
          </cell>
        </row>
        <row r="18">
          <cell r="AM18" t="str">
            <v>300300-000037</v>
          </cell>
          <cell r="AN18">
            <v>20316</v>
          </cell>
          <cell r="AO18">
            <v>553892.43000000005</v>
          </cell>
          <cell r="AP18">
            <v>1.53</v>
          </cell>
          <cell r="AQ18">
            <v>27.263852628470175</v>
          </cell>
        </row>
        <row r="19">
          <cell r="AM19" t="str">
            <v>300300-000046</v>
          </cell>
          <cell r="AN19">
            <v>7000</v>
          </cell>
          <cell r="AO19">
            <v>71250.69</v>
          </cell>
          <cell r="AP19">
            <v>0.56999999999999995</v>
          </cell>
          <cell r="AQ19">
            <v>10.17867</v>
          </cell>
        </row>
        <row r="20">
          <cell r="AM20" t="str">
            <v>300300-000051</v>
          </cell>
          <cell r="AN20">
            <v>6000</v>
          </cell>
          <cell r="AO20">
            <v>85514.4</v>
          </cell>
          <cell r="AP20">
            <v>0.80000000000000016</v>
          </cell>
          <cell r="AQ20">
            <v>14.2524</v>
          </cell>
        </row>
        <row r="21">
          <cell r="AM21" t="str">
            <v>300300-000052</v>
          </cell>
          <cell r="AN21">
            <v>55000</v>
          </cell>
          <cell r="AO21">
            <v>166375</v>
          </cell>
          <cell r="AP21">
            <v>3.0249999999999999</v>
          </cell>
          <cell r="AQ21">
            <v>3.0249999999999999</v>
          </cell>
        </row>
        <row r="22">
          <cell r="AM22" t="str">
            <v>300300-000053</v>
          </cell>
          <cell r="AN22">
            <v>4000</v>
          </cell>
          <cell r="AO22">
            <v>10880</v>
          </cell>
          <cell r="AP22">
            <v>2.72</v>
          </cell>
          <cell r="AQ22">
            <v>2.72</v>
          </cell>
        </row>
        <row r="23">
          <cell r="AM23" t="str">
            <v>300300-000060</v>
          </cell>
          <cell r="AN23">
            <v>4000</v>
          </cell>
          <cell r="AO23">
            <v>92657.5</v>
          </cell>
          <cell r="AP23">
            <v>1.3</v>
          </cell>
          <cell r="AQ23">
            <v>23.164375</v>
          </cell>
        </row>
        <row r="24">
          <cell r="AM24" t="str">
            <v>300300-000063</v>
          </cell>
          <cell r="AN24">
            <v>6000</v>
          </cell>
          <cell r="AO24">
            <v>57000</v>
          </cell>
          <cell r="AP24">
            <v>9.5</v>
          </cell>
          <cell r="AQ24">
            <v>9.5</v>
          </cell>
        </row>
        <row r="25">
          <cell r="AM25" t="str">
            <v>300300-000066</v>
          </cell>
          <cell r="AN25">
            <v>7000</v>
          </cell>
          <cell r="AO25">
            <v>238200</v>
          </cell>
          <cell r="AP25">
            <v>34.200000000000003</v>
          </cell>
          <cell r="AQ25">
            <v>34.028571428571432</v>
          </cell>
        </row>
        <row r="26">
          <cell r="AM26" t="str">
            <v>300300-000067</v>
          </cell>
          <cell r="AN26">
            <v>7737.6</v>
          </cell>
          <cell r="AO26">
            <v>209679.35999999999</v>
          </cell>
          <cell r="AP26">
            <v>1.52</v>
          </cell>
          <cell r="AQ26">
            <v>27.098759305210915</v>
          </cell>
        </row>
        <row r="27">
          <cell r="AM27" t="str">
            <v>300300-000078</v>
          </cell>
          <cell r="AN27">
            <v>510</v>
          </cell>
          <cell r="AO27">
            <v>22957.15</v>
          </cell>
          <cell r="AP27">
            <v>2.56</v>
          </cell>
          <cell r="AQ27">
            <v>45.014019607843139</v>
          </cell>
        </row>
        <row r="28">
          <cell r="AM28" t="str">
            <v>300300-000083</v>
          </cell>
          <cell r="AN28">
            <v>58490</v>
          </cell>
          <cell r="AO28">
            <v>1930170</v>
          </cell>
          <cell r="AP28">
            <v>33</v>
          </cell>
          <cell r="AQ28">
            <v>33</v>
          </cell>
        </row>
        <row r="29">
          <cell r="AM29" t="str">
            <v>300300-000090</v>
          </cell>
          <cell r="AN29">
            <v>600</v>
          </cell>
          <cell r="AO29">
            <v>4140</v>
          </cell>
          <cell r="AP29">
            <v>6.9</v>
          </cell>
          <cell r="AQ29">
            <v>6.9</v>
          </cell>
        </row>
        <row r="30">
          <cell r="AM30" t="str">
            <v>300300-000105</v>
          </cell>
          <cell r="AN30">
            <v>306532</v>
          </cell>
          <cell r="AO30">
            <v>3617077.6</v>
          </cell>
          <cell r="AP30">
            <v>11.799999999999999</v>
          </cell>
          <cell r="AQ30">
            <v>11.8</v>
          </cell>
        </row>
        <row r="31">
          <cell r="AM31" t="str">
            <v>300300-000108</v>
          </cell>
          <cell r="AN31">
            <v>2000</v>
          </cell>
          <cell r="AO31">
            <v>37600</v>
          </cell>
          <cell r="AP31">
            <v>18.8</v>
          </cell>
          <cell r="AQ31">
            <v>18.8</v>
          </cell>
        </row>
        <row r="32">
          <cell r="AM32" t="str">
            <v>300300-000115</v>
          </cell>
          <cell r="AN32">
            <v>1000</v>
          </cell>
          <cell r="AO32">
            <v>167044.20000000001</v>
          </cell>
          <cell r="AP32">
            <v>9.5</v>
          </cell>
          <cell r="AQ32">
            <v>167.04420000000002</v>
          </cell>
        </row>
        <row r="33">
          <cell r="AM33" t="str">
            <v>300300-000131</v>
          </cell>
          <cell r="AN33">
            <v>1500</v>
          </cell>
          <cell r="AO33">
            <v>10800</v>
          </cell>
          <cell r="AP33">
            <v>7.2</v>
          </cell>
          <cell r="AQ33">
            <v>7.2</v>
          </cell>
        </row>
        <row r="34">
          <cell r="AM34" t="str">
            <v>300300-000133</v>
          </cell>
          <cell r="AN34">
            <v>600</v>
          </cell>
          <cell r="AO34">
            <v>28549.72</v>
          </cell>
          <cell r="AP34">
            <v>2.72</v>
          </cell>
          <cell r="AQ34">
            <v>47.582866666666668</v>
          </cell>
        </row>
        <row r="35">
          <cell r="AM35" t="str">
            <v>300300-000139</v>
          </cell>
          <cell r="AN35">
            <v>3600</v>
          </cell>
          <cell r="AO35">
            <v>1201699.45</v>
          </cell>
          <cell r="AP35">
            <v>19.059999999999999</v>
          </cell>
          <cell r="AQ35">
            <v>333.80540277777777</v>
          </cell>
        </row>
        <row r="36">
          <cell r="AM36" t="str">
            <v>300300-000140</v>
          </cell>
          <cell r="AN36">
            <v>2000</v>
          </cell>
          <cell r="AO36">
            <v>119400</v>
          </cell>
          <cell r="AP36">
            <v>59.7</v>
          </cell>
          <cell r="AQ36">
            <v>59.7</v>
          </cell>
        </row>
        <row r="37">
          <cell r="AM37" t="str">
            <v>300300-000143</v>
          </cell>
          <cell r="AN37">
            <v>544.32000000000005</v>
          </cell>
          <cell r="AO37">
            <v>173308.66</v>
          </cell>
          <cell r="AP37">
            <v>18</v>
          </cell>
          <cell r="AQ37">
            <v>318.39480452674894</v>
          </cell>
        </row>
        <row r="38">
          <cell r="AM38" t="str">
            <v>300300-000147</v>
          </cell>
          <cell r="AN38">
            <v>13020</v>
          </cell>
          <cell r="AO38">
            <v>314365.52</v>
          </cell>
          <cell r="AP38">
            <v>1.35</v>
          </cell>
          <cell r="AQ38">
            <v>24.144817204301077</v>
          </cell>
        </row>
        <row r="39">
          <cell r="AM39" t="str">
            <v>300300-000148</v>
          </cell>
          <cell r="AN39">
            <v>4200</v>
          </cell>
          <cell r="AO39">
            <v>111300</v>
          </cell>
          <cell r="AP39">
            <v>26.5</v>
          </cell>
          <cell r="AQ39">
            <v>26.5</v>
          </cell>
        </row>
        <row r="40">
          <cell r="AM40" t="str">
            <v>300300-000151</v>
          </cell>
          <cell r="AN40">
            <v>2400</v>
          </cell>
          <cell r="AO40">
            <v>203780.74</v>
          </cell>
          <cell r="AP40">
            <v>4.8</v>
          </cell>
          <cell r="AQ40">
            <v>84.908641666666668</v>
          </cell>
        </row>
        <row r="41">
          <cell r="AM41" t="str">
            <v>300407-024000</v>
          </cell>
          <cell r="AN41">
            <v>200</v>
          </cell>
          <cell r="AO41">
            <v>35590.699999999997</v>
          </cell>
          <cell r="AP41">
            <v>9.9</v>
          </cell>
          <cell r="AQ41">
            <v>177.95349999999999</v>
          </cell>
        </row>
        <row r="42">
          <cell r="AM42" t="str">
            <v>300409-000001</v>
          </cell>
          <cell r="AN42">
            <v>7800</v>
          </cell>
          <cell r="AO42">
            <v>1118842.24</v>
          </cell>
          <cell r="AP42">
            <v>8</v>
          </cell>
          <cell r="AQ42">
            <v>143.44131282051282</v>
          </cell>
        </row>
        <row r="43">
          <cell r="AM43" t="str">
            <v>300409-003000</v>
          </cell>
          <cell r="AN43">
            <v>720</v>
          </cell>
          <cell r="AO43">
            <v>128126.51</v>
          </cell>
          <cell r="AP43">
            <v>9.9</v>
          </cell>
          <cell r="AQ43">
            <v>177.95348611111109</v>
          </cell>
        </row>
        <row r="44">
          <cell r="AM44" t="str">
            <v>300409-006001</v>
          </cell>
          <cell r="AN44">
            <v>6650</v>
          </cell>
          <cell r="AO44">
            <v>1545859.38</v>
          </cell>
          <cell r="AP44">
            <v>13</v>
          </cell>
          <cell r="AQ44">
            <v>232.46005714285712</v>
          </cell>
        </row>
        <row r="45">
          <cell r="AM45" t="str">
            <v>300409-007001</v>
          </cell>
          <cell r="AN45">
            <v>4750</v>
          </cell>
          <cell r="AO45">
            <v>1006465.98</v>
          </cell>
          <cell r="AP45">
            <v>11.64</v>
          </cell>
          <cell r="AQ45">
            <v>211.88757473684211</v>
          </cell>
        </row>
        <row r="46">
          <cell r="AM46" t="str">
            <v>300501-003001</v>
          </cell>
          <cell r="AN46">
            <v>3</v>
          </cell>
          <cell r="AO46">
            <v>15215.97</v>
          </cell>
          <cell r="AP46">
            <v>5071.99</v>
          </cell>
          <cell r="AQ46">
            <v>5071.99</v>
          </cell>
        </row>
        <row r="47">
          <cell r="AM47" t="str">
            <v>300502-007000</v>
          </cell>
          <cell r="AN47">
            <v>5000</v>
          </cell>
          <cell r="AO47">
            <v>210000</v>
          </cell>
          <cell r="AP47">
            <v>42</v>
          </cell>
          <cell r="AQ47">
            <v>42</v>
          </cell>
        </row>
        <row r="48">
          <cell r="AM48" t="str">
            <v>300507-003000</v>
          </cell>
          <cell r="AN48">
            <v>72.575999999999993</v>
          </cell>
          <cell r="AO48">
            <v>39994.839999999997</v>
          </cell>
          <cell r="AP48">
            <v>30.38</v>
          </cell>
          <cell r="AQ48">
            <v>551.07528659611989</v>
          </cell>
        </row>
        <row r="49">
          <cell r="AM49" t="str">
            <v>300509-008000</v>
          </cell>
          <cell r="AN49">
            <v>50</v>
          </cell>
          <cell r="AO49">
            <v>34918.35</v>
          </cell>
          <cell r="AP49">
            <v>38.5</v>
          </cell>
          <cell r="AQ49">
            <v>698.36699999999996</v>
          </cell>
        </row>
        <row r="50">
          <cell r="AM50" t="str">
            <v>401001-000121</v>
          </cell>
          <cell r="AN50">
            <v>10000</v>
          </cell>
          <cell r="AO50">
            <v>15160</v>
          </cell>
          <cell r="AP50">
            <v>1.516</v>
          </cell>
          <cell r="AQ50">
            <v>1.516</v>
          </cell>
        </row>
        <row r="51">
          <cell r="AM51" t="str">
            <v>401001-000505</v>
          </cell>
          <cell r="AN51">
            <v>10000</v>
          </cell>
          <cell r="AO51">
            <v>23160</v>
          </cell>
          <cell r="AP51">
            <v>2.3159999999999998</v>
          </cell>
          <cell r="AQ51">
            <v>2.3159999999999998</v>
          </cell>
        </row>
        <row r="52">
          <cell r="AM52" t="str">
            <v>401001-000506</v>
          </cell>
          <cell r="AN52">
            <v>10000</v>
          </cell>
          <cell r="AO52">
            <v>15160</v>
          </cell>
          <cell r="AP52">
            <v>1.516</v>
          </cell>
          <cell r="AQ52">
            <v>1.516</v>
          </cell>
        </row>
        <row r="53">
          <cell r="AM53" t="str">
            <v>401003-000100</v>
          </cell>
          <cell r="AN53">
            <v>12000</v>
          </cell>
          <cell r="AO53">
            <v>13992</v>
          </cell>
          <cell r="AP53">
            <v>1.1659999999999999</v>
          </cell>
          <cell r="AQ53">
            <v>1.1659999999999999</v>
          </cell>
        </row>
        <row r="54">
          <cell r="AM54" t="str">
            <v>401004-000100</v>
          </cell>
          <cell r="AN54">
            <v>12000</v>
          </cell>
          <cell r="AO54">
            <v>13992</v>
          </cell>
          <cell r="AP54">
            <v>1.1659999999999999</v>
          </cell>
          <cell r="AQ54">
            <v>1.1659999999999999</v>
          </cell>
        </row>
        <row r="55">
          <cell r="AM55" t="str">
            <v>408001-000107</v>
          </cell>
          <cell r="AN55">
            <v>90000</v>
          </cell>
          <cell r="AO55">
            <v>76860</v>
          </cell>
          <cell r="AP55">
            <v>0.85399999999999998</v>
          </cell>
          <cell r="AQ55">
            <v>0.85399999999999998</v>
          </cell>
        </row>
        <row r="56">
          <cell r="AM56" t="str">
            <v>408001-000108</v>
          </cell>
          <cell r="AN56">
            <v>90000</v>
          </cell>
          <cell r="AO56">
            <v>33930</v>
          </cell>
          <cell r="AP56">
            <v>0.377</v>
          </cell>
          <cell r="AQ56">
            <v>0.377</v>
          </cell>
        </row>
        <row r="57">
          <cell r="AM57" t="str">
            <v>409003-000101</v>
          </cell>
          <cell r="AN57">
            <v>18000</v>
          </cell>
          <cell r="AO57">
            <v>8730</v>
          </cell>
          <cell r="AP57">
            <v>0.48499999999999999</v>
          </cell>
          <cell r="AQ57">
            <v>0.48499999999999999</v>
          </cell>
        </row>
        <row r="58">
          <cell r="AM58" t="str">
            <v>409004-000000</v>
          </cell>
          <cell r="AN58">
            <v>100000</v>
          </cell>
          <cell r="AO58">
            <v>6900</v>
          </cell>
          <cell r="AP58">
            <v>6.9000000000000006E-2</v>
          </cell>
          <cell r="AQ58">
            <v>6.9000000000000006E-2</v>
          </cell>
        </row>
        <row r="59">
          <cell r="AM59" t="str">
            <v>409004-000100</v>
          </cell>
          <cell r="AN59">
            <v>120000</v>
          </cell>
          <cell r="AO59">
            <v>55200</v>
          </cell>
          <cell r="AP59">
            <v>0.46</v>
          </cell>
          <cell r="AQ59">
            <v>0.46</v>
          </cell>
        </row>
        <row r="60">
          <cell r="AM60" t="str">
            <v>409004-000500</v>
          </cell>
          <cell r="AN60">
            <v>128000</v>
          </cell>
          <cell r="AO60">
            <v>108544</v>
          </cell>
          <cell r="AP60">
            <v>0.84799999999999998</v>
          </cell>
          <cell r="AQ60">
            <v>0.84799999999999998</v>
          </cell>
        </row>
        <row r="61">
          <cell r="AM61" t="str">
            <v>409004-000501</v>
          </cell>
          <cell r="AN61">
            <v>120000</v>
          </cell>
          <cell r="AO61">
            <v>33960</v>
          </cell>
          <cell r="AP61">
            <v>0.28299999999999997</v>
          </cell>
          <cell r="AQ61">
            <v>0.28299999999999997</v>
          </cell>
        </row>
        <row r="62">
          <cell r="AM62" t="str">
            <v>409005-000502</v>
          </cell>
          <cell r="AN62">
            <v>36000</v>
          </cell>
          <cell r="AO62">
            <v>28764</v>
          </cell>
          <cell r="AP62">
            <v>0.79900000000000004</v>
          </cell>
          <cell r="AQ62">
            <v>0.79900000000000004</v>
          </cell>
        </row>
        <row r="63">
          <cell r="AM63" t="str">
            <v>409006-001000</v>
          </cell>
          <cell r="AN63">
            <v>171000</v>
          </cell>
          <cell r="AO63">
            <v>170145</v>
          </cell>
          <cell r="AP63">
            <v>0.995</v>
          </cell>
          <cell r="AQ63">
            <v>0.995</v>
          </cell>
        </row>
        <row r="64">
          <cell r="AM64" t="str">
            <v>409007-001001</v>
          </cell>
          <cell r="AN64">
            <v>277500</v>
          </cell>
          <cell r="AO64">
            <v>275835</v>
          </cell>
          <cell r="AP64">
            <v>0.99399999999999999</v>
          </cell>
          <cell r="AQ64">
            <v>0.99399999999999999</v>
          </cell>
        </row>
        <row r="65">
          <cell r="AM65" t="str">
            <v>409008-000901</v>
          </cell>
          <cell r="AN65">
            <v>75000</v>
          </cell>
          <cell r="AO65">
            <v>75000</v>
          </cell>
          <cell r="AP65">
            <v>1</v>
          </cell>
          <cell r="AQ65">
            <v>1</v>
          </cell>
        </row>
        <row r="66">
          <cell r="AM66" t="str">
            <v>460010-200000</v>
          </cell>
          <cell r="AN66">
            <v>34155</v>
          </cell>
          <cell r="AO66">
            <v>90510.75</v>
          </cell>
          <cell r="AP66">
            <v>2.65</v>
          </cell>
          <cell r="AQ66">
            <v>2.65</v>
          </cell>
        </row>
        <row r="67">
          <cell r="AM67" t="str">
            <v>460010-500000</v>
          </cell>
          <cell r="AN67">
            <v>27540</v>
          </cell>
          <cell r="AO67">
            <v>90606.599999999991</v>
          </cell>
          <cell r="AP67">
            <v>3.2899999999999996</v>
          </cell>
          <cell r="AQ67">
            <v>3.2899999999999996</v>
          </cell>
        </row>
        <row r="68">
          <cell r="AM68" t="str">
            <v>460010-800000</v>
          </cell>
          <cell r="AN68">
            <v>67797</v>
          </cell>
          <cell r="AO68">
            <v>206102.88</v>
          </cell>
          <cell r="AP68">
            <v>3.0399999999999996</v>
          </cell>
          <cell r="AQ68">
            <v>3.04</v>
          </cell>
        </row>
        <row r="69">
          <cell r="AM69" t="str">
            <v>460050-400000</v>
          </cell>
          <cell r="AN69">
            <v>32472</v>
          </cell>
          <cell r="AO69">
            <v>334461.60000000003</v>
          </cell>
          <cell r="AP69">
            <v>10.3</v>
          </cell>
          <cell r="AQ69">
            <v>10.3</v>
          </cell>
        </row>
        <row r="70">
          <cell r="AM70" t="str">
            <v>460050-500000</v>
          </cell>
          <cell r="AN70">
            <v>39292</v>
          </cell>
          <cell r="AO70">
            <v>373274</v>
          </cell>
          <cell r="AP70">
            <v>9.5</v>
          </cell>
          <cell r="AQ70">
            <v>9.5</v>
          </cell>
        </row>
        <row r="71">
          <cell r="AM71" t="str">
            <v>460050-800000</v>
          </cell>
          <cell r="AN71">
            <v>6504</v>
          </cell>
          <cell r="AO71">
            <v>63739.199999999997</v>
          </cell>
          <cell r="AP71">
            <v>9.8000000000000007</v>
          </cell>
          <cell r="AQ71">
            <v>9.7999999999999989</v>
          </cell>
        </row>
        <row r="72">
          <cell r="AM72" t="str">
            <v>460090-000000</v>
          </cell>
          <cell r="AN72">
            <v>46404</v>
          </cell>
          <cell r="AO72">
            <v>665897.4</v>
          </cell>
          <cell r="AP72">
            <v>14.350000000000001</v>
          </cell>
          <cell r="AQ72">
            <v>14.35</v>
          </cell>
        </row>
        <row r="73">
          <cell r="AM73" t="str">
            <v>460090-200000</v>
          </cell>
          <cell r="AN73">
            <v>44100</v>
          </cell>
          <cell r="AO73">
            <v>641787.31000000006</v>
          </cell>
          <cell r="AP73">
            <v>14.552999999999999</v>
          </cell>
          <cell r="AQ73">
            <v>14.553000226757371</v>
          </cell>
        </row>
        <row r="74">
          <cell r="AM74" t="str">
            <v>460090-600000</v>
          </cell>
          <cell r="AN74">
            <v>18888</v>
          </cell>
          <cell r="AO74">
            <v>270308.39999999997</v>
          </cell>
          <cell r="AP74">
            <v>14.316666666666666</v>
          </cell>
          <cell r="AQ74">
            <v>14.311118170266834</v>
          </cell>
        </row>
        <row r="75">
          <cell r="AM75" t="str">
            <v>460090-700000</v>
          </cell>
          <cell r="AN75">
            <v>7200</v>
          </cell>
          <cell r="AO75">
            <v>134064</v>
          </cell>
          <cell r="AP75">
            <v>18.62</v>
          </cell>
          <cell r="AQ75">
            <v>18.62</v>
          </cell>
        </row>
        <row r="76">
          <cell r="AM76" t="str">
            <v>460100-000000</v>
          </cell>
          <cell r="AN76">
            <v>44100</v>
          </cell>
          <cell r="AO76">
            <v>313110</v>
          </cell>
          <cell r="AP76">
            <v>7.1</v>
          </cell>
          <cell r="AQ76">
            <v>7.1</v>
          </cell>
        </row>
        <row r="77">
          <cell r="AM77" t="str">
            <v>460100-100000</v>
          </cell>
          <cell r="AN77">
            <v>21420</v>
          </cell>
          <cell r="AO77">
            <v>160650</v>
          </cell>
          <cell r="AP77">
            <v>7.5</v>
          </cell>
          <cell r="AQ77">
            <v>7.5</v>
          </cell>
        </row>
        <row r="78">
          <cell r="AM78" t="str">
            <v>460100-200000</v>
          </cell>
          <cell r="AN78">
            <v>7020</v>
          </cell>
          <cell r="AO78">
            <v>161460</v>
          </cell>
          <cell r="AP78">
            <v>23</v>
          </cell>
          <cell r="AQ78">
            <v>23</v>
          </cell>
        </row>
        <row r="79">
          <cell r="AM79" t="str">
            <v>460100-300000</v>
          </cell>
          <cell r="AN79">
            <v>7020</v>
          </cell>
          <cell r="AO79">
            <v>159354</v>
          </cell>
          <cell r="AP79">
            <v>22.7</v>
          </cell>
          <cell r="AQ79">
            <v>22.7</v>
          </cell>
        </row>
        <row r="80">
          <cell r="AM80" t="str">
            <v>460200-100000</v>
          </cell>
          <cell r="AN80">
            <v>14850</v>
          </cell>
          <cell r="AO80">
            <v>584050.5</v>
          </cell>
          <cell r="AP80">
            <v>39.329999999999991</v>
          </cell>
          <cell r="AQ80">
            <v>39.33</v>
          </cell>
        </row>
        <row r="81">
          <cell r="AM81" t="str">
            <v>460200-500000</v>
          </cell>
          <cell r="AN81">
            <v>47550</v>
          </cell>
          <cell r="AO81">
            <v>1870141.5</v>
          </cell>
          <cell r="AP81">
            <v>39.330000000000005</v>
          </cell>
          <cell r="AQ81">
            <v>39.33</v>
          </cell>
        </row>
        <row r="82">
          <cell r="AM82" t="str">
            <v>460200-600000</v>
          </cell>
          <cell r="AN82">
            <v>52920</v>
          </cell>
          <cell r="AO82">
            <v>2081343.6</v>
          </cell>
          <cell r="AP82">
            <v>39.330000000000005</v>
          </cell>
          <cell r="AQ82">
            <v>39.33</v>
          </cell>
        </row>
        <row r="83">
          <cell r="AM83" t="str">
            <v>460200-800000</v>
          </cell>
          <cell r="AN83">
            <v>94540</v>
          </cell>
          <cell r="AO83">
            <v>3718258.2</v>
          </cell>
          <cell r="AP83">
            <v>39.33</v>
          </cell>
          <cell r="AQ83">
            <v>39.330000000000005</v>
          </cell>
        </row>
        <row r="84">
          <cell r="AM84" t="str">
            <v>462160-800000</v>
          </cell>
          <cell r="AN84">
            <v>24</v>
          </cell>
          <cell r="AO84">
            <v>9591.84</v>
          </cell>
          <cell r="AP84">
            <v>399.66</v>
          </cell>
          <cell r="AQ84">
            <v>399.66</v>
          </cell>
        </row>
        <row r="85">
          <cell r="AM85" t="str">
            <v>469999-000000</v>
          </cell>
          <cell r="AN85">
            <v>15</v>
          </cell>
          <cell r="AO85">
            <v>18000</v>
          </cell>
          <cell r="AP85">
            <v>1200</v>
          </cell>
          <cell r="AQ85">
            <v>1200</v>
          </cell>
        </row>
        <row r="86">
          <cell r="AM86" t="str">
            <v>469999-000001</v>
          </cell>
          <cell r="AN86">
            <v>7</v>
          </cell>
          <cell r="AO86">
            <v>26875.260000000002</v>
          </cell>
          <cell r="AP86">
            <v>215</v>
          </cell>
          <cell r="AQ86">
            <v>3839.3228571428576</v>
          </cell>
        </row>
        <row r="87">
          <cell r="AM87" t="str">
            <v>470000-000102</v>
          </cell>
          <cell r="AN87">
            <v>15000</v>
          </cell>
          <cell r="AO87">
            <v>3900</v>
          </cell>
          <cell r="AP87">
            <v>0.26</v>
          </cell>
          <cell r="AQ87">
            <v>0.26</v>
          </cell>
        </row>
        <row r="88">
          <cell r="AM88" t="str">
            <v>470000-000509</v>
          </cell>
          <cell r="AN88">
            <v>154000</v>
          </cell>
          <cell r="AO88">
            <v>46126.080000000002</v>
          </cell>
          <cell r="AP88">
            <v>0.29952000000000001</v>
          </cell>
          <cell r="AQ88">
            <v>0.29952000000000001</v>
          </cell>
        </row>
        <row r="89">
          <cell r="AM89" t="str">
            <v>470000-000900</v>
          </cell>
          <cell r="AN89">
            <v>140400</v>
          </cell>
          <cell r="AO89">
            <v>469048.32000000001</v>
          </cell>
          <cell r="AP89">
            <v>3.3408000000000002</v>
          </cell>
          <cell r="AQ89">
            <v>3.3408000000000002</v>
          </cell>
        </row>
        <row r="90">
          <cell r="AM90" t="str">
            <v>470000-000901</v>
          </cell>
          <cell r="AN90">
            <v>140400</v>
          </cell>
          <cell r="AO90">
            <v>125194.68</v>
          </cell>
          <cell r="AP90">
            <v>0.89170000000000005</v>
          </cell>
          <cell r="AQ90">
            <v>0.89169999999999994</v>
          </cell>
        </row>
        <row r="91">
          <cell r="AM91" t="str">
            <v>470000-000902</v>
          </cell>
          <cell r="AN91">
            <v>60000</v>
          </cell>
          <cell r="AO91">
            <v>26400</v>
          </cell>
          <cell r="AP91">
            <v>0.44</v>
          </cell>
          <cell r="AQ91">
            <v>0.44</v>
          </cell>
        </row>
        <row r="92">
          <cell r="AM92" t="str">
            <v>470000-000906</v>
          </cell>
          <cell r="AN92">
            <v>10000</v>
          </cell>
          <cell r="AO92">
            <v>4900</v>
          </cell>
          <cell r="AP92">
            <v>0.49</v>
          </cell>
          <cell r="AQ92">
            <v>0.49</v>
          </cell>
        </row>
        <row r="93">
          <cell r="AM93" t="str">
            <v>470001-000109</v>
          </cell>
          <cell r="AN93">
            <v>46080</v>
          </cell>
          <cell r="AO93">
            <v>103783.67999999999</v>
          </cell>
          <cell r="AP93">
            <v>2.2522500000000001</v>
          </cell>
          <cell r="AQ93">
            <v>2.2522499999999996</v>
          </cell>
        </row>
        <row r="94">
          <cell r="AM94" t="str">
            <v>470001-000110</v>
          </cell>
          <cell r="AN94">
            <v>46080</v>
          </cell>
          <cell r="AO94">
            <v>103783.67999999999</v>
          </cell>
          <cell r="AP94">
            <v>2.2522500000000001</v>
          </cell>
          <cell r="AQ94">
            <v>2.2522499999999996</v>
          </cell>
        </row>
        <row r="95">
          <cell r="AM95" t="str">
            <v>480000-000100</v>
          </cell>
          <cell r="AN95">
            <v>3000</v>
          </cell>
          <cell r="AO95">
            <v>25134</v>
          </cell>
          <cell r="AP95">
            <v>8.3780000000000001</v>
          </cell>
          <cell r="AQ95">
            <v>8.3780000000000001</v>
          </cell>
        </row>
        <row r="96">
          <cell r="AM96" t="str">
            <v>480000-000109</v>
          </cell>
          <cell r="AN96">
            <v>6000</v>
          </cell>
          <cell r="AO96">
            <v>50268</v>
          </cell>
          <cell r="AP96">
            <v>8.3780000000000001</v>
          </cell>
          <cell r="AQ96">
            <v>8.3780000000000001</v>
          </cell>
        </row>
        <row r="97">
          <cell r="AM97" t="str">
            <v>480003-000100</v>
          </cell>
          <cell r="AN97">
            <v>32400</v>
          </cell>
          <cell r="AO97">
            <v>36288</v>
          </cell>
          <cell r="AP97">
            <v>1.1200000000000001</v>
          </cell>
          <cell r="AQ97">
            <v>1.1200000000000001</v>
          </cell>
        </row>
        <row r="98">
          <cell r="AM98" t="str">
            <v>480003-000600</v>
          </cell>
          <cell r="AN98">
            <v>10000</v>
          </cell>
          <cell r="AO98">
            <v>38000</v>
          </cell>
          <cell r="AP98">
            <v>3.7999999999999994</v>
          </cell>
          <cell r="AQ98">
            <v>3.8</v>
          </cell>
        </row>
        <row r="99">
          <cell r="AM99" t="str">
            <v>480003-000900</v>
          </cell>
          <cell r="AN99">
            <v>16500</v>
          </cell>
          <cell r="AO99">
            <v>38115</v>
          </cell>
          <cell r="AP99">
            <v>2.31</v>
          </cell>
          <cell r="AQ99">
            <v>2.31</v>
          </cell>
        </row>
        <row r="100">
          <cell r="AM100" t="str">
            <v>480003-001000</v>
          </cell>
          <cell r="AN100">
            <v>28522</v>
          </cell>
          <cell r="AO100">
            <v>170082.44</v>
          </cell>
          <cell r="AP100">
            <v>5.9659999999999993</v>
          </cell>
          <cell r="AQ100">
            <v>5.9632017390084844</v>
          </cell>
        </row>
        <row r="101">
          <cell r="AM101" t="str">
            <v>480004-000100</v>
          </cell>
          <cell r="AN101">
            <v>43200</v>
          </cell>
          <cell r="AO101">
            <v>54432</v>
          </cell>
          <cell r="AP101">
            <v>1.26</v>
          </cell>
          <cell r="AQ101">
            <v>1.26</v>
          </cell>
        </row>
        <row r="102">
          <cell r="AM102" t="str">
            <v>480004-000600</v>
          </cell>
          <cell r="AN102">
            <v>4000</v>
          </cell>
          <cell r="AO102">
            <v>24160</v>
          </cell>
          <cell r="AP102">
            <v>6.04</v>
          </cell>
          <cell r="AQ102">
            <v>6.04</v>
          </cell>
        </row>
        <row r="103">
          <cell r="AM103" t="str">
            <v>480004-000900</v>
          </cell>
          <cell r="AN103">
            <v>10000</v>
          </cell>
          <cell r="AO103">
            <v>49665</v>
          </cell>
          <cell r="AP103">
            <v>4.9664999999999999</v>
          </cell>
          <cell r="AQ103">
            <v>4.9664999999999999</v>
          </cell>
        </row>
        <row r="104">
          <cell r="AM104" t="str">
            <v>480004-000901</v>
          </cell>
          <cell r="AN104">
            <v>6000</v>
          </cell>
          <cell r="AO104">
            <v>29799</v>
          </cell>
          <cell r="AP104">
            <v>4.9664999999999999</v>
          </cell>
          <cell r="AQ104">
            <v>4.9664999999999999</v>
          </cell>
        </row>
        <row r="105">
          <cell r="AM105" t="str">
            <v>480004-001000</v>
          </cell>
          <cell r="AN105">
            <v>27295</v>
          </cell>
          <cell r="AO105">
            <v>193989.9</v>
          </cell>
          <cell r="AP105">
            <v>7.0659999999999998</v>
          </cell>
          <cell r="AQ105">
            <v>7.1071588202967577</v>
          </cell>
        </row>
        <row r="106">
          <cell r="AM106" t="str">
            <v>480005-000109</v>
          </cell>
          <cell r="AN106">
            <v>6000</v>
          </cell>
          <cell r="AO106">
            <v>28740</v>
          </cell>
          <cell r="AP106">
            <v>4.79</v>
          </cell>
          <cell r="AQ106">
            <v>4.79</v>
          </cell>
        </row>
        <row r="107">
          <cell r="AM107" t="str">
            <v>480005-000128</v>
          </cell>
          <cell r="AN107">
            <v>12000</v>
          </cell>
          <cell r="AO107">
            <v>67680</v>
          </cell>
          <cell r="AP107">
            <v>5.64</v>
          </cell>
          <cell r="AQ107">
            <v>5.64</v>
          </cell>
        </row>
        <row r="108">
          <cell r="AM108" t="str">
            <v>480006-000508</v>
          </cell>
          <cell r="AN108">
            <v>6306</v>
          </cell>
          <cell r="AO108">
            <v>128768.52000000002</v>
          </cell>
          <cell r="AP108">
            <v>20.420000000000002</v>
          </cell>
          <cell r="AQ108">
            <v>20.420000000000002</v>
          </cell>
        </row>
        <row r="109">
          <cell r="AM109" t="str">
            <v>480006-000509</v>
          </cell>
          <cell r="AN109">
            <v>800</v>
          </cell>
          <cell r="AO109">
            <v>16336</v>
          </cell>
          <cell r="AP109">
            <v>20.420000000000002</v>
          </cell>
          <cell r="AQ109">
            <v>20.420000000000002</v>
          </cell>
        </row>
        <row r="110">
          <cell r="AM110" t="str">
            <v>480006-000611</v>
          </cell>
          <cell r="AN110">
            <v>1600</v>
          </cell>
          <cell r="AO110">
            <v>32672</v>
          </cell>
          <cell r="AP110">
            <v>20.420000000000002</v>
          </cell>
          <cell r="AQ110">
            <v>20.420000000000002</v>
          </cell>
        </row>
        <row r="111">
          <cell r="AM111" t="str">
            <v>480006-000612</v>
          </cell>
          <cell r="AN111">
            <v>1540</v>
          </cell>
          <cell r="AO111">
            <v>31446.799999999999</v>
          </cell>
          <cell r="AP111">
            <v>20.420000000000002</v>
          </cell>
          <cell r="AQ111">
            <v>20.419999999999998</v>
          </cell>
        </row>
        <row r="112">
          <cell r="AM112" t="str">
            <v>480006-000613</v>
          </cell>
          <cell r="AN112">
            <v>800</v>
          </cell>
          <cell r="AO112">
            <v>16336</v>
          </cell>
          <cell r="AP112">
            <v>20.420000000000002</v>
          </cell>
          <cell r="AQ112">
            <v>20.420000000000002</v>
          </cell>
        </row>
        <row r="113">
          <cell r="AM113" t="str">
            <v>480006-000614</v>
          </cell>
          <cell r="AN113">
            <v>732</v>
          </cell>
          <cell r="AO113">
            <v>14947.44</v>
          </cell>
          <cell r="AP113">
            <v>20.420000000000002</v>
          </cell>
          <cell r="AQ113">
            <v>20.420000000000002</v>
          </cell>
        </row>
        <row r="114">
          <cell r="AM114" t="str">
            <v>480006-000905</v>
          </cell>
          <cell r="AN114">
            <v>3960</v>
          </cell>
          <cell r="AO114">
            <v>87793.2</v>
          </cell>
          <cell r="AP114">
            <v>22.17</v>
          </cell>
          <cell r="AQ114">
            <v>22.169999999999998</v>
          </cell>
        </row>
        <row r="115">
          <cell r="AM115" t="str">
            <v>480006-000911</v>
          </cell>
          <cell r="AN115">
            <v>600</v>
          </cell>
          <cell r="AO115">
            <v>13302</v>
          </cell>
          <cell r="AP115">
            <v>22.17</v>
          </cell>
          <cell r="AQ115">
            <v>22.17</v>
          </cell>
        </row>
        <row r="116">
          <cell r="AM116" t="str">
            <v>480006-001003</v>
          </cell>
          <cell r="AN116">
            <v>3100</v>
          </cell>
          <cell r="AO116">
            <v>72044</v>
          </cell>
          <cell r="AP116">
            <v>23.24</v>
          </cell>
          <cell r="AQ116">
            <v>23.24</v>
          </cell>
        </row>
        <row r="117">
          <cell r="AM117" t="str">
            <v>480006-001007</v>
          </cell>
          <cell r="AN117">
            <v>5894</v>
          </cell>
          <cell r="AO117">
            <v>136976.56</v>
          </cell>
          <cell r="AP117">
            <v>23.24</v>
          </cell>
          <cell r="AQ117">
            <v>23.24</v>
          </cell>
        </row>
        <row r="118">
          <cell r="AM118" t="str">
            <v>480006-001008</v>
          </cell>
          <cell r="AN118">
            <v>7756</v>
          </cell>
          <cell r="AO118">
            <v>171950.52000000002</v>
          </cell>
          <cell r="AP118">
            <v>22.17</v>
          </cell>
          <cell r="AQ118">
            <v>22.17</v>
          </cell>
        </row>
        <row r="119">
          <cell r="AM119" t="str">
            <v>480006-001009</v>
          </cell>
          <cell r="AN119">
            <v>4471</v>
          </cell>
          <cell r="AO119">
            <v>99122.07</v>
          </cell>
          <cell r="AP119">
            <v>22.17</v>
          </cell>
          <cell r="AQ119">
            <v>22.17</v>
          </cell>
        </row>
        <row r="120">
          <cell r="AM120" t="str">
            <v>480006-001010</v>
          </cell>
          <cell r="AN120">
            <v>800</v>
          </cell>
          <cell r="AO120">
            <v>17736</v>
          </cell>
          <cell r="AP120">
            <v>22.17</v>
          </cell>
          <cell r="AQ120">
            <v>22.17</v>
          </cell>
        </row>
        <row r="121">
          <cell r="AM121" t="str">
            <v>480006-001011</v>
          </cell>
          <cell r="AN121">
            <v>832</v>
          </cell>
          <cell r="AO121">
            <v>18445.439999999999</v>
          </cell>
          <cell r="AP121">
            <v>22.17</v>
          </cell>
          <cell r="AQ121">
            <v>22.169999999999998</v>
          </cell>
        </row>
        <row r="122">
          <cell r="AM122" t="str">
            <v>480006-001012</v>
          </cell>
          <cell r="AN122">
            <v>1600</v>
          </cell>
          <cell r="AO122">
            <v>37184</v>
          </cell>
          <cell r="AP122">
            <v>23.24</v>
          </cell>
          <cell r="AQ122">
            <v>23.24</v>
          </cell>
        </row>
        <row r="123">
          <cell r="AM123" t="str">
            <v>480006-002001</v>
          </cell>
          <cell r="AN123">
            <v>10800</v>
          </cell>
          <cell r="AO123">
            <v>76021.200000000012</v>
          </cell>
          <cell r="AP123">
            <v>7.0389999999999988</v>
          </cell>
          <cell r="AQ123">
            <v>7.0390000000000015</v>
          </cell>
        </row>
        <row r="124">
          <cell r="AM124" t="str">
            <v>480007-000601</v>
          </cell>
          <cell r="AN124">
            <v>15811</v>
          </cell>
          <cell r="AO124">
            <v>33835.54</v>
          </cell>
          <cell r="AP124">
            <v>2.14</v>
          </cell>
          <cell r="AQ124">
            <v>2.14</v>
          </cell>
        </row>
        <row r="125">
          <cell r="AM125" t="str">
            <v>480007-000907</v>
          </cell>
          <cell r="AN125">
            <v>52087</v>
          </cell>
          <cell r="AO125">
            <v>118758.36</v>
          </cell>
          <cell r="AP125">
            <v>2.2799999999999998</v>
          </cell>
          <cell r="AQ125">
            <v>2.2799999999999998</v>
          </cell>
        </row>
        <row r="126">
          <cell r="AM126" t="str">
            <v>480007-001000</v>
          </cell>
          <cell r="AN126">
            <v>36750</v>
          </cell>
          <cell r="AO126">
            <v>117600</v>
          </cell>
          <cell r="AP126">
            <v>3.2</v>
          </cell>
          <cell r="AQ126">
            <v>3.2</v>
          </cell>
        </row>
        <row r="127">
          <cell r="AM127" t="str">
            <v>480008-000900</v>
          </cell>
          <cell r="AN127">
            <v>4000</v>
          </cell>
          <cell r="AO127">
            <v>16170</v>
          </cell>
          <cell r="AP127">
            <v>4.0425000000000004</v>
          </cell>
          <cell r="AQ127">
            <v>4.0425000000000004</v>
          </cell>
        </row>
        <row r="128">
          <cell r="AM128" t="str">
            <v>490000-000011</v>
          </cell>
          <cell r="AN128">
            <v>100</v>
          </cell>
          <cell r="AO128">
            <v>295753.39</v>
          </cell>
          <cell r="AP128">
            <v>167.2</v>
          </cell>
          <cell r="AQ128">
            <v>2957.5339000000004</v>
          </cell>
        </row>
        <row r="129">
          <cell r="AM129" t="str">
            <v>490000-000501</v>
          </cell>
          <cell r="AN129">
            <v>1019</v>
          </cell>
          <cell r="AO129">
            <v>40250.5</v>
          </cell>
          <cell r="AP129">
            <v>39.5</v>
          </cell>
          <cell r="AQ129">
            <v>39.5</v>
          </cell>
        </row>
        <row r="130">
          <cell r="AM130" t="str">
            <v>490000-000502</v>
          </cell>
          <cell r="AN130">
            <v>2946.5239999999999</v>
          </cell>
          <cell r="AO130">
            <v>232775.4</v>
          </cell>
          <cell r="AP130">
            <v>79</v>
          </cell>
          <cell r="AQ130">
            <v>79.000001357531787</v>
          </cell>
        </row>
        <row r="131">
          <cell r="AM131" t="str">
            <v>490001-100000</v>
          </cell>
          <cell r="AN131">
            <v>2016</v>
          </cell>
          <cell r="AO131">
            <v>41428.800000000003</v>
          </cell>
          <cell r="AP131">
            <v>20.55</v>
          </cell>
          <cell r="AQ131">
            <v>20.55</v>
          </cell>
        </row>
        <row r="132">
          <cell r="AM132" t="str">
            <v>490002-000300</v>
          </cell>
          <cell r="AN132">
            <v>6000</v>
          </cell>
          <cell r="AO132">
            <v>152520</v>
          </cell>
          <cell r="AP132">
            <v>25.420000000000005</v>
          </cell>
          <cell r="AQ132">
            <v>25.42</v>
          </cell>
        </row>
        <row r="133">
          <cell r="AM133" t="str">
            <v>490002-000302</v>
          </cell>
          <cell r="AN133">
            <v>50</v>
          </cell>
          <cell r="AO133">
            <v>3380</v>
          </cell>
          <cell r="AP133">
            <v>67.599999999999994</v>
          </cell>
          <cell r="AQ133">
            <v>67.599999999999994</v>
          </cell>
        </row>
      </sheetData>
      <sheetData sheetId="5">
        <row r="49">
          <cell r="E49" t="str">
            <v>109001-001000</v>
          </cell>
          <cell r="F49" t="str">
            <v>MM LIMPIADOR MULTIUSOS PINO 10 L/90 PLT</v>
          </cell>
          <cell r="G49">
            <v>327</v>
          </cell>
          <cell r="H49">
            <v>2071872</v>
          </cell>
          <cell r="I49">
            <v>6336</v>
          </cell>
        </row>
        <row r="50">
          <cell r="E50" t="str">
            <v>109001-002000</v>
          </cell>
          <cell r="F50" t="str">
            <v>MM LIMPIADOR MULTIUSOS PINO 20 L/48 PLT</v>
          </cell>
          <cell r="G50">
            <v>306</v>
          </cell>
          <cell r="H50">
            <v>2237276.1600000001</v>
          </cell>
          <cell r="I50">
            <v>7311.3600000000006</v>
          </cell>
        </row>
        <row r="51">
          <cell r="E51" t="str">
            <v>109002-002000</v>
          </cell>
          <cell r="F51" t="str">
            <v>MM BLANQUEADOR 20L/48 PLT</v>
          </cell>
          <cell r="G51">
            <v>846</v>
          </cell>
          <cell r="H51">
            <v>4144046.4</v>
          </cell>
          <cell r="I51">
            <v>4898.3999999999996</v>
          </cell>
        </row>
        <row r="52">
          <cell r="E52" t="str">
            <v>109003-000600</v>
          </cell>
          <cell r="F52" t="str">
            <v>MM MULTIUSOS DESENGRASANTE 5/1 L/116 PLT</v>
          </cell>
          <cell r="G52">
            <v>232</v>
          </cell>
          <cell r="H52">
            <v>1996063.04</v>
          </cell>
          <cell r="I52">
            <v>8603.7199999999993</v>
          </cell>
        </row>
        <row r="53">
          <cell r="E53" t="str">
            <v>109003-001000</v>
          </cell>
          <cell r="F53" t="str">
            <v>MM DESENGRASANTE MULTIUSOS CONCENTRADO 10 L/100 PLT</v>
          </cell>
          <cell r="G53">
            <v>144</v>
          </cell>
          <cell r="H53">
            <v>1691136</v>
          </cell>
          <cell r="I53">
            <v>11744</v>
          </cell>
        </row>
        <row r="54">
          <cell r="E54" t="str">
            <v>109004-000600</v>
          </cell>
          <cell r="F54" t="str">
            <v>MM VIDRIOS Y SUPERFICIES 5/1 L/116 PLT</v>
          </cell>
          <cell r="G54">
            <v>253</v>
          </cell>
          <cell r="H54">
            <v>1617661.76</v>
          </cell>
          <cell r="I54">
            <v>6393.92</v>
          </cell>
        </row>
        <row r="55">
          <cell r="E55" t="str">
            <v>109005-000600</v>
          </cell>
          <cell r="F55" t="str">
            <v>MM BAÑOS Y AZULEJOS 5/1 L/116 PLT</v>
          </cell>
          <cell r="G55">
            <v>172</v>
          </cell>
          <cell r="H55">
            <v>1701905.6</v>
          </cell>
          <cell r="I55">
            <v>9894.8000000000011</v>
          </cell>
        </row>
        <row r="56">
          <cell r="E56" t="str">
            <v>109006-000900</v>
          </cell>
          <cell r="F56" t="str">
            <v>MM SUAVIZANTE 9L/60 PLT</v>
          </cell>
          <cell r="G56">
            <v>628</v>
          </cell>
          <cell r="H56">
            <v>3661742.4</v>
          </cell>
          <cell r="I56">
            <v>5830.8</v>
          </cell>
        </row>
        <row r="57">
          <cell r="E57" t="str">
            <v>109006-002000</v>
          </cell>
          <cell r="F57" t="str">
            <v>MM SUAVIZANTE 20L/48 PLT</v>
          </cell>
          <cell r="G57">
            <v>979</v>
          </cell>
          <cell r="H57">
            <v>8849533.4399999995</v>
          </cell>
          <cell r="I57">
            <v>9039.3599999999988</v>
          </cell>
        </row>
        <row r="58">
          <cell r="E58" t="str">
            <v>109007-000900</v>
          </cell>
          <cell r="F58" t="str">
            <v>MM DETERGENTE 9L/60 PLT</v>
          </cell>
          <cell r="G58">
            <v>-1</v>
          </cell>
          <cell r="H58">
            <v>-7453.2</v>
          </cell>
          <cell r="I58">
            <v>7453.2</v>
          </cell>
        </row>
        <row r="59">
          <cell r="E59" t="str">
            <v>109007-001000</v>
          </cell>
          <cell r="F59" t="str">
            <v>MM DETERGENTE 10 L/60 PLT</v>
          </cell>
          <cell r="G59">
            <v>1003</v>
          </cell>
          <cell r="H59">
            <v>7703040</v>
          </cell>
          <cell r="I59">
            <v>7680</v>
          </cell>
        </row>
        <row r="60">
          <cell r="E60" t="str">
            <v>109007-002000</v>
          </cell>
          <cell r="F60" t="str">
            <v>MM DETERGENTE 20L/48 PLT</v>
          </cell>
          <cell r="G60">
            <v>981</v>
          </cell>
          <cell r="H60">
            <v>11097228.960000001</v>
          </cell>
          <cell r="I60">
            <v>11312.160000000002</v>
          </cell>
        </row>
        <row r="61">
          <cell r="E61" t="str">
            <v>109008-000900</v>
          </cell>
          <cell r="F61" t="str">
            <v>MM DETERGENTE ROPA OSCURA 9L/60 PLT</v>
          </cell>
          <cell r="G61">
            <v>291</v>
          </cell>
          <cell r="H61">
            <v>1976646.6</v>
          </cell>
          <cell r="I61">
            <v>6792.6</v>
          </cell>
        </row>
        <row r="62">
          <cell r="E62" t="str">
            <v>109009-001000</v>
          </cell>
          <cell r="F62" t="str">
            <v>MM QUITAMANCHAS 10 L/60 PLT</v>
          </cell>
          <cell r="G62">
            <v>93</v>
          </cell>
          <cell r="H62">
            <v>664020</v>
          </cell>
          <cell r="I62">
            <v>7140</v>
          </cell>
        </row>
        <row r="63">
          <cell r="E63" t="str">
            <v>109010-000500</v>
          </cell>
          <cell r="F63" t="str">
            <v>MM DESENGRASANTE AUTOMOTRIZ 5 L/168 PLT</v>
          </cell>
          <cell r="G63">
            <v>52</v>
          </cell>
          <cell r="H63">
            <v>624624</v>
          </cell>
          <cell r="I63">
            <v>12012</v>
          </cell>
        </row>
        <row r="64">
          <cell r="E64" t="str">
            <v>109011-001000</v>
          </cell>
          <cell r="F64" t="str">
            <v>MM SHAMPOO AUTOMOTRIZ 10 L/100 PLT</v>
          </cell>
          <cell r="G64">
            <v>48</v>
          </cell>
          <cell r="H64">
            <v>439200</v>
          </cell>
          <cell r="I64">
            <v>9150</v>
          </cell>
        </row>
        <row r="65">
          <cell r="E65" t="str">
            <v>109012-000600</v>
          </cell>
          <cell r="F65" t="str">
            <v>MM ABRILLANTADOR DE VINIL 5/1 L/116 PLT</v>
          </cell>
          <cell r="G65">
            <v>15</v>
          </cell>
          <cell r="H65">
            <v>200100</v>
          </cell>
          <cell r="I65">
            <v>13340</v>
          </cell>
        </row>
      </sheetData>
      <sheetData sheetId="6"/>
      <sheetData sheetId="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TAS ABRIL 2017"/>
      <sheetName val="Dat_Bas"/>
      <sheetName val="Tabla"/>
      <sheetName val="Vtas Inegi"/>
    </sheetNames>
    <sheetDataSet>
      <sheetData sheetId="0"/>
      <sheetData sheetId="1">
        <row r="11">
          <cell r="B11" t="str">
            <v>101001-000101</v>
          </cell>
          <cell r="C11" t="str">
            <v>NOW</v>
          </cell>
          <cell r="D11" t="str">
            <v>MULTIUSOS</v>
          </cell>
          <cell r="E11" t="str">
            <v>DESENGRASANTE</v>
          </cell>
          <cell r="F11">
            <v>1</v>
          </cell>
          <cell r="G11" t="str">
            <v>NOW DESENGRASANTE MULTIUSOS 1 L</v>
          </cell>
        </row>
        <row r="12">
          <cell r="B12" t="str">
            <v>101001-000110</v>
          </cell>
          <cell r="C12" t="str">
            <v>NOW</v>
          </cell>
          <cell r="D12" t="str">
            <v>MULTIUSOS</v>
          </cell>
          <cell r="E12" t="str">
            <v>DESENGRASANTE</v>
          </cell>
          <cell r="F12">
            <v>1</v>
          </cell>
          <cell r="G12" t="str">
            <v>NOW MULTIUSOS DESENGRASANTE 1 L CR</v>
          </cell>
        </row>
        <row r="13">
          <cell r="B13" t="str">
            <v>101001-000601</v>
          </cell>
          <cell r="C13" t="str">
            <v>NOW</v>
          </cell>
          <cell r="D13" t="str">
            <v>MULTIUSOS</v>
          </cell>
          <cell r="E13" t="str">
            <v>DESENGRASANTE</v>
          </cell>
          <cell r="F13">
            <v>6</v>
          </cell>
          <cell r="G13" t="str">
            <v>NOW DESENGRASANTE MULTIUSOS 5/1 L</v>
          </cell>
        </row>
        <row r="14">
          <cell r="B14" t="str">
            <v>101001-000607</v>
          </cell>
          <cell r="C14" t="str">
            <v>NOW</v>
          </cell>
          <cell r="D14" t="str">
            <v>MULTIUSOS</v>
          </cell>
          <cell r="E14" t="str">
            <v>DESENGRASANTE</v>
          </cell>
          <cell r="F14">
            <v>6</v>
          </cell>
          <cell r="G14" t="str">
            <v>NOW ALL PURPOSE SUPER DEGREASER 5/1 L</v>
          </cell>
        </row>
        <row r="15">
          <cell r="B15" t="str">
            <v>101001-000610</v>
          </cell>
          <cell r="C15" t="str">
            <v>NOW</v>
          </cell>
          <cell r="D15" t="str">
            <v>MULTIUSOS</v>
          </cell>
          <cell r="E15" t="str">
            <v>DESENGRASANTE</v>
          </cell>
          <cell r="F15">
            <v>672</v>
          </cell>
          <cell r="G15" t="str">
            <v>NOW MULTIUSOS DESENGRASANTE 5/1 L/112 PLT CA</v>
          </cell>
        </row>
        <row r="16">
          <cell r="B16" t="str">
            <v>101001-001200</v>
          </cell>
          <cell r="C16" t="str">
            <v>NOW</v>
          </cell>
          <cell r="D16" t="str">
            <v>MULTIUSOS</v>
          </cell>
          <cell r="E16" t="str">
            <v>DESENGRASANTE</v>
          </cell>
          <cell r="F16">
            <v>12</v>
          </cell>
          <cell r="G16" t="str">
            <v>NOW MULTIUSOS 1 L (CAJA/12 PZAS)</v>
          </cell>
        </row>
        <row r="17">
          <cell r="B17" t="str">
            <v>101001-002001</v>
          </cell>
          <cell r="C17" t="str">
            <v>NOW</v>
          </cell>
          <cell r="D17" t="str">
            <v>MULTIUSOS</v>
          </cell>
          <cell r="E17" t="str">
            <v>DESENGRASANTE</v>
          </cell>
          <cell r="F17">
            <v>20</v>
          </cell>
          <cell r="G17" t="str">
            <v>NOW DESENGRASANTE MULTIUSOS 20 L</v>
          </cell>
        </row>
        <row r="18">
          <cell r="B18" t="str">
            <v>101003-000110</v>
          </cell>
          <cell r="C18" t="str">
            <v>NOW</v>
          </cell>
          <cell r="D18" t="str">
            <v>COCINA</v>
          </cell>
          <cell r="E18" t="str">
            <v>DESENGRASANTE</v>
          </cell>
          <cell r="F18">
            <v>1</v>
          </cell>
          <cell r="G18" t="str">
            <v>NOW COCINA DESENGRASANTE 1 L CR</v>
          </cell>
        </row>
        <row r="19">
          <cell r="B19" t="str">
            <v>101003-001200</v>
          </cell>
          <cell r="C19" t="str">
            <v>NOW</v>
          </cell>
          <cell r="D19" t="str">
            <v>COCINA</v>
          </cell>
          <cell r="E19" t="str">
            <v>DESENGRASANTE</v>
          </cell>
          <cell r="F19">
            <v>12</v>
          </cell>
          <cell r="G19" t="str">
            <v>NOW COCINA 1 L (CAJA 12PZAS)</v>
          </cell>
        </row>
        <row r="20">
          <cell r="B20" t="str">
            <v>101003-002001</v>
          </cell>
          <cell r="C20" t="str">
            <v>NOW</v>
          </cell>
          <cell r="D20" t="str">
            <v>COCINA</v>
          </cell>
          <cell r="E20" t="str">
            <v>DESENGRASANTE</v>
          </cell>
          <cell r="F20">
            <v>20</v>
          </cell>
          <cell r="G20" t="str">
            <v>NOW DESENGRASANTE DE COCINA 20 L</v>
          </cell>
        </row>
        <row r="21">
          <cell r="B21" t="str">
            <v>101004-000101</v>
          </cell>
          <cell r="C21" t="str">
            <v>NOW</v>
          </cell>
          <cell r="D21" t="str">
            <v>VIDRIOS Y SUPERFICIES</v>
          </cell>
          <cell r="F21">
            <v>1</v>
          </cell>
          <cell r="G21" t="str">
            <v>NOW VIDRIOS Y SUPERFICIES 1 L</v>
          </cell>
        </row>
        <row r="22">
          <cell r="B22" t="str">
            <v>101004-000110</v>
          </cell>
          <cell r="C22" t="str">
            <v>NOW</v>
          </cell>
          <cell r="D22" t="str">
            <v>VIDRIOS Y SUPERFICIES</v>
          </cell>
          <cell r="F22">
            <v>1</v>
          </cell>
          <cell r="G22" t="str">
            <v>NOW LIMPIADOR VIDRIOS Y SUPERFICIES 1 L CR</v>
          </cell>
        </row>
        <row r="23">
          <cell r="B23" t="str">
            <v>101004-000600</v>
          </cell>
          <cell r="C23" t="str">
            <v>NOW</v>
          </cell>
          <cell r="D23" t="str">
            <v>VIDRIOS Y SUPERFICIES</v>
          </cell>
          <cell r="E23" t="str">
            <v>CON VINAGRE</v>
          </cell>
          <cell r="F23">
            <v>672</v>
          </cell>
          <cell r="G23" t="str">
            <v>NOW LIMPIADOR VIDRIOS Y SUPERFICIES CON VINAGRE 5/1 L/112 PLT CA</v>
          </cell>
        </row>
        <row r="24">
          <cell r="B24" t="str">
            <v>101004-000601</v>
          </cell>
          <cell r="C24" t="str">
            <v>NOW</v>
          </cell>
          <cell r="D24" t="str">
            <v>VIDRIOS Y SUPERFICIES</v>
          </cell>
          <cell r="F24">
            <v>6</v>
          </cell>
          <cell r="G24" t="str">
            <v>NOW VIDRIOS Y SUPERFICIES 5/1 L</v>
          </cell>
        </row>
        <row r="25">
          <cell r="B25" t="str">
            <v>101004-001200</v>
          </cell>
          <cell r="C25" t="str">
            <v>NOW</v>
          </cell>
          <cell r="D25" t="str">
            <v>VIDRIOS Y SUPERFICIES</v>
          </cell>
          <cell r="F25">
            <v>12</v>
          </cell>
          <cell r="G25" t="str">
            <v>NOW VIDRIOS 1 L (CAJA/12 PZAS)</v>
          </cell>
        </row>
        <row r="26">
          <cell r="B26" t="str">
            <v>101004-002001</v>
          </cell>
          <cell r="C26" t="str">
            <v>NOW</v>
          </cell>
          <cell r="D26" t="str">
            <v>VIDRIOS Y SUPERFICIES</v>
          </cell>
          <cell r="F26">
            <v>20</v>
          </cell>
          <cell r="G26" t="str">
            <v>NOW VIDRIOS Y SUPERFICIES 20 L</v>
          </cell>
        </row>
        <row r="27">
          <cell r="B27" t="str">
            <v>101008-000101</v>
          </cell>
          <cell r="C27" t="str">
            <v>NOW</v>
          </cell>
          <cell r="D27" t="str">
            <v>BAÑOS Y AZULEJOS</v>
          </cell>
          <cell r="F27">
            <v>1</v>
          </cell>
          <cell r="G27" t="str">
            <v>NOW BAÑOS Y AZULEJOS 1 L</v>
          </cell>
        </row>
        <row r="28">
          <cell r="B28" t="str">
            <v>101008-000110</v>
          </cell>
          <cell r="C28" t="str">
            <v>NOW</v>
          </cell>
          <cell r="D28" t="str">
            <v>BAÑOS Y AZULEJOS</v>
          </cell>
          <cell r="F28">
            <v>1</v>
          </cell>
          <cell r="G28" t="str">
            <v>NOW LIMPIADOR BAÑOS Y AZULEJOS 1 L CR</v>
          </cell>
        </row>
        <row r="29">
          <cell r="B29" t="str">
            <v>101008-000600</v>
          </cell>
          <cell r="C29" t="str">
            <v>NOW</v>
          </cell>
          <cell r="D29" t="str">
            <v>BAÑOS Y AZULEJOS</v>
          </cell>
          <cell r="F29">
            <v>672</v>
          </cell>
          <cell r="G29" t="str">
            <v>NOW LIMPIADOR BAÑOS Y AZULEJOS CON CLORO ACTIVO ANTI HONGOS 5/1 L/112 PLT CA</v>
          </cell>
        </row>
        <row r="30">
          <cell r="B30" t="str">
            <v>101008-000601</v>
          </cell>
          <cell r="C30" t="str">
            <v>NOW</v>
          </cell>
          <cell r="D30" t="str">
            <v>BAÑOS Y AZULEJOS</v>
          </cell>
          <cell r="F30">
            <v>6</v>
          </cell>
          <cell r="G30" t="str">
            <v>NOW BAÑOS Y AZULEJOS 5/1 L</v>
          </cell>
        </row>
        <row r="31">
          <cell r="B31" t="str">
            <v>101008-001200</v>
          </cell>
          <cell r="C31" t="str">
            <v>NOW</v>
          </cell>
          <cell r="D31" t="str">
            <v>BAÑOS Y AZULEJOS</v>
          </cell>
          <cell r="F31">
            <v>12</v>
          </cell>
          <cell r="G31" t="str">
            <v>NOW BAÑOS 1 L (CAJA/12 PZAS)</v>
          </cell>
        </row>
        <row r="32">
          <cell r="B32" t="str">
            <v>101008-002001</v>
          </cell>
          <cell r="C32" t="str">
            <v>NOW</v>
          </cell>
          <cell r="D32" t="str">
            <v>BAÑOS Y AZULEJOS</v>
          </cell>
          <cell r="F32">
            <v>20</v>
          </cell>
          <cell r="G32" t="str">
            <v>NOW BAÑOS Y AZULEJOS 20 L</v>
          </cell>
        </row>
        <row r="33">
          <cell r="B33" t="str">
            <v>101016-000280</v>
          </cell>
          <cell r="C33" t="str">
            <v>NOW</v>
          </cell>
          <cell r="D33" t="str">
            <v xml:space="preserve">DET LAVATRASTES </v>
          </cell>
          <cell r="E33" t="str">
            <v>LIMPIADOR</v>
          </cell>
          <cell r="F33">
            <v>436.79999999999995</v>
          </cell>
          <cell r="G33" t="str">
            <v>NOW JABON LIQUIDO LAVATRASTES 2.80 L/156 PLT CA</v>
          </cell>
        </row>
        <row r="34">
          <cell r="B34" t="str">
            <v>101016-000281</v>
          </cell>
          <cell r="C34" t="str">
            <v>NOW</v>
          </cell>
          <cell r="D34" t="str">
            <v xml:space="preserve">DET LAVATRASTES </v>
          </cell>
          <cell r="E34" t="str">
            <v>LIMPIADOR</v>
          </cell>
          <cell r="F34">
            <v>2.8</v>
          </cell>
          <cell r="G34" t="str">
            <v>NOW LAVATRASTES LIMON 2.80 L MX</v>
          </cell>
        </row>
        <row r="35">
          <cell r="B35" t="str">
            <v>101017-000501</v>
          </cell>
          <cell r="C35" t="str">
            <v>NOW</v>
          </cell>
          <cell r="D35" t="str">
            <v>LIMON</v>
          </cell>
          <cell r="E35" t="str">
            <v>LIMPIADOR</v>
          </cell>
          <cell r="F35">
            <v>5</v>
          </cell>
          <cell r="G35" t="str">
            <v>NOW LIMPIADOR LIMON 5 L</v>
          </cell>
        </row>
        <row r="36">
          <cell r="B36" t="str">
            <v>101017-001001</v>
          </cell>
          <cell r="C36" t="str">
            <v>NOW</v>
          </cell>
          <cell r="D36" t="str">
            <v>LIMON</v>
          </cell>
          <cell r="E36" t="str">
            <v>LIMPIADOR</v>
          </cell>
          <cell r="F36">
            <v>10</v>
          </cell>
          <cell r="G36" t="str">
            <v>NOW LIMPIADOR LIMON 10 L</v>
          </cell>
        </row>
        <row r="37">
          <cell r="B37" t="str">
            <v>101017-001200</v>
          </cell>
          <cell r="C37" t="str">
            <v>NOW</v>
          </cell>
          <cell r="D37" t="str">
            <v>LIMON</v>
          </cell>
          <cell r="E37" t="str">
            <v>LIMPIADOR</v>
          </cell>
          <cell r="F37">
            <v>12</v>
          </cell>
          <cell r="G37" t="str">
            <v>NOW LIMON 2 L (CAJA/6 PZAS)</v>
          </cell>
        </row>
        <row r="38">
          <cell r="B38" t="str">
            <v>101017-002001</v>
          </cell>
          <cell r="C38" t="str">
            <v>NOW</v>
          </cell>
          <cell r="D38" t="str">
            <v>LIMON</v>
          </cell>
          <cell r="E38" t="str">
            <v>LIMPIADOR</v>
          </cell>
          <cell r="F38">
            <v>20</v>
          </cell>
          <cell r="G38" t="str">
            <v>NOW LIMPIADOR LIMON 20 L</v>
          </cell>
        </row>
        <row r="39">
          <cell r="B39" t="str">
            <v>101017-000201</v>
          </cell>
          <cell r="C39" t="str">
            <v>NOW</v>
          </cell>
          <cell r="D39" t="str">
            <v>LIMON</v>
          </cell>
          <cell r="E39" t="str">
            <v>LIMPIADOR</v>
          </cell>
          <cell r="F39">
            <v>2</v>
          </cell>
          <cell r="G39" t="str">
            <v>NOW LIMPIADOR LIMON 2 L</v>
          </cell>
        </row>
        <row r="40">
          <cell r="B40" t="str">
            <v>101019-001001</v>
          </cell>
          <cell r="C40" t="str">
            <v>NOW</v>
          </cell>
          <cell r="D40" t="str">
            <v>MANZANA CANELA</v>
          </cell>
          <cell r="E40" t="str">
            <v>LIMPIADOR</v>
          </cell>
          <cell r="F40">
            <v>10</v>
          </cell>
          <cell r="G40" t="str">
            <v>NOW LIMPIADOR MANZANA CANELA 10 L</v>
          </cell>
        </row>
        <row r="41">
          <cell r="B41" t="str">
            <v>101019-002002</v>
          </cell>
          <cell r="C41" t="str">
            <v>NOW</v>
          </cell>
          <cell r="D41" t="str">
            <v>MANZANA CANELA</v>
          </cell>
          <cell r="E41" t="str">
            <v>LIMPIADOR</v>
          </cell>
          <cell r="F41">
            <v>20</v>
          </cell>
          <cell r="G41" t="str">
            <v>NOW LIMPIADOR MANZANA CANELA 20 L</v>
          </cell>
        </row>
        <row r="42">
          <cell r="B42" t="str">
            <v>101021-000901</v>
          </cell>
          <cell r="C42" t="str">
            <v>NOW</v>
          </cell>
          <cell r="D42" t="str">
            <v>PRELAVADO O QUITAMANCHAS</v>
          </cell>
          <cell r="E42" t="str">
            <v>PRELAVADOR</v>
          </cell>
          <cell r="F42">
            <v>9</v>
          </cell>
          <cell r="G42" t="str">
            <v>NOW QUITAMANCHAS 9 L</v>
          </cell>
        </row>
        <row r="43">
          <cell r="B43" t="str">
            <v>101021-001001</v>
          </cell>
          <cell r="C43" t="str">
            <v>NOW</v>
          </cell>
          <cell r="D43" t="str">
            <v>PRELAVADO O QUITAMANCHAS</v>
          </cell>
          <cell r="E43" t="str">
            <v>PRELAVADOR</v>
          </cell>
          <cell r="F43">
            <v>10</v>
          </cell>
          <cell r="G43" t="str">
            <v>NOW QUITAMANCHAS 10 L</v>
          </cell>
        </row>
        <row r="44">
          <cell r="B44" t="str">
            <v>102002-000501</v>
          </cell>
          <cell r="C44" t="str">
            <v>SENSACIONAL</v>
          </cell>
          <cell r="D44" t="str">
            <v>LAVANDA</v>
          </cell>
          <cell r="E44" t="str">
            <v>LIMPIADOR</v>
          </cell>
          <cell r="F44">
            <v>5</v>
          </cell>
          <cell r="G44" t="str">
            <v>SENSACIONAL LIMPIADOR LAVANDA 5 L</v>
          </cell>
        </row>
        <row r="45">
          <cell r="B45" t="str">
            <v>102002-001001</v>
          </cell>
          <cell r="C45" t="str">
            <v>SENSACIONAL</v>
          </cell>
          <cell r="D45" t="str">
            <v>LAVANDA</v>
          </cell>
          <cell r="E45" t="str">
            <v>LIMPIADOR</v>
          </cell>
          <cell r="F45">
            <v>10</v>
          </cell>
          <cell r="G45" t="str">
            <v>SENSACIONAL LIMPIADOR LAVANDA 10 L</v>
          </cell>
        </row>
        <row r="46">
          <cell r="B46" t="str">
            <v>102002-002001</v>
          </cell>
          <cell r="C46" t="str">
            <v>SENSACIONAL</v>
          </cell>
          <cell r="D46" t="str">
            <v>LAVANDA</v>
          </cell>
          <cell r="E46" t="str">
            <v>LIMPIADOR</v>
          </cell>
          <cell r="F46">
            <v>20</v>
          </cell>
          <cell r="G46" t="str">
            <v>SENSACIONAL LIMPIADOR LAVANDA 20 L</v>
          </cell>
        </row>
        <row r="47">
          <cell r="B47" t="str">
            <v>102004-000501</v>
          </cell>
          <cell r="C47" t="str">
            <v>SENSACIONAL</v>
          </cell>
          <cell r="D47" t="str">
            <v>PINO</v>
          </cell>
          <cell r="E47" t="str">
            <v>LIMPIADOR</v>
          </cell>
          <cell r="F47">
            <v>5</v>
          </cell>
          <cell r="G47" t="str">
            <v>SENSACIONAL LIMPIADOR PINO 5 L</v>
          </cell>
        </row>
        <row r="48">
          <cell r="B48" t="str">
            <v>102004-001001</v>
          </cell>
          <cell r="C48" t="str">
            <v>SENSACIONAL</v>
          </cell>
          <cell r="D48" t="str">
            <v>PINO</v>
          </cell>
          <cell r="E48" t="str">
            <v>LIMPIADOR</v>
          </cell>
          <cell r="F48">
            <v>10</v>
          </cell>
          <cell r="G48" t="str">
            <v>SENSACIONAL LIMPIADOR PINO 10 L</v>
          </cell>
        </row>
        <row r="49">
          <cell r="B49" t="str">
            <v>102004-002001</v>
          </cell>
          <cell r="C49" t="str">
            <v>SENSACIONAL</v>
          </cell>
          <cell r="D49" t="str">
            <v>PINO</v>
          </cell>
          <cell r="E49" t="str">
            <v>LIMPIADOR</v>
          </cell>
          <cell r="F49">
            <v>20</v>
          </cell>
          <cell r="G49" t="str">
            <v>SENSACIONAL LIMPIADOR PINO 20 L</v>
          </cell>
        </row>
        <row r="50">
          <cell r="B50" t="str">
            <v>102015-002001</v>
          </cell>
          <cell r="C50" t="str">
            <v>SENSACIONAL</v>
          </cell>
          <cell r="D50" t="str">
            <v>BLANQUEADOR</v>
          </cell>
          <cell r="F50">
            <v>20</v>
          </cell>
          <cell r="G50" t="str">
            <v>SENSACIONAL BLANQUEADOR 20 L</v>
          </cell>
        </row>
        <row r="51">
          <cell r="B51" t="str">
            <v>102026-000501</v>
          </cell>
          <cell r="C51" t="str">
            <v>SENSACIONAL</v>
          </cell>
          <cell r="D51" t="str">
            <v>SUAVIZANTE</v>
          </cell>
          <cell r="F51">
            <v>5</v>
          </cell>
          <cell r="G51" t="str">
            <v>SENSACIONAL SUAVIZANTE 5 L</v>
          </cell>
        </row>
        <row r="52">
          <cell r="B52" t="str">
            <v>102026-001001</v>
          </cell>
          <cell r="C52" t="str">
            <v>SENSACIONAL</v>
          </cell>
          <cell r="D52" t="str">
            <v>SUAVIZANTE</v>
          </cell>
          <cell r="F52">
            <v>10</v>
          </cell>
          <cell r="G52" t="str">
            <v>SENSACIONAL SUAVIZANTE 10 L</v>
          </cell>
        </row>
        <row r="53">
          <cell r="B53" t="str">
            <v>102026-002001</v>
          </cell>
          <cell r="C53" t="str">
            <v>SENSACIONAL</v>
          </cell>
          <cell r="D53" t="str">
            <v>SUAVIZANTE</v>
          </cell>
          <cell r="F53">
            <v>20</v>
          </cell>
          <cell r="G53" t="str">
            <v>SENSACIONAL SUAVIZANTE 20 L</v>
          </cell>
        </row>
        <row r="54">
          <cell r="B54" t="str">
            <v>102026-100000</v>
          </cell>
          <cell r="C54" t="str">
            <v>SENSACIONAL</v>
          </cell>
          <cell r="D54" t="str">
            <v>SUAVIZANTE</v>
          </cell>
          <cell r="F54">
            <v>1000</v>
          </cell>
          <cell r="G54" t="str">
            <v>SENSACIONAL SUAVIZANTE 1000 L</v>
          </cell>
        </row>
        <row r="55">
          <cell r="B55" t="str">
            <v>102029-000501</v>
          </cell>
          <cell r="C55" t="str">
            <v>SENSACIONAL</v>
          </cell>
          <cell r="D55" t="str">
            <v>DETERGENTE COLOR</v>
          </cell>
          <cell r="E55" t="str">
            <v>DETERGENTE</v>
          </cell>
          <cell r="F55">
            <v>5</v>
          </cell>
          <cell r="G55" t="str">
            <v>SENSACIONAL DETERGENTE 5 L</v>
          </cell>
        </row>
        <row r="56">
          <cell r="B56" t="str">
            <v>102029-001001</v>
          </cell>
          <cell r="C56" t="str">
            <v>SENSACIONAL</v>
          </cell>
          <cell r="D56" t="str">
            <v>DETERGENTE COLOR</v>
          </cell>
          <cell r="E56" t="str">
            <v>DETERGENTE</v>
          </cell>
          <cell r="F56">
            <v>10</v>
          </cell>
          <cell r="G56" t="str">
            <v>SENSACIONAL DETERGENTE 10 L</v>
          </cell>
        </row>
        <row r="57">
          <cell r="B57" t="str">
            <v>102029-002001</v>
          </cell>
          <cell r="C57" t="str">
            <v>SENSACIONAL</v>
          </cell>
          <cell r="D57" t="str">
            <v>DETERGENTE COLOR</v>
          </cell>
          <cell r="E57" t="str">
            <v>DETERGENTE</v>
          </cell>
          <cell r="F57">
            <v>20</v>
          </cell>
          <cell r="G57" t="str">
            <v>SENSACIONAL DETERGENTE 20 L</v>
          </cell>
        </row>
        <row r="58">
          <cell r="B58" t="str">
            <v>102029-020801</v>
          </cell>
          <cell r="C58" t="str">
            <v>SENSACIONAL</v>
          </cell>
          <cell r="D58" t="str">
            <v>DETERGENTE 208 L</v>
          </cell>
          <cell r="E58" t="str">
            <v>DETERGENTE</v>
          </cell>
          <cell r="F58">
            <v>208</v>
          </cell>
          <cell r="G58" t="str">
            <v>SENSACIONAL DETERGENTE 208 L</v>
          </cell>
        </row>
        <row r="59">
          <cell r="B59" t="str">
            <v>103001-001891</v>
          </cell>
          <cell r="C59" t="str">
            <v>MIRACHEM</v>
          </cell>
          <cell r="D59" t="str">
            <v>MIRACHEM</v>
          </cell>
          <cell r="E59">
            <v>500</v>
          </cell>
          <cell r="F59">
            <v>18.899999999999999</v>
          </cell>
          <cell r="G59" t="str">
            <v>MIRACHEM 500 18.9 L</v>
          </cell>
        </row>
        <row r="60">
          <cell r="B60" t="str">
            <v>103001-020801</v>
          </cell>
          <cell r="C60" t="str">
            <v>MIRACHEM</v>
          </cell>
          <cell r="D60" t="str">
            <v>MIRACHEM</v>
          </cell>
          <cell r="E60">
            <v>500</v>
          </cell>
          <cell r="F60">
            <v>208</v>
          </cell>
          <cell r="G60" t="str">
            <v>MIRACHEM 500 208 L</v>
          </cell>
        </row>
        <row r="61">
          <cell r="B61" t="str">
            <v>103002-001891</v>
          </cell>
          <cell r="C61" t="str">
            <v>MIRACHEM</v>
          </cell>
          <cell r="D61" t="str">
            <v>MIRACHEM</v>
          </cell>
          <cell r="E61">
            <v>250</v>
          </cell>
          <cell r="F61">
            <v>18.927059</v>
          </cell>
          <cell r="G61" t="str">
            <v>MIRACHEM 250 RUST &amp; SCALE REMOVER 5 GAL</v>
          </cell>
        </row>
        <row r="62">
          <cell r="B62" t="str">
            <v>103003-020801</v>
          </cell>
          <cell r="C62" t="str">
            <v>MIRACHEM</v>
          </cell>
          <cell r="D62" t="str">
            <v>MIRACHEM</v>
          </cell>
          <cell r="E62">
            <v>750</v>
          </cell>
          <cell r="F62">
            <v>208</v>
          </cell>
          <cell r="G62" t="str">
            <v>MIRACHEM 750 208 L</v>
          </cell>
        </row>
        <row r="63">
          <cell r="B63" t="str">
            <v>103001-000102</v>
          </cell>
          <cell r="C63" t="str">
            <v>MIRACHEM</v>
          </cell>
          <cell r="D63" t="str">
            <v>MIRACHEM</v>
          </cell>
          <cell r="E63" t="str">
            <v>500 PW</v>
          </cell>
          <cell r="F63">
            <v>0.44</v>
          </cell>
          <cell r="G63" t="str">
            <v>MIRACHEM 500 PW AEROSOL 18 OZ</v>
          </cell>
        </row>
        <row r="64">
          <cell r="B64" t="str">
            <v>105000-000901</v>
          </cell>
          <cell r="C64" t="str">
            <v>NATURAL SCIENCE</v>
          </cell>
          <cell r="D64" t="str">
            <v>REGULAR MX</v>
          </cell>
          <cell r="E64" t="str">
            <v>DETERGENTE</v>
          </cell>
          <cell r="F64">
            <v>9</v>
          </cell>
          <cell r="G64" t="str">
            <v>NATURAL SCIENCE DETERGENTE 9 L MX</v>
          </cell>
        </row>
        <row r="65">
          <cell r="B65" t="str">
            <v>105001-000901</v>
          </cell>
          <cell r="C65" t="str">
            <v>NATURAL SCIENCE</v>
          </cell>
          <cell r="D65" t="str">
            <v>REGULAR MX</v>
          </cell>
          <cell r="E65" t="str">
            <v>DETERGENTE</v>
          </cell>
          <cell r="F65">
            <v>9</v>
          </cell>
          <cell r="G65" t="str">
            <v>NATURAL SCIENCE SUAVIZANTE 9 L MX</v>
          </cell>
        </row>
        <row r="66">
          <cell r="B66" t="str">
            <v>105002-000901</v>
          </cell>
          <cell r="C66" t="str">
            <v>NATURAL SCIENCE</v>
          </cell>
          <cell r="D66" t="str">
            <v>OSCURA MX</v>
          </cell>
          <cell r="E66" t="str">
            <v>DETERGENTE</v>
          </cell>
          <cell r="F66">
            <v>9</v>
          </cell>
          <cell r="G66" t="str">
            <v>NATURAL SCIENCE DETERGENTE ROPA OSCURA 9 L MX</v>
          </cell>
        </row>
        <row r="67">
          <cell r="B67" t="str">
            <v>108001-000101</v>
          </cell>
          <cell r="C67" t="str">
            <v>GV</v>
          </cell>
          <cell r="D67" t="str">
            <v>ANTI-HONGOS ATOMIZADOR</v>
          </cell>
          <cell r="E67" t="str">
            <v>ATOMIZADOR</v>
          </cell>
          <cell r="F67">
            <v>1</v>
          </cell>
          <cell r="G67" t="str">
            <v>GV ANTI-HONGOS 1 L ATOM</v>
          </cell>
        </row>
        <row r="68">
          <cell r="B68" t="str">
            <v>108001-000102</v>
          </cell>
          <cell r="C68" t="str">
            <v>GV</v>
          </cell>
          <cell r="D68" t="str">
            <v>ANTI-HONGOS REFIL</v>
          </cell>
          <cell r="E68" t="str">
            <v>REFIL</v>
          </cell>
          <cell r="F68">
            <v>1</v>
          </cell>
          <cell r="G68" t="str">
            <v>GV ANTI-HONGOS 1 L REFILL</v>
          </cell>
        </row>
        <row r="69">
          <cell r="B69" t="str">
            <v>109001-001000</v>
          </cell>
          <cell r="C69" t="str">
            <v>MM</v>
          </cell>
          <cell r="D69" t="str">
            <v>PINO 10 L</v>
          </cell>
          <cell r="E69" t="str">
            <v>LIMPIADOR</v>
          </cell>
          <cell r="F69">
            <v>900</v>
          </cell>
          <cell r="G69" t="str">
            <v>MM LIMPIADOR MULTIUSOS PINO 10 L/90 PLT</v>
          </cell>
        </row>
        <row r="70">
          <cell r="B70" t="str">
            <v>109001-002000</v>
          </cell>
          <cell r="C70" t="str">
            <v>MM</v>
          </cell>
          <cell r="D70" t="str">
            <v>PINO 20 L</v>
          </cell>
          <cell r="E70" t="str">
            <v>LIMPIADOR</v>
          </cell>
          <cell r="F70">
            <v>960</v>
          </cell>
          <cell r="G70" t="str">
            <v>MM LIMPIADOR MULTIUSOS PINO 20 L/48 PLT</v>
          </cell>
        </row>
        <row r="71">
          <cell r="B71" t="str">
            <v>109002-002000</v>
          </cell>
          <cell r="C71" t="str">
            <v>MM</v>
          </cell>
          <cell r="D71" t="str">
            <v>BLANQUEADOR 20L</v>
          </cell>
          <cell r="F71">
            <v>960</v>
          </cell>
          <cell r="G71" t="str">
            <v>MM BLANQUEADOR 20L/48 PLT</v>
          </cell>
        </row>
        <row r="72">
          <cell r="B72" t="str">
            <v>109003-000600</v>
          </cell>
          <cell r="C72" t="str">
            <v>MM</v>
          </cell>
          <cell r="D72" t="str">
            <v>MULTIUSOS 5/1</v>
          </cell>
          <cell r="E72" t="str">
            <v>DESENGRASANTE</v>
          </cell>
          <cell r="F72">
            <v>696</v>
          </cell>
          <cell r="G72" t="str">
            <v>MM MULTIUSOS DESENGRASANTE 5/1 L/116 PLT</v>
          </cell>
        </row>
        <row r="73">
          <cell r="B73" t="str">
            <v>109003-001000</v>
          </cell>
          <cell r="C73" t="str">
            <v>MM</v>
          </cell>
          <cell r="D73" t="str">
            <v>MULTIUSOS 10L</v>
          </cell>
          <cell r="E73" t="str">
            <v>DESENGRASANTE</v>
          </cell>
          <cell r="F73">
            <v>1000</v>
          </cell>
          <cell r="G73" t="str">
            <v>MM DESENGRASANTE MULTIUSOS CONCENTRADO 10 L/100 PLT</v>
          </cell>
        </row>
        <row r="74">
          <cell r="B74" t="str">
            <v>109004-000600</v>
          </cell>
          <cell r="C74" t="str">
            <v>MM</v>
          </cell>
          <cell r="D74" t="str">
            <v>VIDRIOS Y SUPERFICIES 5/1</v>
          </cell>
          <cell r="F74">
            <v>696</v>
          </cell>
          <cell r="G74" t="str">
            <v>MM VIDRIOS Y SUPERFICIES 5/1 L/116 PLT</v>
          </cell>
        </row>
        <row r="75">
          <cell r="B75" t="str">
            <v>109005-000600</v>
          </cell>
          <cell r="C75" t="str">
            <v>MM</v>
          </cell>
          <cell r="D75" t="str">
            <v>BAÑOS Y AZULEJOS 5/1</v>
          </cell>
          <cell r="F75">
            <v>696</v>
          </cell>
          <cell r="G75" t="str">
            <v>MM BAÑOS Y AZULEJOS 5/1 L/116 PLT</v>
          </cell>
        </row>
        <row r="76">
          <cell r="B76" t="str">
            <v>109006-000900</v>
          </cell>
          <cell r="C76" t="str">
            <v>MM</v>
          </cell>
          <cell r="D76" t="str">
            <v>SUAVIZANTE 9L</v>
          </cell>
          <cell r="F76">
            <v>540</v>
          </cell>
          <cell r="G76" t="str">
            <v>MM SUAVIZANTE 9L/60 PLT</v>
          </cell>
        </row>
        <row r="77">
          <cell r="B77" t="str">
            <v>109006-002000</v>
          </cell>
          <cell r="C77" t="str">
            <v>MM</v>
          </cell>
          <cell r="D77" t="str">
            <v>SUAVIZANTE 20L</v>
          </cell>
          <cell r="F77">
            <v>960</v>
          </cell>
          <cell r="G77" t="str">
            <v>MM SUAVIZANTE 20L/48 PLT</v>
          </cell>
        </row>
        <row r="78">
          <cell r="B78" t="str">
            <v>109007-000900</v>
          </cell>
          <cell r="C78" t="str">
            <v>MM</v>
          </cell>
          <cell r="D78" t="str">
            <v>DETERGENTE 9L</v>
          </cell>
          <cell r="F78">
            <v>540</v>
          </cell>
          <cell r="G78" t="str">
            <v>MM DETERGENTE 9L/60 PLT</v>
          </cell>
        </row>
        <row r="79">
          <cell r="B79" t="str">
            <v>109007-002000</v>
          </cell>
          <cell r="C79" t="str">
            <v>MM</v>
          </cell>
          <cell r="D79" t="str">
            <v>DETERGENTE 20L</v>
          </cell>
          <cell r="F79">
            <v>960</v>
          </cell>
          <cell r="G79" t="str">
            <v>MM DETERGENTE 20L/48 PLT</v>
          </cell>
        </row>
        <row r="80">
          <cell r="B80" t="str">
            <v>109008-000900</v>
          </cell>
          <cell r="C80" t="str">
            <v>MM</v>
          </cell>
          <cell r="D80" t="str">
            <v>DETERGENTE ROPA OSCURA 20L</v>
          </cell>
          <cell r="F80">
            <v>540</v>
          </cell>
          <cell r="G80" t="str">
            <v>MM DETERGENTE ROPA OSCURA 9L/60 PLT</v>
          </cell>
        </row>
        <row r="81">
          <cell r="B81" t="str">
            <v>109009-001000</v>
          </cell>
          <cell r="C81" t="str">
            <v>MM</v>
          </cell>
          <cell r="D81" t="str">
            <v>QUITAMANCHAS  10L</v>
          </cell>
          <cell r="F81">
            <v>600</v>
          </cell>
          <cell r="G81" t="str">
            <v>MM QUITAMANCHAS 10 L/60 PLT</v>
          </cell>
        </row>
        <row r="82">
          <cell r="B82" t="str">
            <v>109010-000500</v>
          </cell>
          <cell r="C82" t="str">
            <v>MM</v>
          </cell>
          <cell r="D82" t="str">
            <v>MM DESENGRASANTE AUTOMOTRIZ 5 L</v>
          </cell>
          <cell r="F82">
            <v>840</v>
          </cell>
          <cell r="G82" t="str">
            <v>MM DESENGRASANTE AUTOMOTRIZ 5 L/168 PLT</v>
          </cell>
        </row>
        <row r="83">
          <cell r="B83" t="str">
            <v>109011-001000</v>
          </cell>
          <cell r="C83" t="str">
            <v>MM</v>
          </cell>
          <cell r="D83" t="str">
            <v>MM SHAMPOO AUTOMOTRIZ 10 L</v>
          </cell>
          <cell r="F83">
            <v>1000</v>
          </cell>
          <cell r="G83" t="str">
            <v>MM SHAMPOO AUTOMOTRIZ 10 L/100 PLT</v>
          </cell>
        </row>
        <row r="84">
          <cell r="B84" t="str">
            <v>109012-000600</v>
          </cell>
          <cell r="C84" t="str">
            <v>MM</v>
          </cell>
          <cell r="D84" t="str">
            <v>ABRILLANTADOR DE VINIL 5+1 L</v>
          </cell>
          <cell r="F84">
            <v>696</v>
          </cell>
          <cell r="G84" t="str">
            <v>MM ABRILLANTADOR DE VINIL 5/1 L/116 PLT</v>
          </cell>
        </row>
        <row r="85">
          <cell r="B85" t="str">
            <v>109013-001000</v>
          </cell>
          <cell r="C85" t="str">
            <v>MM</v>
          </cell>
          <cell r="D85" t="str">
            <v>LIMPIADOR MULTIUSOS BRISA DE MAR 10 L</v>
          </cell>
          <cell r="F85">
            <v>900</v>
          </cell>
          <cell r="G85" t="str">
            <v>MM LIMPIADOR MULTIUSOS BRISA DE MAR 10 L/90 PLT</v>
          </cell>
        </row>
      </sheetData>
      <sheetData sheetId="2"/>
      <sheetData sheetId="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TAS ABRIL 2017"/>
      <sheetName val="Dat_Bas"/>
      <sheetName val="Tabla"/>
      <sheetName val="Vtas Inegi"/>
    </sheetNames>
    <sheetDataSet>
      <sheetData sheetId="0"/>
      <sheetData sheetId="1">
        <row r="11">
          <cell r="B11" t="str">
            <v>101001-000101</v>
          </cell>
          <cell r="C11" t="str">
            <v>NOW</v>
          </cell>
          <cell r="D11" t="str">
            <v>MULTIUSOS</v>
          </cell>
          <cell r="E11" t="str">
            <v>DESENGRASANTE</v>
          </cell>
          <cell r="F11">
            <v>1</v>
          </cell>
          <cell r="G11" t="str">
            <v>NOW DESENGRASANTE MULTIUSOS 1 L</v>
          </cell>
        </row>
        <row r="12">
          <cell r="B12" t="str">
            <v>101001-000110</v>
          </cell>
          <cell r="C12" t="str">
            <v>NOW</v>
          </cell>
          <cell r="D12" t="str">
            <v>MULTIUSOS</v>
          </cell>
          <cell r="E12" t="str">
            <v>DESENGRASANTE</v>
          </cell>
          <cell r="F12">
            <v>1</v>
          </cell>
          <cell r="G12" t="str">
            <v>NOW MULTIUSOS DESENGRASANTE 1 L CR</v>
          </cell>
        </row>
        <row r="13">
          <cell r="B13" t="str">
            <v>101001-000601</v>
          </cell>
          <cell r="C13" t="str">
            <v>NOW</v>
          </cell>
          <cell r="D13" t="str">
            <v>MULTIUSOS</v>
          </cell>
          <cell r="E13" t="str">
            <v>DESENGRASANTE</v>
          </cell>
          <cell r="F13">
            <v>6</v>
          </cell>
          <cell r="G13" t="str">
            <v>NOW DESENGRASANTE MULTIUSOS 5/1 L</v>
          </cell>
        </row>
        <row r="14">
          <cell r="B14" t="str">
            <v>101001-000607</v>
          </cell>
          <cell r="C14" t="str">
            <v>NOW</v>
          </cell>
          <cell r="D14" t="str">
            <v>MULTIUSOS</v>
          </cell>
          <cell r="E14" t="str">
            <v>DESENGRASANTE</v>
          </cell>
          <cell r="F14">
            <v>6</v>
          </cell>
          <cell r="G14" t="str">
            <v>NOW ALL PURPOSE SUPER DEGREASER 5/1 L</v>
          </cell>
        </row>
        <row r="15">
          <cell r="B15" t="str">
            <v>101001-000610</v>
          </cell>
          <cell r="C15" t="str">
            <v>NOW</v>
          </cell>
          <cell r="D15" t="str">
            <v>MULTIUSOS</v>
          </cell>
          <cell r="E15" t="str">
            <v>DESENGRASANTE</v>
          </cell>
          <cell r="F15">
            <v>672</v>
          </cell>
          <cell r="G15" t="str">
            <v>NOW MULTIUSOS DESENGRASANTE 5/1 L/112 PLT CA</v>
          </cell>
        </row>
        <row r="16">
          <cell r="B16" t="str">
            <v>101001-001200</v>
          </cell>
          <cell r="C16" t="str">
            <v>NOW</v>
          </cell>
          <cell r="D16" t="str">
            <v>MULTIUSOS</v>
          </cell>
          <cell r="E16" t="str">
            <v>DESENGRASANTE</v>
          </cell>
          <cell r="F16">
            <v>12</v>
          </cell>
          <cell r="G16" t="str">
            <v>NOW MULTIUSOS 1 L (CAJA/12 PZAS)</v>
          </cell>
        </row>
        <row r="17">
          <cell r="B17" t="str">
            <v>101001-002001</v>
          </cell>
          <cell r="C17" t="str">
            <v>NOW</v>
          </cell>
          <cell r="D17" t="str">
            <v>MULTIUSOS</v>
          </cell>
          <cell r="E17" t="str">
            <v>DESENGRASANTE</v>
          </cell>
          <cell r="F17">
            <v>20</v>
          </cell>
          <cell r="G17" t="str">
            <v>NOW DESENGRASANTE MULTIUSOS 20 L</v>
          </cell>
        </row>
        <row r="18">
          <cell r="B18" t="str">
            <v>101003-000110</v>
          </cell>
          <cell r="C18" t="str">
            <v>NOW</v>
          </cell>
          <cell r="D18" t="str">
            <v>COCINA</v>
          </cell>
          <cell r="E18" t="str">
            <v>DESENGRASANTE</v>
          </cell>
          <cell r="F18">
            <v>1</v>
          </cell>
          <cell r="G18" t="str">
            <v>NOW COCINA DESENGRASANTE 1 L CR</v>
          </cell>
        </row>
        <row r="19">
          <cell r="B19" t="str">
            <v>101003-001200</v>
          </cell>
          <cell r="C19" t="str">
            <v>NOW</v>
          </cell>
          <cell r="D19" t="str">
            <v>COCINA</v>
          </cell>
          <cell r="E19" t="str">
            <v>DESENGRASANTE</v>
          </cell>
          <cell r="F19">
            <v>12</v>
          </cell>
          <cell r="G19" t="str">
            <v>NOW COCINA 1 L (CAJA 12PZAS)</v>
          </cell>
        </row>
        <row r="20">
          <cell r="B20" t="str">
            <v>101003-002001</v>
          </cell>
          <cell r="C20" t="str">
            <v>NOW</v>
          </cell>
          <cell r="D20" t="str">
            <v>COCINA</v>
          </cell>
          <cell r="E20" t="str">
            <v>DESENGRASANTE</v>
          </cell>
          <cell r="F20">
            <v>20</v>
          </cell>
          <cell r="G20" t="str">
            <v>NOW DESENGRASANTE DE COCINA 20 L</v>
          </cell>
        </row>
        <row r="21">
          <cell r="B21" t="str">
            <v>101004-000101</v>
          </cell>
          <cell r="C21" t="str">
            <v>NOW</v>
          </cell>
          <cell r="D21" t="str">
            <v>VIDRIOS Y SUPERFICIES</v>
          </cell>
          <cell r="F21">
            <v>1</v>
          </cell>
          <cell r="G21" t="str">
            <v>NOW VIDRIOS Y SUPERFICIES 1 L</v>
          </cell>
        </row>
        <row r="22">
          <cell r="B22" t="str">
            <v>101004-000110</v>
          </cell>
          <cell r="C22" t="str">
            <v>NOW</v>
          </cell>
          <cell r="D22" t="str">
            <v>VIDRIOS Y SUPERFICIES</v>
          </cell>
          <cell r="F22">
            <v>1</v>
          </cell>
          <cell r="G22" t="str">
            <v>NOW LIMPIADOR VIDRIOS Y SUPERFICIES 1 L CR</v>
          </cell>
        </row>
        <row r="23">
          <cell r="B23" t="str">
            <v>101004-000600</v>
          </cell>
          <cell r="C23" t="str">
            <v>NOW</v>
          </cell>
          <cell r="D23" t="str">
            <v>VIDRIOS Y SUPERFICIES</v>
          </cell>
          <cell r="E23" t="str">
            <v>CON VINAGRE</v>
          </cell>
          <cell r="F23">
            <v>672</v>
          </cell>
          <cell r="G23" t="str">
            <v>NOW LIMPIADOR VIDRIOS Y SUPERFICIES CON VINAGRE 5/1 L/112 PLT CA</v>
          </cell>
        </row>
        <row r="24">
          <cell r="B24" t="str">
            <v>101004-000601</v>
          </cell>
          <cell r="C24" t="str">
            <v>NOW</v>
          </cell>
          <cell r="D24" t="str">
            <v>VIDRIOS Y SUPERFICIES</v>
          </cell>
          <cell r="F24">
            <v>6</v>
          </cell>
          <cell r="G24" t="str">
            <v>NOW VIDRIOS Y SUPERFICIES 5/1 L</v>
          </cell>
        </row>
        <row r="25">
          <cell r="B25" t="str">
            <v>101004-001200</v>
          </cell>
          <cell r="C25" t="str">
            <v>NOW</v>
          </cell>
          <cell r="D25" t="str">
            <v>VIDRIOS Y SUPERFICIES</v>
          </cell>
          <cell r="F25">
            <v>12</v>
          </cell>
          <cell r="G25" t="str">
            <v>NOW VIDRIOS 1 L (CAJA/12 PZAS)</v>
          </cell>
        </row>
        <row r="26">
          <cell r="B26" t="str">
            <v>101004-002001</v>
          </cell>
          <cell r="C26" t="str">
            <v>NOW</v>
          </cell>
          <cell r="D26" t="str">
            <v>VIDRIOS Y SUPERFICIES</v>
          </cell>
          <cell r="F26">
            <v>20</v>
          </cell>
          <cell r="G26" t="str">
            <v>NOW VIDRIOS Y SUPERFICIES 20 L</v>
          </cell>
        </row>
        <row r="27">
          <cell r="B27" t="str">
            <v>101008-000101</v>
          </cell>
          <cell r="C27" t="str">
            <v>NOW</v>
          </cell>
          <cell r="D27" t="str">
            <v>BAÑOS Y AZULEJOS</v>
          </cell>
          <cell r="F27">
            <v>1</v>
          </cell>
          <cell r="G27" t="str">
            <v>NOW BAÑOS Y AZULEJOS 1 L</v>
          </cell>
        </row>
        <row r="28">
          <cell r="B28" t="str">
            <v>101008-000110</v>
          </cell>
          <cell r="C28" t="str">
            <v>NOW</v>
          </cell>
          <cell r="D28" t="str">
            <v>BAÑOS Y AZULEJOS</v>
          </cell>
          <cell r="F28">
            <v>1</v>
          </cell>
          <cell r="G28" t="str">
            <v>NOW LIMPIADOR BAÑOS Y AZULEJOS 1 L CR</v>
          </cell>
        </row>
        <row r="29">
          <cell r="B29" t="str">
            <v>101008-000600</v>
          </cell>
          <cell r="C29" t="str">
            <v>NOW</v>
          </cell>
          <cell r="D29" t="str">
            <v>BAÑOS Y AZULEJOS</v>
          </cell>
          <cell r="F29">
            <v>672</v>
          </cell>
          <cell r="G29" t="str">
            <v>NOW LIMPIADOR BAÑOS Y AZULEJOS CON CLORO ACTIVO ANTI HONGOS 5/1 L/112 PLT CA</v>
          </cell>
        </row>
        <row r="30">
          <cell r="B30" t="str">
            <v>101008-000601</v>
          </cell>
          <cell r="C30" t="str">
            <v>NOW</v>
          </cell>
          <cell r="D30" t="str">
            <v>BAÑOS Y AZULEJOS</v>
          </cell>
          <cell r="F30">
            <v>6</v>
          </cell>
          <cell r="G30" t="str">
            <v>NOW BAÑOS Y AZULEJOS 5/1 L</v>
          </cell>
        </row>
        <row r="31">
          <cell r="B31" t="str">
            <v>101008-001200</v>
          </cell>
          <cell r="C31" t="str">
            <v>NOW</v>
          </cell>
          <cell r="D31" t="str">
            <v>BAÑOS Y AZULEJOS</v>
          </cell>
          <cell r="F31">
            <v>12</v>
          </cell>
          <cell r="G31" t="str">
            <v>NOW BAÑOS 1 L (CAJA/12 PZAS)</v>
          </cell>
        </row>
        <row r="32">
          <cell r="B32" t="str">
            <v>101008-002001</v>
          </cell>
          <cell r="C32" t="str">
            <v>NOW</v>
          </cell>
          <cell r="D32" t="str">
            <v>BAÑOS Y AZULEJOS</v>
          </cell>
          <cell r="F32">
            <v>20</v>
          </cell>
          <cell r="G32" t="str">
            <v>NOW BAÑOS Y AZULEJOS 20 L</v>
          </cell>
        </row>
        <row r="33">
          <cell r="B33" t="str">
            <v>101016-000280</v>
          </cell>
          <cell r="C33" t="str">
            <v>NOW</v>
          </cell>
          <cell r="D33" t="str">
            <v xml:space="preserve">DET LAVATRASTES </v>
          </cell>
          <cell r="E33" t="str">
            <v>LIMPIADOR</v>
          </cell>
          <cell r="F33">
            <v>436.79999999999995</v>
          </cell>
          <cell r="G33" t="str">
            <v>NOW JABON LIQUIDO LAVATRASTES 2.80 L/156 PLT CA</v>
          </cell>
        </row>
        <row r="34">
          <cell r="B34" t="str">
            <v>101016-000281</v>
          </cell>
          <cell r="C34" t="str">
            <v>NOW</v>
          </cell>
          <cell r="D34" t="str">
            <v xml:space="preserve">DET LAVATRASTES </v>
          </cell>
          <cell r="E34" t="str">
            <v>LIMPIADOR</v>
          </cell>
          <cell r="F34">
            <v>2.8</v>
          </cell>
          <cell r="G34" t="str">
            <v>NOW LAVATRASTES LIMON 2.80 L MX</v>
          </cell>
        </row>
        <row r="35">
          <cell r="B35" t="str">
            <v>101017-000501</v>
          </cell>
          <cell r="C35" t="str">
            <v>NOW</v>
          </cell>
          <cell r="D35" t="str">
            <v>LIMON</v>
          </cell>
          <cell r="E35" t="str">
            <v>LIMPIADOR</v>
          </cell>
          <cell r="F35">
            <v>5</v>
          </cell>
          <cell r="G35" t="str">
            <v>NOW LIMPIADOR LIMON 5 L</v>
          </cell>
        </row>
        <row r="36">
          <cell r="B36" t="str">
            <v>101017-001001</v>
          </cell>
          <cell r="C36" t="str">
            <v>NOW</v>
          </cell>
          <cell r="D36" t="str">
            <v>LIMON</v>
          </cell>
          <cell r="E36" t="str">
            <v>LIMPIADOR</v>
          </cell>
          <cell r="F36">
            <v>10</v>
          </cell>
          <cell r="G36" t="str">
            <v>NOW LIMPIADOR LIMON 10 L</v>
          </cell>
        </row>
        <row r="37">
          <cell r="B37" t="str">
            <v>101017-001200</v>
          </cell>
          <cell r="C37" t="str">
            <v>NOW</v>
          </cell>
          <cell r="D37" t="str">
            <v>LIMON</v>
          </cell>
          <cell r="E37" t="str">
            <v>LIMPIADOR</v>
          </cell>
          <cell r="F37">
            <v>12</v>
          </cell>
          <cell r="G37" t="str">
            <v>NOW LIMON 2 L (CAJA/6 PZAS)</v>
          </cell>
        </row>
        <row r="38">
          <cell r="B38" t="str">
            <v>101017-002001</v>
          </cell>
          <cell r="C38" t="str">
            <v>NOW</v>
          </cell>
          <cell r="D38" t="str">
            <v>LIMON</v>
          </cell>
          <cell r="E38" t="str">
            <v>LIMPIADOR</v>
          </cell>
          <cell r="F38">
            <v>20</v>
          </cell>
          <cell r="G38" t="str">
            <v>NOW LIMPIADOR LIMON 20 L</v>
          </cell>
        </row>
        <row r="39">
          <cell r="B39" t="str">
            <v>101017-000201</v>
          </cell>
          <cell r="C39" t="str">
            <v>NOW</v>
          </cell>
          <cell r="D39" t="str">
            <v>LIMON</v>
          </cell>
          <cell r="E39" t="str">
            <v>LIMPIADOR</v>
          </cell>
          <cell r="F39">
            <v>2</v>
          </cell>
          <cell r="G39" t="str">
            <v>NOW LIMPIADOR LIMON 2 L</v>
          </cell>
        </row>
        <row r="40">
          <cell r="B40" t="str">
            <v>101019-001001</v>
          </cell>
          <cell r="C40" t="str">
            <v>NOW</v>
          </cell>
          <cell r="D40" t="str">
            <v>MANZANA CANELA</v>
          </cell>
          <cell r="E40" t="str">
            <v>LIMPIADOR</v>
          </cell>
          <cell r="F40">
            <v>10</v>
          </cell>
          <cell r="G40" t="str">
            <v>NOW LIMPIADOR MANZANA CANELA 10 L</v>
          </cell>
        </row>
        <row r="41">
          <cell r="B41" t="str">
            <v>101019-002002</v>
          </cell>
          <cell r="C41" t="str">
            <v>NOW</v>
          </cell>
          <cell r="D41" t="str">
            <v>MANZANA CANELA</v>
          </cell>
          <cell r="E41" t="str">
            <v>LIMPIADOR</v>
          </cell>
          <cell r="F41">
            <v>20</v>
          </cell>
          <cell r="G41" t="str">
            <v>NOW LIMPIADOR MANZANA CANELA 20 L</v>
          </cell>
        </row>
        <row r="42">
          <cell r="B42" t="str">
            <v>101021-000901</v>
          </cell>
          <cell r="C42" t="str">
            <v>NOW</v>
          </cell>
          <cell r="D42" t="str">
            <v>PRELAVADO O QUITAMANCHAS</v>
          </cell>
          <cell r="E42" t="str">
            <v>PRELAVADOR</v>
          </cell>
          <cell r="F42">
            <v>9</v>
          </cell>
          <cell r="G42" t="str">
            <v>NOW QUITAMANCHAS 9 L</v>
          </cell>
        </row>
        <row r="43">
          <cell r="B43" t="str">
            <v>101021-001001</v>
          </cell>
          <cell r="C43" t="str">
            <v>NOW</v>
          </cell>
          <cell r="D43" t="str">
            <v>PRELAVADO O QUITAMANCHAS</v>
          </cell>
          <cell r="E43" t="str">
            <v>PRELAVADOR</v>
          </cell>
          <cell r="F43">
            <v>10</v>
          </cell>
          <cell r="G43" t="str">
            <v>NOW QUITAMANCHAS 10 L</v>
          </cell>
        </row>
        <row r="44">
          <cell r="B44" t="str">
            <v>102002-000501</v>
          </cell>
          <cell r="C44" t="str">
            <v>SENSACIONAL</v>
          </cell>
          <cell r="D44" t="str">
            <v>LAVANDA</v>
          </cell>
          <cell r="E44" t="str">
            <v>LIMPIADOR</v>
          </cell>
          <cell r="F44">
            <v>5</v>
          </cell>
          <cell r="G44" t="str">
            <v>SENSACIONAL LIMPIADOR LAVANDA 5 L</v>
          </cell>
        </row>
        <row r="45">
          <cell r="B45" t="str">
            <v>102002-001001</v>
          </cell>
          <cell r="C45" t="str">
            <v>SENSACIONAL</v>
          </cell>
          <cell r="D45" t="str">
            <v>LAVANDA</v>
          </cell>
          <cell r="E45" t="str">
            <v>LIMPIADOR</v>
          </cell>
          <cell r="F45">
            <v>10</v>
          </cell>
          <cell r="G45" t="str">
            <v>SENSACIONAL LIMPIADOR LAVANDA 10 L</v>
          </cell>
        </row>
        <row r="46">
          <cell r="B46" t="str">
            <v>102002-002001</v>
          </cell>
          <cell r="C46" t="str">
            <v>SENSACIONAL</v>
          </cell>
          <cell r="D46" t="str">
            <v>LAVANDA</v>
          </cell>
          <cell r="E46" t="str">
            <v>LIMPIADOR</v>
          </cell>
          <cell r="F46">
            <v>20</v>
          </cell>
          <cell r="G46" t="str">
            <v>SENSACIONAL LIMPIADOR LAVANDA 20 L</v>
          </cell>
        </row>
        <row r="47">
          <cell r="B47" t="str">
            <v>102004-000501</v>
          </cell>
          <cell r="C47" t="str">
            <v>SENSACIONAL</v>
          </cell>
          <cell r="D47" t="str">
            <v>PINO</v>
          </cell>
          <cell r="E47" t="str">
            <v>LIMPIADOR</v>
          </cell>
          <cell r="F47">
            <v>5</v>
          </cell>
          <cell r="G47" t="str">
            <v>SENSACIONAL LIMPIADOR PINO 5 L</v>
          </cell>
        </row>
        <row r="48">
          <cell r="B48" t="str">
            <v>102004-001001</v>
          </cell>
          <cell r="C48" t="str">
            <v>SENSACIONAL</v>
          </cell>
          <cell r="D48" t="str">
            <v>PINO</v>
          </cell>
          <cell r="E48" t="str">
            <v>LIMPIADOR</v>
          </cell>
          <cell r="F48">
            <v>10</v>
          </cell>
          <cell r="G48" t="str">
            <v>SENSACIONAL LIMPIADOR PINO 10 L</v>
          </cell>
        </row>
        <row r="49">
          <cell r="B49" t="str">
            <v>102004-002001</v>
          </cell>
          <cell r="C49" t="str">
            <v>SENSACIONAL</v>
          </cell>
          <cell r="D49" t="str">
            <v>PINO</v>
          </cell>
          <cell r="E49" t="str">
            <v>LIMPIADOR</v>
          </cell>
          <cell r="F49">
            <v>20</v>
          </cell>
          <cell r="G49" t="str">
            <v>SENSACIONAL LIMPIADOR PINO 20 L</v>
          </cell>
        </row>
        <row r="50">
          <cell r="B50" t="str">
            <v>102015-002001</v>
          </cell>
          <cell r="C50" t="str">
            <v>SENSACIONAL</v>
          </cell>
          <cell r="D50" t="str">
            <v>BLANQUEADOR</v>
          </cell>
          <cell r="F50">
            <v>20</v>
          </cell>
          <cell r="G50" t="str">
            <v>SENSACIONAL BLANQUEADOR 20 L</v>
          </cell>
        </row>
        <row r="51">
          <cell r="B51" t="str">
            <v>102026-000501</v>
          </cell>
          <cell r="C51" t="str">
            <v>SENSACIONAL</v>
          </cell>
          <cell r="D51" t="str">
            <v>SUAVIZANTE</v>
          </cell>
          <cell r="F51">
            <v>5</v>
          </cell>
          <cell r="G51" t="str">
            <v>SENSACIONAL SUAVIZANTE 5 L</v>
          </cell>
        </row>
        <row r="52">
          <cell r="B52" t="str">
            <v>102026-001001</v>
          </cell>
          <cell r="C52" t="str">
            <v>SENSACIONAL</v>
          </cell>
          <cell r="D52" t="str">
            <v>SUAVIZANTE</v>
          </cell>
          <cell r="F52">
            <v>10</v>
          </cell>
          <cell r="G52" t="str">
            <v>SENSACIONAL SUAVIZANTE 10 L</v>
          </cell>
        </row>
        <row r="53">
          <cell r="B53" t="str">
            <v>102026-002001</v>
          </cell>
          <cell r="C53" t="str">
            <v>SENSACIONAL</v>
          </cell>
          <cell r="D53" t="str">
            <v>SUAVIZANTE</v>
          </cell>
          <cell r="F53">
            <v>20</v>
          </cell>
          <cell r="G53" t="str">
            <v>SENSACIONAL SUAVIZANTE 20 L</v>
          </cell>
        </row>
        <row r="54">
          <cell r="B54" t="str">
            <v>102026-100000</v>
          </cell>
          <cell r="C54" t="str">
            <v>SENSACIONAL</v>
          </cell>
          <cell r="D54" t="str">
            <v>SUAVIZANTE</v>
          </cell>
          <cell r="F54">
            <v>1000</v>
          </cell>
          <cell r="G54" t="str">
            <v>SENSACIONAL SUAVIZANTE 1000 L</v>
          </cell>
        </row>
        <row r="55">
          <cell r="B55" t="str">
            <v>102029-000501</v>
          </cell>
          <cell r="C55" t="str">
            <v>SENSACIONAL</v>
          </cell>
          <cell r="D55" t="str">
            <v>DETERGENTE COLOR</v>
          </cell>
          <cell r="E55" t="str">
            <v>DETERGENTE</v>
          </cell>
          <cell r="F55">
            <v>5</v>
          </cell>
          <cell r="G55" t="str">
            <v>SENSACIONAL DETERGENTE 5 L</v>
          </cell>
        </row>
        <row r="56">
          <cell r="B56" t="str">
            <v>102029-001001</v>
          </cell>
          <cell r="C56" t="str">
            <v>SENSACIONAL</v>
          </cell>
          <cell r="D56" t="str">
            <v>DETERGENTE COLOR</v>
          </cell>
          <cell r="E56" t="str">
            <v>DETERGENTE</v>
          </cell>
          <cell r="F56">
            <v>10</v>
          </cell>
          <cell r="G56" t="str">
            <v>SENSACIONAL DETERGENTE 10 L</v>
          </cell>
        </row>
        <row r="57">
          <cell r="B57" t="str">
            <v>102029-002001</v>
          </cell>
          <cell r="C57" t="str">
            <v>SENSACIONAL</v>
          </cell>
          <cell r="D57" t="str">
            <v>DETERGENTE COLOR</v>
          </cell>
          <cell r="E57" t="str">
            <v>DETERGENTE</v>
          </cell>
          <cell r="F57">
            <v>20</v>
          </cell>
          <cell r="G57" t="str">
            <v>SENSACIONAL DETERGENTE 20 L</v>
          </cell>
        </row>
        <row r="58">
          <cell r="B58" t="str">
            <v>102029-020801</v>
          </cell>
          <cell r="C58" t="str">
            <v>SENSACIONAL</v>
          </cell>
          <cell r="D58" t="str">
            <v>DETERGENTE 208 L</v>
          </cell>
          <cell r="E58" t="str">
            <v>DETERGENTE</v>
          </cell>
          <cell r="F58">
            <v>208</v>
          </cell>
          <cell r="G58" t="str">
            <v>SENSACIONAL DETERGENTE 208 L</v>
          </cell>
        </row>
        <row r="59">
          <cell r="B59" t="str">
            <v>103001-001891</v>
          </cell>
          <cell r="C59" t="str">
            <v>MIRACHEM</v>
          </cell>
          <cell r="D59" t="str">
            <v>MIRACHEM</v>
          </cell>
          <cell r="E59">
            <v>500</v>
          </cell>
          <cell r="F59">
            <v>18.899999999999999</v>
          </cell>
          <cell r="G59" t="str">
            <v>MIRACHEM 500 18.9 L</v>
          </cell>
        </row>
        <row r="60">
          <cell r="B60" t="str">
            <v>103001-020801</v>
          </cell>
          <cell r="C60" t="str">
            <v>MIRACHEM</v>
          </cell>
          <cell r="D60" t="str">
            <v>MIRACHEM</v>
          </cell>
          <cell r="E60">
            <v>500</v>
          </cell>
          <cell r="F60">
            <v>208</v>
          </cell>
          <cell r="G60" t="str">
            <v>MIRACHEM 500 208 L</v>
          </cell>
        </row>
        <row r="61">
          <cell r="B61" t="str">
            <v>103002-001891</v>
          </cell>
          <cell r="C61" t="str">
            <v>MIRACHEM</v>
          </cell>
          <cell r="D61" t="str">
            <v>MIRACHEM</v>
          </cell>
          <cell r="E61">
            <v>250</v>
          </cell>
          <cell r="F61">
            <v>18.927059</v>
          </cell>
          <cell r="G61" t="str">
            <v>MIRACHEM 250 RUST &amp; SCALE REMOVER 5 GAL</v>
          </cell>
        </row>
        <row r="62">
          <cell r="B62" t="str">
            <v>103003-020801</v>
          </cell>
          <cell r="C62" t="str">
            <v>MIRACHEM</v>
          </cell>
          <cell r="D62" t="str">
            <v>MIRACHEM</v>
          </cell>
          <cell r="E62">
            <v>750</v>
          </cell>
          <cell r="F62">
            <v>208</v>
          </cell>
          <cell r="G62" t="str">
            <v>MIRACHEM 750 208 L</v>
          </cell>
        </row>
        <row r="63">
          <cell r="B63" t="str">
            <v>103001-000102</v>
          </cell>
          <cell r="C63" t="str">
            <v>MIRACHEM</v>
          </cell>
          <cell r="D63" t="str">
            <v>MIRACHEM</v>
          </cell>
          <cell r="E63" t="str">
            <v>500 PW</v>
          </cell>
          <cell r="F63">
            <v>0.44</v>
          </cell>
          <cell r="G63" t="str">
            <v>MIRACHEM 500 PW AEROSOL 18 OZ</v>
          </cell>
        </row>
        <row r="64">
          <cell r="B64" t="str">
            <v>105000-000901</v>
          </cell>
          <cell r="C64" t="str">
            <v>NATURAL SCIENCE</v>
          </cell>
          <cell r="D64" t="str">
            <v>REGULAR MX</v>
          </cell>
          <cell r="E64" t="str">
            <v>DETERGENTE</v>
          </cell>
          <cell r="F64">
            <v>9</v>
          </cell>
          <cell r="G64" t="str">
            <v>NATURAL SCIENCE DETERGENTE 9 L MX</v>
          </cell>
        </row>
        <row r="65">
          <cell r="B65" t="str">
            <v>105001-000901</v>
          </cell>
          <cell r="C65" t="str">
            <v>NATURAL SCIENCE</v>
          </cell>
          <cell r="D65" t="str">
            <v>REGULAR MX</v>
          </cell>
          <cell r="E65" t="str">
            <v>DETERGENTE</v>
          </cell>
          <cell r="F65">
            <v>9</v>
          </cell>
          <cell r="G65" t="str">
            <v>NATURAL SCIENCE SUAVIZANTE 9 L MX</v>
          </cell>
        </row>
        <row r="66">
          <cell r="B66" t="str">
            <v>105002-000901</v>
          </cell>
          <cell r="C66" t="str">
            <v>NATURAL SCIENCE</v>
          </cell>
          <cell r="D66" t="str">
            <v>OSCURA MX</v>
          </cell>
          <cell r="E66" t="str">
            <v>DETERGENTE</v>
          </cell>
          <cell r="F66">
            <v>9</v>
          </cell>
          <cell r="G66" t="str">
            <v>NATURAL SCIENCE DETERGENTE ROPA OSCURA 9 L MX</v>
          </cell>
        </row>
        <row r="67">
          <cell r="B67" t="str">
            <v>108001-000101</v>
          </cell>
          <cell r="C67" t="str">
            <v>GV</v>
          </cell>
          <cell r="D67" t="str">
            <v>ANTI-HONGOS ATOMIZADOR</v>
          </cell>
          <cell r="E67" t="str">
            <v>ATOMIZADOR</v>
          </cell>
          <cell r="F67">
            <v>1</v>
          </cell>
          <cell r="G67" t="str">
            <v>GV ANTI-HONGOS 1 L ATOM</v>
          </cell>
        </row>
        <row r="68">
          <cell r="B68" t="str">
            <v>108001-000102</v>
          </cell>
          <cell r="C68" t="str">
            <v>GV</v>
          </cell>
          <cell r="D68" t="str">
            <v>ANTI-HONGOS REFIL</v>
          </cell>
          <cell r="E68" t="str">
            <v>REFIL</v>
          </cell>
          <cell r="F68">
            <v>1</v>
          </cell>
          <cell r="G68" t="str">
            <v>GV ANTI-HONGOS 1 L REFILL</v>
          </cell>
        </row>
        <row r="69">
          <cell r="B69" t="str">
            <v>109001-001000</v>
          </cell>
          <cell r="C69" t="str">
            <v>MM</v>
          </cell>
          <cell r="D69" t="str">
            <v>PINO 10 L</v>
          </cell>
          <cell r="E69" t="str">
            <v>LIMPIADOR</v>
          </cell>
          <cell r="F69">
            <v>900</v>
          </cell>
          <cell r="G69" t="str">
            <v>MM LIMPIADOR MULTIUSOS PINO 10 L/90 PLT</v>
          </cell>
        </row>
        <row r="70">
          <cell r="B70" t="str">
            <v>109001-002000</v>
          </cell>
          <cell r="C70" t="str">
            <v>MM</v>
          </cell>
          <cell r="D70" t="str">
            <v>PINO 20 L</v>
          </cell>
          <cell r="E70" t="str">
            <v>LIMPIADOR</v>
          </cell>
          <cell r="F70">
            <v>960</v>
          </cell>
          <cell r="G70" t="str">
            <v>MM LIMPIADOR MULTIUSOS PINO 20 L/48 PLT</v>
          </cell>
        </row>
        <row r="71">
          <cell r="B71" t="str">
            <v>109002-002000</v>
          </cell>
          <cell r="C71" t="str">
            <v>MM</v>
          </cell>
          <cell r="D71" t="str">
            <v>BLANQUEADOR 20L</v>
          </cell>
          <cell r="F71">
            <v>960</v>
          </cell>
          <cell r="G71" t="str">
            <v>MM BLANQUEADOR 20L/48 PLT</v>
          </cell>
        </row>
        <row r="72">
          <cell r="B72" t="str">
            <v>109003-000600</v>
          </cell>
          <cell r="C72" t="str">
            <v>MM</v>
          </cell>
          <cell r="D72" t="str">
            <v>MULTIUSOS 5/1</v>
          </cell>
          <cell r="E72" t="str">
            <v>DESENGRASANTE</v>
          </cell>
          <cell r="F72">
            <v>696</v>
          </cell>
          <cell r="G72" t="str">
            <v>MM MULTIUSOS DESENGRASANTE 5/1 L/116 PLT</v>
          </cell>
        </row>
        <row r="73">
          <cell r="B73" t="str">
            <v>109003-001000</v>
          </cell>
          <cell r="C73" t="str">
            <v>MM</v>
          </cell>
          <cell r="D73" t="str">
            <v>MULTIUSOS 10L</v>
          </cell>
          <cell r="E73" t="str">
            <v>DESENGRASANTE</v>
          </cell>
          <cell r="F73">
            <v>1000</v>
          </cell>
          <cell r="G73" t="str">
            <v>MM DESENGRASANTE MULTIUSOS CONCENTRADO 10 L/100 PLT</v>
          </cell>
        </row>
        <row r="74">
          <cell r="B74" t="str">
            <v>109004-000600</v>
          </cell>
          <cell r="C74" t="str">
            <v>MM</v>
          </cell>
          <cell r="D74" t="str">
            <v>VIDRIOS Y SUPERFICIES 5/1</v>
          </cell>
          <cell r="F74">
            <v>696</v>
          </cell>
          <cell r="G74" t="str">
            <v>MM VIDRIOS Y SUPERFICIES 5/1 L/116 PLT</v>
          </cell>
        </row>
        <row r="75">
          <cell r="B75" t="str">
            <v>109005-000600</v>
          </cell>
          <cell r="C75" t="str">
            <v>MM</v>
          </cell>
          <cell r="D75" t="str">
            <v>BAÑOS Y AZULEJOS 5/1</v>
          </cell>
          <cell r="F75">
            <v>696</v>
          </cell>
          <cell r="G75" t="str">
            <v>MM BAÑOS Y AZULEJOS 5/1 L/116 PLT</v>
          </cell>
        </row>
        <row r="76">
          <cell r="B76" t="str">
            <v>109006-000900</v>
          </cell>
          <cell r="C76" t="str">
            <v>MM</v>
          </cell>
          <cell r="D76" t="str">
            <v>SUAVIZANTE 9L</v>
          </cell>
          <cell r="F76">
            <v>540</v>
          </cell>
          <cell r="G76" t="str">
            <v>MM SUAVIZANTE 9L/60 PLT</v>
          </cell>
        </row>
        <row r="77">
          <cell r="B77" t="str">
            <v>109006-002000</v>
          </cell>
          <cell r="C77" t="str">
            <v>MM</v>
          </cell>
          <cell r="D77" t="str">
            <v>SUAVIZANTE 20L</v>
          </cell>
          <cell r="F77">
            <v>960</v>
          </cell>
          <cell r="G77" t="str">
            <v>MM SUAVIZANTE 20L/48 PLT</v>
          </cell>
        </row>
        <row r="78">
          <cell r="B78" t="str">
            <v>109007-000900</v>
          </cell>
          <cell r="C78" t="str">
            <v>MM</v>
          </cell>
          <cell r="D78" t="str">
            <v>DETERGENTE 9L</v>
          </cell>
          <cell r="F78">
            <v>540</v>
          </cell>
          <cell r="G78" t="str">
            <v>MM DETERGENTE 9L/60 PLT</v>
          </cell>
        </row>
        <row r="79">
          <cell r="B79" t="str">
            <v>109007-002000</v>
          </cell>
          <cell r="C79" t="str">
            <v>MM</v>
          </cell>
          <cell r="D79" t="str">
            <v>DETERGENTE 20L</v>
          </cell>
          <cell r="F79">
            <v>960</v>
          </cell>
          <cell r="G79" t="str">
            <v>MM DETERGENTE 20L/48 PLT</v>
          </cell>
        </row>
        <row r="80">
          <cell r="B80" t="str">
            <v>109008-000900</v>
          </cell>
          <cell r="C80" t="str">
            <v>MM</v>
          </cell>
          <cell r="D80" t="str">
            <v>DETERGENTE ROPA OSCURA 20L</v>
          </cell>
          <cell r="F80">
            <v>540</v>
          </cell>
          <cell r="G80" t="str">
            <v>MM DETERGENTE ROPA OSCURA 9L/60 PLT</v>
          </cell>
        </row>
        <row r="81">
          <cell r="B81" t="str">
            <v>109009-001000</v>
          </cell>
          <cell r="C81" t="str">
            <v>MM</v>
          </cell>
          <cell r="D81" t="str">
            <v>QUITAMANCHAS  10L</v>
          </cell>
          <cell r="F81">
            <v>600</v>
          </cell>
          <cell r="G81" t="str">
            <v>MM QUITAMANCHAS 10 L/60 PLT</v>
          </cell>
        </row>
        <row r="82">
          <cell r="B82" t="str">
            <v>109010-000500</v>
          </cell>
          <cell r="C82" t="str">
            <v>MM</v>
          </cell>
          <cell r="D82" t="str">
            <v>MM DESENGRASANTE AUTOMOTRIZ 5 L</v>
          </cell>
          <cell r="F82">
            <v>840</v>
          </cell>
          <cell r="G82" t="str">
            <v>MM DESENGRASANTE AUTOMOTRIZ 5 L/168 PLT</v>
          </cell>
        </row>
        <row r="83">
          <cell r="B83" t="str">
            <v>109011-001000</v>
          </cell>
          <cell r="C83" t="str">
            <v>MM</v>
          </cell>
          <cell r="D83" t="str">
            <v>MM SHAMPOO AUTOMOTRIZ 10 L</v>
          </cell>
          <cell r="F83">
            <v>1000</v>
          </cell>
          <cell r="G83" t="str">
            <v>MM SHAMPOO AUTOMOTRIZ 10 L/100 PLT</v>
          </cell>
        </row>
        <row r="84">
          <cell r="B84" t="str">
            <v>109012-000600</v>
          </cell>
          <cell r="C84" t="str">
            <v>MM</v>
          </cell>
          <cell r="D84" t="str">
            <v>ABRILLANTADOR DE VINIL 5+1 L</v>
          </cell>
          <cell r="F84">
            <v>696</v>
          </cell>
          <cell r="G84" t="str">
            <v>MM ABRILLANTADOR DE VINIL 5/1 L/116 PLT</v>
          </cell>
        </row>
        <row r="85">
          <cell r="B85" t="str">
            <v>109013-001000</v>
          </cell>
          <cell r="C85" t="str">
            <v>MM</v>
          </cell>
          <cell r="D85" t="str">
            <v>LIMPIADOR MULTIUSOS BRISA DE MAR 10 L</v>
          </cell>
          <cell r="F85">
            <v>900</v>
          </cell>
          <cell r="G85" t="str">
            <v>MM LIMPIADOR MULTIUSOS BRISA DE MAR 10 L/90 PLT</v>
          </cell>
        </row>
      </sheetData>
      <sheetData sheetId="2"/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-DC-FO-32"/>
      <sheetName val="Compras Febrero"/>
      <sheetName val="Hoja1"/>
      <sheetName val="Proveedores"/>
      <sheetName val="Hoja2"/>
      <sheetName val="DESC. Y REB."/>
      <sheetName val="BASE"/>
      <sheetName val="QM HOY"/>
      <sheetName val="QM"/>
      <sheetName val="QM CALCULO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B-37"/>
      <sheetName val="Compras Febrero"/>
      <sheetName val="Hoja1"/>
      <sheetName val="Proveedores"/>
    </sheetNames>
    <sheetDataSet>
      <sheetData sheetId="0"/>
      <sheetData sheetId="1"/>
      <sheetData sheetId="2">
        <row r="75">
          <cell r="E75" t="str">
            <v>P000002</v>
          </cell>
          <cell r="F75" t="str">
            <v>INDUSTRIAS BUINMOR, S.A. DE  C.V.</v>
          </cell>
          <cell r="G75">
            <v>81</v>
          </cell>
          <cell r="H75">
            <v>1559659.3</v>
          </cell>
        </row>
        <row r="76">
          <cell r="E76" t="str">
            <v>P000004</v>
          </cell>
          <cell r="F76" t="str">
            <v>CENTURY LABORATORIES, SA DE CV</v>
          </cell>
          <cell r="G76">
            <v>4</v>
          </cell>
          <cell r="H76">
            <v>225215.97</v>
          </cell>
        </row>
        <row r="77">
          <cell r="E77" t="str">
            <v>P000005</v>
          </cell>
          <cell r="F77" t="str">
            <v>LA ETIQUETA S.A. DE C.V</v>
          </cell>
          <cell r="G77">
            <v>3</v>
          </cell>
          <cell r="H77">
            <v>197704</v>
          </cell>
        </row>
        <row r="78">
          <cell r="E78" t="str">
            <v>P000008</v>
          </cell>
          <cell r="F78" t="str">
            <v>TALOQUIMIA, S.A. DE C.V.</v>
          </cell>
          <cell r="G78">
            <v>1</v>
          </cell>
          <cell r="H78">
            <v>592410</v>
          </cell>
        </row>
        <row r="79">
          <cell r="E79" t="str">
            <v>P000014</v>
          </cell>
          <cell r="F79" t="str">
            <v>MOLDES Y PLASTICOS DE MONTERREY, S.A. DE C.V.</v>
          </cell>
          <cell r="G79">
            <v>20</v>
          </cell>
          <cell r="H79">
            <v>473760</v>
          </cell>
        </row>
        <row r="80">
          <cell r="E80" t="str">
            <v>P000020</v>
          </cell>
          <cell r="F80" t="str">
            <v>CHEP MEXICO, S.A. DE C.V.</v>
          </cell>
          <cell r="G80">
            <v>12</v>
          </cell>
          <cell r="H80">
            <v>152520</v>
          </cell>
        </row>
        <row r="81">
          <cell r="E81" t="str">
            <v>P000022</v>
          </cell>
          <cell r="F81" t="str">
            <v>QUIMI KAO S.A DE C.V.</v>
          </cell>
          <cell r="G81">
            <v>2</v>
          </cell>
          <cell r="H81">
            <v>1930170</v>
          </cell>
        </row>
        <row r="82">
          <cell r="E82" t="str">
            <v>P0000254</v>
          </cell>
          <cell r="F82" t="str">
            <v>GUALA DISPENSING MEXICO, SA DE CV</v>
          </cell>
          <cell r="G82">
            <v>2</v>
          </cell>
          <cell r="H82">
            <v>207567.35999999999</v>
          </cell>
        </row>
        <row r="83">
          <cell r="E83" t="str">
            <v>P000037</v>
          </cell>
          <cell r="F83" t="str">
            <v>DISTRIBUIDORA QUIMICA MEXICANA, S.A. DE C.V.</v>
          </cell>
          <cell r="G83">
            <v>1</v>
          </cell>
          <cell r="H83">
            <v>30065.56</v>
          </cell>
        </row>
        <row r="84">
          <cell r="E84" t="str">
            <v>P000043</v>
          </cell>
          <cell r="F84" t="str">
            <v>ALVEG DISTRIBUCION QUIMICA, S.A. DE C.V.</v>
          </cell>
          <cell r="G84">
            <v>1</v>
          </cell>
          <cell r="H84">
            <v>81784.84</v>
          </cell>
        </row>
        <row r="85">
          <cell r="E85" t="str">
            <v>P000044</v>
          </cell>
          <cell r="F85" t="str">
            <v>SALVADOR CORREA GARCIA LEON</v>
          </cell>
          <cell r="G85">
            <v>126</v>
          </cell>
          <cell r="H85">
            <v>113484.8</v>
          </cell>
        </row>
        <row r="86">
          <cell r="E86" t="str">
            <v>P000057</v>
          </cell>
          <cell r="F86" t="str">
            <v>TENSOACTIVOS Y ESPECIALIDADES, S.A. DE C.V.</v>
          </cell>
          <cell r="G86">
            <v>14</v>
          </cell>
          <cell r="H86">
            <v>3793477.6</v>
          </cell>
        </row>
        <row r="87">
          <cell r="E87" t="str">
            <v>P000058</v>
          </cell>
          <cell r="F87" t="str">
            <v>EDIPLAST, S.A. DE C.V.</v>
          </cell>
          <cell r="G87">
            <v>2</v>
          </cell>
          <cell r="H87">
            <v>90510.75</v>
          </cell>
        </row>
        <row r="88">
          <cell r="E88" t="str">
            <v>P000071</v>
          </cell>
          <cell r="F88" t="str">
            <v>SYMRISE, S. DE R.L. DE C.V.</v>
          </cell>
          <cell r="G88">
            <v>9</v>
          </cell>
          <cell r="H88">
            <v>5036584.26</v>
          </cell>
        </row>
        <row r="89">
          <cell r="E89" t="str">
            <v>P000073</v>
          </cell>
          <cell r="F89" t="str">
            <v>BANNER QUIMICA, S.A. DE C.V.</v>
          </cell>
          <cell r="G89">
            <v>1</v>
          </cell>
          <cell r="H89">
            <v>22957.15</v>
          </cell>
        </row>
        <row r="90">
          <cell r="E90" t="str">
            <v>P000075</v>
          </cell>
          <cell r="F90" t="str">
            <v>HJB QUIMICA INTERNACIONAL, SA DE CV</v>
          </cell>
          <cell r="G90">
            <v>2</v>
          </cell>
          <cell r="H90">
            <v>111300</v>
          </cell>
        </row>
        <row r="91">
          <cell r="E91" t="str">
            <v>P000083</v>
          </cell>
          <cell r="F91" t="str">
            <v>INDUSTRIAS SIANSHA, S.A. DE C.V.</v>
          </cell>
          <cell r="G91">
            <v>2</v>
          </cell>
          <cell r="H91">
            <v>18000</v>
          </cell>
        </row>
        <row r="92">
          <cell r="E92" t="str">
            <v>P000197</v>
          </cell>
          <cell r="F92" t="str">
            <v>BIENES DE EQUIPO LIGERO, CONSTRUCCION Y ASESORAMIENTO, SA DE CV</v>
          </cell>
          <cell r="G92">
            <v>3</v>
          </cell>
          <cell r="H92">
            <v>295753.39</v>
          </cell>
        </row>
        <row r="93">
          <cell r="E93" t="str">
            <v>P000275</v>
          </cell>
          <cell r="F93" t="str">
            <v>MIRACHEM LLC</v>
          </cell>
          <cell r="G93">
            <v>1</v>
          </cell>
          <cell r="H93">
            <v>685894.8</v>
          </cell>
        </row>
        <row r="94">
          <cell r="E94" t="str">
            <v>P000310</v>
          </cell>
          <cell r="F94" t="str">
            <v>ACABADOS DE PAPELES SATINADOS Y ABSORBENTES, SA DE CV</v>
          </cell>
          <cell r="G94">
            <v>3</v>
          </cell>
          <cell r="H94">
            <v>96420</v>
          </cell>
        </row>
        <row r="95">
          <cell r="E95" t="str">
            <v>P000361</v>
          </cell>
          <cell r="F95" t="str">
            <v>ULTRA CHEM, S DE RL DE CV</v>
          </cell>
          <cell r="G95">
            <v>2</v>
          </cell>
          <cell r="H95">
            <v>74913.19</v>
          </cell>
        </row>
        <row r="96">
          <cell r="E96" t="str">
            <v>P000365</v>
          </cell>
          <cell r="F96" t="str">
            <v>REGIO EMPAQUE, SA DE CV</v>
          </cell>
          <cell r="G96">
            <v>15</v>
          </cell>
          <cell r="H96">
            <v>302443.2</v>
          </cell>
        </row>
        <row r="97">
          <cell r="E97" t="str">
            <v>P000393</v>
          </cell>
          <cell r="F97" t="str">
            <v>IGNACIO ANDRADE CALDERON</v>
          </cell>
          <cell r="G97">
            <v>231</v>
          </cell>
          <cell r="H97">
            <v>202259.20000000001</v>
          </cell>
        </row>
        <row r="98">
          <cell r="E98" t="str">
            <v>P000395</v>
          </cell>
          <cell r="F98" t="str">
            <v>ASHLAND CHEMICAL DE MEXICO, S.A. DE C.V.</v>
          </cell>
          <cell r="G98">
            <v>2</v>
          </cell>
          <cell r="H98">
            <v>340352.86</v>
          </cell>
        </row>
        <row r="99">
          <cell r="E99" t="str">
            <v>P000439</v>
          </cell>
          <cell r="F99" t="str">
            <v>MOISES DANIEL MARTINEZ ROMERO</v>
          </cell>
          <cell r="G99">
            <v>3</v>
          </cell>
          <cell r="H99">
            <v>19055</v>
          </cell>
        </row>
        <row r="100">
          <cell r="E100" t="str">
            <v>P000455</v>
          </cell>
          <cell r="F100" t="str">
            <v>PORTOLA PACKAGING INC.MEXICO, S.A. DE C.V.</v>
          </cell>
          <cell r="G100">
            <v>1</v>
          </cell>
          <cell r="H100">
            <v>46126.080000000002</v>
          </cell>
        </row>
        <row r="101">
          <cell r="E101" t="str">
            <v>P000474</v>
          </cell>
          <cell r="F101" t="str">
            <v>QM COMERCIALIZADORA, SA DE CV</v>
          </cell>
          <cell r="G101">
            <v>10</v>
          </cell>
          <cell r="H101">
            <v>108514.4</v>
          </cell>
        </row>
        <row r="102">
          <cell r="E102" t="str">
            <v>P000538</v>
          </cell>
          <cell r="F102" t="str">
            <v>BPREX PLASTIC PACKAGING DE MÉXICO S.A. DE C.V.</v>
          </cell>
          <cell r="G102">
            <v>1</v>
          </cell>
          <cell r="H102">
            <v>594243</v>
          </cell>
        </row>
        <row r="103">
          <cell r="E103" t="str">
            <v>P000592</v>
          </cell>
          <cell r="F103" t="str">
            <v>ETIPLAS SA DE CV</v>
          </cell>
          <cell r="G103">
            <v>2</v>
          </cell>
          <cell r="H103">
            <v>7998.1</v>
          </cell>
        </row>
        <row r="104">
          <cell r="E104" t="str">
            <v>P000622</v>
          </cell>
          <cell r="F104" t="str">
            <v>EMPAQUE Y DISEÑO S.A. DE C.V.</v>
          </cell>
          <cell r="G104">
            <v>63</v>
          </cell>
          <cell r="H104">
            <v>1664935.79</v>
          </cell>
        </row>
        <row r="105">
          <cell r="E105" t="str">
            <v>P000648</v>
          </cell>
          <cell r="F105" t="str">
            <v>ROBOTICA Y DISEÑO, SA DE CV</v>
          </cell>
          <cell r="G105">
            <v>1</v>
          </cell>
          <cell r="H105">
            <v>40250.5</v>
          </cell>
        </row>
        <row r="106">
          <cell r="E106" t="str">
            <v>P000650</v>
          </cell>
          <cell r="F106" t="str">
            <v>PROVISTA S.A. DE C.V.</v>
          </cell>
          <cell r="G106">
            <v>1</v>
          </cell>
          <cell r="H106">
            <v>28549.72</v>
          </cell>
        </row>
        <row r="107">
          <cell r="E107" t="str">
            <v>P000670</v>
          </cell>
          <cell r="F107" t="str">
            <v>BAUMGARTEN MEXICO SA DE CV</v>
          </cell>
          <cell r="G107">
            <v>22</v>
          </cell>
          <cell r="H107">
            <v>707965.52</v>
          </cell>
        </row>
        <row r="108">
          <cell r="E108" t="str">
            <v>P000671</v>
          </cell>
          <cell r="F108" t="str">
            <v>FISCHER SA DE CV</v>
          </cell>
          <cell r="G108">
            <v>5</v>
          </cell>
          <cell r="H108">
            <v>482274</v>
          </cell>
        </row>
        <row r="109">
          <cell r="E109" t="str">
            <v>P000683</v>
          </cell>
          <cell r="F109" t="str">
            <v>INDUSTRIA QUIMICA DEL ISTMO, S.A. DE C.V.</v>
          </cell>
          <cell r="G109">
            <v>7</v>
          </cell>
          <cell r="H109">
            <v>535214</v>
          </cell>
        </row>
        <row r="110">
          <cell r="E110" t="str">
            <v>P000686</v>
          </cell>
          <cell r="F110" t="str">
            <v>JAVIER SAÑUDO Y SUCESORES, SA DE CV</v>
          </cell>
          <cell r="G110">
            <v>6</v>
          </cell>
          <cell r="H110">
            <v>177255</v>
          </cell>
        </row>
        <row r="111">
          <cell r="E111" t="str">
            <v>P000690</v>
          </cell>
          <cell r="F111" t="str">
            <v>CORPORATIVO SANDUZE S.A DE C.V</v>
          </cell>
          <cell r="G111">
            <v>1</v>
          </cell>
          <cell r="H111">
            <v>232775.4</v>
          </cell>
        </row>
        <row r="112">
          <cell r="E112" t="str">
            <v>P000693</v>
          </cell>
          <cell r="F112" t="str">
            <v>MANUFACTURA DE ENVASES JUPITER S.A DE C.V</v>
          </cell>
          <cell r="G112">
            <v>44</v>
          </cell>
          <cell r="H112">
            <v>798785.47</v>
          </cell>
        </row>
        <row r="113">
          <cell r="E113" t="str">
            <v>P000701</v>
          </cell>
          <cell r="F113" t="str">
            <v>BIOELEMENTAL CHEMICALS, SA DE CV</v>
          </cell>
          <cell r="G113">
            <v>6</v>
          </cell>
          <cell r="H113">
            <v>234767.5</v>
          </cell>
        </row>
        <row r="114">
          <cell r="E114" t="str">
            <v>P000732</v>
          </cell>
          <cell r="F114" t="str">
            <v>PEROXYCHEM MEXICO S DE RL DE CV</v>
          </cell>
          <cell r="G114">
            <v>2</v>
          </cell>
          <cell r="H114">
            <v>98125.95</v>
          </cell>
        </row>
        <row r="115">
          <cell r="E115" t="str">
            <v>P000739</v>
          </cell>
          <cell r="F115" t="str">
            <v>GRUPO ASELAC, SA DE CV</v>
          </cell>
          <cell r="G115">
            <v>12</v>
          </cell>
          <cell r="H115">
            <v>507142.21</v>
          </cell>
        </row>
        <row r="116">
          <cell r="E116" t="str">
            <v>P000741</v>
          </cell>
          <cell r="F116" t="str">
            <v>QUIMICA VAID, SA DE CV</v>
          </cell>
          <cell r="G116">
            <v>2</v>
          </cell>
          <cell r="H116">
            <v>314365.52</v>
          </cell>
        </row>
        <row r="117">
          <cell r="E117" t="str">
            <v>P000743</v>
          </cell>
          <cell r="F117" t="str">
            <v>ESPECIALIDADES QUIMICAS VIAR, SA DE CV</v>
          </cell>
          <cell r="G117">
            <v>1</v>
          </cell>
          <cell r="H117">
            <v>203780.74</v>
          </cell>
        </row>
        <row r="118">
          <cell r="E118" t="str">
            <v>P000748</v>
          </cell>
          <cell r="F118" t="str">
            <v>DR. JOSE POLAK, SA DE CV</v>
          </cell>
          <cell r="G118">
            <v>2</v>
          </cell>
          <cell r="H118">
            <v>553892.43000000005</v>
          </cell>
        </row>
        <row r="119">
          <cell r="E119" t="str">
            <v>P000777</v>
          </cell>
          <cell r="F119" t="str">
            <v>JANEL, S.A. DE C.V.</v>
          </cell>
          <cell r="G119">
            <v>3</v>
          </cell>
          <cell r="H119">
            <v>41428.800000000003</v>
          </cell>
        </row>
        <row r="120">
          <cell r="E120" t="str">
            <v>P000785</v>
          </cell>
          <cell r="F120" t="str">
            <v>TEKNOBAGS, S.A. DE C.V.</v>
          </cell>
          <cell r="G120">
            <v>6</v>
          </cell>
          <cell r="H120">
            <v>335660.7</v>
          </cell>
        </row>
        <row r="121">
          <cell r="E121" t="str">
            <v>P000786</v>
          </cell>
          <cell r="F121" t="str">
            <v>RICARDO IVAN NOCHEBUENA HERNANDEZ</v>
          </cell>
          <cell r="G121">
            <v>1</v>
          </cell>
          <cell r="H121">
            <v>4140</v>
          </cell>
        </row>
        <row r="122">
          <cell r="E122" t="str">
            <v>P000796</v>
          </cell>
          <cell r="F122" t="str">
            <v>AUSTRAL COSMÉTICA, S.A. DE C.V</v>
          </cell>
          <cell r="G122">
            <v>5</v>
          </cell>
          <cell r="H122">
            <v>169600</v>
          </cell>
        </row>
        <row r="123">
          <cell r="E123" t="str">
            <v>P00350</v>
          </cell>
          <cell r="F123" t="str">
            <v>ENVASES UNIVERSALES DE MEXICO S. A. P. I. DE C. V.</v>
          </cell>
          <cell r="G123">
            <v>68</v>
          </cell>
          <cell r="H123">
            <v>6296295.6900000004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</sheetData>
      <sheetData sheetId="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B-37"/>
      <sheetName val="Compras Febrero"/>
      <sheetName val="Hoja1"/>
      <sheetName val="Proveedores"/>
    </sheetNames>
    <sheetDataSet>
      <sheetData sheetId="0"/>
      <sheetData sheetId="1"/>
      <sheetData sheetId="2">
        <row r="75">
          <cell r="E75" t="str">
            <v>P000002</v>
          </cell>
          <cell r="F75" t="str">
            <v>INDUSTRIAS BUINMOR, S.A. DE  C.V.</v>
          </cell>
          <cell r="G75">
            <v>81</v>
          </cell>
          <cell r="H75">
            <v>1559659.3</v>
          </cell>
        </row>
        <row r="76">
          <cell r="E76" t="str">
            <v>P000004</v>
          </cell>
          <cell r="F76" t="str">
            <v>CENTURY LABORATORIES, SA DE CV</v>
          </cell>
          <cell r="G76">
            <v>4</v>
          </cell>
          <cell r="H76">
            <v>225215.97</v>
          </cell>
        </row>
        <row r="77">
          <cell r="E77" t="str">
            <v>P000005</v>
          </cell>
          <cell r="F77" t="str">
            <v>LA ETIQUETA S.A. DE C.V</v>
          </cell>
          <cell r="G77">
            <v>3</v>
          </cell>
          <cell r="H77">
            <v>197704</v>
          </cell>
        </row>
        <row r="78">
          <cell r="E78" t="str">
            <v>P000008</v>
          </cell>
          <cell r="F78" t="str">
            <v>TALOQUIMIA, S.A. DE C.V.</v>
          </cell>
          <cell r="G78">
            <v>1</v>
          </cell>
          <cell r="H78">
            <v>592410</v>
          </cell>
        </row>
        <row r="79">
          <cell r="E79" t="str">
            <v>P000014</v>
          </cell>
          <cell r="F79" t="str">
            <v>MOLDES Y PLASTICOS DE MONTERREY, S.A. DE C.V.</v>
          </cell>
          <cell r="G79">
            <v>20</v>
          </cell>
          <cell r="H79">
            <v>473760</v>
          </cell>
        </row>
        <row r="80">
          <cell r="E80" t="str">
            <v>P000020</v>
          </cell>
          <cell r="F80" t="str">
            <v>CHEP MEXICO, S.A. DE C.V.</v>
          </cell>
          <cell r="G80">
            <v>12</v>
          </cell>
          <cell r="H80">
            <v>152520</v>
          </cell>
        </row>
        <row r="81">
          <cell r="E81" t="str">
            <v>P000022</v>
          </cell>
          <cell r="F81" t="str">
            <v>QUIMI KAO S.A DE C.V.</v>
          </cell>
          <cell r="G81">
            <v>2</v>
          </cell>
          <cell r="H81">
            <v>1930170</v>
          </cell>
        </row>
        <row r="82">
          <cell r="E82" t="str">
            <v>P0000254</v>
          </cell>
          <cell r="F82" t="str">
            <v>GUALA DISPENSING MEXICO, SA DE CV</v>
          </cell>
          <cell r="G82">
            <v>2</v>
          </cell>
          <cell r="H82">
            <v>207567.35999999999</v>
          </cell>
        </row>
        <row r="83">
          <cell r="E83" t="str">
            <v>P000037</v>
          </cell>
          <cell r="F83" t="str">
            <v>DISTRIBUIDORA QUIMICA MEXICANA, S.A. DE C.V.</v>
          </cell>
          <cell r="G83">
            <v>1</v>
          </cell>
          <cell r="H83">
            <v>30065.56</v>
          </cell>
        </row>
        <row r="84">
          <cell r="E84" t="str">
            <v>P000043</v>
          </cell>
          <cell r="F84" t="str">
            <v>ALVEG DISTRIBUCION QUIMICA, S.A. DE C.V.</v>
          </cell>
          <cell r="G84">
            <v>1</v>
          </cell>
          <cell r="H84">
            <v>81784.84</v>
          </cell>
        </row>
        <row r="85">
          <cell r="E85" t="str">
            <v>P000044</v>
          </cell>
          <cell r="F85" t="str">
            <v>SALVADOR CORREA GARCIA LEON</v>
          </cell>
          <cell r="G85">
            <v>126</v>
          </cell>
          <cell r="H85">
            <v>113484.8</v>
          </cell>
        </row>
        <row r="86">
          <cell r="E86" t="str">
            <v>P000057</v>
          </cell>
          <cell r="F86" t="str">
            <v>TENSOACTIVOS Y ESPECIALIDADES, S.A. DE C.V.</v>
          </cell>
          <cell r="G86">
            <v>14</v>
          </cell>
          <cell r="H86">
            <v>3793477.6</v>
          </cell>
        </row>
        <row r="87">
          <cell r="E87" t="str">
            <v>P000058</v>
          </cell>
          <cell r="F87" t="str">
            <v>EDIPLAST, S.A. DE C.V.</v>
          </cell>
          <cell r="G87">
            <v>2</v>
          </cell>
          <cell r="H87">
            <v>90510.75</v>
          </cell>
        </row>
        <row r="88">
          <cell r="E88" t="str">
            <v>P000071</v>
          </cell>
          <cell r="F88" t="str">
            <v>SYMRISE, S. DE R.L. DE C.V.</v>
          </cell>
          <cell r="G88">
            <v>9</v>
          </cell>
          <cell r="H88">
            <v>5036584.26</v>
          </cell>
        </row>
        <row r="89">
          <cell r="E89" t="str">
            <v>P000073</v>
          </cell>
          <cell r="F89" t="str">
            <v>BANNER QUIMICA, S.A. DE C.V.</v>
          </cell>
          <cell r="G89">
            <v>1</v>
          </cell>
          <cell r="H89">
            <v>22957.15</v>
          </cell>
        </row>
        <row r="90">
          <cell r="E90" t="str">
            <v>P000075</v>
          </cell>
          <cell r="F90" t="str">
            <v>HJB QUIMICA INTERNACIONAL, SA DE CV</v>
          </cell>
          <cell r="G90">
            <v>2</v>
          </cell>
          <cell r="H90">
            <v>111300</v>
          </cell>
        </row>
        <row r="91">
          <cell r="E91" t="str">
            <v>P000083</v>
          </cell>
          <cell r="F91" t="str">
            <v>INDUSTRIAS SIANSHA, S.A. DE C.V.</v>
          </cell>
          <cell r="G91">
            <v>2</v>
          </cell>
          <cell r="H91">
            <v>18000</v>
          </cell>
        </row>
        <row r="92">
          <cell r="E92" t="str">
            <v>P000197</v>
          </cell>
          <cell r="F92" t="str">
            <v>BIENES DE EQUIPO LIGERO, CONSTRUCCION Y ASESORAMIENTO, SA DE CV</v>
          </cell>
          <cell r="G92">
            <v>3</v>
          </cell>
          <cell r="H92">
            <v>295753.39</v>
          </cell>
        </row>
        <row r="93">
          <cell r="E93" t="str">
            <v>P000275</v>
          </cell>
          <cell r="F93" t="str">
            <v>MIRACHEM LLC</v>
          </cell>
          <cell r="G93">
            <v>1</v>
          </cell>
          <cell r="H93">
            <v>685894.8</v>
          </cell>
        </row>
        <row r="94">
          <cell r="E94" t="str">
            <v>P000310</v>
          </cell>
          <cell r="F94" t="str">
            <v>ACABADOS DE PAPELES SATINADOS Y ABSORBENTES, SA DE CV</v>
          </cell>
          <cell r="G94">
            <v>3</v>
          </cell>
          <cell r="H94">
            <v>96420</v>
          </cell>
        </row>
        <row r="95">
          <cell r="E95" t="str">
            <v>P000361</v>
          </cell>
          <cell r="F95" t="str">
            <v>ULTRA CHEM, S DE RL DE CV</v>
          </cell>
          <cell r="G95">
            <v>2</v>
          </cell>
          <cell r="H95">
            <v>74913.19</v>
          </cell>
        </row>
        <row r="96">
          <cell r="E96" t="str">
            <v>P000365</v>
          </cell>
          <cell r="F96" t="str">
            <v>REGIO EMPAQUE, SA DE CV</v>
          </cell>
          <cell r="G96">
            <v>15</v>
          </cell>
          <cell r="H96">
            <v>302443.2</v>
          </cell>
        </row>
        <row r="97">
          <cell r="E97" t="str">
            <v>P000393</v>
          </cell>
          <cell r="F97" t="str">
            <v>IGNACIO ANDRADE CALDERON</v>
          </cell>
          <cell r="G97">
            <v>231</v>
          </cell>
          <cell r="H97">
            <v>202259.20000000001</v>
          </cell>
        </row>
        <row r="98">
          <cell r="E98" t="str">
            <v>P000395</v>
          </cell>
          <cell r="F98" t="str">
            <v>ASHLAND CHEMICAL DE MEXICO, S.A. DE C.V.</v>
          </cell>
          <cell r="G98">
            <v>2</v>
          </cell>
          <cell r="H98">
            <v>340352.86</v>
          </cell>
        </row>
        <row r="99">
          <cell r="E99" t="str">
            <v>P000439</v>
          </cell>
          <cell r="F99" t="str">
            <v>MOISES DANIEL MARTINEZ ROMERO</v>
          </cell>
          <cell r="G99">
            <v>3</v>
          </cell>
          <cell r="H99">
            <v>19055</v>
          </cell>
        </row>
        <row r="100">
          <cell r="E100" t="str">
            <v>P000455</v>
          </cell>
          <cell r="F100" t="str">
            <v>PORTOLA PACKAGING INC.MEXICO, S.A. DE C.V.</v>
          </cell>
          <cell r="G100">
            <v>1</v>
          </cell>
          <cell r="H100">
            <v>46126.080000000002</v>
          </cell>
        </row>
        <row r="101">
          <cell r="E101" t="str">
            <v>P000474</v>
          </cell>
          <cell r="F101" t="str">
            <v>QM COMERCIALIZADORA, SA DE CV</v>
          </cell>
          <cell r="G101">
            <v>10</v>
          </cell>
          <cell r="H101">
            <v>108514.4</v>
          </cell>
        </row>
        <row r="102">
          <cell r="E102" t="str">
            <v>P000538</v>
          </cell>
          <cell r="F102" t="str">
            <v>BPREX PLASTIC PACKAGING DE MÉXICO S.A. DE C.V.</v>
          </cell>
          <cell r="G102">
            <v>1</v>
          </cell>
          <cell r="H102">
            <v>594243</v>
          </cell>
        </row>
        <row r="103">
          <cell r="E103" t="str">
            <v>P000592</v>
          </cell>
          <cell r="F103" t="str">
            <v>ETIPLAS SA DE CV</v>
          </cell>
          <cell r="G103">
            <v>2</v>
          </cell>
          <cell r="H103">
            <v>7998.1</v>
          </cell>
        </row>
        <row r="104">
          <cell r="E104" t="str">
            <v>P000622</v>
          </cell>
          <cell r="F104" t="str">
            <v>EMPAQUE Y DISEÑO S.A. DE C.V.</v>
          </cell>
          <cell r="G104">
            <v>63</v>
          </cell>
          <cell r="H104">
            <v>1664935.79</v>
          </cell>
        </row>
        <row r="105">
          <cell r="E105" t="str">
            <v>P000648</v>
          </cell>
          <cell r="F105" t="str">
            <v>ROBOTICA Y DISEÑO, SA DE CV</v>
          </cell>
          <cell r="G105">
            <v>1</v>
          </cell>
          <cell r="H105">
            <v>40250.5</v>
          </cell>
        </row>
        <row r="106">
          <cell r="E106" t="str">
            <v>P000650</v>
          </cell>
          <cell r="F106" t="str">
            <v>PROVISTA S.A. DE C.V.</v>
          </cell>
          <cell r="G106">
            <v>1</v>
          </cell>
          <cell r="H106">
            <v>28549.72</v>
          </cell>
        </row>
        <row r="107">
          <cell r="E107" t="str">
            <v>P000670</v>
          </cell>
          <cell r="F107" t="str">
            <v>BAUMGARTEN MEXICO SA DE CV</v>
          </cell>
          <cell r="G107">
            <v>22</v>
          </cell>
          <cell r="H107">
            <v>707965.52</v>
          </cell>
        </row>
        <row r="108">
          <cell r="E108" t="str">
            <v>P000671</v>
          </cell>
          <cell r="F108" t="str">
            <v>FISCHER SA DE CV</v>
          </cell>
          <cell r="G108">
            <v>5</v>
          </cell>
          <cell r="H108">
            <v>482274</v>
          </cell>
        </row>
        <row r="109">
          <cell r="E109" t="str">
            <v>P000683</v>
          </cell>
          <cell r="F109" t="str">
            <v>INDUSTRIA QUIMICA DEL ISTMO, S.A. DE C.V.</v>
          </cell>
          <cell r="G109">
            <v>7</v>
          </cell>
          <cell r="H109">
            <v>535214</v>
          </cell>
        </row>
        <row r="110">
          <cell r="E110" t="str">
            <v>P000686</v>
          </cell>
          <cell r="F110" t="str">
            <v>JAVIER SAÑUDO Y SUCESORES, SA DE CV</v>
          </cell>
          <cell r="G110">
            <v>6</v>
          </cell>
          <cell r="H110">
            <v>177255</v>
          </cell>
        </row>
        <row r="111">
          <cell r="E111" t="str">
            <v>P000690</v>
          </cell>
          <cell r="F111" t="str">
            <v>CORPORATIVO SANDUZE S.A DE C.V</v>
          </cell>
          <cell r="G111">
            <v>1</v>
          </cell>
          <cell r="H111">
            <v>232775.4</v>
          </cell>
        </row>
        <row r="112">
          <cell r="E112" t="str">
            <v>P000693</v>
          </cell>
          <cell r="F112" t="str">
            <v>MANUFACTURA DE ENVASES JUPITER S.A DE C.V</v>
          </cell>
          <cell r="G112">
            <v>44</v>
          </cell>
          <cell r="H112">
            <v>798785.47</v>
          </cell>
        </row>
        <row r="113">
          <cell r="E113" t="str">
            <v>P000701</v>
          </cell>
          <cell r="F113" t="str">
            <v>BIOELEMENTAL CHEMICALS, SA DE CV</v>
          </cell>
          <cell r="G113">
            <v>6</v>
          </cell>
          <cell r="H113">
            <v>234767.5</v>
          </cell>
        </row>
        <row r="114">
          <cell r="E114" t="str">
            <v>P000732</v>
          </cell>
          <cell r="F114" t="str">
            <v>PEROXYCHEM MEXICO S DE RL DE CV</v>
          </cell>
          <cell r="G114">
            <v>2</v>
          </cell>
          <cell r="H114">
            <v>98125.95</v>
          </cell>
        </row>
        <row r="115">
          <cell r="E115" t="str">
            <v>P000739</v>
          </cell>
          <cell r="F115" t="str">
            <v>GRUPO ASELAC, SA DE CV</v>
          </cell>
          <cell r="G115">
            <v>12</v>
          </cell>
          <cell r="H115">
            <v>507142.21</v>
          </cell>
        </row>
        <row r="116">
          <cell r="E116" t="str">
            <v>P000741</v>
          </cell>
          <cell r="F116" t="str">
            <v>QUIMICA VAID, SA DE CV</v>
          </cell>
          <cell r="G116">
            <v>2</v>
          </cell>
          <cell r="H116">
            <v>314365.52</v>
          </cell>
        </row>
        <row r="117">
          <cell r="E117" t="str">
            <v>P000743</v>
          </cell>
          <cell r="F117" t="str">
            <v>ESPECIALIDADES QUIMICAS VIAR, SA DE CV</v>
          </cell>
          <cell r="G117">
            <v>1</v>
          </cell>
          <cell r="H117">
            <v>203780.74</v>
          </cell>
        </row>
        <row r="118">
          <cell r="E118" t="str">
            <v>P000748</v>
          </cell>
          <cell r="F118" t="str">
            <v>DR. JOSE POLAK, SA DE CV</v>
          </cell>
          <cell r="G118">
            <v>2</v>
          </cell>
          <cell r="H118">
            <v>553892.43000000005</v>
          </cell>
        </row>
        <row r="119">
          <cell r="E119" t="str">
            <v>P000777</v>
          </cell>
          <cell r="F119" t="str">
            <v>JANEL, S.A. DE C.V.</v>
          </cell>
          <cell r="G119">
            <v>3</v>
          </cell>
          <cell r="H119">
            <v>41428.800000000003</v>
          </cell>
        </row>
        <row r="120">
          <cell r="E120" t="str">
            <v>P000785</v>
          </cell>
          <cell r="F120" t="str">
            <v>TEKNOBAGS, S.A. DE C.V.</v>
          </cell>
          <cell r="G120">
            <v>6</v>
          </cell>
          <cell r="H120">
            <v>335660.7</v>
          </cell>
        </row>
        <row r="121">
          <cell r="E121" t="str">
            <v>P000786</v>
          </cell>
          <cell r="F121" t="str">
            <v>RICARDO IVAN NOCHEBUENA HERNANDEZ</v>
          </cell>
          <cell r="G121">
            <v>1</v>
          </cell>
          <cell r="H121">
            <v>4140</v>
          </cell>
        </row>
        <row r="122">
          <cell r="E122" t="str">
            <v>P000796</v>
          </cell>
          <cell r="F122" t="str">
            <v>AUSTRAL COSMÉTICA, S.A. DE C.V</v>
          </cell>
          <cell r="G122">
            <v>5</v>
          </cell>
          <cell r="H122">
            <v>169600</v>
          </cell>
        </row>
        <row r="123">
          <cell r="E123" t="str">
            <v>P00350</v>
          </cell>
          <cell r="F123" t="str">
            <v>ENVASES UNIVERSALES DE MEXICO S. A. P. I. DE C. V.</v>
          </cell>
          <cell r="G123">
            <v>68</v>
          </cell>
          <cell r="H123">
            <v>6296295.6900000004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</sheetData>
      <sheetData sheetId="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A-30"/>
      <sheetName val="anterior"/>
      <sheetName val="Ene"/>
      <sheetName val="Feb"/>
      <sheetName val="G L O B A L"/>
      <sheetName val="Detalle"/>
      <sheetName val="Precio Estandar"/>
      <sheetName val="Comp_Mens"/>
      <sheetName val="Impactos X Compra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E4" t="str">
            <v>100000-100001</v>
          </cell>
          <cell r="F4">
            <v>190200</v>
          </cell>
          <cell r="G4">
            <v>0.16692954784437433</v>
          </cell>
          <cell r="H4">
            <v>31750</v>
          </cell>
          <cell r="J4" t="str">
            <v>100000-100001</v>
          </cell>
          <cell r="K4">
            <v>75848.55</v>
          </cell>
          <cell r="L4">
            <v>1.3451147055546875</v>
          </cell>
          <cell r="M4">
            <v>102025</v>
          </cell>
          <cell r="O4" t="str">
            <v>100000-100001</v>
          </cell>
          <cell r="P4">
            <v>250580</v>
          </cell>
          <cell r="Q4">
            <v>0.35536355654880675</v>
          </cell>
          <cell r="R4">
            <v>89047</v>
          </cell>
          <cell r="T4" t="str">
            <v>100000-100001</v>
          </cell>
          <cell r="U4">
            <v>50400</v>
          </cell>
          <cell r="V4">
            <v>2.3204365079365079</v>
          </cell>
          <cell r="W4">
            <v>116950</v>
          </cell>
        </row>
        <row r="5">
          <cell r="E5" t="str">
            <v>300100-000000</v>
          </cell>
          <cell r="F5">
            <v>11540000</v>
          </cell>
          <cell r="G5">
            <v>4.6473760831889428E-2</v>
          </cell>
          <cell r="H5">
            <v>536307.20000000403</v>
          </cell>
          <cell r="J5" t="str">
            <v>103000-000100</v>
          </cell>
          <cell r="K5">
            <v>480</v>
          </cell>
          <cell r="L5">
            <v>33.345687500000004</v>
          </cell>
          <cell r="M5">
            <v>16005.93</v>
          </cell>
          <cell r="O5" t="str">
            <v>300100-000000</v>
          </cell>
          <cell r="P5">
            <v>9980000</v>
          </cell>
          <cell r="Q5">
            <v>4.5760000000000384E-2</v>
          </cell>
          <cell r="R5">
            <v>456684.80000000383</v>
          </cell>
          <cell r="T5" t="str">
            <v>300100-000000</v>
          </cell>
          <cell r="U5">
            <v>9960000</v>
          </cell>
          <cell r="V5">
            <v>4.5760000000000384E-2</v>
          </cell>
          <cell r="W5">
            <v>455769.60000000382</v>
          </cell>
        </row>
        <row r="6">
          <cell r="E6" t="str">
            <v>300200-000004</v>
          </cell>
          <cell r="F6">
            <v>70811</v>
          </cell>
          <cell r="G6">
            <v>11</v>
          </cell>
          <cell r="H6">
            <v>778921</v>
          </cell>
          <cell r="J6" t="str">
            <v>103001-000102</v>
          </cell>
          <cell r="K6">
            <v>708</v>
          </cell>
          <cell r="L6">
            <v>59.636172316384183</v>
          </cell>
          <cell r="M6">
            <v>42222.41</v>
          </cell>
          <cell r="O6" t="str">
            <v>300300-000003</v>
          </cell>
          <cell r="P6">
            <v>18526</v>
          </cell>
          <cell r="Q6">
            <v>27.274318255424809</v>
          </cell>
          <cell r="R6">
            <v>505284.02</v>
          </cell>
          <cell r="T6" t="str">
            <v>300300-000003</v>
          </cell>
          <cell r="U6">
            <v>19311</v>
          </cell>
          <cell r="V6">
            <v>28.894492258298381</v>
          </cell>
          <cell r="W6">
            <v>557981.54</v>
          </cell>
        </row>
        <row r="7">
          <cell r="E7" t="str">
            <v>300200-000005</v>
          </cell>
          <cell r="F7">
            <v>91207</v>
          </cell>
          <cell r="G7">
            <v>11</v>
          </cell>
          <cell r="H7">
            <v>1003277</v>
          </cell>
          <cell r="J7" t="str">
            <v>103002-001891</v>
          </cell>
          <cell r="K7">
            <v>40</v>
          </cell>
          <cell r="L7">
            <v>418.80275</v>
          </cell>
          <cell r="M7">
            <v>16752.11</v>
          </cell>
          <cell r="O7" t="str">
            <v>300300-000008</v>
          </cell>
          <cell r="P7">
            <v>3054</v>
          </cell>
          <cell r="Q7">
            <v>38.194846103470859</v>
          </cell>
          <cell r="R7">
            <v>116647.06</v>
          </cell>
          <cell r="T7" t="str">
            <v>300300-000008</v>
          </cell>
          <cell r="U7">
            <v>5090</v>
          </cell>
          <cell r="V7">
            <v>36.947041257367388</v>
          </cell>
          <cell r="W7">
            <v>188060.44</v>
          </cell>
        </row>
        <row r="8">
          <cell r="E8" t="str">
            <v>300300-000003</v>
          </cell>
          <cell r="F8">
            <v>13973</v>
          </cell>
          <cell r="G8">
            <v>27.737510913905389</v>
          </cell>
          <cell r="H8">
            <v>387576.24</v>
          </cell>
          <cell r="J8" t="str">
            <v>103003-020801</v>
          </cell>
          <cell r="K8">
            <v>58</v>
          </cell>
          <cell r="L8">
            <v>6178.9291379310343</v>
          </cell>
          <cell r="M8">
            <v>358377.89</v>
          </cell>
          <cell r="O8" t="str">
            <v>300300-000009</v>
          </cell>
          <cell r="P8">
            <v>1000</v>
          </cell>
          <cell r="Q8">
            <v>2.44</v>
          </cell>
          <cell r="R8">
            <v>2440</v>
          </cell>
          <cell r="T8" t="str">
            <v>300300-000009</v>
          </cell>
          <cell r="U8">
            <v>8300</v>
          </cell>
          <cell r="V8">
            <v>2.44</v>
          </cell>
          <cell r="W8">
            <v>20252</v>
          </cell>
        </row>
        <row r="9">
          <cell r="E9" t="str">
            <v>300300-000006</v>
          </cell>
          <cell r="F9">
            <v>2094</v>
          </cell>
          <cell r="G9">
            <v>64.053791786055399</v>
          </cell>
          <cell r="H9">
            <v>134128.64000000001</v>
          </cell>
          <cell r="J9" t="str">
            <v>300100-000000</v>
          </cell>
          <cell r="K9">
            <v>7040000</v>
          </cell>
          <cell r="L9">
            <v>4.4590000000000289E-2</v>
          </cell>
          <cell r="M9">
            <v>313913.60000000201</v>
          </cell>
          <cell r="O9" t="str">
            <v>300300-000013</v>
          </cell>
          <cell r="P9">
            <v>5313</v>
          </cell>
          <cell r="Q9">
            <v>18.399999999999999</v>
          </cell>
          <cell r="R9">
            <v>97759.2</v>
          </cell>
          <cell r="T9" t="str">
            <v>300300-000013</v>
          </cell>
          <cell r="U9">
            <v>6279</v>
          </cell>
          <cell r="V9">
            <v>18.5</v>
          </cell>
          <cell r="W9">
            <v>116161.5</v>
          </cell>
        </row>
        <row r="10">
          <cell r="E10" t="str">
            <v>300300-000008</v>
          </cell>
          <cell r="F10">
            <v>6108</v>
          </cell>
          <cell r="G10">
            <v>42.041123117223314</v>
          </cell>
          <cell r="H10">
            <v>256787.18</v>
          </cell>
          <cell r="J10" t="str">
            <v>300200-000005</v>
          </cell>
          <cell r="K10">
            <v>20438</v>
          </cell>
          <cell r="L10">
            <v>11</v>
          </cell>
          <cell r="M10">
            <v>224818</v>
          </cell>
          <cell r="O10" t="str">
            <v>300300-000014</v>
          </cell>
          <cell r="P10">
            <v>11000</v>
          </cell>
          <cell r="Q10">
            <v>8.5500000000000007</v>
          </cell>
          <cell r="R10">
            <v>94050</v>
          </cell>
          <cell r="T10" t="str">
            <v>300300-000014</v>
          </cell>
          <cell r="U10">
            <v>6800</v>
          </cell>
          <cell r="V10">
            <v>8.5500000000000007</v>
          </cell>
          <cell r="W10">
            <v>58140</v>
          </cell>
        </row>
        <row r="11">
          <cell r="E11" t="str">
            <v>300300-000009</v>
          </cell>
          <cell r="F11">
            <v>8000</v>
          </cell>
          <cell r="G11">
            <v>2.44</v>
          </cell>
          <cell r="H11">
            <v>19520</v>
          </cell>
          <cell r="J11" t="str">
            <v>300200-000500</v>
          </cell>
          <cell r="K11">
            <v>165</v>
          </cell>
          <cell r="L11">
            <v>233.3800606060606</v>
          </cell>
          <cell r="M11">
            <v>38507.71</v>
          </cell>
          <cell r="O11" t="str">
            <v>300300-000022</v>
          </cell>
          <cell r="P11">
            <v>300</v>
          </cell>
          <cell r="Q11">
            <v>528.25079999999991</v>
          </cell>
          <cell r="R11">
            <v>158475.24</v>
          </cell>
          <cell r="T11" t="str">
            <v>300300-000022</v>
          </cell>
          <cell r="U11">
            <v>300</v>
          </cell>
          <cell r="V11">
            <v>529.83000000000004</v>
          </cell>
          <cell r="W11">
            <v>158949</v>
          </cell>
        </row>
        <row r="12">
          <cell r="E12" t="str">
            <v>300300-000013</v>
          </cell>
          <cell r="F12">
            <v>969.6</v>
          </cell>
          <cell r="G12">
            <v>16.3</v>
          </cell>
          <cell r="H12">
            <v>15804.48</v>
          </cell>
          <cell r="J12" t="str">
            <v>300200-000501</v>
          </cell>
          <cell r="K12">
            <v>825</v>
          </cell>
          <cell r="L12">
            <v>236.19408484848483</v>
          </cell>
          <cell r="M12">
            <v>194860.12</v>
          </cell>
          <cell r="O12" t="str">
            <v>300300-000027</v>
          </cell>
          <cell r="P12">
            <v>222510</v>
          </cell>
          <cell r="Q12">
            <v>2.1399999999999997</v>
          </cell>
          <cell r="R12">
            <v>476171.39999999997</v>
          </cell>
          <cell r="T12" t="str">
            <v>300300-000027</v>
          </cell>
          <cell r="U12">
            <v>367600</v>
          </cell>
          <cell r="V12">
            <v>2.14</v>
          </cell>
          <cell r="W12">
            <v>786664</v>
          </cell>
        </row>
        <row r="13">
          <cell r="E13" t="str">
            <v>300300-000014</v>
          </cell>
          <cell r="F13">
            <v>6000</v>
          </cell>
          <cell r="G13">
            <v>8.0916666666666668</v>
          </cell>
          <cell r="H13">
            <v>48550</v>
          </cell>
          <cell r="J13" t="str">
            <v>300200-000502</v>
          </cell>
          <cell r="K13">
            <v>15</v>
          </cell>
          <cell r="L13">
            <v>75.970666666666659</v>
          </cell>
          <cell r="M13">
            <v>1139.56</v>
          </cell>
          <cell r="O13" t="str">
            <v>300300-000035</v>
          </cell>
          <cell r="P13">
            <v>28864</v>
          </cell>
          <cell r="Q13">
            <v>55.347838137472287</v>
          </cell>
          <cell r="R13">
            <v>1597560</v>
          </cell>
          <cell r="T13" t="str">
            <v>300300-000035</v>
          </cell>
          <cell r="U13">
            <v>29343.1</v>
          </cell>
          <cell r="V13">
            <v>64.256579570665679</v>
          </cell>
          <cell r="W13">
            <v>1885487.24</v>
          </cell>
        </row>
        <row r="14">
          <cell r="E14" t="str">
            <v>300300-000022</v>
          </cell>
          <cell r="F14">
            <v>300</v>
          </cell>
          <cell r="G14">
            <v>606.60040000000004</v>
          </cell>
          <cell r="H14">
            <v>181980.12</v>
          </cell>
          <cell r="J14" t="str">
            <v>300300-000003</v>
          </cell>
          <cell r="K14">
            <v>17113</v>
          </cell>
          <cell r="L14">
            <v>26.095109565827151</v>
          </cell>
          <cell r="M14">
            <v>446565.61000000004</v>
          </cell>
          <cell r="O14" t="str">
            <v>300300-000037</v>
          </cell>
          <cell r="P14">
            <v>10114</v>
          </cell>
          <cell r="Q14">
            <v>30.2</v>
          </cell>
          <cell r="R14">
            <v>305442.8</v>
          </cell>
          <cell r="T14" t="str">
            <v>300300-000037</v>
          </cell>
          <cell r="U14">
            <v>10010</v>
          </cell>
          <cell r="V14">
            <v>30.4</v>
          </cell>
          <cell r="W14">
            <v>304304</v>
          </cell>
        </row>
        <row r="15">
          <cell r="E15" t="str">
            <v>300300-000027</v>
          </cell>
          <cell r="F15">
            <v>554250</v>
          </cell>
          <cell r="G15">
            <v>1.94</v>
          </cell>
          <cell r="H15">
            <v>1075245</v>
          </cell>
          <cell r="J15" t="str">
            <v>300300-000006</v>
          </cell>
          <cell r="K15">
            <v>1075</v>
          </cell>
          <cell r="L15">
            <v>60.01450232558139</v>
          </cell>
          <cell r="M15">
            <v>64515.59</v>
          </cell>
          <cell r="O15" t="str">
            <v>300300-000051</v>
          </cell>
          <cell r="P15">
            <v>10000</v>
          </cell>
          <cell r="Q15">
            <v>15.447872</v>
          </cell>
          <cell r="R15">
            <v>154478.72</v>
          </cell>
          <cell r="T15" t="str">
            <v>300300-000046</v>
          </cell>
          <cell r="U15">
            <v>0</v>
          </cell>
          <cell r="V15" t="e">
            <v>#DIV/0!</v>
          </cell>
          <cell r="W15">
            <v>0</v>
          </cell>
        </row>
        <row r="16">
          <cell r="E16" t="str">
            <v>300300-000037</v>
          </cell>
          <cell r="F16">
            <v>19808</v>
          </cell>
          <cell r="G16">
            <v>28.4</v>
          </cell>
          <cell r="H16">
            <v>562547.19999999995</v>
          </cell>
          <cell r="J16" t="str">
            <v>300300-000008</v>
          </cell>
          <cell r="K16">
            <v>6108</v>
          </cell>
          <cell r="L16">
            <v>40.109615258677145</v>
          </cell>
          <cell r="M16">
            <v>244989.53</v>
          </cell>
          <cell r="O16" t="str">
            <v>300300-000052</v>
          </cell>
          <cell r="P16">
            <v>80000</v>
          </cell>
          <cell r="Q16">
            <v>3.0203125000000002</v>
          </cell>
          <cell r="R16">
            <v>241625</v>
          </cell>
          <cell r="T16" t="str">
            <v>300300-000051</v>
          </cell>
          <cell r="U16">
            <v>6000</v>
          </cell>
          <cell r="V16">
            <v>14.988986666666666</v>
          </cell>
          <cell r="W16">
            <v>89933.92</v>
          </cell>
        </row>
        <row r="17">
          <cell r="E17" t="str">
            <v>300300-000038</v>
          </cell>
          <cell r="F17">
            <v>690</v>
          </cell>
          <cell r="G17">
            <v>29.4</v>
          </cell>
          <cell r="H17">
            <v>20286</v>
          </cell>
          <cell r="J17" t="str">
            <v>300300-000009</v>
          </cell>
          <cell r="K17">
            <v>5500</v>
          </cell>
          <cell r="L17">
            <v>2.44</v>
          </cell>
          <cell r="M17">
            <v>13420</v>
          </cell>
          <cell r="O17" t="str">
            <v>300300-000053</v>
          </cell>
          <cell r="P17">
            <v>2000</v>
          </cell>
          <cell r="Q17">
            <v>2.76</v>
          </cell>
          <cell r="R17">
            <v>5520</v>
          </cell>
          <cell r="T17" t="str">
            <v>300300-000052</v>
          </cell>
          <cell r="U17">
            <v>65000</v>
          </cell>
          <cell r="V17">
            <v>3.0249999999999999</v>
          </cell>
          <cell r="W17">
            <v>196625</v>
          </cell>
        </row>
        <row r="18">
          <cell r="E18" t="str">
            <v>300300-000046</v>
          </cell>
          <cell r="F18">
            <v>20000</v>
          </cell>
          <cell r="G18">
            <v>12.190680499999999</v>
          </cell>
          <cell r="H18">
            <v>243813.61</v>
          </cell>
          <cell r="J18" t="str">
            <v>300300-000013</v>
          </cell>
          <cell r="K18">
            <v>6279</v>
          </cell>
          <cell r="L18">
            <v>18.399999999999999</v>
          </cell>
          <cell r="M18">
            <v>115533.59999999999</v>
          </cell>
          <cell r="O18" t="str">
            <v>300300-000060</v>
          </cell>
          <cell r="P18">
            <v>5000</v>
          </cell>
          <cell r="Q18">
            <v>25.116052000000003</v>
          </cell>
          <cell r="R18">
            <v>125580.26000000001</v>
          </cell>
          <cell r="T18" t="str">
            <v>300300-000053</v>
          </cell>
          <cell r="U18">
            <v>4000</v>
          </cell>
          <cell r="V18">
            <v>2.76</v>
          </cell>
          <cell r="W18">
            <v>11040</v>
          </cell>
        </row>
        <row r="19">
          <cell r="E19" t="str">
            <v>300300-000051</v>
          </cell>
          <cell r="F19">
            <v>8000</v>
          </cell>
          <cell r="G19">
            <v>17.005100000000002</v>
          </cell>
          <cell r="H19">
            <v>136040.80000000002</v>
          </cell>
          <cell r="J19" t="str">
            <v>300300-000014</v>
          </cell>
          <cell r="K19">
            <v>6000</v>
          </cell>
          <cell r="L19">
            <v>8.5500000000000007</v>
          </cell>
          <cell r="M19">
            <v>51300</v>
          </cell>
          <cell r="O19" t="str">
            <v>300300-000063</v>
          </cell>
          <cell r="P19">
            <v>9220</v>
          </cell>
          <cell r="Q19">
            <v>9.5</v>
          </cell>
          <cell r="R19">
            <v>87590</v>
          </cell>
          <cell r="T19" t="str">
            <v>300300-000060</v>
          </cell>
          <cell r="U19">
            <v>4000</v>
          </cell>
          <cell r="V19">
            <v>24.257805000000001</v>
          </cell>
          <cell r="W19">
            <v>97031.22</v>
          </cell>
        </row>
        <row r="20">
          <cell r="E20" t="str">
            <v>300300-000052</v>
          </cell>
          <cell r="F20">
            <v>70000</v>
          </cell>
          <cell r="G20">
            <v>2.8285714285714287</v>
          </cell>
          <cell r="H20">
            <v>198000</v>
          </cell>
          <cell r="J20" t="str">
            <v>300300-000022</v>
          </cell>
          <cell r="K20">
            <v>300</v>
          </cell>
          <cell r="L20">
            <v>572.67279999999994</v>
          </cell>
          <cell r="M20">
            <v>171801.84</v>
          </cell>
          <cell r="O20" t="str">
            <v>300300-000066</v>
          </cell>
          <cell r="P20">
            <v>26430</v>
          </cell>
          <cell r="Q20">
            <v>35.200000000000003</v>
          </cell>
          <cell r="R20">
            <v>930336</v>
          </cell>
          <cell r="T20" t="str">
            <v>300300-000063</v>
          </cell>
          <cell r="U20">
            <v>11973</v>
          </cell>
          <cell r="V20">
            <v>9.5</v>
          </cell>
          <cell r="W20">
            <v>113743.5</v>
          </cell>
        </row>
        <row r="21">
          <cell r="E21" t="str">
            <v>300300-000060</v>
          </cell>
          <cell r="F21">
            <v>7750</v>
          </cell>
          <cell r="G21">
            <v>27.836274838709674</v>
          </cell>
          <cell r="H21">
            <v>215731.12999999998</v>
          </cell>
          <cell r="J21" t="str">
            <v>300300-000027</v>
          </cell>
          <cell r="K21">
            <v>259330</v>
          </cell>
          <cell r="L21">
            <v>1.9399999999999997</v>
          </cell>
          <cell r="M21">
            <v>503100.19999999995</v>
          </cell>
          <cell r="O21" t="str">
            <v>300300-000067</v>
          </cell>
          <cell r="P21">
            <v>13675.2</v>
          </cell>
          <cell r="Q21">
            <v>29.20337545337545</v>
          </cell>
          <cell r="R21">
            <v>399362</v>
          </cell>
          <cell r="T21" t="str">
            <v>300300-000066</v>
          </cell>
          <cell r="U21">
            <v>12000</v>
          </cell>
          <cell r="V21">
            <v>35.35</v>
          </cell>
          <cell r="W21">
            <v>424200</v>
          </cell>
        </row>
        <row r="22">
          <cell r="E22" t="str">
            <v>300300-000063</v>
          </cell>
          <cell r="F22">
            <v>14304</v>
          </cell>
          <cell r="G22">
            <v>9.5</v>
          </cell>
          <cell r="H22">
            <v>135888</v>
          </cell>
          <cell r="J22" t="str">
            <v>300300-000035</v>
          </cell>
          <cell r="K22">
            <v>20238</v>
          </cell>
          <cell r="L22">
            <v>52.730771815396771</v>
          </cell>
          <cell r="M22">
            <v>1067165.3599999999</v>
          </cell>
          <cell r="O22" t="str">
            <v>300300-000078</v>
          </cell>
          <cell r="P22">
            <v>510</v>
          </cell>
          <cell r="Q22">
            <v>48.939529411764703</v>
          </cell>
          <cell r="R22">
            <v>24959.16</v>
          </cell>
          <cell r="T22" t="str">
            <v>300300-000067</v>
          </cell>
          <cell r="U22">
            <v>13315.2</v>
          </cell>
          <cell r="V22">
            <v>28.13470244532564</v>
          </cell>
          <cell r="W22">
            <v>374619.19</v>
          </cell>
        </row>
        <row r="23">
          <cell r="E23" t="str">
            <v>300300-000066</v>
          </cell>
          <cell r="F23">
            <v>3150</v>
          </cell>
          <cell r="G23">
            <v>33.5</v>
          </cell>
          <cell r="H23">
            <v>105525</v>
          </cell>
          <cell r="J23" t="str">
            <v>300300-000037</v>
          </cell>
          <cell r="K23">
            <v>30175</v>
          </cell>
          <cell r="L23">
            <v>28.4</v>
          </cell>
          <cell r="M23">
            <v>856970</v>
          </cell>
          <cell r="O23" t="str">
            <v>300300-000083</v>
          </cell>
          <cell r="P23">
            <v>103830</v>
          </cell>
          <cell r="Q23">
            <v>33</v>
          </cell>
          <cell r="R23">
            <v>3426390</v>
          </cell>
          <cell r="T23" t="str">
            <v>300300-000078</v>
          </cell>
          <cell r="U23">
            <v>510</v>
          </cell>
          <cell r="V23">
            <v>48.223745098039217</v>
          </cell>
          <cell r="W23">
            <v>24594.11</v>
          </cell>
        </row>
        <row r="24">
          <cell r="E24" t="str">
            <v>300300-000067</v>
          </cell>
          <cell r="F24">
            <v>15648.4</v>
          </cell>
          <cell r="G24">
            <v>32.89752179136525</v>
          </cell>
          <cell r="H24">
            <v>514793.58</v>
          </cell>
          <cell r="J24" t="str">
            <v>300300-000051</v>
          </cell>
          <cell r="K24">
            <v>8000</v>
          </cell>
          <cell r="L24">
            <v>16.186799999999998</v>
          </cell>
          <cell r="M24">
            <v>129494.39999999999</v>
          </cell>
          <cell r="O24" t="str">
            <v>300300-000087</v>
          </cell>
          <cell r="P24">
            <v>8500</v>
          </cell>
          <cell r="Q24">
            <v>7.2264705882352942</v>
          </cell>
          <cell r="R24">
            <v>61425</v>
          </cell>
          <cell r="T24" t="str">
            <v>300300-000083</v>
          </cell>
          <cell r="U24">
            <v>88885</v>
          </cell>
          <cell r="V24">
            <v>33</v>
          </cell>
          <cell r="W24">
            <v>2933205</v>
          </cell>
        </row>
        <row r="25">
          <cell r="E25" t="str">
            <v>300300-000078</v>
          </cell>
          <cell r="F25">
            <v>1020</v>
          </cell>
          <cell r="G25">
            <v>55.187392156862742</v>
          </cell>
          <cell r="H25">
            <v>56291.14</v>
          </cell>
          <cell r="J25" t="str">
            <v>300300-000052</v>
          </cell>
          <cell r="K25">
            <v>44000</v>
          </cell>
          <cell r="L25">
            <v>3.0170454545454546</v>
          </cell>
          <cell r="M25">
            <v>132750</v>
          </cell>
          <cell r="O25" t="str">
            <v>300300-000091</v>
          </cell>
          <cell r="P25">
            <v>2700</v>
          </cell>
          <cell r="Q25">
            <v>29.4</v>
          </cell>
          <cell r="R25">
            <v>79380</v>
          </cell>
          <cell r="T25" t="str">
            <v>300300-000087</v>
          </cell>
          <cell r="U25">
            <v>7500</v>
          </cell>
          <cell r="V25">
            <v>7.2</v>
          </cell>
          <cell r="W25">
            <v>54000</v>
          </cell>
        </row>
        <row r="26">
          <cell r="E26" t="str">
            <v>300300-000083</v>
          </cell>
          <cell r="F26">
            <v>116075</v>
          </cell>
          <cell r="G26">
            <v>29.3</v>
          </cell>
          <cell r="H26">
            <v>3400997.5</v>
          </cell>
          <cell r="J26" t="str">
            <v>300300-000053</v>
          </cell>
          <cell r="K26">
            <v>2000</v>
          </cell>
          <cell r="L26">
            <v>2.76</v>
          </cell>
          <cell r="M26">
            <v>5520</v>
          </cell>
          <cell r="O26" t="str">
            <v>300300-000105</v>
          </cell>
          <cell r="P26">
            <v>456864</v>
          </cell>
          <cell r="Q26">
            <v>10.943842500175107</v>
          </cell>
          <cell r="R26">
            <v>4999847.66</v>
          </cell>
          <cell r="T26" t="str">
            <v>300300-000090</v>
          </cell>
          <cell r="U26">
            <v>600</v>
          </cell>
          <cell r="V26">
            <v>6.9</v>
          </cell>
          <cell r="W26">
            <v>4140</v>
          </cell>
        </row>
        <row r="27">
          <cell r="E27" t="str">
            <v>300300-000087</v>
          </cell>
          <cell r="F27">
            <v>13500</v>
          </cell>
          <cell r="G27">
            <v>6.96</v>
          </cell>
          <cell r="H27">
            <v>93960</v>
          </cell>
          <cell r="J27" t="str">
            <v>300300-000060</v>
          </cell>
          <cell r="K27">
            <v>4000</v>
          </cell>
          <cell r="L27">
            <v>26.519739999999999</v>
          </cell>
          <cell r="M27">
            <v>106078.95999999999</v>
          </cell>
          <cell r="O27" t="str">
            <v>300300-000108</v>
          </cell>
          <cell r="P27">
            <v>3700</v>
          </cell>
          <cell r="Q27">
            <v>18.8</v>
          </cell>
          <cell r="R27">
            <v>69560</v>
          </cell>
          <cell r="T27" t="str">
            <v>300300-000091</v>
          </cell>
          <cell r="U27">
            <v>5400</v>
          </cell>
          <cell r="V27">
            <v>29.4</v>
          </cell>
          <cell r="W27">
            <v>158760</v>
          </cell>
        </row>
        <row r="28">
          <cell r="E28" t="str">
            <v>300300-000090</v>
          </cell>
          <cell r="F28">
            <v>960</v>
          </cell>
          <cell r="G28">
            <v>7.1716041666666666</v>
          </cell>
          <cell r="H28">
            <v>6884.74</v>
          </cell>
          <cell r="J28" t="str">
            <v>300300-000063</v>
          </cell>
          <cell r="K28">
            <v>16588</v>
          </cell>
          <cell r="L28">
            <v>9.5</v>
          </cell>
          <cell r="M28">
            <v>157586</v>
          </cell>
          <cell r="O28" t="str">
            <v>300300-000131</v>
          </cell>
          <cell r="P28">
            <v>2450</v>
          </cell>
          <cell r="Q28">
            <v>7.25</v>
          </cell>
          <cell r="R28">
            <v>17762.5</v>
          </cell>
          <cell r="T28" t="str">
            <v>300300-000105</v>
          </cell>
          <cell r="U28">
            <v>389807</v>
          </cell>
          <cell r="V28">
            <v>10.957960708761005</v>
          </cell>
          <cell r="W28">
            <v>4271489.790000001</v>
          </cell>
        </row>
        <row r="29">
          <cell r="E29" t="str">
            <v>300300-000091</v>
          </cell>
          <cell r="F29">
            <v>8100</v>
          </cell>
          <cell r="G29">
            <v>25.4</v>
          </cell>
          <cell r="H29">
            <v>205740</v>
          </cell>
          <cell r="J29" t="str">
            <v>300300-000066</v>
          </cell>
          <cell r="K29">
            <v>16170</v>
          </cell>
          <cell r="L29">
            <v>35.200000000000003</v>
          </cell>
          <cell r="M29">
            <v>569184</v>
          </cell>
          <cell r="O29" t="str">
            <v>300300-000135</v>
          </cell>
          <cell r="P29">
            <v>2700</v>
          </cell>
          <cell r="Q29">
            <v>106.77406666666666</v>
          </cell>
          <cell r="R29">
            <v>288289.98</v>
          </cell>
          <cell r="T29" t="str">
            <v>300300-000108</v>
          </cell>
          <cell r="U29">
            <v>2000</v>
          </cell>
          <cell r="V29">
            <v>18.8</v>
          </cell>
          <cell r="W29">
            <v>37600</v>
          </cell>
        </row>
        <row r="30">
          <cell r="E30" t="str">
            <v>300300-000105</v>
          </cell>
          <cell r="F30">
            <v>359837</v>
          </cell>
          <cell r="G30">
            <v>9.3086355766638782</v>
          </cell>
          <cell r="H30">
            <v>3349591.5</v>
          </cell>
          <cell r="J30" t="str">
            <v>300300-000067</v>
          </cell>
          <cell r="K30">
            <v>12592.800000000001</v>
          </cell>
          <cell r="L30">
            <v>30.612597674861824</v>
          </cell>
          <cell r="M30">
            <v>385498.32</v>
          </cell>
          <cell r="O30" t="str">
            <v>300300-000138</v>
          </cell>
          <cell r="P30">
            <v>325</v>
          </cell>
          <cell r="Q30">
            <v>174.52335384615384</v>
          </cell>
          <cell r="R30">
            <v>56720.09</v>
          </cell>
          <cell r="T30" t="str">
            <v>300300-000131</v>
          </cell>
          <cell r="U30">
            <v>2650</v>
          </cell>
          <cell r="V30">
            <v>7.2367924528301888</v>
          </cell>
          <cell r="W30">
            <v>19177.5</v>
          </cell>
        </row>
        <row r="31">
          <cell r="E31" t="str">
            <v>300300-000108</v>
          </cell>
          <cell r="F31">
            <v>2100</v>
          </cell>
          <cell r="G31">
            <v>18.5</v>
          </cell>
          <cell r="H31">
            <v>38850</v>
          </cell>
          <cell r="J31" t="str">
            <v>300300-000083</v>
          </cell>
          <cell r="K31">
            <v>32377</v>
          </cell>
          <cell r="L31">
            <v>29.711403156561754</v>
          </cell>
          <cell r="M31">
            <v>961966.1</v>
          </cell>
          <cell r="O31" t="str">
            <v>300300-000139</v>
          </cell>
          <cell r="P31">
            <v>2700</v>
          </cell>
          <cell r="Q31">
            <v>365.27918148148149</v>
          </cell>
          <cell r="R31">
            <v>986253.79</v>
          </cell>
          <cell r="T31" t="str">
            <v>300300-000133</v>
          </cell>
          <cell r="U31">
            <v>600</v>
          </cell>
          <cell r="V31">
            <v>51.123766666666661</v>
          </cell>
          <cell r="W31">
            <v>30674.26</v>
          </cell>
        </row>
        <row r="32">
          <cell r="E32" t="str">
            <v>300300-000109</v>
          </cell>
          <cell r="F32">
            <v>2000</v>
          </cell>
          <cell r="G32">
            <v>15</v>
          </cell>
          <cell r="H32">
            <v>30000</v>
          </cell>
          <cell r="J32" t="str">
            <v>300300-000087</v>
          </cell>
          <cell r="K32">
            <v>4500</v>
          </cell>
          <cell r="L32">
            <v>7.25</v>
          </cell>
          <cell r="M32">
            <v>32625</v>
          </cell>
          <cell r="O32" t="str">
            <v>300300-000140</v>
          </cell>
          <cell r="P32">
            <v>3000</v>
          </cell>
          <cell r="Q32">
            <v>59.7</v>
          </cell>
          <cell r="R32">
            <v>179100</v>
          </cell>
          <cell r="T32" t="str">
            <v>300300-000138</v>
          </cell>
          <cell r="U32">
            <v>350</v>
          </cell>
          <cell r="V32">
            <v>163.31217142857145</v>
          </cell>
          <cell r="W32">
            <v>57159.26</v>
          </cell>
        </row>
        <row r="33">
          <cell r="E33" t="str">
            <v>300300-000115</v>
          </cell>
          <cell r="F33">
            <v>2000</v>
          </cell>
          <cell r="G33">
            <v>203.78639999999999</v>
          </cell>
          <cell r="H33">
            <v>407572.8</v>
          </cell>
          <cell r="J33" t="str">
            <v>300300-000090</v>
          </cell>
          <cell r="K33">
            <v>960</v>
          </cell>
          <cell r="L33">
            <v>7.1716041666666666</v>
          </cell>
          <cell r="M33">
            <v>6884.74</v>
          </cell>
          <cell r="O33" t="str">
            <v>300300-000141</v>
          </cell>
          <cell r="P33">
            <v>2000</v>
          </cell>
          <cell r="Q33">
            <v>371.44331</v>
          </cell>
          <cell r="R33">
            <v>742886.62</v>
          </cell>
          <cell r="T33" t="str">
            <v>300300-000139</v>
          </cell>
          <cell r="U33">
            <v>3600</v>
          </cell>
          <cell r="V33">
            <v>354.69040000000001</v>
          </cell>
          <cell r="W33">
            <v>1276885.44</v>
          </cell>
        </row>
        <row r="34">
          <cell r="E34" t="str">
            <v>300300-000131</v>
          </cell>
          <cell r="F34">
            <v>4000</v>
          </cell>
          <cell r="G34">
            <v>6.9275000000000002</v>
          </cell>
          <cell r="H34">
            <v>27710</v>
          </cell>
          <cell r="J34" t="str">
            <v>300300-000091</v>
          </cell>
          <cell r="K34">
            <v>2700</v>
          </cell>
          <cell r="L34">
            <v>25.4</v>
          </cell>
          <cell r="M34">
            <v>68580</v>
          </cell>
          <cell r="O34" t="str">
            <v>300300-000146</v>
          </cell>
          <cell r="P34">
            <v>900</v>
          </cell>
          <cell r="Q34">
            <v>165.14765555555556</v>
          </cell>
          <cell r="R34">
            <v>148632.89000000001</v>
          </cell>
          <cell r="T34" t="str">
            <v>300300-000140</v>
          </cell>
          <cell r="U34">
            <v>2000</v>
          </cell>
          <cell r="V34">
            <v>59.7</v>
          </cell>
          <cell r="W34">
            <v>119400</v>
          </cell>
        </row>
        <row r="35">
          <cell r="E35" t="str">
            <v>300300-000135</v>
          </cell>
          <cell r="F35">
            <v>1800</v>
          </cell>
          <cell r="G35">
            <v>114.23497222222223</v>
          </cell>
          <cell r="H35">
            <v>205622.95</v>
          </cell>
          <cell r="J35" t="str">
            <v>300300-000105</v>
          </cell>
          <cell r="K35">
            <v>224912</v>
          </cell>
          <cell r="L35">
            <v>9.8826229814327373</v>
          </cell>
          <cell r="M35">
            <v>2222720.5</v>
          </cell>
          <cell r="O35" t="str">
            <v>300300-000147</v>
          </cell>
          <cell r="P35">
            <v>25110</v>
          </cell>
          <cell r="Q35">
            <v>26.133679808841098</v>
          </cell>
          <cell r="R35">
            <v>656216.69999999995</v>
          </cell>
          <cell r="T35" t="str">
            <v>300300-000141</v>
          </cell>
          <cell r="U35">
            <v>2000</v>
          </cell>
          <cell r="V35">
            <v>364.59618</v>
          </cell>
          <cell r="W35">
            <v>729192.36</v>
          </cell>
        </row>
        <row r="36">
          <cell r="E36" t="str">
            <v>300300-000138</v>
          </cell>
          <cell r="F36">
            <v>350</v>
          </cell>
          <cell r="G36">
            <v>188.23097142857142</v>
          </cell>
          <cell r="H36">
            <v>65880.84</v>
          </cell>
          <cell r="J36" t="str">
            <v>300300-000108</v>
          </cell>
          <cell r="K36">
            <v>3800</v>
          </cell>
          <cell r="L36">
            <v>18.8</v>
          </cell>
          <cell r="M36">
            <v>71440</v>
          </cell>
          <cell r="O36" t="str">
            <v>300300-000148</v>
          </cell>
          <cell r="P36">
            <v>6600</v>
          </cell>
          <cell r="Q36">
            <v>28.9</v>
          </cell>
          <cell r="R36">
            <v>190740</v>
          </cell>
          <cell r="T36" t="str">
            <v>300300-000146</v>
          </cell>
          <cell r="U36">
            <v>900</v>
          </cell>
          <cell r="V36">
            <v>156.39410000000001</v>
          </cell>
          <cell r="W36">
            <v>140754.69</v>
          </cell>
        </row>
        <row r="37">
          <cell r="E37" t="str">
            <v>300300-000139</v>
          </cell>
          <cell r="F37">
            <v>4500</v>
          </cell>
          <cell r="G37">
            <v>403.53298222222224</v>
          </cell>
          <cell r="H37">
            <v>1815898.4200000002</v>
          </cell>
          <cell r="J37" t="str">
            <v>300300-000131</v>
          </cell>
          <cell r="K37">
            <v>1000</v>
          </cell>
          <cell r="L37">
            <v>7.25</v>
          </cell>
          <cell r="M37">
            <v>7250</v>
          </cell>
          <cell r="O37" t="str">
            <v>300300-000151</v>
          </cell>
          <cell r="P37">
            <v>4000</v>
          </cell>
          <cell r="Q37">
            <v>94.868639999999999</v>
          </cell>
          <cell r="R37">
            <v>379474.56</v>
          </cell>
          <cell r="T37" t="str">
            <v>300300-000147</v>
          </cell>
          <cell r="U37">
            <v>13020</v>
          </cell>
          <cell r="V37">
            <v>25.362777265745006</v>
          </cell>
          <cell r="W37">
            <v>330223.35999999999</v>
          </cell>
        </row>
        <row r="38">
          <cell r="E38" t="str">
            <v>300300-000140</v>
          </cell>
          <cell r="F38">
            <v>3000</v>
          </cell>
          <cell r="G38">
            <v>59.7</v>
          </cell>
          <cell r="H38">
            <v>179100</v>
          </cell>
          <cell r="J38" t="str">
            <v>300300-000133</v>
          </cell>
          <cell r="K38">
            <v>600</v>
          </cell>
          <cell r="L38">
            <v>53.587000000000003</v>
          </cell>
          <cell r="M38">
            <v>32152.2</v>
          </cell>
          <cell r="O38" t="str">
            <v>300300-000153</v>
          </cell>
          <cell r="P38">
            <v>1000</v>
          </cell>
          <cell r="Q38">
            <v>19.6279</v>
          </cell>
          <cell r="R38">
            <v>19627.900000000001</v>
          </cell>
          <cell r="T38" t="str">
            <v>300300-000148</v>
          </cell>
          <cell r="U38">
            <v>1100</v>
          </cell>
          <cell r="V38">
            <v>29.1</v>
          </cell>
          <cell r="W38">
            <v>32010</v>
          </cell>
        </row>
        <row r="39">
          <cell r="E39" t="str">
            <v>300300-000141</v>
          </cell>
          <cell r="F39">
            <v>2000</v>
          </cell>
          <cell r="G39">
            <v>414.13878999999997</v>
          </cell>
          <cell r="H39">
            <v>828277.58</v>
          </cell>
          <cell r="J39" t="str">
            <v>300300-000135</v>
          </cell>
          <cell r="K39">
            <v>900</v>
          </cell>
          <cell r="L39">
            <v>113.37211111111111</v>
          </cell>
          <cell r="M39">
            <v>102034.9</v>
          </cell>
          <cell r="O39" t="str">
            <v>300407-024000</v>
          </cell>
          <cell r="P39">
            <v>800</v>
          </cell>
          <cell r="Q39">
            <v>186.77438750000002</v>
          </cell>
          <cell r="R39">
            <v>149419.51</v>
          </cell>
          <cell r="T39" t="str">
            <v>300300-000150</v>
          </cell>
          <cell r="U39">
            <v>18</v>
          </cell>
          <cell r="V39">
            <v>125.6438888888889</v>
          </cell>
          <cell r="W39">
            <v>2261.59</v>
          </cell>
        </row>
        <row r="40">
          <cell r="E40" t="str">
            <v>300300-000144</v>
          </cell>
          <cell r="F40">
            <v>1200</v>
          </cell>
          <cell r="G40">
            <v>38.5</v>
          </cell>
          <cell r="H40">
            <v>46200</v>
          </cell>
          <cell r="J40" t="str">
            <v>300300-000139</v>
          </cell>
          <cell r="K40">
            <v>900</v>
          </cell>
          <cell r="L40">
            <v>379.53606666666667</v>
          </cell>
          <cell r="M40">
            <v>341582.46</v>
          </cell>
          <cell r="O40" t="str">
            <v>300409-003000</v>
          </cell>
          <cell r="P40">
            <v>540</v>
          </cell>
          <cell r="Q40">
            <v>189.1592962962963</v>
          </cell>
          <cell r="R40">
            <v>102146.02</v>
          </cell>
          <cell r="T40" t="str">
            <v>300300-000151</v>
          </cell>
          <cell r="U40">
            <v>2000</v>
          </cell>
          <cell r="V40">
            <v>89.913600000000002</v>
          </cell>
          <cell r="W40">
            <v>179827.20000000001</v>
          </cell>
        </row>
        <row r="41">
          <cell r="E41" t="str">
            <v>300300-000146</v>
          </cell>
          <cell r="F41">
            <v>1800</v>
          </cell>
          <cell r="G41">
            <v>182.87812777777779</v>
          </cell>
          <cell r="H41">
            <v>329180.63</v>
          </cell>
          <cell r="J41" t="str">
            <v>300300-000140</v>
          </cell>
          <cell r="K41">
            <v>3000</v>
          </cell>
          <cell r="L41">
            <v>59.7</v>
          </cell>
          <cell r="M41">
            <v>179100</v>
          </cell>
          <cell r="O41" t="str">
            <v>300409-006001</v>
          </cell>
          <cell r="P41">
            <v>15200</v>
          </cell>
          <cell r="Q41">
            <v>250.97336907894737</v>
          </cell>
          <cell r="R41">
            <v>3814795.21</v>
          </cell>
          <cell r="T41" t="str">
            <v>300407-024000</v>
          </cell>
          <cell r="U41">
            <v>600</v>
          </cell>
          <cell r="V41">
            <v>185.4468</v>
          </cell>
          <cell r="W41">
            <v>111268.08</v>
          </cell>
        </row>
        <row r="42">
          <cell r="E42" t="str">
            <v>300300-000147</v>
          </cell>
          <cell r="F42">
            <v>11160</v>
          </cell>
          <cell r="G42">
            <v>28.994366487455199</v>
          </cell>
          <cell r="H42">
            <v>323577.13</v>
          </cell>
          <cell r="J42" t="str">
            <v>300300-000141</v>
          </cell>
          <cell r="K42">
            <v>2000</v>
          </cell>
          <cell r="L42">
            <v>399.78584999999998</v>
          </cell>
          <cell r="M42">
            <v>799571.7</v>
          </cell>
          <cell r="O42" t="str">
            <v>300409-007001</v>
          </cell>
          <cell r="P42">
            <v>10450</v>
          </cell>
          <cell r="Q42">
            <v>225.01897799043061</v>
          </cell>
          <cell r="R42">
            <v>2351448.3199999998</v>
          </cell>
          <cell r="T42" t="str">
            <v>300407-025000</v>
          </cell>
          <cell r="U42">
            <v>720</v>
          </cell>
          <cell r="V42">
            <v>312.82440277777778</v>
          </cell>
          <cell r="W42">
            <v>225233.57</v>
          </cell>
        </row>
        <row r="43">
          <cell r="E43" t="str">
            <v>300300-000148</v>
          </cell>
          <cell r="F43">
            <v>7330</v>
          </cell>
          <cell r="G43">
            <v>26.8</v>
          </cell>
          <cell r="H43">
            <v>196444</v>
          </cell>
          <cell r="J43" t="str">
            <v>300300-000146</v>
          </cell>
          <cell r="K43">
            <v>900</v>
          </cell>
          <cell r="L43">
            <v>174.58902222222221</v>
          </cell>
          <cell r="M43">
            <v>157130.12</v>
          </cell>
          <cell r="O43" t="str">
            <v>300501-004000</v>
          </cell>
          <cell r="P43">
            <v>5</v>
          </cell>
          <cell r="Q43">
            <v>2051.5479999999998</v>
          </cell>
          <cell r="R43">
            <v>10257.74</v>
          </cell>
          <cell r="T43" t="str">
            <v>300409-000001</v>
          </cell>
          <cell r="U43">
            <v>600</v>
          </cell>
          <cell r="V43">
            <v>93.260566666666676</v>
          </cell>
          <cell r="W43">
            <v>55956.340000000004</v>
          </cell>
        </row>
        <row r="44">
          <cell r="E44" t="str">
            <v>300300-000150</v>
          </cell>
          <cell r="F44">
            <v>18</v>
          </cell>
          <cell r="G44">
            <v>144.83277777777778</v>
          </cell>
          <cell r="H44">
            <v>2606.9899999999998</v>
          </cell>
          <cell r="J44" t="str">
            <v>300300-000147</v>
          </cell>
          <cell r="K44">
            <v>18600</v>
          </cell>
          <cell r="L44">
            <v>27.424203763440861</v>
          </cell>
          <cell r="M44">
            <v>510090.19</v>
          </cell>
          <cell r="O44" t="str">
            <v>300509-008000</v>
          </cell>
          <cell r="P44">
            <v>50</v>
          </cell>
          <cell r="Q44">
            <v>763.53980000000001</v>
          </cell>
          <cell r="R44">
            <v>38176.99</v>
          </cell>
          <cell r="T44" t="str">
            <v>300409-003000</v>
          </cell>
          <cell r="U44">
            <v>900</v>
          </cell>
          <cell r="V44">
            <v>183.01436666666666</v>
          </cell>
          <cell r="W44">
            <v>164712.93</v>
          </cell>
        </row>
        <row r="45">
          <cell r="E45" t="str">
            <v>300300-000151</v>
          </cell>
          <cell r="F45">
            <v>6000</v>
          </cell>
          <cell r="G45">
            <v>105.14112</v>
          </cell>
          <cell r="H45">
            <v>630846.71999999997</v>
          </cell>
          <cell r="J45" t="str">
            <v>300300-000148</v>
          </cell>
          <cell r="K45">
            <v>3300</v>
          </cell>
          <cell r="L45">
            <v>29.1</v>
          </cell>
          <cell r="M45">
            <v>96030</v>
          </cell>
          <cell r="O45" t="str">
            <v>300509-013000</v>
          </cell>
          <cell r="P45">
            <v>213.2</v>
          </cell>
          <cell r="Q45">
            <v>1028.2995778611632</v>
          </cell>
          <cell r="R45">
            <v>219233.47</v>
          </cell>
          <cell r="T45" t="str">
            <v>300409-006001</v>
          </cell>
          <cell r="U45">
            <v>12350</v>
          </cell>
          <cell r="V45">
            <v>242.65980080971661</v>
          </cell>
          <cell r="W45">
            <v>2996848.54</v>
          </cell>
        </row>
        <row r="46">
          <cell r="E46" t="str">
            <v>300300-000153</v>
          </cell>
          <cell r="F46">
            <v>4758</v>
          </cell>
          <cell r="G46">
            <v>43.804701555275322</v>
          </cell>
          <cell r="H46">
            <v>208422.77</v>
          </cell>
          <cell r="J46" t="str">
            <v>300300-000150</v>
          </cell>
          <cell r="K46">
            <v>18</v>
          </cell>
          <cell r="L46">
            <v>137.00777777777776</v>
          </cell>
          <cell r="M46">
            <v>2466.14</v>
          </cell>
          <cell r="O46" t="str">
            <v>407024-000000</v>
          </cell>
          <cell r="P46">
            <v>100000</v>
          </cell>
          <cell r="Q46">
            <v>6.6640000000000005E-2</v>
          </cell>
          <cell r="R46">
            <v>6664</v>
          </cell>
          <cell r="T46" t="str">
            <v>300409-007001</v>
          </cell>
          <cell r="U46">
            <v>6650</v>
          </cell>
          <cell r="V46">
            <v>217.90844962406015</v>
          </cell>
          <cell r="W46">
            <v>1449091.19</v>
          </cell>
        </row>
        <row r="47">
          <cell r="E47" t="str">
            <v>300401-017004</v>
          </cell>
          <cell r="F47">
            <v>180</v>
          </cell>
          <cell r="G47">
            <v>270.85849999999999</v>
          </cell>
          <cell r="H47">
            <v>48754.53</v>
          </cell>
          <cell r="J47" t="str">
            <v>300300-000151</v>
          </cell>
          <cell r="K47">
            <v>2000</v>
          </cell>
          <cell r="L47">
            <v>97.574399999999997</v>
          </cell>
          <cell r="M47">
            <v>195148.79999999999</v>
          </cell>
          <cell r="O47" t="str">
            <v>409001-001001</v>
          </cell>
          <cell r="P47">
            <v>80000</v>
          </cell>
          <cell r="Q47">
            <v>1.0669999999999999</v>
          </cell>
          <cell r="R47">
            <v>85360</v>
          </cell>
          <cell r="T47" t="str">
            <v>300501-004000</v>
          </cell>
          <cell r="U47">
            <v>5</v>
          </cell>
          <cell r="V47">
            <v>1936.444</v>
          </cell>
          <cell r="W47">
            <v>9682.2199999999993</v>
          </cell>
        </row>
        <row r="48">
          <cell r="E48" t="str">
            <v>300407-024000</v>
          </cell>
          <cell r="F48">
            <v>600</v>
          </cell>
          <cell r="G48">
            <v>212.91335000000001</v>
          </cell>
          <cell r="H48">
            <v>127748.01000000001</v>
          </cell>
          <cell r="J48" t="str">
            <v>300300-000153</v>
          </cell>
          <cell r="K48">
            <v>2000</v>
          </cell>
          <cell r="L48">
            <v>20.340580000000003</v>
          </cell>
          <cell r="M48">
            <v>40681.160000000003</v>
          </cell>
          <cell r="O48" t="str">
            <v>409002-002002</v>
          </cell>
          <cell r="P48">
            <v>102000</v>
          </cell>
          <cell r="Q48">
            <v>1.093</v>
          </cell>
          <cell r="R48">
            <v>111486</v>
          </cell>
          <cell r="T48" t="str">
            <v>300507-003000</v>
          </cell>
          <cell r="U48">
            <v>72.575999999999993</v>
          </cell>
          <cell r="V48">
            <v>566.76959325396831</v>
          </cell>
          <cell r="W48">
            <v>41133.870000000003</v>
          </cell>
        </row>
        <row r="49">
          <cell r="E49" t="str">
            <v>300407-025000</v>
          </cell>
          <cell r="F49">
            <v>360</v>
          </cell>
          <cell r="G49">
            <v>358.23502777777776</v>
          </cell>
          <cell r="H49">
            <v>128964.61</v>
          </cell>
          <cell r="J49" t="str">
            <v>300401-017004</v>
          </cell>
          <cell r="K49">
            <v>360</v>
          </cell>
          <cell r="L49">
            <v>258.5816111111111</v>
          </cell>
          <cell r="M49">
            <v>93089.38</v>
          </cell>
          <cell r="O49" t="str">
            <v>409002-002003</v>
          </cell>
          <cell r="P49">
            <v>102000</v>
          </cell>
          <cell r="Q49">
            <v>0.61499999999999999</v>
          </cell>
          <cell r="R49">
            <v>62730</v>
          </cell>
          <cell r="T49" t="str">
            <v>300509-008000</v>
          </cell>
          <cell r="U49">
            <v>50</v>
          </cell>
          <cell r="V49">
            <v>735.80820000000006</v>
          </cell>
          <cell r="W49">
            <v>36790.410000000003</v>
          </cell>
        </row>
        <row r="50">
          <cell r="E50" t="str">
            <v>300409-006001</v>
          </cell>
          <cell r="F50">
            <v>15200</v>
          </cell>
          <cell r="G50">
            <v>276.15932500000002</v>
          </cell>
          <cell r="H50">
            <v>4197621.74</v>
          </cell>
          <cell r="J50" t="str">
            <v>300407-024000</v>
          </cell>
          <cell r="K50">
            <v>1200</v>
          </cell>
          <cell r="L50">
            <v>200.72101666666666</v>
          </cell>
          <cell r="M50">
            <v>240865.22</v>
          </cell>
          <cell r="O50" t="str">
            <v>409003-001002</v>
          </cell>
          <cell r="P50">
            <v>60000</v>
          </cell>
          <cell r="Q50">
            <v>1.0680000000000001</v>
          </cell>
          <cell r="R50">
            <v>64080</v>
          </cell>
          <cell r="T50" t="str">
            <v>401001-000101</v>
          </cell>
          <cell r="U50">
            <v>15000</v>
          </cell>
          <cell r="V50">
            <v>0.79239999999999999</v>
          </cell>
          <cell r="W50">
            <v>11886</v>
          </cell>
        </row>
        <row r="51">
          <cell r="E51" t="str">
            <v>300409-007001</v>
          </cell>
          <cell r="F51">
            <v>11400</v>
          </cell>
          <cell r="G51">
            <v>249.62717192982458</v>
          </cell>
          <cell r="H51">
            <v>2845749.7600000002</v>
          </cell>
          <cell r="J51" t="str">
            <v>300407-025000</v>
          </cell>
          <cell r="K51">
            <v>540</v>
          </cell>
          <cell r="L51">
            <v>344.6379074074074</v>
          </cell>
          <cell r="M51">
            <v>186104.47</v>
          </cell>
          <cell r="O51" t="str">
            <v>409003-001003</v>
          </cell>
          <cell r="P51">
            <v>60000</v>
          </cell>
          <cell r="Q51">
            <v>0.65800000000000003</v>
          </cell>
          <cell r="R51">
            <v>39480</v>
          </cell>
          <cell r="T51" t="str">
            <v>408001-000109</v>
          </cell>
          <cell r="U51">
            <v>60000</v>
          </cell>
          <cell r="V51">
            <v>0.85799999999999998</v>
          </cell>
          <cell r="W51">
            <v>51480</v>
          </cell>
        </row>
        <row r="52">
          <cell r="E52" t="str">
            <v>300409-009000</v>
          </cell>
          <cell r="F52">
            <v>360</v>
          </cell>
          <cell r="G52">
            <v>229.52783333333335</v>
          </cell>
          <cell r="H52">
            <v>82630.02</v>
          </cell>
          <cell r="J52" t="str">
            <v>300409-003000</v>
          </cell>
          <cell r="K52">
            <v>720</v>
          </cell>
          <cell r="L52">
            <v>198.77665277777774</v>
          </cell>
          <cell r="M52">
            <v>143119.18999999997</v>
          </cell>
          <cell r="O52" t="str">
            <v>409004-000100</v>
          </cell>
          <cell r="P52">
            <v>-6928</v>
          </cell>
          <cell r="Q52">
            <v>0.45</v>
          </cell>
          <cell r="R52">
            <v>-3117.6</v>
          </cell>
          <cell r="T52" t="str">
            <v>408001-000110</v>
          </cell>
          <cell r="U52">
            <v>60000</v>
          </cell>
          <cell r="V52">
            <v>0.38</v>
          </cell>
          <cell r="W52">
            <v>22800</v>
          </cell>
        </row>
        <row r="53">
          <cell r="E53" t="str">
            <v>300507-003000</v>
          </cell>
          <cell r="F53">
            <v>145.13</v>
          </cell>
          <cell r="G53">
            <v>644.07317577344452</v>
          </cell>
          <cell r="H53">
            <v>93474.34</v>
          </cell>
          <cell r="J53" t="str">
            <v>300409-006001</v>
          </cell>
          <cell r="K53">
            <v>6650</v>
          </cell>
          <cell r="L53">
            <v>263.85468571428572</v>
          </cell>
          <cell r="M53">
            <v>1754633.6600000001</v>
          </cell>
          <cell r="O53" t="str">
            <v>409004-000500</v>
          </cell>
          <cell r="P53">
            <v>-2242</v>
          </cell>
          <cell r="Q53">
            <v>0.84</v>
          </cell>
          <cell r="R53">
            <v>-1883.28</v>
          </cell>
          <cell r="T53" t="str">
            <v>409001-002002</v>
          </cell>
          <cell r="U53">
            <v>60000</v>
          </cell>
          <cell r="V53">
            <v>1.0669999999999999</v>
          </cell>
          <cell r="W53">
            <v>64020</v>
          </cell>
        </row>
        <row r="54">
          <cell r="E54" t="str">
            <v>300509-008000</v>
          </cell>
          <cell r="F54">
            <v>50</v>
          </cell>
          <cell r="G54">
            <v>834.07560000000001</v>
          </cell>
          <cell r="H54">
            <v>41703.78</v>
          </cell>
          <cell r="J54" t="str">
            <v>300409-007001</v>
          </cell>
          <cell r="K54">
            <v>4750</v>
          </cell>
          <cell r="L54">
            <v>239.06115578947367</v>
          </cell>
          <cell r="M54">
            <v>1135540.49</v>
          </cell>
          <cell r="O54" t="str">
            <v>409005-000000</v>
          </cell>
          <cell r="P54">
            <v>100000</v>
          </cell>
          <cell r="Q54">
            <v>6.6640000000000005E-2</v>
          </cell>
          <cell r="R54">
            <v>6664</v>
          </cell>
          <cell r="T54" t="str">
            <v>409001-002003</v>
          </cell>
          <cell r="U54">
            <v>60000</v>
          </cell>
          <cell r="V54">
            <v>0.56999999999999995</v>
          </cell>
          <cell r="W54">
            <v>34200</v>
          </cell>
        </row>
        <row r="55">
          <cell r="E55" t="str">
            <v>300509-010000</v>
          </cell>
          <cell r="F55">
            <v>16</v>
          </cell>
          <cell r="G55">
            <v>1642.1537499999999</v>
          </cell>
          <cell r="H55">
            <v>26274.46</v>
          </cell>
          <cell r="J55" t="str">
            <v>300409-013000</v>
          </cell>
          <cell r="K55">
            <v>17280</v>
          </cell>
          <cell r="L55">
            <v>165.23</v>
          </cell>
          <cell r="M55">
            <v>2855174.4</v>
          </cell>
          <cell r="O55" t="str">
            <v>409005-000502</v>
          </cell>
          <cell r="P55">
            <v>-1749</v>
          </cell>
          <cell r="Q55">
            <v>0.79</v>
          </cell>
          <cell r="R55">
            <v>-1381.71</v>
          </cell>
          <cell r="T55" t="str">
            <v>409003-000101</v>
          </cell>
          <cell r="U55">
            <v>116000</v>
          </cell>
          <cell r="V55">
            <v>0.48499999999999999</v>
          </cell>
          <cell r="W55">
            <v>56260</v>
          </cell>
        </row>
        <row r="56">
          <cell r="E56" t="str">
            <v>401004-000001</v>
          </cell>
          <cell r="F56">
            <v>10000</v>
          </cell>
          <cell r="G56">
            <v>6.9000000000000006E-2</v>
          </cell>
          <cell r="H56">
            <v>690</v>
          </cell>
          <cell r="J56" t="str">
            <v>300501-004000</v>
          </cell>
          <cell r="K56">
            <v>5</v>
          </cell>
          <cell r="L56">
            <v>2136.08</v>
          </cell>
          <cell r="M56">
            <v>10680.4</v>
          </cell>
          <cell r="O56" t="str">
            <v>409007-002002</v>
          </cell>
          <cell r="P56">
            <v>138000</v>
          </cell>
          <cell r="Q56">
            <v>1.0669999999999999</v>
          </cell>
          <cell r="R56">
            <v>147246</v>
          </cell>
          <cell r="T56" t="str">
            <v>409003-000502</v>
          </cell>
          <cell r="U56">
            <v>116000</v>
          </cell>
          <cell r="V56">
            <v>0.79900000000000004</v>
          </cell>
          <cell r="W56">
            <v>92684</v>
          </cell>
        </row>
        <row r="57">
          <cell r="E57" t="str">
            <v>401008-000500</v>
          </cell>
          <cell r="F57">
            <v>10000</v>
          </cell>
          <cell r="G57">
            <v>2.077</v>
          </cell>
          <cell r="H57">
            <v>20770</v>
          </cell>
          <cell r="J57" t="str">
            <v>300509-013000</v>
          </cell>
          <cell r="K57">
            <v>16.8</v>
          </cell>
          <cell r="L57">
            <v>1057.9154761904763</v>
          </cell>
          <cell r="M57">
            <v>17772.980000000003</v>
          </cell>
          <cell r="O57" t="str">
            <v>409007-002003</v>
          </cell>
          <cell r="P57">
            <v>138000</v>
          </cell>
          <cell r="Q57">
            <v>0.56999999999999995</v>
          </cell>
          <cell r="R57">
            <v>78660</v>
          </cell>
          <cell r="T57" t="str">
            <v>409003-000503</v>
          </cell>
          <cell r="U57">
            <v>116000</v>
          </cell>
          <cell r="V57">
            <v>0.29299999999999998</v>
          </cell>
          <cell r="W57">
            <v>33988</v>
          </cell>
        </row>
        <row r="58">
          <cell r="E58" t="str">
            <v>401017-000200</v>
          </cell>
          <cell r="F58">
            <v>20000</v>
          </cell>
          <cell r="G58">
            <v>1.016</v>
          </cell>
          <cell r="H58">
            <v>20320</v>
          </cell>
          <cell r="J58" t="str">
            <v>408001-000107</v>
          </cell>
          <cell r="K58">
            <v>111000</v>
          </cell>
          <cell r="L58">
            <v>0.85799999999999998</v>
          </cell>
          <cell r="M58">
            <v>95238</v>
          </cell>
          <cell r="O58" t="str">
            <v>409010-000500</v>
          </cell>
          <cell r="P58">
            <v>74000</v>
          </cell>
          <cell r="Q58">
            <v>0.94599999999999995</v>
          </cell>
          <cell r="R58">
            <v>70004</v>
          </cell>
          <cell r="T58" t="str">
            <v>409003-001002</v>
          </cell>
          <cell r="U58">
            <v>60000</v>
          </cell>
          <cell r="V58">
            <v>1.0680000000000001</v>
          </cell>
          <cell r="W58">
            <v>64080</v>
          </cell>
        </row>
        <row r="59">
          <cell r="E59" t="str">
            <v>401017-000500</v>
          </cell>
          <cell r="F59">
            <v>9500</v>
          </cell>
          <cell r="G59">
            <v>1.3233000000000001</v>
          </cell>
          <cell r="H59">
            <v>12571.35</v>
          </cell>
          <cell r="J59" t="str">
            <v>408001-000108</v>
          </cell>
          <cell r="K59">
            <v>111000</v>
          </cell>
          <cell r="L59">
            <v>0.38</v>
          </cell>
          <cell r="M59">
            <v>42180</v>
          </cell>
          <cell r="O59" t="str">
            <v>409010-000501</v>
          </cell>
          <cell r="P59">
            <v>74000</v>
          </cell>
          <cell r="Q59">
            <v>0.86</v>
          </cell>
          <cell r="R59">
            <v>63640</v>
          </cell>
          <cell r="T59" t="str">
            <v>409003-001003</v>
          </cell>
          <cell r="U59">
            <v>60000</v>
          </cell>
          <cell r="V59">
            <v>0.65800000000000003</v>
          </cell>
          <cell r="W59">
            <v>39480</v>
          </cell>
        </row>
        <row r="60">
          <cell r="E60" t="str">
            <v>401021-001000</v>
          </cell>
          <cell r="F60">
            <v>5000</v>
          </cell>
          <cell r="G60">
            <v>2</v>
          </cell>
          <cell r="H60">
            <v>10000</v>
          </cell>
          <cell r="J60" t="str">
            <v>409001-001001</v>
          </cell>
          <cell r="K60">
            <v>30000</v>
          </cell>
          <cell r="L60">
            <v>1.0669999999999999</v>
          </cell>
          <cell r="M60">
            <v>32010</v>
          </cell>
          <cell r="O60" t="str">
            <v>409011-001000</v>
          </cell>
          <cell r="P60">
            <v>85500</v>
          </cell>
          <cell r="Q60">
            <v>0.99399999999999999</v>
          </cell>
          <cell r="R60">
            <v>84987</v>
          </cell>
          <cell r="T60" t="str">
            <v>409004-000000</v>
          </cell>
          <cell r="U60">
            <v>100000</v>
          </cell>
          <cell r="V60">
            <v>6.9000000000000006E-2</v>
          </cell>
          <cell r="W60">
            <v>6900</v>
          </cell>
        </row>
        <row r="61">
          <cell r="E61" t="str">
            <v>407024-000000</v>
          </cell>
          <cell r="F61">
            <v>80000</v>
          </cell>
          <cell r="G61">
            <v>6.9000000000000006E-2</v>
          </cell>
          <cell r="H61">
            <v>5520</v>
          </cell>
          <cell r="J61" t="str">
            <v>409001-002002</v>
          </cell>
          <cell r="K61">
            <v>30000</v>
          </cell>
          <cell r="L61">
            <v>1.0669999999999999</v>
          </cell>
          <cell r="M61">
            <v>32010</v>
          </cell>
          <cell r="O61" t="str">
            <v>409011-001001</v>
          </cell>
          <cell r="P61">
            <v>85500</v>
          </cell>
          <cell r="Q61">
            <v>0.86799999999999999</v>
          </cell>
          <cell r="R61">
            <v>74214</v>
          </cell>
          <cell r="T61" t="str">
            <v>409004-000100</v>
          </cell>
          <cell r="U61">
            <v>120000</v>
          </cell>
          <cell r="V61">
            <v>0.46</v>
          </cell>
          <cell r="W61">
            <v>55200</v>
          </cell>
        </row>
        <row r="62">
          <cell r="E62" t="str">
            <v>409001-001001</v>
          </cell>
          <cell r="F62">
            <v>60000</v>
          </cell>
          <cell r="G62">
            <v>1.0669999999999999</v>
          </cell>
          <cell r="H62">
            <v>64020</v>
          </cell>
          <cell r="J62" t="str">
            <v>409001-002003</v>
          </cell>
          <cell r="K62">
            <v>30000</v>
          </cell>
          <cell r="L62">
            <v>0.56999999999999995</v>
          </cell>
          <cell r="M62">
            <v>17100</v>
          </cell>
          <cell r="O62" t="str">
            <v>409012-000000</v>
          </cell>
          <cell r="P62">
            <v>100000</v>
          </cell>
          <cell r="Q62">
            <v>6.9000000000000006E-2</v>
          </cell>
          <cell r="R62">
            <v>6900</v>
          </cell>
          <cell r="T62" t="str">
            <v>409004-000500</v>
          </cell>
          <cell r="U62">
            <v>120000</v>
          </cell>
          <cell r="V62">
            <v>0.84799999999999998</v>
          </cell>
          <cell r="W62">
            <v>101760</v>
          </cell>
        </row>
        <row r="63">
          <cell r="E63" t="str">
            <v>409001-002002</v>
          </cell>
          <cell r="F63">
            <v>30000</v>
          </cell>
          <cell r="G63">
            <v>1.0669999999999999</v>
          </cell>
          <cell r="H63">
            <v>32010</v>
          </cell>
          <cell r="J63" t="str">
            <v>409002-002002</v>
          </cell>
          <cell r="K63">
            <v>98000</v>
          </cell>
          <cell r="L63">
            <v>1.093</v>
          </cell>
          <cell r="M63">
            <v>107114</v>
          </cell>
          <cell r="O63" t="str">
            <v>409012-000100</v>
          </cell>
          <cell r="P63">
            <v>74000</v>
          </cell>
          <cell r="Q63">
            <v>0.81</v>
          </cell>
          <cell r="R63">
            <v>59940</v>
          </cell>
          <cell r="T63" t="str">
            <v>409004-000501</v>
          </cell>
          <cell r="U63">
            <v>120000</v>
          </cell>
          <cell r="V63">
            <v>0.28299999999999997</v>
          </cell>
          <cell r="W63">
            <v>33960</v>
          </cell>
        </row>
        <row r="64">
          <cell r="E64" t="str">
            <v>409001-002003</v>
          </cell>
          <cell r="F64">
            <v>30000</v>
          </cell>
          <cell r="G64">
            <v>0.56999999999999995</v>
          </cell>
          <cell r="H64">
            <v>17100</v>
          </cell>
          <cell r="J64" t="str">
            <v>409002-002003</v>
          </cell>
          <cell r="K64">
            <v>98000</v>
          </cell>
          <cell r="L64">
            <v>0.61499999999999999</v>
          </cell>
          <cell r="M64">
            <v>60270</v>
          </cell>
          <cell r="O64" t="str">
            <v>409012-000500</v>
          </cell>
          <cell r="P64">
            <v>162000</v>
          </cell>
          <cell r="Q64">
            <v>1.204</v>
          </cell>
          <cell r="R64">
            <v>195048</v>
          </cell>
          <cell r="T64" t="str">
            <v>409006-002002</v>
          </cell>
          <cell r="U64">
            <v>141000</v>
          </cell>
          <cell r="V64">
            <v>1.0669999999999999</v>
          </cell>
          <cell r="W64">
            <v>150447</v>
          </cell>
        </row>
        <row r="65">
          <cell r="E65" t="str">
            <v>409004-000000</v>
          </cell>
          <cell r="F65">
            <v>80000</v>
          </cell>
          <cell r="G65">
            <v>6.9000000000000006E-2</v>
          </cell>
          <cell r="H65">
            <v>5520</v>
          </cell>
          <cell r="J65" t="str">
            <v>409003-000101</v>
          </cell>
          <cell r="K65">
            <v>120000</v>
          </cell>
          <cell r="L65">
            <v>0.48499999999999999</v>
          </cell>
          <cell r="M65">
            <v>58200</v>
          </cell>
          <cell r="O65" t="str">
            <v>409012-000501</v>
          </cell>
          <cell r="P65">
            <v>74000</v>
          </cell>
          <cell r="Q65">
            <v>0.88400000000000001</v>
          </cell>
          <cell r="R65">
            <v>65416</v>
          </cell>
          <cell r="T65" t="str">
            <v>409006-002003</v>
          </cell>
          <cell r="U65">
            <v>141000</v>
          </cell>
          <cell r="V65">
            <v>0.56999999999999995</v>
          </cell>
          <cell r="W65">
            <v>80370</v>
          </cell>
        </row>
        <row r="66">
          <cell r="E66" t="str">
            <v>409004-000100</v>
          </cell>
          <cell r="F66">
            <v>120000</v>
          </cell>
          <cell r="G66">
            <v>0.46</v>
          </cell>
          <cell r="H66">
            <v>55200</v>
          </cell>
          <cell r="J66" t="str">
            <v>409003-000502</v>
          </cell>
          <cell r="K66">
            <v>120000</v>
          </cell>
          <cell r="L66">
            <v>0.79900000000000004</v>
          </cell>
          <cell r="M66">
            <v>95880</v>
          </cell>
          <cell r="O66" t="str">
            <v>460010-200000</v>
          </cell>
          <cell r="P66">
            <v>35640</v>
          </cell>
          <cell r="Q66">
            <v>2.65</v>
          </cell>
          <cell r="R66">
            <v>94446</v>
          </cell>
          <cell r="T66" t="str">
            <v>409008-000901</v>
          </cell>
          <cell r="U66">
            <v>75000</v>
          </cell>
          <cell r="V66">
            <v>1</v>
          </cell>
          <cell r="W66">
            <v>75000</v>
          </cell>
        </row>
        <row r="67">
          <cell r="E67" t="str">
            <v>409004-000500</v>
          </cell>
          <cell r="F67">
            <v>120000</v>
          </cell>
          <cell r="G67">
            <v>0.84799999999999998</v>
          </cell>
          <cell r="H67">
            <v>101760</v>
          </cell>
          <cell r="J67" t="str">
            <v>409003-000503</v>
          </cell>
          <cell r="K67">
            <v>120000</v>
          </cell>
          <cell r="L67">
            <v>0.29299999999999998</v>
          </cell>
          <cell r="M67">
            <v>35160</v>
          </cell>
          <cell r="O67" t="str">
            <v>460010-400000</v>
          </cell>
          <cell r="P67">
            <v>37803</v>
          </cell>
          <cell r="Q67">
            <v>2.9333600507896196</v>
          </cell>
          <cell r="R67">
            <v>110889.81</v>
          </cell>
          <cell r="T67" t="str">
            <v>409010-000500</v>
          </cell>
          <cell r="U67">
            <v>120000</v>
          </cell>
          <cell r="V67">
            <v>0.94599999999999995</v>
          </cell>
          <cell r="W67">
            <v>113520</v>
          </cell>
        </row>
        <row r="68">
          <cell r="E68" t="str">
            <v>409004-000501</v>
          </cell>
          <cell r="F68">
            <v>120000</v>
          </cell>
          <cell r="G68">
            <v>0.28299999999999997</v>
          </cell>
          <cell r="H68">
            <v>33960</v>
          </cell>
          <cell r="J68" t="str">
            <v>409005-000101</v>
          </cell>
          <cell r="K68">
            <v>120000</v>
          </cell>
          <cell r="L68">
            <v>0.48499999999999999</v>
          </cell>
          <cell r="M68">
            <v>58200</v>
          </cell>
          <cell r="O68" t="str">
            <v>460010-500000</v>
          </cell>
          <cell r="P68">
            <v>56592</v>
          </cell>
          <cell r="Q68">
            <v>3.2900000000000005</v>
          </cell>
          <cell r="R68">
            <v>186187.68000000002</v>
          </cell>
          <cell r="T68" t="str">
            <v>409010-000501</v>
          </cell>
          <cell r="U68">
            <v>120000</v>
          </cell>
          <cell r="V68">
            <v>0.86</v>
          </cell>
          <cell r="W68">
            <v>103200</v>
          </cell>
        </row>
        <row r="69">
          <cell r="E69" t="str">
            <v>409005-000000</v>
          </cell>
          <cell r="F69">
            <v>100000</v>
          </cell>
          <cell r="G69">
            <v>6.9000000000000006E-2</v>
          </cell>
          <cell r="H69">
            <v>6900</v>
          </cell>
          <cell r="J69" t="str">
            <v>409005-000502</v>
          </cell>
          <cell r="K69">
            <v>120000</v>
          </cell>
          <cell r="L69">
            <v>0.79900000000000004</v>
          </cell>
          <cell r="M69">
            <v>95880</v>
          </cell>
          <cell r="O69" t="str">
            <v>460010-800000</v>
          </cell>
          <cell r="P69">
            <v>48497</v>
          </cell>
          <cell r="Q69">
            <v>2.8000000000000003</v>
          </cell>
          <cell r="R69">
            <v>135791.6</v>
          </cell>
          <cell r="T69" t="str">
            <v>409012-000100</v>
          </cell>
          <cell r="U69">
            <v>6000</v>
          </cell>
          <cell r="V69">
            <v>0.81</v>
          </cell>
          <cell r="W69">
            <v>4860</v>
          </cell>
        </row>
        <row r="70">
          <cell r="E70" t="str">
            <v>409005-000101</v>
          </cell>
          <cell r="F70">
            <v>60000</v>
          </cell>
          <cell r="G70">
            <v>0.48599999999999999</v>
          </cell>
          <cell r="H70">
            <v>29160</v>
          </cell>
          <cell r="J70" t="str">
            <v>409005-000503</v>
          </cell>
          <cell r="K70">
            <v>120000</v>
          </cell>
          <cell r="L70">
            <v>0.29299999999999998</v>
          </cell>
          <cell r="M70">
            <v>35160</v>
          </cell>
          <cell r="O70" t="str">
            <v>460050-400000</v>
          </cell>
          <cell r="P70">
            <v>47832</v>
          </cell>
          <cell r="Q70">
            <v>10.299999999999999</v>
          </cell>
          <cell r="R70">
            <v>492669.6</v>
          </cell>
          <cell r="T70" t="str">
            <v>409012-000500</v>
          </cell>
          <cell r="U70">
            <v>6000</v>
          </cell>
          <cell r="V70">
            <v>1.204</v>
          </cell>
          <cell r="W70">
            <v>7224</v>
          </cell>
        </row>
        <row r="71">
          <cell r="E71" t="str">
            <v>409005-000502</v>
          </cell>
          <cell r="F71">
            <v>60000</v>
          </cell>
          <cell r="G71">
            <v>0.79200000000000004</v>
          </cell>
          <cell r="H71">
            <v>47520</v>
          </cell>
          <cell r="J71" t="str">
            <v>409006-002002</v>
          </cell>
          <cell r="K71">
            <v>138000</v>
          </cell>
          <cell r="L71">
            <v>1.0669999999999999</v>
          </cell>
          <cell r="M71">
            <v>147246</v>
          </cell>
          <cell r="O71" t="str">
            <v>460050-500000</v>
          </cell>
          <cell r="P71">
            <v>42694</v>
          </cell>
          <cell r="Q71">
            <v>9.5</v>
          </cell>
          <cell r="R71">
            <v>405593</v>
          </cell>
          <cell r="T71" t="str">
            <v>409012-000501</v>
          </cell>
          <cell r="U71">
            <v>6000</v>
          </cell>
          <cell r="V71">
            <v>0.88400000000000001</v>
          </cell>
          <cell r="W71">
            <v>5304</v>
          </cell>
        </row>
        <row r="72">
          <cell r="E72" t="str">
            <v>409005-000503</v>
          </cell>
          <cell r="F72">
            <v>60000</v>
          </cell>
          <cell r="G72">
            <v>0.26200000000000001</v>
          </cell>
          <cell r="H72">
            <v>15720</v>
          </cell>
          <cell r="J72" t="str">
            <v>409006-002003</v>
          </cell>
          <cell r="K72">
            <v>138000</v>
          </cell>
          <cell r="L72">
            <v>0.56999999999999995</v>
          </cell>
          <cell r="M72">
            <v>78660</v>
          </cell>
          <cell r="O72" t="str">
            <v>460050-800000</v>
          </cell>
          <cell r="P72">
            <v>48158</v>
          </cell>
          <cell r="Q72">
            <v>9.8000622949458034</v>
          </cell>
          <cell r="R72">
            <v>471951.39999999997</v>
          </cell>
          <cell r="T72" t="str">
            <v>460010-200000</v>
          </cell>
          <cell r="U72">
            <v>35640</v>
          </cell>
          <cell r="V72">
            <v>2.65</v>
          </cell>
          <cell r="W72">
            <v>94446</v>
          </cell>
        </row>
        <row r="73">
          <cell r="E73" t="str">
            <v>409006-002002</v>
          </cell>
          <cell r="F73">
            <v>102000</v>
          </cell>
          <cell r="G73">
            <v>1.0669999999999999</v>
          </cell>
          <cell r="H73">
            <v>108834</v>
          </cell>
          <cell r="J73" t="str">
            <v>409010-000500</v>
          </cell>
          <cell r="K73">
            <v>10000</v>
          </cell>
          <cell r="L73">
            <v>1.2829999999999999</v>
          </cell>
          <cell r="M73">
            <v>12830</v>
          </cell>
          <cell r="O73" t="str">
            <v>460090-000000</v>
          </cell>
          <cell r="P73">
            <v>99872</v>
          </cell>
          <cell r="Q73">
            <v>13.229999999999999</v>
          </cell>
          <cell r="R73">
            <v>1321306.5599999998</v>
          </cell>
          <cell r="T73" t="str">
            <v>460010-400000</v>
          </cell>
          <cell r="U73">
            <v>57834</v>
          </cell>
          <cell r="V73">
            <v>2.8000000000000003</v>
          </cell>
          <cell r="W73">
            <v>161935.20000000001</v>
          </cell>
        </row>
        <row r="74">
          <cell r="E74" t="str">
            <v>409006-002003</v>
          </cell>
          <cell r="F74">
            <v>102000</v>
          </cell>
          <cell r="G74">
            <v>0.56999999999999995</v>
          </cell>
          <cell r="H74">
            <v>58140</v>
          </cell>
          <cell r="J74" t="str">
            <v>409010-000501</v>
          </cell>
          <cell r="K74">
            <v>10000</v>
          </cell>
          <cell r="L74">
            <v>0.89800000000000002</v>
          </cell>
          <cell r="M74">
            <v>8980</v>
          </cell>
          <cell r="O74" t="str">
            <v>460090-200000</v>
          </cell>
          <cell r="P74">
            <v>17979</v>
          </cell>
          <cell r="Q74">
            <v>14.554119806440847</v>
          </cell>
          <cell r="R74">
            <v>261668.52</v>
          </cell>
          <cell r="T74" t="str">
            <v>460010-500000</v>
          </cell>
          <cell r="U74">
            <v>37260</v>
          </cell>
          <cell r="V74">
            <v>3.29</v>
          </cell>
          <cell r="W74">
            <v>122585.40000000001</v>
          </cell>
        </row>
        <row r="75">
          <cell r="E75" t="str">
            <v>409007-002002</v>
          </cell>
          <cell r="F75">
            <v>180000</v>
          </cell>
          <cell r="G75">
            <v>1.0669999999999999</v>
          </cell>
          <cell r="H75">
            <v>192060</v>
          </cell>
          <cell r="J75" t="str">
            <v>409011-001000</v>
          </cell>
          <cell r="K75">
            <v>50000</v>
          </cell>
          <cell r="L75">
            <v>1</v>
          </cell>
          <cell r="M75">
            <v>50000</v>
          </cell>
          <cell r="O75" t="str">
            <v>460090-300000</v>
          </cell>
          <cell r="P75">
            <v>2604</v>
          </cell>
          <cell r="Q75">
            <v>13.229999999999999</v>
          </cell>
          <cell r="R75">
            <v>34450.92</v>
          </cell>
          <cell r="T75" t="str">
            <v>460010-600000</v>
          </cell>
          <cell r="U75">
            <v>-13</v>
          </cell>
          <cell r="V75">
            <v>3.29</v>
          </cell>
          <cell r="W75">
            <v>-42.77</v>
          </cell>
        </row>
        <row r="76">
          <cell r="E76" t="str">
            <v>409007-002003</v>
          </cell>
          <cell r="F76">
            <v>180000</v>
          </cell>
          <cell r="G76">
            <v>0.56999999999999995</v>
          </cell>
          <cell r="H76">
            <v>102600</v>
          </cell>
          <cell r="J76" t="str">
            <v>409011-001001</v>
          </cell>
          <cell r="K76">
            <v>50000</v>
          </cell>
          <cell r="L76">
            <v>0.98699999999999999</v>
          </cell>
          <cell r="M76">
            <v>49350</v>
          </cell>
          <cell r="O76" t="str">
            <v>460090-500000</v>
          </cell>
          <cell r="P76">
            <v>1656</v>
          </cell>
          <cell r="Q76">
            <v>16.34</v>
          </cell>
          <cell r="R76">
            <v>27059.040000000001</v>
          </cell>
          <cell r="T76" t="str">
            <v>460010-800000</v>
          </cell>
          <cell r="U76">
            <v>27520</v>
          </cell>
          <cell r="V76">
            <v>3.0379985465116279</v>
          </cell>
          <cell r="W76">
            <v>83605.72</v>
          </cell>
        </row>
        <row r="77">
          <cell r="E77" t="str">
            <v>409009-001000</v>
          </cell>
          <cell r="F77">
            <v>103000</v>
          </cell>
          <cell r="G77">
            <v>0.96116504854368934</v>
          </cell>
          <cell r="H77">
            <v>99000</v>
          </cell>
          <cell r="J77" t="str">
            <v>409013-001000</v>
          </cell>
          <cell r="K77">
            <v>211000</v>
          </cell>
          <cell r="L77">
            <v>1.0669999999999999</v>
          </cell>
          <cell r="M77">
            <v>225137</v>
          </cell>
          <cell r="O77" t="str">
            <v>460090-600000</v>
          </cell>
          <cell r="P77">
            <v>13181</v>
          </cell>
          <cell r="Q77">
            <v>13.23</v>
          </cell>
          <cell r="R77">
            <v>174384.63</v>
          </cell>
          <cell r="T77" t="str">
            <v>460050-000000</v>
          </cell>
          <cell r="U77">
            <v>-12</v>
          </cell>
          <cell r="V77">
            <v>4.66</v>
          </cell>
          <cell r="W77">
            <v>-55.92</v>
          </cell>
        </row>
        <row r="78">
          <cell r="E78" t="str">
            <v>409010-000500</v>
          </cell>
          <cell r="F78">
            <v>50000</v>
          </cell>
          <cell r="G78">
            <v>1.2829999999999999</v>
          </cell>
          <cell r="H78">
            <v>64150</v>
          </cell>
          <cell r="J78" t="str">
            <v>460010-200000</v>
          </cell>
          <cell r="K78">
            <v>53460</v>
          </cell>
          <cell r="L78">
            <v>2.65</v>
          </cell>
          <cell r="M78">
            <v>141669</v>
          </cell>
          <cell r="O78" t="str">
            <v>460100-000000</v>
          </cell>
          <cell r="P78">
            <v>58770</v>
          </cell>
          <cell r="Q78">
            <v>7.1</v>
          </cell>
          <cell r="R78">
            <v>417267</v>
          </cell>
          <cell r="T78" t="str">
            <v>460050-400000</v>
          </cell>
          <cell r="U78">
            <v>29040</v>
          </cell>
          <cell r="V78">
            <v>10.3</v>
          </cell>
          <cell r="W78">
            <v>299112</v>
          </cell>
        </row>
        <row r="79">
          <cell r="E79" t="str">
            <v>409010-000501</v>
          </cell>
          <cell r="F79">
            <v>50000</v>
          </cell>
          <cell r="G79">
            <v>0.89800000000000002</v>
          </cell>
          <cell r="H79">
            <v>44900</v>
          </cell>
          <cell r="J79" t="str">
            <v>460010-400000</v>
          </cell>
          <cell r="K79">
            <v>46941</v>
          </cell>
          <cell r="L79">
            <v>2.7998951875758933</v>
          </cell>
          <cell r="M79">
            <v>131429.88</v>
          </cell>
          <cell r="O79" t="str">
            <v>460100-100000</v>
          </cell>
          <cell r="P79">
            <v>50490</v>
          </cell>
          <cell r="Q79">
            <v>7.5</v>
          </cell>
          <cell r="R79">
            <v>378675</v>
          </cell>
          <cell r="T79" t="str">
            <v>460050-500000</v>
          </cell>
          <cell r="U79">
            <v>31892</v>
          </cell>
          <cell r="V79">
            <v>9.5</v>
          </cell>
          <cell r="W79">
            <v>302974</v>
          </cell>
        </row>
        <row r="80">
          <cell r="E80" t="str">
            <v>409012-000000</v>
          </cell>
          <cell r="F80">
            <v>60000</v>
          </cell>
          <cell r="G80">
            <v>6.9000000000000006E-2</v>
          </cell>
          <cell r="H80">
            <v>4140</v>
          </cell>
          <cell r="J80" t="str">
            <v>460010-500000</v>
          </cell>
          <cell r="K80">
            <v>31019</v>
          </cell>
          <cell r="L80">
            <v>3.3287726877075343</v>
          </cell>
          <cell r="M80">
            <v>103255.20000000001</v>
          </cell>
          <cell r="O80" t="str">
            <v>460100-200000</v>
          </cell>
          <cell r="P80">
            <v>14040</v>
          </cell>
          <cell r="Q80">
            <v>23</v>
          </cell>
          <cell r="R80">
            <v>322920</v>
          </cell>
          <cell r="T80" t="str">
            <v>460050-800000</v>
          </cell>
          <cell r="U80">
            <v>62352</v>
          </cell>
          <cell r="V80">
            <v>9.7999999999999989</v>
          </cell>
          <cell r="W80">
            <v>611049.6</v>
          </cell>
        </row>
        <row r="81">
          <cell r="E81" t="str">
            <v>409012-000100</v>
          </cell>
          <cell r="F81">
            <v>35000</v>
          </cell>
          <cell r="G81">
            <v>0.96</v>
          </cell>
          <cell r="H81">
            <v>33600</v>
          </cell>
          <cell r="J81" t="str">
            <v>460010-800000</v>
          </cell>
          <cell r="K81">
            <v>46349</v>
          </cell>
          <cell r="L81">
            <v>2.8000000000000003</v>
          </cell>
          <cell r="M81">
            <v>129777.20000000001</v>
          </cell>
          <cell r="O81" t="str">
            <v>460100-300000</v>
          </cell>
          <cell r="P81">
            <v>21060</v>
          </cell>
          <cell r="Q81">
            <v>22.7</v>
          </cell>
          <cell r="R81">
            <v>478062</v>
          </cell>
          <cell r="T81" t="str">
            <v>460090-000000</v>
          </cell>
          <cell r="U81">
            <v>54469</v>
          </cell>
          <cell r="V81">
            <v>14.354551029025686</v>
          </cell>
          <cell r="W81">
            <v>781878.04</v>
          </cell>
        </row>
        <row r="82">
          <cell r="E82" t="str">
            <v>409012-000500</v>
          </cell>
          <cell r="F82">
            <v>35000</v>
          </cell>
          <cell r="G82">
            <v>1.5149999999999999</v>
          </cell>
          <cell r="H82">
            <v>53025</v>
          </cell>
          <cell r="J82" t="str">
            <v>460028-000000</v>
          </cell>
          <cell r="K82">
            <v>6402</v>
          </cell>
          <cell r="L82">
            <v>8.8820009372071222</v>
          </cell>
          <cell r="M82">
            <v>56862.57</v>
          </cell>
          <cell r="O82" t="str">
            <v>460200-100000</v>
          </cell>
          <cell r="P82">
            <v>14844</v>
          </cell>
          <cell r="Q82">
            <v>39.33</v>
          </cell>
          <cell r="R82">
            <v>583814.52</v>
          </cell>
          <cell r="T82" t="str">
            <v>460090-200000</v>
          </cell>
          <cell r="U82">
            <v>76293</v>
          </cell>
          <cell r="V82">
            <v>14.553236600998781</v>
          </cell>
          <cell r="W82">
            <v>1110310.08</v>
          </cell>
        </row>
        <row r="83">
          <cell r="E83" t="str">
            <v>409012-000501</v>
          </cell>
          <cell r="F83">
            <v>35000</v>
          </cell>
          <cell r="G83">
            <v>1.0629999999999999</v>
          </cell>
          <cell r="H83">
            <v>37205</v>
          </cell>
          <cell r="J83" t="str">
            <v>460050-400000</v>
          </cell>
          <cell r="K83">
            <v>28082</v>
          </cell>
          <cell r="L83">
            <v>10.069376825012464</v>
          </cell>
          <cell r="M83">
            <v>282768.24</v>
          </cell>
          <cell r="O83" t="str">
            <v>460200-500000</v>
          </cell>
          <cell r="P83">
            <v>90730</v>
          </cell>
          <cell r="Q83">
            <v>39.330000000000005</v>
          </cell>
          <cell r="R83">
            <v>3568410.9000000004</v>
          </cell>
          <cell r="T83" t="str">
            <v>460090-600000</v>
          </cell>
          <cell r="U83">
            <v>32127</v>
          </cell>
          <cell r="V83">
            <v>14.353540635602453</v>
          </cell>
          <cell r="W83">
            <v>461136.2</v>
          </cell>
        </row>
        <row r="84">
          <cell r="E84" t="str">
            <v>460010-200000</v>
          </cell>
          <cell r="F84">
            <v>35635</v>
          </cell>
          <cell r="G84">
            <v>2.65</v>
          </cell>
          <cell r="H84">
            <v>94432.75</v>
          </cell>
          <cell r="J84" t="str">
            <v>460050-500000</v>
          </cell>
          <cell r="K84">
            <v>58845</v>
          </cell>
          <cell r="L84">
            <v>9.4980909168153609</v>
          </cell>
          <cell r="M84">
            <v>558915.15999999992</v>
          </cell>
          <cell r="O84" t="str">
            <v>460200-600000</v>
          </cell>
          <cell r="P84">
            <v>90716</v>
          </cell>
          <cell r="Q84">
            <v>39.330000000000005</v>
          </cell>
          <cell r="R84">
            <v>3567860.2800000003</v>
          </cell>
          <cell r="T84" t="str">
            <v>460090-700000</v>
          </cell>
          <cell r="U84">
            <v>7200</v>
          </cell>
          <cell r="V84">
            <v>17.646666666666668</v>
          </cell>
          <cell r="W84">
            <v>127056</v>
          </cell>
        </row>
        <row r="85">
          <cell r="E85" t="str">
            <v>460010-400000</v>
          </cell>
          <cell r="F85">
            <v>86586</v>
          </cell>
          <cell r="G85">
            <v>2.7999999999999994</v>
          </cell>
          <cell r="H85">
            <v>242440.79999999996</v>
          </cell>
          <cell r="J85" t="str">
            <v>460050-800000</v>
          </cell>
          <cell r="K85">
            <v>23723</v>
          </cell>
          <cell r="L85">
            <v>9.6302360578341677</v>
          </cell>
          <cell r="M85">
            <v>228458.08999999997</v>
          </cell>
          <cell r="O85" t="str">
            <v>460200-800000</v>
          </cell>
          <cell r="P85">
            <v>32995</v>
          </cell>
          <cell r="Q85">
            <v>39.330000000000005</v>
          </cell>
          <cell r="R85">
            <v>1297693.3500000001</v>
          </cell>
          <cell r="T85" t="str">
            <v>460100-000000</v>
          </cell>
          <cell r="U85">
            <v>69706</v>
          </cell>
          <cell r="V85">
            <v>7.1</v>
          </cell>
          <cell r="W85">
            <v>494912.6</v>
          </cell>
        </row>
        <row r="86">
          <cell r="E86" t="str">
            <v>460010-500000</v>
          </cell>
          <cell r="F86">
            <v>12500</v>
          </cell>
          <cell r="G86">
            <v>3.4060000000000001</v>
          </cell>
          <cell r="H86">
            <v>42575</v>
          </cell>
          <cell r="J86" t="str">
            <v>460090-000000</v>
          </cell>
          <cell r="K86">
            <v>37375</v>
          </cell>
          <cell r="L86">
            <v>13.229999999999999</v>
          </cell>
          <cell r="M86">
            <v>494471.24999999994</v>
          </cell>
          <cell r="O86" t="str">
            <v>469999-000000</v>
          </cell>
          <cell r="P86">
            <v>26</v>
          </cell>
          <cell r="Q86">
            <v>1200</v>
          </cell>
          <cell r="R86">
            <v>31200</v>
          </cell>
          <cell r="T86" t="str">
            <v>460100-100000</v>
          </cell>
          <cell r="U86">
            <v>24993</v>
          </cell>
          <cell r="V86">
            <v>7.5</v>
          </cell>
          <cell r="W86">
            <v>187447.5</v>
          </cell>
        </row>
        <row r="87">
          <cell r="E87" t="str">
            <v>460010-800000</v>
          </cell>
          <cell r="F87">
            <v>65086</v>
          </cell>
          <cell r="G87">
            <v>2.7999999999999994</v>
          </cell>
          <cell r="H87">
            <v>182240.79999999996</v>
          </cell>
          <cell r="J87" t="str">
            <v>460090-200000</v>
          </cell>
          <cell r="K87">
            <v>36809</v>
          </cell>
          <cell r="L87">
            <v>14.545745605694256</v>
          </cell>
          <cell r="M87">
            <v>535414.34999999986</v>
          </cell>
          <cell r="O87" t="str">
            <v>470000-000102</v>
          </cell>
          <cell r="P87">
            <v>20000</v>
          </cell>
          <cell r="Q87">
            <v>0.24</v>
          </cell>
          <cell r="R87">
            <v>4800</v>
          </cell>
          <cell r="T87" t="str">
            <v>460100-200000</v>
          </cell>
          <cell r="U87">
            <v>21060</v>
          </cell>
          <cell r="V87">
            <v>23</v>
          </cell>
          <cell r="W87">
            <v>484380</v>
          </cell>
        </row>
        <row r="88">
          <cell r="E88" t="str">
            <v>460050-400000</v>
          </cell>
          <cell r="F88">
            <v>20326</v>
          </cell>
          <cell r="G88">
            <v>9.48</v>
          </cell>
          <cell r="H88">
            <v>192690.48</v>
          </cell>
          <cell r="J88" t="str">
            <v>460090-600000</v>
          </cell>
          <cell r="K88">
            <v>28174</v>
          </cell>
          <cell r="L88">
            <v>13.23</v>
          </cell>
          <cell r="M88">
            <v>372742.02</v>
          </cell>
          <cell r="O88" t="str">
            <v>470000-000509</v>
          </cell>
          <cell r="P88">
            <v>154000</v>
          </cell>
          <cell r="Q88">
            <v>0.29952000000000001</v>
          </cell>
          <cell r="R88">
            <v>46126.080000000002</v>
          </cell>
          <cell r="T88" t="str">
            <v>460200-100000</v>
          </cell>
          <cell r="U88">
            <v>25076</v>
          </cell>
          <cell r="V88">
            <v>39.33</v>
          </cell>
          <cell r="W88">
            <v>986239.08</v>
          </cell>
        </row>
        <row r="89">
          <cell r="E89" t="str">
            <v>460050-500000</v>
          </cell>
          <cell r="F89">
            <v>50980</v>
          </cell>
          <cell r="G89">
            <v>9.48</v>
          </cell>
          <cell r="H89">
            <v>483290.4</v>
          </cell>
          <cell r="J89" t="str">
            <v>460090-700000</v>
          </cell>
          <cell r="K89">
            <v>9600</v>
          </cell>
          <cell r="L89">
            <v>17.16</v>
          </cell>
          <cell r="M89">
            <v>164736</v>
          </cell>
          <cell r="O89" t="str">
            <v>470000-000900</v>
          </cell>
          <cell r="P89">
            <v>172800</v>
          </cell>
          <cell r="Q89">
            <v>3.0351000000000004</v>
          </cell>
          <cell r="R89">
            <v>524465.28</v>
          </cell>
          <cell r="T89" t="str">
            <v>460200-500000</v>
          </cell>
          <cell r="U89">
            <v>58583</v>
          </cell>
          <cell r="V89">
            <v>39.329999999999991</v>
          </cell>
          <cell r="W89">
            <v>2304069.3899999997</v>
          </cell>
        </row>
        <row r="90">
          <cell r="E90" t="str">
            <v>460050-800000</v>
          </cell>
          <cell r="F90">
            <v>77398</v>
          </cell>
          <cell r="G90">
            <v>9.4799999999999986</v>
          </cell>
          <cell r="H90">
            <v>733733.03999999992</v>
          </cell>
          <cell r="J90" t="str">
            <v>460100-000000</v>
          </cell>
          <cell r="K90">
            <v>29519</v>
          </cell>
          <cell r="L90">
            <v>7.1</v>
          </cell>
          <cell r="M90">
            <v>209584.9</v>
          </cell>
          <cell r="O90" t="str">
            <v>470000-000901</v>
          </cell>
          <cell r="P90">
            <v>172400</v>
          </cell>
          <cell r="Q90">
            <v>0.78109999999999991</v>
          </cell>
          <cell r="R90">
            <v>134661.63999999998</v>
          </cell>
          <cell r="T90" t="str">
            <v>460200-600000</v>
          </cell>
          <cell r="U90">
            <v>58147</v>
          </cell>
          <cell r="V90">
            <v>39.33</v>
          </cell>
          <cell r="W90">
            <v>2286921.5099999998</v>
          </cell>
        </row>
        <row r="91">
          <cell r="E91" t="str">
            <v>460090-000000</v>
          </cell>
          <cell r="F91">
            <v>100103</v>
          </cell>
          <cell r="G91">
            <v>13.229999999999999</v>
          </cell>
          <cell r="H91">
            <v>1324362.69</v>
          </cell>
          <cell r="J91" t="str">
            <v>460100-100000</v>
          </cell>
          <cell r="K91">
            <v>53460</v>
          </cell>
          <cell r="L91">
            <v>7.5</v>
          </cell>
          <cell r="M91">
            <v>400950</v>
          </cell>
          <cell r="O91" t="str">
            <v>470000-000902</v>
          </cell>
          <cell r="P91">
            <v>92000</v>
          </cell>
          <cell r="Q91">
            <v>0.41</v>
          </cell>
          <cell r="R91">
            <v>37720</v>
          </cell>
          <cell r="T91" t="str">
            <v>460200-800000</v>
          </cell>
          <cell r="U91">
            <v>58348</v>
          </cell>
          <cell r="V91">
            <v>39.33</v>
          </cell>
          <cell r="W91">
            <v>2294826.84</v>
          </cell>
        </row>
        <row r="92">
          <cell r="E92" t="str">
            <v>460090-200000</v>
          </cell>
          <cell r="F92">
            <v>78326</v>
          </cell>
          <cell r="G92">
            <v>14.466699435691854</v>
          </cell>
          <cell r="H92">
            <v>1133118.7000000002</v>
          </cell>
          <cell r="J92" t="str">
            <v>460100-200000</v>
          </cell>
          <cell r="K92">
            <v>38620</v>
          </cell>
          <cell r="L92">
            <v>22.800051786639049</v>
          </cell>
          <cell r="M92">
            <v>880538</v>
          </cell>
          <cell r="O92" t="str">
            <v>470000-000905</v>
          </cell>
          <cell r="P92">
            <v>10000</v>
          </cell>
          <cell r="Q92">
            <v>0.41</v>
          </cell>
          <cell r="R92">
            <v>4100</v>
          </cell>
          <cell r="T92" t="str">
            <v>460200-809002</v>
          </cell>
          <cell r="U92">
            <v>-550</v>
          </cell>
          <cell r="V92">
            <v>41.038000000000004</v>
          </cell>
          <cell r="W92">
            <v>-22570.9</v>
          </cell>
        </row>
        <row r="93">
          <cell r="E93" t="str">
            <v>460090-600000</v>
          </cell>
          <cell r="F93">
            <v>37049</v>
          </cell>
          <cell r="G93">
            <v>13.23</v>
          </cell>
          <cell r="H93">
            <v>490158.27</v>
          </cell>
          <cell r="J93" t="str">
            <v>460100-300000</v>
          </cell>
          <cell r="K93">
            <v>24560</v>
          </cell>
          <cell r="L93">
            <v>22.7</v>
          </cell>
          <cell r="M93">
            <v>557512</v>
          </cell>
          <cell r="O93" t="str">
            <v>470000-000906</v>
          </cell>
          <cell r="P93">
            <v>5000</v>
          </cell>
          <cell r="Q93">
            <v>0.45</v>
          </cell>
          <cell r="R93">
            <v>2250</v>
          </cell>
          <cell r="T93" t="str">
            <v>469999-000000</v>
          </cell>
          <cell r="U93">
            <v>10</v>
          </cell>
          <cell r="V93">
            <v>1200</v>
          </cell>
          <cell r="W93">
            <v>12000</v>
          </cell>
        </row>
        <row r="94">
          <cell r="E94" t="str">
            <v>460090-700000</v>
          </cell>
          <cell r="F94">
            <v>74356</v>
          </cell>
          <cell r="G94">
            <v>16.614994889450749</v>
          </cell>
          <cell r="H94">
            <v>1235424.5599999998</v>
          </cell>
          <cell r="J94" t="str">
            <v>460200-100000</v>
          </cell>
          <cell r="K94">
            <v>24740</v>
          </cell>
          <cell r="L94">
            <v>39.12882942603072</v>
          </cell>
          <cell r="M94">
            <v>968047.24</v>
          </cell>
          <cell r="O94" t="str">
            <v>470001-000110</v>
          </cell>
          <cell r="P94">
            <v>322560</v>
          </cell>
          <cell r="Q94">
            <v>2.2522500000000001</v>
          </cell>
          <cell r="R94">
            <v>726485.76</v>
          </cell>
          <cell r="T94" t="str">
            <v>470000-000509</v>
          </cell>
          <cell r="U94">
            <v>154000</v>
          </cell>
          <cell r="V94">
            <v>0.29952000000000001</v>
          </cell>
          <cell r="W94">
            <v>46126.080000000002</v>
          </cell>
        </row>
        <row r="95">
          <cell r="E95" t="str">
            <v>460100-000000</v>
          </cell>
          <cell r="F95">
            <v>-1</v>
          </cell>
          <cell r="G95">
            <v>6.7</v>
          </cell>
          <cell r="H95">
            <v>-6.7</v>
          </cell>
          <cell r="J95" t="str">
            <v>460200-500000</v>
          </cell>
          <cell r="K95">
            <v>39255</v>
          </cell>
          <cell r="L95">
            <v>39.266530378295755</v>
          </cell>
          <cell r="M95">
            <v>1541407.65</v>
          </cell>
          <cell r="O95" t="str">
            <v>470001-000111</v>
          </cell>
          <cell r="P95">
            <v>57600</v>
          </cell>
          <cell r="Q95">
            <v>2.3205</v>
          </cell>
          <cell r="R95">
            <v>133660.79999999999</v>
          </cell>
          <cell r="T95" t="str">
            <v>470000-000902</v>
          </cell>
          <cell r="U95">
            <v>130600</v>
          </cell>
          <cell r="V95">
            <v>0.44492427258805511</v>
          </cell>
          <cell r="W95">
            <v>58107.11</v>
          </cell>
        </row>
        <row r="96">
          <cell r="E96" t="str">
            <v>460100-100000</v>
          </cell>
          <cell r="F96">
            <v>34000</v>
          </cell>
          <cell r="G96">
            <v>7.3153676470588236</v>
          </cell>
          <cell r="H96">
            <v>248722.5</v>
          </cell>
          <cell r="J96" t="str">
            <v>460200-600000</v>
          </cell>
          <cell r="K96">
            <v>49500</v>
          </cell>
          <cell r="L96">
            <v>39.078333333333333</v>
          </cell>
          <cell r="M96">
            <v>1934377.5</v>
          </cell>
          <cell r="O96" t="str">
            <v>480000-000100</v>
          </cell>
          <cell r="P96">
            <v>2922</v>
          </cell>
          <cell r="Q96">
            <v>8.0559993155373029</v>
          </cell>
          <cell r="R96">
            <v>23539.63</v>
          </cell>
          <cell r="T96" t="str">
            <v>470000-000905</v>
          </cell>
          <cell r="U96">
            <v>9500</v>
          </cell>
          <cell r="V96">
            <v>0.44485052631578947</v>
          </cell>
          <cell r="W96">
            <v>4226.08</v>
          </cell>
        </row>
        <row r="97">
          <cell r="E97" t="str">
            <v>460100-200000</v>
          </cell>
          <cell r="F97">
            <v>14040</v>
          </cell>
          <cell r="G97">
            <v>21.9</v>
          </cell>
          <cell r="H97">
            <v>307476</v>
          </cell>
          <cell r="J97" t="str">
            <v>460200-800000</v>
          </cell>
          <cell r="K97">
            <v>29690</v>
          </cell>
          <cell r="L97">
            <v>38.774813068373192</v>
          </cell>
          <cell r="M97">
            <v>1151224.2</v>
          </cell>
          <cell r="O97" t="str">
            <v>480000-000109</v>
          </cell>
          <cell r="P97">
            <v>2990</v>
          </cell>
          <cell r="Q97">
            <v>8.0559999999999992</v>
          </cell>
          <cell r="R97">
            <v>24087.439999999999</v>
          </cell>
          <cell r="T97" t="str">
            <v>480000-000100</v>
          </cell>
          <cell r="U97">
            <v>3000</v>
          </cell>
          <cell r="V97">
            <v>8.0559999999999992</v>
          </cell>
          <cell r="W97">
            <v>24168</v>
          </cell>
        </row>
        <row r="98">
          <cell r="E98" t="str">
            <v>460100-300000</v>
          </cell>
          <cell r="F98">
            <v>28080</v>
          </cell>
          <cell r="G98">
            <v>21.6</v>
          </cell>
          <cell r="H98">
            <v>606528</v>
          </cell>
          <cell r="J98" t="str">
            <v>462160-800000</v>
          </cell>
          <cell r="K98">
            <v>20</v>
          </cell>
          <cell r="L98">
            <v>399.65999999999997</v>
          </cell>
          <cell r="M98">
            <v>7993.2</v>
          </cell>
          <cell r="O98" t="str">
            <v>480003-000100</v>
          </cell>
          <cell r="P98">
            <v>10800</v>
          </cell>
          <cell r="Q98">
            <v>1.0331999999999999</v>
          </cell>
          <cell r="R98">
            <v>11158.56</v>
          </cell>
          <cell r="T98" t="str">
            <v>480003-000100</v>
          </cell>
          <cell r="U98">
            <v>5400</v>
          </cell>
          <cell r="V98">
            <v>1.0331999999999999</v>
          </cell>
          <cell r="W98">
            <v>5579.28</v>
          </cell>
        </row>
        <row r="99">
          <cell r="E99" t="str">
            <v>460200-100000</v>
          </cell>
          <cell r="F99">
            <v>16498</v>
          </cell>
          <cell r="G99">
            <v>37.82</v>
          </cell>
          <cell r="H99">
            <v>623954.36</v>
          </cell>
          <cell r="J99" t="str">
            <v>469999-000000</v>
          </cell>
          <cell r="K99">
            <v>10</v>
          </cell>
          <cell r="L99">
            <v>1200</v>
          </cell>
          <cell r="M99">
            <v>12000</v>
          </cell>
          <cell r="O99" t="str">
            <v>480003-000600</v>
          </cell>
          <cell r="P99">
            <v>10000</v>
          </cell>
          <cell r="Q99">
            <v>3.8</v>
          </cell>
          <cell r="R99">
            <v>38000</v>
          </cell>
          <cell r="T99" t="str">
            <v>480003-000600</v>
          </cell>
          <cell r="U99">
            <v>9913</v>
          </cell>
          <cell r="V99">
            <v>3.7508715827700998</v>
          </cell>
          <cell r="W99">
            <v>37182.39</v>
          </cell>
        </row>
        <row r="100">
          <cell r="E100" t="str">
            <v>460200-500000</v>
          </cell>
          <cell r="F100">
            <v>91791</v>
          </cell>
          <cell r="G100">
            <v>37.82</v>
          </cell>
          <cell r="H100">
            <v>3471535.62</v>
          </cell>
          <cell r="J100" t="str">
            <v>470000-000509</v>
          </cell>
          <cell r="K100">
            <v>154000</v>
          </cell>
          <cell r="L100">
            <v>0.29952000000000001</v>
          </cell>
          <cell r="M100">
            <v>46126.080000000002</v>
          </cell>
          <cell r="O100" t="str">
            <v>480003-000900</v>
          </cell>
          <cell r="P100">
            <v>20792</v>
          </cell>
          <cell r="Q100">
            <v>2.4000000000000004</v>
          </cell>
          <cell r="R100">
            <v>49900.800000000003</v>
          </cell>
          <cell r="T100" t="str">
            <v>480003-000900</v>
          </cell>
          <cell r="U100">
            <v>27081</v>
          </cell>
          <cell r="V100">
            <v>2.31</v>
          </cell>
          <cell r="W100">
            <v>62557.11</v>
          </cell>
        </row>
        <row r="101">
          <cell r="E101" t="str">
            <v>460200-600000</v>
          </cell>
          <cell r="F101">
            <v>100061</v>
          </cell>
          <cell r="G101">
            <v>37.82</v>
          </cell>
          <cell r="H101">
            <v>3784307.02</v>
          </cell>
          <cell r="J101" t="str">
            <v>470000-000900</v>
          </cell>
          <cell r="K101">
            <v>140400</v>
          </cell>
          <cell r="L101">
            <v>3.0350999999999999</v>
          </cell>
          <cell r="M101">
            <v>426128.04</v>
          </cell>
          <cell r="O101" t="str">
            <v>480003-001000</v>
          </cell>
          <cell r="P101">
            <v>18050</v>
          </cell>
          <cell r="Q101">
            <v>5.75</v>
          </cell>
          <cell r="R101">
            <v>103787.5</v>
          </cell>
          <cell r="T101" t="str">
            <v>480003-001000</v>
          </cell>
          <cell r="U101">
            <v>6750</v>
          </cell>
          <cell r="V101">
            <v>6.02</v>
          </cell>
          <cell r="W101">
            <v>40635</v>
          </cell>
        </row>
        <row r="102">
          <cell r="E102" t="str">
            <v>460200-800000</v>
          </cell>
          <cell r="F102">
            <v>74808</v>
          </cell>
          <cell r="G102">
            <v>36</v>
          </cell>
          <cell r="H102">
            <v>2693088</v>
          </cell>
          <cell r="J102" t="str">
            <v>470000-000901</v>
          </cell>
          <cell r="K102">
            <v>140800</v>
          </cell>
          <cell r="L102">
            <v>0.78110000000000002</v>
          </cell>
          <cell r="M102">
            <v>109978.88</v>
          </cell>
          <cell r="O102" t="str">
            <v>480004-000100</v>
          </cell>
          <cell r="P102">
            <v>16200</v>
          </cell>
          <cell r="Q102">
            <v>1.1686999999999999</v>
          </cell>
          <cell r="R102">
            <v>18932.939999999999</v>
          </cell>
          <cell r="T102" t="str">
            <v>480004-000100</v>
          </cell>
          <cell r="U102">
            <v>16200</v>
          </cell>
          <cell r="V102">
            <v>1.1686999999999999</v>
          </cell>
          <cell r="W102">
            <v>18932.939999999999</v>
          </cell>
        </row>
        <row r="103">
          <cell r="E103" t="str">
            <v>462160-800000</v>
          </cell>
          <cell r="F103">
            <v>79</v>
          </cell>
          <cell r="G103">
            <v>375.96999999999997</v>
          </cell>
          <cell r="H103">
            <v>29701.629999999997</v>
          </cell>
          <cell r="J103" t="str">
            <v>470000-000902</v>
          </cell>
          <cell r="K103">
            <v>90000</v>
          </cell>
          <cell r="L103">
            <v>0.41</v>
          </cell>
          <cell r="M103">
            <v>36900</v>
          </cell>
          <cell r="O103" t="str">
            <v>480004-000600</v>
          </cell>
          <cell r="P103">
            <v>12000</v>
          </cell>
          <cell r="Q103">
            <v>6.04</v>
          </cell>
          <cell r="R103">
            <v>72480</v>
          </cell>
          <cell r="T103" t="str">
            <v>480004-000600</v>
          </cell>
          <cell r="U103">
            <v>10150</v>
          </cell>
          <cell r="V103">
            <v>5.9845201970443345</v>
          </cell>
          <cell r="W103">
            <v>60742.879999999997</v>
          </cell>
        </row>
        <row r="104">
          <cell r="E104" t="str">
            <v>469999-000001</v>
          </cell>
          <cell r="F104">
            <v>3</v>
          </cell>
          <cell r="G104">
            <v>4691.8300000000054</v>
          </cell>
          <cell r="H104">
            <v>14075.490000000016</v>
          </cell>
          <cell r="J104" t="str">
            <v>470000-000905</v>
          </cell>
          <cell r="K104">
            <v>53000</v>
          </cell>
          <cell r="L104">
            <v>0.41</v>
          </cell>
          <cell r="M104">
            <v>21730</v>
          </cell>
          <cell r="O104" t="str">
            <v>480004-000900</v>
          </cell>
          <cell r="P104">
            <v>7000</v>
          </cell>
          <cell r="Q104">
            <v>5.17</v>
          </cell>
          <cell r="R104">
            <v>36190</v>
          </cell>
          <cell r="T104" t="str">
            <v>480004-000900</v>
          </cell>
          <cell r="U104">
            <v>19350</v>
          </cell>
          <cell r="V104">
            <v>4.9665002583979332</v>
          </cell>
          <cell r="W104">
            <v>96101.78</v>
          </cell>
        </row>
        <row r="105">
          <cell r="E105" t="str">
            <v>470000-000102</v>
          </cell>
          <cell r="F105">
            <v>20000</v>
          </cell>
          <cell r="G105">
            <v>0.24</v>
          </cell>
          <cell r="H105">
            <v>4800</v>
          </cell>
          <cell r="J105" t="str">
            <v>480000-000109</v>
          </cell>
          <cell r="K105">
            <v>2800</v>
          </cell>
          <cell r="L105">
            <v>7.6719999999999997</v>
          </cell>
          <cell r="M105">
            <v>21481.599999999999</v>
          </cell>
          <cell r="O105" t="str">
            <v>480004-000901</v>
          </cell>
          <cell r="P105">
            <v>3000</v>
          </cell>
          <cell r="Q105">
            <v>5.17</v>
          </cell>
          <cell r="R105">
            <v>15510</v>
          </cell>
          <cell r="T105" t="str">
            <v>480004-000901</v>
          </cell>
          <cell r="U105">
            <v>2875</v>
          </cell>
          <cell r="V105">
            <v>4.966500869565218</v>
          </cell>
          <cell r="W105">
            <v>14278.69</v>
          </cell>
        </row>
        <row r="106">
          <cell r="E106" t="str">
            <v>470000-000509</v>
          </cell>
          <cell r="F106">
            <v>154000</v>
          </cell>
          <cell r="G106">
            <v>0.28799999999999998</v>
          </cell>
          <cell r="H106">
            <v>44352</v>
          </cell>
          <cell r="J106" t="str">
            <v>480000-000283</v>
          </cell>
          <cell r="K106">
            <v>1500</v>
          </cell>
          <cell r="L106">
            <v>6.39</v>
          </cell>
          <cell r="M106">
            <v>9585</v>
          </cell>
          <cell r="O106" t="str">
            <v>480004-001000</v>
          </cell>
          <cell r="P106">
            <v>14250</v>
          </cell>
          <cell r="Q106">
            <v>6.45</v>
          </cell>
          <cell r="R106">
            <v>91912.5</v>
          </cell>
          <cell r="T106" t="str">
            <v>480004-001000</v>
          </cell>
          <cell r="U106">
            <v>3217</v>
          </cell>
          <cell r="V106">
            <v>7.2180012433944674</v>
          </cell>
          <cell r="W106">
            <v>23220.31</v>
          </cell>
        </row>
        <row r="107">
          <cell r="E107" t="str">
            <v>470000-000900</v>
          </cell>
          <cell r="F107">
            <v>253800</v>
          </cell>
          <cell r="G107">
            <v>3.0350999999999999</v>
          </cell>
          <cell r="H107">
            <v>770308.38</v>
          </cell>
          <cell r="J107" t="str">
            <v>480000-000507</v>
          </cell>
          <cell r="K107">
            <v>2000</v>
          </cell>
          <cell r="L107">
            <v>10.074999999999999</v>
          </cell>
          <cell r="M107">
            <v>20150</v>
          </cell>
          <cell r="O107" t="str">
            <v>480005-000109</v>
          </cell>
          <cell r="P107">
            <v>10000</v>
          </cell>
          <cell r="Q107">
            <v>4.57</v>
          </cell>
          <cell r="R107">
            <v>45700</v>
          </cell>
          <cell r="T107" t="str">
            <v>480005-000109</v>
          </cell>
          <cell r="U107">
            <v>12000</v>
          </cell>
          <cell r="V107">
            <v>4.79</v>
          </cell>
          <cell r="W107">
            <v>57480</v>
          </cell>
        </row>
        <row r="108">
          <cell r="E108" t="str">
            <v>470000-000901</v>
          </cell>
          <cell r="F108">
            <v>253600</v>
          </cell>
          <cell r="G108">
            <v>0.78110000000000013</v>
          </cell>
          <cell r="H108">
            <v>198086.96000000002</v>
          </cell>
          <cell r="J108" t="str">
            <v>480003-000100</v>
          </cell>
          <cell r="K108">
            <v>27000</v>
          </cell>
          <cell r="L108">
            <v>0.98399999999999999</v>
          </cell>
          <cell r="M108">
            <v>26568</v>
          </cell>
          <cell r="O108" t="str">
            <v>480005-000128</v>
          </cell>
          <cell r="P108">
            <v>14000</v>
          </cell>
          <cell r="Q108">
            <v>5.39</v>
          </cell>
          <cell r="R108">
            <v>75460</v>
          </cell>
          <cell r="T108" t="str">
            <v>480005-000128</v>
          </cell>
          <cell r="U108">
            <v>26000</v>
          </cell>
          <cell r="V108">
            <v>5.6615384615384619</v>
          </cell>
          <cell r="W108">
            <v>147200</v>
          </cell>
        </row>
        <row r="109">
          <cell r="E109" t="str">
            <v>470000-000902</v>
          </cell>
          <cell r="F109">
            <v>171000</v>
          </cell>
          <cell r="G109">
            <v>0.41</v>
          </cell>
          <cell r="H109">
            <v>70110</v>
          </cell>
          <cell r="J109" t="str">
            <v>480003-000600</v>
          </cell>
          <cell r="K109">
            <v>5390</v>
          </cell>
          <cell r="L109">
            <v>3.5070612244897963</v>
          </cell>
          <cell r="M109">
            <v>18903.060000000001</v>
          </cell>
          <cell r="O109" t="str">
            <v>480006-000508</v>
          </cell>
          <cell r="P109">
            <v>5200</v>
          </cell>
          <cell r="Q109">
            <v>20.420000000000002</v>
          </cell>
          <cell r="R109">
            <v>106184</v>
          </cell>
          <cell r="T109" t="str">
            <v>480005-000144</v>
          </cell>
          <cell r="U109">
            <v>4000</v>
          </cell>
          <cell r="V109">
            <v>6.77</v>
          </cell>
          <cell r="W109">
            <v>27080</v>
          </cell>
        </row>
        <row r="110">
          <cell r="E110" t="str">
            <v>470000-000905</v>
          </cell>
          <cell r="F110">
            <v>43142</v>
          </cell>
          <cell r="G110">
            <v>0.41000000000000003</v>
          </cell>
          <cell r="H110">
            <v>17688.22</v>
          </cell>
          <cell r="J110" t="str">
            <v>480003-000900</v>
          </cell>
          <cell r="K110">
            <v>24000</v>
          </cell>
          <cell r="L110">
            <v>2.2725</v>
          </cell>
          <cell r="M110">
            <v>54540</v>
          </cell>
          <cell r="O110" t="str">
            <v>480006-000606</v>
          </cell>
          <cell r="P110">
            <v>800</v>
          </cell>
          <cell r="Q110">
            <v>20.420000000000002</v>
          </cell>
          <cell r="R110">
            <v>16336</v>
          </cell>
          <cell r="T110" t="str">
            <v>480006-000508</v>
          </cell>
          <cell r="U110">
            <v>2860</v>
          </cell>
          <cell r="V110">
            <v>20.419999999999998</v>
          </cell>
          <cell r="W110">
            <v>58401.2</v>
          </cell>
        </row>
        <row r="111">
          <cell r="E111" t="str">
            <v>470000-000906</v>
          </cell>
          <cell r="F111">
            <v>25700</v>
          </cell>
          <cell r="G111">
            <v>0.45</v>
          </cell>
          <cell r="H111">
            <v>11565</v>
          </cell>
          <cell r="J111" t="str">
            <v>480003-001000</v>
          </cell>
          <cell r="K111">
            <v>21444</v>
          </cell>
          <cell r="L111">
            <v>5.7788313747435183</v>
          </cell>
          <cell r="M111">
            <v>123921.26000000001</v>
          </cell>
          <cell r="O111" t="str">
            <v>480006-000607</v>
          </cell>
          <cell r="P111">
            <v>400</v>
          </cell>
          <cell r="Q111">
            <v>20.420000000000002</v>
          </cell>
          <cell r="R111">
            <v>8168</v>
          </cell>
          <cell r="T111" t="str">
            <v>480006-000606</v>
          </cell>
          <cell r="U111">
            <v>800</v>
          </cell>
          <cell r="V111">
            <v>20.420000000000002</v>
          </cell>
          <cell r="W111">
            <v>16336</v>
          </cell>
        </row>
        <row r="112">
          <cell r="E112" t="str">
            <v>470000-000907</v>
          </cell>
          <cell r="F112">
            <v>75000</v>
          </cell>
          <cell r="G112">
            <v>4.2430581333333333</v>
          </cell>
          <cell r="H112">
            <v>318229.36</v>
          </cell>
          <cell r="J112" t="str">
            <v>480004-000100</v>
          </cell>
          <cell r="K112">
            <v>16200</v>
          </cell>
          <cell r="L112">
            <v>1.113</v>
          </cell>
          <cell r="M112">
            <v>18030.599999999999</v>
          </cell>
          <cell r="O112" t="str">
            <v>480006-000608</v>
          </cell>
          <cell r="P112">
            <v>400</v>
          </cell>
          <cell r="Q112">
            <v>20.420000000000002</v>
          </cell>
          <cell r="R112">
            <v>8168</v>
          </cell>
          <cell r="T112" t="str">
            <v>480006-000608</v>
          </cell>
          <cell r="U112">
            <v>800</v>
          </cell>
          <cell r="V112">
            <v>20.420000000000002</v>
          </cell>
          <cell r="W112">
            <v>16336</v>
          </cell>
        </row>
        <row r="113">
          <cell r="E113" t="str">
            <v>470000-000908</v>
          </cell>
          <cell r="F113">
            <v>75260</v>
          </cell>
          <cell r="G113">
            <v>1.2793139782088758</v>
          </cell>
          <cell r="H113">
            <v>96281.17</v>
          </cell>
          <cell r="J113" t="str">
            <v>480004-000600</v>
          </cell>
          <cell r="K113">
            <v>5150</v>
          </cell>
          <cell r="L113">
            <v>5.6279572815533978</v>
          </cell>
          <cell r="M113">
            <v>28983.98</v>
          </cell>
          <cell r="O113" t="str">
            <v>480006-000609</v>
          </cell>
          <cell r="P113">
            <v>2000</v>
          </cell>
          <cell r="Q113">
            <v>20.420000000000002</v>
          </cell>
          <cell r="R113">
            <v>40840</v>
          </cell>
          <cell r="T113" t="str">
            <v>480006-000609</v>
          </cell>
          <cell r="U113">
            <v>930</v>
          </cell>
          <cell r="V113">
            <v>20.419999999999998</v>
          </cell>
          <cell r="W113">
            <v>18990.599999999999</v>
          </cell>
        </row>
        <row r="114">
          <cell r="E114" t="str">
            <v>480000-000109</v>
          </cell>
          <cell r="F114">
            <v>3000</v>
          </cell>
          <cell r="G114">
            <v>7.6719999999999997</v>
          </cell>
          <cell r="H114">
            <v>23016</v>
          </cell>
          <cell r="J114" t="str">
            <v>480004-000900</v>
          </cell>
          <cell r="K114">
            <v>12000</v>
          </cell>
          <cell r="L114">
            <v>4.8791666666666664</v>
          </cell>
          <cell r="M114">
            <v>58550</v>
          </cell>
          <cell r="O114" t="str">
            <v>480006-000610</v>
          </cell>
          <cell r="P114">
            <v>1180</v>
          </cell>
          <cell r="Q114">
            <v>20.419999999999998</v>
          </cell>
          <cell r="R114">
            <v>24095.599999999999</v>
          </cell>
          <cell r="T114" t="str">
            <v>480006-000610</v>
          </cell>
          <cell r="U114">
            <v>756</v>
          </cell>
          <cell r="V114">
            <v>20.420000000000002</v>
          </cell>
          <cell r="W114">
            <v>15437.52</v>
          </cell>
        </row>
        <row r="115">
          <cell r="E115" t="str">
            <v>480003-000100</v>
          </cell>
          <cell r="F115">
            <v>10800</v>
          </cell>
          <cell r="G115">
            <v>0.9840000000000001</v>
          </cell>
          <cell r="H115">
            <v>10627.2</v>
          </cell>
          <cell r="J115" t="str">
            <v>480004-000901</v>
          </cell>
          <cell r="K115">
            <v>6150</v>
          </cell>
          <cell r="L115">
            <v>4.8468292682926828</v>
          </cell>
          <cell r="M115">
            <v>29808</v>
          </cell>
          <cell r="O115" t="str">
            <v>480006-000905</v>
          </cell>
          <cell r="P115">
            <v>8290</v>
          </cell>
          <cell r="Q115">
            <v>22.169999999999998</v>
          </cell>
          <cell r="R115">
            <v>183789.3</v>
          </cell>
          <cell r="T115" t="str">
            <v>480006-000905</v>
          </cell>
          <cell r="U115">
            <v>8400</v>
          </cell>
          <cell r="V115">
            <v>22.17</v>
          </cell>
          <cell r="W115">
            <v>186228</v>
          </cell>
        </row>
        <row r="116">
          <cell r="E116" t="str">
            <v>480003-000600</v>
          </cell>
          <cell r="F116">
            <v>7000</v>
          </cell>
          <cell r="G116">
            <v>3.5408571428571429</v>
          </cell>
          <cell r="H116">
            <v>24786</v>
          </cell>
          <cell r="J116" t="str">
            <v>480004-001000</v>
          </cell>
          <cell r="K116">
            <v>21694</v>
          </cell>
          <cell r="L116">
            <v>6.6664497095971234</v>
          </cell>
          <cell r="M116">
            <v>144621.96</v>
          </cell>
          <cell r="O116" t="str">
            <v>480006-000911</v>
          </cell>
          <cell r="P116">
            <v>3200</v>
          </cell>
          <cell r="Q116">
            <v>22.17</v>
          </cell>
          <cell r="R116">
            <v>70944</v>
          </cell>
          <cell r="T116" t="str">
            <v>480006-000911</v>
          </cell>
          <cell r="U116">
            <v>1960</v>
          </cell>
          <cell r="V116">
            <v>22.169999999999998</v>
          </cell>
          <cell r="W116">
            <v>43453.2</v>
          </cell>
        </row>
        <row r="117">
          <cell r="E117" t="str">
            <v>480003-000900</v>
          </cell>
          <cell r="F117">
            <v>40131</v>
          </cell>
          <cell r="G117">
            <v>2.286018539283845</v>
          </cell>
          <cell r="H117">
            <v>91740.209999999992</v>
          </cell>
          <cell r="J117" t="str">
            <v>480005-000109</v>
          </cell>
          <cell r="K117">
            <v>2000</v>
          </cell>
          <cell r="L117">
            <v>4.57</v>
          </cell>
          <cell r="M117">
            <v>9140</v>
          </cell>
          <cell r="O117" t="str">
            <v>480006-000912</v>
          </cell>
          <cell r="P117">
            <v>4260</v>
          </cell>
          <cell r="Q117">
            <v>22.169999999999998</v>
          </cell>
          <cell r="R117">
            <v>94444.2</v>
          </cell>
          <cell r="T117" t="str">
            <v>480006-000912</v>
          </cell>
          <cell r="U117">
            <v>2610</v>
          </cell>
          <cell r="V117">
            <v>22.169999999999998</v>
          </cell>
          <cell r="W117">
            <v>57863.7</v>
          </cell>
        </row>
        <row r="118">
          <cell r="E118" t="str">
            <v>480003-001000</v>
          </cell>
          <cell r="F118">
            <v>2432</v>
          </cell>
          <cell r="G118">
            <v>5.7855016447368426</v>
          </cell>
          <cell r="H118">
            <v>14070.34</v>
          </cell>
          <cell r="J118" t="str">
            <v>480005-000128</v>
          </cell>
          <cell r="K118">
            <v>12000</v>
          </cell>
          <cell r="L118">
            <v>5.3033333333333337</v>
          </cell>
          <cell r="M118">
            <v>63640</v>
          </cell>
          <cell r="O118" t="str">
            <v>480006-000913</v>
          </cell>
          <cell r="P118">
            <v>2000</v>
          </cell>
          <cell r="Q118">
            <v>22.17</v>
          </cell>
          <cell r="R118">
            <v>44340</v>
          </cell>
          <cell r="T118" t="str">
            <v>480006-000913</v>
          </cell>
          <cell r="U118">
            <v>400</v>
          </cell>
          <cell r="V118">
            <v>22.17</v>
          </cell>
          <cell r="W118">
            <v>8868</v>
          </cell>
        </row>
        <row r="119">
          <cell r="E119" t="str">
            <v>480004-000100</v>
          </cell>
          <cell r="F119">
            <v>10800</v>
          </cell>
          <cell r="G119">
            <v>1.113</v>
          </cell>
          <cell r="H119">
            <v>12020.4</v>
          </cell>
          <cell r="J119" t="str">
            <v>480005-000133</v>
          </cell>
          <cell r="K119">
            <v>6000</v>
          </cell>
          <cell r="L119">
            <v>5.6</v>
          </cell>
          <cell r="M119">
            <v>33600</v>
          </cell>
          <cell r="O119" t="str">
            <v>480006-001003</v>
          </cell>
          <cell r="P119">
            <v>4000</v>
          </cell>
          <cell r="Q119">
            <v>23.237759999999998</v>
          </cell>
          <cell r="R119">
            <v>92951.039999999994</v>
          </cell>
          <cell r="T119" t="str">
            <v>480006-001005</v>
          </cell>
          <cell r="U119">
            <v>1200</v>
          </cell>
          <cell r="V119">
            <v>23.24</v>
          </cell>
          <cell r="W119">
            <v>27888</v>
          </cell>
        </row>
        <row r="120">
          <cell r="E120" t="str">
            <v>480004-000600</v>
          </cell>
          <cell r="F120">
            <v>7000</v>
          </cell>
          <cell r="G120">
            <v>5.6751428571428573</v>
          </cell>
          <cell r="H120">
            <v>39726</v>
          </cell>
          <cell r="J120" t="str">
            <v>480005-000144</v>
          </cell>
          <cell r="K120">
            <v>10000</v>
          </cell>
          <cell r="L120">
            <v>6.46</v>
          </cell>
          <cell r="M120">
            <v>64600</v>
          </cell>
          <cell r="O120" t="str">
            <v>480006-001005</v>
          </cell>
          <cell r="P120">
            <v>2000</v>
          </cell>
          <cell r="Q120">
            <v>23.24</v>
          </cell>
          <cell r="R120">
            <v>46480</v>
          </cell>
          <cell r="T120" t="str">
            <v>480007-000601</v>
          </cell>
          <cell r="U120">
            <v>12171</v>
          </cell>
          <cell r="V120">
            <v>2.14</v>
          </cell>
          <cell r="W120">
            <v>26045.940000000002</v>
          </cell>
        </row>
        <row r="121">
          <cell r="E121" t="str">
            <v>480004-000900</v>
          </cell>
          <cell r="F121">
            <v>22164</v>
          </cell>
          <cell r="G121">
            <v>4.9008531853456052</v>
          </cell>
          <cell r="H121">
            <v>108622.51</v>
          </cell>
          <cell r="J121" t="str">
            <v>480006-000505</v>
          </cell>
          <cell r="K121">
            <v>400</v>
          </cell>
          <cell r="L121">
            <v>38.24</v>
          </cell>
          <cell r="M121">
            <v>15296</v>
          </cell>
          <cell r="O121" t="str">
            <v>480006-001006</v>
          </cell>
          <cell r="P121">
            <v>3706</v>
          </cell>
          <cell r="Q121">
            <v>23.237760388559092</v>
          </cell>
          <cell r="R121">
            <v>86119.14</v>
          </cell>
          <cell r="T121" t="str">
            <v>480007-000907</v>
          </cell>
          <cell r="U121">
            <v>34000</v>
          </cell>
          <cell r="V121">
            <v>2.2799999999999998</v>
          </cell>
          <cell r="W121">
            <v>77520</v>
          </cell>
        </row>
        <row r="122">
          <cell r="E122" t="str">
            <v>480004-000901</v>
          </cell>
          <cell r="F122">
            <v>12514</v>
          </cell>
          <cell r="G122">
            <v>4.9083650311650953</v>
          </cell>
          <cell r="H122">
            <v>61423.28</v>
          </cell>
          <cell r="J122" t="str">
            <v>480006-000508</v>
          </cell>
          <cell r="K122">
            <v>5149</v>
          </cell>
          <cell r="L122">
            <v>19.813221984851427</v>
          </cell>
          <cell r="M122">
            <v>102018.28</v>
          </cell>
          <cell r="O122" t="str">
            <v>480006-002001</v>
          </cell>
          <cell r="P122">
            <v>10800</v>
          </cell>
          <cell r="Q122">
            <v>6.3264999999999993</v>
          </cell>
          <cell r="R122">
            <v>68326.2</v>
          </cell>
          <cell r="T122" t="str">
            <v>480007-001000</v>
          </cell>
          <cell r="U122">
            <v>1500</v>
          </cell>
          <cell r="V122">
            <v>3.2</v>
          </cell>
          <cell r="W122">
            <v>4800</v>
          </cell>
        </row>
        <row r="123">
          <cell r="E123" t="str">
            <v>480005-000109</v>
          </cell>
          <cell r="F123">
            <v>24000</v>
          </cell>
          <cell r="G123">
            <v>4.3499999999999996</v>
          </cell>
          <cell r="H123">
            <v>104400</v>
          </cell>
          <cell r="J123" t="str">
            <v>480006-000606</v>
          </cell>
          <cell r="K123">
            <v>1078</v>
          </cell>
          <cell r="L123">
            <v>20.419999999999998</v>
          </cell>
          <cell r="M123">
            <v>22012.76</v>
          </cell>
          <cell r="O123" t="str">
            <v>480007-000601</v>
          </cell>
          <cell r="P123">
            <v>17128</v>
          </cell>
          <cell r="Q123">
            <v>2.1399999999999997</v>
          </cell>
          <cell r="R123">
            <v>36653.919999999998</v>
          </cell>
          <cell r="T123" t="str">
            <v>480008-000900</v>
          </cell>
          <cell r="U123">
            <v>12950</v>
          </cell>
          <cell r="V123">
            <v>4.0425003861003859</v>
          </cell>
          <cell r="W123">
            <v>52350.38</v>
          </cell>
        </row>
        <row r="124">
          <cell r="E124" t="str">
            <v>480005-000128</v>
          </cell>
          <cell r="F124">
            <v>20000</v>
          </cell>
          <cell r="G124">
            <v>5.13</v>
          </cell>
          <cell r="H124">
            <v>102600</v>
          </cell>
          <cell r="J124" t="str">
            <v>480006-000607</v>
          </cell>
          <cell r="K124">
            <v>400</v>
          </cell>
          <cell r="L124">
            <v>20.420000000000002</v>
          </cell>
          <cell r="M124">
            <v>8168</v>
          </cell>
          <cell r="O124" t="str">
            <v>480007-000907</v>
          </cell>
          <cell r="P124">
            <v>56800</v>
          </cell>
          <cell r="Q124">
            <v>2.2799999999999998</v>
          </cell>
          <cell r="R124">
            <v>129504</v>
          </cell>
          <cell r="T124" t="str">
            <v>490000-000006</v>
          </cell>
          <cell r="U124">
            <v>660</v>
          </cell>
          <cell r="V124">
            <v>103.7</v>
          </cell>
          <cell r="W124">
            <v>68442</v>
          </cell>
        </row>
        <row r="125">
          <cell r="E125" t="str">
            <v>480005-000143</v>
          </cell>
          <cell r="F125">
            <v>14000</v>
          </cell>
          <cell r="G125">
            <v>5.4657142857142853</v>
          </cell>
          <cell r="H125">
            <v>76520</v>
          </cell>
          <cell r="J125" t="str">
            <v>480006-000608</v>
          </cell>
          <cell r="K125">
            <v>380</v>
          </cell>
          <cell r="L125">
            <v>20.420000000000002</v>
          </cell>
          <cell r="M125">
            <v>7759.6</v>
          </cell>
          <cell r="O125" t="str">
            <v>480007-001000</v>
          </cell>
          <cell r="P125">
            <v>13371</v>
          </cell>
          <cell r="Q125">
            <v>3.1995602423154588</v>
          </cell>
          <cell r="R125">
            <v>42781.32</v>
          </cell>
          <cell r="T125" t="str">
            <v>490000-000011</v>
          </cell>
          <cell r="U125">
            <v>120</v>
          </cell>
          <cell r="V125">
            <v>3139.2384999999999</v>
          </cell>
          <cell r="W125">
            <v>376708.62</v>
          </cell>
        </row>
        <row r="126">
          <cell r="E126" t="str">
            <v>480005-000144</v>
          </cell>
          <cell r="F126">
            <v>6000</v>
          </cell>
          <cell r="G126">
            <v>6.7433333333333332</v>
          </cell>
          <cell r="H126">
            <v>40460</v>
          </cell>
          <cell r="J126" t="str">
            <v>480006-000609</v>
          </cell>
          <cell r="K126">
            <v>800</v>
          </cell>
          <cell r="L126">
            <v>19.635000000000002</v>
          </cell>
          <cell r="M126">
            <v>15708</v>
          </cell>
          <cell r="O126" t="str">
            <v>480008-000900</v>
          </cell>
          <cell r="P126">
            <v>2000</v>
          </cell>
          <cell r="Q126">
            <v>4.2</v>
          </cell>
          <cell r="R126">
            <v>8400</v>
          </cell>
          <cell r="T126" t="str">
            <v>490000-000501</v>
          </cell>
          <cell r="U126">
            <v>3451</v>
          </cell>
          <cell r="V126">
            <v>39.5</v>
          </cell>
          <cell r="W126">
            <v>136314.5</v>
          </cell>
        </row>
        <row r="127">
          <cell r="E127" t="str">
            <v>480006-000508</v>
          </cell>
          <cell r="F127">
            <v>6840</v>
          </cell>
          <cell r="G127">
            <v>19.635000000000005</v>
          </cell>
          <cell r="H127">
            <v>134303.40000000002</v>
          </cell>
          <cell r="J127" t="str">
            <v>480006-000610</v>
          </cell>
          <cell r="K127">
            <v>1552</v>
          </cell>
          <cell r="L127">
            <v>20.146868556701033</v>
          </cell>
          <cell r="M127">
            <v>31267.940000000002</v>
          </cell>
          <cell r="O127" t="str">
            <v>490000-000006</v>
          </cell>
          <cell r="P127">
            <v>660</v>
          </cell>
          <cell r="Q127">
            <v>103.7</v>
          </cell>
          <cell r="R127">
            <v>68442</v>
          </cell>
          <cell r="T127" t="str">
            <v>490000-000502</v>
          </cell>
          <cell r="U127">
            <v>2525.59</v>
          </cell>
          <cell r="V127">
            <v>82.000063351533697</v>
          </cell>
          <cell r="W127">
            <v>207098.54</v>
          </cell>
        </row>
        <row r="128">
          <cell r="E128" t="str">
            <v>480006-000606</v>
          </cell>
          <cell r="F128">
            <v>3209</v>
          </cell>
          <cell r="G128">
            <v>19.635001558117793</v>
          </cell>
          <cell r="H128">
            <v>63008.72</v>
          </cell>
          <cell r="J128" t="str">
            <v>480006-000905</v>
          </cell>
          <cell r="K128">
            <v>3574</v>
          </cell>
          <cell r="L128">
            <v>21.882926692781197</v>
          </cell>
          <cell r="M128">
            <v>78209.58</v>
          </cell>
          <cell r="O128" t="str">
            <v>490000-000011</v>
          </cell>
          <cell r="P128">
            <v>70</v>
          </cell>
          <cell r="Q128">
            <v>3273.8261428571427</v>
          </cell>
          <cell r="R128">
            <v>229167.83</v>
          </cell>
          <cell r="T128" t="str">
            <v>490002-000300</v>
          </cell>
          <cell r="U128">
            <v>10000</v>
          </cell>
          <cell r="V128">
            <v>24.978999999999999</v>
          </cell>
          <cell r="W128">
            <v>249790</v>
          </cell>
        </row>
        <row r="129">
          <cell r="E129" t="str">
            <v>480006-000607</v>
          </cell>
          <cell r="F129">
            <v>400</v>
          </cell>
          <cell r="G129">
            <v>19.635000000000002</v>
          </cell>
          <cell r="H129">
            <v>7854</v>
          </cell>
          <cell r="J129" t="str">
            <v>480006-000911</v>
          </cell>
          <cell r="K129">
            <v>800</v>
          </cell>
          <cell r="L129">
            <v>22.17</v>
          </cell>
          <cell r="M129">
            <v>17736</v>
          </cell>
          <cell r="O129" t="str">
            <v>490001-100000</v>
          </cell>
          <cell r="P129">
            <v>9972</v>
          </cell>
          <cell r="Q129">
            <v>18.989999999999998</v>
          </cell>
          <cell r="R129">
            <v>189368.28</v>
          </cell>
        </row>
        <row r="130">
          <cell r="E130" t="str">
            <v>480006-000608</v>
          </cell>
          <cell r="F130">
            <v>400</v>
          </cell>
          <cell r="G130">
            <v>19.635000000000002</v>
          </cell>
          <cell r="H130">
            <v>7854</v>
          </cell>
          <cell r="J130" t="str">
            <v>480006-000912</v>
          </cell>
          <cell r="K130">
            <v>2266</v>
          </cell>
          <cell r="L130">
            <v>21.767780229479261</v>
          </cell>
          <cell r="M130">
            <v>49325.79</v>
          </cell>
          <cell r="O130" t="str">
            <v>490002-000300</v>
          </cell>
          <cell r="P130">
            <v>9500</v>
          </cell>
          <cell r="Q130">
            <v>24.44</v>
          </cell>
          <cell r="R130">
            <v>232180</v>
          </cell>
        </row>
        <row r="131">
          <cell r="E131" t="str">
            <v>480006-000609</v>
          </cell>
          <cell r="F131">
            <v>888</v>
          </cell>
          <cell r="G131">
            <v>19.635000000000002</v>
          </cell>
          <cell r="H131">
            <v>17435.88</v>
          </cell>
          <cell r="J131" t="str">
            <v>480006-000913</v>
          </cell>
          <cell r="K131">
            <v>336</v>
          </cell>
          <cell r="L131">
            <v>22.169999999999998</v>
          </cell>
          <cell r="M131">
            <v>7449.12</v>
          </cell>
          <cell r="O131" t="str">
            <v>490002-000302</v>
          </cell>
          <cell r="P131">
            <v>50</v>
          </cell>
          <cell r="Q131">
            <v>67.599999999999994</v>
          </cell>
          <cell r="R131">
            <v>3380</v>
          </cell>
        </row>
        <row r="132">
          <cell r="E132" t="str">
            <v>480006-000905</v>
          </cell>
          <cell r="F132">
            <v>10771</v>
          </cell>
          <cell r="G132">
            <v>21.315000464209451</v>
          </cell>
          <cell r="H132">
            <v>229583.87</v>
          </cell>
          <cell r="J132" t="str">
            <v>480006-001003</v>
          </cell>
          <cell r="K132">
            <v>3180</v>
          </cell>
          <cell r="L132">
            <v>23.237761006289308</v>
          </cell>
          <cell r="M132">
            <v>73896.08</v>
          </cell>
          <cell r="O132" t="str">
            <v>401008-000100</v>
          </cell>
          <cell r="P132">
            <v>-3500</v>
          </cell>
          <cell r="Q132">
            <v>0.75511142857142854</v>
          </cell>
          <cell r="R132">
            <v>-2642.89</v>
          </cell>
        </row>
        <row r="133">
          <cell r="E133" t="str">
            <v>480006-000911</v>
          </cell>
          <cell r="F133">
            <v>3440</v>
          </cell>
          <cell r="G133">
            <v>21.315000000000001</v>
          </cell>
          <cell r="H133">
            <v>73323.600000000006</v>
          </cell>
          <cell r="J133" t="str">
            <v>480006-001005</v>
          </cell>
          <cell r="K133">
            <v>1660</v>
          </cell>
          <cell r="L133">
            <v>22.80819277108434</v>
          </cell>
          <cell r="M133">
            <v>37861.600000000006</v>
          </cell>
          <cell r="O133" t="str">
            <v>401004-000100</v>
          </cell>
          <cell r="P133">
            <v>-1697</v>
          </cell>
          <cell r="Q133">
            <v>0.52</v>
          </cell>
          <cell r="R133">
            <v>-882.44</v>
          </cell>
        </row>
        <row r="134">
          <cell r="E134" t="str">
            <v>480006-000912</v>
          </cell>
          <cell r="F134">
            <v>4460</v>
          </cell>
          <cell r="G134">
            <v>21.314999999999998</v>
          </cell>
          <cell r="H134">
            <v>95064.9</v>
          </cell>
          <cell r="J134" t="str">
            <v>480006-001006</v>
          </cell>
          <cell r="K134">
            <v>3160</v>
          </cell>
          <cell r="L134">
            <v>23.237762658227847</v>
          </cell>
          <cell r="M134">
            <v>73431.33</v>
          </cell>
          <cell r="O134" t="str">
            <v>409005-000100</v>
          </cell>
          <cell r="P134">
            <v>-5238</v>
          </cell>
          <cell r="Q134">
            <v>0.38</v>
          </cell>
          <cell r="R134">
            <v>-1990.44</v>
          </cell>
        </row>
        <row r="135">
          <cell r="E135" t="str">
            <v>480006-000913</v>
          </cell>
          <cell r="F135">
            <v>1638</v>
          </cell>
          <cell r="G135">
            <v>21.315000000000001</v>
          </cell>
          <cell r="H135">
            <v>34913.97</v>
          </cell>
          <cell r="J135" t="str">
            <v>480006-002001</v>
          </cell>
          <cell r="K135">
            <v>5400</v>
          </cell>
          <cell r="L135">
            <v>5.8849999999999998</v>
          </cell>
          <cell r="M135">
            <v>31779</v>
          </cell>
        </row>
        <row r="136">
          <cell r="E136" t="str">
            <v>480006-000914</v>
          </cell>
          <cell r="F136">
            <v>1620</v>
          </cell>
          <cell r="G136">
            <v>21.315000000000001</v>
          </cell>
          <cell r="H136">
            <v>34530.300000000003</v>
          </cell>
          <cell r="J136" t="str">
            <v>480007-000601</v>
          </cell>
          <cell r="K136">
            <v>5579</v>
          </cell>
          <cell r="L136">
            <v>2.1106040509051804</v>
          </cell>
          <cell r="M136">
            <v>11775.060000000001</v>
          </cell>
        </row>
        <row r="137">
          <cell r="E137" t="str">
            <v>480006-001003</v>
          </cell>
          <cell r="F137">
            <v>820</v>
          </cell>
          <cell r="G137">
            <v>22.344000000000001</v>
          </cell>
          <cell r="H137">
            <v>18322.080000000002</v>
          </cell>
          <cell r="J137" t="str">
            <v>480007-000907</v>
          </cell>
          <cell r="K137">
            <v>45640</v>
          </cell>
          <cell r="L137">
            <v>2.2725065731814196</v>
          </cell>
          <cell r="M137">
            <v>103717.2</v>
          </cell>
        </row>
        <row r="138">
          <cell r="E138" t="str">
            <v>480006-001005</v>
          </cell>
          <cell r="F138">
            <v>1557</v>
          </cell>
          <cell r="G138">
            <v>22.344001284521514</v>
          </cell>
          <cell r="H138">
            <v>34789.61</v>
          </cell>
          <cell r="J138" t="str">
            <v>480007-001000</v>
          </cell>
          <cell r="K138">
            <v>15000</v>
          </cell>
          <cell r="L138">
            <v>3.19956</v>
          </cell>
          <cell r="M138">
            <v>47993.4</v>
          </cell>
        </row>
        <row r="139">
          <cell r="E139" t="str">
            <v>480006-002001</v>
          </cell>
          <cell r="F139">
            <v>5400</v>
          </cell>
          <cell r="G139">
            <v>5.8849999999999998</v>
          </cell>
          <cell r="H139">
            <v>31779</v>
          </cell>
          <cell r="J139" t="str">
            <v>480008-000900</v>
          </cell>
          <cell r="K139">
            <v>7142</v>
          </cell>
          <cell r="L139">
            <v>3.9983758050966118</v>
          </cell>
          <cell r="M139">
            <v>28556.400000000001</v>
          </cell>
        </row>
        <row r="140">
          <cell r="E140" t="str">
            <v>480007-000601</v>
          </cell>
          <cell r="F140">
            <v>29348</v>
          </cell>
          <cell r="G140">
            <v>2.0579998637045116</v>
          </cell>
          <cell r="H140">
            <v>60398.18</v>
          </cell>
          <cell r="J140" t="str">
            <v>490000-000011</v>
          </cell>
          <cell r="K140">
            <v>110</v>
          </cell>
          <cell r="L140">
            <v>3427.3521818181816</v>
          </cell>
          <cell r="M140">
            <v>377008.74</v>
          </cell>
        </row>
        <row r="141">
          <cell r="E141" t="str">
            <v>480007-000907</v>
          </cell>
          <cell r="F141">
            <v>73811</v>
          </cell>
          <cell r="G141">
            <v>2.1945000067740579</v>
          </cell>
          <cell r="H141">
            <v>161978.23999999999</v>
          </cell>
          <cell r="J141" t="str">
            <v>490000-000500</v>
          </cell>
          <cell r="K141">
            <v>3931.2</v>
          </cell>
          <cell r="L141">
            <v>59</v>
          </cell>
          <cell r="M141">
            <v>231940.8</v>
          </cell>
        </row>
        <row r="142">
          <cell r="E142" t="str">
            <v>480008-000900</v>
          </cell>
          <cell r="F142">
            <v>12459</v>
          </cell>
          <cell r="G142">
            <v>3.9937402680793004</v>
          </cell>
          <cell r="H142">
            <v>49758.01</v>
          </cell>
          <cell r="J142" t="str">
            <v>490000-000501</v>
          </cell>
          <cell r="K142">
            <v>2953</v>
          </cell>
          <cell r="L142">
            <v>39.5</v>
          </cell>
          <cell r="M142">
            <v>116643.5</v>
          </cell>
        </row>
        <row r="143">
          <cell r="E143" t="str">
            <v>490000-000006</v>
          </cell>
          <cell r="F143">
            <v>440</v>
          </cell>
          <cell r="G143">
            <v>103.7</v>
          </cell>
          <cell r="H143">
            <v>45628</v>
          </cell>
          <cell r="J143" t="str">
            <v>490001-100000</v>
          </cell>
          <cell r="K143">
            <v>2880</v>
          </cell>
          <cell r="L143">
            <v>21</v>
          </cell>
          <cell r="M143">
            <v>60480</v>
          </cell>
        </row>
        <row r="144">
          <cell r="E144" t="str">
            <v>490000-000011</v>
          </cell>
          <cell r="F144">
            <v>60</v>
          </cell>
          <cell r="G144">
            <v>3622.2710000000002</v>
          </cell>
          <cell r="H144">
            <v>217336.26</v>
          </cell>
          <cell r="J144" t="str">
            <v>490002-000300</v>
          </cell>
          <cell r="K144">
            <v>7500</v>
          </cell>
          <cell r="L144">
            <v>24.44</v>
          </cell>
          <cell r="M144">
            <v>183300</v>
          </cell>
        </row>
        <row r="145">
          <cell r="E145" t="str">
            <v>490000-000500</v>
          </cell>
          <cell r="F145">
            <v>2620.8000000000002</v>
          </cell>
          <cell r="G145">
            <v>59</v>
          </cell>
          <cell r="H145">
            <v>154627.20000000001</v>
          </cell>
        </row>
        <row r="146">
          <cell r="E146" t="str">
            <v>490000-000501</v>
          </cell>
          <cell r="F146">
            <v>3077</v>
          </cell>
          <cell r="G146">
            <v>39.5</v>
          </cell>
          <cell r="H146">
            <v>121541.5</v>
          </cell>
        </row>
        <row r="147">
          <cell r="E147" t="str">
            <v>490001-100000</v>
          </cell>
          <cell r="F147">
            <v>4320</v>
          </cell>
          <cell r="G147">
            <v>21</v>
          </cell>
          <cell r="H147">
            <v>90720</v>
          </cell>
        </row>
        <row r="148">
          <cell r="E148" t="str">
            <v>490002-000300</v>
          </cell>
          <cell r="F148">
            <v>11500</v>
          </cell>
          <cell r="G148">
            <v>24.44</v>
          </cell>
          <cell r="H148">
            <v>281060</v>
          </cell>
        </row>
      </sheetData>
      <sheetData sheetId="8">
        <row r="19">
          <cell r="D19" t="str">
            <v>Clave</v>
          </cell>
          <cell r="E19" t="str">
            <v>Estándar</v>
          </cell>
        </row>
        <row r="20">
          <cell r="D20" t="str">
            <v>100000-100001</v>
          </cell>
          <cell r="E20">
            <v>1.0469610794710942</v>
          </cell>
        </row>
        <row r="21">
          <cell r="D21" t="str">
            <v>103000-000100</v>
          </cell>
          <cell r="E21">
            <v>33.345687500000004</v>
          </cell>
        </row>
        <row r="22">
          <cell r="D22" t="str">
            <v>103001-000102</v>
          </cell>
          <cell r="E22">
            <v>59.636172316384183</v>
          </cell>
        </row>
        <row r="23">
          <cell r="D23" t="str">
            <v>103002-001891</v>
          </cell>
          <cell r="E23">
            <v>418.80275</v>
          </cell>
        </row>
        <row r="24">
          <cell r="D24" t="str">
            <v>103003-020801</v>
          </cell>
          <cell r="E24">
            <v>6178.9291379310343</v>
          </cell>
        </row>
        <row r="25">
          <cell r="D25" t="str">
            <v>109001-001000</v>
          </cell>
          <cell r="E25">
            <v>5977.8</v>
          </cell>
        </row>
        <row r="26">
          <cell r="D26" t="str">
            <v>109001-002000</v>
          </cell>
          <cell r="E26">
            <v>6897.6</v>
          </cell>
        </row>
        <row r="27">
          <cell r="D27" t="str">
            <v>109002-002000</v>
          </cell>
          <cell r="E27">
            <v>4755.84</v>
          </cell>
        </row>
        <row r="28">
          <cell r="D28" t="str">
            <v>109003-000600</v>
          </cell>
          <cell r="E28">
            <v>8117.6799999999994</v>
          </cell>
        </row>
        <row r="29">
          <cell r="D29" t="str">
            <v>109005-000600</v>
          </cell>
          <cell r="E29">
            <v>9335.68</v>
          </cell>
        </row>
        <row r="30">
          <cell r="D30" t="str">
            <v>109003-001000</v>
          </cell>
          <cell r="E30">
            <v>11080</v>
          </cell>
        </row>
        <row r="31">
          <cell r="D31" t="str">
            <v>109006-000900</v>
          </cell>
          <cell r="E31">
            <v>5634</v>
          </cell>
        </row>
        <row r="32">
          <cell r="D32" t="str">
            <v>109006-002000</v>
          </cell>
          <cell r="E32">
            <v>8734.08</v>
          </cell>
        </row>
        <row r="33">
          <cell r="D33" t="str">
            <v>109007-000900</v>
          </cell>
          <cell r="E33">
            <v>7453.2</v>
          </cell>
        </row>
        <row r="34">
          <cell r="D34" t="str">
            <v>109007-002000</v>
          </cell>
          <cell r="E34">
            <v>10982.880000000001</v>
          </cell>
        </row>
        <row r="35">
          <cell r="D35" t="str">
            <v>109008-000900</v>
          </cell>
          <cell r="E35">
            <v>6408.6</v>
          </cell>
        </row>
        <row r="36">
          <cell r="D36" t="str">
            <v>300100-000000</v>
          </cell>
          <cell r="E36">
            <v>4.5760000000000002E-2</v>
          </cell>
        </row>
        <row r="37">
          <cell r="D37" t="str">
            <v>300109-007001</v>
          </cell>
          <cell r="E37">
            <v>3.1102089368667865</v>
          </cell>
        </row>
        <row r="38">
          <cell r="D38" t="str">
            <v>300109-008001</v>
          </cell>
          <cell r="E38">
            <v>4.3120139999999996</v>
          </cell>
        </row>
        <row r="39">
          <cell r="D39" t="str">
            <v>300200-000004</v>
          </cell>
          <cell r="E39">
            <v>11</v>
          </cell>
        </row>
        <row r="40">
          <cell r="D40" t="str">
            <v>300200-000005</v>
          </cell>
          <cell r="E40">
            <v>11</v>
          </cell>
        </row>
        <row r="41">
          <cell r="D41" t="str">
            <v>300200-000500</v>
          </cell>
          <cell r="E41">
            <v>233.3800606060606</v>
          </cell>
        </row>
        <row r="42">
          <cell r="D42" t="str">
            <v>300200-000501</v>
          </cell>
          <cell r="E42">
            <v>236.19408484848483</v>
          </cell>
        </row>
        <row r="43">
          <cell r="D43" t="str">
            <v>300200-000502</v>
          </cell>
          <cell r="E43">
            <v>75.970666666666659</v>
          </cell>
        </row>
        <row r="44">
          <cell r="D44" t="str">
            <v>300300-000003</v>
          </cell>
          <cell r="E44">
            <v>24.069244223709784</v>
          </cell>
        </row>
        <row r="45">
          <cell r="D45" t="str">
            <v>300300-000006</v>
          </cell>
          <cell r="E45">
            <v>62.034147055818394</v>
          </cell>
        </row>
        <row r="46">
          <cell r="D46" t="str">
            <v>300300-000008</v>
          </cell>
          <cell r="E46">
            <v>39.323156434184682</v>
          </cell>
        </row>
        <row r="47">
          <cell r="D47" t="str">
            <v>300300-000009</v>
          </cell>
          <cell r="E47">
            <v>2.44</v>
          </cell>
        </row>
        <row r="48">
          <cell r="D48" t="str">
            <v>300300-000013</v>
          </cell>
          <cell r="E48">
            <v>16.3</v>
          </cell>
        </row>
        <row r="49">
          <cell r="D49" t="str">
            <v>300300-000014</v>
          </cell>
          <cell r="E49">
            <v>7.5</v>
          </cell>
        </row>
        <row r="50">
          <cell r="D50" t="str">
            <v>300300-000022</v>
          </cell>
          <cell r="E50">
            <v>559.33849999999995</v>
          </cell>
        </row>
        <row r="51">
          <cell r="D51" t="str">
            <v>300300-000027</v>
          </cell>
          <cell r="E51">
            <v>1.94</v>
          </cell>
        </row>
        <row r="52">
          <cell r="D52" t="str">
            <v>300300-000035</v>
          </cell>
          <cell r="E52">
            <v>43.5</v>
          </cell>
        </row>
        <row r="53">
          <cell r="D53" t="str">
            <v>300300-000037</v>
          </cell>
          <cell r="E53">
            <v>28.4</v>
          </cell>
        </row>
        <row r="54">
          <cell r="D54" t="str">
            <v>300300-000038</v>
          </cell>
          <cell r="E54">
            <v>29.4</v>
          </cell>
        </row>
        <row r="55">
          <cell r="D55" t="str">
            <v>300300-000046</v>
          </cell>
          <cell r="E55" t="e">
            <v>#DIV/0!</v>
          </cell>
        </row>
        <row r="56">
          <cell r="D56" t="str">
            <v>300300-000051</v>
          </cell>
          <cell r="E56">
            <v>15.907189666666667</v>
          </cell>
        </row>
        <row r="57">
          <cell r="D57" t="str">
            <v>300300-000052</v>
          </cell>
          <cell r="E57">
            <v>2.75</v>
          </cell>
        </row>
        <row r="58">
          <cell r="D58" t="str">
            <v>300300-000053</v>
          </cell>
          <cell r="E58">
            <v>2.76</v>
          </cell>
        </row>
        <row r="59">
          <cell r="D59" t="str">
            <v>300300-000060</v>
          </cell>
          <cell r="E59">
            <v>25.932467959677421</v>
          </cell>
        </row>
        <row r="60">
          <cell r="D60" t="str">
            <v>300300-000063</v>
          </cell>
          <cell r="E60">
            <v>9.5</v>
          </cell>
        </row>
        <row r="61">
          <cell r="D61" t="str">
            <v>300300-000066</v>
          </cell>
          <cell r="E61">
            <v>33.5</v>
          </cell>
        </row>
        <row r="62">
          <cell r="D62" t="str">
            <v>300300-000067</v>
          </cell>
          <cell r="E62">
            <v>30.670638455827767</v>
          </cell>
        </row>
        <row r="63">
          <cell r="D63" t="str">
            <v>300300-000078</v>
          </cell>
          <cell r="E63">
            <v>50.783555555555552</v>
          </cell>
        </row>
        <row r="64">
          <cell r="D64" t="str">
            <v>300300-000083</v>
          </cell>
          <cell r="E64">
            <v>29.3</v>
          </cell>
        </row>
        <row r="65">
          <cell r="D65" t="str">
            <v>300300-000087</v>
          </cell>
          <cell r="E65">
            <v>6.82</v>
          </cell>
        </row>
        <row r="66">
          <cell r="D66" t="str">
            <v>300300-000090</v>
          </cell>
          <cell r="E66">
            <v>7.1718000000000002</v>
          </cell>
        </row>
        <row r="67">
          <cell r="D67" t="str">
            <v>300300-000091</v>
          </cell>
          <cell r="E67">
            <v>25.4</v>
          </cell>
        </row>
        <row r="68">
          <cell r="D68" t="str">
            <v>300300-000105</v>
          </cell>
          <cell r="E68">
            <v>8.5</v>
          </cell>
        </row>
        <row r="69">
          <cell r="D69" t="str">
            <v>300300-000108</v>
          </cell>
          <cell r="E69">
            <v>18.8</v>
          </cell>
        </row>
        <row r="70">
          <cell r="D70" t="str">
            <v>300300-000109</v>
          </cell>
          <cell r="E70">
            <v>15</v>
          </cell>
        </row>
        <row r="71">
          <cell r="D71" t="str">
            <v>300300-000115</v>
          </cell>
          <cell r="E71">
            <v>195.84154999999998</v>
          </cell>
        </row>
        <row r="72">
          <cell r="D72" t="str">
            <v>300300-000131</v>
          </cell>
          <cell r="E72">
            <v>6.82</v>
          </cell>
        </row>
        <row r="73">
          <cell r="D73" t="str">
            <v>300300-000133</v>
          </cell>
          <cell r="E73">
            <v>52.355383333333336</v>
          </cell>
        </row>
        <row r="74">
          <cell r="D74" t="str">
            <v>300300-000135</v>
          </cell>
          <cell r="E74">
            <v>107.19747777777778</v>
          </cell>
        </row>
        <row r="75">
          <cell r="D75" t="str">
            <v>300300-000138</v>
          </cell>
          <cell r="E75">
            <v>175.35549890109891</v>
          </cell>
        </row>
        <row r="76">
          <cell r="D76" t="str">
            <v>300300-000139</v>
          </cell>
          <cell r="E76">
            <v>375.75965759259259</v>
          </cell>
        </row>
        <row r="77">
          <cell r="D77" t="str">
            <v>300300-000140</v>
          </cell>
          <cell r="E77">
            <v>59.7</v>
          </cell>
        </row>
        <row r="78">
          <cell r="D78" t="str">
            <v>300300-000141</v>
          </cell>
          <cell r="E78">
            <v>390.6</v>
          </cell>
        </row>
        <row r="79">
          <cell r="D79" t="str">
            <v>300300-000144</v>
          </cell>
          <cell r="E79">
            <v>38.5</v>
          </cell>
        </row>
        <row r="80">
          <cell r="D80" t="str">
            <v>300300-000146</v>
          </cell>
          <cell r="E80">
            <v>169.75222638888889</v>
          </cell>
        </row>
        <row r="81">
          <cell r="D81" t="str">
            <v>300300-000147</v>
          </cell>
          <cell r="E81">
            <v>26.978756831370543</v>
          </cell>
        </row>
        <row r="82">
          <cell r="D82" t="str">
            <v>300300-000148</v>
          </cell>
          <cell r="E82">
            <v>28.475000000000001</v>
          </cell>
        </row>
        <row r="83">
          <cell r="D83" t="str">
            <v>300300-000150</v>
          </cell>
          <cell r="E83">
            <v>135.82814814814813</v>
          </cell>
        </row>
        <row r="84">
          <cell r="D84" t="str">
            <v>300300-000151</v>
          </cell>
          <cell r="E84">
            <v>96.874439999999993</v>
          </cell>
        </row>
        <row r="85">
          <cell r="D85" t="str">
            <v>300300-000153</v>
          </cell>
          <cell r="E85">
            <v>27.924393851758438</v>
          </cell>
        </row>
        <row r="86">
          <cell r="D86" t="str">
            <v>300401-017004</v>
          </cell>
          <cell r="E86">
            <v>264.72005555555552</v>
          </cell>
        </row>
        <row r="87">
          <cell r="D87" t="str">
            <v>300407-024000</v>
          </cell>
          <cell r="E87">
            <v>196.46388854166668</v>
          </cell>
        </row>
        <row r="88">
          <cell r="D88" t="str">
            <v>300407-025000</v>
          </cell>
          <cell r="E88">
            <v>338.56577932098764</v>
          </cell>
        </row>
        <row r="89">
          <cell r="D89" t="str">
            <v>300409-000001</v>
          </cell>
          <cell r="E89">
            <v>93.260566666666676</v>
          </cell>
        </row>
        <row r="90">
          <cell r="D90" t="str">
            <v>300409-003000</v>
          </cell>
          <cell r="E90">
            <v>190.31677191358025</v>
          </cell>
        </row>
        <row r="91">
          <cell r="D91" t="str">
            <v>300409-006001</v>
          </cell>
          <cell r="E91">
            <v>258.41179515073742</v>
          </cell>
        </row>
        <row r="92">
          <cell r="D92" t="str">
            <v>300409-007001</v>
          </cell>
          <cell r="E92">
            <v>232.90393883344726</v>
          </cell>
        </row>
        <row r="93">
          <cell r="D93" t="str">
            <v>300409-009000</v>
          </cell>
          <cell r="E93">
            <v>229.52783333333335</v>
          </cell>
        </row>
        <row r="94">
          <cell r="D94" t="str">
            <v>300409-013000</v>
          </cell>
          <cell r="E94">
            <v>165.23</v>
          </cell>
        </row>
        <row r="95">
          <cell r="D95" t="str">
            <v>300501-004000</v>
          </cell>
          <cell r="E95">
            <v>1869</v>
          </cell>
        </row>
        <row r="96">
          <cell r="D96" t="str">
            <v>300507-003000</v>
          </cell>
          <cell r="E96">
            <v>605.42138451370647</v>
          </cell>
        </row>
        <row r="97">
          <cell r="D97" t="str">
            <v>300509-008000</v>
          </cell>
          <cell r="E97">
            <v>777.80786666666665</v>
          </cell>
        </row>
        <row r="98">
          <cell r="D98" t="str">
            <v>300509-010000</v>
          </cell>
          <cell r="E98">
            <v>1642.1537499999999</v>
          </cell>
        </row>
        <row r="99">
          <cell r="D99" t="str">
            <v>300509-013000</v>
          </cell>
          <cell r="E99">
            <v>1043.1075270258198</v>
          </cell>
        </row>
        <row r="100">
          <cell r="D100" t="str">
            <v>401001-000101</v>
          </cell>
          <cell r="E100">
            <v>0.79239999999999999</v>
          </cell>
        </row>
        <row r="101">
          <cell r="D101" t="str">
            <v>401004-000001</v>
          </cell>
          <cell r="E101">
            <v>6.9000000000000006E-2</v>
          </cell>
        </row>
        <row r="102">
          <cell r="D102" t="str">
            <v>401008-000500</v>
          </cell>
          <cell r="E102">
            <v>2.077</v>
          </cell>
        </row>
        <row r="103">
          <cell r="D103" t="str">
            <v>401017-000200</v>
          </cell>
          <cell r="E103">
            <v>1.016</v>
          </cell>
        </row>
        <row r="104">
          <cell r="D104" t="str">
            <v>401017-000500</v>
          </cell>
          <cell r="E104">
            <v>1.3233000000000001</v>
          </cell>
        </row>
        <row r="105">
          <cell r="D105" t="str">
            <v>401021-001000</v>
          </cell>
          <cell r="E105">
            <v>2</v>
          </cell>
        </row>
        <row r="106">
          <cell r="D106" t="str">
            <v>407024-000000</v>
          </cell>
          <cell r="E106">
            <v>6.7820000000000005E-2</v>
          </cell>
        </row>
        <row r="107">
          <cell r="D107" t="str">
            <v>408001-000107</v>
          </cell>
          <cell r="E107">
            <v>0.85799999999999998</v>
          </cell>
        </row>
        <row r="108">
          <cell r="D108" t="str">
            <v>408001-000108</v>
          </cell>
          <cell r="E108">
            <v>0.38</v>
          </cell>
        </row>
        <row r="109">
          <cell r="D109" t="str">
            <v>408001-000109</v>
          </cell>
          <cell r="E109">
            <v>0.85799999999999998</v>
          </cell>
        </row>
        <row r="110">
          <cell r="D110" t="str">
            <v>408001-000110</v>
          </cell>
          <cell r="E110">
            <v>0.38</v>
          </cell>
        </row>
        <row r="111">
          <cell r="D111" t="str">
            <v>409001-001001</v>
          </cell>
          <cell r="E111">
            <v>1.0669999999999999</v>
          </cell>
        </row>
        <row r="112">
          <cell r="D112" t="str">
            <v>409001-002002</v>
          </cell>
          <cell r="E112">
            <v>1.0669999999999999</v>
          </cell>
        </row>
        <row r="113">
          <cell r="D113" t="str">
            <v>409001-002003</v>
          </cell>
          <cell r="E113">
            <v>0.56999999999999995</v>
          </cell>
        </row>
        <row r="114">
          <cell r="D114" t="str">
            <v>409002-002002</v>
          </cell>
          <cell r="E114">
            <v>1.093</v>
          </cell>
        </row>
        <row r="115">
          <cell r="D115" t="str">
            <v>409002-002003</v>
          </cell>
          <cell r="E115">
            <v>0.61499999999999999</v>
          </cell>
        </row>
        <row r="116">
          <cell r="D116" t="str">
            <v>409003-000101</v>
          </cell>
          <cell r="E116">
            <v>0.48499999999999999</v>
          </cell>
        </row>
        <row r="117">
          <cell r="D117" t="str">
            <v>409003-000502</v>
          </cell>
          <cell r="E117">
            <v>0.79900000000000004</v>
          </cell>
        </row>
        <row r="118">
          <cell r="D118" t="str">
            <v>409003-000503</v>
          </cell>
          <cell r="E118">
            <v>0.29299999999999998</v>
          </cell>
        </row>
        <row r="119">
          <cell r="D119" t="str">
            <v>409003-001002</v>
          </cell>
          <cell r="E119">
            <v>1.0680000000000001</v>
          </cell>
        </row>
        <row r="120">
          <cell r="D120" t="str">
            <v>409003-001003</v>
          </cell>
          <cell r="E120">
            <v>0.65800000000000003</v>
          </cell>
        </row>
        <row r="121">
          <cell r="D121" t="str">
            <v>409004-000000</v>
          </cell>
          <cell r="E121">
            <v>6.9000000000000006E-2</v>
          </cell>
        </row>
        <row r="122">
          <cell r="D122" t="str">
            <v>409004-000100</v>
          </cell>
          <cell r="E122">
            <v>0.45666666666666672</v>
          </cell>
        </row>
        <row r="123">
          <cell r="D123" t="str">
            <v>409004-000500</v>
          </cell>
          <cell r="E123">
            <v>0.84533333333333338</v>
          </cell>
        </row>
        <row r="124">
          <cell r="D124" t="str">
            <v>409004-000501</v>
          </cell>
          <cell r="E124">
            <v>0.28299999999999997</v>
          </cell>
        </row>
        <row r="125">
          <cell r="D125" t="str">
            <v>409005-000000</v>
          </cell>
          <cell r="E125">
            <v>6.7820000000000005E-2</v>
          </cell>
        </row>
        <row r="126">
          <cell r="D126" t="str">
            <v>409005-000101</v>
          </cell>
          <cell r="E126">
            <v>0.48549999999999999</v>
          </cell>
        </row>
        <row r="127">
          <cell r="D127" t="str">
            <v>409005-000502</v>
          </cell>
          <cell r="E127">
            <v>0.79366666666666674</v>
          </cell>
        </row>
        <row r="128">
          <cell r="D128" t="str">
            <v>409005-000503</v>
          </cell>
          <cell r="E128">
            <v>0.27749999999999997</v>
          </cell>
        </row>
        <row r="129">
          <cell r="D129" t="str">
            <v>409006-002002</v>
          </cell>
          <cell r="E129">
            <v>1.0669999999999999</v>
          </cell>
        </row>
        <row r="130">
          <cell r="D130" t="str">
            <v>409006-002003</v>
          </cell>
          <cell r="E130">
            <v>0.56999999999999995</v>
          </cell>
        </row>
        <row r="131">
          <cell r="D131" t="str">
            <v>409007-002002</v>
          </cell>
          <cell r="E131">
            <v>1.0669999999999999</v>
          </cell>
        </row>
        <row r="132">
          <cell r="D132" t="str">
            <v>409007-002003</v>
          </cell>
          <cell r="E132">
            <v>0.56999999999999995</v>
          </cell>
        </row>
        <row r="133">
          <cell r="D133" t="str">
            <v>409008-000901</v>
          </cell>
          <cell r="E133">
            <v>1</v>
          </cell>
        </row>
        <row r="134">
          <cell r="D134" t="str">
            <v>409009-001000</v>
          </cell>
          <cell r="E134">
            <v>0.96116504854368934</v>
          </cell>
        </row>
        <row r="135">
          <cell r="D135" t="str">
            <v>409010-000500</v>
          </cell>
          <cell r="E135">
            <v>1.1144999999999998</v>
          </cell>
        </row>
        <row r="136">
          <cell r="D136" t="str">
            <v>409010-000501</v>
          </cell>
          <cell r="E136">
            <v>0.879</v>
          </cell>
        </row>
        <row r="137">
          <cell r="D137" t="str">
            <v>409011-001000</v>
          </cell>
          <cell r="E137">
            <v>0.997</v>
          </cell>
        </row>
        <row r="138">
          <cell r="D138" t="str">
            <v>409011-001001</v>
          </cell>
          <cell r="E138">
            <v>0.92749999999999999</v>
          </cell>
        </row>
        <row r="139">
          <cell r="D139" t="str">
            <v>409012-000000</v>
          </cell>
          <cell r="E139">
            <v>6.9000000000000006E-2</v>
          </cell>
        </row>
        <row r="140">
          <cell r="D140" t="str">
            <v>409012-000100</v>
          </cell>
          <cell r="E140">
            <v>0.86</v>
          </cell>
        </row>
        <row r="141">
          <cell r="D141" t="str">
            <v>409012-000500</v>
          </cell>
          <cell r="E141">
            <v>1.3076666666666668</v>
          </cell>
        </row>
        <row r="142">
          <cell r="D142" t="str">
            <v>409012-000501</v>
          </cell>
          <cell r="E142">
            <v>0.94366666666666665</v>
          </cell>
        </row>
        <row r="143">
          <cell r="D143" t="str">
            <v>409013-001000</v>
          </cell>
          <cell r="E143">
            <v>1.0669999999999999</v>
          </cell>
        </row>
        <row r="144">
          <cell r="D144" t="str">
            <v>460010-200000</v>
          </cell>
          <cell r="E144">
            <v>2.65</v>
          </cell>
        </row>
        <row r="145">
          <cell r="D145" t="str">
            <v>460010-400000</v>
          </cell>
          <cell r="E145">
            <v>2.8333138095913784</v>
          </cell>
        </row>
        <row r="146">
          <cell r="D146" t="str">
            <v>460010-500000</v>
          </cell>
          <cell r="E146">
            <v>3.4060000000000001</v>
          </cell>
        </row>
        <row r="147">
          <cell r="D147" t="str">
            <v>460010-600000</v>
          </cell>
          <cell r="E147">
            <v>3.29</v>
          </cell>
        </row>
        <row r="148">
          <cell r="D148" t="str">
            <v>460010-800000</v>
          </cell>
          <cell r="E148">
            <v>2.8</v>
          </cell>
        </row>
        <row r="149">
          <cell r="D149" t="str">
            <v>460028-000000</v>
          </cell>
          <cell r="E149">
            <v>8.8820009372071222</v>
          </cell>
        </row>
        <row r="150">
          <cell r="D150" t="str">
            <v>460050-000000</v>
          </cell>
          <cell r="E150">
            <v>4.66</v>
          </cell>
        </row>
        <row r="151">
          <cell r="D151" t="str">
            <v>460050-400000</v>
          </cell>
          <cell r="E151">
            <v>9.48</v>
          </cell>
        </row>
        <row r="152">
          <cell r="D152" t="str">
            <v>460050-500000</v>
          </cell>
          <cell r="E152">
            <v>9.48</v>
          </cell>
        </row>
        <row r="153">
          <cell r="D153" t="str">
            <v>460050-800000</v>
          </cell>
          <cell r="E153">
            <v>9.48</v>
          </cell>
        </row>
        <row r="154">
          <cell r="D154" t="str">
            <v>460090-000000</v>
          </cell>
          <cell r="E154">
            <v>13.23</v>
          </cell>
        </row>
        <row r="155">
          <cell r="D155" t="str">
            <v>460090-200000</v>
          </cell>
          <cell r="E155">
            <v>13.23</v>
          </cell>
        </row>
        <row r="156">
          <cell r="D156" t="str">
            <v>460090-300000</v>
          </cell>
          <cell r="E156">
            <v>13.229999999999999</v>
          </cell>
        </row>
        <row r="157">
          <cell r="D157" t="str">
            <v>460090-500000</v>
          </cell>
          <cell r="E157">
            <v>16.34</v>
          </cell>
        </row>
        <row r="158">
          <cell r="D158" t="str">
            <v>460090-600000</v>
          </cell>
          <cell r="E158">
            <v>13.23</v>
          </cell>
        </row>
        <row r="159">
          <cell r="D159" t="str">
            <v>460090-700000</v>
          </cell>
          <cell r="E159">
            <v>16.34</v>
          </cell>
        </row>
        <row r="160">
          <cell r="D160" t="str">
            <v>460100-000000</v>
          </cell>
          <cell r="E160">
            <v>7.0999999999999988</v>
          </cell>
        </row>
        <row r="161">
          <cell r="D161" t="str">
            <v>460100-100000</v>
          </cell>
          <cell r="E161">
            <v>7.25</v>
          </cell>
        </row>
        <row r="162">
          <cell r="D162" t="str">
            <v>460100-200000</v>
          </cell>
          <cell r="E162">
            <v>21.9</v>
          </cell>
        </row>
        <row r="163">
          <cell r="D163" t="str">
            <v>460100-300000</v>
          </cell>
          <cell r="E163">
            <v>21.9</v>
          </cell>
        </row>
        <row r="164">
          <cell r="D164" t="str">
            <v>460200-100000</v>
          </cell>
          <cell r="E164">
            <v>37.82</v>
          </cell>
        </row>
        <row r="165">
          <cell r="D165" t="str">
            <v>460200-500000</v>
          </cell>
          <cell r="E165">
            <v>37.82</v>
          </cell>
        </row>
        <row r="166">
          <cell r="D166" t="str">
            <v>460200-600000</v>
          </cell>
          <cell r="E166">
            <v>37.82</v>
          </cell>
        </row>
        <row r="167">
          <cell r="D167" t="str">
            <v>460200-800000</v>
          </cell>
          <cell r="E167">
            <v>36</v>
          </cell>
        </row>
        <row r="168">
          <cell r="D168" t="str">
            <v>460200-809002</v>
          </cell>
          <cell r="E168">
            <v>41.038000000000004</v>
          </cell>
        </row>
        <row r="169">
          <cell r="D169" t="str">
            <v>462160-800000</v>
          </cell>
          <cell r="E169">
            <v>387.81499999999994</v>
          </cell>
        </row>
        <row r="170">
          <cell r="D170" t="str">
            <v>469999-000000</v>
          </cell>
          <cell r="E170">
            <v>1200</v>
          </cell>
        </row>
        <row r="171">
          <cell r="D171" t="str">
            <v>469999-000001</v>
          </cell>
          <cell r="E171">
            <v>4691.8300000000054</v>
          </cell>
        </row>
        <row r="172">
          <cell r="D172" t="str">
            <v>470000-000102</v>
          </cell>
          <cell r="E172">
            <v>0.24</v>
          </cell>
        </row>
        <row r="173">
          <cell r="D173" t="str">
            <v>470000-000509</v>
          </cell>
          <cell r="E173">
            <v>0.28799999999999998</v>
          </cell>
        </row>
        <row r="174">
          <cell r="D174" t="str">
            <v>470000-000900</v>
          </cell>
          <cell r="E174">
            <v>3.0350000000000001</v>
          </cell>
        </row>
        <row r="175">
          <cell r="D175" t="str">
            <v>470000-000901</v>
          </cell>
          <cell r="E175">
            <v>0.78100000000000003</v>
          </cell>
        </row>
        <row r="176">
          <cell r="D176" t="str">
            <v>470000-000902</v>
          </cell>
          <cell r="E176">
            <v>0.41</v>
          </cell>
        </row>
        <row r="177">
          <cell r="D177" t="str">
            <v>470000-000905</v>
          </cell>
          <cell r="E177">
            <v>0.41</v>
          </cell>
        </row>
        <row r="178">
          <cell r="D178" t="str">
            <v>470000-000906</v>
          </cell>
          <cell r="E178">
            <v>0.45</v>
          </cell>
        </row>
        <row r="179">
          <cell r="D179" t="str">
            <v>470000-000907</v>
          </cell>
          <cell r="E179">
            <v>4.2430581333333333</v>
          </cell>
        </row>
        <row r="180">
          <cell r="D180" t="str">
            <v>470000-000908</v>
          </cell>
          <cell r="E180">
            <v>1.2793139782088758</v>
          </cell>
        </row>
        <row r="181">
          <cell r="D181" t="str">
            <v>470001-000110</v>
          </cell>
          <cell r="E181">
            <v>2.145</v>
          </cell>
        </row>
        <row r="182">
          <cell r="D182" t="str">
            <v>470001-000111</v>
          </cell>
          <cell r="E182">
            <v>2.21</v>
          </cell>
        </row>
        <row r="183">
          <cell r="D183" t="str">
            <v>480000-000100</v>
          </cell>
          <cell r="E183">
            <v>7.6719999999999997</v>
          </cell>
        </row>
        <row r="184">
          <cell r="D184" t="str">
            <v>480000-000109</v>
          </cell>
          <cell r="E184">
            <v>7.6719999999999997</v>
          </cell>
        </row>
        <row r="185">
          <cell r="D185" t="str">
            <v>480000-000283</v>
          </cell>
          <cell r="E185">
            <v>6.39</v>
          </cell>
        </row>
        <row r="186">
          <cell r="D186" t="str">
            <v>480000-000507</v>
          </cell>
          <cell r="E186">
            <v>10.074999999999999</v>
          </cell>
        </row>
        <row r="187">
          <cell r="D187" t="str">
            <v>480003-000100</v>
          </cell>
          <cell r="E187">
            <v>0.98399999999999999</v>
          </cell>
        </row>
        <row r="188">
          <cell r="D188" t="str">
            <v>480003-000600</v>
          </cell>
          <cell r="E188">
            <v>3.6539999999999999</v>
          </cell>
        </row>
        <row r="189">
          <cell r="D189" t="str">
            <v>480003-000900</v>
          </cell>
          <cell r="E189">
            <v>2.31</v>
          </cell>
        </row>
        <row r="190">
          <cell r="D190" t="str">
            <v>480003-001000</v>
          </cell>
          <cell r="E190">
            <v>5.7859999999999996</v>
          </cell>
        </row>
        <row r="191">
          <cell r="D191" t="str">
            <v>480004-000100</v>
          </cell>
          <cell r="E191">
            <v>1.113</v>
          </cell>
        </row>
        <row r="192">
          <cell r="D192" t="str">
            <v>480004-000600</v>
          </cell>
          <cell r="E192">
            <v>5.8070000000000004</v>
          </cell>
        </row>
        <row r="193">
          <cell r="D193" t="str">
            <v>480004-000900</v>
          </cell>
          <cell r="E193">
            <v>4.9664999999999999</v>
          </cell>
        </row>
        <row r="194">
          <cell r="D194" t="str">
            <v>480004-000901</v>
          </cell>
          <cell r="E194">
            <v>4.9664999999999999</v>
          </cell>
        </row>
        <row r="195">
          <cell r="D195" t="str">
            <v>480004-001000</v>
          </cell>
          <cell r="E195">
            <v>6.9409999999999998</v>
          </cell>
        </row>
        <row r="196">
          <cell r="D196" t="str">
            <v>480005-000109</v>
          </cell>
          <cell r="E196">
            <v>4.3499999999999996</v>
          </cell>
        </row>
        <row r="197">
          <cell r="D197" t="str">
            <v>480005-000128</v>
          </cell>
          <cell r="E197">
            <v>5.13</v>
          </cell>
        </row>
        <row r="198">
          <cell r="D198" t="str">
            <v>480005-000133</v>
          </cell>
          <cell r="E198">
            <v>5.33</v>
          </cell>
        </row>
        <row r="199">
          <cell r="D199" t="str">
            <v>480005-000143</v>
          </cell>
          <cell r="E199">
            <v>5.4657142857142853</v>
          </cell>
        </row>
        <row r="200">
          <cell r="D200" t="str">
            <v>480005-000144</v>
          </cell>
          <cell r="E200">
            <v>6.15</v>
          </cell>
        </row>
        <row r="201">
          <cell r="D201" t="str">
            <v>480006-000505</v>
          </cell>
          <cell r="E201">
            <v>38.24</v>
          </cell>
        </row>
        <row r="202">
          <cell r="D202" t="str">
            <v>480006-000508</v>
          </cell>
          <cell r="E202">
            <v>19.635000000000002</v>
          </cell>
        </row>
        <row r="203">
          <cell r="D203" t="str">
            <v>480006-000606</v>
          </cell>
          <cell r="E203">
            <v>19.635000000000002</v>
          </cell>
        </row>
        <row r="204">
          <cell r="D204" t="str">
            <v>480006-000607</v>
          </cell>
          <cell r="E204">
            <v>19.635000000000002</v>
          </cell>
        </row>
        <row r="205">
          <cell r="D205" t="str">
            <v>480006-000608</v>
          </cell>
          <cell r="E205">
            <v>19.635000000000002</v>
          </cell>
        </row>
        <row r="206">
          <cell r="D206" t="str">
            <v>480006-000609</v>
          </cell>
          <cell r="E206">
            <v>19.635000000000002</v>
          </cell>
        </row>
        <row r="207">
          <cell r="D207" t="str">
            <v>480006-000610</v>
          </cell>
          <cell r="E207">
            <v>19.635000000000002</v>
          </cell>
        </row>
        <row r="208">
          <cell r="D208" t="str">
            <v>480006-000905</v>
          </cell>
          <cell r="E208">
            <v>21.315000000000001</v>
          </cell>
        </row>
        <row r="209">
          <cell r="D209" t="str">
            <v>480006-000907</v>
          </cell>
          <cell r="E209">
            <v>21.315000000000001</v>
          </cell>
        </row>
        <row r="210">
          <cell r="D210" t="str">
            <v>480006-000908</v>
          </cell>
          <cell r="E210">
            <v>21.315000000000001</v>
          </cell>
        </row>
        <row r="211">
          <cell r="D211" t="str">
            <v>480006-000911</v>
          </cell>
          <cell r="E211">
            <v>21.956250000000001</v>
          </cell>
        </row>
        <row r="212">
          <cell r="D212" t="str">
            <v>480006-000912</v>
          </cell>
          <cell r="E212">
            <v>21.855695057369815</v>
          </cell>
        </row>
        <row r="213">
          <cell r="D213" t="str">
            <v>480006-000913</v>
          </cell>
          <cell r="E213">
            <v>21.315000000000001</v>
          </cell>
        </row>
        <row r="214">
          <cell r="D214" t="str">
            <v>480006-000914</v>
          </cell>
          <cell r="E214">
            <v>21.315000000000001</v>
          </cell>
        </row>
        <row r="215">
          <cell r="D215" t="str">
            <v>480006-001003</v>
          </cell>
          <cell r="E215">
            <v>22.344000000000001</v>
          </cell>
        </row>
        <row r="216">
          <cell r="D216" t="str">
            <v>480006-001005</v>
          </cell>
          <cell r="E216">
            <v>22.344000000000001</v>
          </cell>
        </row>
        <row r="217">
          <cell r="D217" t="str">
            <v>480006-001006</v>
          </cell>
          <cell r="E217">
            <v>23.23776152339347</v>
          </cell>
        </row>
        <row r="218">
          <cell r="D218" t="str">
            <v>480006-002001</v>
          </cell>
          <cell r="E218">
            <v>5.8849999999999998</v>
          </cell>
        </row>
        <row r="219">
          <cell r="D219" t="str">
            <v>480007-000601</v>
          </cell>
          <cell r="E219">
            <v>2.0579999999999998</v>
          </cell>
        </row>
        <row r="220">
          <cell r="D220" t="str">
            <v>480007-000907</v>
          </cell>
          <cell r="E220">
            <v>2.1949999999999998</v>
          </cell>
        </row>
        <row r="221">
          <cell r="D221" t="str">
            <v>480007-001000</v>
          </cell>
          <cell r="E221">
            <v>3.077</v>
          </cell>
        </row>
        <row r="222">
          <cell r="D222" t="str">
            <v>480008-000900</v>
          </cell>
          <cell r="E222">
            <v>3.84</v>
          </cell>
        </row>
        <row r="223">
          <cell r="D223" t="str">
            <v>490000-000006</v>
          </cell>
          <cell r="E223">
            <v>103.7</v>
          </cell>
        </row>
        <row r="224">
          <cell r="D224" t="str">
            <v>490000-000011</v>
          </cell>
          <cell r="E224">
            <v>3365.671956168831</v>
          </cell>
        </row>
        <row r="225">
          <cell r="D225" t="str">
            <v>490000-000500</v>
          </cell>
          <cell r="E225">
            <v>59</v>
          </cell>
        </row>
        <row r="226">
          <cell r="D226" t="str">
            <v>490000-000501</v>
          </cell>
          <cell r="E226">
            <v>39.5</v>
          </cell>
        </row>
        <row r="227">
          <cell r="D227" t="str">
            <v>490000-000502</v>
          </cell>
          <cell r="E227">
            <v>82.000063351533697</v>
          </cell>
        </row>
        <row r="228">
          <cell r="D228" t="str">
            <v>490001-100000</v>
          </cell>
          <cell r="E228">
            <v>20.329999999999998</v>
          </cell>
        </row>
        <row r="229">
          <cell r="D229" t="str">
            <v>490002-000300</v>
          </cell>
          <cell r="E229">
            <v>24.44</v>
          </cell>
        </row>
        <row r="230">
          <cell r="D230" t="str">
            <v>490002-000302</v>
          </cell>
          <cell r="E230">
            <v>67.599999999999994</v>
          </cell>
        </row>
      </sheetData>
      <sheetData sheetId="9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A-30"/>
      <sheetName val="anterior"/>
      <sheetName val="Ene"/>
      <sheetName val="Feb"/>
      <sheetName val="G L O B A L"/>
      <sheetName val="Detalle"/>
      <sheetName val="Precio Estandar"/>
      <sheetName val="Comp_Mens"/>
      <sheetName val="Impactos X Compra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E4" t="str">
            <v>100000-100001</v>
          </cell>
          <cell r="F4">
            <v>190200</v>
          </cell>
          <cell r="G4">
            <v>0.16692954784437433</v>
          </cell>
          <cell r="H4">
            <v>31750</v>
          </cell>
          <cell r="J4" t="str">
            <v>100000-100001</v>
          </cell>
          <cell r="K4">
            <v>75848.55</v>
          </cell>
          <cell r="L4">
            <v>1.3451147055546875</v>
          </cell>
          <cell r="M4">
            <v>102025</v>
          </cell>
          <cell r="O4" t="str">
            <v>100000-100001</v>
          </cell>
          <cell r="P4">
            <v>250580</v>
          </cell>
          <cell r="Q4">
            <v>0.35536355654880675</v>
          </cell>
          <cell r="R4">
            <v>89047</v>
          </cell>
          <cell r="T4" t="str">
            <v>100000-100001</v>
          </cell>
          <cell r="U4">
            <v>50400</v>
          </cell>
          <cell r="V4">
            <v>2.3204365079365079</v>
          </cell>
          <cell r="W4">
            <v>116950</v>
          </cell>
        </row>
        <row r="5">
          <cell r="E5" t="str">
            <v>300100-000000</v>
          </cell>
          <cell r="F5">
            <v>11540000</v>
          </cell>
          <cell r="G5">
            <v>4.6473760831889428E-2</v>
          </cell>
          <cell r="H5">
            <v>536307.20000000403</v>
          </cell>
          <cell r="J5" t="str">
            <v>103000-000100</v>
          </cell>
          <cell r="K5">
            <v>480</v>
          </cell>
          <cell r="L5">
            <v>33.345687500000004</v>
          </cell>
          <cell r="M5">
            <v>16005.93</v>
          </cell>
          <cell r="O5" t="str">
            <v>300100-000000</v>
          </cell>
          <cell r="P5">
            <v>9980000</v>
          </cell>
          <cell r="Q5">
            <v>4.5760000000000384E-2</v>
          </cell>
          <cell r="R5">
            <v>456684.80000000383</v>
          </cell>
          <cell r="T5" t="str">
            <v>300100-000000</v>
          </cell>
          <cell r="U5">
            <v>9960000</v>
          </cell>
          <cell r="V5">
            <v>4.5760000000000384E-2</v>
          </cell>
          <cell r="W5">
            <v>455769.60000000382</v>
          </cell>
        </row>
        <row r="6">
          <cell r="E6" t="str">
            <v>300200-000004</v>
          </cell>
          <cell r="F6">
            <v>70811</v>
          </cell>
          <cell r="G6">
            <v>11</v>
          </cell>
          <cell r="H6">
            <v>778921</v>
          </cell>
          <cell r="J6" t="str">
            <v>103001-000102</v>
          </cell>
          <cell r="K6">
            <v>708</v>
          </cell>
          <cell r="L6">
            <v>59.636172316384183</v>
          </cell>
          <cell r="M6">
            <v>42222.41</v>
          </cell>
          <cell r="O6" t="str">
            <v>300300-000003</v>
          </cell>
          <cell r="P6">
            <v>18526</v>
          </cell>
          <cell r="Q6">
            <v>27.274318255424809</v>
          </cell>
          <cell r="R6">
            <v>505284.02</v>
          </cell>
          <cell r="T6" t="str">
            <v>300300-000003</v>
          </cell>
          <cell r="U6">
            <v>19311</v>
          </cell>
          <cell r="V6">
            <v>28.894492258298381</v>
          </cell>
          <cell r="W6">
            <v>557981.54</v>
          </cell>
        </row>
        <row r="7">
          <cell r="E7" t="str">
            <v>300200-000005</v>
          </cell>
          <cell r="F7">
            <v>91207</v>
          </cell>
          <cell r="G7">
            <v>11</v>
          </cell>
          <cell r="H7">
            <v>1003277</v>
          </cell>
          <cell r="J7" t="str">
            <v>103002-001891</v>
          </cell>
          <cell r="K7">
            <v>40</v>
          </cell>
          <cell r="L7">
            <v>418.80275</v>
          </cell>
          <cell r="M7">
            <v>16752.11</v>
          </cell>
          <cell r="O7" t="str">
            <v>300300-000008</v>
          </cell>
          <cell r="P7">
            <v>3054</v>
          </cell>
          <cell r="Q7">
            <v>38.194846103470859</v>
          </cell>
          <cell r="R7">
            <v>116647.06</v>
          </cell>
          <cell r="T7" t="str">
            <v>300300-000008</v>
          </cell>
          <cell r="U7">
            <v>5090</v>
          </cell>
          <cell r="V7">
            <v>36.947041257367388</v>
          </cell>
          <cell r="W7">
            <v>188060.44</v>
          </cell>
        </row>
        <row r="8">
          <cell r="E8" t="str">
            <v>300300-000003</v>
          </cell>
          <cell r="F8">
            <v>13973</v>
          </cell>
          <cell r="G8">
            <v>27.737510913905389</v>
          </cell>
          <cell r="H8">
            <v>387576.24</v>
          </cell>
          <cell r="J8" t="str">
            <v>103003-020801</v>
          </cell>
          <cell r="K8">
            <v>58</v>
          </cell>
          <cell r="L8">
            <v>6178.9291379310343</v>
          </cell>
          <cell r="M8">
            <v>358377.89</v>
          </cell>
          <cell r="O8" t="str">
            <v>300300-000009</v>
          </cell>
          <cell r="P8">
            <v>1000</v>
          </cell>
          <cell r="Q8">
            <v>2.44</v>
          </cell>
          <cell r="R8">
            <v>2440</v>
          </cell>
          <cell r="T8" t="str">
            <v>300300-000009</v>
          </cell>
          <cell r="U8">
            <v>8300</v>
          </cell>
          <cell r="V8">
            <v>2.44</v>
          </cell>
          <cell r="W8">
            <v>20252</v>
          </cell>
        </row>
        <row r="9">
          <cell r="E9" t="str">
            <v>300300-000006</v>
          </cell>
          <cell r="F9">
            <v>2094</v>
          </cell>
          <cell r="G9">
            <v>64.053791786055399</v>
          </cell>
          <cell r="H9">
            <v>134128.64000000001</v>
          </cell>
          <cell r="J9" t="str">
            <v>300100-000000</v>
          </cell>
          <cell r="K9">
            <v>7040000</v>
          </cell>
          <cell r="L9">
            <v>4.4590000000000289E-2</v>
          </cell>
          <cell r="M9">
            <v>313913.60000000201</v>
          </cell>
          <cell r="O9" t="str">
            <v>300300-000013</v>
          </cell>
          <cell r="P9">
            <v>5313</v>
          </cell>
          <cell r="Q9">
            <v>18.399999999999999</v>
          </cell>
          <cell r="R9">
            <v>97759.2</v>
          </cell>
          <cell r="T9" t="str">
            <v>300300-000013</v>
          </cell>
          <cell r="U9">
            <v>6279</v>
          </cell>
          <cell r="V9">
            <v>18.5</v>
          </cell>
          <cell r="W9">
            <v>116161.5</v>
          </cell>
        </row>
        <row r="10">
          <cell r="E10" t="str">
            <v>300300-000008</v>
          </cell>
          <cell r="F10">
            <v>6108</v>
          </cell>
          <cell r="G10">
            <v>42.041123117223314</v>
          </cell>
          <cell r="H10">
            <v>256787.18</v>
          </cell>
          <cell r="J10" t="str">
            <v>300200-000005</v>
          </cell>
          <cell r="K10">
            <v>20438</v>
          </cell>
          <cell r="L10">
            <v>11</v>
          </cell>
          <cell r="M10">
            <v>224818</v>
          </cell>
          <cell r="O10" t="str">
            <v>300300-000014</v>
          </cell>
          <cell r="P10">
            <v>11000</v>
          </cell>
          <cell r="Q10">
            <v>8.5500000000000007</v>
          </cell>
          <cell r="R10">
            <v>94050</v>
          </cell>
          <cell r="T10" t="str">
            <v>300300-000014</v>
          </cell>
          <cell r="U10">
            <v>6800</v>
          </cell>
          <cell r="V10">
            <v>8.5500000000000007</v>
          </cell>
          <cell r="W10">
            <v>58140</v>
          </cell>
        </row>
        <row r="11">
          <cell r="E11" t="str">
            <v>300300-000009</v>
          </cell>
          <cell r="F11">
            <v>8000</v>
          </cell>
          <cell r="G11">
            <v>2.44</v>
          </cell>
          <cell r="H11">
            <v>19520</v>
          </cell>
          <cell r="J11" t="str">
            <v>300200-000500</v>
          </cell>
          <cell r="K11">
            <v>165</v>
          </cell>
          <cell r="L11">
            <v>233.3800606060606</v>
          </cell>
          <cell r="M11">
            <v>38507.71</v>
          </cell>
          <cell r="O11" t="str">
            <v>300300-000022</v>
          </cell>
          <cell r="P11">
            <v>300</v>
          </cell>
          <cell r="Q11">
            <v>528.25079999999991</v>
          </cell>
          <cell r="R11">
            <v>158475.24</v>
          </cell>
          <cell r="T11" t="str">
            <v>300300-000022</v>
          </cell>
          <cell r="U11">
            <v>300</v>
          </cell>
          <cell r="V11">
            <v>529.83000000000004</v>
          </cell>
          <cell r="W11">
            <v>158949</v>
          </cell>
        </row>
        <row r="12">
          <cell r="E12" t="str">
            <v>300300-000013</v>
          </cell>
          <cell r="F12">
            <v>969.6</v>
          </cell>
          <cell r="G12">
            <v>16.3</v>
          </cell>
          <cell r="H12">
            <v>15804.48</v>
          </cell>
          <cell r="J12" t="str">
            <v>300200-000501</v>
          </cell>
          <cell r="K12">
            <v>825</v>
          </cell>
          <cell r="L12">
            <v>236.19408484848483</v>
          </cell>
          <cell r="M12">
            <v>194860.12</v>
          </cell>
          <cell r="O12" t="str">
            <v>300300-000027</v>
          </cell>
          <cell r="P12">
            <v>222510</v>
          </cell>
          <cell r="Q12">
            <v>2.1399999999999997</v>
          </cell>
          <cell r="R12">
            <v>476171.39999999997</v>
          </cell>
          <cell r="T12" t="str">
            <v>300300-000027</v>
          </cell>
          <cell r="U12">
            <v>367600</v>
          </cell>
          <cell r="V12">
            <v>2.14</v>
          </cell>
          <cell r="W12">
            <v>786664</v>
          </cell>
        </row>
        <row r="13">
          <cell r="E13" t="str">
            <v>300300-000014</v>
          </cell>
          <cell r="F13">
            <v>6000</v>
          </cell>
          <cell r="G13">
            <v>8.0916666666666668</v>
          </cell>
          <cell r="H13">
            <v>48550</v>
          </cell>
          <cell r="J13" t="str">
            <v>300200-000502</v>
          </cell>
          <cell r="K13">
            <v>15</v>
          </cell>
          <cell r="L13">
            <v>75.970666666666659</v>
          </cell>
          <cell r="M13">
            <v>1139.56</v>
          </cell>
          <cell r="O13" t="str">
            <v>300300-000035</v>
          </cell>
          <cell r="P13">
            <v>28864</v>
          </cell>
          <cell r="Q13">
            <v>55.347838137472287</v>
          </cell>
          <cell r="R13">
            <v>1597560</v>
          </cell>
          <cell r="T13" t="str">
            <v>300300-000035</v>
          </cell>
          <cell r="U13">
            <v>29343.1</v>
          </cell>
          <cell r="V13">
            <v>64.256579570665679</v>
          </cell>
          <cell r="W13">
            <v>1885487.24</v>
          </cell>
        </row>
        <row r="14">
          <cell r="E14" t="str">
            <v>300300-000022</v>
          </cell>
          <cell r="F14">
            <v>300</v>
          </cell>
          <cell r="G14">
            <v>606.60040000000004</v>
          </cell>
          <cell r="H14">
            <v>181980.12</v>
          </cell>
          <cell r="J14" t="str">
            <v>300300-000003</v>
          </cell>
          <cell r="K14">
            <v>17113</v>
          </cell>
          <cell r="L14">
            <v>26.095109565827151</v>
          </cell>
          <cell r="M14">
            <v>446565.61000000004</v>
          </cell>
          <cell r="O14" t="str">
            <v>300300-000037</v>
          </cell>
          <cell r="P14">
            <v>10114</v>
          </cell>
          <cell r="Q14">
            <v>30.2</v>
          </cell>
          <cell r="R14">
            <v>305442.8</v>
          </cell>
          <cell r="T14" t="str">
            <v>300300-000037</v>
          </cell>
          <cell r="U14">
            <v>10010</v>
          </cell>
          <cell r="V14">
            <v>30.4</v>
          </cell>
          <cell r="W14">
            <v>304304</v>
          </cell>
        </row>
        <row r="15">
          <cell r="E15" t="str">
            <v>300300-000027</v>
          </cell>
          <cell r="F15">
            <v>554250</v>
          </cell>
          <cell r="G15">
            <v>1.94</v>
          </cell>
          <cell r="H15">
            <v>1075245</v>
          </cell>
          <cell r="J15" t="str">
            <v>300300-000006</v>
          </cell>
          <cell r="K15">
            <v>1075</v>
          </cell>
          <cell r="L15">
            <v>60.01450232558139</v>
          </cell>
          <cell r="M15">
            <v>64515.59</v>
          </cell>
          <cell r="O15" t="str">
            <v>300300-000051</v>
          </cell>
          <cell r="P15">
            <v>10000</v>
          </cell>
          <cell r="Q15">
            <v>15.447872</v>
          </cell>
          <cell r="R15">
            <v>154478.72</v>
          </cell>
          <cell r="T15" t="str">
            <v>300300-000046</v>
          </cell>
          <cell r="U15">
            <v>0</v>
          </cell>
          <cell r="V15" t="e">
            <v>#DIV/0!</v>
          </cell>
          <cell r="W15">
            <v>0</v>
          </cell>
        </row>
        <row r="16">
          <cell r="E16" t="str">
            <v>300300-000037</v>
          </cell>
          <cell r="F16">
            <v>19808</v>
          </cell>
          <cell r="G16">
            <v>28.4</v>
          </cell>
          <cell r="H16">
            <v>562547.19999999995</v>
          </cell>
          <cell r="J16" t="str">
            <v>300300-000008</v>
          </cell>
          <cell r="K16">
            <v>6108</v>
          </cell>
          <cell r="L16">
            <v>40.109615258677145</v>
          </cell>
          <cell r="M16">
            <v>244989.53</v>
          </cell>
          <cell r="O16" t="str">
            <v>300300-000052</v>
          </cell>
          <cell r="P16">
            <v>80000</v>
          </cell>
          <cell r="Q16">
            <v>3.0203125000000002</v>
          </cell>
          <cell r="R16">
            <v>241625</v>
          </cell>
          <cell r="T16" t="str">
            <v>300300-000051</v>
          </cell>
          <cell r="U16">
            <v>6000</v>
          </cell>
          <cell r="V16">
            <v>14.988986666666666</v>
          </cell>
          <cell r="W16">
            <v>89933.92</v>
          </cell>
        </row>
        <row r="17">
          <cell r="E17" t="str">
            <v>300300-000038</v>
          </cell>
          <cell r="F17">
            <v>690</v>
          </cell>
          <cell r="G17">
            <v>29.4</v>
          </cell>
          <cell r="H17">
            <v>20286</v>
          </cell>
          <cell r="J17" t="str">
            <v>300300-000009</v>
          </cell>
          <cell r="K17">
            <v>5500</v>
          </cell>
          <cell r="L17">
            <v>2.44</v>
          </cell>
          <cell r="M17">
            <v>13420</v>
          </cell>
          <cell r="O17" t="str">
            <v>300300-000053</v>
          </cell>
          <cell r="P17">
            <v>2000</v>
          </cell>
          <cell r="Q17">
            <v>2.76</v>
          </cell>
          <cell r="R17">
            <v>5520</v>
          </cell>
          <cell r="T17" t="str">
            <v>300300-000052</v>
          </cell>
          <cell r="U17">
            <v>65000</v>
          </cell>
          <cell r="V17">
            <v>3.0249999999999999</v>
          </cell>
          <cell r="W17">
            <v>196625</v>
          </cell>
        </row>
        <row r="18">
          <cell r="E18" t="str">
            <v>300300-000046</v>
          </cell>
          <cell r="F18">
            <v>20000</v>
          </cell>
          <cell r="G18">
            <v>12.190680499999999</v>
          </cell>
          <cell r="H18">
            <v>243813.61</v>
          </cell>
          <cell r="J18" t="str">
            <v>300300-000013</v>
          </cell>
          <cell r="K18">
            <v>6279</v>
          </cell>
          <cell r="L18">
            <v>18.399999999999999</v>
          </cell>
          <cell r="M18">
            <v>115533.59999999999</v>
          </cell>
          <cell r="O18" t="str">
            <v>300300-000060</v>
          </cell>
          <cell r="P18">
            <v>5000</v>
          </cell>
          <cell r="Q18">
            <v>25.116052000000003</v>
          </cell>
          <cell r="R18">
            <v>125580.26000000001</v>
          </cell>
          <cell r="T18" t="str">
            <v>300300-000053</v>
          </cell>
          <cell r="U18">
            <v>4000</v>
          </cell>
          <cell r="V18">
            <v>2.76</v>
          </cell>
          <cell r="W18">
            <v>11040</v>
          </cell>
        </row>
        <row r="19">
          <cell r="E19" t="str">
            <v>300300-000051</v>
          </cell>
          <cell r="F19">
            <v>8000</v>
          </cell>
          <cell r="G19">
            <v>17.005100000000002</v>
          </cell>
          <cell r="H19">
            <v>136040.80000000002</v>
          </cell>
          <cell r="J19" t="str">
            <v>300300-000014</v>
          </cell>
          <cell r="K19">
            <v>6000</v>
          </cell>
          <cell r="L19">
            <v>8.5500000000000007</v>
          </cell>
          <cell r="M19">
            <v>51300</v>
          </cell>
          <cell r="O19" t="str">
            <v>300300-000063</v>
          </cell>
          <cell r="P19">
            <v>9220</v>
          </cell>
          <cell r="Q19">
            <v>9.5</v>
          </cell>
          <cell r="R19">
            <v>87590</v>
          </cell>
          <cell r="T19" t="str">
            <v>300300-000060</v>
          </cell>
          <cell r="U19">
            <v>4000</v>
          </cell>
          <cell r="V19">
            <v>24.257805000000001</v>
          </cell>
          <cell r="W19">
            <v>97031.22</v>
          </cell>
        </row>
        <row r="20">
          <cell r="E20" t="str">
            <v>300300-000052</v>
          </cell>
          <cell r="F20">
            <v>70000</v>
          </cell>
          <cell r="G20">
            <v>2.8285714285714287</v>
          </cell>
          <cell r="H20">
            <v>198000</v>
          </cell>
          <cell r="J20" t="str">
            <v>300300-000022</v>
          </cell>
          <cell r="K20">
            <v>300</v>
          </cell>
          <cell r="L20">
            <v>572.67279999999994</v>
          </cell>
          <cell r="M20">
            <v>171801.84</v>
          </cell>
          <cell r="O20" t="str">
            <v>300300-000066</v>
          </cell>
          <cell r="P20">
            <v>26430</v>
          </cell>
          <cell r="Q20">
            <v>35.200000000000003</v>
          </cell>
          <cell r="R20">
            <v>930336</v>
          </cell>
          <cell r="T20" t="str">
            <v>300300-000063</v>
          </cell>
          <cell r="U20">
            <v>11973</v>
          </cell>
          <cell r="V20">
            <v>9.5</v>
          </cell>
          <cell r="W20">
            <v>113743.5</v>
          </cell>
        </row>
        <row r="21">
          <cell r="E21" t="str">
            <v>300300-000060</v>
          </cell>
          <cell r="F21">
            <v>7750</v>
          </cell>
          <cell r="G21">
            <v>27.836274838709674</v>
          </cell>
          <cell r="H21">
            <v>215731.12999999998</v>
          </cell>
          <cell r="J21" t="str">
            <v>300300-000027</v>
          </cell>
          <cell r="K21">
            <v>259330</v>
          </cell>
          <cell r="L21">
            <v>1.9399999999999997</v>
          </cell>
          <cell r="M21">
            <v>503100.19999999995</v>
          </cell>
          <cell r="O21" t="str">
            <v>300300-000067</v>
          </cell>
          <cell r="P21">
            <v>13675.2</v>
          </cell>
          <cell r="Q21">
            <v>29.20337545337545</v>
          </cell>
          <cell r="R21">
            <v>399362</v>
          </cell>
          <cell r="T21" t="str">
            <v>300300-000066</v>
          </cell>
          <cell r="U21">
            <v>12000</v>
          </cell>
          <cell r="V21">
            <v>35.35</v>
          </cell>
          <cell r="W21">
            <v>424200</v>
          </cell>
        </row>
        <row r="22">
          <cell r="E22" t="str">
            <v>300300-000063</v>
          </cell>
          <cell r="F22">
            <v>14304</v>
          </cell>
          <cell r="G22">
            <v>9.5</v>
          </cell>
          <cell r="H22">
            <v>135888</v>
          </cell>
          <cell r="J22" t="str">
            <v>300300-000035</v>
          </cell>
          <cell r="K22">
            <v>20238</v>
          </cell>
          <cell r="L22">
            <v>52.730771815396771</v>
          </cell>
          <cell r="M22">
            <v>1067165.3599999999</v>
          </cell>
          <cell r="O22" t="str">
            <v>300300-000078</v>
          </cell>
          <cell r="P22">
            <v>510</v>
          </cell>
          <cell r="Q22">
            <v>48.939529411764703</v>
          </cell>
          <cell r="R22">
            <v>24959.16</v>
          </cell>
          <cell r="T22" t="str">
            <v>300300-000067</v>
          </cell>
          <cell r="U22">
            <v>13315.2</v>
          </cell>
          <cell r="V22">
            <v>28.13470244532564</v>
          </cell>
          <cell r="W22">
            <v>374619.19</v>
          </cell>
        </row>
        <row r="23">
          <cell r="E23" t="str">
            <v>300300-000066</v>
          </cell>
          <cell r="F23">
            <v>3150</v>
          </cell>
          <cell r="G23">
            <v>33.5</v>
          </cell>
          <cell r="H23">
            <v>105525</v>
          </cell>
          <cell r="J23" t="str">
            <v>300300-000037</v>
          </cell>
          <cell r="K23">
            <v>30175</v>
          </cell>
          <cell r="L23">
            <v>28.4</v>
          </cell>
          <cell r="M23">
            <v>856970</v>
          </cell>
          <cell r="O23" t="str">
            <v>300300-000083</v>
          </cell>
          <cell r="P23">
            <v>103830</v>
          </cell>
          <cell r="Q23">
            <v>33</v>
          </cell>
          <cell r="R23">
            <v>3426390</v>
          </cell>
          <cell r="T23" t="str">
            <v>300300-000078</v>
          </cell>
          <cell r="U23">
            <v>510</v>
          </cell>
          <cell r="V23">
            <v>48.223745098039217</v>
          </cell>
          <cell r="W23">
            <v>24594.11</v>
          </cell>
        </row>
        <row r="24">
          <cell r="E24" t="str">
            <v>300300-000067</v>
          </cell>
          <cell r="F24">
            <v>15648.4</v>
          </cell>
          <cell r="G24">
            <v>32.89752179136525</v>
          </cell>
          <cell r="H24">
            <v>514793.58</v>
          </cell>
          <cell r="J24" t="str">
            <v>300300-000051</v>
          </cell>
          <cell r="K24">
            <v>8000</v>
          </cell>
          <cell r="L24">
            <v>16.186799999999998</v>
          </cell>
          <cell r="M24">
            <v>129494.39999999999</v>
          </cell>
          <cell r="O24" t="str">
            <v>300300-000087</v>
          </cell>
          <cell r="P24">
            <v>8500</v>
          </cell>
          <cell r="Q24">
            <v>7.2264705882352942</v>
          </cell>
          <cell r="R24">
            <v>61425</v>
          </cell>
          <cell r="T24" t="str">
            <v>300300-000083</v>
          </cell>
          <cell r="U24">
            <v>88885</v>
          </cell>
          <cell r="V24">
            <v>33</v>
          </cell>
          <cell r="W24">
            <v>2933205</v>
          </cell>
        </row>
        <row r="25">
          <cell r="E25" t="str">
            <v>300300-000078</v>
          </cell>
          <cell r="F25">
            <v>1020</v>
          </cell>
          <cell r="G25">
            <v>55.187392156862742</v>
          </cell>
          <cell r="H25">
            <v>56291.14</v>
          </cell>
          <cell r="J25" t="str">
            <v>300300-000052</v>
          </cell>
          <cell r="K25">
            <v>44000</v>
          </cell>
          <cell r="L25">
            <v>3.0170454545454546</v>
          </cell>
          <cell r="M25">
            <v>132750</v>
          </cell>
          <cell r="O25" t="str">
            <v>300300-000091</v>
          </cell>
          <cell r="P25">
            <v>2700</v>
          </cell>
          <cell r="Q25">
            <v>29.4</v>
          </cell>
          <cell r="R25">
            <v>79380</v>
          </cell>
          <cell r="T25" t="str">
            <v>300300-000087</v>
          </cell>
          <cell r="U25">
            <v>7500</v>
          </cell>
          <cell r="V25">
            <v>7.2</v>
          </cell>
          <cell r="W25">
            <v>54000</v>
          </cell>
        </row>
        <row r="26">
          <cell r="E26" t="str">
            <v>300300-000083</v>
          </cell>
          <cell r="F26">
            <v>116075</v>
          </cell>
          <cell r="G26">
            <v>29.3</v>
          </cell>
          <cell r="H26">
            <v>3400997.5</v>
          </cell>
          <cell r="J26" t="str">
            <v>300300-000053</v>
          </cell>
          <cell r="K26">
            <v>2000</v>
          </cell>
          <cell r="L26">
            <v>2.76</v>
          </cell>
          <cell r="M26">
            <v>5520</v>
          </cell>
          <cell r="O26" t="str">
            <v>300300-000105</v>
          </cell>
          <cell r="P26">
            <v>456864</v>
          </cell>
          <cell r="Q26">
            <v>10.943842500175107</v>
          </cell>
          <cell r="R26">
            <v>4999847.66</v>
          </cell>
          <cell r="T26" t="str">
            <v>300300-000090</v>
          </cell>
          <cell r="U26">
            <v>600</v>
          </cell>
          <cell r="V26">
            <v>6.9</v>
          </cell>
          <cell r="W26">
            <v>4140</v>
          </cell>
        </row>
        <row r="27">
          <cell r="E27" t="str">
            <v>300300-000087</v>
          </cell>
          <cell r="F27">
            <v>13500</v>
          </cell>
          <cell r="G27">
            <v>6.96</v>
          </cell>
          <cell r="H27">
            <v>93960</v>
          </cell>
          <cell r="J27" t="str">
            <v>300300-000060</v>
          </cell>
          <cell r="K27">
            <v>4000</v>
          </cell>
          <cell r="L27">
            <v>26.519739999999999</v>
          </cell>
          <cell r="M27">
            <v>106078.95999999999</v>
          </cell>
          <cell r="O27" t="str">
            <v>300300-000108</v>
          </cell>
          <cell r="P27">
            <v>3700</v>
          </cell>
          <cell r="Q27">
            <v>18.8</v>
          </cell>
          <cell r="R27">
            <v>69560</v>
          </cell>
          <cell r="T27" t="str">
            <v>300300-000091</v>
          </cell>
          <cell r="U27">
            <v>5400</v>
          </cell>
          <cell r="V27">
            <v>29.4</v>
          </cell>
          <cell r="W27">
            <v>158760</v>
          </cell>
        </row>
        <row r="28">
          <cell r="E28" t="str">
            <v>300300-000090</v>
          </cell>
          <cell r="F28">
            <v>960</v>
          </cell>
          <cell r="G28">
            <v>7.1716041666666666</v>
          </cell>
          <cell r="H28">
            <v>6884.74</v>
          </cell>
          <cell r="J28" t="str">
            <v>300300-000063</v>
          </cell>
          <cell r="K28">
            <v>16588</v>
          </cell>
          <cell r="L28">
            <v>9.5</v>
          </cell>
          <cell r="M28">
            <v>157586</v>
          </cell>
          <cell r="O28" t="str">
            <v>300300-000131</v>
          </cell>
          <cell r="P28">
            <v>2450</v>
          </cell>
          <cell r="Q28">
            <v>7.25</v>
          </cell>
          <cell r="R28">
            <v>17762.5</v>
          </cell>
          <cell r="T28" t="str">
            <v>300300-000105</v>
          </cell>
          <cell r="U28">
            <v>389807</v>
          </cell>
          <cell r="V28">
            <v>10.957960708761005</v>
          </cell>
          <cell r="W28">
            <v>4271489.790000001</v>
          </cell>
        </row>
        <row r="29">
          <cell r="E29" t="str">
            <v>300300-000091</v>
          </cell>
          <cell r="F29">
            <v>8100</v>
          </cell>
          <cell r="G29">
            <v>25.4</v>
          </cell>
          <cell r="H29">
            <v>205740</v>
          </cell>
          <cell r="J29" t="str">
            <v>300300-000066</v>
          </cell>
          <cell r="K29">
            <v>16170</v>
          </cell>
          <cell r="L29">
            <v>35.200000000000003</v>
          </cell>
          <cell r="M29">
            <v>569184</v>
          </cell>
          <cell r="O29" t="str">
            <v>300300-000135</v>
          </cell>
          <cell r="P29">
            <v>2700</v>
          </cell>
          <cell r="Q29">
            <v>106.77406666666666</v>
          </cell>
          <cell r="R29">
            <v>288289.98</v>
          </cell>
          <cell r="T29" t="str">
            <v>300300-000108</v>
          </cell>
          <cell r="U29">
            <v>2000</v>
          </cell>
          <cell r="V29">
            <v>18.8</v>
          </cell>
          <cell r="W29">
            <v>37600</v>
          </cell>
        </row>
        <row r="30">
          <cell r="E30" t="str">
            <v>300300-000105</v>
          </cell>
          <cell r="F30">
            <v>359837</v>
          </cell>
          <cell r="G30">
            <v>9.3086355766638782</v>
          </cell>
          <cell r="H30">
            <v>3349591.5</v>
          </cell>
          <cell r="J30" t="str">
            <v>300300-000067</v>
          </cell>
          <cell r="K30">
            <v>12592.800000000001</v>
          </cell>
          <cell r="L30">
            <v>30.612597674861824</v>
          </cell>
          <cell r="M30">
            <v>385498.32</v>
          </cell>
          <cell r="O30" t="str">
            <v>300300-000138</v>
          </cell>
          <cell r="P30">
            <v>325</v>
          </cell>
          <cell r="Q30">
            <v>174.52335384615384</v>
          </cell>
          <cell r="R30">
            <v>56720.09</v>
          </cell>
          <cell r="T30" t="str">
            <v>300300-000131</v>
          </cell>
          <cell r="U30">
            <v>2650</v>
          </cell>
          <cell r="V30">
            <v>7.2367924528301888</v>
          </cell>
          <cell r="W30">
            <v>19177.5</v>
          </cell>
        </row>
        <row r="31">
          <cell r="E31" t="str">
            <v>300300-000108</v>
          </cell>
          <cell r="F31">
            <v>2100</v>
          </cell>
          <cell r="G31">
            <v>18.5</v>
          </cell>
          <cell r="H31">
            <v>38850</v>
          </cell>
          <cell r="J31" t="str">
            <v>300300-000083</v>
          </cell>
          <cell r="K31">
            <v>32377</v>
          </cell>
          <cell r="L31">
            <v>29.711403156561754</v>
          </cell>
          <cell r="M31">
            <v>961966.1</v>
          </cell>
          <cell r="O31" t="str">
            <v>300300-000139</v>
          </cell>
          <cell r="P31">
            <v>2700</v>
          </cell>
          <cell r="Q31">
            <v>365.27918148148149</v>
          </cell>
          <cell r="R31">
            <v>986253.79</v>
          </cell>
          <cell r="T31" t="str">
            <v>300300-000133</v>
          </cell>
          <cell r="U31">
            <v>600</v>
          </cell>
          <cell r="V31">
            <v>51.123766666666661</v>
          </cell>
          <cell r="W31">
            <v>30674.26</v>
          </cell>
        </row>
        <row r="32">
          <cell r="E32" t="str">
            <v>300300-000109</v>
          </cell>
          <cell r="F32">
            <v>2000</v>
          </cell>
          <cell r="G32">
            <v>15</v>
          </cell>
          <cell r="H32">
            <v>30000</v>
          </cell>
          <cell r="J32" t="str">
            <v>300300-000087</v>
          </cell>
          <cell r="K32">
            <v>4500</v>
          </cell>
          <cell r="L32">
            <v>7.25</v>
          </cell>
          <cell r="M32">
            <v>32625</v>
          </cell>
          <cell r="O32" t="str">
            <v>300300-000140</v>
          </cell>
          <cell r="P32">
            <v>3000</v>
          </cell>
          <cell r="Q32">
            <v>59.7</v>
          </cell>
          <cell r="R32">
            <v>179100</v>
          </cell>
          <cell r="T32" t="str">
            <v>300300-000138</v>
          </cell>
          <cell r="U32">
            <v>350</v>
          </cell>
          <cell r="V32">
            <v>163.31217142857145</v>
          </cell>
          <cell r="W32">
            <v>57159.26</v>
          </cell>
        </row>
        <row r="33">
          <cell r="E33" t="str">
            <v>300300-000115</v>
          </cell>
          <cell r="F33">
            <v>2000</v>
          </cell>
          <cell r="G33">
            <v>203.78639999999999</v>
          </cell>
          <cell r="H33">
            <v>407572.8</v>
          </cell>
          <cell r="J33" t="str">
            <v>300300-000090</v>
          </cell>
          <cell r="K33">
            <v>960</v>
          </cell>
          <cell r="L33">
            <v>7.1716041666666666</v>
          </cell>
          <cell r="M33">
            <v>6884.74</v>
          </cell>
          <cell r="O33" t="str">
            <v>300300-000141</v>
          </cell>
          <cell r="P33">
            <v>2000</v>
          </cell>
          <cell r="Q33">
            <v>371.44331</v>
          </cell>
          <cell r="R33">
            <v>742886.62</v>
          </cell>
          <cell r="T33" t="str">
            <v>300300-000139</v>
          </cell>
          <cell r="U33">
            <v>3600</v>
          </cell>
          <cell r="V33">
            <v>354.69040000000001</v>
          </cell>
          <cell r="W33">
            <v>1276885.44</v>
          </cell>
        </row>
        <row r="34">
          <cell r="E34" t="str">
            <v>300300-000131</v>
          </cell>
          <cell r="F34">
            <v>4000</v>
          </cell>
          <cell r="G34">
            <v>6.9275000000000002</v>
          </cell>
          <cell r="H34">
            <v>27710</v>
          </cell>
          <cell r="J34" t="str">
            <v>300300-000091</v>
          </cell>
          <cell r="K34">
            <v>2700</v>
          </cell>
          <cell r="L34">
            <v>25.4</v>
          </cell>
          <cell r="M34">
            <v>68580</v>
          </cell>
          <cell r="O34" t="str">
            <v>300300-000146</v>
          </cell>
          <cell r="P34">
            <v>900</v>
          </cell>
          <cell r="Q34">
            <v>165.14765555555556</v>
          </cell>
          <cell r="R34">
            <v>148632.89000000001</v>
          </cell>
          <cell r="T34" t="str">
            <v>300300-000140</v>
          </cell>
          <cell r="U34">
            <v>2000</v>
          </cell>
          <cell r="V34">
            <v>59.7</v>
          </cell>
          <cell r="W34">
            <v>119400</v>
          </cell>
        </row>
        <row r="35">
          <cell r="E35" t="str">
            <v>300300-000135</v>
          </cell>
          <cell r="F35">
            <v>1800</v>
          </cell>
          <cell r="G35">
            <v>114.23497222222223</v>
          </cell>
          <cell r="H35">
            <v>205622.95</v>
          </cell>
          <cell r="J35" t="str">
            <v>300300-000105</v>
          </cell>
          <cell r="K35">
            <v>224912</v>
          </cell>
          <cell r="L35">
            <v>9.8826229814327373</v>
          </cell>
          <cell r="M35">
            <v>2222720.5</v>
          </cell>
          <cell r="O35" t="str">
            <v>300300-000147</v>
          </cell>
          <cell r="P35">
            <v>25110</v>
          </cell>
          <cell r="Q35">
            <v>26.133679808841098</v>
          </cell>
          <cell r="R35">
            <v>656216.69999999995</v>
          </cell>
          <cell r="T35" t="str">
            <v>300300-000141</v>
          </cell>
          <cell r="U35">
            <v>2000</v>
          </cell>
          <cell r="V35">
            <v>364.59618</v>
          </cell>
          <cell r="W35">
            <v>729192.36</v>
          </cell>
        </row>
        <row r="36">
          <cell r="E36" t="str">
            <v>300300-000138</v>
          </cell>
          <cell r="F36">
            <v>350</v>
          </cell>
          <cell r="G36">
            <v>188.23097142857142</v>
          </cell>
          <cell r="H36">
            <v>65880.84</v>
          </cell>
          <cell r="J36" t="str">
            <v>300300-000108</v>
          </cell>
          <cell r="K36">
            <v>3800</v>
          </cell>
          <cell r="L36">
            <v>18.8</v>
          </cell>
          <cell r="M36">
            <v>71440</v>
          </cell>
          <cell r="O36" t="str">
            <v>300300-000148</v>
          </cell>
          <cell r="P36">
            <v>6600</v>
          </cell>
          <cell r="Q36">
            <v>28.9</v>
          </cell>
          <cell r="R36">
            <v>190740</v>
          </cell>
          <cell r="T36" t="str">
            <v>300300-000146</v>
          </cell>
          <cell r="U36">
            <v>900</v>
          </cell>
          <cell r="V36">
            <v>156.39410000000001</v>
          </cell>
          <cell r="W36">
            <v>140754.69</v>
          </cell>
        </row>
        <row r="37">
          <cell r="E37" t="str">
            <v>300300-000139</v>
          </cell>
          <cell r="F37">
            <v>4500</v>
          </cell>
          <cell r="G37">
            <v>403.53298222222224</v>
          </cell>
          <cell r="H37">
            <v>1815898.4200000002</v>
          </cell>
          <cell r="J37" t="str">
            <v>300300-000131</v>
          </cell>
          <cell r="K37">
            <v>1000</v>
          </cell>
          <cell r="L37">
            <v>7.25</v>
          </cell>
          <cell r="M37">
            <v>7250</v>
          </cell>
          <cell r="O37" t="str">
            <v>300300-000151</v>
          </cell>
          <cell r="P37">
            <v>4000</v>
          </cell>
          <cell r="Q37">
            <v>94.868639999999999</v>
          </cell>
          <cell r="R37">
            <v>379474.56</v>
          </cell>
          <cell r="T37" t="str">
            <v>300300-000147</v>
          </cell>
          <cell r="U37">
            <v>13020</v>
          </cell>
          <cell r="V37">
            <v>25.362777265745006</v>
          </cell>
          <cell r="W37">
            <v>330223.35999999999</v>
          </cell>
        </row>
        <row r="38">
          <cell r="E38" t="str">
            <v>300300-000140</v>
          </cell>
          <cell r="F38">
            <v>3000</v>
          </cell>
          <cell r="G38">
            <v>59.7</v>
          </cell>
          <cell r="H38">
            <v>179100</v>
          </cell>
          <cell r="J38" t="str">
            <v>300300-000133</v>
          </cell>
          <cell r="K38">
            <v>600</v>
          </cell>
          <cell r="L38">
            <v>53.587000000000003</v>
          </cell>
          <cell r="M38">
            <v>32152.2</v>
          </cell>
          <cell r="O38" t="str">
            <v>300300-000153</v>
          </cell>
          <cell r="P38">
            <v>1000</v>
          </cell>
          <cell r="Q38">
            <v>19.6279</v>
          </cell>
          <cell r="R38">
            <v>19627.900000000001</v>
          </cell>
          <cell r="T38" t="str">
            <v>300300-000148</v>
          </cell>
          <cell r="U38">
            <v>1100</v>
          </cell>
          <cell r="V38">
            <v>29.1</v>
          </cell>
          <cell r="W38">
            <v>32010</v>
          </cell>
        </row>
        <row r="39">
          <cell r="E39" t="str">
            <v>300300-000141</v>
          </cell>
          <cell r="F39">
            <v>2000</v>
          </cell>
          <cell r="G39">
            <v>414.13878999999997</v>
          </cell>
          <cell r="H39">
            <v>828277.58</v>
          </cell>
          <cell r="J39" t="str">
            <v>300300-000135</v>
          </cell>
          <cell r="K39">
            <v>900</v>
          </cell>
          <cell r="L39">
            <v>113.37211111111111</v>
          </cell>
          <cell r="M39">
            <v>102034.9</v>
          </cell>
          <cell r="O39" t="str">
            <v>300407-024000</v>
          </cell>
          <cell r="P39">
            <v>800</v>
          </cell>
          <cell r="Q39">
            <v>186.77438750000002</v>
          </cell>
          <cell r="R39">
            <v>149419.51</v>
          </cell>
          <cell r="T39" t="str">
            <v>300300-000150</v>
          </cell>
          <cell r="U39">
            <v>18</v>
          </cell>
          <cell r="V39">
            <v>125.6438888888889</v>
          </cell>
          <cell r="W39">
            <v>2261.59</v>
          </cell>
        </row>
        <row r="40">
          <cell r="E40" t="str">
            <v>300300-000144</v>
          </cell>
          <cell r="F40">
            <v>1200</v>
          </cell>
          <cell r="G40">
            <v>38.5</v>
          </cell>
          <cell r="H40">
            <v>46200</v>
          </cell>
          <cell r="J40" t="str">
            <v>300300-000139</v>
          </cell>
          <cell r="K40">
            <v>900</v>
          </cell>
          <cell r="L40">
            <v>379.53606666666667</v>
          </cell>
          <cell r="M40">
            <v>341582.46</v>
          </cell>
          <cell r="O40" t="str">
            <v>300409-003000</v>
          </cell>
          <cell r="P40">
            <v>540</v>
          </cell>
          <cell r="Q40">
            <v>189.1592962962963</v>
          </cell>
          <cell r="R40">
            <v>102146.02</v>
          </cell>
          <cell r="T40" t="str">
            <v>300300-000151</v>
          </cell>
          <cell r="U40">
            <v>2000</v>
          </cell>
          <cell r="V40">
            <v>89.913600000000002</v>
          </cell>
          <cell r="W40">
            <v>179827.20000000001</v>
          </cell>
        </row>
        <row r="41">
          <cell r="E41" t="str">
            <v>300300-000146</v>
          </cell>
          <cell r="F41">
            <v>1800</v>
          </cell>
          <cell r="G41">
            <v>182.87812777777779</v>
          </cell>
          <cell r="H41">
            <v>329180.63</v>
          </cell>
          <cell r="J41" t="str">
            <v>300300-000140</v>
          </cell>
          <cell r="K41">
            <v>3000</v>
          </cell>
          <cell r="L41">
            <v>59.7</v>
          </cell>
          <cell r="M41">
            <v>179100</v>
          </cell>
          <cell r="O41" t="str">
            <v>300409-006001</v>
          </cell>
          <cell r="P41">
            <v>15200</v>
          </cell>
          <cell r="Q41">
            <v>250.97336907894737</v>
          </cell>
          <cell r="R41">
            <v>3814795.21</v>
          </cell>
          <cell r="T41" t="str">
            <v>300407-024000</v>
          </cell>
          <cell r="U41">
            <v>600</v>
          </cell>
          <cell r="V41">
            <v>185.4468</v>
          </cell>
          <cell r="W41">
            <v>111268.08</v>
          </cell>
        </row>
        <row r="42">
          <cell r="E42" t="str">
            <v>300300-000147</v>
          </cell>
          <cell r="F42">
            <v>11160</v>
          </cell>
          <cell r="G42">
            <v>28.994366487455199</v>
          </cell>
          <cell r="H42">
            <v>323577.13</v>
          </cell>
          <cell r="J42" t="str">
            <v>300300-000141</v>
          </cell>
          <cell r="K42">
            <v>2000</v>
          </cell>
          <cell r="L42">
            <v>399.78584999999998</v>
          </cell>
          <cell r="M42">
            <v>799571.7</v>
          </cell>
          <cell r="O42" t="str">
            <v>300409-007001</v>
          </cell>
          <cell r="P42">
            <v>10450</v>
          </cell>
          <cell r="Q42">
            <v>225.01897799043061</v>
          </cell>
          <cell r="R42">
            <v>2351448.3199999998</v>
          </cell>
          <cell r="T42" t="str">
            <v>300407-025000</v>
          </cell>
          <cell r="U42">
            <v>720</v>
          </cell>
          <cell r="V42">
            <v>312.82440277777778</v>
          </cell>
          <cell r="W42">
            <v>225233.57</v>
          </cell>
        </row>
        <row r="43">
          <cell r="E43" t="str">
            <v>300300-000148</v>
          </cell>
          <cell r="F43">
            <v>7330</v>
          </cell>
          <cell r="G43">
            <v>26.8</v>
          </cell>
          <cell r="H43">
            <v>196444</v>
          </cell>
          <cell r="J43" t="str">
            <v>300300-000146</v>
          </cell>
          <cell r="K43">
            <v>900</v>
          </cell>
          <cell r="L43">
            <v>174.58902222222221</v>
          </cell>
          <cell r="M43">
            <v>157130.12</v>
          </cell>
          <cell r="O43" t="str">
            <v>300501-004000</v>
          </cell>
          <cell r="P43">
            <v>5</v>
          </cell>
          <cell r="Q43">
            <v>2051.5479999999998</v>
          </cell>
          <cell r="R43">
            <v>10257.74</v>
          </cell>
          <cell r="T43" t="str">
            <v>300409-000001</v>
          </cell>
          <cell r="U43">
            <v>600</v>
          </cell>
          <cell r="V43">
            <v>93.260566666666676</v>
          </cell>
          <cell r="W43">
            <v>55956.340000000004</v>
          </cell>
        </row>
        <row r="44">
          <cell r="E44" t="str">
            <v>300300-000150</v>
          </cell>
          <cell r="F44">
            <v>18</v>
          </cell>
          <cell r="G44">
            <v>144.83277777777778</v>
          </cell>
          <cell r="H44">
            <v>2606.9899999999998</v>
          </cell>
          <cell r="J44" t="str">
            <v>300300-000147</v>
          </cell>
          <cell r="K44">
            <v>18600</v>
          </cell>
          <cell r="L44">
            <v>27.424203763440861</v>
          </cell>
          <cell r="M44">
            <v>510090.19</v>
          </cell>
          <cell r="O44" t="str">
            <v>300509-008000</v>
          </cell>
          <cell r="P44">
            <v>50</v>
          </cell>
          <cell r="Q44">
            <v>763.53980000000001</v>
          </cell>
          <cell r="R44">
            <v>38176.99</v>
          </cell>
          <cell r="T44" t="str">
            <v>300409-003000</v>
          </cell>
          <cell r="U44">
            <v>900</v>
          </cell>
          <cell r="V44">
            <v>183.01436666666666</v>
          </cell>
          <cell r="W44">
            <v>164712.93</v>
          </cell>
        </row>
        <row r="45">
          <cell r="E45" t="str">
            <v>300300-000151</v>
          </cell>
          <cell r="F45">
            <v>6000</v>
          </cell>
          <cell r="G45">
            <v>105.14112</v>
          </cell>
          <cell r="H45">
            <v>630846.71999999997</v>
          </cell>
          <cell r="J45" t="str">
            <v>300300-000148</v>
          </cell>
          <cell r="K45">
            <v>3300</v>
          </cell>
          <cell r="L45">
            <v>29.1</v>
          </cell>
          <cell r="M45">
            <v>96030</v>
          </cell>
          <cell r="O45" t="str">
            <v>300509-013000</v>
          </cell>
          <cell r="P45">
            <v>213.2</v>
          </cell>
          <cell r="Q45">
            <v>1028.2995778611632</v>
          </cell>
          <cell r="R45">
            <v>219233.47</v>
          </cell>
          <cell r="T45" t="str">
            <v>300409-006001</v>
          </cell>
          <cell r="U45">
            <v>12350</v>
          </cell>
          <cell r="V45">
            <v>242.65980080971661</v>
          </cell>
          <cell r="W45">
            <v>2996848.54</v>
          </cell>
        </row>
        <row r="46">
          <cell r="E46" t="str">
            <v>300300-000153</v>
          </cell>
          <cell r="F46">
            <v>4758</v>
          </cell>
          <cell r="G46">
            <v>43.804701555275322</v>
          </cell>
          <cell r="H46">
            <v>208422.77</v>
          </cell>
          <cell r="J46" t="str">
            <v>300300-000150</v>
          </cell>
          <cell r="K46">
            <v>18</v>
          </cell>
          <cell r="L46">
            <v>137.00777777777776</v>
          </cell>
          <cell r="M46">
            <v>2466.14</v>
          </cell>
          <cell r="O46" t="str">
            <v>407024-000000</v>
          </cell>
          <cell r="P46">
            <v>100000</v>
          </cell>
          <cell r="Q46">
            <v>6.6640000000000005E-2</v>
          </cell>
          <cell r="R46">
            <v>6664</v>
          </cell>
          <cell r="T46" t="str">
            <v>300409-007001</v>
          </cell>
          <cell r="U46">
            <v>6650</v>
          </cell>
          <cell r="V46">
            <v>217.90844962406015</v>
          </cell>
          <cell r="W46">
            <v>1449091.19</v>
          </cell>
        </row>
        <row r="47">
          <cell r="E47" t="str">
            <v>300401-017004</v>
          </cell>
          <cell r="F47">
            <v>180</v>
          </cell>
          <cell r="G47">
            <v>270.85849999999999</v>
          </cell>
          <cell r="H47">
            <v>48754.53</v>
          </cell>
          <cell r="J47" t="str">
            <v>300300-000151</v>
          </cell>
          <cell r="K47">
            <v>2000</v>
          </cell>
          <cell r="L47">
            <v>97.574399999999997</v>
          </cell>
          <cell r="M47">
            <v>195148.79999999999</v>
          </cell>
          <cell r="O47" t="str">
            <v>409001-001001</v>
          </cell>
          <cell r="P47">
            <v>80000</v>
          </cell>
          <cell r="Q47">
            <v>1.0669999999999999</v>
          </cell>
          <cell r="R47">
            <v>85360</v>
          </cell>
          <cell r="T47" t="str">
            <v>300501-004000</v>
          </cell>
          <cell r="U47">
            <v>5</v>
          </cell>
          <cell r="V47">
            <v>1936.444</v>
          </cell>
          <cell r="W47">
            <v>9682.2199999999993</v>
          </cell>
        </row>
        <row r="48">
          <cell r="E48" t="str">
            <v>300407-024000</v>
          </cell>
          <cell r="F48">
            <v>600</v>
          </cell>
          <cell r="G48">
            <v>212.91335000000001</v>
          </cell>
          <cell r="H48">
            <v>127748.01000000001</v>
          </cell>
          <cell r="J48" t="str">
            <v>300300-000153</v>
          </cell>
          <cell r="K48">
            <v>2000</v>
          </cell>
          <cell r="L48">
            <v>20.340580000000003</v>
          </cell>
          <cell r="M48">
            <v>40681.160000000003</v>
          </cell>
          <cell r="O48" t="str">
            <v>409002-002002</v>
          </cell>
          <cell r="P48">
            <v>102000</v>
          </cell>
          <cell r="Q48">
            <v>1.093</v>
          </cell>
          <cell r="R48">
            <v>111486</v>
          </cell>
          <cell r="T48" t="str">
            <v>300507-003000</v>
          </cell>
          <cell r="U48">
            <v>72.575999999999993</v>
          </cell>
          <cell r="V48">
            <v>566.76959325396831</v>
          </cell>
          <cell r="W48">
            <v>41133.870000000003</v>
          </cell>
        </row>
        <row r="49">
          <cell r="E49" t="str">
            <v>300407-025000</v>
          </cell>
          <cell r="F49">
            <v>360</v>
          </cell>
          <cell r="G49">
            <v>358.23502777777776</v>
          </cell>
          <cell r="H49">
            <v>128964.61</v>
          </cell>
          <cell r="J49" t="str">
            <v>300401-017004</v>
          </cell>
          <cell r="K49">
            <v>360</v>
          </cell>
          <cell r="L49">
            <v>258.5816111111111</v>
          </cell>
          <cell r="M49">
            <v>93089.38</v>
          </cell>
          <cell r="O49" t="str">
            <v>409002-002003</v>
          </cell>
          <cell r="P49">
            <v>102000</v>
          </cell>
          <cell r="Q49">
            <v>0.61499999999999999</v>
          </cell>
          <cell r="R49">
            <v>62730</v>
          </cell>
          <cell r="T49" t="str">
            <v>300509-008000</v>
          </cell>
          <cell r="U49">
            <v>50</v>
          </cell>
          <cell r="V49">
            <v>735.80820000000006</v>
          </cell>
          <cell r="W49">
            <v>36790.410000000003</v>
          </cell>
        </row>
        <row r="50">
          <cell r="E50" t="str">
            <v>300409-006001</v>
          </cell>
          <cell r="F50">
            <v>15200</v>
          </cell>
          <cell r="G50">
            <v>276.15932500000002</v>
          </cell>
          <cell r="H50">
            <v>4197621.74</v>
          </cell>
          <cell r="J50" t="str">
            <v>300407-024000</v>
          </cell>
          <cell r="K50">
            <v>1200</v>
          </cell>
          <cell r="L50">
            <v>200.72101666666666</v>
          </cell>
          <cell r="M50">
            <v>240865.22</v>
          </cell>
          <cell r="O50" t="str">
            <v>409003-001002</v>
          </cell>
          <cell r="P50">
            <v>60000</v>
          </cell>
          <cell r="Q50">
            <v>1.0680000000000001</v>
          </cell>
          <cell r="R50">
            <v>64080</v>
          </cell>
          <cell r="T50" t="str">
            <v>401001-000101</v>
          </cell>
          <cell r="U50">
            <v>15000</v>
          </cell>
          <cell r="V50">
            <v>0.79239999999999999</v>
          </cell>
          <cell r="W50">
            <v>11886</v>
          </cell>
        </row>
        <row r="51">
          <cell r="E51" t="str">
            <v>300409-007001</v>
          </cell>
          <cell r="F51">
            <v>11400</v>
          </cell>
          <cell r="G51">
            <v>249.62717192982458</v>
          </cell>
          <cell r="H51">
            <v>2845749.7600000002</v>
          </cell>
          <cell r="J51" t="str">
            <v>300407-025000</v>
          </cell>
          <cell r="K51">
            <v>540</v>
          </cell>
          <cell r="L51">
            <v>344.6379074074074</v>
          </cell>
          <cell r="M51">
            <v>186104.47</v>
          </cell>
          <cell r="O51" t="str">
            <v>409003-001003</v>
          </cell>
          <cell r="P51">
            <v>60000</v>
          </cell>
          <cell r="Q51">
            <v>0.65800000000000003</v>
          </cell>
          <cell r="R51">
            <v>39480</v>
          </cell>
          <cell r="T51" t="str">
            <v>408001-000109</v>
          </cell>
          <cell r="U51">
            <v>60000</v>
          </cell>
          <cell r="V51">
            <v>0.85799999999999998</v>
          </cell>
          <cell r="W51">
            <v>51480</v>
          </cell>
        </row>
        <row r="52">
          <cell r="E52" t="str">
            <v>300409-009000</v>
          </cell>
          <cell r="F52">
            <v>360</v>
          </cell>
          <cell r="G52">
            <v>229.52783333333335</v>
          </cell>
          <cell r="H52">
            <v>82630.02</v>
          </cell>
          <cell r="J52" t="str">
            <v>300409-003000</v>
          </cell>
          <cell r="K52">
            <v>720</v>
          </cell>
          <cell r="L52">
            <v>198.77665277777774</v>
          </cell>
          <cell r="M52">
            <v>143119.18999999997</v>
          </cell>
          <cell r="O52" t="str">
            <v>409004-000100</v>
          </cell>
          <cell r="P52">
            <v>-6928</v>
          </cell>
          <cell r="Q52">
            <v>0.45</v>
          </cell>
          <cell r="R52">
            <v>-3117.6</v>
          </cell>
          <cell r="T52" t="str">
            <v>408001-000110</v>
          </cell>
          <cell r="U52">
            <v>60000</v>
          </cell>
          <cell r="V52">
            <v>0.38</v>
          </cell>
          <cell r="W52">
            <v>22800</v>
          </cell>
        </row>
        <row r="53">
          <cell r="E53" t="str">
            <v>300507-003000</v>
          </cell>
          <cell r="F53">
            <v>145.13</v>
          </cell>
          <cell r="G53">
            <v>644.07317577344452</v>
          </cell>
          <cell r="H53">
            <v>93474.34</v>
          </cell>
          <cell r="J53" t="str">
            <v>300409-006001</v>
          </cell>
          <cell r="K53">
            <v>6650</v>
          </cell>
          <cell r="L53">
            <v>263.85468571428572</v>
          </cell>
          <cell r="M53">
            <v>1754633.6600000001</v>
          </cell>
          <cell r="O53" t="str">
            <v>409004-000500</v>
          </cell>
          <cell r="P53">
            <v>-2242</v>
          </cell>
          <cell r="Q53">
            <v>0.84</v>
          </cell>
          <cell r="R53">
            <v>-1883.28</v>
          </cell>
          <cell r="T53" t="str">
            <v>409001-002002</v>
          </cell>
          <cell r="U53">
            <v>60000</v>
          </cell>
          <cell r="V53">
            <v>1.0669999999999999</v>
          </cell>
          <cell r="W53">
            <v>64020</v>
          </cell>
        </row>
        <row r="54">
          <cell r="E54" t="str">
            <v>300509-008000</v>
          </cell>
          <cell r="F54">
            <v>50</v>
          </cell>
          <cell r="G54">
            <v>834.07560000000001</v>
          </cell>
          <cell r="H54">
            <v>41703.78</v>
          </cell>
          <cell r="J54" t="str">
            <v>300409-007001</v>
          </cell>
          <cell r="K54">
            <v>4750</v>
          </cell>
          <cell r="L54">
            <v>239.06115578947367</v>
          </cell>
          <cell r="M54">
            <v>1135540.49</v>
          </cell>
          <cell r="O54" t="str">
            <v>409005-000000</v>
          </cell>
          <cell r="P54">
            <v>100000</v>
          </cell>
          <cell r="Q54">
            <v>6.6640000000000005E-2</v>
          </cell>
          <cell r="R54">
            <v>6664</v>
          </cell>
          <cell r="T54" t="str">
            <v>409001-002003</v>
          </cell>
          <cell r="U54">
            <v>60000</v>
          </cell>
          <cell r="V54">
            <v>0.56999999999999995</v>
          </cell>
          <cell r="W54">
            <v>34200</v>
          </cell>
        </row>
        <row r="55">
          <cell r="E55" t="str">
            <v>300509-010000</v>
          </cell>
          <cell r="F55">
            <v>16</v>
          </cell>
          <cell r="G55">
            <v>1642.1537499999999</v>
          </cell>
          <cell r="H55">
            <v>26274.46</v>
          </cell>
          <cell r="J55" t="str">
            <v>300409-013000</v>
          </cell>
          <cell r="K55">
            <v>17280</v>
          </cell>
          <cell r="L55">
            <v>165.23</v>
          </cell>
          <cell r="M55">
            <v>2855174.4</v>
          </cell>
          <cell r="O55" t="str">
            <v>409005-000502</v>
          </cell>
          <cell r="P55">
            <v>-1749</v>
          </cell>
          <cell r="Q55">
            <v>0.79</v>
          </cell>
          <cell r="R55">
            <v>-1381.71</v>
          </cell>
          <cell r="T55" t="str">
            <v>409003-000101</v>
          </cell>
          <cell r="U55">
            <v>116000</v>
          </cell>
          <cell r="V55">
            <v>0.48499999999999999</v>
          </cell>
          <cell r="W55">
            <v>56260</v>
          </cell>
        </row>
        <row r="56">
          <cell r="E56" t="str">
            <v>401004-000001</v>
          </cell>
          <cell r="F56">
            <v>10000</v>
          </cell>
          <cell r="G56">
            <v>6.9000000000000006E-2</v>
          </cell>
          <cell r="H56">
            <v>690</v>
          </cell>
          <cell r="J56" t="str">
            <v>300501-004000</v>
          </cell>
          <cell r="K56">
            <v>5</v>
          </cell>
          <cell r="L56">
            <v>2136.08</v>
          </cell>
          <cell r="M56">
            <v>10680.4</v>
          </cell>
          <cell r="O56" t="str">
            <v>409007-002002</v>
          </cell>
          <cell r="P56">
            <v>138000</v>
          </cell>
          <cell r="Q56">
            <v>1.0669999999999999</v>
          </cell>
          <cell r="R56">
            <v>147246</v>
          </cell>
          <cell r="T56" t="str">
            <v>409003-000502</v>
          </cell>
          <cell r="U56">
            <v>116000</v>
          </cell>
          <cell r="V56">
            <v>0.79900000000000004</v>
          </cell>
          <cell r="W56">
            <v>92684</v>
          </cell>
        </row>
        <row r="57">
          <cell r="E57" t="str">
            <v>401008-000500</v>
          </cell>
          <cell r="F57">
            <v>10000</v>
          </cell>
          <cell r="G57">
            <v>2.077</v>
          </cell>
          <cell r="H57">
            <v>20770</v>
          </cell>
          <cell r="J57" t="str">
            <v>300509-013000</v>
          </cell>
          <cell r="K57">
            <v>16.8</v>
          </cell>
          <cell r="L57">
            <v>1057.9154761904763</v>
          </cell>
          <cell r="M57">
            <v>17772.980000000003</v>
          </cell>
          <cell r="O57" t="str">
            <v>409007-002003</v>
          </cell>
          <cell r="P57">
            <v>138000</v>
          </cell>
          <cell r="Q57">
            <v>0.56999999999999995</v>
          </cell>
          <cell r="R57">
            <v>78660</v>
          </cell>
          <cell r="T57" t="str">
            <v>409003-000503</v>
          </cell>
          <cell r="U57">
            <v>116000</v>
          </cell>
          <cell r="V57">
            <v>0.29299999999999998</v>
          </cell>
          <cell r="W57">
            <v>33988</v>
          </cell>
        </row>
        <row r="58">
          <cell r="E58" t="str">
            <v>401017-000200</v>
          </cell>
          <cell r="F58">
            <v>20000</v>
          </cell>
          <cell r="G58">
            <v>1.016</v>
          </cell>
          <cell r="H58">
            <v>20320</v>
          </cell>
          <cell r="J58" t="str">
            <v>408001-000107</v>
          </cell>
          <cell r="K58">
            <v>111000</v>
          </cell>
          <cell r="L58">
            <v>0.85799999999999998</v>
          </cell>
          <cell r="M58">
            <v>95238</v>
          </cell>
          <cell r="O58" t="str">
            <v>409010-000500</v>
          </cell>
          <cell r="P58">
            <v>74000</v>
          </cell>
          <cell r="Q58">
            <v>0.94599999999999995</v>
          </cell>
          <cell r="R58">
            <v>70004</v>
          </cell>
          <cell r="T58" t="str">
            <v>409003-001002</v>
          </cell>
          <cell r="U58">
            <v>60000</v>
          </cell>
          <cell r="V58">
            <v>1.0680000000000001</v>
          </cell>
          <cell r="W58">
            <v>64080</v>
          </cell>
        </row>
        <row r="59">
          <cell r="E59" t="str">
            <v>401017-000500</v>
          </cell>
          <cell r="F59">
            <v>9500</v>
          </cell>
          <cell r="G59">
            <v>1.3233000000000001</v>
          </cell>
          <cell r="H59">
            <v>12571.35</v>
          </cell>
          <cell r="J59" t="str">
            <v>408001-000108</v>
          </cell>
          <cell r="K59">
            <v>111000</v>
          </cell>
          <cell r="L59">
            <v>0.38</v>
          </cell>
          <cell r="M59">
            <v>42180</v>
          </cell>
          <cell r="O59" t="str">
            <v>409010-000501</v>
          </cell>
          <cell r="P59">
            <v>74000</v>
          </cell>
          <cell r="Q59">
            <v>0.86</v>
          </cell>
          <cell r="R59">
            <v>63640</v>
          </cell>
          <cell r="T59" t="str">
            <v>409003-001003</v>
          </cell>
          <cell r="U59">
            <v>60000</v>
          </cell>
          <cell r="V59">
            <v>0.65800000000000003</v>
          </cell>
          <cell r="W59">
            <v>39480</v>
          </cell>
        </row>
        <row r="60">
          <cell r="E60" t="str">
            <v>401021-001000</v>
          </cell>
          <cell r="F60">
            <v>5000</v>
          </cell>
          <cell r="G60">
            <v>2</v>
          </cell>
          <cell r="H60">
            <v>10000</v>
          </cell>
          <cell r="J60" t="str">
            <v>409001-001001</v>
          </cell>
          <cell r="K60">
            <v>30000</v>
          </cell>
          <cell r="L60">
            <v>1.0669999999999999</v>
          </cell>
          <cell r="M60">
            <v>32010</v>
          </cell>
          <cell r="O60" t="str">
            <v>409011-001000</v>
          </cell>
          <cell r="P60">
            <v>85500</v>
          </cell>
          <cell r="Q60">
            <v>0.99399999999999999</v>
          </cell>
          <cell r="R60">
            <v>84987</v>
          </cell>
          <cell r="T60" t="str">
            <v>409004-000000</v>
          </cell>
          <cell r="U60">
            <v>100000</v>
          </cell>
          <cell r="V60">
            <v>6.9000000000000006E-2</v>
          </cell>
          <cell r="W60">
            <v>6900</v>
          </cell>
        </row>
        <row r="61">
          <cell r="E61" t="str">
            <v>407024-000000</v>
          </cell>
          <cell r="F61">
            <v>80000</v>
          </cell>
          <cell r="G61">
            <v>6.9000000000000006E-2</v>
          </cell>
          <cell r="H61">
            <v>5520</v>
          </cell>
          <cell r="J61" t="str">
            <v>409001-002002</v>
          </cell>
          <cell r="K61">
            <v>30000</v>
          </cell>
          <cell r="L61">
            <v>1.0669999999999999</v>
          </cell>
          <cell r="M61">
            <v>32010</v>
          </cell>
          <cell r="O61" t="str">
            <v>409011-001001</v>
          </cell>
          <cell r="P61">
            <v>85500</v>
          </cell>
          <cell r="Q61">
            <v>0.86799999999999999</v>
          </cell>
          <cell r="R61">
            <v>74214</v>
          </cell>
          <cell r="T61" t="str">
            <v>409004-000100</v>
          </cell>
          <cell r="U61">
            <v>120000</v>
          </cell>
          <cell r="V61">
            <v>0.46</v>
          </cell>
          <cell r="W61">
            <v>55200</v>
          </cell>
        </row>
        <row r="62">
          <cell r="E62" t="str">
            <v>409001-001001</v>
          </cell>
          <cell r="F62">
            <v>60000</v>
          </cell>
          <cell r="G62">
            <v>1.0669999999999999</v>
          </cell>
          <cell r="H62">
            <v>64020</v>
          </cell>
          <cell r="J62" t="str">
            <v>409001-002003</v>
          </cell>
          <cell r="K62">
            <v>30000</v>
          </cell>
          <cell r="L62">
            <v>0.56999999999999995</v>
          </cell>
          <cell r="M62">
            <v>17100</v>
          </cell>
          <cell r="O62" t="str">
            <v>409012-000000</v>
          </cell>
          <cell r="P62">
            <v>100000</v>
          </cell>
          <cell r="Q62">
            <v>6.9000000000000006E-2</v>
          </cell>
          <cell r="R62">
            <v>6900</v>
          </cell>
          <cell r="T62" t="str">
            <v>409004-000500</v>
          </cell>
          <cell r="U62">
            <v>120000</v>
          </cell>
          <cell r="V62">
            <v>0.84799999999999998</v>
          </cell>
          <cell r="W62">
            <v>101760</v>
          </cell>
        </row>
        <row r="63">
          <cell r="E63" t="str">
            <v>409001-002002</v>
          </cell>
          <cell r="F63">
            <v>30000</v>
          </cell>
          <cell r="G63">
            <v>1.0669999999999999</v>
          </cell>
          <cell r="H63">
            <v>32010</v>
          </cell>
          <cell r="J63" t="str">
            <v>409002-002002</v>
          </cell>
          <cell r="K63">
            <v>98000</v>
          </cell>
          <cell r="L63">
            <v>1.093</v>
          </cell>
          <cell r="M63">
            <v>107114</v>
          </cell>
          <cell r="O63" t="str">
            <v>409012-000100</v>
          </cell>
          <cell r="P63">
            <v>74000</v>
          </cell>
          <cell r="Q63">
            <v>0.81</v>
          </cell>
          <cell r="R63">
            <v>59940</v>
          </cell>
          <cell r="T63" t="str">
            <v>409004-000501</v>
          </cell>
          <cell r="U63">
            <v>120000</v>
          </cell>
          <cell r="V63">
            <v>0.28299999999999997</v>
          </cell>
          <cell r="W63">
            <v>33960</v>
          </cell>
        </row>
        <row r="64">
          <cell r="E64" t="str">
            <v>409001-002003</v>
          </cell>
          <cell r="F64">
            <v>30000</v>
          </cell>
          <cell r="G64">
            <v>0.56999999999999995</v>
          </cell>
          <cell r="H64">
            <v>17100</v>
          </cell>
          <cell r="J64" t="str">
            <v>409002-002003</v>
          </cell>
          <cell r="K64">
            <v>98000</v>
          </cell>
          <cell r="L64">
            <v>0.61499999999999999</v>
          </cell>
          <cell r="M64">
            <v>60270</v>
          </cell>
          <cell r="O64" t="str">
            <v>409012-000500</v>
          </cell>
          <cell r="P64">
            <v>162000</v>
          </cell>
          <cell r="Q64">
            <v>1.204</v>
          </cell>
          <cell r="R64">
            <v>195048</v>
          </cell>
          <cell r="T64" t="str">
            <v>409006-002002</v>
          </cell>
          <cell r="U64">
            <v>141000</v>
          </cell>
          <cell r="V64">
            <v>1.0669999999999999</v>
          </cell>
          <cell r="W64">
            <v>150447</v>
          </cell>
        </row>
        <row r="65">
          <cell r="E65" t="str">
            <v>409004-000000</v>
          </cell>
          <cell r="F65">
            <v>80000</v>
          </cell>
          <cell r="G65">
            <v>6.9000000000000006E-2</v>
          </cell>
          <cell r="H65">
            <v>5520</v>
          </cell>
          <cell r="J65" t="str">
            <v>409003-000101</v>
          </cell>
          <cell r="K65">
            <v>120000</v>
          </cell>
          <cell r="L65">
            <v>0.48499999999999999</v>
          </cell>
          <cell r="M65">
            <v>58200</v>
          </cell>
          <cell r="O65" t="str">
            <v>409012-000501</v>
          </cell>
          <cell r="P65">
            <v>74000</v>
          </cell>
          <cell r="Q65">
            <v>0.88400000000000001</v>
          </cell>
          <cell r="R65">
            <v>65416</v>
          </cell>
          <cell r="T65" t="str">
            <v>409006-002003</v>
          </cell>
          <cell r="U65">
            <v>141000</v>
          </cell>
          <cell r="V65">
            <v>0.56999999999999995</v>
          </cell>
          <cell r="W65">
            <v>80370</v>
          </cell>
        </row>
        <row r="66">
          <cell r="E66" t="str">
            <v>409004-000100</v>
          </cell>
          <cell r="F66">
            <v>120000</v>
          </cell>
          <cell r="G66">
            <v>0.46</v>
          </cell>
          <cell r="H66">
            <v>55200</v>
          </cell>
          <cell r="J66" t="str">
            <v>409003-000502</v>
          </cell>
          <cell r="K66">
            <v>120000</v>
          </cell>
          <cell r="L66">
            <v>0.79900000000000004</v>
          </cell>
          <cell r="M66">
            <v>95880</v>
          </cell>
          <cell r="O66" t="str">
            <v>460010-200000</v>
          </cell>
          <cell r="P66">
            <v>35640</v>
          </cell>
          <cell r="Q66">
            <v>2.65</v>
          </cell>
          <cell r="R66">
            <v>94446</v>
          </cell>
          <cell r="T66" t="str">
            <v>409008-000901</v>
          </cell>
          <cell r="U66">
            <v>75000</v>
          </cell>
          <cell r="V66">
            <v>1</v>
          </cell>
          <cell r="W66">
            <v>75000</v>
          </cell>
        </row>
        <row r="67">
          <cell r="E67" t="str">
            <v>409004-000500</v>
          </cell>
          <cell r="F67">
            <v>120000</v>
          </cell>
          <cell r="G67">
            <v>0.84799999999999998</v>
          </cell>
          <cell r="H67">
            <v>101760</v>
          </cell>
          <cell r="J67" t="str">
            <v>409003-000503</v>
          </cell>
          <cell r="K67">
            <v>120000</v>
          </cell>
          <cell r="L67">
            <v>0.29299999999999998</v>
          </cell>
          <cell r="M67">
            <v>35160</v>
          </cell>
          <cell r="O67" t="str">
            <v>460010-400000</v>
          </cell>
          <cell r="P67">
            <v>37803</v>
          </cell>
          <cell r="Q67">
            <v>2.9333600507896196</v>
          </cell>
          <cell r="R67">
            <v>110889.81</v>
          </cell>
          <cell r="T67" t="str">
            <v>409010-000500</v>
          </cell>
          <cell r="U67">
            <v>120000</v>
          </cell>
          <cell r="V67">
            <v>0.94599999999999995</v>
          </cell>
          <cell r="W67">
            <v>113520</v>
          </cell>
        </row>
        <row r="68">
          <cell r="E68" t="str">
            <v>409004-000501</v>
          </cell>
          <cell r="F68">
            <v>120000</v>
          </cell>
          <cell r="G68">
            <v>0.28299999999999997</v>
          </cell>
          <cell r="H68">
            <v>33960</v>
          </cell>
          <cell r="J68" t="str">
            <v>409005-000101</v>
          </cell>
          <cell r="K68">
            <v>120000</v>
          </cell>
          <cell r="L68">
            <v>0.48499999999999999</v>
          </cell>
          <cell r="M68">
            <v>58200</v>
          </cell>
          <cell r="O68" t="str">
            <v>460010-500000</v>
          </cell>
          <cell r="P68">
            <v>56592</v>
          </cell>
          <cell r="Q68">
            <v>3.2900000000000005</v>
          </cell>
          <cell r="R68">
            <v>186187.68000000002</v>
          </cell>
          <cell r="T68" t="str">
            <v>409010-000501</v>
          </cell>
          <cell r="U68">
            <v>120000</v>
          </cell>
          <cell r="V68">
            <v>0.86</v>
          </cell>
          <cell r="W68">
            <v>103200</v>
          </cell>
        </row>
        <row r="69">
          <cell r="E69" t="str">
            <v>409005-000000</v>
          </cell>
          <cell r="F69">
            <v>100000</v>
          </cell>
          <cell r="G69">
            <v>6.9000000000000006E-2</v>
          </cell>
          <cell r="H69">
            <v>6900</v>
          </cell>
          <cell r="J69" t="str">
            <v>409005-000502</v>
          </cell>
          <cell r="K69">
            <v>120000</v>
          </cell>
          <cell r="L69">
            <v>0.79900000000000004</v>
          </cell>
          <cell r="M69">
            <v>95880</v>
          </cell>
          <cell r="O69" t="str">
            <v>460010-800000</v>
          </cell>
          <cell r="P69">
            <v>48497</v>
          </cell>
          <cell r="Q69">
            <v>2.8000000000000003</v>
          </cell>
          <cell r="R69">
            <v>135791.6</v>
          </cell>
          <cell r="T69" t="str">
            <v>409012-000100</v>
          </cell>
          <cell r="U69">
            <v>6000</v>
          </cell>
          <cell r="V69">
            <v>0.81</v>
          </cell>
          <cell r="W69">
            <v>4860</v>
          </cell>
        </row>
        <row r="70">
          <cell r="E70" t="str">
            <v>409005-000101</v>
          </cell>
          <cell r="F70">
            <v>60000</v>
          </cell>
          <cell r="G70">
            <v>0.48599999999999999</v>
          </cell>
          <cell r="H70">
            <v>29160</v>
          </cell>
          <cell r="J70" t="str">
            <v>409005-000503</v>
          </cell>
          <cell r="K70">
            <v>120000</v>
          </cell>
          <cell r="L70">
            <v>0.29299999999999998</v>
          </cell>
          <cell r="M70">
            <v>35160</v>
          </cell>
          <cell r="O70" t="str">
            <v>460050-400000</v>
          </cell>
          <cell r="P70">
            <v>47832</v>
          </cell>
          <cell r="Q70">
            <v>10.299999999999999</v>
          </cell>
          <cell r="R70">
            <v>492669.6</v>
          </cell>
          <cell r="T70" t="str">
            <v>409012-000500</v>
          </cell>
          <cell r="U70">
            <v>6000</v>
          </cell>
          <cell r="V70">
            <v>1.204</v>
          </cell>
          <cell r="W70">
            <v>7224</v>
          </cell>
        </row>
        <row r="71">
          <cell r="E71" t="str">
            <v>409005-000502</v>
          </cell>
          <cell r="F71">
            <v>60000</v>
          </cell>
          <cell r="G71">
            <v>0.79200000000000004</v>
          </cell>
          <cell r="H71">
            <v>47520</v>
          </cell>
          <cell r="J71" t="str">
            <v>409006-002002</v>
          </cell>
          <cell r="K71">
            <v>138000</v>
          </cell>
          <cell r="L71">
            <v>1.0669999999999999</v>
          </cell>
          <cell r="M71">
            <v>147246</v>
          </cell>
          <cell r="O71" t="str">
            <v>460050-500000</v>
          </cell>
          <cell r="P71">
            <v>42694</v>
          </cell>
          <cell r="Q71">
            <v>9.5</v>
          </cell>
          <cell r="R71">
            <v>405593</v>
          </cell>
          <cell r="T71" t="str">
            <v>409012-000501</v>
          </cell>
          <cell r="U71">
            <v>6000</v>
          </cell>
          <cell r="V71">
            <v>0.88400000000000001</v>
          </cell>
          <cell r="W71">
            <v>5304</v>
          </cell>
        </row>
        <row r="72">
          <cell r="E72" t="str">
            <v>409005-000503</v>
          </cell>
          <cell r="F72">
            <v>60000</v>
          </cell>
          <cell r="G72">
            <v>0.26200000000000001</v>
          </cell>
          <cell r="H72">
            <v>15720</v>
          </cell>
          <cell r="J72" t="str">
            <v>409006-002003</v>
          </cell>
          <cell r="K72">
            <v>138000</v>
          </cell>
          <cell r="L72">
            <v>0.56999999999999995</v>
          </cell>
          <cell r="M72">
            <v>78660</v>
          </cell>
          <cell r="O72" t="str">
            <v>460050-800000</v>
          </cell>
          <cell r="P72">
            <v>48158</v>
          </cell>
          <cell r="Q72">
            <v>9.8000622949458034</v>
          </cell>
          <cell r="R72">
            <v>471951.39999999997</v>
          </cell>
          <cell r="T72" t="str">
            <v>460010-200000</v>
          </cell>
          <cell r="U72">
            <v>35640</v>
          </cell>
          <cell r="V72">
            <v>2.65</v>
          </cell>
          <cell r="W72">
            <v>94446</v>
          </cell>
        </row>
        <row r="73">
          <cell r="E73" t="str">
            <v>409006-002002</v>
          </cell>
          <cell r="F73">
            <v>102000</v>
          </cell>
          <cell r="G73">
            <v>1.0669999999999999</v>
          </cell>
          <cell r="H73">
            <v>108834</v>
          </cell>
          <cell r="J73" t="str">
            <v>409010-000500</v>
          </cell>
          <cell r="K73">
            <v>10000</v>
          </cell>
          <cell r="L73">
            <v>1.2829999999999999</v>
          </cell>
          <cell r="M73">
            <v>12830</v>
          </cell>
          <cell r="O73" t="str">
            <v>460090-000000</v>
          </cell>
          <cell r="P73">
            <v>99872</v>
          </cell>
          <cell r="Q73">
            <v>13.229999999999999</v>
          </cell>
          <cell r="R73">
            <v>1321306.5599999998</v>
          </cell>
          <cell r="T73" t="str">
            <v>460010-400000</v>
          </cell>
          <cell r="U73">
            <v>57834</v>
          </cell>
          <cell r="V73">
            <v>2.8000000000000003</v>
          </cell>
          <cell r="W73">
            <v>161935.20000000001</v>
          </cell>
        </row>
        <row r="74">
          <cell r="E74" t="str">
            <v>409006-002003</v>
          </cell>
          <cell r="F74">
            <v>102000</v>
          </cell>
          <cell r="G74">
            <v>0.56999999999999995</v>
          </cell>
          <cell r="H74">
            <v>58140</v>
          </cell>
          <cell r="J74" t="str">
            <v>409010-000501</v>
          </cell>
          <cell r="K74">
            <v>10000</v>
          </cell>
          <cell r="L74">
            <v>0.89800000000000002</v>
          </cell>
          <cell r="M74">
            <v>8980</v>
          </cell>
          <cell r="O74" t="str">
            <v>460090-200000</v>
          </cell>
          <cell r="P74">
            <v>17979</v>
          </cell>
          <cell r="Q74">
            <v>14.554119806440847</v>
          </cell>
          <cell r="R74">
            <v>261668.52</v>
          </cell>
          <cell r="T74" t="str">
            <v>460010-500000</v>
          </cell>
          <cell r="U74">
            <v>37260</v>
          </cell>
          <cell r="V74">
            <v>3.29</v>
          </cell>
          <cell r="W74">
            <v>122585.40000000001</v>
          </cell>
        </row>
        <row r="75">
          <cell r="E75" t="str">
            <v>409007-002002</v>
          </cell>
          <cell r="F75">
            <v>180000</v>
          </cell>
          <cell r="G75">
            <v>1.0669999999999999</v>
          </cell>
          <cell r="H75">
            <v>192060</v>
          </cell>
          <cell r="J75" t="str">
            <v>409011-001000</v>
          </cell>
          <cell r="K75">
            <v>50000</v>
          </cell>
          <cell r="L75">
            <v>1</v>
          </cell>
          <cell r="M75">
            <v>50000</v>
          </cell>
          <cell r="O75" t="str">
            <v>460090-300000</v>
          </cell>
          <cell r="P75">
            <v>2604</v>
          </cell>
          <cell r="Q75">
            <v>13.229999999999999</v>
          </cell>
          <cell r="R75">
            <v>34450.92</v>
          </cell>
          <cell r="T75" t="str">
            <v>460010-600000</v>
          </cell>
          <cell r="U75">
            <v>-13</v>
          </cell>
          <cell r="V75">
            <v>3.29</v>
          </cell>
          <cell r="W75">
            <v>-42.77</v>
          </cell>
        </row>
        <row r="76">
          <cell r="E76" t="str">
            <v>409007-002003</v>
          </cell>
          <cell r="F76">
            <v>180000</v>
          </cell>
          <cell r="G76">
            <v>0.56999999999999995</v>
          </cell>
          <cell r="H76">
            <v>102600</v>
          </cell>
          <cell r="J76" t="str">
            <v>409011-001001</v>
          </cell>
          <cell r="K76">
            <v>50000</v>
          </cell>
          <cell r="L76">
            <v>0.98699999999999999</v>
          </cell>
          <cell r="M76">
            <v>49350</v>
          </cell>
          <cell r="O76" t="str">
            <v>460090-500000</v>
          </cell>
          <cell r="P76">
            <v>1656</v>
          </cell>
          <cell r="Q76">
            <v>16.34</v>
          </cell>
          <cell r="R76">
            <v>27059.040000000001</v>
          </cell>
          <cell r="T76" t="str">
            <v>460010-800000</v>
          </cell>
          <cell r="U76">
            <v>27520</v>
          </cell>
          <cell r="V76">
            <v>3.0379985465116279</v>
          </cell>
          <cell r="W76">
            <v>83605.72</v>
          </cell>
        </row>
        <row r="77">
          <cell r="E77" t="str">
            <v>409009-001000</v>
          </cell>
          <cell r="F77">
            <v>103000</v>
          </cell>
          <cell r="G77">
            <v>0.96116504854368934</v>
          </cell>
          <cell r="H77">
            <v>99000</v>
          </cell>
          <cell r="J77" t="str">
            <v>409013-001000</v>
          </cell>
          <cell r="K77">
            <v>211000</v>
          </cell>
          <cell r="L77">
            <v>1.0669999999999999</v>
          </cell>
          <cell r="M77">
            <v>225137</v>
          </cell>
          <cell r="O77" t="str">
            <v>460090-600000</v>
          </cell>
          <cell r="P77">
            <v>13181</v>
          </cell>
          <cell r="Q77">
            <v>13.23</v>
          </cell>
          <cell r="R77">
            <v>174384.63</v>
          </cell>
          <cell r="T77" t="str">
            <v>460050-000000</v>
          </cell>
          <cell r="U77">
            <v>-12</v>
          </cell>
          <cell r="V77">
            <v>4.66</v>
          </cell>
          <cell r="W77">
            <v>-55.92</v>
          </cell>
        </row>
        <row r="78">
          <cell r="E78" t="str">
            <v>409010-000500</v>
          </cell>
          <cell r="F78">
            <v>50000</v>
          </cell>
          <cell r="G78">
            <v>1.2829999999999999</v>
          </cell>
          <cell r="H78">
            <v>64150</v>
          </cell>
          <cell r="J78" t="str">
            <v>460010-200000</v>
          </cell>
          <cell r="K78">
            <v>53460</v>
          </cell>
          <cell r="L78">
            <v>2.65</v>
          </cell>
          <cell r="M78">
            <v>141669</v>
          </cell>
          <cell r="O78" t="str">
            <v>460100-000000</v>
          </cell>
          <cell r="P78">
            <v>58770</v>
          </cell>
          <cell r="Q78">
            <v>7.1</v>
          </cell>
          <cell r="R78">
            <v>417267</v>
          </cell>
          <cell r="T78" t="str">
            <v>460050-400000</v>
          </cell>
          <cell r="U78">
            <v>29040</v>
          </cell>
          <cell r="V78">
            <v>10.3</v>
          </cell>
          <cell r="W78">
            <v>299112</v>
          </cell>
        </row>
        <row r="79">
          <cell r="E79" t="str">
            <v>409010-000501</v>
          </cell>
          <cell r="F79">
            <v>50000</v>
          </cell>
          <cell r="G79">
            <v>0.89800000000000002</v>
          </cell>
          <cell r="H79">
            <v>44900</v>
          </cell>
          <cell r="J79" t="str">
            <v>460010-400000</v>
          </cell>
          <cell r="K79">
            <v>46941</v>
          </cell>
          <cell r="L79">
            <v>2.7998951875758933</v>
          </cell>
          <cell r="M79">
            <v>131429.88</v>
          </cell>
          <cell r="O79" t="str">
            <v>460100-100000</v>
          </cell>
          <cell r="P79">
            <v>50490</v>
          </cell>
          <cell r="Q79">
            <v>7.5</v>
          </cell>
          <cell r="R79">
            <v>378675</v>
          </cell>
          <cell r="T79" t="str">
            <v>460050-500000</v>
          </cell>
          <cell r="U79">
            <v>31892</v>
          </cell>
          <cell r="V79">
            <v>9.5</v>
          </cell>
          <cell r="W79">
            <v>302974</v>
          </cell>
        </row>
        <row r="80">
          <cell r="E80" t="str">
            <v>409012-000000</v>
          </cell>
          <cell r="F80">
            <v>60000</v>
          </cell>
          <cell r="G80">
            <v>6.9000000000000006E-2</v>
          </cell>
          <cell r="H80">
            <v>4140</v>
          </cell>
          <cell r="J80" t="str">
            <v>460010-500000</v>
          </cell>
          <cell r="K80">
            <v>31019</v>
          </cell>
          <cell r="L80">
            <v>3.3287726877075343</v>
          </cell>
          <cell r="M80">
            <v>103255.20000000001</v>
          </cell>
          <cell r="O80" t="str">
            <v>460100-200000</v>
          </cell>
          <cell r="P80">
            <v>14040</v>
          </cell>
          <cell r="Q80">
            <v>23</v>
          </cell>
          <cell r="R80">
            <v>322920</v>
          </cell>
          <cell r="T80" t="str">
            <v>460050-800000</v>
          </cell>
          <cell r="U80">
            <v>62352</v>
          </cell>
          <cell r="V80">
            <v>9.7999999999999989</v>
          </cell>
          <cell r="W80">
            <v>611049.6</v>
          </cell>
        </row>
        <row r="81">
          <cell r="E81" t="str">
            <v>409012-000100</v>
          </cell>
          <cell r="F81">
            <v>35000</v>
          </cell>
          <cell r="G81">
            <v>0.96</v>
          </cell>
          <cell r="H81">
            <v>33600</v>
          </cell>
          <cell r="J81" t="str">
            <v>460010-800000</v>
          </cell>
          <cell r="K81">
            <v>46349</v>
          </cell>
          <cell r="L81">
            <v>2.8000000000000003</v>
          </cell>
          <cell r="M81">
            <v>129777.20000000001</v>
          </cell>
          <cell r="O81" t="str">
            <v>460100-300000</v>
          </cell>
          <cell r="P81">
            <v>21060</v>
          </cell>
          <cell r="Q81">
            <v>22.7</v>
          </cell>
          <cell r="R81">
            <v>478062</v>
          </cell>
          <cell r="T81" t="str">
            <v>460090-000000</v>
          </cell>
          <cell r="U81">
            <v>54469</v>
          </cell>
          <cell r="V81">
            <v>14.354551029025686</v>
          </cell>
          <cell r="W81">
            <v>781878.04</v>
          </cell>
        </row>
        <row r="82">
          <cell r="E82" t="str">
            <v>409012-000500</v>
          </cell>
          <cell r="F82">
            <v>35000</v>
          </cell>
          <cell r="G82">
            <v>1.5149999999999999</v>
          </cell>
          <cell r="H82">
            <v>53025</v>
          </cell>
          <cell r="J82" t="str">
            <v>460028-000000</v>
          </cell>
          <cell r="K82">
            <v>6402</v>
          </cell>
          <cell r="L82">
            <v>8.8820009372071222</v>
          </cell>
          <cell r="M82">
            <v>56862.57</v>
          </cell>
          <cell r="O82" t="str">
            <v>460200-100000</v>
          </cell>
          <cell r="P82">
            <v>14844</v>
          </cell>
          <cell r="Q82">
            <v>39.33</v>
          </cell>
          <cell r="R82">
            <v>583814.52</v>
          </cell>
          <cell r="T82" t="str">
            <v>460090-200000</v>
          </cell>
          <cell r="U82">
            <v>76293</v>
          </cell>
          <cell r="V82">
            <v>14.553236600998781</v>
          </cell>
          <cell r="W82">
            <v>1110310.08</v>
          </cell>
        </row>
        <row r="83">
          <cell r="E83" t="str">
            <v>409012-000501</v>
          </cell>
          <cell r="F83">
            <v>35000</v>
          </cell>
          <cell r="G83">
            <v>1.0629999999999999</v>
          </cell>
          <cell r="H83">
            <v>37205</v>
          </cell>
          <cell r="J83" t="str">
            <v>460050-400000</v>
          </cell>
          <cell r="K83">
            <v>28082</v>
          </cell>
          <cell r="L83">
            <v>10.069376825012464</v>
          </cell>
          <cell r="M83">
            <v>282768.24</v>
          </cell>
          <cell r="O83" t="str">
            <v>460200-500000</v>
          </cell>
          <cell r="P83">
            <v>90730</v>
          </cell>
          <cell r="Q83">
            <v>39.330000000000005</v>
          </cell>
          <cell r="R83">
            <v>3568410.9000000004</v>
          </cell>
          <cell r="T83" t="str">
            <v>460090-600000</v>
          </cell>
          <cell r="U83">
            <v>32127</v>
          </cell>
          <cell r="V83">
            <v>14.353540635602453</v>
          </cell>
          <cell r="W83">
            <v>461136.2</v>
          </cell>
        </row>
        <row r="84">
          <cell r="E84" t="str">
            <v>460010-200000</v>
          </cell>
          <cell r="F84">
            <v>35635</v>
          </cell>
          <cell r="G84">
            <v>2.65</v>
          </cell>
          <cell r="H84">
            <v>94432.75</v>
          </cell>
          <cell r="J84" t="str">
            <v>460050-500000</v>
          </cell>
          <cell r="K84">
            <v>58845</v>
          </cell>
          <cell r="L84">
            <v>9.4980909168153609</v>
          </cell>
          <cell r="M84">
            <v>558915.15999999992</v>
          </cell>
          <cell r="O84" t="str">
            <v>460200-600000</v>
          </cell>
          <cell r="P84">
            <v>90716</v>
          </cell>
          <cell r="Q84">
            <v>39.330000000000005</v>
          </cell>
          <cell r="R84">
            <v>3567860.2800000003</v>
          </cell>
          <cell r="T84" t="str">
            <v>460090-700000</v>
          </cell>
          <cell r="U84">
            <v>7200</v>
          </cell>
          <cell r="V84">
            <v>17.646666666666668</v>
          </cell>
          <cell r="W84">
            <v>127056</v>
          </cell>
        </row>
        <row r="85">
          <cell r="E85" t="str">
            <v>460010-400000</v>
          </cell>
          <cell r="F85">
            <v>86586</v>
          </cell>
          <cell r="G85">
            <v>2.7999999999999994</v>
          </cell>
          <cell r="H85">
            <v>242440.79999999996</v>
          </cell>
          <cell r="J85" t="str">
            <v>460050-800000</v>
          </cell>
          <cell r="K85">
            <v>23723</v>
          </cell>
          <cell r="L85">
            <v>9.6302360578341677</v>
          </cell>
          <cell r="M85">
            <v>228458.08999999997</v>
          </cell>
          <cell r="O85" t="str">
            <v>460200-800000</v>
          </cell>
          <cell r="P85">
            <v>32995</v>
          </cell>
          <cell r="Q85">
            <v>39.330000000000005</v>
          </cell>
          <cell r="R85">
            <v>1297693.3500000001</v>
          </cell>
          <cell r="T85" t="str">
            <v>460100-000000</v>
          </cell>
          <cell r="U85">
            <v>69706</v>
          </cell>
          <cell r="V85">
            <v>7.1</v>
          </cell>
          <cell r="W85">
            <v>494912.6</v>
          </cell>
        </row>
        <row r="86">
          <cell r="E86" t="str">
            <v>460010-500000</v>
          </cell>
          <cell r="F86">
            <v>12500</v>
          </cell>
          <cell r="G86">
            <v>3.4060000000000001</v>
          </cell>
          <cell r="H86">
            <v>42575</v>
          </cell>
          <cell r="J86" t="str">
            <v>460090-000000</v>
          </cell>
          <cell r="K86">
            <v>37375</v>
          </cell>
          <cell r="L86">
            <v>13.229999999999999</v>
          </cell>
          <cell r="M86">
            <v>494471.24999999994</v>
          </cell>
          <cell r="O86" t="str">
            <v>469999-000000</v>
          </cell>
          <cell r="P86">
            <v>26</v>
          </cell>
          <cell r="Q86">
            <v>1200</v>
          </cell>
          <cell r="R86">
            <v>31200</v>
          </cell>
          <cell r="T86" t="str">
            <v>460100-100000</v>
          </cell>
          <cell r="U86">
            <v>24993</v>
          </cell>
          <cell r="V86">
            <v>7.5</v>
          </cell>
          <cell r="W86">
            <v>187447.5</v>
          </cell>
        </row>
        <row r="87">
          <cell r="E87" t="str">
            <v>460010-800000</v>
          </cell>
          <cell r="F87">
            <v>65086</v>
          </cell>
          <cell r="G87">
            <v>2.7999999999999994</v>
          </cell>
          <cell r="H87">
            <v>182240.79999999996</v>
          </cell>
          <cell r="J87" t="str">
            <v>460090-200000</v>
          </cell>
          <cell r="K87">
            <v>36809</v>
          </cell>
          <cell r="L87">
            <v>14.545745605694256</v>
          </cell>
          <cell r="M87">
            <v>535414.34999999986</v>
          </cell>
          <cell r="O87" t="str">
            <v>470000-000102</v>
          </cell>
          <cell r="P87">
            <v>20000</v>
          </cell>
          <cell r="Q87">
            <v>0.24</v>
          </cell>
          <cell r="R87">
            <v>4800</v>
          </cell>
          <cell r="T87" t="str">
            <v>460100-200000</v>
          </cell>
          <cell r="U87">
            <v>21060</v>
          </cell>
          <cell r="V87">
            <v>23</v>
          </cell>
          <cell r="W87">
            <v>484380</v>
          </cell>
        </row>
        <row r="88">
          <cell r="E88" t="str">
            <v>460050-400000</v>
          </cell>
          <cell r="F88">
            <v>20326</v>
          </cell>
          <cell r="G88">
            <v>9.48</v>
          </cell>
          <cell r="H88">
            <v>192690.48</v>
          </cell>
          <cell r="J88" t="str">
            <v>460090-600000</v>
          </cell>
          <cell r="K88">
            <v>28174</v>
          </cell>
          <cell r="L88">
            <v>13.23</v>
          </cell>
          <cell r="M88">
            <v>372742.02</v>
          </cell>
          <cell r="O88" t="str">
            <v>470000-000509</v>
          </cell>
          <cell r="P88">
            <v>154000</v>
          </cell>
          <cell r="Q88">
            <v>0.29952000000000001</v>
          </cell>
          <cell r="R88">
            <v>46126.080000000002</v>
          </cell>
          <cell r="T88" t="str">
            <v>460200-100000</v>
          </cell>
          <cell r="U88">
            <v>25076</v>
          </cell>
          <cell r="V88">
            <v>39.33</v>
          </cell>
          <cell r="W88">
            <v>986239.08</v>
          </cell>
        </row>
        <row r="89">
          <cell r="E89" t="str">
            <v>460050-500000</v>
          </cell>
          <cell r="F89">
            <v>50980</v>
          </cell>
          <cell r="G89">
            <v>9.48</v>
          </cell>
          <cell r="H89">
            <v>483290.4</v>
          </cell>
          <cell r="J89" t="str">
            <v>460090-700000</v>
          </cell>
          <cell r="K89">
            <v>9600</v>
          </cell>
          <cell r="L89">
            <v>17.16</v>
          </cell>
          <cell r="M89">
            <v>164736</v>
          </cell>
          <cell r="O89" t="str">
            <v>470000-000900</v>
          </cell>
          <cell r="P89">
            <v>172800</v>
          </cell>
          <cell r="Q89">
            <v>3.0351000000000004</v>
          </cell>
          <cell r="R89">
            <v>524465.28</v>
          </cell>
          <cell r="T89" t="str">
            <v>460200-500000</v>
          </cell>
          <cell r="U89">
            <v>58583</v>
          </cell>
          <cell r="V89">
            <v>39.329999999999991</v>
          </cell>
          <cell r="W89">
            <v>2304069.3899999997</v>
          </cell>
        </row>
        <row r="90">
          <cell r="E90" t="str">
            <v>460050-800000</v>
          </cell>
          <cell r="F90">
            <v>77398</v>
          </cell>
          <cell r="G90">
            <v>9.4799999999999986</v>
          </cell>
          <cell r="H90">
            <v>733733.03999999992</v>
          </cell>
          <cell r="J90" t="str">
            <v>460100-000000</v>
          </cell>
          <cell r="K90">
            <v>29519</v>
          </cell>
          <cell r="L90">
            <v>7.1</v>
          </cell>
          <cell r="M90">
            <v>209584.9</v>
          </cell>
          <cell r="O90" t="str">
            <v>470000-000901</v>
          </cell>
          <cell r="P90">
            <v>172400</v>
          </cell>
          <cell r="Q90">
            <v>0.78109999999999991</v>
          </cell>
          <cell r="R90">
            <v>134661.63999999998</v>
          </cell>
          <cell r="T90" t="str">
            <v>460200-600000</v>
          </cell>
          <cell r="U90">
            <v>58147</v>
          </cell>
          <cell r="V90">
            <v>39.33</v>
          </cell>
          <cell r="W90">
            <v>2286921.5099999998</v>
          </cell>
        </row>
        <row r="91">
          <cell r="E91" t="str">
            <v>460090-000000</v>
          </cell>
          <cell r="F91">
            <v>100103</v>
          </cell>
          <cell r="G91">
            <v>13.229999999999999</v>
          </cell>
          <cell r="H91">
            <v>1324362.69</v>
          </cell>
          <cell r="J91" t="str">
            <v>460100-100000</v>
          </cell>
          <cell r="K91">
            <v>53460</v>
          </cell>
          <cell r="L91">
            <v>7.5</v>
          </cell>
          <cell r="M91">
            <v>400950</v>
          </cell>
          <cell r="O91" t="str">
            <v>470000-000902</v>
          </cell>
          <cell r="P91">
            <v>92000</v>
          </cell>
          <cell r="Q91">
            <v>0.41</v>
          </cell>
          <cell r="R91">
            <v>37720</v>
          </cell>
          <cell r="T91" t="str">
            <v>460200-800000</v>
          </cell>
          <cell r="U91">
            <v>58348</v>
          </cell>
          <cell r="V91">
            <v>39.33</v>
          </cell>
          <cell r="W91">
            <v>2294826.84</v>
          </cell>
        </row>
        <row r="92">
          <cell r="E92" t="str">
            <v>460090-200000</v>
          </cell>
          <cell r="F92">
            <v>78326</v>
          </cell>
          <cell r="G92">
            <v>14.466699435691854</v>
          </cell>
          <cell r="H92">
            <v>1133118.7000000002</v>
          </cell>
          <cell r="J92" t="str">
            <v>460100-200000</v>
          </cell>
          <cell r="K92">
            <v>38620</v>
          </cell>
          <cell r="L92">
            <v>22.800051786639049</v>
          </cell>
          <cell r="M92">
            <v>880538</v>
          </cell>
          <cell r="O92" t="str">
            <v>470000-000905</v>
          </cell>
          <cell r="P92">
            <v>10000</v>
          </cell>
          <cell r="Q92">
            <v>0.41</v>
          </cell>
          <cell r="R92">
            <v>4100</v>
          </cell>
          <cell r="T92" t="str">
            <v>460200-809002</v>
          </cell>
          <cell r="U92">
            <v>-550</v>
          </cell>
          <cell r="V92">
            <v>41.038000000000004</v>
          </cell>
          <cell r="W92">
            <v>-22570.9</v>
          </cell>
        </row>
        <row r="93">
          <cell r="E93" t="str">
            <v>460090-600000</v>
          </cell>
          <cell r="F93">
            <v>37049</v>
          </cell>
          <cell r="G93">
            <v>13.23</v>
          </cell>
          <cell r="H93">
            <v>490158.27</v>
          </cell>
          <cell r="J93" t="str">
            <v>460100-300000</v>
          </cell>
          <cell r="K93">
            <v>24560</v>
          </cell>
          <cell r="L93">
            <v>22.7</v>
          </cell>
          <cell r="M93">
            <v>557512</v>
          </cell>
          <cell r="O93" t="str">
            <v>470000-000906</v>
          </cell>
          <cell r="P93">
            <v>5000</v>
          </cell>
          <cell r="Q93">
            <v>0.45</v>
          </cell>
          <cell r="R93">
            <v>2250</v>
          </cell>
          <cell r="T93" t="str">
            <v>469999-000000</v>
          </cell>
          <cell r="U93">
            <v>10</v>
          </cell>
          <cell r="V93">
            <v>1200</v>
          </cell>
          <cell r="W93">
            <v>12000</v>
          </cell>
        </row>
        <row r="94">
          <cell r="E94" t="str">
            <v>460090-700000</v>
          </cell>
          <cell r="F94">
            <v>74356</v>
          </cell>
          <cell r="G94">
            <v>16.614994889450749</v>
          </cell>
          <cell r="H94">
            <v>1235424.5599999998</v>
          </cell>
          <cell r="J94" t="str">
            <v>460200-100000</v>
          </cell>
          <cell r="K94">
            <v>24740</v>
          </cell>
          <cell r="L94">
            <v>39.12882942603072</v>
          </cell>
          <cell r="M94">
            <v>968047.24</v>
          </cell>
          <cell r="O94" t="str">
            <v>470001-000110</v>
          </cell>
          <cell r="P94">
            <v>322560</v>
          </cell>
          <cell r="Q94">
            <v>2.2522500000000001</v>
          </cell>
          <cell r="R94">
            <v>726485.76</v>
          </cell>
          <cell r="T94" t="str">
            <v>470000-000509</v>
          </cell>
          <cell r="U94">
            <v>154000</v>
          </cell>
          <cell r="V94">
            <v>0.29952000000000001</v>
          </cell>
          <cell r="W94">
            <v>46126.080000000002</v>
          </cell>
        </row>
        <row r="95">
          <cell r="E95" t="str">
            <v>460100-000000</v>
          </cell>
          <cell r="F95">
            <v>-1</v>
          </cell>
          <cell r="G95">
            <v>6.7</v>
          </cell>
          <cell r="H95">
            <v>-6.7</v>
          </cell>
          <cell r="J95" t="str">
            <v>460200-500000</v>
          </cell>
          <cell r="K95">
            <v>39255</v>
          </cell>
          <cell r="L95">
            <v>39.266530378295755</v>
          </cell>
          <cell r="M95">
            <v>1541407.65</v>
          </cell>
          <cell r="O95" t="str">
            <v>470001-000111</v>
          </cell>
          <cell r="P95">
            <v>57600</v>
          </cell>
          <cell r="Q95">
            <v>2.3205</v>
          </cell>
          <cell r="R95">
            <v>133660.79999999999</v>
          </cell>
          <cell r="T95" t="str">
            <v>470000-000902</v>
          </cell>
          <cell r="U95">
            <v>130600</v>
          </cell>
          <cell r="V95">
            <v>0.44492427258805511</v>
          </cell>
          <cell r="W95">
            <v>58107.11</v>
          </cell>
        </row>
        <row r="96">
          <cell r="E96" t="str">
            <v>460100-100000</v>
          </cell>
          <cell r="F96">
            <v>34000</v>
          </cell>
          <cell r="G96">
            <v>7.3153676470588236</v>
          </cell>
          <cell r="H96">
            <v>248722.5</v>
          </cell>
          <cell r="J96" t="str">
            <v>460200-600000</v>
          </cell>
          <cell r="K96">
            <v>49500</v>
          </cell>
          <cell r="L96">
            <v>39.078333333333333</v>
          </cell>
          <cell r="M96">
            <v>1934377.5</v>
          </cell>
          <cell r="O96" t="str">
            <v>480000-000100</v>
          </cell>
          <cell r="P96">
            <v>2922</v>
          </cell>
          <cell r="Q96">
            <v>8.0559993155373029</v>
          </cell>
          <cell r="R96">
            <v>23539.63</v>
          </cell>
          <cell r="T96" t="str">
            <v>470000-000905</v>
          </cell>
          <cell r="U96">
            <v>9500</v>
          </cell>
          <cell r="V96">
            <v>0.44485052631578947</v>
          </cell>
          <cell r="W96">
            <v>4226.08</v>
          </cell>
        </row>
        <row r="97">
          <cell r="E97" t="str">
            <v>460100-200000</v>
          </cell>
          <cell r="F97">
            <v>14040</v>
          </cell>
          <cell r="G97">
            <v>21.9</v>
          </cell>
          <cell r="H97">
            <v>307476</v>
          </cell>
          <cell r="J97" t="str">
            <v>460200-800000</v>
          </cell>
          <cell r="K97">
            <v>29690</v>
          </cell>
          <cell r="L97">
            <v>38.774813068373192</v>
          </cell>
          <cell r="M97">
            <v>1151224.2</v>
          </cell>
          <cell r="O97" t="str">
            <v>480000-000109</v>
          </cell>
          <cell r="P97">
            <v>2990</v>
          </cell>
          <cell r="Q97">
            <v>8.0559999999999992</v>
          </cell>
          <cell r="R97">
            <v>24087.439999999999</v>
          </cell>
          <cell r="T97" t="str">
            <v>480000-000100</v>
          </cell>
          <cell r="U97">
            <v>3000</v>
          </cell>
          <cell r="V97">
            <v>8.0559999999999992</v>
          </cell>
          <cell r="W97">
            <v>24168</v>
          </cell>
        </row>
        <row r="98">
          <cell r="E98" t="str">
            <v>460100-300000</v>
          </cell>
          <cell r="F98">
            <v>28080</v>
          </cell>
          <cell r="G98">
            <v>21.6</v>
          </cell>
          <cell r="H98">
            <v>606528</v>
          </cell>
          <cell r="J98" t="str">
            <v>462160-800000</v>
          </cell>
          <cell r="K98">
            <v>20</v>
          </cell>
          <cell r="L98">
            <v>399.65999999999997</v>
          </cell>
          <cell r="M98">
            <v>7993.2</v>
          </cell>
          <cell r="O98" t="str">
            <v>480003-000100</v>
          </cell>
          <cell r="P98">
            <v>10800</v>
          </cell>
          <cell r="Q98">
            <v>1.0331999999999999</v>
          </cell>
          <cell r="R98">
            <v>11158.56</v>
          </cell>
          <cell r="T98" t="str">
            <v>480003-000100</v>
          </cell>
          <cell r="U98">
            <v>5400</v>
          </cell>
          <cell r="V98">
            <v>1.0331999999999999</v>
          </cell>
          <cell r="W98">
            <v>5579.28</v>
          </cell>
        </row>
        <row r="99">
          <cell r="E99" t="str">
            <v>460200-100000</v>
          </cell>
          <cell r="F99">
            <v>16498</v>
          </cell>
          <cell r="G99">
            <v>37.82</v>
          </cell>
          <cell r="H99">
            <v>623954.36</v>
          </cell>
          <cell r="J99" t="str">
            <v>469999-000000</v>
          </cell>
          <cell r="K99">
            <v>10</v>
          </cell>
          <cell r="L99">
            <v>1200</v>
          </cell>
          <cell r="M99">
            <v>12000</v>
          </cell>
          <cell r="O99" t="str">
            <v>480003-000600</v>
          </cell>
          <cell r="P99">
            <v>10000</v>
          </cell>
          <cell r="Q99">
            <v>3.8</v>
          </cell>
          <cell r="R99">
            <v>38000</v>
          </cell>
          <cell r="T99" t="str">
            <v>480003-000600</v>
          </cell>
          <cell r="U99">
            <v>9913</v>
          </cell>
          <cell r="V99">
            <v>3.7508715827700998</v>
          </cell>
          <cell r="W99">
            <v>37182.39</v>
          </cell>
        </row>
        <row r="100">
          <cell r="E100" t="str">
            <v>460200-500000</v>
          </cell>
          <cell r="F100">
            <v>91791</v>
          </cell>
          <cell r="G100">
            <v>37.82</v>
          </cell>
          <cell r="H100">
            <v>3471535.62</v>
          </cell>
          <cell r="J100" t="str">
            <v>470000-000509</v>
          </cell>
          <cell r="K100">
            <v>154000</v>
          </cell>
          <cell r="L100">
            <v>0.29952000000000001</v>
          </cell>
          <cell r="M100">
            <v>46126.080000000002</v>
          </cell>
          <cell r="O100" t="str">
            <v>480003-000900</v>
          </cell>
          <cell r="P100">
            <v>20792</v>
          </cell>
          <cell r="Q100">
            <v>2.4000000000000004</v>
          </cell>
          <cell r="R100">
            <v>49900.800000000003</v>
          </cell>
          <cell r="T100" t="str">
            <v>480003-000900</v>
          </cell>
          <cell r="U100">
            <v>27081</v>
          </cell>
          <cell r="V100">
            <v>2.31</v>
          </cell>
          <cell r="W100">
            <v>62557.11</v>
          </cell>
        </row>
        <row r="101">
          <cell r="E101" t="str">
            <v>460200-600000</v>
          </cell>
          <cell r="F101">
            <v>100061</v>
          </cell>
          <cell r="G101">
            <v>37.82</v>
          </cell>
          <cell r="H101">
            <v>3784307.02</v>
          </cell>
          <cell r="J101" t="str">
            <v>470000-000900</v>
          </cell>
          <cell r="K101">
            <v>140400</v>
          </cell>
          <cell r="L101">
            <v>3.0350999999999999</v>
          </cell>
          <cell r="M101">
            <v>426128.04</v>
          </cell>
          <cell r="O101" t="str">
            <v>480003-001000</v>
          </cell>
          <cell r="P101">
            <v>18050</v>
          </cell>
          <cell r="Q101">
            <v>5.75</v>
          </cell>
          <cell r="R101">
            <v>103787.5</v>
          </cell>
          <cell r="T101" t="str">
            <v>480003-001000</v>
          </cell>
          <cell r="U101">
            <v>6750</v>
          </cell>
          <cell r="V101">
            <v>6.02</v>
          </cell>
          <cell r="W101">
            <v>40635</v>
          </cell>
        </row>
        <row r="102">
          <cell r="E102" t="str">
            <v>460200-800000</v>
          </cell>
          <cell r="F102">
            <v>74808</v>
          </cell>
          <cell r="G102">
            <v>36</v>
          </cell>
          <cell r="H102">
            <v>2693088</v>
          </cell>
          <cell r="J102" t="str">
            <v>470000-000901</v>
          </cell>
          <cell r="K102">
            <v>140800</v>
          </cell>
          <cell r="L102">
            <v>0.78110000000000002</v>
          </cell>
          <cell r="M102">
            <v>109978.88</v>
          </cell>
          <cell r="O102" t="str">
            <v>480004-000100</v>
          </cell>
          <cell r="P102">
            <v>16200</v>
          </cell>
          <cell r="Q102">
            <v>1.1686999999999999</v>
          </cell>
          <cell r="R102">
            <v>18932.939999999999</v>
          </cell>
          <cell r="T102" t="str">
            <v>480004-000100</v>
          </cell>
          <cell r="U102">
            <v>16200</v>
          </cell>
          <cell r="V102">
            <v>1.1686999999999999</v>
          </cell>
          <cell r="W102">
            <v>18932.939999999999</v>
          </cell>
        </row>
        <row r="103">
          <cell r="E103" t="str">
            <v>462160-800000</v>
          </cell>
          <cell r="F103">
            <v>79</v>
          </cell>
          <cell r="G103">
            <v>375.96999999999997</v>
          </cell>
          <cell r="H103">
            <v>29701.629999999997</v>
          </cell>
          <cell r="J103" t="str">
            <v>470000-000902</v>
          </cell>
          <cell r="K103">
            <v>90000</v>
          </cell>
          <cell r="L103">
            <v>0.41</v>
          </cell>
          <cell r="M103">
            <v>36900</v>
          </cell>
          <cell r="O103" t="str">
            <v>480004-000600</v>
          </cell>
          <cell r="P103">
            <v>12000</v>
          </cell>
          <cell r="Q103">
            <v>6.04</v>
          </cell>
          <cell r="R103">
            <v>72480</v>
          </cell>
          <cell r="T103" t="str">
            <v>480004-000600</v>
          </cell>
          <cell r="U103">
            <v>10150</v>
          </cell>
          <cell r="V103">
            <v>5.9845201970443345</v>
          </cell>
          <cell r="W103">
            <v>60742.879999999997</v>
          </cell>
        </row>
        <row r="104">
          <cell r="E104" t="str">
            <v>469999-000001</v>
          </cell>
          <cell r="F104">
            <v>3</v>
          </cell>
          <cell r="G104">
            <v>4691.8300000000054</v>
          </cell>
          <cell r="H104">
            <v>14075.490000000016</v>
          </cell>
          <cell r="J104" t="str">
            <v>470000-000905</v>
          </cell>
          <cell r="K104">
            <v>53000</v>
          </cell>
          <cell r="L104">
            <v>0.41</v>
          </cell>
          <cell r="M104">
            <v>21730</v>
          </cell>
          <cell r="O104" t="str">
            <v>480004-000900</v>
          </cell>
          <cell r="P104">
            <v>7000</v>
          </cell>
          <cell r="Q104">
            <v>5.17</v>
          </cell>
          <cell r="R104">
            <v>36190</v>
          </cell>
          <cell r="T104" t="str">
            <v>480004-000900</v>
          </cell>
          <cell r="U104">
            <v>19350</v>
          </cell>
          <cell r="V104">
            <v>4.9665002583979332</v>
          </cell>
          <cell r="W104">
            <v>96101.78</v>
          </cell>
        </row>
        <row r="105">
          <cell r="E105" t="str">
            <v>470000-000102</v>
          </cell>
          <cell r="F105">
            <v>20000</v>
          </cell>
          <cell r="G105">
            <v>0.24</v>
          </cell>
          <cell r="H105">
            <v>4800</v>
          </cell>
          <cell r="J105" t="str">
            <v>480000-000109</v>
          </cell>
          <cell r="K105">
            <v>2800</v>
          </cell>
          <cell r="L105">
            <v>7.6719999999999997</v>
          </cell>
          <cell r="M105">
            <v>21481.599999999999</v>
          </cell>
          <cell r="O105" t="str">
            <v>480004-000901</v>
          </cell>
          <cell r="P105">
            <v>3000</v>
          </cell>
          <cell r="Q105">
            <v>5.17</v>
          </cell>
          <cell r="R105">
            <v>15510</v>
          </cell>
          <cell r="T105" t="str">
            <v>480004-000901</v>
          </cell>
          <cell r="U105">
            <v>2875</v>
          </cell>
          <cell r="V105">
            <v>4.966500869565218</v>
          </cell>
          <cell r="W105">
            <v>14278.69</v>
          </cell>
        </row>
        <row r="106">
          <cell r="E106" t="str">
            <v>470000-000509</v>
          </cell>
          <cell r="F106">
            <v>154000</v>
          </cell>
          <cell r="G106">
            <v>0.28799999999999998</v>
          </cell>
          <cell r="H106">
            <v>44352</v>
          </cell>
          <cell r="J106" t="str">
            <v>480000-000283</v>
          </cell>
          <cell r="K106">
            <v>1500</v>
          </cell>
          <cell r="L106">
            <v>6.39</v>
          </cell>
          <cell r="M106">
            <v>9585</v>
          </cell>
          <cell r="O106" t="str">
            <v>480004-001000</v>
          </cell>
          <cell r="P106">
            <v>14250</v>
          </cell>
          <cell r="Q106">
            <v>6.45</v>
          </cell>
          <cell r="R106">
            <v>91912.5</v>
          </cell>
          <cell r="T106" t="str">
            <v>480004-001000</v>
          </cell>
          <cell r="U106">
            <v>3217</v>
          </cell>
          <cell r="V106">
            <v>7.2180012433944674</v>
          </cell>
          <cell r="W106">
            <v>23220.31</v>
          </cell>
        </row>
        <row r="107">
          <cell r="E107" t="str">
            <v>470000-000900</v>
          </cell>
          <cell r="F107">
            <v>253800</v>
          </cell>
          <cell r="G107">
            <v>3.0350999999999999</v>
          </cell>
          <cell r="H107">
            <v>770308.38</v>
          </cell>
          <cell r="J107" t="str">
            <v>480000-000507</v>
          </cell>
          <cell r="K107">
            <v>2000</v>
          </cell>
          <cell r="L107">
            <v>10.074999999999999</v>
          </cell>
          <cell r="M107">
            <v>20150</v>
          </cell>
          <cell r="O107" t="str">
            <v>480005-000109</v>
          </cell>
          <cell r="P107">
            <v>10000</v>
          </cell>
          <cell r="Q107">
            <v>4.57</v>
          </cell>
          <cell r="R107">
            <v>45700</v>
          </cell>
          <cell r="T107" t="str">
            <v>480005-000109</v>
          </cell>
          <cell r="U107">
            <v>12000</v>
          </cell>
          <cell r="V107">
            <v>4.79</v>
          </cell>
          <cell r="W107">
            <v>57480</v>
          </cell>
        </row>
        <row r="108">
          <cell r="E108" t="str">
            <v>470000-000901</v>
          </cell>
          <cell r="F108">
            <v>253600</v>
          </cell>
          <cell r="G108">
            <v>0.78110000000000013</v>
          </cell>
          <cell r="H108">
            <v>198086.96000000002</v>
          </cell>
          <cell r="J108" t="str">
            <v>480003-000100</v>
          </cell>
          <cell r="K108">
            <v>27000</v>
          </cell>
          <cell r="L108">
            <v>0.98399999999999999</v>
          </cell>
          <cell r="M108">
            <v>26568</v>
          </cell>
          <cell r="O108" t="str">
            <v>480005-000128</v>
          </cell>
          <cell r="P108">
            <v>14000</v>
          </cell>
          <cell r="Q108">
            <v>5.39</v>
          </cell>
          <cell r="R108">
            <v>75460</v>
          </cell>
          <cell r="T108" t="str">
            <v>480005-000128</v>
          </cell>
          <cell r="U108">
            <v>26000</v>
          </cell>
          <cell r="V108">
            <v>5.6615384615384619</v>
          </cell>
          <cell r="W108">
            <v>147200</v>
          </cell>
        </row>
        <row r="109">
          <cell r="E109" t="str">
            <v>470000-000902</v>
          </cell>
          <cell r="F109">
            <v>171000</v>
          </cell>
          <cell r="G109">
            <v>0.41</v>
          </cell>
          <cell r="H109">
            <v>70110</v>
          </cell>
          <cell r="J109" t="str">
            <v>480003-000600</v>
          </cell>
          <cell r="K109">
            <v>5390</v>
          </cell>
          <cell r="L109">
            <v>3.5070612244897963</v>
          </cell>
          <cell r="M109">
            <v>18903.060000000001</v>
          </cell>
          <cell r="O109" t="str">
            <v>480006-000508</v>
          </cell>
          <cell r="P109">
            <v>5200</v>
          </cell>
          <cell r="Q109">
            <v>20.420000000000002</v>
          </cell>
          <cell r="R109">
            <v>106184</v>
          </cell>
          <cell r="T109" t="str">
            <v>480005-000144</v>
          </cell>
          <cell r="U109">
            <v>4000</v>
          </cell>
          <cell r="V109">
            <v>6.77</v>
          </cell>
          <cell r="W109">
            <v>27080</v>
          </cell>
        </row>
        <row r="110">
          <cell r="E110" t="str">
            <v>470000-000905</v>
          </cell>
          <cell r="F110">
            <v>43142</v>
          </cell>
          <cell r="G110">
            <v>0.41000000000000003</v>
          </cell>
          <cell r="H110">
            <v>17688.22</v>
          </cell>
          <cell r="J110" t="str">
            <v>480003-000900</v>
          </cell>
          <cell r="K110">
            <v>24000</v>
          </cell>
          <cell r="L110">
            <v>2.2725</v>
          </cell>
          <cell r="M110">
            <v>54540</v>
          </cell>
          <cell r="O110" t="str">
            <v>480006-000606</v>
          </cell>
          <cell r="P110">
            <v>800</v>
          </cell>
          <cell r="Q110">
            <v>20.420000000000002</v>
          </cell>
          <cell r="R110">
            <v>16336</v>
          </cell>
          <cell r="T110" t="str">
            <v>480006-000508</v>
          </cell>
          <cell r="U110">
            <v>2860</v>
          </cell>
          <cell r="V110">
            <v>20.419999999999998</v>
          </cell>
          <cell r="W110">
            <v>58401.2</v>
          </cell>
        </row>
        <row r="111">
          <cell r="E111" t="str">
            <v>470000-000906</v>
          </cell>
          <cell r="F111">
            <v>25700</v>
          </cell>
          <cell r="G111">
            <v>0.45</v>
          </cell>
          <cell r="H111">
            <v>11565</v>
          </cell>
          <cell r="J111" t="str">
            <v>480003-001000</v>
          </cell>
          <cell r="K111">
            <v>21444</v>
          </cell>
          <cell r="L111">
            <v>5.7788313747435183</v>
          </cell>
          <cell r="M111">
            <v>123921.26000000001</v>
          </cell>
          <cell r="O111" t="str">
            <v>480006-000607</v>
          </cell>
          <cell r="P111">
            <v>400</v>
          </cell>
          <cell r="Q111">
            <v>20.420000000000002</v>
          </cell>
          <cell r="R111">
            <v>8168</v>
          </cell>
          <cell r="T111" t="str">
            <v>480006-000606</v>
          </cell>
          <cell r="U111">
            <v>800</v>
          </cell>
          <cell r="V111">
            <v>20.420000000000002</v>
          </cell>
          <cell r="W111">
            <v>16336</v>
          </cell>
        </row>
        <row r="112">
          <cell r="E112" t="str">
            <v>470000-000907</v>
          </cell>
          <cell r="F112">
            <v>75000</v>
          </cell>
          <cell r="G112">
            <v>4.2430581333333333</v>
          </cell>
          <cell r="H112">
            <v>318229.36</v>
          </cell>
          <cell r="J112" t="str">
            <v>480004-000100</v>
          </cell>
          <cell r="K112">
            <v>16200</v>
          </cell>
          <cell r="L112">
            <v>1.113</v>
          </cell>
          <cell r="M112">
            <v>18030.599999999999</v>
          </cell>
          <cell r="O112" t="str">
            <v>480006-000608</v>
          </cell>
          <cell r="P112">
            <v>400</v>
          </cell>
          <cell r="Q112">
            <v>20.420000000000002</v>
          </cell>
          <cell r="R112">
            <v>8168</v>
          </cell>
          <cell r="T112" t="str">
            <v>480006-000608</v>
          </cell>
          <cell r="U112">
            <v>800</v>
          </cell>
          <cell r="V112">
            <v>20.420000000000002</v>
          </cell>
          <cell r="W112">
            <v>16336</v>
          </cell>
        </row>
        <row r="113">
          <cell r="E113" t="str">
            <v>470000-000908</v>
          </cell>
          <cell r="F113">
            <v>75260</v>
          </cell>
          <cell r="G113">
            <v>1.2793139782088758</v>
          </cell>
          <cell r="H113">
            <v>96281.17</v>
          </cell>
          <cell r="J113" t="str">
            <v>480004-000600</v>
          </cell>
          <cell r="K113">
            <v>5150</v>
          </cell>
          <cell r="L113">
            <v>5.6279572815533978</v>
          </cell>
          <cell r="M113">
            <v>28983.98</v>
          </cell>
          <cell r="O113" t="str">
            <v>480006-000609</v>
          </cell>
          <cell r="P113">
            <v>2000</v>
          </cell>
          <cell r="Q113">
            <v>20.420000000000002</v>
          </cell>
          <cell r="R113">
            <v>40840</v>
          </cell>
          <cell r="T113" t="str">
            <v>480006-000609</v>
          </cell>
          <cell r="U113">
            <v>930</v>
          </cell>
          <cell r="V113">
            <v>20.419999999999998</v>
          </cell>
          <cell r="W113">
            <v>18990.599999999999</v>
          </cell>
        </row>
        <row r="114">
          <cell r="E114" t="str">
            <v>480000-000109</v>
          </cell>
          <cell r="F114">
            <v>3000</v>
          </cell>
          <cell r="G114">
            <v>7.6719999999999997</v>
          </cell>
          <cell r="H114">
            <v>23016</v>
          </cell>
          <cell r="J114" t="str">
            <v>480004-000900</v>
          </cell>
          <cell r="K114">
            <v>12000</v>
          </cell>
          <cell r="L114">
            <v>4.8791666666666664</v>
          </cell>
          <cell r="M114">
            <v>58550</v>
          </cell>
          <cell r="O114" t="str">
            <v>480006-000610</v>
          </cell>
          <cell r="P114">
            <v>1180</v>
          </cell>
          <cell r="Q114">
            <v>20.419999999999998</v>
          </cell>
          <cell r="R114">
            <v>24095.599999999999</v>
          </cell>
          <cell r="T114" t="str">
            <v>480006-000610</v>
          </cell>
          <cell r="U114">
            <v>756</v>
          </cell>
          <cell r="V114">
            <v>20.420000000000002</v>
          </cell>
          <cell r="W114">
            <v>15437.52</v>
          </cell>
        </row>
        <row r="115">
          <cell r="E115" t="str">
            <v>480003-000100</v>
          </cell>
          <cell r="F115">
            <v>10800</v>
          </cell>
          <cell r="G115">
            <v>0.9840000000000001</v>
          </cell>
          <cell r="H115">
            <v>10627.2</v>
          </cell>
          <cell r="J115" t="str">
            <v>480004-000901</v>
          </cell>
          <cell r="K115">
            <v>6150</v>
          </cell>
          <cell r="L115">
            <v>4.8468292682926828</v>
          </cell>
          <cell r="M115">
            <v>29808</v>
          </cell>
          <cell r="O115" t="str">
            <v>480006-000905</v>
          </cell>
          <cell r="P115">
            <v>8290</v>
          </cell>
          <cell r="Q115">
            <v>22.169999999999998</v>
          </cell>
          <cell r="R115">
            <v>183789.3</v>
          </cell>
          <cell r="T115" t="str">
            <v>480006-000905</v>
          </cell>
          <cell r="U115">
            <v>8400</v>
          </cell>
          <cell r="V115">
            <v>22.17</v>
          </cell>
          <cell r="W115">
            <v>186228</v>
          </cell>
        </row>
        <row r="116">
          <cell r="E116" t="str">
            <v>480003-000600</v>
          </cell>
          <cell r="F116">
            <v>7000</v>
          </cell>
          <cell r="G116">
            <v>3.5408571428571429</v>
          </cell>
          <cell r="H116">
            <v>24786</v>
          </cell>
          <cell r="J116" t="str">
            <v>480004-001000</v>
          </cell>
          <cell r="K116">
            <v>21694</v>
          </cell>
          <cell r="L116">
            <v>6.6664497095971234</v>
          </cell>
          <cell r="M116">
            <v>144621.96</v>
          </cell>
          <cell r="O116" t="str">
            <v>480006-000911</v>
          </cell>
          <cell r="P116">
            <v>3200</v>
          </cell>
          <cell r="Q116">
            <v>22.17</v>
          </cell>
          <cell r="R116">
            <v>70944</v>
          </cell>
          <cell r="T116" t="str">
            <v>480006-000911</v>
          </cell>
          <cell r="U116">
            <v>1960</v>
          </cell>
          <cell r="V116">
            <v>22.169999999999998</v>
          </cell>
          <cell r="W116">
            <v>43453.2</v>
          </cell>
        </row>
        <row r="117">
          <cell r="E117" t="str">
            <v>480003-000900</v>
          </cell>
          <cell r="F117">
            <v>40131</v>
          </cell>
          <cell r="G117">
            <v>2.286018539283845</v>
          </cell>
          <cell r="H117">
            <v>91740.209999999992</v>
          </cell>
          <cell r="J117" t="str">
            <v>480005-000109</v>
          </cell>
          <cell r="K117">
            <v>2000</v>
          </cell>
          <cell r="L117">
            <v>4.57</v>
          </cell>
          <cell r="M117">
            <v>9140</v>
          </cell>
          <cell r="O117" t="str">
            <v>480006-000912</v>
          </cell>
          <cell r="P117">
            <v>4260</v>
          </cell>
          <cell r="Q117">
            <v>22.169999999999998</v>
          </cell>
          <cell r="R117">
            <v>94444.2</v>
          </cell>
          <cell r="T117" t="str">
            <v>480006-000912</v>
          </cell>
          <cell r="U117">
            <v>2610</v>
          </cell>
          <cell r="V117">
            <v>22.169999999999998</v>
          </cell>
          <cell r="W117">
            <v>57863.7</v>
          </cell>
        </row>
        <row r="118">
          <cell r="E118" t="str">
            <v>480003-001000</v>
          </cell>
          <cell r="F118">
            <v>2432</v>
          </cell>
          <cell r="G118">
            <v>5.7855016447368426</v>
          </cell>
          <cell r="H118">
            <v>14070.34</v>
          </cell>
          <cell r="J118" t="str">
            <v>480005-000128</v>
          </cell>
          <cell r="K118">
            <v>12000</v>
          </cell>
          <cell r="L118">
            <v>5.3033333333333337</v>
          </cell>
          <cell r="M118">
            <v>63640</v>
          </cell>
          <cell r="O118" t="str">
            <v>480006-000913</v>
          </cell>
          <cell r="P118">
            <v>2000</v>
          </cell>
          <cell r="Q118">
            <v>22.17</v>
          </cell>
          <cell r="R118">
            <v>44340</v>
          </cell>
          <cell r="T118" t="str">
            <v>480006-000913</v>
          </cell>
          <cell r="U118">
            <v>400</v>
          </cell>
          <cell r="V118">
            <v>22.17</v>
          </cell>
          <cell r="W118">
            <v>8868</v>
          </cell>
        </row>
        <row r="119">
          <cell r="E119" t="str">
            <v>480004-000100</v>
          </cell>
          <cell r="F119">
            <v>10800</v>
          </cell>
          <cell r="G119">
            <v>1.113</v>
          </cell>
          <cell r="H119">
            <v>12020.4</v>
          </cell>
          <cell r="J119" t="str">
            <v>480005-000133</v>
          </cell>
          <cell r="K119">
            <v>6000</v>
          </cell>
          <cell r="L119">
            <v>5.6</v>
          </cell>
          <cell r="M119">
            <v>33600</v>
          </cell>
          <cell r="O119" t="str">
            <v>480006-001003</v>
          </cell>
          <cell r="P119">
            <v>4000</v>
          </cell>
          <cell r="Q119">
            <v>23.237759999999998</v>
          </cell>
          <cell r="R119">
            <v>92951.039999999994</v>
          </cell>
          <cell r="T119" t="str">
            <v>480006-001005</v>
          </cell>
          <cell r="U119">
            <v>1200</v>
          </cell>
          <cell r="V119">
            <v>23.24</v>
          </cell>
          <cell r="W119">
            <v>27888</v>
          </cell>
        </row>
        <row r="120">
          <cell r="E120" t="str">
            <v>480004-000600</v>
          </cell>
          <cell r="F120">
            <v>7000</v>
          </cell>
          <cell r="G120">
            <v>5.6751428571428573</v>
          </cell>
          <cell r="H120">
            <v>39726</v>
          </cell>
          <cell r="J120" t="str">
            <v>480005-000144</v>
          </cell>
          <cell r="K120">
            <v>10000</v>
          </cell>
          <cell r="L120">
            <v>6.46</v>
          </cell>
          <cell r="M120">
            <v>64600</v>
          </cell>
          <cell r="O120" t="str">
            <v>480006-001005</v>
          </cell>
          <cell r="P120">
            <v>2000</v>
          </cell>
          <cell r="Q120">
            <v>23.24</v>
          </cell>
          <cell r="R120">
            <v>46480</v>
          </cell>
          <cell r="T120" t="str">
            <v>480007-000601</v>
          </cell>
          <cell r="U120">
            <v>12171</v>
          </cell>
          <cell r="V120">
            <v>2.14</v>
          </cell>
          <cell r="W120">
            <v>26045.940000000002</v>
          </cell>
        </row>
        <row r="121">
          <cell r="E121" t="str">
            <v>480004-000900</v>
          </cell>
          <cell r="F121">
            <v>22164</v>
          </cell>
          <cell r="G121">
            <v>4.9008531853456052</v>
          </cell>
          <cell r="H121">
            <v>108622.51</v>
          </cell>
          <cell r="J121" t="str">
            <v>480006-000505</v>
          </cell>
          <cell r="K121">
            <v>400</v>
          </cell>
          <cell r="L121">
            <v>38.24</v>
          </cell>
          <cell r="M121">
            <v>15296</v>
          </cell>
          <cell r="O121" t="str">
            <v>480006-001006</v>
          </cell>
          <cell r="P121">
            <v>3706</v>
          </cell>
          <cell r="Q121">
            <v>23.237760388559092</v>
          </cell>
          <cell r="R121">
            <v>86119.14</v>
          </cell>
          <cell r="T121" t="str">
            <v>480007-000907</v>
          </cell>
          <cell r="U121">
            <v>34000</v>
          </cell>
          <cell r="V121">
            <v>2.2799999999999998</v>
          </cell>
          <cell r="W121">
            <v>77520</v>
          </cell>
        </row>
        <row r="122">
          <cell r="E122" t="str">
            <v>480004-000901</v>
          </cell>
          <cell r="F122">
            <v>12514</v>
          </cell>
          <cell r="G122">
            <v>4.9083650311650953</v>
          </cell>
          <cell r="H122">
            <v>61423.28</v>
          </cell>
          <cell r="J122" t="str">
            <v>480006-000508</v>
          </cell>
          <cell r="K122">
            <v>5149</v>
          </cell>
          <cell r="L122">
            <v>19.813221984851427</v>
          </cell>
          <cell r="M122">
            <v>102018.28</v>
          </cell>
          <cell r="O122" t="str">
            <v>480006-002001</v>
          </cell>
          <cell r="P122">
            <v>10800</v>
          </cell>
          <cell r="Q122">
            <v>6.3264999999999993</v>
          </cell>
          <cell r="R122">
            <v>68326.2</v>
          </cell>
          <cell r="T122" t="str">
            <v>480007-001000</v>
          </cell>
          <cell r="U122">
            <v>1500</v>
          </cell>
          <cell r="V122">
            <v>3.2</v>
          </cell>
          <cell r="W122">
            <v>4800</v>
          </cell>
        </row>
        <row r="123">
          <cell r="E123" t="str">
            <v>480005-000109</v>
          </cell>
          <cell r="F123">
            <v>24000</v>
          </cell>
          <cell r="G123">
            <v>4.3499999999999996</v>
          </cell>
          <cell r="H123">
            <v>104400</v>
          </cell>
          <cell r="J123" t="str">
            <v>480006-000606</v>
          </cell>
          <cell r="K123">
            <v>1078</v>
          </cell>
          <cell r="L123">
            <v>20.419999999999998</v>
          </cell>
          <cell r="M123">
            <v>22012.76</v>
          </cell>
          <cell r="O123" t="str">
            <v>480007-000601</v>
          </cell>
          <cell r="P123">
            <v>17128</v>
          </cell>
          <cell r="Q123">
            <v>2.1399999999999997</v>
          </cell>
          <cell r="R123">
            <v>36653.919999999998</v>
          </cell>
          <cell r="T123" t="str">
            <v>480008-000900</v>
          </cell>
          <cell r="U123">
            <v>12950</v>
          </cell>
          <cell r="V123">
            <v>4.0425003861003859</v>
          </cell>
          <cell r="W123">
            <v>52350.38</v>
          </cell>
        </row>
        <row r="124">
          <cell r="E124" t="str">
            <v>480005-000128</v>
          </cell>
          <cell r="F124">
            <v>20000</v>
          </cell>
          <cell r="G124">
            <v>5.13</v>
          </cell>
          <cell r="H124">
            <v>102600</v>
          </cell>
          <cell r="J124" t="str">
            <v>480006-000607</v>
          </cell>
          <cell r="K124">
            <v>400</v>
          </cell>
          <cell r="L124">
            <v>20.420000000000002</v>
          </cell>
          <cell r="M124">
            <v>8168</v>
          </cell>
          <cell r="O124" t="str">
            <v>480007-000907</v>
          </cell>
          <cell r="P124">
            <v>56800</v>
          </cell>
          <cell r="Q124">
            <v>2.2799999999999998</v>
          </cell>
          <cell r="R124">
            <v>129504</v>
          </cell>
          <cell r="T124" t="str">
            <v>490000-000006</v>
          </cell>
          <cell r="U124">
            <v>660</v>
          </cell>
          <cell r="V124">
            <v>103.7</v>
          </cell>
          <cell r="W124">
            <v>68442</v>
          </cell>
        </row>
        <row r="125">
          <cell r="E125" t="str">
            <v>480005-000143</v>
          </cell>
          <cell r="F125">
            <v>14000</v>
          </cell>
          <cell r="G125">
            <v>5.4657142857142853</v>
          </cell>
          <cell r="H125">
            <v>76520</v>
          </cell>
          <cell r="J125" t="str">
            <v>480006-000608</v>
          </cell>
          <cell r="K125">
            <v>380</v>
          </cell>
          <cell r="L125">
            <v>20.420000000000002</v>
          </cell>
          <cell r="M125">
            <v>7759.6</v>
          </cell>
          <cell r="O125" t="str">
            <v>480007-001000</v>
          </cell>
          <cell r="P125">
            <v>13371</v>
          </cell>
          <cell r="Q125">
            <v>3.1995602423154588</v>
          </cell>
          <cell r="R125">
            <v>42781.32</v>
          </cell>
          <cell r="T125" t="str">
            <v>490000-000011</v>
          </cell>
          <cell r="U125">
            <v>120</v>
          </cell>
          <cell r="V125">
            <v>3139.2384999999999</v>
          </cell>
          <cell r="W125">
            <v>376708.62</v>
          </cell>
        </row>
        <row r="126">
          <cell r="E126" t="str">
            <v>480005-000144</v>
          </cell>
          <cell r="F126">
            <v>6000</v>
          </cell>
          <cell r="G126">
            <v>6.7433333333333332</v>
          </cell>
          <cell r="H126">
            <v>40460</v>
          </cell>
          <cell r="J126" t="str">
            <v>480006-000609</v>
          </cell>
          <cell r="K126">
            <v>800</v>
          </cell>
          <cell r="L126">
            <v>19.635000000000002</v>
          </cell>
          <cell r="M126">
            <v>15708</v>
          </cell>
          <cell r="O126" t="str">
            <v>480008-000900</v>
          </cell>
          <cell r="P126">
            <v>2000</v>
          </cell>
          <cell r="Q126">
            <v>4.2</v>
          </cell>
          <cell r="R126">
            <v>8400</v>
          </cell>
          <cell r="T126" t="str">
            <v>490000-000501</v>
          </cell>
          <cell r="U126">
            <v>3451</v>
          </cell>
          <cell r="V126">
            <v>39.5</v>
          </cell>
          <cell r="W126">
            <v>136314.5</v>
          </cell>
        </row>
        <row r="127">
          <cell r="E127" t="str">
            <v>480006-000508</v>
          </cell>
          <cell r="F127">
            <v>6840</v>
          </cell>
          <cell r="G127">
            <v>19.635000000000005</v>
          </cell>
          <cell r="H127">
            <v>134303.40000000002</v>
          </cell>
          <cell r="J127" t="str">
            <v>480006-000610</v>
          </cell>
          <cell r="K127">
            <v>1552</v>
          </cell>
          <cell r="L127">
            <v>20.146868556701033</v>
          </cell>
          <cell r="M127">
            <v>31267.940000000002</v>
          </cell>
          <cell r="O127" t="str">
            <v>490000-000006</v>
          </cell>
          <cell r="P127">
            <v>660</v>
          </cell>
          <cell r="Q127">
            <v>103.7</v>
          </cell>
          <cell r="R127">
            <v>68442</v>
          </cell>
          <cell r="T127" t="str">
            <v>490000-000502</v>
          </cell>
          <cell r="U127">
            <v>2525.59</v>
          </cell>
          <cell r="V127">
            <v>82.000063351533697</v>
          </cell>
          <cell r="W127">
            <v>207098.54</v>
          </cell>
        </row>
        <row r="128">
          <cell r="E128" t="str">
            <v>480006-000606</v>
          </cell>
          <cell r="F128">
            <v>3209</v>
          </cell>
          <cell r="G128">
            <v>19.635001558117793</v>
          </cell>
          <cell r="H128">
            <v>63008.72</v>
          </cell>
          <cell r="J128" t="str">
            <v>480006-000905</v>
          </cell>
          <cell r="K128">
            <v>3574</v>
          </cell>
          <cell r="L128">
            <v>21.882926692781197</v>
          </cell>
          <cell r="M128">
            <v>78209.58</v>
          </cell>
          <cell r="O128" t="str">
            <v>490000-000011</v>
          </cell>
          <cell r="P128">
            <v>70</v>
          </cell>
          <cell r="Q128">
            <v>3273.8261428571427</v>
          </cell>
          <cell r="R128">
            <v>229167.83</v>
          </cell>
          <cell r="T128" t="str">
            <v>490002-000300</v>
          </cell>
          <cell r="U128">
            <v>10000</v>
          </cell>
          <cell r="V128">
            <v>24.978999999999999</v>
          </cell>
          <cell r="W128">
            <v>249790</v>
          </cell>
        </row>
        <row r="129">
          <cell r="E129" t="str">
            <v>480006-000607</v>
          </cell>
          <cell r="F129">
            <v>400</v>
          </cell>
          <cell r="G129">
            <v>19.635000000000002</v>
          </cell>
          <cell r="H129">
            <v>7854</v>
          </cell>
          <cell r="J129" t="str">
            <v>480006-000911</v>
          </cell>
          <cell r="K129">
            <v>800</v>
          </cell>
          <cell r="L129">
            <v>22.17</v>
          </cell>
          <cell r="M129">
            <v>17736</v>
          </cell>
          <cell r="O129" t="str">
            <v>490001-100000</v>
          </cell>
          <cell r="P129">
            <v>9972</v>
          </cell>
          <cell r="Q129">
            <v>18.989999999999998</v>
          </cell>
          <cell r="R129">
            <v>189368.28</v>
          </cell>
        </row>
        <row r="130">
          <cell r="E130" t="str">
            <v>480006-000608</v>
          </cell>
          <cell r="F130">
            <v>400</v>
          </cell>
          <cell r="G130">
            <v>19.635000000000002</v>
          </cell>
          <cell r="H130">
            <v>7854</v>
          </cell>
          <cell r="J130" t="str">
            <v>480006-000912</v>
          </cell>
          <cell r="K130">
            <v>2266</v>
          </cell>
          <cell r="L130">
            <v>21.767780229479261</v>
          </cell>
          <cell r="M130">
            <v>49325.79</v>
          </cell>
          <cell r="O130" t="str">
            <v>490002-000300</v>
          </cell>
          <cell r="P130">
            <v>9500</v>
          </cell>
          <cell r="Q130">
            <v>24.44</v>
          </cell>
          <cell r="R130">
            <v>232180</v>
          </cell>
        </row>
        <row r="131">
          <cell r="E131" t="str">
            <v>480006-000609</v>
          </cell>
          <cell r="F131">
            <v>888</v>
          </cell>
          <cell r="G131">
            <v>19.635000000000002</v>
          </cell>
          <cell r="H131">
            <v>17435.88</v>
          </cell>
          <cell r="J131" t="str">
            <v>480006-000913</v>
          </cell>
          <cell r="K131">
            <v>336</v>
          </cell>
          <cell r="L131">
            <v>22.169999999999998</v>
          </cell>
          <cell r="M131">
            <v>7449.12</v>
          </cell>
          <cell r="O131" t="str">
            <v>490002-000302</v>
          </cell>
          <cell r="P131">
            <v>50</v>
          </cell>
          <cell r="Q131">
            <v>67.599999999999994</v>
          </cell>
          <cell r="R131">
            <v>3380</v>
          </cell>
        </row>
        <row r="132">
          <cell r="E132" t="str">
            <v>480006-000905</v>
          </cell>
          <cell r="F132">
            <v>10771</v>
          </cell>
          <cell r="G132">
            <v>21.315000464209451</v>
          </cell>
          <cell r="H132">
            <v>229583.87</v>
          </cell>
          <cell r="J132" t="str">
            <v>480006-001003</v>
          </cell>
          <cell r="K132">
            <v>3180</v>
          </cell>
          <cell r="L132">
            <v>23.237761006289308</v>
          </cell>
          <cell r="M132">
            <v>73896.08</v>
          </cell>
          <cell r="O132" t="str">
            <v>401008-000100</v>
          </cell>
          <cell r="P132">
            <v>-3500</v>
          </cell>
          <cell r="Q132">
            <v>0.75511142857142854</v>
          </cell>
          <cell r="R132">
            <v>-2642.89</v>
          </cell>
        </row>
        <row r="133">
          <cell r="E133" t="str">
            <v>480006-000911</v>
          </cell>
          <cell r="F133">
            <v>3440</v>
          </cell>
          <cell r="G133">
            <v>21.315000000000001</v>
          </cell>
          <cell r="H133">
            <v>73323.600000000006</v>
          </cell>
          <cell r="J133" t="str">
            <v>480006-001005</v>
          </cell>
          <cell r="K133">
            <v>1660</v>
          </cell>
          <cell r="L133">
            <v>22.80819277108434</v>
          </cell>
          <cell r="M133">
            <v>37861.600000000006</v>
          </cell>
          <cell r="O133" t="str">
            <v>401004-000100</v>
          </cell>
          <cell r="P133">
            <v>-1697</v>
          </cell>
          <cell r="Q133">
            <v>0.52</v>
          </cell>
          <cell r="R133">
            <v>-882.44</v>
          </cell>
        </row>
        <row r="134">
          <cell r="E134" t="str">
            <v>480006-000912</v>
          </cell>
          <cell r="F134">
            <v>4460</v>
          </cell>
          <cell r="G134">
            <v>21.314999999999998</v>
          </cell>
          <cell r="H134">
            <v>95064.9</v>
          </cell>
          <cell r="J134" t="str">
            <v>480006-001006</v>
          </cell>
          <cell r="K134">
            <v>3160</v>
          </cell>
          <cell r="L134">
            <v>23.237762658227847</v>
          </cell>
          <cell r="M134">
            <v>73431.33</v>
          </cell>
          <cell r="O134" t="str">
            <v>409005-000100</v>
          </cell>
          <cell r="P134">
            <v>-5238</v>
          </cell>
          <cell r="Q134">
            <v>0.38</v>
          </cell>
          <cell r="R134">
            <v>-1990.44</v>
          </cell>
        </row>
        <row r="135">
          <cell r="E135" t="str">
            <v>480006-000913</v>
          </cell>
          <cell r="F135">
            <v>1638</v>
          </cell>
          <cell r="G135">
            <v>21.315000000000001</v>
          </cell>
          <cell r="H135">
            <v>34913.97</v>
          </cell>
          <cell r="J135" t="str">
            <v>480006-002001</v>
          </cell>
          <cell r="K135">
            <v>5400</v>
          </cell>
          <cell r="L135">
            <v>5.8849999999999998</v>
          </cell>
          <cell r="M135">
            <v>31779</v>
          </cell>
        </row>
        <row r="136">
          <cell r="E136" t="str">
            <v>480006-000914</v>
          </cell>
          <cell r="F136">
            <v>1620</v>
          </cell>
          <cell r="G136">
            <v>21.315000000000001</v>
          </cell>
          <cell r="H136">
            <v>34530.300000000003</v>
          </cell>
          <cell r="J136" t="str">
            <v>480007-000601</v>
          </cell>
          <cell r="K136">
            <v>5579</v>
          </cell>
          <cell r="L136">
            <v>2.1106040509051804</v>
          </cell>
          <cell r="M136">
            <v>11775.060000000001</v>
          </cell>
        </row>
        <row r="137">
          <cell r="E137" t="str">
            <v>480006-001003</v>
          </cell>
          <cell r="F137">
            <v>820</v>
          </cell>
          <cell r="G137">
            <v>22.344000000000001</v>
          </cell>
          <cell r="H137">
            <v>18322.080000000002</v>
          </cell>
          <cell r="J137" t="str">
            <v>480007-000907</v>
          </cell>
          <cell r="K137">
            <v>45640</v>
          </cell>
          <cell r="L137">
            <v>2.2725065731814196</v>
          </cell>
          <cell r="M137">
            <v>103717.2</v>
          </cell>
        </row>
        <row r="138">
          <cell r="E138" t="str">
            <v>480006-001005</v>
          </cell>
          <cell r="F138">
            <v>1557</v>
          </cell>
          <cell r="G138">
            <v>22.344001284521514</v>
          </cell>
          <cell r="H138">
            <v>34789.61</v>
          </cell>
          <cell r="J138" t="str">
            <v>480007-001000</v>
          </cell>
          <cell r="K138">
            <v>15000</v>
          </cell>
          <cell r="L138">
            <v>3.19956</v>
          </cell>
          <cell r="M138">
            <v>47993.4</v>
          </cell>
        </row>
        <row r="139">
          <cell r="E139" t="str">
            <v>480006-002001</v>
          </cell>
          <cell r="F139">
            <v>5400</v>
          </cell>
          <cell r="G139">
            <v>5.8849999999999998</v>
          </cell>
          <cell r="H139">
            <v>31779</v>
          </cell>
          <cell r="J139" t="str">
            <v>480008-000900</v>
          </cell>
          <cell r="K139">
            <v>7142</v>
          </cell>
          <cell r="L139">
            <v>3.9983758050966118</v>
          </cell>
          <cell r="M139">
            <v>28556.400000000001</v>
          </cell>
        </row>
        <row r="140">
          <cell r="E140" t="str">
            <v>480007-000601</v>
          </cell>
          <cell r="F140">
            <v>29348</v>
          </cell>
          <cell r="G140">
            <v>2.0579998637045116</v>
          </cell>
          <cell r="H140">
            <v>60398.18</v>
          </cell>
          <cell r="J140" t="str">
            <v>490000-000011</v>
          </cell>
          <cell r="K140">
            <v>110</v>
          </cell>
          <cell r="L140">
            <v>3427.3521818181816</v>
          </cell>
          <cell r="M140">
            <v>377008.74</v>
          </cell>
        </row>
        <row r="141">
          <cell r="E141" t="str">
            <v>480007-000907</v>
          </cell>
          <cell r="F141">
            <v>73811</v>
          </cell>
          <cell r="G141">
            <v>2.1945000067740579</v>
          </cell>
          <cell r="H141">
            <v>161978.23999999999</v>
          </cell>
          <cell r="J141" t="str">
            <v>490000-000500</v>
          </cell>
          <cell r="K141">
            <v>3931.2</v>
          </cell>
          <cell r="L141">
            <v>59</v>
          </cell>
          <cell r="M141">
            <v>231940.8</v>
          </cell>
        </row>
        <row r="142">
          <cell r="E142" t="str">
            <v>480008-000900</v>
          </cell>
          <cell r="F142">
            <v>12459</v>
          </cell>
          <cell r="G142">
            <v>3.9937402680793004</v>
          </cell>
          <cell r="H142">
            <v>49758.01</v>
          </cell>
          <cell r="J142" t="str">
            <v>490000-000501</v>
          </cell>
          <cell r="K142">
            <v>2953</v>
          </cell>
          <cell r="L142">
            <v>39.5</v>
          </cell>
          <cell r="M142">
            <v>116643.5</v>
          </cell>
        </row>
        <row r="143">
          <cell r="E143" t="str">
            <v>490000-000006</v>
          </cell>
          <cell r="F143">
            <v>440</v>
          </cell>
          <cell r="G143">
            <v>103.7</v>
          </cell>
          <cell r="H143">
            <v>45628</v>
          </cell>
          <cell r="J143" t="str">
            <v>490001-100000</v>
          </cell>
          <cell r="K143">
            <v>2880</v>
          </cell>
          <cell r="L143">
            <v>21</v>
          </cell>
          <cell r="M143">
            <v>60480</v>
          </cell>
        </row>
        <row r="144">
          <cell r="E144" t="str">
            <v>490000-000011</v>
          </cell>
          <cell r="F144">
            <v>60</v>
          </cell>
          <cell r="G144">
            <v>3622.2710000000002</v>
          </cell>
          <cell r="H144">
            <v>217336.26</v>
          </cell>
          <cell r="J144" t="str">
            <v>490002-000300</v>
          </cell>
          <cell r="K144">
            <v>7500</v>
          </cell>
          <cell r="L144">
            <v>24.44</v>
          </cell>
          <cell r="M144">
            <v>183300</v>
          </cell>
        </row>
        <row r="145">
          <cell r="E145" t="str">
            <v>490000-000500</v>
          </cell>
          <cell r="F145">
            <v>2620.8000000000002</v>
          </cell>
          <cell r="G145">
            <v>59</v>
          </cell>
          <cell r="H145">
            <v>154627.20000000001</v>
          </cell>
        </row>
        <row r="146">
          <cell r="E146" t="str">
            <v>490000-000501</v>
          </cell>
          <cell r="F146">
            <v>3077</v>
          </cell>
          <cell r="G146">
            <v>39.5</v>
          </cell>
          <cell r="H146">
            <v>121541.5</v>
          </cell>
        </row>
        <row r="147">
          <cell r="E147" t="str">
            <v>490001-100000</v>
          </cell>
          <cell r="F147">
            <v>4320</v>
          </cell>
          <cell r="G147">
            <v>21</v>
          </cell>
          <cell r="H147">
            <v>90720</v>
          </cell>
        </row>
        <row r="148">
          <cell r="E148" t="str">
            <v>490002-000300</v>
          </cell>
          <cell r="F148">
            <v>11500</v>
          </cell>
          <cell r="G148">
            <v>24.44</v>
          </cell>
          <cell r="H148">
            <v>281060</v>
          </cell>
        </row>
      </sheetData>
      <sheetData sheetId="8">
        <row r="19">
          <cell r="D19" t="str">
            <v>Clave</v>
          </cell>
          <cell r="E19" t="str">
            <v>Estándar</v>
          </cell>
        </row>
        <row r="20">
          <cell r="D20" t="str">
            <v>100000-100001</v>
          </cell>
          <cell r="E20">
            <v>1.0469610794710942</v>
          </cell>
        </row>
        <row r="21">
          <cell r="D21" t="str">
            <v>103000-000100</v>
          </cell>
          <cell r="E21">
            <v>33.345687500000004</v>
          </cell>
        </row>
        <row r="22">
          <cell r="D22" t="str">
            <v>103001-000102</v>
          </cell>
          <cell r="E22">
            <v>59.636172316384183</v>
          </cell>
        </row>
        <row r="23">
          <cell r="D23" t="str">
            <v>103002-001891</v>
          </cell>
          <cell r="E23">
            <v>418.80275</v>
          </cell>
        </row>
        <row r="24">
          <cell r="D24" t="str">
            <v>103003-020801</v>
          </cell>
          <cell r="E24">
            <v>6178.9291379310343</v>
          </cell>
        </row>
        <row r="25">
          <cell r="D25" t="str">
            <v>109001-001000</v>
          </cell>
          <cell r="E25">
            <v>5977.8</v>
          </cell>
        </row>
        <row r="26">
          <cell r="D26" t="str">
            <v>109001-002000</v>
          </cell>
          <cell r="E26">
            <v>6897.6</v>
          </cell>
        </row>
        <row r="27">
          <cell r="D27" t="str">
            <v>109002-002000</v>
          </cell>
          <cell r="E27">
            <v>4755.84</v>
          </cell>
        </row>
        <row r="28">
          <cell r="D28" t="str">
            <v>109003-000600</v>
          </cell>
          <cell r="E28">
            <v>8117.6799999999994</v>
          </cell>
        </row>
        <row r="29">
          <cell r="D29" t="str">
            <v>109005-000600</v>
          </cell>
          <cell r="E29">
            <v>9335.68</v>
          </cell>
        </row>
        <row r="30">
          <cell r="D30" t="str">
            <v>109003-001000</v>
          </cell>
          <cell r="E30">
            <v>11080</v>
          </cell>
        </row>
        <row r="31">
          <cell r="D31" t="str">
            <v>109006-000900</v>
          </cell>
          <cell r="E31">
            <v>5634</v>
          </cell>
        </row>
        <row r="32">
          <cell r="D32" t="str">
            <v>109006-002000</v>
          </cell>
          <cell r="E32">
            <v>8734.08</v>
          </cell>
        </row>
        <row r="33">
          <cell r="D33" t="str">
            <v>109007-000900</v>
          </cell>
          <cell r="E33">
            <v>7453.2</v>
          </cell>
        </row>
        <row r="34">
          <cell r="D34" t="str">
            <v>109007-002000</v>
          </cell>
          <cell r="E34">
            <v>10982.880000000001</v>
          </cell>
        </row>
        <row r="35">
          <cell r="D35" t="str">
            <v>109008-000900</v>
          </cell>
          <cell r="E35">
            <v>6408.6</v>
          </cell>
        </row>
        <row r="36">
          <cell r="D36" t="str">
            <v>300100-000000</v>
          </cell>
          <cell r="E36">
            <v>4.5760000000000002E-2</v>
          </cell>
        </row>
        <row r="37">
          <cell r="D37" t="str">
            <v>300109-007001</v>
          </cell>
          <cell r="E37">
            <v>3.1102089368667865</v>
          </cell>
        </row>
        <row r="38">
          <cell r="D38" t="str">
            <v>300109-008001</v>
          </cell>
          <cell r="E38">
            <v>4.3120139999999996</v>
          </cell>
        </row>
        <row r="39">
          <cell r="D39" t="str">
            <v>300200-000004</v>
          </cell>
          <cell r="E39">
            <v>11</v>
          </cell>
        </row>
        <row r="40">
          <cell r="D40" t="str">
            <v>300200-000005</v>
          </cell>
          <cell r="E40">
            <v>11</v>
          </cell>
        </row>
        <row r="41">
          <cell r="D41" t="str">
            <v>300200-000500</v>
          </cell>
          <cell r="E41">
            <v>233.3800606060606</v>
          </cell>
        </row>
        <row r="42">
          <cell r="D42" t="str">
            <v>300200-000501</v>
          </cell>
          <cell r="E42">
            <v>236.19408484848483</v>
          </cell>
        </row>
        <row r="43">
          <cell r="D43" t="str">
            <v>300200-000502</v>
          </cell>
          <cell r="E43">
            <v>75.970666666666659</v>
          </cell>
        </row>
        <row r="44">
          <cell r="D44" t="str">
            <v>300300-000003</v>
          </cell>
          <cell r="E44">
            <v>24.069244223709784</v>
          </cell>
        </row>
        <row r="45">
          <cell r="D45" t="str">
            <v>300300-000006</v>
          </cell>
          <cell r="E45">
            <v>62.034147055818394</v>
          </cell>
        </row>
        <row r="46">
          <cell r="D46" t="str">
            <v>300300-000008</v>
          </cell>
          <cell r="E46">
            <v>39.323156434184682</v>
          </cell>
        </row>
        <row r="47">
          <cell r="D47" t="str">
            <v>300300-000009</v>
          </cell>
          <cell r="E47">
            <v>2.44</v>
          </cell>
        </row>
        <row r="48">
          <cell r="D48" t="str">
            <v>300300-000013</v>
          </cell>
          <cell r="E48">
            <v>16.3</v>
          </cell>
        </row>
        <row r="49">
          <cell r="D49" t="str">
            <v>300300-000014</v>
          </cell>
          <cell r="E49">
            <v>7.5</v>
          </cell>
        </row>
        <row r="50">
          <cell r="D50" t="str">
            <v>300300-000022</v>
          </cell>
          <cell r="E50">
            <v>559.33849999999995</v>
          </cell>
        </row>
        <row r="51">
          <cell r="D51" t="str">
            <v>300300-000027</v>
          </cell>
          <cell r="E51">
            <v>1.94</v>
          </cell>
        </row>
        <row r="52">
          <cell r="D52" t="str">
            <v>300300-000035</v>
          </cell>
          <cell r="E52">
            <v>43.5</v>
          </cell>
        </row>
        <row r="53">
          <cell r="D53" t="str">
            <v>300300-000037</v>
          </cell>
          <cell r="E53">
            <v>28.4</v>
          </cell>
        </row>
        <row r="54">
          <cell r="D54" t="str">
            <v>300300-000038</v>
          </cell>
          <cell r="E54">
            <v>29.4</v>
          </cell>
        </row>
        <row r="55">
          <cell r="D55" t="str">
            <v>300300-000046</v>
          </cell>
          <cell r="E55" t="e">
            <v>#DIV/0!</v>
          </cell>
        </row>
        <row r="56">
          <cell r="D56" t="str">
            <v>300300-000051</v>
          </cell>
          <cell r="E56">
            <v>15.907189666666667</v>
          </cell>
        </row>
        <row r="57">
          <cell r="D57" t="str">
            <v>300300-000052</v>
          </cell>
          <cell r="E57">
            <v>2.75</v>
          </cell>
        </row>
        <row r="58">
          <cell r="D58" t="str">
            <v>300300-000053</v>
          </cell>
          <cell r="E58">
            <v>2.76</v>
          </cell>
        </row>
        <row r="59">
          <cell r="D59" t="str">
            <v>300300-000060</v>
          </cell>
          <cell r="E59">
            <v>25.932467959677421</v>
          </cell>
        </row>
        <row r="60">
          <cell r="D60" t="str">
            <v>300300-000063</v>
          </cell>
          <cell r="E60">
            <v>9.5</v>
          </cell>
        </row>
        <row r="61">
          <cell r="D61" t="str">
            <v>300300-000066</v>
          </cell>
          <cell r="E61">
            <v>33.5</v>
          </cell>
        </row>
        <row r="62">
          <cell r="D62" t="str">
            <v>300300-000067</v>
          </cell>
          <cell r="E62">
            <v>30.670638455827767</v>
          </cell>
        </row>
        <row r="63">
          <cell r="D63" t="str">
            <v>300300-000078</v>
          </cell>
          <cell r="E63">
            <v>50.783555555555552</v>
          </cell>
        </row>
        <row r="64">
          <cell r="D64" t="str">
            <v>300300-000083</v>
          </cell>
          <cell r="E64">
            <v>29.3</v>
          </cell>
        </row>
        <row r="65">
          <cell r="D65" t="str">
            <v>300300-000087</v>
          </cell>
          <cell r="E65">
            <v>6.82</v>
          </cell>
        </row>
        <row r="66">
          <cell r="D66" t="str">
            <v>300300-000090</v>
          </cell>
          <cell r="E66">
            <v>7.1718000000000002</v>
          </cell>
        </row>
        <row r="67">
          <cell r="D67" t="str">
            <v>300300-000091</v>
          </cell>
          <cell r="E67">
            <v>25.4</v>
          </cell>
        </row>
        <row r="68">
          <cell r="D68" t="str">
            <v>300300-000105</v>
          </cell>
          <cell r="E68">
            <v>8.5</v>
          </cell>
        </row>
        <row r="69">
          <cell r="D69" t="str">
            <v>300300-000108</v>
          </cell>
          <cell r="E69">
            <v>18.8</v>
          </cell>
        </row>
        <row r="70">
          <cell r="D70" t="str">
            <v>300300-000109</v>
          </cell>
          <cell r="E70">
            <v>15</v>
          </cell>
        </row>
        <row r="71">
          <cell r="D71" t="str">
            <v>300300-000115</v>
          </cell>
          <cell r="E71">
            <v>195.84154999999998</v>
          </cell>
        </row>
        <row r="72">
          <cell r="D72" t="str">
            <v>300300-000131</v>
          </cell>
          <cell r="E72">
            <v>6.82</v>
          </cell>
        </row>
        <row r="73">
          <cell r="D73" t="str">
            <v>300300-000133</v>
          </cell>
          <cell r="E73">
            <v>52.355383333333336</v>
          </cell>
        </row>
        <row r="74">
          <cell r="D74" t="str">
            <v>300300-000135</v>
          </cell>
          <cell r="E74">
            <v>107.19747777777778</v>
          </cell>
        </row>
        <row r="75">
          <cell r="D75" t="str">
            <v>300300-000138</v>
          </cell>
          <cell r="E75">
            <v>175.35549890109891</v>
          </cell>
        </row>
        <row r="76">
          <cell r="D76" t="str">
            <v>300300-000139</v>
          </cell>
          <cell r="E76">
            <v>375.75965759259259</v>
          </cell>
        </row>
        <row r="77">
          <cell r="D77" t="str">
            <v>300300-000140</v>
          </cell>
          <cell r="E77">
            <v>59.7</v>
          </cell>
        </row>
        <row r="78">
          <cell r="D78" t="str">
            <v>300300-000141</v>
          </cell>
          <cell r="E78">
            <v>390.6</v>
          </cell>
        </row>
        <row r="79">
          <cell r="D79" t="str">
            <v>300300-000144</v>
          </cell>
          <cell r="E79">
            <v>38.5</v>
          </cell>
        </row>
        <row r="80">
          <cell r="D80" t="str">
            <v>300300-000146</v>
          </cell>
          <cell r="E80">
            <v>169.75222638888889</v>
          </cell>
        </row>
        <row r="81">
          <cell r="D81" t="str">
            <v>300300-000147</v>
          </cell>
          <cell r="E81">
            <v>26.978756831370543</v>
          </cell>
        </row>
        <row r="82">
          <cell r="D82" t="str">
            <v>300300-000148</v>
          </cell>
          <cell r="E82">
            <v>28.475000000000001</v>
          </cell>
        </row>
        <row r="83">
          <cell r="D83" t="str">
            <v>300300-000150</v>
          </cell>
          <cell r="E83">
            <v>135.82814814814813</v>
          </cell>
        </row>
        <row r="84">
          <cell r="D84" t="str">
            <v>300300-000151</v>
          </cell>
          <cell r="E84">
            <v>96.874439999999993</v>
          </cell>
        </row>
        <row r="85">
          <cell r="D85" t="str">
            <v>300300-000153</v>
          </cell>
          <cell r="E85">
            <v>27.924393851758438</v>
          </cell>
        </row>
        <row r="86">
          <cell r="D86" t="str">
            <v>300401-017004</v>
          </cell>
          <cell r="E86">
            <v>264.72005555555552</v>
          </cell>
        </row>
        <row r="87">
          <cell r="D87" t="str">
            <v>300407-024000</v>
          </cell>
          <cell r="E87">
            <v>196.46388854166668</v>
          </cell>
        </row>
        <row r="88">
          <cell r="D88" t="str">
            <v>300407-025000</v>
          </cell>
          <cell r="E88">
            <v>338.56577932098764</v>
          </cell>
        </row>
        <row r="89">
          <cell r="D89" t="str">
            <v>300409-000001</v>
          </cell>
          <cell r="E89">
            <v>93.260566666666676</v>
          </cell>
        </row>
        <row r="90">
          <cell r="D90" t="str">
            <v>300409-003000</v>
          </cell>
          <cell r="E90">
            <v>190.31677191358025</v>
          </cell>
        </row>
        <row r="91">
          <cell r="D91" t="str">
            <v>300409-006001</v>
          </cell>
          <cell r="E91">
            <v>258.41179515073742</v>
          </cell>
        </row>
        <row r="92">
          <cell r="D92" t="str">
            <v>300409-007001</v>
          </cell>
          <cell r="E92">
            <v>232.90393883344726</v>
          </cell>
        </row>
        <row r="93">
          <cell r="D93" t="str">
            <v>300409-009000</v>
          </cell>
          <cell r="E93">
            <v>229.52783333333335</v>
          </cell>
        </row>
        <row r="94">
          <cell r="D94" t="str">
            <v>300409-013000</v>
          </cell>
          <cell r="E94">
            <v>165.23</v>
          </cell>
        </row>
        <row r="95">
          <cell r="D95" t="str">
            <v>300501-004000</v>
          </cell>
          <cell r="E95">
            <v>1869</v>
          </cell>
        </row>
        <row r="96">
          <cell r="D96" t="str">
            <v>300507-003000</v>
          </cell>
          <cell r="E96">
            <v>605.42138451370647</v>
          </cell>
        </row>
        <row r="97">
          <cell r="D97" t="str">
            <v>300509-008000</v>
          </cell>
          <cell r="E97">
            <v>777.80786666666665</v>
          </cell>
        </row>
        <row r="98">
          <cell r="D98" t="str">
            <v>300509-010000</v>
          </cell>
          <cell r="E98">
            <v>1642.1537499999999</v>
          </cell>
        </row>
        <row r="99">
          <cell r="D99" t="str">
            <v>300509-013000</v>
          </cell>
          <cell r="E99">
            <v>1043.1075270258198</v>
          </cell>
        </row>
        <row r="100">
          <cell r="D100" t="str">
            <v>401001-000101</v>
          </cell>
          <cell r="E100">
            <v>0.79239999999999999</v>
          </cell>
        </row>
        <row r="101">
          <cell r="D101" t="str">
            <v>401004-000001</v>
          </cell>
          <cell r="E101">
            <v>6.9000000000000006E-2</v>
          </cell>
        </row>
        <row r="102">
          <cell r="D102" t="str">
            <v>401008-000500</v>
          </cell>
          <cell r="E102">
            <v>2.077</v>
          </cell>
        </row>
        <row r="103">
          <cell r="D103" t="str">
            <v>401017-000200</v>
          </cell>
          <cell r="E103">
            <v>1.016</v>
          </cell>
        </row>
        <row r="104">
          <cell r="D104" t="str">
            <v>401017-000500</v>
          </cell>
          <cell r="E104">
            <v>1.3233000000000001</v>
          </cell>
        </row>
        <row r="105">
          <cell r="D105" t="str">
            <v>401021-001000</v>
          </cell>
          <cell r="E105">
            <v>2</v>
          </cell>
        </row>
        <row r="106">
          <cell r="D106" t="str">
            <v>407024-000000</v>
          </cell>
          <cell r="E106">
            <v>6.7820000000000005E-2</v>
          </cell>
        </row>
        <row r="107">
          <cell r="D107" t="str">
            <v>408001-000107</v>
          </cell>
          <cell r="E107">
            <v>0.85799999999999998</v>
          </cell>
        </row>
        <row r="108">
          <cell r="D108" t="str">
            <v>408001-000108</v>
          </cell>
          <cell r="E108">
            <v>0.38</v>
          </cell>
        </row>
        <row r="109">
          <cell r="D109" t="str">
            <v>408001-000109</v>
          </cell>
          <cell r="E109">
            <v>0.85799999999999998</v>
          </cell>
        </row>
        <row r="110">
          <cell r="D110" t="str">
            <v>408001-000110</v>
          </cell>
          <cell r="E110">
            <v>0.38</v>
          </cell>
        </row>
        <row r="111">
          <cell r="D111" t="str">
            <v>409001-001001</v>
          </cell>
          <cell r="E111">
            <v>1.0669999999999999</v>
          </cell>
        </row>
        <row r="112">
          <cell r="D112" t="str">
            <v>409001-002002</v>
          </cell>
          <cell r="E112">
            <v>1.0669999999999999</v>
          </cell>
        </row>
        <row r="113">
          <cell r="D113" t="str">
            <v>409001-002003</v>
          </cell>
          <cell r="E113">
            <v>0.56999999999999995</v>
          </cell>
        </row>
        <row r="114">
          <cell r="D114" t="str">
            <v>409002-002002</v>
          </cell>
          <cell r="E114">
            <v>1.093</v>
          </cell>
        </row>
        <row r="115">
          <cell r="D115" t="str">
            <v>409002-002003</v>
          </cell>
          <cell r="E115">
            <v>0.61499999999999999</v>
          </cell>
        </row>
        <row r="116">
          <cell r="D116" t="str">
            <v>409003-000101</v>
          </cell>
          <cell r="E116">
            <v>0.48499999999999999</v>
          </cell>
        </row>
        <row r="117">
          <cell r="D117" t="str">
            <v>409003-000502</v>
          </cell>
          <cell r="E117">
            <v>0.79900000000000004</v>
          </cell>
        </row>
        <row r="118">
          <cell r="D118" t="str">
            <v>409003-000503</v>
          </cell>
          <cell r="E118">
            <v>0.29299999999999998</v>
          </cell>
        </row>
        <row r="119">
          <cell r="D119" t="str">
            <v>409003-001002</v>
          </cell>
          <cell r="E119">
            <v>1.0680000000000001</v>
          </cell>
        </row>
        <row r="120">
          <cell r="D120" t="str">
            <v>409003-001003</v>
          </cell>
          <cell r="E120">
            <v>0.65800000000000003</v>
          </cell>
        </row>
        <row r="121">
          <cell r="D121" t="str">
            <v>409004-000000</v>
          </cell>
          <cell r="E121">
            <v>6.9000000000000006E-2</v>
          </cell>
        </row>
        <row r="122">
          <cell r="D122" t="str">
            <v>409004-000100</v>
          </cell>
          <cell r="E122">
            <v>0.45666666666666672</v>
          </cell>
        </row>
        <row r="123">
          <cell r="D123" t="str">
            <v>409004-000500</v>
          </cell>
          <cell r="E123">
            <v>0.84533333333333338</v>
          </cell>
        </row>
        <row r="124">
          <cell r="D124" t="str">
            <v>409004-000501</v>
          </cell>
          <cell r="E124">
            <v>0.28299999999999997</v>
          </cell>
        </row>
        <row r="125">
          <cell r="D125" t="str">
            <v>409005-000000</v>
          </cell>
          <cell r="E125">
            <v>6.7820000000000005E-2</v>
          </cell>
        </row>
        <row r="126">
          <cell r="D126" t="str">
            <v>409005-000101</v>
          </cell>
          <cell r="E126">
            <v>0.48549999999999999</v>
          </cell>
        </row>
        <row r="127">
          <cell r="D127" t="str">
            <v>409005-000502</v>
          </cell>
          <cell r="E127">
            <v>0.79366666666666674</v>
          </cell>
        </row>
        <row r="128">
          <cell r="D128" t="str">
            <v>409005-000503</v>
          </cell>
          <cell r="E128">
            <v>0.27749999999999997</v>
          </cell>
        </row>
        <row r="129">
          <cell r="D129" t="str">
            <v>409006-002002</v>
          </cell>
          <cell r="E129">
            <v>1.0669999999999999</v>
          </cell>
        </row>
        <row r="130">
          <cell r="D130" t="str">
            <v>409006-002003</v>
          </cell>
          <cell r="E130">
            <v>0.56999999999999995</v>
          </cell>
        </row>
        <row r="131">
          <cell r="D131" t="str">
            <v>409007-002002</v>
          </cell>
          <cell r="E131">
            <v>1.0669999999999999</v>
          </cell>
        </row>
        <row r="132">
          <cell r="D132" t="str">
            <v>409007-002003</v>
          </cell>
          <cell r="E132">
            <v>0.56999999999999995</v>
          </cell>
        </row>
        <row r="133">
          <cell r="D133" t="str">
            <v>409008-000901</v>
          </cell>
          <cell r="E133">
            <v>1</v>
          </cell>
        </row>
        <row r="134">
          <cell r="D134" t="str">
            <v>409009-001000</v>
          </cell>
          <cell r="E134">
            <v>0.96116504854368934</v>
          </cell>
        </row>
        <row r="135">
          <cell r="D135" t="str">
            <v>409010-000500</v>
          </cell>
          <cell r="E135">
            <v>1.1144999999999998</v>
          </cell>
        </row>
        <row r="136">
          <cell r="D136" t="str">
            <v>409010-000501</v>
          </cell>
          <cell r="E136">
            <v>0.879</v>
          </cell>
        </row>
        <row r="137">
          <cell r="D137" t="str">
            <v>409011-001000</v>
          </cell>
          <cell r="E137">
            <v>0.997</v>
          </cell>
        </row>
        <row r="138">
          <cell r="D138" t="str">
            <v>409011-001001</v>
          </cell>
          <cell r="E138">
            <v>0.92749999999999999</v>
          </cell>
        </row>
        <row r="139">
          <cell r="D139" t="str">
            <v>409012-000000</v>
          </cell>
          <cell r="E139">
            <v>6.9000000000000006E-2</v>
          </cell>
        </row>
        <row r="140">
          <cell r="D140" t="str">
            <v>409012-000100</v>
          </cell>
          <cell r="E140">
            <v>0.86</v>
          </cell>
        </row>
        <row r="141">
          <cell r="D141" t="str">
            <v>409012-000500</v>
          </cell>
          <cell r="E141">
            <v>1.3076666666666668</v>
          </cell>
        </row>
        <row r="142">
          <cell r="D142" t="str">
            <v>409012-000501</v>
          </cell>
          <cell r="E142">
            <v>0.94366666666666665</v>
          </cell>
        </row>
        <row r="143">
          <cell r="D143" t="str">
            <v>409013-001000</v>
          </cell>
          <cell r="E143">
            <v>1.0669999999999999</v>
          </cell>
        </row>
        <row r="144">
          <cell r="D144" t="str">
            <v>460010-200000</v>
          </cell>
          <cell r="E144">
            <v>2.65</v>
          </cell>
        </row>
        <row r="145">
          <cell r="D145" t="str">
            <v>460010-400000</v>
          </cell>
          <cell r="E145">
            <v>2.8333138095913784</v>
          </cell>
        </row>
        <row r="146">
          <cell r="D146" t="str">
            <v>460010-500000</v>
          </cell>
          <cell r="E146">
            <v>3.4060000000000001</v>
          </cell>
        </row>
        <row r="147">
          <cell r="D147" t="str">
            <v>460010-600000</v>
          </cell>
          <cell r="E147">
            <v>3.29</v>
          </cell>
        </row>
        <row r="148">
          <cell r="D148" t="str">
            <v>460010-800000</v>
          </cell>
          <cell r="E148">
            <v>2.8</v>
          </cell>
        </row>
        <row r="149">
          <cell r="D149" t="str">
            <v>460028-000000</v>
          </cell>
          <cell r="E149">
            <v>8.8820009372071222</v>
          </cell>
        </row>
        <row r="150">
          <cell r="D150" t="str">
            <v>460050-000000</v>
          </cell>
          <cell r="E150">
            <v>4.66</v>
          </cell>
        </row>
        <row r="151">
          <cell r="D151" t="str">
            <v>460050-400000</v>
          </cell>
          <cell r="E151">
            <v>9.48</v>
          </cell>
        </row>
        <row r="152">
          <cell r="D152" t="str">
            <v>460050-500000</v>
          </cell>
          <cell r="E152">
            <v>9.48</v>
          </cell>
        </row>
        <row r="153">
          <cell r="D153" t="str">
            <v>460050-800000</v>
          </cell>
          <cell r="E153">
            <v>9.48</v>
          </cell>
        </row>
        <row r="154">
          <cell r="D154" t="str">
            <v>460090-000000</v>
          </cell>
          <cell r="E154">
            <v>13.23</v>
          </cell>
        </row>
        <row r="155">
          <cell r="D155" t="str">
            <v>460090-200000</v>
          </cell>
          <cell r="E155">
            <v>13.23</v>
          </cell>
        </row>
        <row r="156">
          <cell r="D156" t="str">
            <v>460090-300000</v>
          </cell>
          <cell r="E156">
            <v>13.229999999999999</v>
          </cell>
        </row>
        <row r="157">
          <cell r="D157" t="str">
            <v>460090-500000</v>
          </cell>
          <cell r="E157">
            <v>16.34</v>
          </cell>
        </row>
        <row r="158">
          <cell r="D158" t="str">
            <v>460090-600000</v>
          </cell>
          <cell r="E158">
            <v>13.23</v>
          </cell>
        </row>
        <row r="159">
          <cell r="D159" t="str">
            <v>460090-700000</v>
          </cell>
          <cell r="E159">
            <v>16.34</v>
          </cell>
        </row>
        <row r="160">
          <cell r="D160" t="str">
            <v>460100-000000</v>
          </cell>
          <cell r="E160">
            <v>7.0999999999999988</v>
          </cell>
        </row>
        <row r="161">
          <cell r="D161" t="str">
            <v>460100-100000</v>
          </cell>
          <cell r="E161">
            <v>7.25</v>
          </cell>
        </row>
        <row r="162">
          <cell r="D162" t="str">
            <v>460100-200000</v>
          </cell>
          <cell r="E162">
            <v>21.9</v>
          </cell>
        </row>
        <row r="163">
          <cell r="D163" t="str">
            <v>460100-300000</v>
          </cell>
          <cell r="E163">
            <v>21.9</v>
          </cell>
        </row>
        <row r="164">
          <cell r="D164" t="str">
            <v>460200-100000</v>
          </cell>
          <cell r="E164">
            <v>37.82</v>
          </cell>
        </row>
        <row r="165">
          <cell r="D165" t="str">
            <v>460200-500000</v>
          </cell>
          <cell r="E165">
            <v>37.82</v>
          </cell>
        </row>
        <row r="166">
          <cell r="D166" t="str">
            <v>460200-600000</v>
          </cell>
          <cell r="E166">
            <v>37.82</v>
          </cell>
        </row>
        <row r="167">
          <cell r="D167" t="str">
            <v>460200-800000</v>
          </cell>
          <cell r="E167">
            <v>36</v>
          </cell>
        </row>
        <row r="168">
          <cell r="D168" t="str">
            <v>460200-809002</v>
          </cell>
          <cell r="E168">
            <v>41.038000000000004</v>
          </cell>
        </row>
        <row r="169">
          <cell r="D169" t="str">
            <v>462160-800000</v>
          </cell>
          <cell r="E169">
            <v>387.81499999999994</v>
          </cell>
        </row>
        <row r="170">
          <cell r="D170" t="str">
            <v>469999-000000</v>
          </cell>
          <cell r="E170">
            <v>1200</v>
          </cell>
        </row>
        <row r="171">
          <cell r="D171" t="str">
            <v>469999-000001</v>
          </cell>
          <cell r="E171">
            <v>4691.8300000000054</v>
          </cell>
        </row>
        <row r="172">
          <cell r="D172" t="str">
            <v>470000-000102</v>
          </cell>
          <cell r="E172">
            <v>0.24</v>
          </cell>
        </row>
        <row r="173">
          <cell r="D173" t="str">
            <v>470000-000509</v>
          </cell>
          <cell r="E173">
            <v>0.28799999999999998</v>
          </cell>
        </row>
        <row r="174">
          <cell r="D174" t="str">
            <v>470000-000900</v>
          </cell>
          <cell r="E174">
            <v>3.0350000000000001</v>
          </cell>
        </row>
        <row r="175">
          <cell r="D175" t="str">
            <v>470000-000901</v>
          </cell>
          <cell r="E175">
            <v>0.78100000000000003</v>
          </cell>
        </row>
        <row r="176">
          <cell r="D176" t="str">
            <v>470000-000902</v>
          </cell>
          <cell r="E176">
            <v>0.41</v>
          </cell>
        </row>
        <row r="177">
          <cell r="D177" t="str">
            <v>470000-000905</v>
          </cell>
          <cell r="E177">
            <v>0.41</v>
          </cell>
        </row>
        <row r="178">
          <cell r="D178" t="str">
            <v>470000-000906</v>
          </cell>
          <cell r="E178">
            <v>0.45</v>
          </cell>
        </row>
        <row r="179">
          <cell r="D179" t="str">
            <v>470000-000907</v>
          </cell>
          <cell r="E179">
            <v>4.2430581333333333</v>
          </cell>
        </row>
        <row r="180">
          <cell r="D180" t="str">
            <v>470000-000908</v>
          </cell>
          <cell r="E180">
            <v>1.2793139782088758</v>
          </cell>
        </row>
        <row r="181">
          <cell r="D181" t="str">
            <v>470001-000110</v>
          </cell>
          <cell r="E181">
            <v>2.145</v>
          </cell>
        </row>
        <row r="182">
          <cell r="D182" t="str">
            <v>470001-000111</v>
          </cell>
          <cell r="E182">
            <v>2.21</v>
          </cell>
        </row>
        <row r="183">
          <cell r="D183" t="str">
            <v>480000-000100</v>
          </cell>
          <cell r="E183">
            <v>7.6719999999999997</v>
          </cell>
        </row>
        <row r="184">
          <cell r="D184" t="str">
            <v>480000-000109</v>
          </cell>
          <cell r="E184">
            <v>7.6719999999999997</v>
          </cell>
        </row>
        <row r="185">
          <cell r="D185" t="str">
            <v>480000-000283</v>
          </cell>
          <cell r="E185">
            <v>6.39</v>
          </cell>
        </row>
        <row r="186">
          <cell r="D186" t="str">
            <v>480000-000507</v>
          </cell>
          <cell r="E186">
            <v>10.074999999999999</v>
          </cell>
        </row>
        <row r="187">
          <cell r="D187" t="str">
            <v>480003-000100</v>
          </cell>
          <cell r="E187">
            <v>0.98399999999999999</v>
          </cell>
        </row>
        <row r="188">
          <cell r="D188" t="str">
            <v>480003-000600</v>
          </cell>
          <cell r="E188">
            <v>3.6539999999999999</v>
          </cell>
        </row>
        <row r="189">
          <cell r="D189" t="str">
            <v>480003-000900</v>
          </cell>
          <cell r="E189">
            <v>2.31</v>
          </cell>
        </row>
        <row r="190">
          <cell r="D190" t="str">
            <v>480003-001000</v>
          </cell>
          <cell r="E190">
            <v>5.7859999999999996</v>
          </cell>
        </row>
        <row r="191">
          <cell r="D191" t="str">
            <v>480004-000100</v>
          </cell>
          <cell r="E191">
            <v>1.113</v>
          </cell>
        </row>
        <row r="192">
          <cell r="D192" t="str">
            <v>480004-000600</v>
          </cell>
          <cell r="E192">
            <v>5.8070000000000004</v>
          </cell>
        </row>
        <row r="193">
          <cell r="D193" t="str">
            <v>480004-000900</v>
          </cell>
          <cell r="E193">
            <v>4.9664999999999999</v>
          </cell>
        </row>
        <row r="194">
          <cell r="D194" t="str">
            <v>480004-000901</v>
          </cell>
          <cell r="E194">
            <v>4.9664999999999999</v>
          </cell>
        </row>
        <row r="195">
          <cell r="D195" t="str">
            <v>480004-001000</v>
          </cell>
          <cell r="E195">
            <v>6.9409999999999998</v>
          </cell>
        </row>
        <row r="196">
          <cell r="D196" t="str">
            <v>480005-000109</v>
          </cell>
          <cell r="E196">
            <v>4.3499999999999996</v>
          </cell>
        </row>
        <row r="197">
          <cell r="D197" t="str">
            <v>480005-000128</v>
          </cell>
          <cell r="E197">
            <v>5.13</v>
          </cell>
        </row>
        <row r="198">
          <cell r="D198" t="str">
            <v>480005-000133</v>
          </cell>
          <cell r="E198">
            <v>5.33</v>
          </cell>
        </row>
        <row r="199">
          <cell r="D199" t="str">
            <v>480005-000143</v>
          </cell>
          <cell r="E199">
            <v>5.4657142857142853</v>
          </cell>
        </row>
        <row r="200">
          <cell r="D200" t="str">
            <v>480005-000144</v>
          </cell>
          <cell r="E200">
            <v>6.15</v>
          </cell>
        </row>
        <row r="201">
          <cell r="D201" t="str">
            <v>480006-000505</v>
          </cell>
          <cell r="E201">
            <v>38.24</v>
          </cell>
        </row>
        <row r="202">
          <cell r="D202" t="str">
            <v>480006-000508</v>
          </cell>
          <cell r="E202">
            <v>19.635000000000002</v>
          </cell>
        </row>
        <row r="203">
          <cell r="D203" t="str">
            <v>480006-000606</v>
          </cell>
          <cell r="E203">
            <v>19.635000000000002</v>
          </cell>
        </row>
        <row r="204">
          <cell r="D204" t="str">
            <v>480006-000607</v>
          </cell>
          <cell r="E204">
            <v>19.635000000000002</v>
          </cell>
        </row>
        <row r="205">
          <cell r="D205" t="str">
            <v>480006-000608</v>
          </cell>
          <cell r="E205">
            <v>19.635000000000002</v>
          </cell>
        </row>
        <row r="206">
          <cell r="D206" t="str">
            <v>480006-000609</v>
          </cell>
          <cell r="E206">
            <v>19.635000000000002</v>
          </cell>
        </row>
        <row r="207">
          <cell r="D207" t="str">
            <v>480006-000610</v>
          </cell>
          <cell r="E207">
            <v>19.635000000000002</v>
          </cell>
        </row>
        <row r="208">
          <cell r="D208" t="str">
            <v>480006-000905</v>
          </cell>
          <cell r="E208">
            <v>21.315000000000001</v>
          </cell>
        </row>
        <row r="209">
          <cell r="D209" t="str">
            <v>480006-000907</v>
          </cell>
          <cell r="E209">
            <v>21.315000000000001</v>
          </cell>
        </row>
        <row r="210">
          <cell r="D210" t="str">
            <v>480006-000908</v>
          </cell>
          <cell r="E210">
            <v>21.315000000000001</v>
          </cell>
        </row>
        <row r="211">
          <cell r="D211" t="str">
            <v>480006-000911</v>
          </cell>
          <cell r="E211">
            <v>21.956250000000001</v>
          </cell>
        </row>
        <row r="212">
          <cell r="D212" t="str">
            <v>480006-000912</v>
          </cell>
          <cell r="E212">
            <v>21.855695057369815</v>
          </cell>
        </row>
        <row r="213">
          <cell r="D213" t="str">
            <v>480006-000913</v>
          </cell>
          <cell r="E213">
            <v>21.315000000000001</v>
          </cell>
        </row>
        <row r="214">
          <cell r="D214" t="str">
            <v>480006-000914</v>
          </cell>
          <cell r="E214">
            <v>21.315000000000001</v>
          </cell>
        </row>
        <row r="215">
          <cell r="D215" t="str">
            <v>480006-001003</v>
          </cell>
          <cell r="E215">
            <v>22.344000000000001</v>
          </cell>
        </row>
        <row r="216">
          <cell r="D216" t="str">
            <v>480006-001005</v>
          </cell>
          <cell r="E216">
            <v>22.344000000000001</v>
          </cell>
        </row>
        <row r="217">
          <cell r="D217" t="str">
            <v>480006-001006</v>
          </cell>
          <cell r="E217">
            <v>23.23776152339347</v>
          </cell>
        </row>
        <row r="218">
          <cell r="D218" t="str">
            <v>480006-002001</v>
          </cell>
          <cell r="E218">
            <v>5.8849999999999998</v>
          </cell>
        </row>
        <row r="219">
          <cell r="D219" t="str">
            <v>480007-000601</v>
          </cell>
          <cell r="E219">
            <v>2.0579999999999998</v>
          </cell>
        </row>
        <row r="220">
          <cell r="D220" t="str">
            <v>480007-000907</v>
          </cell>
          <cell r="E220">
            <v>2.1949999999999998</v>
          </cell>
        </row>
        <row r="221">
          <cell r="D221" t="str">
            <v>480007-001000</v>
          </cell>
          <cell r="E221">
            <v>3.077</v>
          </cell>
        </row>
        <row r="222">
          <cell r="D222" t="str">
            <v>480008-000900</v>
          </cell>
          <cell r="E222">
            <v>3.84</v>
          </cell>
        </row>
        <row r="223">
          <cell r="D223" t="str">
            <v>490000-000006</v>
          </cell>
          <cell r="E223">
            <v>103.7</v>
          </cell>
        </row>
        <row r="224">
          <cell r="D224" t="str">
            <v>490000-000011</v>
          </cell>
          <cell r="E224">
            <v>3365.671956168831</v>
          </cell>
        </row>
        <row r="225">
          <cell r="D225" t="str">
            <v>490000-000500</v>
          </cell>
          <cell r="E225">
            <v>59</v>
          </cell>
        </row>
        <row r="226">
          <cell r="D226" t="str">
            <v>490000-000501</v>
          </cell>
          <cell r="E226">
            <v>39.5</v>
          </cell>
        </row>
        <row r="227">
          <cell r="D227" t="str">
            <v>490000-000502</v>
          </cell>
          <cell r="E227">
            <v>82.000063351533697</v>
          </cell>
        </row>
        <row r="228">
          <cell r="D228" t="str">
            <v>490001-100000</v>
          </cell>
          <cell r="E228">
            <v>20.329999999999998</v>
          </cell>
        </row>
        <row r="229">
          <cell r="D229" t="str">
            <v>490002-000300</v>
          </cell>
          <cell r="E229">
            <v>24.44</v>
          </cell>
        </row>
        <row r="230">
          <cell r="D230" t="str">
            <v>490002-000302</v>
          </cell>
          <cell r="E230">
            <v>67.599999999999994</v>
          </cell>
        </row>
      </sheetData>
      <sheetData sheetId="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A-31"/>
      <sheetName val="Hoja1"/>
      <sheetName val="Hoja2"/>
    </sheetNames>
    <sheetDataSet>
      <sheetData sheetId="0"/>
      <sheetData sheetId="1"/>
      <sheetData sheetId="2">
        <row r="8">
          <cell r="Q8" t="str">
            <v>Número de artículo</v>
          </cell>
          <cell r="R8" t="str">
            <v>Suma de Cantidad</v>
          </cell>
          <cell r="S8" t="str">
            <v>Promedio de Precio</v>
          </cell>
          <cell r="T8" t="str">
            <v>Suma de Total líneas</v>
          </cell>
        </row>
        <row r="9">
          <cell r="Q9" t="str">
            <v>100000-100001</v>
          </cell>
          <cell r="R9">
            <v>567028.55000000005</v>
          </cell>
          <cell r="S9">
            <v>77.133051739130451</v>
          </cell>
          <cell r="T9">
            <v>339772</v>
          </cell>
        </row>
        <row r="10">
          <cell r="Q10" t="str">
            <v>103000-000100</v>
          </cell>
          <cell r="R10">
            <v>480</v>
          </cell>
          <cell r="S10">
            <v>1.6266700000000001</v>
          </cell>
          <cell r="T10">
            <v>16005.93</v>
          </cell>
        </row>
        <row r="11">
          <cell r="Q11" t="str">
            <v>103001-000102</v>
          </cell>
          <cell r="R11">
            <v>708</v>
          </cell>
          <cell r="S11">
            <v>2.90917</v>
          </cell>
          <cell r="T11">
            <v>42222.41</v>
          </cell>
        </row>
        <row r="12">
          <cell r="Q12" t="str">
            <v>103002-001891</v>
          </cell>
          <cell r="R12">
            <v>40</v>
          </cell>
          <cell r="S12">
            <v>20.43</v>
          </cell>
          <cell r="T12">
            <v>16752.11</v>
          </cell>
        </row>
        <row r="13">
          <cell r="Q13" t="str">
            <v>103003-020801</v>
          </cell>
          <cell r="R13">
            <v>58</v>
          </cell>
          <cell r="S13">
            <v>301.42</v>
          </cell>
          <cell r="T13">
            <v>358377.89</v>
          </cell>
        </row>
        <row r="14">
          <cell r="Q14" t="str">
            <v>300100-000000</v>
          </cell>
          <cell r="R14">
            <v>38520000</v>
          </cell>
          <cell r="S14">
            <v>4.6184287179488241E-2</v>
          </cell>
          <cell r="T14">
            <v>1762675.1999999422</v>
          </cell>
        </row>
        <row r="15">
          <cell r="Q15" t="str">
            <v>300200-000004</v>
          </cell>
          <cell r="R15">
            <v>70811</v>
          </cell>
          <cell r="S15">
            <v>11</v>
          </cell>
          <cell r="T15">
            <v>778921</v>
          </cell>
        </row>
        <row r="16">
          <cell r="Q16" t="str">
            <v>300200-000005</v>
          </cell>
          <cell r="R16">
            <v>111645</v>
          </cell>
          <cell r="S16">
            <v>11</v>
          </cell>
          <cell r="T16">
            <v>1228095</v>
          </cell>
        </row>
        <row r="17">
          <cell r="Q17" t="str">
            <v>300200-000500</v>
          </cell>
          <cell r="R17">
            <v>165</v>
          </cell>
          <cell r="S17">
            <v>11.384729999999999</v>
          </cell>
          <cell r="T17">
            <v>38507.71</v>
          </cell>
        </row>
        <row r="18">
          <cell r="Q18" t="str">
            <v>300200-000501</v>
          </cell>
          <cell r="R18">
            <v>825</v>
          </cell>
          <cell r="S18">
            <v>11.522</v>
          </cell>
          <cell r="T18">
            <v>194860.12</v>
          </cell>
        </row>
        <row r="19">
          <cell r="Q19" t="str">
            <v>300200-000502</v>
          </cell>
          <cell r="R19">
            <v>15</v>
          </cell>
          <cell r="S19">
            <v>3.706</v>
          </cell>
          <cell r="T19">
            <v>1139.56</v>
          </cell>
        </row>
        <row r="20">
          <cell r="Q20" t="str">
            <v>300300-000003</v>
          </cell>
          <cell r="R20">
            <v>68923</v>
          </cell>
          <cell r="S20">
            <v>6.8349593952000012</v>
          </cell>
          <cell r="T20">
            <v>1897407.4100000001</v>
          </cell>
        </row>
        <row r="21">
          <cell r="Q21" t="str">
            <v>300300-000006</v>
          </cell>
          <cell r="R21">
            <v>3169</v>
          </cell>
          <cell r="S21">
            <v>2.9500000000000006</v>
          </cell>
          <cell r="T21">
            <v>198644.23</v>
          </cell>
        </row>
        <row r="22">
          <cell r="Q22" t="str">
            <v>300300-000008</v>
          </cell>
          <cell r="R22">
            <v>20360</v>
          </cell>
          <cell r="S22">
            <v>8.3228307136363657</v>
          </cell>
          <cell r="T22">
            <v>806484.21</v>
          </cell>
        </row>
        <row r="23">
          <cell r="Q23" t="str">
            <v>300300-000009</v>
          </cell>
          <cell r="R23">
            <v>22800</v>
          </cell>
          <cell r="S23">
            <v>2.44</v>
          </cell>
          <cell r="T23">
            <v>55632</v>
          </cell>
        </row>
        <row r="24">
          <cell r="Q24" t="str">
            <v>300300-000013</v>
          </cell>
          <cell r="R24">
            <v>18840.599999999999</v>
          </cell>
          <cell r="S24">
            <v>17.900000000000002</v>
          </cell>
          <cell r="T24">
            <v>345258.77999999997</v>
          </cell>
        </row>
        <row r="25">
          <cell r="Q25" t="str">
            <v>300300-000014</v>
          </cell>
          <cell r="R25">
            <v>29800</v>
          </cell>
          <cell r="S25">
            <v>8.4437499999999996</v>
          </cell>
          <cell r="T25">
            <v>252040</v>
          </cell>
        </row>
        <row r="26">
          <cell r="Q26" t="str">
            <v>300300-000022</v>
          </cell>
          <cell r="R26">
            <v>1200</v>
          </cell>
          <cell r="S26">
            <v>153.45750000000001</v>
          </cell>
          <cell r="T26">
            <v>671206.2</v>
          </cell>
        </row>
        <row r="27">
          <cell r="Q27" t="str">
            <v>300300-000027</v>
          </cell>
          <cell r="R27">
            <v>1403690</v>
          </cell>
          <cell r="S27">
            <v>2.0199999999999991</v>
          </cell>
          <cell r="T27">
            <v>2841180.6000000006</v>
          </cell>
        </row>
        <row r="28">
          <cell r="Q28" t="str">
            <v>300300-000035</v>
          </cell>
          <cell r="R28">
            <v>78445.100000000006</v>
          </cell>
          <cell r="S28">
            <v>56.73533333333333</v>
          </cell>
          <cell r="T28">
            <v>4550212.5999999996</v>
          </cell>
        </row>
        <row r="29">
          <cell r="Q29" t="str">
            <v>300300-000037</v>
          </cell>
          <cell r="R29">
            <v>70107</v>
          </cell>
          <cell r="S29">
            <v>29.033333333333331</v>
          </cell>
          <cell r="T29">
            <v>2029264</v>
          </cell>
        </row>
        <row r="30">
          <cell r="Q30" t="str">
            <v>300300-000038</v>
          </cell>
          <cell r="R30">
            <v>690</v>
          </cell>
          <cell r="S30">
            <v>29.4</v>
          </cell>
          <cell r="T30">
            <v>20286</v>
          </cell>
        </row>
        <row r="31">
          <cell r="Q31" t="str">
            <v>300300-000046</v>
          </cell>
          <cell r="R31">
            <v>20000</v>
          </cell>
          <cell r="S31">
            <v>2.3993918371428573</v>
          </cell>
          <cell r="T31">
            <v>243813.61</v>
          </cell>
        </row>
        <row r="32">
          <cell r="Q32" t="str">
            <v>300300-000051</v>
          </cell>
          <cell r="R32">
            <v>32000</v>
          </cell>
          <cell r="S32">
            <v>2.8269980952380931</v>
          </cell>
          <cell r="T32">
            <v>509947.84</v>
          </cell>
        </row>
        <row r="33">
          <cell r="Q33" t="str">
            <v>300300-000052</v>
          </cell>
          <cell r="R33">
            <v>259000</v>
          </cell>
          <cell r="S33">
            <v>2.969444444444445</v>
          </cell>
          <cell r="T33">
            <v>769000</v>
          </cell>
        </row>
        <row r="34">
          <cell r="Q34" t="str">
            <v>300300-000053</v>
          </cell>
          <cell r="R34">
            <v>8000</v>
          </cell>
          <cell r="S34">
            <v>2.76</v>
          </cell>
          <cell r="T34">
            <v>22080</v>
          </cell>
        </row>
        <row r="35">
          <cell r="Q35" t="str">
            <v>300300-000060</v>
          </cell>
          <cell r="R35">
            <v>20750</v>
          </cell>
          <cell r="S35">
            <v>5.4741463636363612</v>
          </cell>
          <cell r="T35">
            <v>544421.56999999995</v>
          </cell>
        </row>
        <row r="36">
          <cell r="Q36" t="str">
            <v>300300-000063</v>
          </cell>
          <cell r="R36">
            <v>52085</v>
          </cell>
          <cell r="S36">
            <v>9.5</v>
          </cell>
          <cell r="T36">
            <v>494807.5</v>
          </cell>
        </row>
        <row r="37">
          <cell r="Q37" t="str">
            <v>300300-000066</v>
          </cell>
          <cell r="R37">
            <v>57750</v>
          </cell>
          <cell r="S37">
            <v>34.941666666666656</v>
          </cell>
          <cell r="T37">
            <v>2029245</v>
          </cell>
        </row>
        <row r="38">
          <cell r="Q38" t="str">
            <v>300300-000067</v>
          </cell>
          <cell r="R38">
            <v>55231.599999999991</v>
          </cell>
          <cell r="S38">
            <v>7.6515822484615432</v>
          </cell>
          <cell r="T38">
            <v>1674273.0899999999</v>
          </cell>
        </row>
        <row r="39">
          <cell r="Q39" t="str">
            <v>300300-000078</v>
          </cell>
          <cell r="R39">
            <v>2040</v>
          </cell>
          <cell r="S39">
            <v>13.975936275000002</v>
          </cell>
          <cell r="T39">
            <v>105844.41</v>
          </cell>
        </row>
        <row r="40">
          <cell r="Q40" t="str">
            <v>300300-000083</v>
          </cell>
          <cell r="R40">
            <v>341167</v>
          </cell>
          <cell r="S40">
            <v>3551.3411764705879</v>
          </cell>
          <cell r="T40">
            <v>10722558.600000024</v>
          </cell>
        </row>
        <row r="41">
          <cell r="Q41" t="str">
            <v>300300-000087</v>
          </cell>
          <cell r="R41">
            <v>34000</v>
          </cell>
          <cell r="S41">
            <v>7.171764705882353</v>
          </cell>
          <cell r="T41">
            <v>242010</v>
          </cell>
        </row>
        <row r="42">
          <cell r="Q42" t="str">
            <v>300300-000090</v>
          </cell>
          <cell r="R42">
            <v>2520</v>
          </cell>
          <cell r="S42">
            <v>7.0810666666666675</v>
          </cell>
          <cell r="T42">
            <v>17909.48</v>
          </cell>
        </row>
        <row r="43">
          <cell r="Q43" t="str">
            <v>300300-000091</v>
          </cell>
          <cell r="R43">
            <v>18900</v>
          </cell>
          <cell r="S43">
            <v>27.114285714285717</v>
          </cell>
          <cell r="T43">
            <v>512460</v>
          </cell>
        </row>
        <row r="44">
          <cell r="Q44" t="str">
            <v>300300-000105</v>
          </cell>
          <cell r="R44">
            <v>1431420</v>
          </cell>
          <cell r="S44">
            <v>9.1458805433928596</v>
          </cell>
          <cell r="T44">
            <v>14843649.450000001</v>
          </cell>
        </row>
        <row r="45">
          <cell r="Q45" t="str">
            <v>300300-000108</v>
          </cell>
          <cell r="R45">
            <v>11600</v>
          </cell>
          <cell r="S45">
            <v>18.762500000000003</v>
          </cell>
          <cell r="T45">
            <v>217450</v>
          </cell>
        </row>
        <row r="46">
          <cell r="Q46" t="str">
            <v>300300-000109</v>
          </cell>
          <cell r="R46">
            <v>2000</v>
          </cell>
          <cell r="S46">
            <v>15</v>
          </cell>
          <cell r="T46">
            <v>30000</v>
          </cell>
        </row>
        <row r="47">
          <cell r="Q47" t="str">
            <v>300300-000115</v>
          </cell>
          <cell r="R47">
            <v>2000</v>
          </cell>
          <cell r="S47">
            <v>9.5</v>
          </cell>
          <cell r="T47">
            <v>407572.8</v>
          </cell>
        </row>
        <row r="48">
          <cell r="Q48" t="str">
            <v>300300-000131</v>
          </cell>
          <cell r="R48">
            <v>10100</v>
          </cell>
          <cell r="S48">
            <v>7.1850000000000005</v>
          </cell>
          <cell r="T48">
            <v>71900</v>
          </cell>
        </row>
        <row r="49">
          <cell r="Q49" t="str">
            <v>300300-000133</v>
          </cell>
          <cell r="R49">
            <v>1200</v>
          </cell>
          <cell r="S49">
            <v>26.921883335</v>
          </cell>
          <cell r="T49">
            <v>62826.46</v>
          </cell>
        </row>
        <row r="50">
          <cell r="Q50" t="str">
            <v>300300-000135</v>
          </cell>
          <cell r="R50">
            <v>5400</v>
          </cell>
          <cell r="S50">
            <v>5.51</v>
          </cell>
          <cell r="T50">
            <v>595947.82999999996</v>
          </cell>
        </row>
        <row r="51">
          <cell r="Q51" t="str">
            <v>300300-000138</v>
          </cell>
          <cell r="R51">
            <v>1025</v>
          </cell>
          <cell r="S51">
            <v>47.428042850000011</v>
          </cell>
          <cell r="T51">
            <v>179760.19</v>
          </cell>
        </row>
        <row r="52">
          <cell r="Q52" t="str">
            <v>300300-000139</v>
          </cell>
          <cell r="R52">
            <v>11700</v>
          </cell>
          <cell r="S52">
            <v>93.6445333333333</v>
          </cell>
          <cell r="T52">
            <v>4420620.1099999994</v>
          </cell>
        </row>
        <row r="53">
          <cell r="Q53" t="str">
            <v>300300-000140</v>
          </cell>
          <cell r="R53">
            <v>11000</v>
          </cell>
          <cell r="S53">
            <v>59.699999999999996</v>
          </cell>
          <cell r="T53">
            <v>656700</v>
          </cell>
        </row>
        <row r="54">
          <cell r="Q54" t="str">
            <v>300300-000141</v>
          </cell>
          <cell r="R54">
            <v>8000</v>
          </cell>
          <cell r="S54">
            <v>105.72154500000001</v>
          </cell>
          <cell r="T54">
            <v>3099928.26</v>
          </cell>
        </row>
        <row r="55">
          <cell r="Q55" t="str">
            <v>300300-000144</v>
          </cell>
          <cell r="R55">
            <v>1200</v>
          </cell>
          <cell r="S55">
            <v>38.5</v>
          </cell>
          <cell r="T55">
            <v>46200</v>
          </cell>
        </row>
        <row r="56">
          <cell r="Q56" t="str">
            <v>300300-000146</v>
          </cell>
          <cell r="R56">
            <v>4500</v>
          </cell>
          <cell r="S56">
            <v>45.443525000000008</v>
          </cell>
          <cell r="T56">
            <v>775698.33</v>
          </cell>
        </row>
        <row r="57">
          <cell r="Q57" t="str">
            <v>300300-000147</v>
          </cell>
          <cell r="R57">
            <v>67890</v>
          </cell>
          <cell r="S57">
            <v>7.3501535991666627</v>
          </cell>
          <cell r="T57">
            <v>1820107.38</v>
          </cell>
        </row>
        <row r="58">
          <cell r="Q58" t="str">
            <v>300300-000148</v>
          </cell>
          <cell r="R58">
            <v>18330</v>
          </cell>
          <cell r="S58">
            <v>28.455555555555552</v>
          </cell>
          <cell r="T58">
            <v>515224</v>
          </cell>
        </row>
        <row r="59">
          <cell r="Q59" t="str">
            <v>300300-000150</v>
          </cell>
          <cell r="R59">
            <v>54</v>
          </cell>
          <cell r="S59">
            <v>46.347962966666664</v>
          </cell>
          <cell r="T59">
            <v>7334.7199999999993</v>
          </cell>
        </row>
        <row r="60">
          <cell r="Q60" t="str">
            <v>300300-000151</v>
          </cell>
          <cell r="R60">
            <v>14000</v>
          </cell>
          <cell r="S60">
            <v>15.439199999999998</v>
          </cell>
          <cell r="T60">
            <v>1385297.28</v>
          </cell>
        </row>
        <row r="61">
          <cell r="Q61" t="str">
            <v>300300-000153</v>
          </cell>
          <cell r="R61">
            <v>7758</v>
          </cell>
          <cell r="S61">
            <v>1.6749999999999998</v>
          </cell>
          <cell r="T61">
            <v>268731.83</v>
          </cell>
        </row>
        <row r="62">
          <cell r="Q62" t="str">
            <v>300401-017004</v>
          </cell>
          <cell r="R62">
            <v>540</v>
          </cell>
          <cell r="S62">
            <v>12.53</v>
          </cell>
          <cell r="T62">
            <v>141843.91</v>
          </cell>
        </row>
        <row r="63">
          <cell r="Q63" t="str">
            <v>300407-024000</v>
          </cell>
          <cell r="R63">
            <v>3200</v>
          </cell>
          <cell r="S63">
            <v>39.157800000000002</v>
          </cell>
          <cell r="T63">
            <v>629300.82000000007</v>
          </cell>
        </row>
        <row r="64">
          <cell r="Q64" t="str">
            <v>300407-025000</v>
          </cell>
          <cell r="R64">
            <v>1620</v>
          </cell>
          <cell r="S64">
            <v>75.924880559999991</v>
          </cell>
          <cell r="T64">
            <v>540302.65</v>
          </cell>
        </row>
        <row r="65">
          <cell r="Q65" t="str">
            <v>300409-000001</v>
          </cell>
          <cell r="R65">
            <v>600</v>
          </cell>
          <cell r="S65">
            <v>93.260566666499997</v>
          </cell>
          <cell r="T65">
            <v>55956.340000000004</v>
          </cell>
        </row>
        <row r="66">
          <cell r="Q66" t="str">
            <v>300409-003000</v>
          </cell>
          <cell r="R66">
            <v>2160</v>
          </cell>
          <cell r="S66">
            <v>38.752394450000004</v>
          </cell>
          <cell r="T66">
            <v>409978.14</v>
          </cell>
        </row>
        <row r="67">
          <cell r="Q67" t="str">
            <v>300409-006001</v>
          </cell>
          <cell r="R67">
            <v>49400</v>
          </cell>
          <cell r="S67">
            <v>58.855853573333334</v>
          </cell>
          <cell r="T67">
            <v>12763899.149999999</v>
          </cell>
        </row>
        <row r="68">
          <cell r="Q68" t="str">
            <v>300409-007001</v>
          </cell>
          <cell r="R68">
            <v>33250</v>
          </cell>
          <cell r="S68">
            <v>41.092775264285706</v>
          </cell>
          <cell r="T68">
            <v>7781829.7600000007</v>
          </cell>
        </row>
        <row r="69">
          <cell r="Q69" t="str">
            <v>300409-009000</v>
          </cell>
          <cell r="R69">
            <v>360</v>
          </cell>
          <cell r="S69">
            <v>10.7</v>
          </cell>
          <cell r="T69">
            <v>82630.02</v>
          </cell>
        </row>
        <row r="70">
          <cell r="Q70" t="str">
            <v>300409-013000</v>
          </cell>
          <cell r="R70">
            <v>17280</v>
          </cell>
          <cell r="S70">
            <v>82.615049999999997</v>
          </cell>
          <cell r="T70">
            <v>2855174.4</v>
          </cell>
        </row>
        <row r="71">
          <cell r="Q71" t="str">
            <v>300501-004000</v>
          </cell>
          <cell r="R71">
            <v>15</v>
          </cell>
          <cell r="S71">
            <v>714.08133333333342</v>
          </cell>
          <cell r="T71">
            <v>30620.36</v>
          </cell>
        </row>
        <row r="72">
          <cell r="Q72" t="str">
            <v>300507-003000</v>
          </cell>
          <cell r="R72">
            <v>217.70599999999999</v>
          </cell>
          <cell r="S72">
            <v>209.17653110000001</v>
          </cell>
          <cell r="T72">
            <v>134608.21</v>
          </cell>
        </row>
        <row r="73">
          <cell r="Q73" t="str">
            <v>300509-008000</v>
          </cell>
          <cell r="R73">
            <v>150</v>
          </cell>
          <cell r="S73">
            <v>270.9360666666667</v>
          </cell>
          <cell r="T73">
            <v>116671.18</v>
          </cell>
        </row>
        <row r="74">
          <cell r="Q74" t="str">
            <v>300509-010000</v>
          </cell>
          <cell r="R74">
            <v>16</v>
          </cell>
          <cell r="S74">
            <v>75.8</v>
          </cell>
          <cell r="T74">
            <v>26274.46</v>
          </cell>
        </row>
        <row r="75">
          <cell r="Q75" t="str">
            <v>300509-013000</v>
          </cell>
          <cell r="R75">
            <v>230</v>
          </cell>
          <cell r="S75">
            <v>52.713333333333331</v>
          </cell>
          <cell r="T75">
            <v>237006.45</v>
          </cell>
        </row>
        <row r="76">
          <cell r="Q76" t="str">
            <v>401001-000101</v>
          </cell>
          <cell r="R76">
            <v>15000</v>
          </cell>
          <cell r="S76">
            <v>0.79239999999999999</v>
          </cell>
          <cell r="T76">
            <v>11886</v>
          </cell>
        </row>
        <row r="77">
          <cell r="Q77" t="str">
            <v>401004-000001</v>
          </cell>
          <cell r="R77">
            <v>10000</v>
          </cell>
          <cell r="S77">
            <v>6.9000000000000006E-2</v>
          </cell>
          <cell r="T77">
            <v>690</v>
          </cell>
        </row>
        <row r="78">
          <cell r="Q78" t="str">
            <v>401008-000500</v>
          </cell>
          <cell r="R78">
            <v>10000</v>
          </cell>
          <cell r="S78">
            <v>2.077</v>
          </cell>
          <cell r="T78">
            <v>20770</v>
          </cell>
        </row>
        <row r="79">
          <cell r="Q79" t="str">
            <v>401017-000200</v>
          </cell>
          <cell r="R79">
            <v>20000</v>
          </cell>
          <cell r="S79">
            <v>1.016</v>
          </cell>
          <cell r="T79">
            <v>20320</v>
          </cell>
        </row>
        <row r="80">
          <cell r="Q80" t="str">
            <v>401017-000500</v>
          </cell>
          <cell r="R80">
            <v>9500</v>
          </cell>
          <cell r="S80">
            <v>1.3232999999999999</v>
          </cell>
          <cell r="T80">
            <v>12571.35</v>
          </cell>
        </row>
        <row r="81">
          <cell r="Q81" t="str">
            <v>401021-001000</v>
          </cell>
          <cell r="R81">
            <v>5000</v>
          </cell>
          <cell r="S81">
            <v>2</v>
          </cell>
          <cell r="T81">
            <v>10000</v>
          </cell>
        </row>
        <row r="82">
          <cell r="Q82" t="str">
            <v>407024-000000</v>
          </cell>
          <cell r="R82">
            <v>180000</v>
          </cell>
          <cell r="S82">
            <v>6.7820000000000005E-2</v>
          </cell>
          <cell r="T82">
            <v>12184</v>
          </cell>
        </row>
        <row r="83">
          <cell r="Q83" t="str">
            <v>408001-000107</v>
          </cell>
          <cell r="R83">
            <v>111000</v>
          </cell>
          <cell r="S83">
            <v>0.85799999999999998</v>
          </cell>
          <cell r="T83">
            <v>95238</v>
          </cell>
        </row>
        <row r="84">
          <cell r="Q84" t="str">
            <v>408001-000108</v>
          </cell>
          <cell r="R84">
            <v>111000</v>
          </cell>
          <cell r="S84">
            <v>0.38</v>
          </cell>
          <cell r="T84">
            <v>42180</v>
          </cell>
        </row>
        <row r="85">
          <cell r="Q85" t="str">
            <v>408001-000109</v>
          </cell>
          <cell r="R85">
            <v>60000</v>
          </cell>
          <cell r="S85">
            <v>0.85799999999999998</v>
          </cell>
          <cell r="T85">
            <v>51480</v>
          </cell>
        </row>
        <row r="86">
          <cell r="Q86" t="str">
            <v>408001-000110</v>
          </cell>
          <cell r="R86">
            <v>60000</v>
          </cell>
          <cell r="S86">
            <v>0.38</v>
          </cell>
          <cell r="T86">
            <v>22800</v>
          </cell>
        </row>
        <row r="87">
          <cell r="Q87" t="str">
            <v>409001-001001</v>
          </cell>
          <cell r="R87">
            <v>170000</v>
          </cell>
          <cell r="S87">
            <v>1.0669999999999999</v>
          </cell>
          <cell r="T87">
            <v>181390</v>
          </cell>
        </row>
        <row r="88">
          <cell r="Q88" t="str">
            <v>409001-002002</v>
          </cell>
          <cell r="R88">
            <v>120000</v>
          </cell>
          <cell r="S88">
            <v>1.0669999999999999</v>
          </cell>
          <cell r="T88">
            <v>128040</v>
          </cell>
        </row>
        <row r="89">
          <cell r="Q89" t="str">
            <v>409001-002003</v>
          </cell>
          <cell r="R89">
            <v>120000</v>
          </cell>
          <cell r="S89">
            <v>0.56999999999999995</v>
          </cell>
          <cell r="T89">
            <v>68400</v>
          </cell>
        </row>
        <row r="90">
          <cell r="Q90" t="str">
            <v>409002-002002</v>
          </cell>
          <cell r="R90">
            <v>200000</v>
          </cell>
          <cell r="S90">
            <v>1.093</v>
          </cell>
          <cell r="T90">
            <v>218600</v>
          </cell>
        </row>
        <row r="91">
          <cell r="Q91" t="str">
            <v>409002-002003</v>
          </cell>
          <cell r="R91">
            <v>200000</v>
          </cell>
          <cell r="S91">
            <v>0.61499999999999999</v>
          </cell>
          <cell r="T91">
            <v>123000</v>
          </cell>
        </row>
        <row r="92">
          <cell r="Q92" t="str">
            <v>409003-000101</v>
          </cell>
          <cell r="R92">
            <v>236000</v>
          </cell>
          <cell r="S92">
            <v>0.48499999999999999</v>
          </cell>
          <cell r="T92">
            <v>114460</v>
          </cell>
        </row>
        <row r="93">
          <cell r="Q93" t="str">
            <v>409003-000502</v>
          </cell>
          <cell r="R93">
            <v>236000</v>
          </cell>
          <cell r="S93">
            <v>0.79900000000000004</v>
          </cell>
          <cell r="T93">
            <v>188564</v>
          </cell>
        </row>
        <row r="94">
          <cell r="Q94" t="str">
            <v>409003-000503</v>
          </cell>
          <cell r="R94">
            <v>236000</v>
          </cell>
          <cell r="S94">
            <v>0.29299999999999998</v>
          </cell>
          <cell r="T94">
            <v>69148</v>
          </cell>
        </row>
        <row r="95">
          <cell r="Q95" t="str">
            <v>409003-001002</v>
          </cell>
          <cell r="R95">
            <v>120000</v>
          </cell>
          <cell r="S95">
            <v>1.0680000000000001</v>
          </cell>
          <cell r="T95">
            <v>128160</v>
          </cell>
        </row>
        <row r="96">
          <cell r="Q96" t="str">
            <v>409003-001003</v>
          </cell>
          <cell r="R96">
            <v>120000</v>
          </cell>
          <cell r="S96">
            <v>0.65800000000000003</v>
          </cell>
          <cell r="T96">
            <v>78960</v>
          </cell>
        </row>
        <row r="97">
          <cell r="Q97" t="str">
            <v>409004-000000</v>
          </cell>
          <cell r="R97">
            <v>180000</v>
          </cell>
          <cell r="S97">
            <v>6.9000000000000006E-2</v>
          </cell>
          <cell r="T97">
            <v>12420</v>
          </cell>
        </row>
        <row r="98">
          <cell r="Q98" t="str">
            <v>409004-000100</v>
          </cell>
          <cell r="R98">
            <v>233072</v>
          </cell>
          <cell r="S98">
            <v>0.45750000000000002</v>
          </cell>
          <cell r="T98">
            <v>107282.4</v>
          </cell>
        </row>
        <row r="99">
          <cell r="Q99" t="str">
            <v>409004-000500</v>
          </cell>
          <cell r="R99">
            <v>237758</v>
          </cell>
          <cell r="S99">
            <v>0.84533333333333338</v>
          </cell>
          <cell r="T99">
            <v>201636.72</v>
          </cell>
        </row>
        <row r="100">
          <cell r="Q100" t="str">
            <v>409004-000501</v>
          </cell>
          <cell r="R100">
            <v>240000</v>
          </cell>
          <cell r="S100">
            <v>0.28299999999999997</v>
          </cell>
          <cell r="T100">
            <v>67920</v>
          </cell>
        </row>
        <row r="101">
          <cell r="Q101" t="str">
            <v>409005-000000</v>
          </cell>
          <cell r="R101">
            <v>200000</v>
          </cell>
          <cell r="S101">
            <v>6.8213333333333334E-2</v>
          </cell>
          <cell r="T101">
            <v>13564</v>
          </cell>
        </row>
        <row r="102">
          <cell r="Q102" t="str">
            <v>409005-000101</v>
          </cell>
          <cell r="R102">
            <v>180000</v>
          </cell>
          <cell r="S102">
            <v>0.48549999999999999</v>
          </cell>
          <cell r="T102">
            <v>87360</v>
          </cell>
        </row>
        <row r="103">
          <cell r="Q103" t="str">
            <v>409005-000502</v>
          </cell>
          <cell r="R103">
            <v>178251</v>
          </cell>
          <cell r="S103">
            <v>0.79366666666666674</v>
          </cell>
          <cell r="T103">
            <v>142018.29</v>
          </cell>
        </row>
        <row r="104">
          <cell r="Q104" t="str">
            <v>409005-000503</v>
          </cell>
          <cell r="R104">
            <v>180000</v>
          </cell>
          <cell r="S104">
            <v>0.27749999999999997</v>
          </cell>
          <cell r="T104">
            <v>50880</v>
          </cell>
        </row>
        <row r="105">
          <cell r="Q105" t="str">
            <v>409006-002002</v>
          </cell>
          <cell r="R105">
            <v>381000</v>
          </cell>
          <cell r="S105">
            <v>1.0669999999999999</v>
          </cell>
          <cell r="T105">
            <v>406527</v>
          </cell>
        </row>
        <row r="106">
          <cell r="Q106" t="str">
            <v>409006-002003</v>
          </cell>
          <cell r="R106">
            <v>381000</v>
          </cell>
          <cell r="S106">
            <v>0.56999999999999995</v>
          </cell>
          <cell r="T106">
            <v>217170</v>
          </cell>
        </row>
        <row r="107">
          <cell r="Q107" t="str">
            <v>409007-002002</v>
          </cell>
          <cell r="R107">
            <v>318000</v>
          </cell>
          <cell r="S107">
            <v>1.0669999999999999</v>
          </cell>
          <cell r="T107">
            <v>339306</v>
          </cell>
        </row>
        <row r="108">
          <cell r="Q108" t="str">
            <v>409007-002003</v>
          </cell>
          <cell r="R108">
            <v>318000</v>
          </cell>
          <cell r="S108">
            <v>0.56999999999999995</v>
          </cell>
          <cell r="T108">
            <v>181260</v>
          </cell>
        </row>
        <row r="109">
          <cell r="Q109" t="str">
            <v>409008-000901</v>
          </cell>
          <cell r="R109">
            <v>75000</v>
          </cell>
          <cell r="S109">
            <v>1</v>
          </cell>
          <cell r="T109">
            <v>75000</v>
          </cell>
        </row>
        <row r="110">
          <cell r="Q110" t="str">
            <v>409009-001000</v>
          </cell>
          <cell r="R110">
            <v>103000</v>
          </cell>
          <cell r="S110">
            <v>0.98</v>
          </cell>
          <cell r="T110">
            <v>99000</v>
          </cell>
        </row>
        <row r="111">
          <cell r="Q111" t="str">
            <v>409010-000500</v>
          </cell>
          <cell r="R111">
            <v>254000</v>
          </cell>
          <cell r="S111">
            <v>1.0808</v>
          </cell>
          <cell r="T111">
            <v>260504</v>
          </cell>
        </row>
        <row r="112">
          <cell r="Q112" t="str">
            <v>409010-000501</v>
          </cell>
          <cell r="R112">
            <v>254000</v>
          </cell>
          <cell r="S112">
            <v>0.87520000000000009</v>
          </cell>
          <cell r="T112">
            <v>220720</v>
          </cell>
        </row>
        <row r="113">
          <cell r="Q113" t="str">
            <v>409011-001000</v>
          </cell>
          <cell r="R113">
            <v>135500</v>
          </cell>
          <cell r="S113">
            <v>0.997</v>
          </cell>
          <cell r="T113">
            <v>134987</v>
          </cell>
        </row>
        <row r="114">
          <cell r="Q114" t="str">
            <v>409011-001001</v>
          </cell>
          <cell r="R114">
            <v>135500</v>
          </cell>
          <cell r="S114">
            <v>0.92749999999999999</v>
          </cell>
          <cell r="T114">
            <v>123564</v>
          </cell>
        </row>
        <row r="115">
          <cell r="Q115" t="str">
            <v>409012-000000</v>
          </cell>
          <cell r="R115">
            <v>160000</v>
          </cell>
          <cell r="S115">
            <v>6.9000000000000006E-2</v>
          </cell>
          <cell r="T115">
            <v>11040</v>
          </cell>
        </row>
        <row r="116">
          <cell r="Q116" t="str">
            <v>409012-000100</v>
          </cell>
          <cell r="R116">
            <v>115000</v>
          </cell>
          <cell r="S116">
            <v>0.84750000000000003</v>
          </cell>
          <cell r="T116">
            <v>98400</v>
          </cell>
        </row>
        <row r="117">
          <cell r="Q117" t="str">
            <v>409012-000500</v>
          </cell>
          <cell r="R117">
            <v>203000</v>
          </cell>
          <cell r="S117">
            <v>1.2558333333333331</v>
          </cell>
          <cell r="T117">
            <v>255297</v>
          </cell>
        </row>
        <row r="118">
          <cell r="Q118" t="str">
            <v>409012-000501</v>
          </cell>
          <cell r="R118">
            <v>115000</v>
          </cell>
          <cell r="S118">
            <v>0.92874999999999996</v>
          </cell>
          <cell r="T118">
            <v>107925</v>
          </cell>
        </row>
        <row r="119">
          <cell r="Q119" t="str">
            <v>409013-001000</v>
          </cell>
          <cell r="R119">
            <v>211000</v>
          </cell>
          <cell r="S119">
            <v>1.0669999999999999</v>
          </cell>
          <cell r="T119">
            <v>225137</v>
          </cell>
        </row>
        <row r="120">
          <cell r="Q120" t="str">
            <v>460010-200000</v>
          </cell>
          <cell r="R120">
            <v>160375</v>
          </cell>
          <cell r="S120">
            <v>2.6499999999999995</v>
          </cell>
          <cell r="T120">
            <v>424993.75</v>
          </cell>
        </row>
        <row r="121">
          <cell r="Q121" t="str">
            <v>460010-400000</v>
          </cell>
          <cell r="R121">
            <v>229164</v>
          </cell>
          <cell r="S121">
            <v>2.9127450980392147</v>
          </cell>
          <cell r="T121">
            <v>646695.68999999983</v>
          </cell>
        </row>
        <row r="122">
          <cell r="Q122" t="str">
            <v>460010-500000</v>
          </cell>
          <cell r="R122">
            <v>137371</v>
          </cell>
          <cell r="S122">
            <v>3.3078461538461568</v>
          </cell>
          <cell r="T122">
            <v>454603.27999999991</v>
          </cell>
        </row>
        <row r="123">
          <cell r="Q123" t="str">
            <v>460010-600000</v>
          </cell>
          <cell r="R123">
            <v>-13</v>
          </cell>
          <cell r="S123">
            <v>3.29</v>
          </cell>
          <cell r="T123">
            <v>-42.77</v>
          </cell>
        </row>
        <row r="124">
          <cell r="Q124" t="str">
            <v>460010-800000</v>
          </cell>
          <cell r="R124">
            <v>187452</v>
          </cell>
          <cell r="S124">
            <v>2.8346545454545455</v>
          </cell>
          <cell r="T124">
            <v>531415.31999999995</v>
          </cell>
        </row>
        <row r="125">
          <cell r="Q125" t="str">
            <v>460028-000000</v>
          </cell>
          <cell r="R125">
            <v>6402</v>
          </cell>
          <cell r="S125">
            <v>8.8819999999999997</v>
          </cell>
          <cell r="T125">
            <v>56862.57</v>
          </cell>
        </row>
        <row r="126">
          <cell r="Q126" t="str">
            <v>460050-000000</v>
          </cell>
          <cell r="R126">
            <v>-12</v>
          </cell>
          <cell r="S126">
            <v>4.66</v>
          </cell>
          <cell r="T126">
            <v>-55.92</v>
          </cell>
        </row>
        <row r="127">
          <cell r="Q127" t="str">
            <v>460050-400000</v>
          </cell>
          <cell r="R127">
            <v>125280</v>
          </cell>
          <cell r="S127">
            <v>9.8899999999999988</v>
          </cell>
          <cell r="T127">
            <v>1267240.3199999998</v>
          </cell>
        </row>
        <row r="128">
          <cell r="Q128" t="str">
            <v>460050-500000</v>
          </cell>
          <cell r="R128">
            <v>184411</v>
          </cell>
          <cell r="S128">
            <v>9.4943333333333353</v>
          </cell>
          <cell r="T128">
            <v>1750772.5599999998</v>
          </cell>
        </row>
        <row r="129">
          <cell r="Q129" t="str">
            <v>460050-800000</v>
          </cell>
          <cell r="R129">
            <v>211631</v>
          </cell>
          <cell r="S129">
            <v>9.6443478260869586</v>
          </cell>
          <cell r="T129">
            <v>2045192.1300000004</v>
          </cell>
        </row>
        <row r="130">
          <cell r="Q130" t="str">
            <v>460090-000000</v>
          </cell>
          <cell r="R130">
            <v>291819</v>
          </cell>
          <cell r="S130">
            <v>13.480974719285726</v>
          </cell>
          <cell r="T130">
            <v>3922018.5399999986</v>
          </cell>
        </row>
        <row r="131">
          <cell r="Q131" t="str">
            <v>460090-200000</v>
          </cell>
          <cell r="R131">
            <v>209407</v>
          </cell>
          <cell r="S131">
            <v>14.442077992156896</v>
          </cell>
          <cell r="T131">
            <v>3040511.6500000018</v>
          </cell>
        </row>
        <row r="132">
          <cell r="Q132" t="str">
            <v>460090-300000</v>
          </cell>
          <cell r="R132">
            <v>2604</v>
          </cell>
          <cell r="S132">
            <v>13.23</v>
          </cell>
          <cell r="T132">
            <v>34450.92</v>
          </cell>
        </row>
        <row r="133">
          <cell r="Q133" t="str">
            <v>460090-500000</v>
          </cell>
          <cell r="R133">
            <v>1656</v>
          </cell>
          <cell r="S133">
            <v>16.34</v>
          </cell>
          <cell r="T133">
            <v>27059.040000000001</v>
          </cell>
        </row>
        <row r="134">
          <cell r="Q134" t="str">
            <v>460090-600000</v>
          </cell>
          <cell r="R134">
            <v>110531</v>
          </cell>
          <cell r="S134">
            <v>13.598637287656262</v>
          </cell>
          <cell r="T134">
            <v>1498421.12</v>
          </cell>
        </row>
        <row r="135">
          <cell r="Q135" t="str">
            <v>460090-700000</v>
          </cell>
          <cell r="R135">
            <v>91156</v>
          </cell>
          <cell r="S135">
            <v>16.699230769230766</v>
          </cell>
          <cell r="T135">
            <v>1527216.56</v>
          </cell>
        </row>
        <row r="136">
          <cell r="Q136" t="str">
            <v>460100-000000</v>
          </cell>
          <cell r="R136">
            <v>157994</v>
          </cell>
          <cell r="S136">
            <v>7.088888888888885</v>
          </cell>
          <cell r="T136">
            <v>1121757.8</v>
          </cell>
        </row>
        <row r="137">
          <cell r="Q137" t="str">
            <v>460100-100000</v>
          </cell>
          <cell r="R137">
            <v>162943</v>
          </cell>
          <cell r="S137">
            <v>7.4662162162162158</v>
          </cell>
          <cell r="T137">
            <v>1215795</v>
          </cell>
        </row>
        <row r="138">
          <cell r="Q138" t="str">
            <v>460100-200000</v>
          </cell>
          <cell r="R138">
            <v>87760</v>
          </cell>
          <cell r="S138">
            <v>22.793750000000003</v>
          </cell>
          <cell r="T138">
            <v>1995314</v>
          </cell>
        </row>
        <row r="139">
          <cell r="Q139" t="str">
            <v>460100-300000</v>
          </cell>
          <cell r="R139">
            <v>73700</v>
          </cell>
          <cell r="S139">
            <v>21.877499999999994</v>
          </cell>
          <cell r="T139">
            <v>1642102</v>
          </cell>
        </row>
        <row r="140">
          <cell r="Q140" t="str">
            <v>460200-100000</v>
          </cell>
          <cell r="R140">
            <v>81158</v>
          </cell>
          <cell r="S140">
            <v>38.856274509803896</v>
          </cell>
          <cell r="T140">
            <v>3162055.2</v>
          </cell>
        </row>
        <row r="141">
          <cell r="Q141" t="str">
            <v>460200-500000</v>
          </cell>
          <cell r="R141">
            <v>280359</v>
          </cell>
          <cell r="S141">
            <v>38.821962616822404</v>
          </cell>
          <cell r="T141">
            <v>10885423.559999999</v>
          </cell>
        </row>
        <row r="142">
          <cell r="Q142" t="str">
            <v>460200-600000</v>
          </cell>
          <cell r="R142">
            <v>298424</v>
          </cell>
          <cell r="S142">
            <v>38.805867768595022</v>
          </cell>
          <cell r="T142">
            <v>11573466.309999999</v>
          </cell>
        </row>
        <row r="143">
          <cell r="Q143" t="str">
            <v>460200-800000</v>
          </cell>
          <cell r="R143">
            <v>195841</v>
          </cell>
          <cell r="S143">
            <v>38.021785714285699</v>
          </cell>
          <cell r="T143">
            <v>7436832.3899999997</v>
          </cell>
        </row>
        <row r="144">
          <cell r="Q144" t="str">
            <v>460200-809002</v>
          </cell>
          <cell r="R144">
            <v>-550</v>
          </cell>
          <cell r="S144">
            <v>41.037999999999997</v>
          </cell>
          <cell r="T144">
            <v>-22570.9</v>
          </cell>
        </row>
        <row r="145">
          <cell r="Q145" t="str">
            <v>462160-800000</v>
          </cell>
          <cell r="R145">
            <v>99</v>
          </cell>
          <cell r="S145">
            <v>381.89250000000004</v>
          </cell>
          <cell r="T145">
            <v>37694.83</v>
          </cell>
        </row>
        <row r="146">
          <cell r="Q146" t="str">
            <v>469999-000000</v>
          </cell>
          <cell r="R146">
            <v>46</v>
          </cell>
          <cell r="S146">
            <v>1200</v>
          </cell>
          <cell r="T146">
            <v>55200</v>
          </cell>
        </row>
        <row r="147">
          <cell r="Q147" t="str">
            <v>469999-000001</v>
          </cell>
          <cell r="R147">
            <v>3</v>
          </cell>
          <cell r="S147">
            <v>215</v>
          </cell>
          <cell r="T147">
            <v>14075.490000000013</v>
          </cell>
        </row>
        <row r="148">
          <cell r="Q148" t="str">
            <v>470000-000102</v>
          </cell>
          <cell r="R148">
            <v>40000</v>
          </cell>
          <cell r="S148">
            <v>0.24</v>
          </cell>
          <cell r="T148">
            <v>9600</v>
          </cell>
        </row>
        <row r="149">
          <cell r="Q149" t="str">
            <v>470000-000509</v>
          </cell>
          <cell r="R149">
            <v>616000</v>
          </cell>
          <cell r="S149">
            <v>0.29664000000000001</v>
          </cell>
          <cell r="T149">
            <v>182730.23999999999</v>
          </cell>
        </row>
        <row r="150">
          <cell r="Q150" t="str">
            <v>470000-000900</v>
          </cell>
          <cell r="R150">
            <v>567000</v>
          </cell>
          <cell r="S150">
            <v>3.0350999999999999</v>
          </cell>
          <cell r="T150">
            <v>1720901.7</v>
          </cell>
        </row>
        <row r="151">
          <cell r="Q151" t="str">
            <v>470000-000901</v>
          </cell>
          <cell r="R151">
            <v>566800</v>
          </cell>
          <cell r="S151">
            <v>0.78110000000000002</v>
          </cell>
          <cell r="T151">
            <v>442727.48000000004</v>
          </cell>
        </row>
        <row r="152">
          <cell r="Q152" t="str">
            <v>470000-000902</v>
          </cell>
          <cell r="R152">
            <v>483600</v>
          </cell>
          <cell r="S152">
            <v>0.42187705869230779</v>
          </cell>
          <cell r="T152">
            <v>202837.11</v>
          </cell>
        </row>
        <row r="153">
          <cell r="Q153" t="str">
            <v>470000-000905</v>
          </cell>
          <cell r="R153">
            <v>115642</v>
          </cell>
          <cell r="S153">
            <v>0.41268080969230775</v>
          </cell>
          <cell r="T153">
            <v>47744.3</v>
          </cell>
        </row>
        <row r="154">
          <cell r="Q154" t="str">
            <v>470000-000906</v>
          </cell>
          <cell r="R154">
            <v>30700</v>
          </cell>
          <cell r="S154">
            <v>0.45</v>
          </cell>
          <cell r="T154">
            <v>13815</v>
          </cell>
        </row>
        <row r="155">
          <cell r="Q155" t="str">
            <v>470000-000907</v>
          </cell>
          <cell r="R155">
            <v>75000</v>
          </cell>
          <cell r="S155">
            <v>0.19900000000000001</v>
          </cell>
          <cell r="T155">
            <v>318229.36</v>
          </cell>
        </row>
        <row r="156">
          <cell r="Q156" t="str">
            <v>470000-000908</v>
          </cell>
          <cell r="R156">
            <v>75260</v>
          </cell>
          <cell r="S156">
            <v>0.06</v>
          </cell>
          <cell r="T156">
            <v>96281.17</v>
          </cell>
        </row>
        <row r="157">
          <cell r="Q157" t="str">
            <v>470001-000110</v>
          </cell>
          <cell r="R157">
            <v>322560</v>
          </cell>
          <cell r="S157">
            <v>2.2522500000000001</v>
          </cell>
          <cell r="T157">
            <v>726485.76</v>
          </cell>
        </row>
        <row r="158">
          <cell r="Q158" t="str">
            <v>470001-000111</v>
          </cell>
          <cell r="R158">
            <v>57600</v>
          </cell>
          <cell r="S158">
            <v>2.3205</v>
          </cell>
          <cell r="T158">
            <v>133660.79999999999</v>
          </cell>
        </row>
        <row r="159">
          <cell r="Q159" t="str">
            <v>480000-000100</v>
          </cell>
          <cell r="R159">
            <v>5922</v>
          </cell>
          <cell r="S159">
            <v>8.0559999999999992</v>
          </cell>
          <cell r="T159">
            <v>47707.630000000005</v>
          </cell>
        </row>
        <row r="160">
          <cell r="Q160" t="str">
            <v>480000-000109</v>
          </cell>
          <cell r="R160">
            <v>8790</v>
          </cell>
          <cell r="S160">
            <v>7.8</v>
          </cell>
          <cell r="T160">
            <v>68585.039999999994</v>
          </cell>
        </row>
        <row r="161">
          <cell r="Q161" t="str">
            <v>480000-000283</v>
          </cell>
          <cell r="R161">
            <v>1500</v>
          </cell>
          <cell r="S161">
            <v>6.39</v>
          </cell>
          <cell r="T161">
            <v>9585</v>
          </cell>
        </row>
        <row r="162">
          <cell r="Q162" t="str">
            <v>480000-000507</v>
          </cell>
          <cell r="R162">
            <v>2000</v>
          </cell>
          <cell r="S162">
            <v>10.074999999999999</v>
          </cell>
          <cell r="T162">
            <v>20150</v>
          </cell>
        </row>
        <row r="163">
          <cell r="Q163" t="str">
            <v>480003-000100</v>
          </cell>
          <cell r="R163">
            <v>54000</v>
          </cell>
          <cell r="S163">
            <v>1.0036799999999999</v>
          </cell>
          <cell r="T163">
            <v>53933.039999999994</v>
          </cell>
        </row>
        <row r="164">
          <cell r="Q164" t="str">
            <v>480003-000600</v>
          </cell>
          <cell r="R164">
            <v>32303</v>
          </cell>
          <cell r="S164">
            <v>3.6735000949999996</v>
          </cell>
          <cell r="T164">
            <v>118871.45</v>
          </cell>
        </row>
        <row r="165">
          <cell r="Q165" t="str">
            <v>480003-000900</v>
          </cell>
          <cell r="R165">
            <v>112004</v>
          </cell>
          <cell r="S165">
            <v>2.3231249999999997</v>
          </cell>
          <cell r="T165">
            <v>258738.12</v>
          </cell>
        </row>
        <row r="166">
          <cell r="Q166" t="str">
            <v>480003-001000</v>
          </cell>
          <cell r="R166">
            <v>48676</v>
          </cell>
          <cell r="S166">
            <v>5.8300909090909094</v>
          </cell>
          <cell r="T166">
            <v>282414.09999999998</v>
          </cell>
        </row>
        <row r="167">
          <cell r="Q167" t="str">
            <v>480004-000100</v>
          </cell>
          <cell r="R167">
            <v>59400</v>
          </cell>
          <cell r="S167">
            <v>1.1352800000000001</v>
          </cell>
          <cell r="T167">
            <v>67916.87999999999</v>
          </cell>
        </row>
        <row r="168">
          <cell r="Q168" t="str">
            <v>480004-000600</v>
          </cell>
          <cell r="R168">
            <v>34300</v>
          </cell>
          <cell r="S168">
            <v>5.8683751470625012</v>
          </cell>
          <cell r="T168">
            <v>201932.86</v>
          </cell>
        </row>
        <row r="169">
          <cell r="Q169" t="str">
            <v>480004-000900</v>
          </cell>
          <cell r="R169">
            <v>60514</v>
          </cell>
          <cell r="S169">
            <v>4.956236877894737</v>
          </cell>
          <cell r="T169">
            <v>299464.29000000004</v>
          </cell>
        </row>
        <row r="170">
          <cell r="Q170" t="str">
            <v>480004-000901</v>
          </cell>
          <cell r="R170">
            <v>24539</v>
          </cell>
          <cell r="S170">
            <v>4.9918077948461539</v>
          </cell>
          <cell r="T170">
            <v>121019.97</v>
          </cell>
        </row>
        <row r="171">
          <cell r="Q171" t="str">
            <v>480004-001000</v>
          </cell>
          <cell r="R171">
            <v>39161</v>
          </cell>
          <cell r="S171">
            <v>6.8279501243000009</v>
          </cell>
          <cell r="T171">
            <v>259754.77000000002</v>
          </cell>
        </row>
        <row r="172">
          <cell r="Q172" t="str">
            <v>480005-000109</v>
          </cell>
          <cell r="R172">
            <v>48000</v>
          </cell>
          <cell r="S172">
            <v>4.5425000000000004</v>
          </cell>
          <cell r="T172">
            <v>216720</v>
          </cell>
        </row>
        <row r="173">
          <cell r="Q173" t="str">
            <v>480005-000128</v>
          </cell>
          <cell r="R173">
            <v>72000</v>
          </cell>
          <cell r="S173">
            <v>5.4512500000000008</v>
          </cell>
          <cell r="T173">
            <v>388900</v>
          </cell>
        </row>
        <row r="174">
          <cell r="Q174" t="str">
            <v>480005-000133</v>
          </cell>
          <cell r="R174">
            <v>6000</v>
          </cell>
          <cell r="S174">
            <v>5.6</v>
          </cell>
          <cell r="T174">
            <v>33600</v>
          </cell>
        </row>
        <row r="175">
          <cell r="Q175" t="str">
            <v>480005-000143</v>
          </cell>
          <cell r="R175">
            <v>14000</v>
          </cell>
          <cell r="S175">
            <v>5.42</v>
          </cell>
          <cell r="T175">
            <v>76520</v>
          </cell>
        </row>
        <row r="176">
          <cell r="Q176" t="str">
            <v>480005-000144</v>
          </cell>
          <cell r="R176">
            <v>20000</v>
          </cell>
          <cell r="S176">
            <v>6.6379999999999999</v>
          </cell>
          <cell r="T176">
            <v>132140</v>
          </cell>
        </row>
        <row r="177">
          <cell r="Q177" t="str">
            <v>480006-000505</v>
          </cell>
          <cell r="R177">
            <v>400</v>
          </cell>
          <cell r="S177">
            <v>38.24</v>
          </cell>
          <cell r="T177">
            <v>15296</v>
          </cell>
        </row>
        <row r="178">
          <cell r="Q178" t="str">
            <v>480006-000508</v>
          </cell>
          <cell r="R178">
            <v>20049</v>
          </cell>
          <cell r="S178">
            <v>20.001333333333335</v>
          </cell>
          <cell r="T178">
            <v>400906.87999999995</v>
          </cell>
        </row>
        <row r="179">
          <cell r="Q179" t="str">
            <v>480006-000606</v>
          </cell>
          <cell r="R179">
            <v>5887</v>
          </cell>
          <cell r="S179">
            <v>20.027500000000003</v>
          </cell>
          <cell r="T179">
            <v>117693.48</v>
          </cell>
        </row>
        <row r="180">
          <cell r="Q180" t="str">
            <v>480006-000607</v>
          </cell>
          <cell r="R180">
            <v>1200</v>
          </cell>
          <cell r="S180">
            <v>20.158333333333335</v>
          </cell>
          <cell r="T180">
            <v>24190</v>
          </cell>
        </row>
        <row r="181">
          <cell r="Q181" t="str">
            <v>480006-000608</v>
          </cell>
          <cell r="R181">
            <v>1980</v>
          </cell>
          <cell r="S181">
            <v>20.223750000000003</v>
          </cell>
          <cell r="T181">
            <v>40117.599999999999</v>
          </cell>
        </row>
        <row r="182">
          <cell r="Q182" t="str">
            <v>480006-000609</v>
          </cell>
          <cell r="R182">
            <v>4618</v>
          </cell>
          <cell r="S182">
            <v>20.158333333333335</v>
          </cell>
          <cell r="T182">
            <v>92974.48</v>
          </cell>
        </row>
        <row r="183">
          <cell r="Q183" t="str">
            <v>480006-000610</v>
          </cell>
          <cell r="R183">
            <v>3488</v>
          </cell>
          <cell r="S183">
            <v>20.263000000000002</v>
          </cell>
          <cell r="T183">
            <v>70801.06</v>
          </cell>
        </row>
        <row r="184">
          <cell r="Q184" t="str">
            <v>480006-000905</v>
          </cell>
          <cell r="R184">
            <v>31035</v>
          </cell>
          <cell r="S184">
            <v>21.945000000000007</v>
          </cell>
          <cell r="T184">
            <v>677810.75</v>
          </cell>
        </row>
        <row r="185">
          <cell r="Q185" t="str">
            <v>480006-000911</v>
          </cell>
          <cell r="R185">
            <v>9400</v>
          </cell>
          <cell r="S185">
            <v>21.849375000000002</v>
          </cell>
          <cell r="T185">
            <v>205456.8</v>
          </cell>
        </row>
        <row r="186">
          <cell r="Q186" t="str">
            <v>480006-000912</v>
          </cell>
          <cell r="R186">
            <v>13596</v>
          </cell>
          <cell r="S186">
            <v>21.78136363636364</v>
          </cell>
          <cell r="T186">
            <v>296698.59000000003</v>
          </cell>
        </row>
        <row r="187">
          <cell r="Q187" t="str">
            <v>480006-000913</v>
          </cell>
          <cell r="R187">
            <v>4374</v>
          </cell>
          <cell r="S187">
            <v>21.803571428571427</v>
          </cell>
          <cell r="T187">
            <v>95571.09</v>
          </cell>
        </row>
        <row r="188">
          <cell r="Q188" t="str">
            <v>480006-000914</v>
          </cell>
          <cell r="R188">
            <v>1620</v>
          </cell>
          <cell r="S188">
            <v>21.315000000000001</v>
          </cell>
          <cell r="T188">
            <v>34530.300000000003</v>
          </cell>
        </row>
        <row r="189">
          <cell r="Q189" t="str">
            <v>480006-001003</v>
          </cell>
          <cell r="R189">
            <v>8000</v>
          </cell>
          <cell r="S189">
            <v>23.059008000000006</v>
          </cell>
          <cell r="T189">
            <v>185169.19999999998</v>
          </cell>
        </row>
        <row r="190">
          <cell r="Q190" t="str">
            <v>480006-001005</v>
          </cell>
          <cell r="R190">
            <v>6417</v>
          </cell>
          <cell r="S190">
            <v>22.904000000000003</v>
          </cell>
          <cell r="T190">
            <v>147019.21</v>
          </cell>
        </row>
        <row r="191">
          <cell r="Q191" t="str">
            <v>480006-001006</v>
          </cell>
          <cell r="R191">
            <v>6866</v>
          </cell>
          <cell r="S191">
            <v>23.237760000000002</v>
          </cell>
          <cell r="T191">
            <v>159550.47</v>
          </cell>
        </row>
        <row r="192">
          <cell r="Q192" t="str">
            <v>480006-002001</v>
          </cell>
          <cell r="R192">
            <v>21600</v>
          </cell>
          <cell r="S192">
            <v>6.1057500000000005</v>
          </cell>
          <cell r="T192">
            <v>131884.20000000001</v>
          </cell>
        </row>
        <row r="193">
          <cell r="Q193" t="str">
            <v>480007-000601</v>
          </cell>
          <cell r="R193">
            <v>64226</v>
          </cell>
          <cell r="S193">
            <v>2.1084615384615386</v>
          </cell>
          <cell r="T193">
            <v>134873.1</v>
          </cell>
        </row>
        <row r="194">
          <cell r="Q194" t="str">
            <v>480007-000907</v>
          </cell>
          <cell r="R194">
            <v>210251</v>
          </cell>
          <cell r="S194">
            <v>2.2433571428571435</v>
          </cell>
          <cell r="T194">
            <v>472719.44</v>
          </cell>
        </row>
        <row r="195">
          <cell r="Q195" t="str">
            <v>480007-001000</v>
          </cell>
          <cell r="R195">
            <v>29871</v>
          </cell>
          <cell r="S195">
            <v>3.1996479999999998</v>
          </cell>
          <cell r="T195">
            <v>95574.720000000001</v>
          </cell>
        </row>
        <row r="196">
          <cell r="Q196" t="str">
            <v>480008-000900</v>
          </cell>
          <cell r="R196">
            <v>34551</v>
          </cell>
          <cell r="S196">
            <v>4.0476925341538479</v>
          </cell>
          <cell r="T196">
            <v>139064.78999999998</v>
          </cell>
        </row>
        <row r="197">
          <cell r="Q197" t="str">
            <v>490000-000006</v>
          </cell>
          <cell r="R197">
            <v>1760</v>
          </cell>
          <cell r="S197">
            <v>103.7</v>
          </cell>
          <cell r="T197">
            <v>182512</v>
          </cell>
        </row>
        <row r="198">
          <cell r="Q198" t="str">
            <v>490000-000011</v>
          </cell>
          <cell r="R198">
            <v>360</v>
          </cell>
          <cell r="S198">
            <v>1058.0867333000006</v>
          </cell>
          <cell r="T198">
            <v>1200221.45</v>
          </cell>
        </row>
        <row r="199">
          <cell r="Q199" t="str">
            <v>490000-000500</v>
          </cell>
          <cell r="R199">
            <v>6552</v>
          </cell>
          <cell r="S199">
            <v>59</v>
          </cell>
          <cell r="T199">
            <v>386568</v>
          </cell>
        </row>
        <row r="200">
          <cell r="Q200" t="str">
            <v>490000-000501</v>
          </cell>
          <cell r="R200">
            <v>9481</v>
          </cell>
          <cell r="S200">
            <v>39.5</v>
          </cell>
          <cell r="T200">
            <v>374499.5</v>
          </cell>
        </row>
        <row r="201">
          <cell r="Q201" t="str">
            <v>490000-000502</v>
          </cell>
          <cell r="R201">
            <v>2525.59</v>
          </cell>
          <cell r="S201">
            <v>81.999998419999997</v>
          </cell>
          <cell r="T201">
            <v>207098.54</v>
          </cell>
        </row>
        <row r="202">
          <cell r="Q202" t="str">
            <v>490001-100000</v>
          </cell>
          <cell r="R202">
            <v>17172</v>
          </cell>
          <cell r="S202">
            <v>20.397000000000002</v>
          </cell>
          <cell r="T202">
            <v>340568.28</v>
          </cell>
        </row>
        <row r="203">
          <cell r="Q203" t="str">
            <v>490002-000300</v>
          </cell>
          <cell r="R203">
            <v>38500</v>
          </cell>
          <cell r="S203">
            <v>24.617108433734977</v>
          </cell>
          <cell r="T203">
            <v>946330</v>
          </cell>
        </row>
        <row r="204">
          <cell r="Q204" t="str">
            <v>490002-000302</v>
          </cell>
          <cell r="R204">
            <v>50</v>
          </cell>
          <cell r="S204">
            <v>67.599999999999994</v>
          </cell>
          <cell r="T204">
            <v>3380</v>
          </cell>
        </row>
        <row r="205">
          <cell r="Q205" t="str">
            <v>401008-000100</v>
          </cell>
          <cell r="R205">
            <v>-3500</v>
          </cell>
          <cell r="S205">
            <v>0.75510999999999995</v>
          </cell>
          <cell r="T205">
            <v>-2642.89</v>
          </cell>
        </row>
        <row r="206">
          <cell r="Q206" t="str">
            <v>401004-000100</v>
          </cell>
          <cell r="R206">
            <v>-1697</v>
          </cell>
          <cell r="S206">
            <v>0.52</v>
          </cell>
          <cell r="T206">
            <v>-882.44</v>
          </cell>
        </row>
        <row r="207">
          <cell r="Q207" t="str">
            <v>409005-000100</v>
          </cell>
          <cell r="R207">
            <v>-5238</v>
          </cell>
          <cell r="S207">
            <v>0.38</v>
          </cell>
          <cell r="T207">
            <v>-1990.44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A-31"/>
      <sheetName val="Hoja1"/>
      <sheetName val="Hoja2"/>
    </sheetNames>
    <sheetDataSet>
      <sheetData sheetId="0"/>
      <sheetData sheetId="1"/>
      <sheetData sheetId="2">
        <row r="8">
          <cell r="Q8" t="str">
            <v>Número de artículo</v>
          </cell>
          <cell r="R8" t="str">
            <v>Suma de Cantidad</v>
          </cell>
          <cell r="S8" t="str">
            <v>Promedio de Precio</v>
          </cell>
          <cell r="T8" t="str">
            <v>Suma de Total líneas</v>
          </cell>
        </row>
        <row r="9">
          <cell r="Q9" t="str">
            <v>100000-100001</v>
          </cell>
          <cell r="R9">
            <v>567028.55000000005</v>
          </cell>
          <cell r="S9">
            <v>77.133051739130451</v>
          </cell>
          <cell r="T9">
            <v>339772</v>
          </cell>
        </row>
        <row r="10">
          <cell r="Q10" t="str">
            <v>103000-000100</v>
          </cell>
          <cell r="R10">
            <v>480</v>
          </cell>
          <cell r="S10">
            <v>1.6266700000000001</v>
          </cell>
          <cell r="T10">
            <v>16005.93</v>
          </cell>
        </row>
        <row r="11">
          <cell r="Q11" t="str">
            <v>103001-000102</v>
          </cell>
          <cell r="R11">
            <v>708</v>
          </cell>
          <cell r="S11">
            <v>2.90917</v>
          </cell>
          <cell r="T11">
            <v>42222.41</v>
          </cell>
        </row>
        <row r="12">
          <cell r="Q12" t="str">
            <v>103002-001891</v>
          </cell>
          <cell r="R12">
            <v>40</v>
          </cell>
          <cell r="S12">
            <v>20.43</v>
          </cell>
          <cell r="T12">
            <v>16752.11</v>
          </cell>
        </row>
        <row r="13">
          <cell r="Q13" t="str">
            <v>103003-020801</v>
          </cell>
          <cell r="R13">
            <v>58</v>
          </cell>
          <cell r="S13">
            <v>301.42</v>
          </cell>
          <cell r="T13">
            <v>358377.89</v>
          </cell>
        </row>
        <row r="14">
          <cell r="Q14" t="str">
            <v>300100-000000</v>
          </cell>
          <cell r="R14">
            <v>38520000</v>
          </cell>
          <cell r="S14">
            <v>4.6184287179488241E-2</v>
          </cell>
          <cell r="T14">
            <v>1762675.1999999422</v>
          </cell>
        </row>
        <row r="15">
          <cell r="Q15" t="str">
            <v>300200-000004</v>
          </cell>
          <cell r="R15">
            <v>70811</v>
          </cell>
          <cell r="S15">
            <v>11</v>
          </cell>
          <cell r="T15">
            <v>778921</v>
          </cell>
        </row>
        <row r="16">
          <cell r="Q16" t="str">
            <v>300200-000005</v>
          </cell>
          <cell r="R16">
            <v>111645</v>
          </cell>
          <cell r="S16">
            <v>11</v>
          </cell>
          <cell r="T16">
            <v>1228095</v>
          </cell>
        </row>
        <row r="17">
          <cell r="Q17" t="str">
            <v>300200-000500</v>
          </cell>
          <cell r="R17">
            <v>165</v>
          </cell>
          <cell r="S17">
            <v>11.384729999999999</v>
          </cell>
          <cell r="T17">
            <v>38507.71</v>
          </cell>
        </row>
        <row r="18">
          <cell r="Q18" t="str">
            <v>300200-000501</v>
          </cell>
          <cell r="R18">
            <v>825</v>
          </cell>
          <cell r="S18">
            <v>11.522</v>
          </cell>
          <cell r="T18">
            <v>194860.12</v>
          </cell>
        </row>
        <row r="19">
          <cell r="Q19" t="str">
            <v>300200-000502</v>
          </cell>
          <cell r="R19">
            <v>15</v>
          </cell>
          <cell r="S19">
            <v>3.706</v>
          </cell>
          <cell r="T19">
            <v>1139.56</v>
          </cell>
        </row>
        <row r="20">
          <cell r="Q20" t="str">
            <v>300300-000003</v>
          </cell>
          <cell r="R20">
            <v>68923</v>
          </cell>
          <cell r="S20">
            <v>6.8349593952000012</v>
          </cell>
          <cell r="T20">
            <v>1897407.4100000001</v>
          </cell>
        </row>
        <row r="21">
          <cell r="Q21" t="str">
            <v>300300-000006</v>
          </cell>
          <cell r="R21">
            <v>3169</v>
          </cell>
          <cell r="S21">
            <v>2.9500000000000006</v>
          </cell>
          <cell r="T21">
            <v>198644.23</v>
          </cell>
        </row>
        <row r="22">
          <cell r="Q22" t="str">
            <v>300300-000008</v>
          </cell>
          <cell r="R22">
            <v>20360</v>
          </cell>
          <cell r="S22">
            <v>8.3228307136363657</v>
          </cell>
          <cell r="T22">
            <v>806484.21</v>
          </cell>
        </row>
        <row r="23">
          <cell r="Q23" t="str">
            <v>300300-000009</v>
          </cell>
          <cell r="R23">
            <v>22800</v>
          </cell>
          <cell r="S23">
            <v>2.44</v>
          </cell>
          <cell r="T23">
            <v>55632</v>
          </cell>
        </row>
        <row r="24">
          <cell r="Q24" t="str">
            <v>300300-000013</v>
          </cell>
          <cell r="R24">
            <v>18840.599999999999</v>
          </cell>
          <cell r="S24">
            <v>17.900000000000002</v>
          </cell>
          <cell r="T24">
            <v>345258.77999999997</v>
          </cell>
        </row>
        <row r="25">
          <cell r="Q25" t="str">
            <v>300300-000014</v>
          </cell>
          <cell r="R25">
            <v>29800</v>
          </cell>
          <cell r="S25">
            <v>8.4437499999999996</v>
          </cell>
          <cell r="T25">
            <v>252040</v>
          </cell>
        </row>
        <row r="26">
          <cell r="Q26" t="str">
            <v>300300-000022</v>
          </cell>
          <cell r="R26">
            <v>1200</v>
          </cell>
          <cell r="S26">
            <v>153.45750000000001</v>
          </cell>
          <cell r="T26">
            <v>671206.2</v>
          </cell>
        </row>
        <row r="27">
          <cell r="Q27" t="str">
            <v>300300-000027</v>
          </cell>
          <cell r="R27">
            <v>1403690</v>
          </cell>
          <cell r="S27">
            <v>2.0199999999999991</v>
          </cell>
          <cell r="T27">
            <v>2841180.6000000006</v>
          </cell>
        </row>
        <row r="28">
          <cell r="Q28" t="str">
            <v>300300-000035</v>
          </cell>
          <cell r="R28">
            <v>78445.100000000006</v>
          </cell>
          <cell r="S28">
            <v>56.73533333333333</v>
          </cell>
          <cell r="T28">
            <v>4550212.5999999996</v>
          </cell>
        </row>
        <row r="29">
          <cell r="Q29" t="str">
            <v>300300-000037</v>
          </cell>
          <cell r="R29">
            <v>70107</v>
          </cell>
          <cell r="S29">
            <v>29.033333333333331</v>
          </cell>
          <cell r="T29">
            <v>2029264</v>
          </cell>
        </row>
        <row r="30">
          <cell r="Q30" t="str">
            <v>300300-000038</v>
          </cell>
          <cell r="R30">
            <v>690</v>
          </cell>
          <cell r="S30">
            <v>29.4</v>
          </cell>
          <cell r="T30">
            <v>20286</v>
          </cell>
        </row>
        <row r="31">
          <cell r="Q31" t="str">
            <v>300300-000046</v>
          </cell>
          <cell r="R31">
            <v>20000</v>
          </cell>
          <cell r="S31">
            <v>2.3993918371428573</v>
          </cell>
          <cell r="T31">
            <v>243813.61</v>
          </cell>
        </row>
        <row r="32">
          <cell r="Q32" t="str">
            <v>300300-000051</v>
          </cell>
          <cell r="R32">
            <v>32000</v>
          </cell>
          <cell r="S32">
            <v>2.8269980952380931</v>
          </cell>
          <cell r="T32">
            <v>509947.84</v>
          </cell>
        </row>
        <row r="33">
          <cell r="Q33" t="str">
            <v>300300-000052</v>
          </cell>
          <cell r="R33">
            <v>259000</v>
          </cell>
          <cell r="S33">
            <v>2.969444444444445</v>
          </cell>
          <cell r="T33">
            <v>769000</v>
          </cell>
        </row>
        <row r="34">
          <cell r="Q34" t="str">
            <v>300300-000053</v>
          </cell>
          <cell r="R34">
            <v>8000</v>
          </cell>
          <cell r="S34">
            <v>2.76</v>
          </cell>
          <cell r="T34">
            <v>22080</v>
          </cell>
        </row>
        <row r="35">
          <cell r="Q35" t="str">
            <v>300300-000060</v>
          </cell>
          <cell r="R35">
            <v>20750</v>
          </cell>
          <cell r="S35">
            <v>5.4741463636363612</v>
          </cell>
          <cell r="T35">
            <v>544421.56999999995</v>
          </cell>
        </row>
        <row r="36">
          <cell r="Q36" t="str">
            <v>300300-000063</v>
          </cell>
          <cell r="R36">
            <v>52085</v>
          </cell>
          <cell r="S36">
            <v>9.5</v>
          </cell>
          <cell r="T36">
            <v>494807.5</v>
          </cell>
        </row>
        <row r="37">
          <cell r="Q37" t="str">
            <v>300300-000066</v>
          </cell>
          <cell r="R37">
            <v>57750</v>
          </cell>
          <cell r="S37">
            <v>34.941666666666656</v>
          </cell>
          <cell r="T37">
            <v>2029245</v>
          </cell>
        </row>
        <row r="38">
          <cell r="Q38" t="str">
            <v>300300-000067</v>
          </cell>
          <cell r="R38">
            <v>55231.599999999991</v>
          </cell>
          <cell r="S38">
            <v>7.6515822484615432</v>
          </cell>
          <cell r="T38">
            <v>1674273.0899999999</v>
          </cell>
        </row>
        <row r="39">
          <cell r="Q39" t="str">
            <v>300300-000078</v>
          </cell>
          <cell r="R39">
            <v>2040</v>
          </cell>
          <cell r="S39">
            <v>13.975936275000002</v>
          </cell>
          <cell r="T39">
            <v>105844.41</v>
          </cell>
        </row>
        <row r="40">
          <cell r="Q40" t="str">
            <v>300300-000083</v>
          </cell>
          <cell r="R40">
            <v>341167</v>
          </cell>
          <cell r="S40">
            <v>3551.3411764705879</v>
          </cell>
          <cell r="T40">
            <v>10722558.600000024</v>
          </cell>
        </row>
        <row r="41">
          <cell r="Q41" t="str">
            <v>300300-000087</v>
          </cell>
          <cell r="R41">
            <v>34000</v>
          </cell>
          <cell r="S41">
            <v>7.171764705882353</v>
          </cell>
          <cell r="T41">
            <v>242010</v>
          </cell>
        </row>
        <row r="42">
          <cell r="Q42" t="str">
            <v>300300-000090</v>
          </cell>
          <cell r="R42">
            <v>2520</v>
          </cell>
          <cell r="S42">
            <v>7.0810666666666675</v>
          </cell>
          <cell r="T42">
            <v>17909.48</v>
          </cell>
        </row>
        <row r="43">
          <cell r="Q43" t="str">
            <v>300300-000091</v>
          </cell>
          <cell r="R43">
            <v>18900</v>
          </cell>
          <cell r="S43">
            <v>27.114285714285717</v>
          </cell>
          <cell r="T43">
            <v>512460</v>
          </cell>
        </row>
        <row r="44">
          <cell r="Q44" t="str">
            <v>300300-000105</v>
          </cell>
          <cell r="R44">
            <v>1431420</v>
          </cell>
          <cell r="S44">
            <v>9.1458805433928596</v>
          </cell>
          <cell r="T44">
            <v>14843649.450000001</v>
          </cell>
        </row>
        <row r="45">
          <cell r="Q45" t="str">
            <v>300300-000108</v>
          </cell>
          <cell r="R45">
            <v>11600</v>
          </cell>
          <cell r="S45">
            <v>18.762500000000003</v>
          </cell>
          <cell r="T45">
            <v>217450</v>
          </cell>
        </row>
        <row r="46">
          <cell r="Q46" t="str">
            <v>300300-000109</v>
          </cell>
          <cell r="R46">
            <v>2000</v>
          </cell>
          <cell r="S46">
            <v>15</v>
          </cell>
          <cell r="T46">
            <v>30000</v>
          </cell>
        </row>
        <row r="47">
          <cell r="Q47" t="str">
            <v>300300-000115</v>
          </cell>
          <cell r="R47">
            <v>2000</v>
          </cell>
          <cell r="S47">
            <v>9.5</v>
          </cell>
          <cell r="T47">
            <v>407572.8</v>
          </cell>
        </row>
        <row r="48">
          <cell r="Q48" t="str">
            <v>300300-000131</v>
          </cell>
          <cell r="R48">
            <v>10100</v>
          </cell>
          <cell r="S48">
            <v>7.1850000000000005</v>
          </cell>
          <cell r="T48">
            <v>71900</v>
          </cell>
        </row>
        <row r="49">
          <cell r="Q49" t="str">
            <v>300300-000133</v>
          </cell>
          <cell r="R49">
            <v>1200</v>
          </cell>
          <cell r="S49">
            <v>26.921883335</v>
          </cell>
          <cell r="T49">
            <v>62826.46</v>
          </cell>
        </row>
        <row r="50">
          <cell r="Q50" t="str">
            <v>300300-000135</v>
          </cell>
          <cell r="R50">
            <v>5400</v>
          </cell>
          <cell r="S50">
            <v>5.51</v>
          </cell>
          <cell r="T50">
            <v>595947.82999999996</v>
          </cell>
        </row>
        <row r="51">
          <cell r="Q51" t="str">
            <v>300300-000138</v>
          </cell>
          <cell r="R51">
            <v>1025</v>
          </cell>
          <cell r="S51">
            <v>47.428042850000011</v>
          </cell>
          <cell r="T51">
            <v>179760.19</v>
          </cell>
        </row>
        <row r="52">
          <cell r="Q52" t="str">
            <v>300300-000139</v>
          </cell>
          <cell r="R52">
            <v>11700</v>
          </cell>
          <cell r="S52">
            <v>93.6445333333333</v>
          </cell>
          <cell r="T52">
            <v>4420620.1099999994</v>
          </cell>
        </row>
        <row r="53">
          <cell r="Q53" t="str">
            <v>300300-000140</v>
          </cell>
          <cell r="R53">
            <v>11000</v>
          </cell>
          <cell r="S53">
            <v>59.699999999999996</v>
          </cell>
          <cell r="T53">
            <v>656700</v>
          </cell>
        </row>
        <row r="54">
          <cell r="Q54" t="str">
            <v>300300-000141</v>
          </cell>
          <cell r="R54">
            <v>8000</v>
          </cell>
          <cell r="S54">
            <v>105.72154500000001</v>
          </cell>
          <cell r="T54">
            <v>3099928.26</v>
          </cell>
        </row>
        <row r="55">
          <cell r="Q55" t="str">
            <v>300300-000144</v>
          </cell>
          <cell r="R55">
            <v>1200</v>
          </cell>
          <cell r="S55">
            <v>38.5</v>
          </cell>
          <cell r="T55">
            <v>46200</v>
          </cell>
        </row>
        <row r="56">
          <cell r="Q56" t="str">
            <v>300300-000146</v>
          </cell>
          <cell r="R56">
            <v>4500</v>
          </cell>
          <cell r="S56">
            <v>45.443525000000008</v>
          </cell>
          <cell r="T56">
            <v>775698.33</v>
          </cell>
        </row>
        <row r="57">
          <cell r="Q57" t="str">
            <v>300300-000147</v>
          </cell>
          <cell r="R57">
            <v>67890</v>
          </cell>
          <cell r="S57">
            <v>7.3501535991666627</v>
          </cell>
          <cell r="T57">
            <v>1820107.38</v>
          </cell>
        </row>
        <row r="58">
          <cell r="Q58" t="str">
            <v>300300-000148</v>
          </cell>
          <cell r="R58">
            <v>18330</v>
          </cell>
          <cell r="S58">
            <v>28.455555555555552</v>
          </cell>
          <cell r="T58">
            <v>515224</v>
          </cell>
        </row>
        <row r="59">
          <cell r="Q59" t="str">
            <v>300300-000150</v>
          </cell>
          <cell r="R59">
            <v>54</v>
          </cell>
          <cell r="S59">
            <v>46.347962966666664</v>
          </cell>
          <cell r="T59">
            <v>7334.7199999999993</v>
          </cell>
        </row>
        <row r="60">
          <cell r="Q60" t="str">
            <v>300300-000151</v>
          </cell>
          <cell r="R60">
            <v>14000</v>
          </cell>
          <cell r="S60">
            <v>15.439199999999998</v>
          </cell>
          <cell r="T60">
            <v>1385297.28</v>
          </cell>
        </row>
        <row r="61">
          <cell r="Q61" t="str">
            <v>300300-000153</v>
          </cell>
          <cell r="R61">
            <v>7758</v>
          </cell>
          <cell r="S61">
            <v>1.6749999999999998</v>
          </cell>
          <cell r="T61">
            <v>268731.83</v>
          </cell>
        </row>
        <row r="62">
          <cell r="Q62" t="str">
            <v>300401-017004</v>
          </cell>
          <cell r="R62">
            <v>540</v>
          </cell>
          <cell r="S62">
            <v>12.53</v>
          </cell>
          <cell r="T62">
            <v>141843.91</v>
          </cell>
        </row>
        <row r="63">
          <cell r="Q63" t="str">
            <v>300407-024000</v>
          </cell>
          <cell r="R63">
            <v>3200</v>
          </cell>
          <cell r="S63">
            <v>39.157800000000002</v>
          </cell>
          <cell r="T63">
            <v>629300.82000000007</v>
          </cell>
        </row>
        <row r="64">
          <cell r="Q64" t="str">
            <v>300407-025000</v>
          </cell>
          <cell r="R64">
            <v>1620</v>
          </cell>
          <cell r="S64">
            <v>75.924880559999991</v>
          </cell>
          <cell r="T64">
            <v>540302.65</v>
          </cell>
        </row>
        <row r="65">
          <cell r="Q65" t="str">
            <v>300409-000001</v>
          </cell>
          <cell r="R65">
            <v>600</v>
          </cell>
          <cell r="S65">
            <v>93.260566666499997</v>
          </cell>
          <cell r="T65">
            <v>55956.340000000004</v>
          </cell>
        </row>
        <row r="66">
          <cell r="Q66" t="str">
            <v>300409-003000</v>
          </cell>
          <cell r="R66">
            <v>2160</v>
          </cell>
          <cell r="S66">
            <v>38.752394450000004</v>
          </cell>
          <cell r="T66">
            <v>409978.14</v>
          </cell>
        </row>
        <row r="67">
          <cell r="Q67" t="str">
            <v>300409-006001</v>
          </cell>
          <cell r="R67">
            <v>49400</v>
          </cell>
          <cell r="S67">
            <v>58.855853573333334</v>
          </cell>
          <cell r="T67">
            <v>12763899.149999999</v>
          </cell>
        </row>
        <row r="68">
          <cell r="Q68" t="str">
            <v>300409-007001</v>
          </cell>
          <cell r="R68">
            <v>33250</v>
          </cell>
          <cell r="S68">
            <v>41.092775264285706</v>
          </cell>
          <cell r="T68">
            <v>7781829.7600000007</v>
          </cell>
        </row>
        <row r="69">
          <cell r="Q69" t="str">
            <v>300409-009000</v>
          </cell>
          <cell r="R69">
            <v>360</v>
          </cell>
          <cell r="S69">
            <v>10.7</v>
          </cell>
          <cell r="T69">
            <v>82630.02</v>
          </cell>
        </row>
        <row r="70">
          <cell r="Q70" t="str">
            <v>300409-013000</v>
          </cell>
          <cell r="R70">
            <v>17280</v>
          </cell>
          <cell r="S70">
            <v>82.615049999999997</v>
          </cell>
          <cell r="T70">
            <v>2855174.4</v>
          </cell>
        </row>
        <row r="71">
          <cell r="Q71" t="str">
            <v>300501-004000</v>
          </cell>
          <cell r="R71">
            <v>15</v>
          </cell>
          <cell r="S71">
            <v>714.08133333333342</v>
          </cell>
          <cell r="T71">
            <v>30620.36</v>
          </cell>
        </row>
        <row r="72">
          <cell r="Q72" t="str">
            <v>300507-003000</v>
          </cell>
          <cell r="R72">
            <v>217.70599999999999</v>
          </cell>
          <cell r="S72">
            <v>209.17653110000001</v>
          </cell>
          <cell r="T72">
            <v>134608.21</v>
          </cell>
        </row>
        <row r="73">
          <cell r="Q73" t="str">
            <v>300509-008000</v>
          </cell>
          <cell r="R73">
            <v>150</v>
          </cell>
          <cell r="S73">
            <v>270.9360666666667</v>
          </cell>
          <cell r="T73">
            <v>116671.18</v>
          </cell>
        </row>
        <row r="74">
          <cell r="Q74" t="str">
            <v>300509-010000</v>
          </cell>
          <cell r="R74">
            <v>16</v>
          </cell>
          <cell r="S74">
            <v>75.8</v>
          </cell>
          <cell r="T74">
            <v>26274.46</v>
          </cell>
        </row>
        <row r="75">
          <cell r="Q75" t="str">
            <v>300509-013000</v>
          </cell>
          <cell r="R75">
            <v>230</v>
          </cell>
          <cell r="S75">
            <v>52.713333333333331</v>
          </cell>
          <cell r="T75">
            <v>237006.45</v>
          </cell>
        </row>
        <row r="76">
          <cell r="Q76" t="str">
            <v>401001-000101</v>
          </cell>
          <cell r="R76">
            <v>15000</v>
          </cell>
          <cell r="S76">
            <v>0.79239999999999999</v>
          </cell>
          <cell r="T76">
            <v>11886</v>
          </cell>
        </row>
        <row r="77">
          <cell r="Q77" t="str">
            <v>401004-000001</v>
          </cell>
          <cell r="R77">
            <v>10000</v>
          </cell>
          <cell r="S77">
            <v>6.9000000000000006E-2</v>
          </cell>
          <cell r="T77">
            <v>690</v>
          </cell>
        </row>
        <row r="78">
          <cell r="Q78" t="str">
            <v>401008-000500</v>
          </cell>
          <cell r="R78">
            <v>10000</v>
          </cell>
          <cell r="S78">
            <v>2.077</v>
          </cell>
          <cell r="T78">
            <v>20770</v>
          </cell>
        </row>
        <row r="79">
          <cell r="Q79" t="str">
            <v>401017-000200</v>
          </cell>
          <cell r="R79">
            <v>20000</v>
          </cell>
          <cell r="S79">
            <v>1.016</v>
          </cell>
          <cell r="T79">
            <v>20320</v>
          </cell>
        </row>
        <row r="80">
          <cell r="Q80" t="str">
            <v>401017-000500</v>
          </cell>
          <cell r="R80">
            <v>9500</v>
          </cell>
          <cell r="S80">
            <v>1.3232999999999999</v>
          </cell>
          <cell r="T80">
            <v>12571.35</v>
          </cell>
        </row>
        <row r="81">
          <cell r="Q81" t="str">
            <v>401021-001000</v>
          </cell>
          <cell r="R81">
            <v>5000</v>
          </cell>
          <cell r="S81">
            <v>2</v>
          </cell>
          <cell r="T81">
            <v>10000</v>
          </cell>
        </row>
        <row r="82">
          <cell r="Q82" t="str">
            <v>407024-000000</v>
          </cell>
          <cell r="R82">
            <v>180000</v>
          </cell>
          <cell r="S82">
            <v>6.7820000000000005E-2</v>
          </cell>
          <cell r="T82">
            <v>12184</v>
          </cell>
        </row>
        <row r="83">
          <cell r="Q83" t="str">
            <v>408001-000107</v>
          </cell>
          <cell r="R83">
            <v>111000</v>
          </cell>
          <cell r="S83">
            <v>0.85799999999999998</v>
          </cell>
          <cell r="T83">
            <v>95238</v>
          </cell>
        </row>
        <row r="84">
          <cell r="Q84" t="str">
            <v>408001-000108</v>
          </cell>
          <cell r="R84">
            <v>111000</v>
          </cell>
          <cell r="S84">
            <v>0.38</v>
          </cell>
          <cell r="T84">
            <v>42180</v>
          </cell>
        </row>
        <row r="85">
          <cell r="Q85" t="str">
            <v>408001-000109</v>
          </cell>
          <cell r="R85">
            <v>60000</v>
          </cell>
          <cell r="S85">
            <v>0.85799999999999998</v>
          </cell>
          <cell r="T85">
            <v>51480</v>
          </cell>
        </row>
        <row r="86">
          <cell r="Q86" t="str">
            <v>408001-000110</v>
          </cell>
          <cell r="R86">
            <v>60000</v>
          </cell>
          <cell r="S86">
            <v>0.38</v>
          </cell>
          <cell r="T86">
            <v>22800</v>
          </cell>
        </row>
        <row r="87">
          <cell r="Q87" t="str">
            <v>409001-001001</v>
          </cell>
          <cell r="R87">
            <v>170000</v>
          </cell>
          <cell r="S87">
            <v>1.0669999999999999</v>
          </cell>
          <cell r="T87">
            <v>181390</v>
          </cell>
        </row>
        <row r="88">
          <cell r="Q88" t="str">
            <v>409001-002002</v>
          </cell>
          <cell r="R88">
            <v>120000</v>
          </cell>
          <cell r="S88">
            <v>1.0669999999999999</v>
          </cell>
          <cell r="T88">
            <v>128040</v>
          </cell>
        </row>
        <row r="89">
          <cell r="Q89" t="str">
            <v>409001-002003</v>
          </cell>
          <cell r="R89">
            <v>120000</v>
          </cell>
          <cell r="S89">
            <v>0.56999999999999995</v>
          </cell>
          <cell r="T89">
            <v>68400</v>
          </cell>
        </row>
        <row r="90">
          <cell r="Q90" t="str">
            <v>409002-002002</v>
          </cell>
          <cell r="R90">
            <v>200000</v>
          </cell>
          <cell r="S90">
            <v>1.093</v>
          </cell>
          <cell r="T90">
            <v>218600</v>
          </cell>
        </row>
        <row r="91">
          <cell r="Q91" t="str">
            <v>409002-002003</v>
          </cell>
          <cell r="R91">
            <v>200000</v>
          </cell>
          <cell r="S91">
            <v>0.61499999999999999</v>
          </cell>
          <cell r="T91">
            <v>123000</v>
          </cell>
        </row>
        <row r="92">
          <cell r="Q92" t="str">
            <v>409003-000101</v>
          </cell>
          <cell r="R92">
            <v>236000</v>
          </cell>
          <cell r="S92">
            <v>0.48499999999999999</v>
          </cell>
          <cell r="T92">
            <v>114460</v>
          </cell>
        </row>
        <row r="93">
          <cell r="Q93" t="str">
            <v>409003-000502</v>
          </cell>
          <cell r="R93">
            <v>236000</v>
          </cell>
          <cell r="S93">
            <v>0.79900000000000004</v>
          </cell>
          <cell r="T93">
            <v>188564</v>
          </cell>
        </row>
        <row r="94">
          <cell r="Q94" t="str">
            <v>409003-000503</v>
          </cell>
          <cell r="R94">
            <v>236000</v>
          </cell>
          <cell r="S94">
            <v>0.29299999999999998</v>
          </cell>
          <cell r="T94">
            <v>69148</v>
          </cell>
        </row>
        <row r="95">
          <cell r="Q95" t="str">
            <v>409003-001002</v>
          </cell>
          <cell r="R95">
            <v>120000</v>
          </cell>
          <cell r="S95">
            <v>1.0680000000000001</v>
          </cell>
          <cell r="T95">
            <v>128160</v>
          </cell>
        </row>
        <row r="96">
          <cell r="Q96" t="str">
            <v>409003-001003</v>
          </cell>
          <cell r="R96">
            <v>120000</v>
          </cell>
          <cell r="S96">
            <v>0.65800000000000003</v>
          </cell>
          <cell r="T96">
            <v>78960</v>
          </cell>
        </row>
        <row r="97">
          <cell r="Q97" t="str">
            <v>409004-000000</v>
          </cell>
          <cell r="R97">
            <v>180000</v>
          </cell>
          <cell r="S97">
            <v>6.9000000000000006E-2</v>
          </cell>
          <cell r="T97">
            <v>12420</v>
          </cell>
        </row>
        <row r="98">
          <cell r="Q98" t="str">
            <v>409004-000100</v>
          </cell>
          <cell r="R98">
            <v>233072</v>
          </cell>
          <cell r="S98">
            <v>0.45750000000000002</v>
          </cell>
          <cell r="T98">
            <v>107282.4</v>
          </cell>
        </row>
        <row r="99">
          <cell r="Q99" t="str">
            <v>409004-000500</v>
          </cell>
          <cell r="R99">
            <v>237758</v>
          </cell>
          <cell r="S99">
            <v>0.84533333333333338</v>
          </cell>
          <cell r="T99">
            <v>201636.72</v>
          </cell>
        </row>
        <row r="100">
          <cell r="Q100" t="str">
            <v>409004-000501</v>
          </cell>
          <cell r="R100">
            <v>240000</v>
          </cell>
          <cell r="S100">
            <v>0.28299999999999997</v>
          </cell>
          <cell r="T100">
            <v>67920</v>
          </cell>
        </row>
        <row r="101">
          <cell r="Q101" t="str">
            <v>409005-000000</v>
          </cell>
          <cell r="R101">
            <v>200000</v>
          </cell>
          <cell r="S101">
            <v>6.8213333333333334E-2</v>
          </cell>
          <cell r="T101">
            <v>13564</v>
          </cell>
        </row>
        <row r="102">
          <cell r="Q102" t="str">
            <v>409005-000101</v>
          </cell>
          <cell r="R102">
            <v>180000</v>
          </cell>
          <cell r="S102">
            <v>0.48549999999999999</v>
          </cell>
          <cell r="T102">
            <v>87360</v>
          </cell>
        </row>
        <row r="103">
          <cell r="Q103" t="str">
            <v>409005-000502</v>
          </cell>
          <cell r="R103">
            <v>178251</v>
          </cell>
          <cell r="S103">
            <v>0.79366666666666674</v>
          </cell>
          <cell r="T103">
            <v>142018.29</v>
          </cell>
        </row>
        <row r="104">
          <cell r="Q104" t="str">
            <v>409005-000503</v>
          </cell>
          <cell r="R104">
            <v>180000</v>
          </cell>
          <cell r="S104">
            <v>0.27749999999999997</v>
          </cell>
          <cell r="T104">
            <v>50880</v>
          </cell>
        </row>
        <row r="105">
          <cell r="Q105" t="str">
            <v>409006-002002</v>
          </cell>
          <cell r="R105">
            <v>381000</v>
          </cell>
          <cell r="S105">
            <v>1.0669999999999999</v>
          </cell>
          <cell r="T105">
            <v>406527</v>
          </cell>
        </row>
        <row r="106">
          <cell r="Q106" t="str">
            <v>409006-002003</v>
          </cell>
          <cell r="R106">
            <v>381000</v>
          </cell>
          <cell r="S106">
            <v>0.56999999999999995</v>
          </cell>
          <cell r="T106">
            <v>217170</v>
          </cell>
        </row>
        <row r="107">
          <cell r="Q107" t="str">
            <v>409007-002002</v>
          </cell>
          <cell r="R107">
            <v>318000</v>
          </cell>
          <cell r="S107">
            <v>1.0669999999999999</v>
          </cell>
          <cell r="T107">
            <v>339306</v>
          </cell>
        </row>
        <row r="108">
          <cell r="Q108" t="str">
            <v>409007-002003</v>
          </cell>
          <cell r="R108">
            <v>318000</v>
          </cell>
          <cell r="S108">
            <v>0.56999999999999995</v>
          </cell>
          <cell r="T108">
            <v>181260</v>
          </cell>
        </row>
        <row r="109">
          <cell r="Q109" t="str">
            <v>409008-000901</v>
          </cell>
          <cell r="R109">
            <v>75000</v>
          </cell>
          <cell r="S109">
            <v>1</v>
          </cell>
          <cell r="T109">
            <v>75000</v>
          </cell>
        </row>
        <row r="110">
          <cell r="Q110" t="str">
            <v>409009-001000</v>
          </cell>
          <cell r="R110">
            <v>103000</v>
          </cell>
          <cell r="S110">
            <v>0.98</v>
          </cell>
          <cell r="T110">
            <v>99000</v>
          </cell>
        </row>
        <row r="111">
          <cell r="Q111" t="str">
            <v>409010-000500</v>
          </cell>
          <cell r="R111">
            <v>254000</v>
          </cell>
          <cell r="S111">
            <v>1.0808</v>
          </cell>
          <cell r="T111">
            <v>260504</v>
          </cell>
        </row>
        <row r="112">
          <cell r="Q112" t="str">
            <v>409010-000501</v>
          </cell>
          <cell r="R112">
            <v>254000</v>
          </cell>
          <cell r="S112">
            <v>0.87520000000000009</v>
          </cell>
          <cell r="T112">
            <v>220720</v>
          </cell>
        </row>
        <row r="113">
          <cell r="Q113" t="str">
            <v>409011-001000</v>
          </cell>
          <cell r="R113">
            <v>135500</v>
          </cell>
          <cell r="S113">
            <v>0.997</v>
          </cell>
          <cell r="T113">
            <v>134987</v>
          </cell>
        </row>
        <row r="114">
          <cell r="Q114" t="str">
            <v>409011-001001</v>
          </cell>
          <cell r="R114">
            <v>135500</v>
          </cell>
          <cell r="S114">
            <v>0.92749999999999999</v>
          </cell>
          <cell r="T114">
            <v>123564</v>
          </cell>
        </row>
        <row r="115">
          <cell r="Q115" t="str">
            <v>409012-000000</v>
          </cell>
          <cell r="R115">
            <v>160000</v>
          </cell>
          <cell r="S115">
            <v>6.9000000000000006E-2</v>
          </cell>
          <cell r="T115">
            <v>11040</v>
          </cell>
        </row>
        <row r="116">
          <cell r="Q116" t="str">
            <v>409012-000100</v>
          </cell>
          <cell r="R116">
            <v>115000</v>
          </cell>
          <cell r="S116">
            <v>0.84750000000000003</v>
          </cell>
          <cell r="T116">
            <v>98400</v>
          </cell>
        </row>
        <row r="117">
          <cell r="Q117" t="str">
            <v>409012-000500</v>
          </cell>
          <cell r="R117">
            <v>203000</v>
          </cell>
          <cell r="S117">
            <v>1.2558333333333331</v>
          </cell>
          <cell r="T117">
            <v>255297</v>
          </cell>
        </row>
        <row r="118">
          <cell r="Q118" t="str">
            <v>409012-000501</v>
          </cell>
          <cell r="R118">
            <v>115000</v>
          </cell>
          <cell r="S118">
            <v>0.92874999999999996</v>
          </cell>
          <cell r="T118">
            <v>107925</v>
          </cell>
        </row>
        <row r="119">
          <cell r="Q119" t="str">
            <v>409013-001000</v>
          </cell>
          <cell r="R119">
            <v>211000</v>
          </cell>
          <cell r="S119">
            <v>1.0669999999999999</v>
          </cell>
          <cell r="T119">
            <v>225137</v>
          </cell>
        </row>
        <row r="120">
          <cell r="Q120" t="str">
            <v>460010-200000</v>
          </cell>
          <cell r="R120">
            <v>160375</v>
          </cell>
          <cell r="S120">
            <v>2.6499999999999995</v>
          </cell>
          <cell r="T120">
            <v>424993.75</v>
          </cell>
        </row>
        <row r="121">
          <cell r="Q121" t="str">
            <v>460010-400000</v>
          </cell>
          <cell r="R121">
            <v>229164</v>
          </cell>
          <cell r="S121">
            <v>2.9127450980392147</v>
          </cell>
          <cell r="T121">
            <v>646695.68999999983</v>
          </cell>
        </row>
        <row r="122">
          <cell r="Q122" t="str">
            <v>460010-500000</v>
          </cell>
          <cell r="R122">
            <v>137371</v>
          </cell>
          <cell r="S122">
            <v>3.3078461538461568</v>
          </cell>
          <cell r="T122">
            <v>454603.27999999991</v>
          </cell>
        </row>
        <row r="123">
          <cell r="Q123" t="str">
            <v>460010-600000</v>
          </cell>
          <cell r="R123">
            <v>-13</v>
          </cell>
          <cell r="S123">
            <v>3.29</v>
          </cell>
          <cell r="T123">
            <v>-42.77</v>
          </cell>
        </row>
        <row r="124">
          <cell r="Q124" t="str">
            <v>460010-800000</v>
          </cell>
          <cell r="R124">
            <v>187452</v>
          </cell>
          <cell r="S124">
            <v>2.8346545454545455</v>
          </cell>
          <cell r="T124">
            <v>531415.31999999995</v>
          </cell>
        </row>
        <row r="125">
          <cell r="Q125" t="str">
            <v>460028-000000</v>
          </cell>
          <cell r="R125">
            <v>6402</v>
          </cell>
          <cell r="S125">
            <v>8.8819999999999997</v>
          </cell>
          <cell r="T125">
            <v>56862.57</v>
          </cell>
        </row>
        <row r="126">
          <cell r="Q126" t="str">
            <v>460050-000000</v>
          </cell>
          <cell r="R126">
            <v>-12</v>
          </cell>
          <cell r="S126">
            <v>4.66</v>
          </cell>
          <cell r="T126">
            <v>-55.92</v>
          </cell>
        </row>
        <row r="127">
          <cell r="Q127" t="str">
            <v>460050-400000</v>
          </cell>
          <cell r="R127">
            <v>125280</v>
          </cell>
          <cell r="S127">
            <v>9.8899999999999988</v>
          </cell>
          <cell r="T127">
            <v>1267240.3199999998</v>
          </cell>
        </row>
        <row r="128">
          <cell r="Q128" t="str">
            <v>460050-500000</v>
          </cell>
          <cell r="R128">
            <v>184411</v>
          </cell>
          <cell r="S128">
            <v>9.4943333333333353</v>
          </cell>
          <cell r="T128">
            <v>1750772.5599999998</v>
          </cell>
        </row>
        <row r="129">
          <cell r="Q129" t="str">
            <v>460050-800000</v>
          </cell>
          <cell r="R129">
            <v>211631</v>
          </cell>
          <cell r="S129">
            <v>9.6443478260869586</v>
          </cell>
          <cell r="T129">
            <v>2045192.1300000004</v>
          </cell>
        </row>
        <row r="130">
          <cell r="Q130" t="str">
            <v>460090-000000</v>
          </cell>
          <cell r="R130">
            <v>291819</v>
          </cell>
          <cell r="S130">
            <v>13.480974719285726</v>
          </cell>
          <cell r="T130">
            <v>3922018.5399999986</v>
          </cell>
        </row>
        <row r="131">
          <cell r="Q131" t="str">
            <v>460090-200000</v>
          </cell>
          <cell r="R131">
            <v>209407</v>
          </cell>
          <cell r="S131">
            <v>14.442077992156896</v>
          </cell>
          <cell r="T131">
            <v>3040511.6500000018</v>
          </cell>
        </row>
        <row r="132">
          <cell r="Q132" t="str">
            <v>460090-300000</v>
          </cell>
          <cell r="R132">
            <v>2604</v>
          </cell>
          <cell r="S132">
            <v>13.23</v>
          </cell>
          <cell r="T132">
            <v>34450.92</v>
          </cell>
        </row>
        <row r="133">
          <cell r="Q133" t="str">
            <v>460090-500000</v>
          </cell>
          <cell r="R133">
            <v>1656</v>
          </cell>
          <cell r="S133">
            <v>16.34</v>
          </cell>
          <cell r="T133">
            <v>27059.040000000001</v>
          </cell>
        </row>
        <row r="134">
          <cell r="Q134" t="str">
            <v>460090-600000</v>
          </cell>
          <cell r="R134">
            <v>110531</v>
          </cell>
          <cell r="S134">
            <v>13.598637287656262</v>
          </cell>
          <cell r="T134">
            <v>1498421.12</v>
          </cell>
        </row>
        <row r="135">
          <cell r="Q135" t="str">
            <v>460090-700000</v>
          </cell>
          <cell r="R135">
            <v>91156</v>
          </cell>
          <cell r="S135">
            <v>16.699230769230766</v>
          </cell>
          <cell r="T135">
            <v>1527216.56</v>
          </cell>
        </row>
        <row r="136">
          <cell r="Q136" t="str">
            <v>460100-000000</v>
          </cell>
          <cell r="R136">
            <v>157994</v>
          </cell>
          <cell r="S136">
            <v>7.088888888888885</v>
          </cell>
          <cell r="T136">
            <v>1121757.8</v>
          </cell>
        </row>
        <row r="137">
          <cell r="Q137" t="str">
            <v>460100-100000</v>
          </cell>
          <cell r="R137">
            <v>162943</v>
          </cell>
          <cell r="S137">
            <v>7.4662162162162158</v>
          </cell>
          <cell r="T137">
            <v>1215795</v>
          </cell>
        </row>
        <row r="138">
          <cell r="Q138" t="str">
            <v>460100-200000</v>
          </cell>
          <cell r="R138">
            <v>87760</v>
          </cell>
          <cell r="S138">
            <v>22.793750000000003</v>
          </cell>
          <cell r="T138">
            <v>1995314</v>
          </cell>
        </row>
        <row r="139">
          <cell r="Q139" t="str">
            <v>460100-300000</v>
          </cell>
          <cell r="R139">
            <v>73700</v>
          </cell>
          <cell r="S139">
            <v>21.877499999999994</v>
          </cell>
          <cell r="T139">
            <v>1642102</v>
          </cell>
        </row>
        <row r="140">
          <cell r="Q140" t="str">
            <v>460200-100000</v>
          </cell>
          <cell r="R140">
            <v>81158</v>
          </cell>
          <cell r="S140">
            <v>38.856274509803896</v>
          </cell>
          <cell r="T140">
            <v>3162055.2</v>
          </cell>
        </row>
        <row r="141">
          <cell r="Q141" t="str">
            <v>460200-500000</v>
          </cell>
          <cell r="R141">
            <v>280359</v>
          </cell>
          <cell r="S141">
            <v>38.821962616822404</v>
          </cell>
          <cell r="T141">
            <v>10885423.559999999</v>
          </cell>
        </row>
        <row r="142">
          <cell r="Q142" t="str">
            <v>460200-600000</v>
          </cell>
          <cell r="R142">
            <v>298424</v>
          </cell>
          <cell r="S142">
            <v>38.805867768595022</v>
          </cell>
          <cell r="T142">
            <v>11573466.309999999</v>
          </cell>
        </row>
        <row r="143">
          <cell r="Q143" t="str">
            <v>460200-800000</v>
          </cell>
          <cell r="R143">
            <v>195841</v>
          </cell>
          <cell r="S143">
            <v>38.021785714285699</v>
          </cell>
          <cell r="T143">
            <v>7436832.3899999997</v>
          </cell>
        </row>
        <row r="144">
          <cell r="Q144" t="str">
            <v>460200-809002</v>
          </cell>
          <cell r="R144">
            <v>-550</v>
          </cell>
          <cell r="S144">
            <v>41.037999999999997</v>
          </cell>
          <cell r="T144">
            <v>-22570.9</v>
          </cell>
        </row>
        <row r="145">
          <cell r="Q145" t="str">
            <v>462160-800000</v>
          </cell>
          <cell r="R145">
            <v>99</v>
          </cell>
          <cell r="S145">
            <v>381.89250000000004</v>
          </cell>
          <cell r="T145">
            <v>37694.83</v>
          </cell>
        </row>
        <row r="146">
          <cell r="Q146" t="str">
            <v>469999-000000</v>
          </cell>
          <cell r="R146">
            <v>46</v>
          </cell>
          <cell r="S146">
            <v>1200</v>
          </cell>
          <cell r="T146">
            <v>55200</v>
          </cell>
        </row>
        <row r="147">
          <cell r="Q147" t="str">
            <v>469999-000001</v>
          </cell>
          <cell r="R147">
            <v>3</v>
          </cell>
          <cell r="S147">
            <v>215</v>
          </cell>
          <cell r="T147">
            <v>14075.490000000013</v>
          </cell>
        </row>
        <row r="148">
          <cell r="Q148" t="str">
            <v>470000-000102</v>
          </cell>
          <cell r="R148">
            <v>40000</v>
          </cell>
          <cell r="S148">
            <v>0.24</v>
          </cell>
          <cell r="T148">
            <v>9600</v>
          </cell>
        </row>
        <row r="149">
          <cell r="Q149" t="str">
            <v>470000-000509</v>
          </cell>
          <cell r="R149">
            <v>616000</v>
          </cell>
          <cell r="S149">
            <v>0.29664000000000001</v>
          </cell>
          <cell r="T149">
            <v>182730.23999999999</v>
          </cell>
        </row>
        <row r="150">
          <cell r="Q150" t="str">
            <v>470000-000900</v>
          </cell>
          <cell r="R150">
            <v>567000</v>
          </cell>
          <cell r="S150">
            <v>3.0350999999999999</v>
          </cell>
          <cell r="T150">
            <v>1720901.7</v>
          </cell>
        </row>
        <row r="151">
          <cell r="Q151" t="str">
            <v>470000-000901</v>
          </cell>
          <cell r="R151">
            <v>566800</v>
          </cell>
          <cell r="S151">
            <v>0.78110000000000002</v>
          </cell>
          <cell r="T151">
            <v>442727.48000000004</v>
          </cell>
        </row>
        <row r="152">
          <cell r="Q152" t="str">
            <v>470000-000902</v>
          </cell>
          <cell r="R152">
            <v>483600</v>
          </cell>
          <cell r="S152">
            <v>0.42187705869230779</v>
          </cell>
          <cell r="T152">
            <v>202837.11</v>
          </cell>
        </row>
        <row r="153">
          <cell r="Q153" t="str">
            <v>470000-000905</v>
          </cell>
          <cell r="R153">
            <v>115642</v>
          </cell>
          <cell r="S153">
            <v>0.41268080969230775</v>
          </cell>
          <cell r="T153">
            <v>47744.3</v>
          </cell>
        </row>
        <row r="154">
          <cell r="Q154" t="str">
            <v>470000-000906</v>
          </cell>
          <cell r="R154">
            <v>30700</v>
          </cell>
          <cell r="S154">
            <v>0.45</v>
          </cell>
          <cell r="T154">
            <v>13815</v>
          </cell>
        </row>
        <row r="155">
          <cell r="Q155" t="str">
            <v>470000-000907</v>
          </cell>
          <cell r="R155">
            <v>75000</v>
          </cell>
          <cell r="S155">
            <v>0.19900000000000001</v>
          </cell>
          <cell r="T155">
            <v>318229.36</v>
          </cell>
        </row>
        <row r="156">
          <cell r="Q156" t="str">
            <v>470000-000908</v>
          </cell>
          <cell r="R156">
            <v>75260</v>
          </cell>
          <cell r="S156">
            <v>0.06</v>
          </cell>
          <cell r="T156">
            <v>96281.17</v>
          </cell>
        </row>
        <row r="157">
          <cell r="Q157" t="str">
            <v>470001-000110</v>
          </cell>
          <cell r="R157">
            <v>322560</v>
          </cell>
          <cell r="S157">
            <v>2.2522500000000001</v>
          </cell>
          <cell r="T157">
            <v>726485.76</v>
          </cell>
        </row>
        <row r="158">
          <cell r="Q158" t="str">
            <v>470001-000111</v>
          </cell>
          <cell r="R158">
            <v>57600</v>
          </cell>
          <cell r="S158">
            <v>2.3205</v>
          </cell>
          <cell r="T158">
            <v>133660.79999999999</v>
          </cell>
        </row>
        <row r="159">
          <cell r="Q159" t="str">
            <v>480000-000100</v>
          </cell>
          <cell r="R159">
            <v>5922</v>
          </cell>
          <cell r="S159">
            <v>8.0559999999999992</v>
          </cell>
          <cell r="T159">
            <v>47707.630000000005</v>
          </cell>
        </row>
        <row r="160">
          <cell r="Q160" t="str">
            <v>480000-000109</v>
          </cell>
          <cell r="R160">
            <v>8790</v>
          </cell>
          <cell r="S160">
            <v>7.8</v>
          </cell>
          <cell r="T160">
            <v>68585.039999999994</v>
          </cell>
        </row>
        <row r="161">
          <cell r="Q161" t="str">
            <v>480000-000283</v>
          </cell>
          <cell r="R161">
            <v>1500</v>
          </cell>
          <cell r="S161">
            <v>6.39</v>
          </cell>
          <cell r="T161">
            <v>9585</v>
          </cell>
        </row>
        <row r="162">
          <cell r="Q162" t="str">
            <v>480000-000507</v>
          </cell>
          <cell r="R162">
            <v>2000</v>
          </cell>
          <cell r="S162">
            <v>10.074999999999999</v>
          </cell>
          <cell r="T162">
            <v>20150</v>
          </cell>
        </row>
        <row r="163">
          <cell r="Q163" t="str">
            <v>480003-000100</v>
          </cell>
          <cell r="R163">
            <v>54000</v>
          </cell>
          <cell r="S163">
            <v>1.0036799999999999</v>
          </cell>
          <cell r="T163">
            <v>53933.039999999994</v>
          </cell>
        </row>
        <row r="164">
          <cell r="Q164" t="str">
            <v>480003-000600</v>
          </cell>
          <cell r="R164">
            <v>32303</v>
          </cell>
          <cell r="S164">
            <v>3.6735000949999996</v>
          </cell>
          <cell r="T164">
            <v>118871.45</v>
          </cell>
        </row>
        <row r="165">
          <cell r="Q165" t="str">
            <v>480003-000900</v>
          </cell>
          <cell r="R165">
            <v>112004</v>
          </cell>
          <cell r="S165">
            <v>2.3231249999999997</v>
          </cell>
          <cell r="T165">
            <v>258738.12</v>
          </cell>
        </row>
        <row r="166">
          <cell r="Q166" t="str">
            <v>480003-001000</v>
          </cell>
          <cell r="R166">
            <v>48676</v>
          </cell>
          <cell r="S166">
            <v>5.8300909090909094</v>
          </cell>
          <cell r="T166">
            <v>282414.09999999998</v>
          </cell>
        </row>
        <row r="167">
          <cell r="Q167" t="str">
            <v>480004-000100</v>
          </cell>
          <cell r="R167">
            <v>59400</v>
          </cell>
          <cell r="S167">
            <v>1.1352800000000001</v>
          </cell>
          <cell r="T167">
            <v>67916.87999999999</v>
          </cell>
        </row>
        <row r="168">
          <cell r="Q168" t="str">
            <v>480004-000600</v>
          </cell>
          <cell r="R168">
            <v>34300</v>
          </cell>
          <cell r="S168">
            <v>5.8683751470625012</v>
          </cell>
          <cell r="T168">
            <v>201932.86</v>
          </cell>
        </row>
        <row r="169">
          <cell r="Q169" t="str">
            <v>480004-000900</v>
          </cell>
          <cell r="R169">
            <v>60514</v>
          </cell>
          <cell r="S169">
            <v>4.956236877894737</v>
          </cell>
          <cell r="T169">
            <v>299464.29000000004</v>
          </cell>
        </row>
        <row r="170">
          <cell r="Q170" t="str">
            <v>480004-000901</v>
          </cell>
          <cell r="R170">
            <v>24539</v>
          </cell>
          <cell r="S170">
            <v>4.9918077948461539</v>
          </cell>
          <cell r="T170">
            <v>121019.97</v>
          </cell>
        </row>
        <row r="171">
          <cell r="Q171" t="str">
            <v>480004-001000</v>
          </cell>
          <cell r="R171">
            <v>39161</v>
          </cell>
          <cell r="S171">
            <v>6.8279501243000009</v>
          </cell>
          <cell r="T171">
            <v>259754.77000000002</v>
          </cell>
        </row>
        <row r="172">
          <cell r="Q172" t="str">
            <v>480005-000109</v>
          </cell>
          <cell r="R172">
            <v>48000</v>
          </cell>
          <cell r="S172">
            <v>4.5425000000000004</v>
          </cell>
          <cell r="T172">
            <v>216720</v>
          </cell>
        </row>
        <row r="173">
          <cell r="Q173" t="str">
            <v>480005-000128</v>
          </cell>
          <cell r="R173">
            <v>72000</v>
          </cell>
          <cell r="S173">
            <v>5.4512500000000008</v>
          </cell>
          <cell r="T173">
            <v>388900</v>
          </cell>
        </row>
        <row r="174">
          <cell r="Q174" t="str">
            <v>480005-000133</v>
          </cell>
          <cell r="R174">
            <v>6000</v>
          </cell>
          <cell r="S174">
            <v>5.6</v>
          </cell>
          <cell r="T174">
            <v>33600</v>
          </cell>
        </row>
        <row r="175">
          <cell r="Q175" t="str">
            <v>480005-000143</v>
          </cell>
          <cell r="R175">
            <v>14000</v>
          </cell>
          <cell r="S175">
            <v>5.42</v>
          </cell>
          <cell r="T175">
            <v>76520</v>
          </cell>
        </row>
        <row r="176">
          <cell r="Q176" t="str">
            <v>480005-000144</v>
          </cell>
          <cell r="R176">
            <v>20000</v>
          </cell>
          <cell r="S176">
            <v>6.6379999999999999</v>
          </cell>
          <cell r="T176">
            <v>132140</v>
          </cell>
        </row>
        <row r="177">
          <cell r="Q177" t="str">
            <v>480006-000505</v>
          </cell>
          <cell r="R177">
            <v>400</v>
          </cell>
          <cell r="S177">
            <v>38.24</v>
          </cell>
          <cell r="T177">
            <v>15296</v>
          </cell>
        </row>
        <row r="178">
          <cell r="Q178" t="str">
            <v>480006-000508</v>
          </cell>
          <cell r="R178">
            <v>20049</v>
          </cell>
          <cell r="S178">
            <v>20.001333333333335</v>
          </cell>
          <cell r="T178">
            <v>400906.87999999995</v>
          </cell>
        </row>
        <row r="179">
          <cell r="Q179" t="str">
            <v>480006-000606</v>
          </cell>
          <cell r="R179">
            <v>5887</v>
          </cell>
          <cell r="S179">
            <v>20.027500000000003</v>
          </cell>
          <cell r="T179">
            <v>117693.48</v>
          </cell>
        </row>
        <row r="180">
          <cell r="Q180" t="str">
            <v>480006-000607</v>
          </cell>
          <cell r="R180">
            <v>1200</v>
          </cell>
          <cell r="S180">
            <v>20.158333333333335</v>
          </cell>
          <cell r="T180">
            <v>24190</v>
          </cell>
        </row>
        <row r="181">
          <cell r="Q181" t="str">
            <v>480006-000608</v>
          </cell>
          <cell r="R181">
            <v>1980</v>
          </cell>
          <cell r="S181">
            <v>20.223750000000003</v>
          </cell>
          <cell r="T181">
            <v>40117.599999999999</v>
          </cell>
        </row>
        <row r="182">
          <cell r="Q182" t="str">
            <v>480006-000609</v>
          </cell>
          <cell r="R182">
            <v>4618</v>
          </cell>
          <cell r="S182">
            <v>20.158333333333335</v>
          </cell>
          <cell r="T182">
            <v>92974.48</v>
          </cell>
        </row>
        <row r="183">
          <cell r="Q183" t="str">
            <v>480006-000610</v>
          </cell>
          <cell r="R183">
            <v>3488</v>
          </cell>
          <cell r="S183">
            <v>20.263000000000002</v>
          </cell>
          <cell r="T183">
            <v>70801.06</v>
          </cell>
        </row>
        <row r="184">
          <cell r="Q184" t="str">
            <v>480006-000905</v>
          </cell>
          <cell r="R184">
            <v>31035</v>
          </cell>
          <cell r="S184">
            <v>21.945000000000007</v>
          </cell>
          <cell r="T184">
            <v>677810.75</v>
          </cell>
        </row>
        <row r="185">
          <cell r="Q185" t="str">
            <v>480006-000911</v>
          </cell>
          <cell r="R185">
            <v>9400</v>
          </cell>
          <cell r="S185">
            <v>21.849375000000002</v>
          </cell>
          <cell r="T185">
            <v>205456.8</v>
          </cell>
        </row>
        <row r="186">
          <cell r="Q186" t="str">
            <v>480006-000912</v>
          </cell>
          <cell r="R186">
            <v>13596</v>
          </cell>
          <cell r="S186">
            <v>21.78136363636364</v>
          </cell>
          <cell r="T186">
            <v>296698.59000000003</v>
          </cell>
        </row>
        <row r="187">
          <cell r="Q187" t="str">
            <v>480006-000913</v>
          </cell>
          <cell r="R187">
            <v>4374</v>
          </cell>
          <cell r="S187">
            <v>21.803571428571427</v>
          </cell>
          <cell r="T187">
            <v>95571.09</v>
          </cell>
        </row>
        <row r="188">
          <cell r="Q188" t="str">
            <v>480006-000914</v>
          </cell>
          <cell r="R188">
            <v>1620</v>
          </cell>
          <cell r="S188">
            <v>21.315000000000001</v>
          </cell>
          <cell r="T188">
            <v>34530.300000000003</v>
          </cell>
        </row>
        <row r="189">
          <cell r="Q189" t="str">
            <v>480006-001003</v>
          </cell>
          <cell r="R189">
            <v>8000</v>
          </cell>
          <cell r="S189">
            <v>23.059008000000006</v>
          </cell>
          <cell r="T189">
            <v>185169.19999999998</v>
          </cell>
        </row>
        <row r="190">
          <cell r="Q190" t="str">
            <v>480006-001005</v>
          </cell>
          <cell r="R190">
            <v>6417</v>
          </cell>
          <cell r="S190">
            <v>22.904000000000003</v>
          </cell>
          <cell r="T190">
            <v>147019.21</v>
          </cell>
        </row>
        <row r="191">
          <cell r="Q191" t="str">
            <v>480006-001006</v>
          </cell>
          <cell r="R191">
            <v>6866</v>
          </cell>
          <cell r="S191">
            <v>23.237760000000002</v>
          </cell>
          <cell r="T191">
            <v>159550.47</v>
          </cell>
        </row>
        <row r="192">
          <cell r="Q192" t="str">
            <v>480006-002001</v>
          </cell>
          <cell r="R192">
            <v>21600</v>
          </cell>
          <cell r="S192">
            <v>6.1057500000000005</v>
          </cell>
          <cell r="T192">
            <v>131884.20000000001</v>
          </cell>
        </row>
        <row r="193">
          <cell r="Q193" t="str">
            <v>480007-000601</v>
          </cell>
          <cell r="R193">
            <v>64226</v>
          </cell>
          <cell r="S193">
            <v>2.1084615384615386</v>
          </cell>
          <cell r="T193">
            <v>134873.1</v>
          </cell>
        </row>
        <row r="194">
          <cell r="Q194" t="str">
            <v>480007-000907</v>
          </cell>
          <cell r="R194">
            <v>210251</v>
          </cell>
          <cell r="S194">
            <v>2.2433571428571435</v>
          </cell>
          <cell r="T194">
            <v>472719.44</v>
          </cell>
        </row>
        <row r="195">
          <cell r="Q195" t="str">
            <v>480007-001000</v>
          </cell>
          <cell r="R195">
            <v>29871</v>
          </cell>
          <cell r="S195">
            <v>3.1996479999999998</v>
          </cell>
          <cell r="T195">
            <v>95574.720000000001</v>
          </cell>
        </row>
        <row r="196">
          <cell r="Q196" t="str">
            <v>480008-000900</v>
          </cell>
          <cell r="R196">
            <v>34551</v>
          </cell>
          <cell r="S196">
            <v>4.0476925341538479</v>
          </cell>
          <cell r="T196">
            <v>139064.78999999998</v>
          </cell>
        </row>
        <row r="197">
          <cell r="Q197" t="str">
            <v>490000-000006</v>
          </cell>
          <cell r="R197">
            <v>1760</v>
          </cell>
          <cell r="S197">
            <v>103.7</v>
          </cell>
          <cell r="T197">
            <v>182512</v>
          </cell>
        </row>
        <row r="198">
          <cell r="Q198" t="str">
            <v>490000-000011</v>
          </cell>
          <cell r="R198">
            <v>360</v>
          </cell>
          <cell r="S198">
            <v>1058.0867333000006</v>
          </cell>
          <cell r="T198">
            <v>1200221.45</v>
          </cell>
        </row>
        <row r="199">
          <cell r="Q199" t="str">
            <v>490000-000500</v>
          </cell>
          <cell r="R199">
            <v>6552</v>
          </cell>
          <cell r="S199">
            <v>59</v>
          </cell>
          <cell r="T199">
            <v>386568</v>
          </cell>
        </row>
        <row r="200">
          <cell r="Q200" t="str">
            <v>490000-000501</v>
          </cell>
          <cell r="R200">
            <v>9481</v>
          </cell>
          <cell r="S200">
            <v>39.5</v>
          </cell>
          <cell r="T200">
            <v>374499.5</v>
          </cell>
        </row>
        <row r="201">
          <cell r="Q201" t="str">
            <v>490000-000502</v>
          </cell>
          <cell r="R201">
            <v>2525.59</v>
          </cell>
          <cell r="S201">
            <v>81.999998419999997</v>
          </cell>
          <cell r="T201">
            <v>207098.54</v>
          </cell>
        </row>
        <row r="202">
          <cell r="Q202" t="str">
            <v>490001-100000</v>
          </cell>
          <cell r="R202">
            <v>17172</v>
          </cell>
          <cell r="S202">
            <v>20.397000000000002</v>
          </cell>
          <cell r="T202">
            <v>340568.28</v>
          </cell>
        </row>
        <row r="203">
          <cell r="Q203" t="str">
            <v>490002-000300</v>
          </cell>
          <cell r="R203">
            <v>38500</v>
          </cell>
          <cell r="S203">
            <v>24.617108433734977</v>
          </cell>
          <cell r="T203">
            <v>946330</v>
          </cell>
        </row>
        <row r="204">
          <cell r="Q204" t="str">
            <v>490002-000302</v>
          </cell>
          <cell r="R204">
            <v>50</v>
          </cell>
          <cell r="S204">
            <v>67.599999999999994</v>
          </cell>
          <cell r="T204">
            <v>3380</v>
          </cell>
        </row>
        <row r="205">
          <cell r="Q205" t="str">
            <v>401008-000100</v>
          </cell>
          <cell r="R205">
            <v>-3500</v>
          </cell>
          <cell r="S205">
            <v>0.75510999999999995</v>
          </cell>
          <cell r="T205">
            <v>-2642.89</v>
          </cell>
        </row>
        <row r="206">
          <cell r="Q206" t="str">
            <v>401004-000100</v>
          </cell>
          <cell r="R206">
            <v>-1697</v>
          </cell>
          <cell r="S206">
            <v>0.52</v>
          </cell>
          <cell r="T206">
            <v>-882.44</v>
          </cell>
        </row>
        <row r="207">
          <cell r="Q207" t="str">
            <v>409005-000100</v>
          </cell>
          <cell r="R207">
            <v>-5238</v>
          </cell>
          <cell r="S207">
            <v>0.38</v>
          </cell>
          <cell r="T207">
            <v>-1990.44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A-30"/>
      <sheetName val="G L O B A L"/>
      <sheetName val="Detalle"/>
      <sheetName val="Precio Estandar"/>
      <sheetName val="Comp_Mens"/>
      <sheetName val="Impactos X Compra"/>
      <sheetName val="Productos +"/>
      <sheetName val="Base P_filtrar"/>
      <sheetName val="Macheo"/>
    </sheetNames>
    <sheetDataSet>
      <sheetData sheetId="0"/>
      <sheetData sheetId="1"/>
      <sheetData sheetId="2"/>
      <sheetData sheetId="3"/>
      <sheetData sheetId="4">
        <row r="5">
          <cell r="AE5" t="str">
            <v>300100-000000</v>
          </cell>
          <cell r="AF5">
            <v>7780000</v>
          </cell>
          <cell r="AG5">
            <v>356012.80000000255</v>
          </cell>
          <cell r="AH5">
            <v>4.5759999999999856E-2</v>
          </cell>
          <cell r="AI5">
            <v>4.5760000000000328E-2</v>
          </cell>
        </row>
        <row r="6">
          <cell r="AE6" t="str">
            <v>300300-000003</v>
          </cell>
          <cell r="AF6">
            <v>6280</v>
          </cell>
          <cell r="AG6">
            <v>186310.99000000002</v>
          </cell>
          <cell r="AH6">
            <v>1.64</v>
          </cell>
          <cell r="AI6">
            <v>29.667355095541403</v>
          </cell>
        </row>
        <row r="7">
          <cell r="AE7" t="str">
            <v>300300-000006</v>
          </cell>
          <cell r="AF7">
            <v>2150</v>
          </cell>
          <cell r="AG7">
            <v>123133.42</v>
          </cell>
          <cell r="AH7">
            <v>3.2</v>
          </cell>
          <cell r="AI7">
            <v>57.271358139534883</v>
          </cell>
        </row>
        <row r="8">
          <cell r="AE8" t="str">
            <v>300300-000008</v>
          </cell>
          <cell r="AF8">
            <v>2036</v>
          </cell>
          <cell r="AG8">
            <v>71272.63</v>
          </cell>
          <cell r="AH8">
            <v>1.95</v>
          </cell>
          <cell r="AI8">
            <v>35.006203339882127</v>
          </cell>
        </row>
        <row r="9">
          <cell r="AE9" t="str">
            <v>300300-000009</v>
          </cell>
          <cell r="AF9">
            <v>4800</v>
          </cell>
          <cell r="AG9">
            <v>11712</v>
          </cell>
          <cell r="AH9">
            <v>2.44</v>
          </cell>
          <cell r="AI9">
            <v>2.44</v>
          </cell>
        </row>
        <row r="10">
          <cell r="AE10" t="str">
            <v>300300-000013</v>
          </cell>
          <cell r="AF10">
            <v>7728</v>
          </cell>
          <cell r="AG10">
            <v>146213.75999999998</v>
          </cell>
          <cell r="AH10">
            <v>18.920000000000002</v>
          </cell>
          <cell r="AI10">
            <v>18.919999999999998</v>
          </cell>
        </row>
        <row r="11">
          <cell r="AE11" t="str">
            <v>300300-000014</v>
          </cell>
          <cell r="AF11">
            <v>6000</v>
          </cell>
          <cell r="AG11">
            <v>51300</v>
          </cell>
          <cell r="AH11">
            <v>8.5500000000000007</v>
          </cell>
          <cell r="AI11">
            <v>8.5500000000000007</v>
          </cell>
        </row>
        <row r="12">
          <cell r="AE12" t="str">
            <v>300300-000022</v>
          </cell>
          <cell r="AF12">
            <v>300</v>
          </cell>
          <cell r="AG12">
            <v>152713.68</v>
          </cell>
          <cell r="AH12">
            <v>28</v>
          </cell>
          <cell r="AI12">
            <v>509.04559999999998</v>
          </cell>
        </row>
        <row r="13">
          <cell r="AE13" t="str">
            <v>300300-000027</v>
          </cell>
          <cell r="AF13">
            <v>106960</v>
          </cell>
          <cell r="AG13">
            <v>228894.4</v>
          </cell>
          <cell r="AH13">
            <v>2.14</v>
          </cell>
          <cell r="AI13">
            <v>2.14</v>
          </cell>
        </row>
        <row r="14">
          <cell r="AE14" t="str">
            <v>300300-000035</v>
          </cell>
          <cell r="AF14">
            <v>5180</v>
          </cell>
          <cell r="AG14">
            <v>341880</v>
          </cell>
          <cell r="AH14">
            <v>66</v>
          </cell>
          <cell r="AI14">
            <v>66</v>
          </cell>
        </row>
        <row r="15">
          <cell r="AE15" t="str">
            <v>300300-000037</v>
          </cell>
          <cell r="AF15">
            <v>10047</v>
          </cell>
          <cell r="AG15">
            <v>278468.3</v>
          </cell>
          <cell r="AH15">
            <v>1.53</v>
          </cell>
          <cell r="AI15">
            <v>27.716562157858068</v>
          </cell>
        </row>
        <row r="16">
          <cell r="AE16" t="str">
            <v>300300-000046</v>
          </cell>
          <cell r="AF16">
            <v>16000</v>
          </cell>
          <cell r="AG16">
            <v>165102.32</v>
          </cell>
          <cell r="AH16">
            <v>0.56999999999999995</v>
          </cell>
          <cell r="AI16">
            <v>10.318895000000001</v>
          </cell>
        </row>
        <row r="17">
          <cell r="AE17" t="str">
            <v>300300-000051</v>
          </cell>
          <cell r="AF17">
            <v>4000</v>
          </cell>
          <cell r="AG17">
            <v>58396.639999999999</v>
          </cell>
          <cell r="AH17">
            <v>0.8</v>
          </cell>
          <cell r="AI17">
            <v>14.599159999999999</v>
          </cell>
        </row>
        <row r="18">
          <cell r="AE18" t="str">
            <v>300300-000052</v>
          </cell>
          <cell r="AF18">
            <v>55000</v>
          </cell>
          <cell r="AG18">
            <v>166375</v>
          </cell>
          <cell r="AH18">
            <v>3.0249999999999999</v>
          </cell>
          <cell r="AI18">
            <v>3.0249999999999999</v>
          </cell>
        </row>
        <row r="19">
          <cell r="AE19" t="str">
            <v>300300-000060</v>
          </cell>
          <cell r="AF19">
            <v>3000</v>
          </cell>
          <cell r="AG19">
            <v>70945.03</v>
          </cell>
          <cell r="AH19">
            <v>1.3</v>
          </cell>
          <cell r="AI19">
            <v>23.648343333333333</v>
          </cell>
        </row>
        <row r="20">
          <cell r="AE20" t="str">
            <v>300300-000061</v>
          </cell>
          <cell r="AF20">
            <v>50</v>
          </cell>
          <cell r="AG20">
            <v>13635.15</v>
          </cell>
          <cell r="AH20">
            <v>15</v>
          </cell>
          <cell r="AI20">
            <v>272.70299999999997</v>
          </cell>
        </row>
        <row r="21">
          <cell r="AE21" t="str">
            <v>300300-000063</v>
          </cell>
          <cell r="AF21">
            <v>20337</v>
          </cell>
          <cell r="AG21">
            <v>193201.5</v>
          </cell>
          <cell r="AH21">
            <v>9.5</v>
          </cell>
          <cell r="AI21">
            <v>9.5</v>
          </cell>
        </row>
        <row r="22">
          <cell r="AE22" t="str">
            <v>300300-000066</v>
          </cell>
          <cell r="AF22">
            <v>16190</v>
          </cell>
          <cell r="AG22">
            <v>553926</v>
          </cell>
          <cell r="AH22">
            <v>34.200000000000003</v>
          </cell>
          <cell r="AI22">
            <v>34.214082767140212</v>
          </cell>
        </row>
        <row r="23">
          <cell r="AE23" t="str">
            <v>300300-000067</v>
          </cell>
          <cell r="AF23">
            <v>9712.7999999999993</v>
          </cell>
          <cell r="AG23">
            <v>266842.21999999997</v>
          </cell>
          <cell r="AH23">
            <v>1.5199999999999998</v>
          </cell>
          <cell r="AI23">
            <v>27.473253850588911</v>
          </cell>
        </row>
        <row r="24">
          <cell r="AE24" t="str">
            <v>300300-000078</v>
          </cell>
          <cell r="AF24">
            <v>510</v>
          </cell>
          <cell r="AG24">
            <v>23753.96</v>
          </cell>
          <cell r="AH24">
            <v>2.56</v>
          </cell>
          <cell r="AI24">
            <v>46.576392156862745</v>
          </cell>
        </row>
        <row r="25">
          <cell r="AE25" t="str">
            <v>300300-000083</v>
          </cell>
          <cell r="AF25">
            <v>59255</v>
          </cell>
          <cell r="AG25">
            <v>1955415</v>
          </cell>
          <cell r="AH25">
            <v>33</v>
          </cell>
          <cell r="AI25">
            <v>33</v>
          </cell>
        </row>
        <row r="26">
          <cell r="AE26" t="str">
            <v>300300-000085</v>
          </cell>
          <cell r="AF26">
            <v>300</v>
          </cell>
          <cell r="AG26">
            <v>3346.14</v>
          </cell>
          <cell r="AH26">
            <v>0.62</v>
          </cell>
          <cell r="AI26">
            <v>11.1538</v>
          </cell>
        </row>
        <row r="27">
          <cell r="AE27" t="str">
            <v>300300-000087</v>
          </cell>
          <cell r="AF27">
            <v>9000</v>
          </cell>
          <cell r="AG27">
            <v>64800</v>
          </cell>
          <cell r="AH27">
            <v>7.2</v>
          </cell>
          <cell r="AI27">
            <v>7.2</v>
          </cell>
        </row>
        <row r="28">
          <cell r="AE28" t="str">
            <v>300300-000090</v>
          </cell>
          <cell r="AF28">
            <v>600</v>
          </cell>
          <cell r="AG28">
            <v>4140</v>
          </cell>
          <cell r="AH28">
            <v>6.9</v>
          </cell>
          <cell r="AI28">
            <v>6.9</v>
          </cell>
        </row>
        <row r="29">
          <cell r="AE29" t="str">
            <v>300300-000098</v>
          </cell>
          <cell r="AF29">
            <v>3060</v>
          </cell>
          <cell r="AG29">
            <v>470313.68</v>
          </cell>
          <cell r="AH29">
            <v>8.5</v>
          </cell>
          <cell r="AI29">
            <v>153.69728104575162</v>
          </cell>
        </row>
        <row r="30">
          <cell r="AE30" t="str">
            <v>300300-000105</v>
          </cell>
          <cell r="AF30">
            <v>214986</v>
          </cell>
          <cell r="AG30">
            <v>2530663.2000000002</v>
          </cell>
          <cell r="AH30">
            <v>11.777777777777777</v>
          </cell>
          <cell r="AI30">
            <v>11.771293014428847</v>
          </cell>
        </row>
        <row r="31">
          <cell r="AE31" t="str">
            <v>300300-000107</v>
          </cell>
          <cell r="AF31">
            <v>30400</v>
          </cell>
          <cell r="AG31">
            <v>326085.59999999998</v>
          </cell>
          <cell r="AH31">
            <v>0.6</v>
          </cell>
          <cell r="AI31">
            <v>10.7265</v>
          </cell>
        </row>
        <row r="32">
          <cell r="AE32" t="str">
            <v>300300-000108</v>
          </cell>
          <cell r="AF32">
            <v>2000</v>
          </cell>
          <cell r="AG32">
            <v>37600</v>
          </cell>
          <cell r="AH32">
            <v>18.8</v>
          </cell>
          <cell r="AI32">
            <v>18.8</v>
          </cell>
        </row>
        <row r="33">
          <cell r="AE33" t="str">
            <v>300300-000127</v>
          </cell>
          <cell r="AF33">
            <v>120</v>
          </cell>
          <cell r="AG33">
            <v>4680</v>
          </cell>
          <cell r="AH33">
            <v>39</v>
          </cell>
          <cell r="AI33">
            <v>39</v>
          </cell>
        </row>
        <row r="34">
          <cell r="AE34" t="str">
            <v>300300-000131</v>
          </cell>
          <cell r="AF34">
            <v>3000</v>
          </cell>
          <cell r="AG34">
            <v>21600</v>
          </cell>
          <cell r="AH34">
            <v>7.2</v>
          </cell>
          <cell r="AI34">
            <v>7.2</v>
          </cell>
        </row>
        <row r="35">
          <cell r="AE35" t="str">
            <v>300300-000133</v>
          </cell>
          <cell r="AF35">
            <v>600</v>
          </cell>
          <cell r="AG35">
            <v>30345.57</v>
          </cell>
          <cell r="AH35">
            <v>2.72</v>
          </cell>
          <cell r="AI35">
            <v>50.575949999999999</v>
          </cell>
        </row>
        <row r="36">
          <cell r="AE36" t="str">
            <v>300300-000135</v>
          </cell>
          <cell r="AF36">
            <v>1800</v>
          </cell>
          <cell r="AG36">
            <v>184416.28</v>
          </cell>
          <cell r="AH36">
            <v>5.51</v>
          </cell>
          <cell r="AI36">
            <v>102.45348888888888</v>
          </cell>
        </row>
        <row r="37">
          <cell r="AE37" t="str">
            <v>300300-000138</v>
          </cell>
          <cell r="AF37">
            <v>350</v>
          </cell>
          <cell r="AG37">
            <v>56616.25</v>
          </cell>
          <cell r="AH37">
            <v>8.8000000000000007</v>
          </cell>
          <cell r="AI37">
            <v>161.76071428571427</v>
          </cell>
        </row>
        <row r="38">
          <cell r="AE38" t="str">
            <v>300300-000139</v>
          </cell>
          <cell r="AF38">
            <v>1800</v>
          </cell>
          <cell r="AG38">
            <v>628114.29</v>
          </cell>
          <cell r="AH38">
            <v>19.059999999999999</v>
          </cell>
          <cell r="AI38">
            <v>348.95238333333333</v>
          </cell>
        </row>
        <row r="39">
          <cell r="AE39" t="str">
            <v>300300-000140</v>
          </cell>
          <cell r="AF39">
            <v>2800</v>
          </cell>
          <cell r="AG39">
            <v>167160</v>
          </cell>
          <cell r="AH39">
            <v>59.7</v>
          </cell>
          <cell r="AI39">
            <v>59.7</v>
          </cell>
        </row>
        <row r="40">
          <cell r="AE40" t="str">
            <v>300300-000141</v>
          </cell>
          <cell r="AF40">
            <v>4000</v>
          </cell>
          <cell r="AG40">
            <v>1405225.4</v>
          </cell>
          <cell r="AH40">
            <v>19.43</v>
          </cell>
          <cell r="AI40">
            <v>351.30634999999995</v>
          </cell>
        </row>
        <row r="41">
          <cell r="AE41" t="str">
            <v>300300-000144</v>
          </cell>
          <cell r="AF41">
            <v>4000</v>
          </cell>
          <cell r="AG41">
            <v>139870.38</v>
          </cell>
          <cell r="AH41">
            <v>1.95</v>
          </cell>
          <cell r="AI41">
            <v>34.967595000000003</v>
          </cell>
        </row>
        <row r="42">
          <cell r="AE42" t="str">
            <v>300300-000146</v>
          </cell>
          <cell r="AF42">
            <v>1800</v>
          </cell>
          <cell r="AG42">
            <v>278229.27</v>
          </cell>
          <cell r="AH42">
            <v>8.4600000000000009</v>
          </cell>
          <cell r="AI42">
            <v>154.57181666666668</v>
          </cell>
        </row>
        <row r="43">
          <cell r="AE43" t="str">
            <v>300300-000147</v>
          </cell>
          <cell r="AF43">
            <v>6510</v>
          </cell>
          <cell r="AG43">
            <v>161549.32999999999</v>
          </cell>
          <cell r="AH43">
            <v>1.35</v>
          </cell>
          <cell r="AI43">
            <v>24.815565284178184</v>
          </cell>
        </row>
        <row r="44">
          <cell r="AE44" t="str">
            <v>300300-000148</v>
          </cell>
          <cell r="AF44">
            <v>2100</v>
          </cell>
          <cell r="AG44">
            <v>55650</v>
          </cell>
          <cell r="AH44">
            <v>26.5</v>
          </cell>
          <cell r="AI44">
            <v>26.5</v>
          </cell>
        </row>
        <row r="45">
          <cell r="AE45" t="str">
            <v>300300-000151</v>
          </cell>
          <cell r="AF45">
            <v>2000</v>
          </cell>
          <cell r="AG45">
            <v>172338.24</v>
          </cell>
          <cell r="AH45">
            <v>4.8</v>
          </cell>
          <cell r="AI45">
            <v>86.169119999999992</v>
          </cell>
        </row>
        <row r="46">
          <cell r="AE46" t="str">
            <v>300300-000153</v>
          </cell>
          <cell r="AF46">
            <v>4000</v>
          </cell>
          <cell r="AG46">
            <v>73474.200000000012</v>
          </cell>
          <cell r="AH46">
            <v>1</v>
          </cell>
          <cell r="AI46">
            <v>18.368550000000003</v>
          </cell>
        </row>
        <row r="47">
          <cell r="AE47" t="str">
            <v>300407-024000</v>
          </cell>
          <cell r="AF47">
            <v>200</v>
          </cell>
          <cell r="AG47">
            <v>35397.449999999997</v>
          </cell>
          <cell r="AH47">
            <v>9.9</v>
          </cell>
          <cell r="AI47">
            <v>176.98724999999999</v>
          </cell>
        </row>
        <row r="48">
          <cell r="AE48" t="str">
            <v>300409-006001</v>
          </cell>
          <cell r="AF48">
            <v>13300</v>
          </cell>
          <cell r="AG48">
            <v>3159612.8899999997</v>
          </cell>
          <cell r="AH48">
            <v>13</v>
          </cell>
          <cell r="AI48">
            <v>237.56487894736838</v>
          </cell>
        </row>
        <row r="49">
          <cell r="AE49" t="str">
            <v>300409-007001</v>
          </cell>
          <cell r="AF49">
            <v>9500</v>
          </cell>
          <cell r="AG49">
            <v>2011686.84</v>
          </cell>
          <cell r="AH49">
            <v>11.64</v>
          </cell>
          <cell r="AI49">
            <v>211.75650947368422</v>
          </cell>
        </row>
        <row r="50">
          <cell r="AE50" t="str">
            <v>300409-009000</v>
          </cell>
          <cell r="AF50">
            <v>540</v>
          </cell>
          <cell r="AG50">
            <v>103726.08</v>
          </cell>
          <cell r="AH50">
            <v>10.7</v>
          </cell>
          <cell r="AI50">
            <v>192.08533333333332</v>
          </cell>
        </row>
        <row r="51">
          <cell r="AE51" t="str">
            <v>300502-001001</v>
          </cell>
          <cell r="AF51">
            <v>75</v>
          </cell>
          <cell r="AG51">
            <v>11250</v>
          </cell>
          <cell r="AH51">
            <v>150</v>
          </cell>
          <cell r="AI51">
            <v>150</v>
          </cell>
        </row>
        <row r="52">
          <cell r="AE52" t="str">
            <v>401001-000100</v>
          </cell>
          <cell r="AF52">
            <v>20000</v>
          </cell>
          <cell r="AG52">
            <v>20240</v>
          </cell>
          <cell r="AH52">
            <v>1.012</v>
          </cell>
          <cell r="AI52">
            <v>1.012</v>
          </cell>
        </row>
        <row r="53">
          <cell r="AE53" t="str">
            <v>401001-000101</v>
          </cell>
          <cell r="AF53">
            <v>20000</v>
          </cell>
          <cell r="AG53">
            <v>26440</v>
          </cell>
          <cell r="AH53">
            <v>1.3220000000000001</v>
          </cell>
          <cell r="AI53">
            <v>1.3220000000000001</v>
          </cell>
        </row>
        <row r="54">
          <cell r="AE54" t="str">
            <v>401016-000280</v>
          </cell>
          <cell r="AF54">
            <v>10000</v>
          </cell>
          <cell r="AG54">
            <v>11660</v>
          </cell>
          <cell r="AH54">
            <v>1.1659999999999999</v>
          </cell>
          <cell r="AI54">
            <v>1.1659999999999999</v>
          </cell>
        </row>
        <row r="55">
          <cell r="AE55" t="str">
            <v>401016-000281</v>
          </cell>
          <cell r="AF55">
            <v>5000</v>
          </cell>
          <cell r="AG55">
            <v>4575</v>
          </cell>
          <cell r="AH55">
            <v>0.91500000000000004</v>
          </cell>
          <cell r="AI55">
            <v>0.91500000000000004</v>
          </cell>
        </row>
        <row r="56">
          <cell r="AE56" t="str">
            <v>405000-000900</v>
          </cell>
          <cell r="AF56">
            <v>10000</v>
          </cell>
          <cell r="AG56">
            <v>19060</v>
          </cell>
          <cell r="AH56">
            <v>1.9059999999999999</v>
          </cell>
          <cell r="AI56">
            <v>1.9059999999999999</v>
          </cell>
        </row>
        <row r="57">
          <cell r="AE57" t="str">
            <v>405001-000900</v>
          </cell>
          <cell r="AF57">
            <v>10000</v>
          </cell>
          <cell r="AG57">
            <v>19060</v>
          </cell>
          <cell r="AH57">
            <v>1.9059999999999999</v>
          </cell>
          <cell r="AI57">
            <v>1.9059999999999999</v>
          </cell>
        </row>
        <row r="58">
          <cell r="AE58" t="str">
            <v>405002-000900</v>
          </cell>
          <cell r="AF58">
            <v>5000</v>
          </cell>
          <cell r="AG58">
            <v>14345</v>
          </cell>
          <cell r="AH58">
            <v>2.8690000000000002</v>
          </cell>
          <cell r="AI58">
            <v>2.8690000000000002</v>
          </cell>
        </row>
        <row r="59">
          <cell r="AE59" t="str">
            <v>408001-000107</v>
          </cell>
          <cell r="AF59">
            <v>28500</v>
          </cell>
          <cell r="AG59">
            <v>24453</v>
          </cell>
          <cell r="AH59">
            <v>0.85799999999999998</v>
          </cell>
          <cell r="AI59">
            <v>0.85799999999999998</v>
          </cell>
        </row>
        <row r="60">
          <cell r="AE60" t="str">
            <v>408001-000109</v>
          </cell>
          <cell r="AF60">
            <v>55500</v>
          </cell>
          <cell r="AG60">
            <v>47619</v>
          </cell>
          <cell r="AH60">
            <v>0.85799999999999998</v>
          </cell>
          <cell r="AI60">
            <v>0.85799999999999998</v>
          </cell>
        </row>
        <row r="61">
          <cell r="AE61" t="str">
            <v>408001-000110</v>
          </cell>
          <cell r="AF61">
            <v>60000</v>
          </cell>
          <cell r="AG61">
            <v>22800</v>
          </cell>
          <cell r="AH61">
            <v>0.38</v>
          </cell>
          <cell r="AI61">
            <v>0.38</v>
          </cell>
        </row>
        <row r="62">
          <cell r="AE62" t="str">
            <v>409000-001002</v>
          </cell>
          <cell r="AF62">
            <v>102000</v>
          </cell>
          <cell r="AG62">
            <v>100674</v>
          </cell>
          <cell r="AH62">
            <v>0.98699999999999999</v>
          </cell>
          <cell r="AI62">
            <v>0.98699999999999999</v>
          </cell>
        </row>
        <row r="63">
          <cell r="AE63" t="str">
            <v>409001-001001</v>
          </cell>
          <cell r="AF63">
            <v>130500</v>
          </cell>
          <cell r="AG63">
            <v>125802</v>
          </cell>
          <cell r="AH63">
            <v>0.96399999999999997</v>
          </cell>
          <cell r="AI63">
            <v>0.96399999999999997</v>
          </cell>
        </row>
        <row r="64">
          <cell r="AE64" t="str">
            <v>409003-000101</v>
          </cell>
          <cell r="AF64">
            <v>95000</v>
          </cell>
          <cell r="AG64">
            <v>46075</v>
          </cell>
          <cell r="AH64">
            <v>0.48499999999999999</v>
          </cell>
          <cell r="AI64">
            <v>0.48499999999999999</v>
          </cell>
        </row>
        <row r="65">
          <cell r="AE65" t="str">
            <v>409003-000502</v>
          </cell>
          <cell r="AF65">
            <v>110000</v>
          </cell>
          <cell r="AG65">
            <v>87890</v>
          </cell>
          <cell r="AH65">
            <v>0.79900000000000004</v>
          </cell>
          <cell r="AI65">
            <v>0.79900000000000004</v>
          </cell>
        </row>
        <row r="66">
          <cell r="AE66" t="str">
            <v>409003-000503</v>
          </cell>
          <cell r="AF66">
            <v>144000</v>
          </cell>
          <cell r="AG66">
            <v>42192</v>
          </cell>
          <cell r="AH66">
            <v>0.29299999999999998</v>
          </cell>
          <cell r="AI66">
            <v>0.29299999999999998</v>
          </cell>
        </row>
        <row r="67">
          <cell r="AE67" t="str">
            <v>409004-000100</v>
          </cell>
          <cell r="AF67">
            <v>55000</v>
          </cell>
          <cell r="AG67">
            <v>31350</v>
          </cell>
          <cell r="AH67">
            <v>0.56999999999999995</v>
          </cell>
          <cell r="AI67">
            <v>0.56999999999999995</v>
          </cell>
        </row>
        <row r="68">
          <cell r="AE68" t="str">
            <v>409005-000101</v>
          </cell>
          <cell r="AF68">
            <v>157000</v>
          </cell>
          <cell r="AG68">
            <v>76145</v>
          </cell>
          <cell r="AH68">
            <v>0.48499999999999999</v>
          </cell>
          <cell r="AI68">
            <v>0.48499999999999999</v>
          </cell>
        </row>
        <row r="69">
          <cell r="AE69" t="str">
            <v>409005-000502</v>
          </cell>
          <cell r="AF69">
            <v>80000</v>
          </cell>
          <cell r="AG69">
            <v>63920</v>
          </cell>
          <cell r="AH69">
            <v>0.79900000000000004</v>
          </cell>
          <cell r="AI69">
            <v>0.79900000000000004</v>
          </cell>
        </row>
        <row r="70">
          <cell r="AE70" t="str">
            <v>409005-000503</v>
          </cell>
          <cell r="AF70">
            <v>125000</v>
          </cell>
          <cell r="AG70">
            <v>36625</v>
          </cell>
          <cell r="AH70">
            <v>0.29299999999999998</v>
          </cell>
          <cell r="AI70">
            <v>0.29299999999999998</v>
          </cell>
        </row>
        <row r="71">
          <cell r="AE71" t="str">
            <v>460010-200000</v>
          </cell>
          <cell r="AF71">
            <v>35640</v>
          </cell>
          <cell r="AG71">
            <v>94446</v>
          </cell>
          <cell r="AH71">
            <v>2.65</v>
          </cell>
          <cell r="AI71">
            <v>2.65</v>
          </cell>
        </row>
        <row r="72">
          <cell r="AE72" t="str">
            <v>460010-400000</v>
          </cell>
          <cell r="AF72">
            <v>42024</v>
          </cell>
          <cell r="AG72">
            <v>117667.2</v>
          </cell>
          <cell r="AH72">
            <v>2.8</v>
          </cell>
          <cell r="AI72">
            <v>2.8</v>
          </cell>
        </row>
        <row r="73">
          <cell r="AE73" t="str">
            <v>460010-500000</v>
          </cell>
          <cell r="AF73">
            <v>89181</v>
          </cell>
          <cell r="AG73">
            <v>293405.49</v>
          </cell>
          <cell r="AH73">
            <v>3.29</v>
          </cell>
          <cell r="AI73">
            <v>3.29</v>
          </cell>
        </row>
        <row r="74">
          <cell r="AE74" t="str">
            <v>460010-800000</v>
          </cell>
          <cell r="AF74">
            <v>105300</v>
          </cell>
          <cell r="AG74">
            <v>320112</v>
          </cell>
          <cell r="AH74">
            <v>3.04</v>
          </cell>
          <cell r="AI74">
            <v>3.04</v>
          </cell>
        </row>
        <row r="75">
          <cell r="AE75" t="str">
            <v>460028-000000</v>
          </cell>
          <cell r="AF75">
            <v>5112</v>
          </cell>
          <cell r="AG75">
            <v>40844.880000000005</v>
          </cell>
          <cell r="AH75">
            <v>7.9899999999999993</v>
          </cell>
          <cell r="AI75">
            <v>7.9900000000000011</v>
          </cell>
        </row>
        <row r="76">
          <cell r="AE76" t="str">
            <v>460050-000000</v>
          </cell>
          <cell r="AF76">
            <v>4571</v>
          </cell>
          <cell r="AG76">
            <v>24683.4</v>
          </cell>
          <cell r="AH76">
            <v>5.4</v>
          </cell>
          <cell r="AI76">
            <v>5.4</v>
          </cell>
        </row>
        <row r="77">
          <cell r="AE77" t="str">
            <v>460050-400000</v>
          </cell>
          <cell r="AF77">
            <v>37488</v>
          </cell>
          <cell r="AG77">
            <v>386126.39999999997</v>
          </cell>
          <cell r="AH77">
            <v>10.3</v>
          </cell>
          <cell r="AI77">
            <v>10.299999999999999</v>
          </cell>
        </row>
        <row r="78">
          <cell r="AE78" t="str">
            <v>460050-500000</v>
          </cell>
          <cell r="AF78">
            <v>32098</v>
          </cell>
          <cell r="AG78">
            <v>304931</v>
          </cell>
          <cell r="AH78">
            <v>9.5</v>
          </cell>
          <cell r="AI78">
            <v>9.5</v>
          </cell>
        </row>
        <row r="79">
          <cell r="AE79" t="str">
            <v>460050-800000</v>
          </cell>
          <cell r="AF79">
            <v>18768</v>
          </cell>
          <cell r="AG79">
            <v>183926.40000000002</v>
          </cell>
          <cell r="AH79">
            <v>9.8000000000000007</v>
          </cell>
          <cell r="AI79">
            <v>9.8000000000000007</v>
          </cell>
        </row>
        <row r="80">
          <cell r="AE80" t="str">
            <v>460090-000000</v>
          </cell>
          <cell r="AF80">
            <v>79692</v>
          </cell>
          <cell r="AG80">
            <v>1143580.2</v>
          </cell>
          <cell r="AH80">
            <v>14.350000000000007</v>
          </cell>
          <cell r="AI80">
            <v>14.35</v>
          </cell>
        </row>
        <row r="81">
          <cell r="AE81" t="str">
            <v>460090-200000</v>
          </cell>
          <cell r="AF81">
            <v>85572</v>
          </cell>
          <cell r="AG81">
            <v>1245329.3600000006</v>
          </cell>
          <cell r="AH81">
            <v>14.552999999999999</v>
          </cell>
          <cell r="AI81">
            <v>14.553000514186889</v>
          </cell>
        </row>
        <row r="82">
          <cell r="AE82" t="str">
            <v>460090-500000</v>
          </cell>
          <cell r="AF82">
            <v>1728</v>
          </cell>
          <cell r="AG82">
            <v>30896.639999999999</v>
          </cell>
          <cell r="AH82">
            <v>17.88</v>
          </cell>
          <cell r="AI82">
            <v>17.88</v>
          </cell>
        </row>
        <row r="83">
          <cell r="AE83" t="str">
            <v>460090-600000</v>
          </cell>
          <cell r="AF83">
            <v>17856</v>
          </cell>
          <cell r="AG83">
            <v>255958.19999999995</v>
          </cell>
          <cell r="AH83">
            <v>14.3375</v>
          </cell>
          <cell r="AI83">
            <v>14.334576612903223</v>
          </cell>
        </row>
        <row r="84">
          <cell r="AE84" t="str">
            <v>460090-700000</v>
          </cell>
          <cell r="AF84">
            <v>34776</v>
          </cell>
          <cell r="AG84">
            <v>647510.52</v>
          </cell>
          <cell r="AH84">
            <v>18.619533333333337</v>
          </cell>
          <cell r="AI84">
            <v>18.619465148378193</v>
          </cell>
        </row>
        <row r="85">
          <cell r="AE85" t="str">
            <v>460100-000000</v>
          </cell>
          <cell r="AF85">
            <v>5040</v>
          </cell>
          <cell r="AG85">
            <v>35784</v>
          </cell>
          <cell r="AH85">
            <v>7.1</v>
          </cell>
          <cell r="AI85">
            <v>7.1</v>
          </cell>
        </row>
        <row r="86">
          <cell r="AE86" t="str">
            <v>460100-100000</v>
          </cell>
          <cell r="AF86">
            <v>25200</v>
          </cell>
          <cell r="AG86">
            <v>189000</v>
          </cell>
          <cell r="AH86">
            <v>7.5</v>
          </cell>
          <cell r="AI86">
            <v>7.5</v>
          </cell>
        </row>
        <row r="87">
          <cell r="AE87" t="str">
            <v>460100-200000</v>
          </cell>
          <cell r="AF87">
            <v>20640</v>
          </cell>
          <cell r="AG87">
            <v>474720</v>
          </cell>
          <cell r="AH87">
            <v>23</v>
          </cell>
          <cell r="AI87">
            <v>23</v>
          </cell>
        </row>
        <row r="88">
          <cell r="AE88" t="str">
            <v>460200-100000</v>
          </cell>
          <cell r="AF88">
            <v>6600</v>
          </cell>
          <cell r="AG88">
            <v>259578</v>
          </cell>
          <cell r="AH88">
            <v>39.33</v>
          </cell>
          <cell r="AI88">
            <v>39.33</v>
          </cell>
        </row>
        <row r="89">
          <cell r="AE89" t="str">
            <v>460200-500000</v>
          </cell>
          <cell r="AF89">
            <v>42900</v>
          </cell>
          <cell r="AG89">
            <v>1687257</v>
          </cell>
          <cell r="AH89">
            <v>39.33</v>
          </cell>
          <cell r="AI89">
            <v>39.33</v>
          </cell>
        </row>
        <row r="90">
          <cell r="AE90" t="str">
            <v>460200-600000</v>
          </cell>
          <cell r="AF90">
            <v>67330</v>
          </cell>
          <cell r="AG90">
            <v>2648088.9</v>
          </cell>
          <cell r="AH90">
            <v>39.330000000000013</v>
          </cell>
          <cell r="AI90">
            <v>39.33</v>
          </cell>
        </row>
        <row r="91">
          <cell r="AE91" t="str">
            <v>460200-800000</v>
          </cell>
          <cell r="AF91">
            <v>11550</v>
          </cell>
          <cell r="AG91">
            <v>454261.5</v>
          </cell>
          <cell r="AH91">
            <v>39.33</v>
          </cell>
          <cell r="AI91">
            <v>39.33</v>
          </cell>
        </row>
        <row r="92">
          <cell r="AE92" t="str">
            <v>462160-800000</v>
          </cell>
          <cell r="AF92">
            <v>24</v>
          </cell>
          <cell r="AG92">
            <v>9591.84</v>
          </cell>
          <cell r="AH92">
            <v>399.66</v>
          </cell>
          <cell r="AI92">
            <v>399.66</v>
          </cell>
        </row>
        <row r="93">
          <cell r="AE93" t="str">
            <v>469999-000000</v>
          </cell>
          <cell r="AF93">
            <v>6</v>
          </cell>
          <cell r="AG93">
            <v>7200</v>
          </cell>
          <cell r="AH93">
            <v>1200</v>
          </cell>
          <cell r="AI93">
            <v>1200</v>
          </cell>
        </row>
        <row r="94">
          <cell r="AE94" t="str">
            <v>469999-000001</v>
          </cell>
          <cell r="AF94">
            <v>16</v>
          </cell>
          <cell r="AG94">
            <v>62275.44</v>
          </cell>
          <cell r="AH94">
            <v>215</v>
          </cell>
          <cell r="AI94">
            <v>3892.2150000000001</v>
          </cell>
        </row>
        <row r="95">
          <cell r="AE95" t="str">
            <v>470000-000101</v>
          </cell>
          <cell r="AF95">
            <v>2000</v>
          </cell>
          <cell r="AG95">
            <v>340</v>
          </cell>
          <cell r="AH95">
            <v>0.17</v>
          </cell>
          <cell r="AI95">
            <v>0.17</v>
          </cell>
        </row>
        <row r="96">
          <cell r="AE96" t="str">
            <v>470000-000102</v>
          </cell>
          <cell r="AF96">
            <v>44800</v>
          </cell>
          <cell r="AG96">
            <v>11648</v>
          </cell>
          <cell r="AH96">
            <v>0.26</v>
          </cell>
          <cell r="AI96">
            <v>0.26</v>
          </cell>
        </row>
        <row r="97">
          <cell r="AE97" t="str">
            <v>470000-000900</v>
          </cell>
          <cell r="AF97">
            <v>140400</v>
          </cell>
          <cell r="AG97">
            <v>469048.32000000001</v>
          </cell>
          <cell r="AH97">
            <v>3.3408000000000002</v>
          </cell>
          <cell r="AI97">
            <v>3.3408000000000002</v>
          </cell>
        </row>
        <row r="98">
          <cell r="AE98" t="str">
            <v>470000-000901</v>
          </cell>
          <cell r="AF98">
            <v>140400</v>
          </cell>
          <cell r="AG98">
            <v>125194.68</v>
          </cell>
          <cell r="AH98">
            <v>0.89170000000000005</v>
          </cell>
          <cell r="AI98">
            <v>0.89169999999999994</v>
          </cell>
        </row>
        <row r="99">
          <cell r="AE99" t="str">
            <v>470000-000902</v>
          </cell>
          <cell r="AF99">
            <v>172800</v>
          </cell>
          <cell r="AG99">
            <v>76032</v>
          </cell>
          <cell r="AH99">
            <v>0.44000000000000006</v>
          </cell>
          <cell r="AI99">
            <v>0.44</v>
          </cell>
        </row>
        <row r="100">
          <cell r="AE100" t="str">
            <v>470000-000905</v>
          </cell>
          <cell r="AF100">
            <v>30000</v>
          </cell>
          <cell r="AG100">
            <v>13200</v>
          </cell>
          <cell r="AH100">
            <v>0.44</v>
          </cell>
          <cell r="AI100">
            <v>0.44</v>
          </cell>
        </row>
        <row r="101">
          <cell r="AE101" t="str">
            <v>470000-000906</v>
          </cell>
          <cell r="AF101">
            <v>17000</v>
          </cell>
          <cell r="AG101">
            <v>8326.5</v>
          </cell>
          <cell r="AH101">
            <v>0.48956250000000001</v>
          </cell>
          <cell r="AI101">
            <v>0.48979411764705882</v>
          </cell>
        </row>
        <row r="102">
          <cell r="AE102" t="str">
            <v>470001-000110</v>
          </cell>
          <cell r="AF102">
            <v>552960</v>
          </cell>
          <cell r="AG102">
            <v>1245404.1599999999</v>
          </cell>
          <cell r="AH102">
            <v>2.2522500000000001</v>
          </cell>
          <cell r="AI102">
            <v>2.2522499999999996</v>
          </cell>
        </row>
        <row r="103">
          <cell r="AE103" t="str">
            <v>470001-000111</v>
          </cell>
          <cell r="AF103">
            <v>92160</v>
          </cell>
          <cell r="AG103">
            <v>213857.28</v>
          </cell>
          <cell r="AH103">
            <v>2.3205</v>
          </cell>
          <cell r="AI103">
            <v>2.3205</v>
          </cell>
        </row>
        <row r="104">
          <cell r="AE104" t="str">
            <v>480000-000100</v>
          </cell>
          <cell r="AF104">
            <v>2700</v>
          </cell>
          <cell r="AG104">
            <v>21751.200000000001</v>
          </cell>
          <cell r="AH104">
            <v>8.0559999999999992</v>
          </cell>
          <cell r="AI104">
            <v>8.0560000000000009</v>
          </cell>
        </row>
        <row r="105">
          <cell r="AE105" t="str">
            <v>480000-000109</v>
          </cell>
          <cell r="AF105">
            <v>7000</v>
          </cell>
          <cell r="AG105">
            <v>57680</v>
          </cell>
          <cell r="AH105">
            <v>8.2169999999999987</v>
          </cell>
          <cell r="AI105">
            <v>8.24</v>
          </cell>
        </row>
        <row r="106">
          <cell r="AE106" t="str">
            <v>480000-000506</v>
          </cell>
          <cell r="AF106">
            <v>3000</v>
          </cell>
          <cell r="AG106">
            <v>41250</v>
          </cell>
          <cell r="AH106">
            <v>13.75</v>
          </cell>
          <cell r="AI106">
            <v>13.75</v>
          </cell>
        </row>
        <row r="107">
          <cell r="AE107" t="str">
            <v>480003-000100</v>
          </cell>
          <cell r="AF107">
            <v>10800</v>
          </cell>
          <cell r="AG107">
            <v>11156.4</v>
          </cell>
          <cell r="AH107">
            <v>1.0329999999999999</v>
          </cell>
          <cell r="AI107">
            <v>1.0329999999999999</v>
          </cell>
        </row>
        <row r="108">
          <cell r="AE108" t="str">
            <v>480003-000600</v>
          </cell>
          <cell r="AF108">
            <v>4000</v>
          </cell>
          <cell r="AG108">
            <v>15200</v>
          </cell>
          <cell r="AH108">
            <v>3.8</v>
          </cell>
          <cell r="AI108">
            <v>3.8</v>
          </cell>
        </row>
        <row r="109">
          <cell r="AE109" t="str">
            <v>480003-000900</v>
          </cell>
          <cell r="AF109">
            <v>31575</v>
          </cell>
          <cell r="AG109">
            <v>72938.25</v>
          </cell>
          <cell r="AH109">
            <v>2.31</v>
          </cell>
          <cell r="AI109">
            <v>2.31</v>
          </cell>
        </row>
        <row r="110">
          <cell r="AE110" t="str">
            <v>480003-001000</v>
          </cell>
          <cell r="AF110">
            <v>8165</v>
          </cell>
          <cell r="AG110">
            <v>49153.3</v>
          </cell>
          <cell r="AH110">
            <v>6.02</v>
          </cell>
          <cell r="AI110">
            <v>6.0200000000000005</v>
          </cell>
        </row>
        <row r="111">
          <cell r="AE111" t="str">
            <v>480004-000100</v>
          </cell>
          <cell r="AF111">
            <v>16200</v>
          </cell>
          <cell r="AG111">
            <v>18921.599999999999</v>
          </cell>
          <cell r="AH111">
            <v>1.1679999999999999</v>
          </cell>
          <cell r="AI111">
            <v>1.1679999999999999</v>
          </cell>
        </row>
        <row r="112">
          <cell r="AE112" t="str">
            <v>480004-000600</v>
          </cell>
          <cell r="AF112">
            <v>15350</v>
          </cell>
          <cell r="AG112">
            <v>92714</v>
          </cell>
          <cell r="AH112">
            <v>6.04</v>
          </cell>
          <cell r="AI112">
            <v>6.04</v>
          </cell>
        </row>
        <row r="113">
          <cell r="AE113" t="str">
            <v>480004-000900</v>
          </cell>
          <cell r="AF113">
            <v>16013</v>
          </cell>
          <cell r="AG113">
            <v>79528.570000000007</v>
          </cell>
          <cell r="AH113">
            <v>4.9664999999999999</v>
          </cell>
          <cell r="AI113">
            <v>4.9665003434709307</v>
          </cell>
        </row>
        <row r="114">
          <cell r="AE114" t="str">
            <v>480004-000901</v>
          </cell>
          <cell r="AF114">
            <v>9730</v>
          </cell>
          <cell r="AG114">
            <v>48324.05</v>
          </cell>
          <cell r="AH114">
            <v>4.9664999999999999</v>
          </cell>
          <cell r="AI114">
            <v>4.9665005138746148</v>
          </cell>
        </row>
        <row r="115">
          <cell r="AE115" t="str">
            <v>480004-001000</v>
          </cell>
          <cell r="AF115">
            <v>5987</v>
          </cell>
          <cell r="AG115">
            <v>43226.14</v>
          </cell>
          <cell r="AH115">
            <v>7.22</v>
          </cell>
          <cell r="AI115">
            <v>7.22</v>
          </cell>
        </row>
        <row r="116">
          <cell r="AE116" t="str">
            <v>480005-000109</v>
          </cell>
          <cell r="AF116">
            <v>28000</v>
          </cell>
          <cell r="AG116">
            <v>134120</v>
          </cell>
          <cell r="AH116">
            <v>4.79</v>
          </cell>
          <cell r="AI116">
            <v>4.79</v>
          </cell>
        </row>
        <row r="117">
          <cell r="AE117" t="str">
            <v>480005-000128</v>
          </cell>
          <cell r="AF117">
            <v>18000</v>
          </cell>
          <cell r="AG117">
            <v>101520</v>
          </cell>
          <cell r="AH117">
            <v>5.64</v>
          </cell>
          <cell r="AI117">
            <v>5.64</v>
          </cell>
        </row>
        <row r="118">
          <cell r="AE118" t="str">
            <v>480005-000133</v>
          </cell>
          <cell r="AF118">
            <v>2000</v>
          </cell>
          <cell r="AG118">
            <v>11720</v>
          </cell>
          <cell r="AH118">
            <v>5.86</v>
          </cell>
          <cell r="AI118">
            <v>5.86</v>
          </cell>
        </row>
        <row r="119">
          <cell r="AE119" t="str">
            <v>480005-000144</v>
          </cell>
          <cell r="AF119">
            <v>16000</v>
          </cell>
          <cell r="AG119">
            <v>108320</v>
          </cell>
          <cell r="AH119">
            <v>6.77</v>
          </cell>
          <cell r="AI119">
            <v>6.77</v>
          </cell>
        </row>
        <row r="120">
          <cell r="AE120" t="str">
            <v>480006-000508</v>
          </cell>
          <cell r="AF120">
            <v>2000</v>
          </cell>
          <cell r="AG120">
            <v>40840</v>
          </cell>
          <cell r="AH120">
            <v>20.420000000000002</v>
          </cell>
          <cell r="AI120">
            <v>20.420000000000002</v>
          </cell>
        </row>
        <row r="121">
          <cell r="AE121" t="str">
            <v>480006-000610</v>
          </cell>
          <cell r="AF121">
            <v>800</v>
          </cell>
          <cell r="AG121">
            <v>16336</v>
          </cell>
          <cell r="AH121">
            <v>20.420000000000002</v>
          </cell>
          <cell r="AI121">
            <v>20.420000000000002</v>
          </cell>
        </row>
        <row r="122">
          <cell r="AE122" t="str">
            <v>480006-000905</v>
          </cell>
          <cell r="AF122">
            <v>9440</v>
          </cell>
          <cell r="AG122">
            <v>209284.8</v>
          </cell>
          <cell r="AH122">
            <v>22.169999999999998</v>
          </cell>
          <cell r="AI122">
            <v>22.169999999999998</v>
          </cell>
        </row>
        <row r="123">
          <cell r="AE123" t="str">
            <v>480006-000911</v>
          </cell>
          <cell r="AF123">
            <v>400</v>
          </cell>
          <cell r="AG123">
            <v>8868</v>
          </cell>
          <cell r="AH123">
            <v>22.17</v>
          </cell>
          <cell r="AI123">
            <v>22.17</v>
          </cell>
        </row>
        <row r="124">
          <cell r="AE124" t="str">
            <v>480006-000913</v>
          </cell>
          <cell r="AF124">
            <v>2400</v>
          </cell>
          <cell r="AG124">
            <v>53208</v>
          </cell>
          <cell r="AH124">
            <v>22.17</v>
          </cell>
          <cell r="AI124">
            <v>22.17</v>
          </cell>
        </row>
        <row r="125">
          <cell r="AE125" t="str">
            <v>480006-001003</v>
          </cell>
          <cell r="AF125">
            <v>1200</v>
          </cell>
          <cell r="AG125">
            <v>27888</v>
          </cell>
          <cell r="AH125">
            <v>23.24</v>
          </cell>
          <cell r="AI125">
            <v>23.24</v>
          </cell>
        </row>
        <row r="126">
          <cell r="AE126" t="str">
            <v>480006-001005</v>
          </cell>
          <cell r="AF126">
            <v>1200</v>
          </cell>
          <cell r="AG126">
            <v>27888</v>
          </cell>
          <cell r="AH126">
            <v>23.24</v>
          </cell>
          <cell r="AI126">
            <v>23.24</v>
          </cell>
        </row>
        <row r="127">
          <cell r="AE127" t="str">
            <v>480006-001006</v>
          </cell>
          <cell r="AF127">
            <v>400</v>
          </cell>
          <cell r="AG127">
            <v>9295.7800000000007</v>
          </cell>
          <cell r="AH127">
            <v>23.238880000000002</v>
          </cell>
          <cell r="AI127">
            <v>23.239450000000001</v>
          </cell>
        </row>
        <row r="128">
          <cell r="AE128" t="str">
            <v>480006-001009</v>
          </cell>
          <cell r="AF128">
            <v>3580</v>
          </cell>
          <cell r="AG128">
            <v>79368.600000000006</v>
          </cell>
          <cell r="AH128">
            <v>22.17</v>
          </cell>
          <cell r="AI128">
            <v>22.17</v>
          </cell>
        </row>
        <row r="129">
          <cell r="AE129" t="str">
            <v>480006-002001</v>
          </cell>
          <cell r="AF129">
            <v>5400</v>
          </cell>
          <cell r="AG129">
            <v>36547.199999999997</v>
          </cell>
          <cell r="AH129">
            <v>6.7679999999999998</v>
          </cell>
          <cell r="AI129">
            <v>6.7679999999999998</v>
          </cell>
        </row>
        <row r="130">
          <cell r="AE130" t="str">
            <v>480007-000601</v>
          </cell>
          <cell r="AF130">
            <v>12000</v>
          </cell>
          <cell r="AG130">
            <v>25680</v>
          </cell>
          <cell r="AH130">
            <v>2.14</v>
          </cell>
          <cell r="AI130">
            <v>2.14</v>
          </cell>
        </row>
        <row r="131">
          <cell r="AE131" t="str">
            <v>480007-000907</v>
          </cell>
          <cell r="AF131">
            <v>25825</v>
          </cell>
          <cell r="AG131">
            <v>58881</v>
          </cell>
          <cell r="AH131">
            <v>2.2799999999999998</v>
          </cell>
          <cell r="AI131">
            <v>2.2799999999999998</v>
          </cell>
        </row>
        <row r="132">
          <cell r="AE132" t="str">
            <v>480007-001000</v>
          </cell>
          <cell r="AF132">
            <v>6816</v>
          </cell>
          <cell r="AG132">
            <v>21811.200000000001</v>
          </cell>
          <cell r="AH132">
            <v>3.2</v>
          </cell>
          <cell r="AI132">
            <v>3.2</v>
          </cell>
        </row>
        <row r="133">
          <cell r="AE133" t="str">
            <v>480008-000900</v>
          </cell>
          <cell r="AF133">
            <v>10000</v>
          </cell>
          <cell r="AG133">
            <v>40425</v>
          </cell>
          <cell r="AH133">
            <v>4.0425000000000004</v>
          </cell>
          <cell r="AI133">
            <v>4.0425000000000004</v>
          </cell>
        </row>
        <row r="134">
          <cell r="AE134" t="str">
            <v>490000-000501</v>
          </cell>
          <cell r="AF134">
            <v>1998.5</v>
          </cell>
          <cell r="AG134">
            <v>78940.75</v>
          </cell>
          <cell r="AH134">
            <v>39.5</v>
          </cell>
          <cell r="AI134">
            <v>39.5</v>
          </cell>
        </row>
        <row r="135">
          <cell r="AE135" t="str">
            <v>490000-000502</v>
          </cell>
          <cell r="AF135">
            <v>2946.5239999999999</v>
          </cell>
          <cell r="AG135">
            <v>232775.4</v>
          </cell>
          <cell r="AH135">
            <v>79</v>
          </cell>
          <cell r="AI135">
            <v>79.000001357531787</v>
          </cell>
        </row>
        <row r="136">
          <cell r="AE136" t="str">
            <v>490001-100000</v>
          </cell>
          <cell r="AF136">
            <v>8064</v>
          </cell>
          <cell r="AG136">
            <v>165715.20000000001</v>
          </cell>
          <cell r="AH136">
            <v>20.55</v>
          </cell>
          <cell r="AI136">
            <v>20.55</v>
          </cell>
        </row>
        <row r="137">
          <cell r="AE137" t="str">
            <v>490002-000300</v>
          </cell>
          <cell r="AF137">
            <v>7000</v>
          </cell>
          <cell r="AG137">
            <v>177940</v>
          </cell>
          <cell r="AH137">
            <v>25.420000000000009</v>
          </cell>
          <cell r="AI137">
            <v>25.42</v>
          </cell>
        </row>
      </sheetData>
      <sheetData sheetId="5"/>
      <sheetData sheetId="6">
        <row r="10">
          <cell r="E10" t="str">
            <v>109001-001000</v>
          </cell>
          <cell r="F10" t="str">
            <v>MM LIMPIADOR MULTIUSOS PINO 10 L/90 PLT</v>
          </cell>
          <cell r="G10">
            <v>364</v>
          </cell>
          <cell r="H10">
            <v>2306304</v>
          </cell>
          <cell r="I10">
            <v>6336</v>
          </cell>
        </row>
        <row r="11">
          <cell r="E11" t="str">
            <v>109001-002000</v>
          </cell>
          <cell r="F11" t="str">
            <v>MM LIMPIADOR MULTIUSOS PINO 20 L/48 PLT</v>
          </cell>
          <cell r="G11">
            <v>268</v>
          </cell>
          <cell r="H11">
            <v>1959444.48</v>
          </cell>
          <cell r="I11">
            <v>7311.36</v>
          </cell>
        </row>
        <row r="12">
          <cell r="E12" t="str">
            <v>109002-002000</v>
          </cell>
          <cell r="F12" t="str">
            <v>MM BLANQUEADOR 20L/48 PLT</v>
          </cell>
          <cell r="G12">
            <v>621</v>
          </cell>
          <cell r="H12">
            <v>3045042.72</v>
          </cell>
          <cell r="I12">
            <v>4903.4504347826087</v>
          </cell>
        </row>
        <row r="13">
          <cell r="E13" t="str">
            <v>109003-000600</v>
          </cell>
          <cell r="F13" t="str">
            <v>MM MULTIUSOS DESENGRASANTE 5/1 L/116 PLT</v>
          </cell>
          <cell r="G13">
            <v>328</v>
          </cell>
          <cell r="H13">
            <v>2822020.16</v>
          </cell>
          <cell r="I13">
            <v>8603.7200000000012</v>
          </cell>
        </row>
        <row r="14">
          <cell r="E14" t="str">
            <v>109003-001000</v>
          </cell>
          <cell r="F14" t="str">
            <v>MM DESENGRASANTE MULTIUSOS CONCENTRADO 10 L/100 PLT</v>
          </cell>
          <cell r="G14">
            <v>222</v>
          </cell>
          <cell r="H14">
            <v>2607168</v>
          </cell>
          <cell r="I14">
            <v>11744</v>
          </cell>
        </row>
        <row r="15">
          <cell r="E15" t="str">
            <v>109004-000600</v>
          </cell>
          <cell r="F15" t="str">
            <v>MM VIDRIOS Y SUPERFICIES 5/1 L/116 PLT</v>
          </cell>
          <cell r="G15">
            <v>262</v>
          </cell>
          <cell r="H15">
            <v>1675568.96</v>
          </cell>
          <cell r="I15">
            <v>6395.3013740458018</v>
          </cell>
        </row>
        <row r="16">
          <cell r="E16" t="str">
            <v>109005-000600</v>
          </cell>
          <cell r="F16" t="str">
            <v>MM BAÑOS Y AZULEJOS 5/1 L/116 PLT</v>
          </cell>
          <cell r="G16">
            <v>23</v>
          </cell>
          <cell r="H16">
            <v>227580.4</v>
          </cell>
          <cell r="I16">
            <v>9894.7999999999993</v>
          </cell>
        </row>
        <row r="17">
          <cell r="E17" t="str">
            <v>109006-000900</v>
          </cell>
          <cell r="F17" t="str">
            <v>MM SUAVIZANTE 9L/60 PLT</v>
          </cell>
          <cell r="G17">
            <v>927</v>
          </cell>
          <cell r="H17">
            <v>5405151.5999999996</v>
          </cell>
          <cell r="I17">
            <v>5830.7999999999993</v>
          </cell>
        </row>
        <row r="18">
          <cell r="E18" t="str">
            <v>109006-002000</v>
          </cell>
          <cell r="F18" t="str">
            <v>MM SUAVIZANTE 20L/48 PLT</v>
          </cell>
          <cell r="G18">
            <v>1063</v>
          </cell>
          <cell r="H18">
            <v>9608839.6799999997</v>
          </cell>
          <cell r="I18">
            <v>9039.36</v>
          </cell>
        </row>
        <row r="19">
          <cell r="E19" t="str">
            <v>109007-000900</v>
          </cell>
          <cell r="F19" t="str">
            <v>MM DETERGENTE 9L/60 PLT</v>
          </cell>
          <cell r="G19">
            <v>101</v>
          </cell>
          <cell r="H19">
            <v>775680</v>
          </cell>
          <cell r="I19">
            <v>7680</v>
          </cell>
        </row>
        <row r="20">
          <cell r="E20" t="str">
            <v>109007-002000</v>
          </cell>
          <cell r="F20" t="str">
            <v>MM DETERGENTE 20L/48 PLT</v>
          </cell>
          <cell r="G20">
            <v>1093</v>
          </cell>
          <cell r="H20">
            <v>12364190.880000001</v>
          </cell>
          <cell r="I20">
            <v>11312.16</v>
          </cell>
        </row>
        <row r="21">
          <cell r="E21" t="str">
            <v>109008-000900</v>
          </cell>
          <cell r="F21" t="str">
            <v>MM DETERGENTE ROPA OSCURA 9L/60 PLT</v>
          </cell>
          <cell r="G21">
            <v>293</v>
          </cell>
          <cell r="H21">
            <v>1990231.8</v>
          </cell>
          <cell r="I21">
            <v>6792.6</v>
          </cell>
        </row>
        <row r="24">
          <cell r="E24" t="str">
            <v>109001-001000</v>
          </cell>
          <cell r="F24" t="str">
            <v>MM LIMPIADOR MULTIUSOS PINO 10 L/90 PLT</v>
          </cell>
          <cell r="G24">
            <v>364</v>
          </cell>
          <cell r="H24">
            <v>2306304</v>
          </cell>
          <cell r="I24">
            <v>6336</v>
          </cell>
        </row>
        <row r="25">
          <cell r="E25" t="str">
            <v>109001-002000</v>
          </cell>
          <cell r="F25" t="str">
            <v>MM LIMPIADOR MULTIUSOS PINO 20 L/48 PLT</v>
          </cell>
          <cell r="G25">
            <v>268</v>
          </cell>
          <cell r="H25">
            <v>1959444.48</v>
          </cell>
          <cell r="I25">
            <v>7311.36</v>
          </cell>
        </row>
        <row r="26">
          <cell r="E26" t="str">
            <v>109002-002000</v>
          </cell>
          <cell r="F26" t="str">
            <v>MM BLANQUEADOR 20L/48 PLT</v>
          </cell>
          <cell r="G26">
            <v>621</v>
          </cell>
          <cell r="H26">
            <v>3045042.72</v>
          </cell>
          <cell r="I26">
            <v>4903.4504347826087</v>
          </cell>
        </row>
        <row r="27">
          <cell r="E27" t="str">
            <v>109003-000600</v>
          </cell>
          <cell r="F27" t="str">
            <v>MM MULTIUSOS DESENGRASANTE 5/1 L/116 PLT</v>
          </cell>
          <cell r="G27">
            <v>328</v>
          </cell>
          <cell r="H27">
            <v>2822020.16</v>
          </cell>
          <cell r="I27">
            <v>8603.7200000000012</v>
          </cell>
        </row>
        <row r="28">
          <cell r="E28" t="str">
            <v>109003-001000</v>
          </cell>
          <cell r="F28" t="str">
            <v>MM DESENGRASANTE MULTIUSOS CONCENTRADO 10 L/100 PLT</v>
          </cell>
          <cell r="G28">
            <v>222</v>
          </cell>
          <cell r="H28">
            <v>2607168</v>
          </cell>
          <cell r="I28">
            <v>11744</v>
          </cell>
        </row>
        <row r="29">
          <cell r="E29" t="str">
            <v>109004-000600</v>
          </cell>
          <cell r="F29" t="str">
            <v>MM VIDRIOS Y SUPERFICIES 5/1 L/116 PLT</v>
          </cell>
          <cell r="G29">
            <v>262</v>
          </cell>
          <cell r="H29">
            <v>1675568.96</v>
          </cell>
          <cell r="I29">
            <v>6395.3013740458018</v>
          </cell>
        </row>
        <row r="30">
          <cell r="E30" t="str">
            <v>109005-000600</v>
          </cell>
          <cell r="F30" t="str">
            <v>MM BAÑOS Y AZULEJOS 5/1 L/116 PLT</v>
          </cell>
          <cell r="G30">
            <v>23</v>
          </cell>
          <cell r="H30">
            <v>227580.4</v>
          </cell>
          <cell r="I30">
            <v>9894.7999999999993</v>
          </cell>
        </row>
        <row r="31">
          <cell r="E31" t="str">
            <v>109006-000900</v>
          </cell>
          <cell r="F31" t="str">
            <v>MM SUAVIZANTE 9L/60 PLT</v>
          </cell>
          <cell r="G31">
            <v>927</v>
          </cell>
          <cell r="H31">
            <v>5405151.5999999996</v>
          </cell>
          <cell r="I31">
            <v>5830.7999999999993</v>
          </cell>
        </row>
        <row r="32">
          <cell r="E32" t="str">
            <v>109006-002000</v>
          </cell>
          <cell r="F32" t="str">
            <v>MM SUAVIZANTE 20L/48 PLT</v>
          </cell>
          <cell r="G32">
            <v>1063</v>
          </cell>
          <cell r="H32">
            <v>9608839.6799999997</v>
          </cell>
          <cell r="I32">
            <v>9039.36</v>
          </cell>
        </row>
        <row r="33">
          <cell r="E33" t="str">
            <v>109007-000900</v>
          </cell>
          <cell r="F33" t="str">
            <v>MM DETERGENTE 9L/60 PLT</v>
          </cell>
          <cell r="G33">
            <v>101</v>
          </cell>
          <cell r="H33">
            <v>775680</v>
          </cell>
          <cell r="I33">
            <v>7680</v>
          </cell>
        </row>
        <row r="34">
          <cell r="E34" t="str">
            <v>109007-001000</v>
          </cell>
          <cell r="F34" t="str">
            <v>MM DETERGENTE 10 L/60 PLT</v>
          </cell>
          <cell r="G34">
            <v>713</v>
          </cell>
          <cell r="H34">
            <v>5475840</v>
          </cell>
          <cell r="I34">
            <v>7680</v>
          </cell>
        </row>
        <row r="35">
          <cell r="E35" t="str">
            <v>109007-002000</v>
          </cell>
          <cell r="F35" t="str">
            <v>MM DETERGENTE 20L/48 PLT</v>
          </cell>
          <cell r="G35">
            <v>1093</v>
          </cell>
          <cell r="H35">
            <v>12364190.880000001</v>
          </cell>
          <cell r="I35">
            <v>11312.16</v>
          </cell>
        </row>
        <row r="36">
          <cell r="E36" t="str">
            <v>109008-000900</v>
          </cell>
          <cell r="F36" t="str">
            <v>MM DETERGENTE ROPA OSCURA 9L/60 PLT</v>
          </cell>
          <cell r="G36">
            <v>293</v>
          </cell>
          <cell r="H36">
            <v>1990231.8</v>
          </cell>
          <cell r="I36">
            <v>6792.6</v>
          </cell>
        </row>
        <row r="37">
          <cell r="E37" t="str">
            <v>109009-001000</v>
          </cell>
          <cell r="F37" t="str">
            <v>MM QUITAMANCHAS 10 L/60 PLT</v>
          </cell>
          <cell r="G37">
            <v>258</v>
          </cell>
          <cell r="H37">
            <v>1842120</v>
          </cell>
          <cell r="I37">
            <v>7140</v>
          </cell>
        </row>
        <row r="38">
          <cell r="E38" t="str">
            <v>109010-000500</v>
          </cell>
          <cell r="F38" t="str">
            <v>MM DESENGRASANTE AUTOMOTRIZ 5 L/168 PLT</v>
          </cell>
          <cell r="G38">
            <v>68</v>
          </cell>
          <cell r="H38">
            <v>816816</v>
          </cell>
          <cell r="I38">
            <v>12012</v>
          </cell>
        </row>
        <row r="39">
          <cell r="E39" t="str">
            <v>109011-001000</v>
          </cell>
          <cell r="F39" t="str">
            <v>MM SHAMPOO AUTOMOTRIZ 10 L/100 PLT</v>
          </cell>
          <cell r="G39">
            <v>80</v>
          </cell>
          <cell r="H39">
            <v>732000</v>
          </cell>
          <cell r="I39">
            <v>9150</v>
          </cell>
        </row>
        <row r="40">
          <cell r="E40" t="str">
            <v>109012-000600</v>
          </cell>
          <cell r="F40" t="str">
            <v>MM ABRILLANTADOR DE VINIL 5/1 L/116 PLT</v>
          </cell>
          <cell r="G40">
            <v>16</v>
          </cell>
          <cell r="H40">
            <v>213440</v>
          </cell>
          <cell r="I40">
            <v>13340</v>
          </cell>
        </row>
        <row r="41">
          <cell r="E41" t="str">
            <v>109013-001000</v>
          </cell>
          <cell r="F41" t="str">
            <v>MM LIMPIADOR MULTIUSOS BRISA DE MAR 10 L/90 PLT</v>
          </cell>
          <cell r="G41">
            <v>500</v>
          </cell>
          <cell r="H41">
            <v>2790000</v>
          </cell>
          <cell r="I41">
            <v>5580</v>
          </cell>
        </row>
      </sheetData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A-30"/>
      <sheetName val="G L O B A L"/>
      <sheetName val="Detalle"/>
      <sheetName val="Precio Estandar"/>
      <sheetName val="Comp_Mens"/>
      <sheetName val="Impactos X Compra"/>
      <sheetName val="Productos +"/>
      <sheetName val="Base P_filtrar"/>
      <sheetName val="Macheo"/>
    </sheetNames>
    <sheetDataSet>
      <sheetData sheetId="0"/>
      <sheetData sheetId="1"/>
      <sheetData sheetId="2"/>
      <sheetData sheetId="3"/>
      <sheetData sheetId="4">
        <row r="5">
          <cell r="AE5" t="str">
            <v>300100-000000</v>
          </cell>
          <cell r="AF5">
            <v>7780000</v>
          </cell>
          <cell r="AG5">
            <v>356012.80000000255</v>
          </cell>
          <cell r="AH5">
            <v>4.5759999999999856E-2</v>
          </cell>
          <cell r="AI5">
            <v>4.5760000000000328E-2</v>
          </cell>
        </row>
        <row r="6">
          <cell r="AE6" t="str">
            <v>300300-000003</v>
          </cell>
          <cell r="AF6">
            <v>6280</v>
          </cell>
          <cell r="AG6">
            <v>186310.99000000002</v>
          </cell>
          <cell r="AH6">
            <v>1.64</v>
          </cell>
          <cell r="AI6">
            <v>29.667355095541403</v>
          </cell>
        </row>
        <row r="7">
          <cell r="AE7" t="str">
            <v>300300-000006</v>
          </cell>
          <cell r="AF7">
            <v>2150</v>
          </cell>
          <cell r="AG7">
            <v>123133.42</v>
          </cell>
          <cell r="AH7">
            <v>3.2</v>
          </cell>
          <cell r="AI7">
            <v>57.271358139534883</v>
          </cell>
        </row>
        <row r="8">
          <cell r="AE8" t="str">
            <v>300300-000008</v>
          </cell>
          <cell r="AF8">
            <v>2036</v>
          </cell>
          <cell r="AG8">
            <v>71272.63</v>
          </cell>
          <cell r="AH8">
            <v>1.95</v>
          </cell>
          <cell r="AI8">
            <v>35.006203339882127</v>
          </cell>
        </row>
        <row r="9">
          <cell r="AE9" t="str">
            <v>300300-000009</v>
          </cell>
          <cell r="AF9">
            <v>4800</v>
          </cell>
          <cell r="AG9">
            <v>11712</v>
          </cell>
          <cell r="AH9">
            <v>2.44</v>
          </cell>
          <cell r="AI9">
            <v>2.44</v>
          </cell>
        </row>
        <row r="10">
          <cell r="AE10" t="str">
            <v>300300-000013</v>
          </cell>
          <cell r="AF10">
            <v>7728</v>
          </cell>
          <cell r="AG10">
            <v>146213.75999999998</v>
          </cell>
          <cell r="AH10">
            <v>18.920000000000002</v>
          </cell>
          <cell r="AI10">
            <v>18.919999999999998</v>
          </cell>
        </row>
        <row r="11">
          <cell r="AE11" t="str">
            <v>300300-000014</v>
          </cell>
          <cell r="AF11">
            <v>6000</v>
          </cell>
          <cell r="AG11">
            <v>51300</v>
          </cell>
          <cell r="AH11">
            <v>8.5500000000000007</v>
          </cell>
          <cell r="AI11">
            <v>8.5500000000000007</v>
          </cell>
        </row>
        <row r="12">
          <cell r="AE12" t="str">
            <v>300300-000022</v>
          </cell>
          <cell r="AF12">
            <v>300</v>
          </cell>
          <cell r="AG12">
            <v>152713.68</v>
          </cell>
          <cell r="AH12">
            <v>28</v>
          </cell>
          <cell r="AI12">
            <v>509.04559999999998</v>
          </cell>
        </row>
        <row r="13">
          <cell r="AE13" t="str">
            <v>300300-000027</v>
          </cell>
          <cell r="AF13">
            <v>106960</v>
          </cell>
          <cell r="AG13">
            <v>228894.4</v>
          </cell>
          <cell r="AH13">
            <v>2.14</v>
          </cell>
          <cell r="AI13">
            <v>2.14</v>
          </cell>
        </row>
        <row r="14">
          <cell r="AE14" t="str">
            <v>300300-000035</v>
          </cell>
          <cell r="AF14">
            <v>5180</v>
          </cell>
          <cell r="AG14">
            <v>341880</v>
          </cell>
          <cell r="AH14">
            <v>66</v>
          </cell>
          <cell r="AI14">
            <v>66</v>
          </cell>
        </row>
        <row r="15">
          <cell r="AE15" t="str">
            <v>300300-000037</v>
          </cell>
          <cell r="AF15">
            <v>10047</v>
          </cell>
          <cell r="AG15">
            <v>278468.3</v>
          </cell>
          <cell r="AH15">
            <v>1.53</v>
          </cell>
          <cell r="AI15">
            <v>27.716562157858068</v>
          </cell>
        </row>
        <row r="16">
          <cell r="AE16" t="str">
            <v>300300-000046</v>
          </cell>
          <cell r="AF16">
            <v>16000</v>
          </cell>
          <cell r="AG16">
            <v>165102.32</v>
          </cell>
          <cell r="AH16">
            <v>0.56999999999999995</v>
          </cell>
          <cell r="AI16">
            <v>10.318895000000001</v>
          </cell>
        </row>
        <row r="17">
          <cell r="AE17" t="str">
            <v>300300-000051</v>
          </cell>
          <cell r="AF17">
            <v>4000</v>
          </cell>
          <cell r="AG17">
            <v>58396.639999999999</v>
          </cell>
          <cell r="AH17">
            <v>0.8</v>
          </cell>
          <cell r="AI17">
            <v>14.599159999999999</v>
          </cell>
        </row>
        <row r="18">
          <cell r="AE18" t="str">
            <v>300300-000052</v>
          </cell>
          <cell r="AF18">
            <v>55000</v>
          </cell>
          <cell r="AG18">
            <v>166375</v>
          </cell>
          <cell r="AH18">
            <v>3.0249999999999999</v>
          </cell>
          <cell r="AI18">
            <v>3.0249999999999999</v>
          </cell>
        </row>
        <row r="19">
          <cell r="AE19" t="str">
            <v>300300-000060</v>
          </cell>
          <cell r="AF19">
            <v>3000</v>
          </cell>
          <cell r="AG19">
            <v>70945.03</v>
          </cell>
          <cell r="AH19">
            <v>1.3</v>
          </cell>
          <cell r="AI19">
            <v>23.648343333333333</v>
          </cell>
        </row>
        <row r="20">
          <cell r="AE20" t="str">
            <v>300300-000061</v>
          </cell>
          <cell r="AF20">
            <v>50</v>
          </cell>
          <cell r="AG20">
            <v>13635.15</v>
          </cell>
          <cell r="AH20">
            <v>15</v>
          </cell>
          <cell r="AI20">
            <v>272.70299999999997</v>
          </cell>
        </row>
        <row r="21">
          <cell r="AE21" t="str">
            <v>300300-000063</v>
          </cell>
          <cell r="AF21">
            <v>20337</v>
          </cell>
          <cell r="AG21">
            <v>193201.5</v>
          </cell>
          <cell r="AH21">
            <v>9.5</v>
          </cell>
          <cell r="AI21">
            <v>9.5</v>
          </cell>
        </row>
        <row r="22">
          <cell r="AE22" t="str">
            <v>300300-000066</v>
          </cell>
          <cell r="AF22">
            <v>16190</v>
          </cell>
          <cell r="AG22">
            <v>553926</v>
          </cell>
          <cell r="AH22">
            <v>34.200000000000003</v>
          </cell>
          <cell r="AI22">
            <v>34.214082767140212</v>
          </cell>
        </row>
        <row r="23">
          <cell r="AE23" t="str">
            <v>300300-000067</v>
          </cell>
          <cell r="AF23">
            <v>9712.7999999999993</v>
          </cell>
          <cell r="AG23">
            <v>266842.21999999997</v>
          </cell>
          <cell r="AH23">
            <v>1.5199999999999998</v>
          </cell>
          <cell r="AI23">
            <v>27.473253850588911</v>
          </cell>
        </row>
        <row r="24">
          <cell r="AE24" t="str">
            <v>300300-000078</v>
          </cell>
          <cell r="AF24">
            <v>510</v>
          </cell>
          <cell r="AG24">
            <v>23753.96</v>
          </cell>
          <cell r="AH24">
            <v>2.56</v>
          </cell>
          <cell r="AI24">
            <v>46.576392156862745</v>
          </cell>
        </row>
        <row r="25">
          <cell r="AE25" t="str">
            <v>300300-000083</v>
          </cell>
          <cell r="AF25">
            <v>59255</v>
          </cell>
          <cell r="AG25">
            <v>1955415</v>
          </cell>
          <cell r="AH25">
            <v>33</v>
          </cell>
          <cell r="AI25">
            <v>33</v>
          </cell>
        </row>
        <row r="26">
          <cell r="AE26" t="str">
            <v>300300-000085</v>
          </cell>
          <cell r="AF26">
            <v>300</v>
          </cell>
          <cell r="AG26">
            <v>3346.14</v>
          </cell>
          <cell r="AH26">
            <v>0.62</v>
          </cell>
          <cell r="AI26">
            <v>11.1538</v>
          </cell>
        </row>
        <row r="27">
          <cell r="AE27" t="str">
            <v>300300-000087</v>
          </cell>
          <cell r="AF27">
            <v>9000</v>
          </cell>
          <cell r="AG27">
            <v>64800</v>
          </cell>
          <cell r="AH27">
            <v>7.2</v>
          </cell>
          <cell r="AI27">
            <v>7.2</v>
          </cell>
        </row>
        <row r="28">
          <cell r="AE28" t="str">
            <v>300300-000090</v>
          </cell>
          <cell r="AF28">
            <v>600</v>
          </cell>
          <cell r="AG28">
            <v>4140</v>
          </cell>
          <cell r="AH28">
            <v>6.9</v>
          </cell>
          <cell r="AI28">
            <v>6.9</v>
          </cell>
        </row>
        <row r="29">
          <cell r="AE29" t="str">
            <v>300300-000098</v>
          </cell>
          <cell r="AF29">
            <v>3060</v>
          </cell>
          <cell r="AG29">
            <v>470313.68</v>
          </cell>
          <cell r="AH29">
            <v>8.5</v>
          </cell>
          <cell r="AI29">
            <v>153.69728104575162</v>
          </cell>
        </row>
        <row r="30">
          <cell r="AE30" t="str">
            <v>300300-000105</v>
          </cell>
          <cell r="AF30">
            <v>214986</v>
          </cell>
          <cell r="AG30">
            <v>2530663.2000000002</v>
          </cell>
          <cell r="AH30">
            <v>11.777777777777777</v>
          </cell>
          <cell r="AI30">
            <v>11.771293014428847</v>
          </cell>
        </row>
        <row r="31">
          <cell r="AE31" t="str">
            <v>300300-000107</v>
          </cell>
          <cell r="AF31">
            <v>30400</v>
          </cell>
          <cell r="AG31">
            <v>326085.59999999998</v>
          </cell>
          <cell r="AH31">
            <v>0.6</v>
          </cell>
          <cell r="AI31">
            <v>10.7265</v>
          </cell>
        </row>
        <row r="32">
          <cell r="AE32" t="str">
            <v>300300-000108</v>
          </cell>
          <cell r="AF32">
            <v>2000</v>
          </cell>
          <cell r="AG32">
            <v>37600</v>
          </cell>
          <cell r="AH32">
            <v>18.8</v>
          </cell>
          <cell r="AI32">
            <v>18.8</v>
          </cell>
        </row>
        <row r="33">
          <cell r="AE33" t="str">
            <v>300300-000127</v>
          </cell>
          <cell r="AF33">
            <v>120</v>
          </cell>
          <cell r="AG33">
            <v>4680</v>
          </cell>
          <cell r="AH33">
            <v>39</v>
          </cell>
          <cell r="AI33">
            <v>39</v>
          </cell>
        </row>
        <row r="34">
          <cell r="AE34" t="str">
            <v>300300-000131</v>
          </cell>
          <cell r="AF34">
            <v>3000</v>
          </cell>
          <cell r="AG34">
            <v>21600</v>
          </cell>
          <cell r="AH34">
            <v>7.2</v>
          </cell>
          <cell r="AI34">
            <v>7.2</v>
          </cell>
        </row>
        <row r="35">
          <cell r="AE35" t="str">
            <v>300300-000133</v>
          </cell>
          <cell r="AF35">
            <v>600</v>
          </cell>
          <cell r="AG35">
            <v>30345.57</v>
          </cell>
          <cell r="AH35">
            <v>2.72</v>
          </cell>
          <cell r="AI35">
            <v>50.575949999999999</v>
          </cell>
        </row>
        <row r="36">
          <cell r="AE36" t="str">
            <v>300300-000135</v>
          </cell>
          <cell r="AF36">
            <v>1800</v>
          </cell>
          <cell r="AG36">
            <v>184416.28</v>
          </cell>
          <cell r="AH36">
            <v>5.51</v>
          </cell>
          <cell r="AI36">
            <v>102.45348888888888</v>
          </cell>
        </row>
        <row r="37">
          <cell r="AE37" t="str">
            <v>300300-000138</v>
          </cell>
          <cell r="AF37">
            <v>350</v>
          </cell>
          <cell r="AG37">
            <v>56616.25</v>
          </cell>
          <cell r="AH37">
            <v>8.8000000000000007</v>
          </cell>
          <cell r="AI37">
            <v>161.76071428571427</v>
          </cell>
        </row>
        <row r="38">
          <cell r="AE38" t="str">
            <v>300300-000139</v>
          </cell>
          <cell r="AF38">
            <v>1800</v>
          </cell>
          <cell r="AG38">
            <v>628114.29</v>
          </cell>
          <cell r="AH38">
            <v>19.059999999999999</v>
          </cell>
          <cell r="AI38">
            <v>348.95238333333333</v>
          </cell>
        </row>
        <row r="39">
          <cell r="AE39" t="str">
            <v>300300-000140</v>
          </cell>
          <cell r="AF39">
            <v>2800</v>
          </cell>
          <cell r="AG39">
            <v>167160</v>
          </cell>
          <cell r="AH39">
            <v>59.7</v>
          </cell>
          <cell r="AI39">
            <v>59.7</v>
          </cell>
        </row>
        <row r="40">
          <cell r="AE40" t="str">
            <v>300300-000141</v>
          </cell>
          <cell r="AF40">
            <v>4000</v>
          </cell>
          <cell r="AG40">
            <v>1405225.4</v>
          </cell>
          <cell r="AH40">
            <v>19.43</v>
          </cell>
          <cell r="AI40">
            <v>351.30634999999995</v>
          </cell>
        </row>
        <row r="41">
          <cell r="AE41" t="str">
            <v>300300-000144</v>
          </cell>
          <cell r="AF41">
            <v>4000</v>
          </cell>
          <cell r="AG41">
            <v>139870.38</v>
          </cell>
          <cell r="AH41">
            <v>1.95</v>
          </cell>
          <cell r="AI41">
            <v>34.967595000000003</v>
          </cell>
        </row>
        <row r="42">
          <cell r="AE42" t="str">
            <v>300300-000146</v>
          </cell>
          <cell r="AF42">
            <v>1800</v>
          </cell>
          <cell r="AG42">
            <v>278229.27</v>
          </cell>
          <cell r="AH42">
            <v>8.4600000000000009</v>
          </cell>
          <cell r="AI42">
            <v>154.57181666666668</v>
          </cell>
        </row>
        <row r="43">
          <cell r="AE43" t="str">
            <v>300300-000147</v>
          </cell>
          <cell r="AF43">
            <v>6510</v>
          </cell>
          <cell r="AG43">
            <v>161549.32999999999</v>
          </cell>
          <cell r="AH43">
            <v>1.35</v>
          </cell>
          <cell r="AI43">
            <v>24.815565284178184</v>
          </cell>
        </row>
        <row r="44">
          <cell r="AE44" t="str">
            <v>300300-000148</v>
          </cell>
          <cell r="AF44">
            <v>2100</v>
          </cell>
          <cell r="AG44">
            <v>55650</v>
          </cell>
          <cell r="AH44">
            <v>26.5</v>
          </cell>
          <cell r="AI44">
            <v>26.5</v>
          </cell>
        </row>
        <row r="45">
          <cell r="AE45" t="str">
            <v>300300-000151</v>
          </cell>
          <cell r="AF45">
            <v>2000</v>
          </cell>
          <cell r="AG45">
            <v>172338.24</v>
          </cell>
          <cell r="AH45">
            <v>4.8</v>
          </cell>
          <cell r="AI45">
            <v>86.169119999999992</v>
          </cell>
        </row>
        <row r="46">
          <cell r="AE46" t="str">
            <v>300300-000153</v>
          </cell>
          <cell r="AF46">
            <v>4000</v>
          </cell>
          <cell r="AG46">
            <v>73474.200000000012</v>
          </cell>
          <cell r="AH46">
            <v>1</v>
          </cell>
          <cell r="AI46">
            <v>18.368550000000003</v>
          </cell>
        </row>
        <row r="47">
          <cell r="AE47" t="str">
            <v>300407-024000</v>
          </cell>
          <cell r="AF47">
            <v>200</v>
          </cell>
          <cell r="AG47">
            <v>35397.449999999997</v>
          </cell>
          <cell r="AH47">
            <v>9.9</v>
          </cell>
          <cell r="AI47">
            <v>176.98724999999999</v>
          </cell>
        </row>
        <row r="48">
          <cell r="AE48" t="str">
            <v>300409-006001</v>
          </cell>
          <cell r="AF48">
            <v>13300</v>
          </cell>
          <cell r="AG48">
            <v>3159612.8899999997</v>
          </cell>
          <cell r="AH48">
            <v>13</v>
          </cell>
          <cell r="AI48">
            <v>237.56487894736838</v>
          </cell>
        </row>
        <row r="49">
          <cell r="AE49" t="str">
            <v>300409-007001</v>
          </cell>
          <cell r="AF49">
            <v>9500</v>
          </cell>
          <cell r="AG49">
            <v>2011686.84</v>
          </cell>
          <cell r="AH49">
            <v>11.64</v>
          </cell>
          <cell r="AI49">
            <v>211.75650947368422</v>
          </cell>
        </row>
        <row r="50">
          <cell r="AE50" t="str">
            <v>300409-009000</v>
          </cell>
          <cell r="AF50">
            <v>540</v>
          </cell>
          <cell r="AG50">
            <v>103726.08</v>
          </cell>
          <cell r="AH50">
            <v>10.7</v>
          </cell>
          <cell r="AI50">
            <v>192.08533333333332</v>
          </cell>
        </row>
        <row r="51">
          <cell r="AE51" t="str">
            <v>300502-001001</v>
          </cell>
          <cell r="AF51">
            <v>75</v>
          </cell>
          <cell r="AG51">
            <v>11250</v>
          </cell>
          <cell r="AH51">
            <v>150</v>
          </cell>
          <cell r="AI51">
            <v>150</v>
          </cell>
        </row>
        <row r="52">
          <cell r="AE52" t="str">
            <v>401001-000100</v>
          </cell>
          <cell r="AF52">
            <v>20000</v>
          </cell>
          <cell r="AG52">
            <v>20240</v>
          </cell>
          <cell r="AH52">
            <v>1.012</v>
          </cell>
          <cell r="AI52">
            <v>1.012</v>
          </cell>
        </row>
        <row r="53">
          <cell r="AE53" t="str">
            <v>401001-000101</v>
          </cell>
          <cell r="AF53">
            <v>20000</v>
          </cell>
          <cell r="AG53">
            <v>26440</v>
          </cell>
          <cell r="AH53">
            <v>1.3220000000000001</v>
          </cell>
          <cell r="AI53">
            <v>1.3220000000000001</v>
          </cell>
        </row>
        <row r="54">
          <cell r="AE54" t="str">
            <v>401016-000280</v>
          </cell>
          <cell r="AF54">
            <v>10000</v>
          </cell>
          <cell r="AG54">
            <v>11660</v>
          </cell>
          <cell r="AH54">
            <v>1.1659999999999999</v>
          </cell>
          <cell r="AI54">
            <v>1.1659999999999999</v>
          </cell>
        </row>
        <row r="55">
          <cell r="AE55" t="str">
            <v>401016-000281</v>
          </cell>
          <cell r="AF55">
            <v>5000</v>
          </cell>
          <cell r="AG55">
            <v>4575</v>
          </cell>
          <cell r="AH55">
            <v>0.91500000000000004</v>
          </cell>
          <cell r="AI55">
            <v>0.91500000000000004</v>
          </cell>
        </row>
        <row r="56">
          <cell r="AE56" t="str">
            <v>405000-000900</v>
          </cell>
          <cell r="AF56">
            <v>10000</v>
          </cell>
          <cell r="AG56">
            <v>19060</v>
          </cell>
          <cell r="AH56">
            <v>1.9059999999999999</v>
          </cell>
          <cell r="AI56">
            <v>1.9059999999999999</v>
          </cell>
        </row>
        <row r="57">
          <cell r="AE57" t="str">
            <v>405001-000900</v>
          </cell>
          <cell r="AF57">
            <v>10000</v>
          </cell>
          <cell r="AG57">
            <v>19060</v>
          </cell>
          <cell r="AH57">
            <v>1.9059999999999999</v>
          </cell>
          <cell r="AI57">
            <v>1.9059999999999999</v>
          </cell>
        </row>
        <row r="58">
          <cell r="AE58" t="str">
            <v>405002-000900</v>
          </cell>
          <cell r="AF58">
            <v>5000</v>
          </cell>
          <cell r="AG58">
            <v>14345</v>
          </cell>
          <cell r="AH58">
            <v>2.8690000000000002</v>
          </cell>
          <cell r="AI58">
            <v>2.8690000000000002</v>
          </cell>
        </row>
        <row r="59">
          <cell r="AE59" t="str">
            <v>408001-000107</v>
          </cell>
          <cell r="AF59">
            <v>28500</v>
          </cell>
          <cell r="AG59">
            <v>24453</v>
          </cell>
          <cell r="AH59">
            <v>0.85799999999999998</v>
          </cell>
          <cell r="AI59">
            <v>0.85799999999999998</v>
          </cell>
        </row>
        <row r="60">
          <cell r="AE60" t="str">
            <v>408001-000109</v>
          </cell>
          <cell r="AF60">
            <v>55500</v>
          </cell>
          <cell r="AG60">
            <v>47619</v>
          </cell>
          <cell r="AH60">
            <v>0.85799999999999998</v>
          </cell>
          <cell r="AI60">
            <v>0.85799999999999998</v>
          </cell>
        </row>
        <row r="61">
          <cell r="AE61" t="str">
            <v>408001-000110</v>
          </cell>
          <cell r="AF61">
            <v>60000</v>
          </cell>
          <cell r="AG61">
            <v>22800</v>
          </cell>
          <cell r="AH61">
            <v>0.38</v>
          </cell>
          <cell r="AI61">
            <v>0.38</v>
          </cell>
        </row>
        <row r="62">
          <cell r="AE62" t="str">
            <v>409000-001002</v>
          </cell>
          <cell r="AF62">
            <v>102000</v>
          </cell>
          <cell r="AG62">
            <v>100674</v>
          </cell>
          <cell r="AH62">
            <v>0.98699999999999999</v>
          </cell>
          <cell r="AI62">
            <v>0.98699999999999999</v>
          </cell>
        </row>
        <row r="63">
          <cell r="AE63" t="str">
            <v>409001-001001</v>
          </cell>
          <cell r="AF63">
            <v>130500</v>
          </cell>
          <cell r="AG63">
            <v>125802</v>
          </cell>
          <cell r="AH63">
            <v>0.96399999999999997</v>
          </cell>
          <cell r="AI63">
            <v>0.96399999999999997</v>
          </cell>
        </row>
        <row r="64">
          <cell r="AE64" t="str">
            <v>409003-000101</v>
          </cell>
          <cell r="AF64">
            <v>95000</v>
          </cell>
          <cell r="AG64">
            <v>46075</v>
          </cell>
          <cell r="AH64">
            <v>0.48499999999999999</v>
          </cell>
          <cell r="AI64">
            <v>0.48499999999999999</v>
          </cell>
        </row>
        <row r="65">
          <cell r="AE65" t="str">
            <v>409003-000502</v>
          </cell>
          <cell r="AF65">
            <v>110000</v>
          </cell>
          <cell r="AG65">
            <v>87890</v>
          </cell>
          <cell r="AH65">
            <v>0.79900000000000004</v>
          </cell>
          <cell r="AI65">
            <v>0.79900000000000004</v>
          </cell>
        </row>
        <row r="66">
          <cell r="AE66" t="str">
            <v>409003-000503</v>
          </cell>
          <cell r="AF66">
            <v>144000</v>
          </cell>
          <cell r="AG66">
            <v>42192</v>
          </cell>
          <cell r="AH66">
            <v>0.29299999999999998</v>
          </cell>
          <cell r="AI66">
            <v>0.29299999999999998</v>
          </cell>
        </row>
        <row r="67">
          <cell r="AE67" t="str">
            <v>409004-000100</v>
          </cell>
          <cell r="AF67">
            <v>55000</v>
          </cell>
          <cell r="AG67">
            <v>31350</v>
          </cell>
          <cell r="AH67">
            <v>0.56999999999999995</v>
          </cell>
          <cell r="AI67">
            <v>0.56999999999999995</v>
          </cell>
        </row>
        <row r="68">
          <cell r="AE68" t="str">
            <v>409005-000101</v>
          </cell>
          <cell r="AF68">
            <v>157000</v>
          </cell>
          <cell r="AG68">
            <v>76145</v>
          </cell>
          <cell r="AH68">
            <v>0.48499999999999999</v>
          </cell>
          <cell r="AI68">
            <v>0.48499999999999999</v>
          </cell>
        </row>
        <row r="69">
          <cell r="AE69" t="str">
            <v>409005-000502</v>
          </cell>
          <cell r="AF69">
            <v>80000</v>
          </cell>
          <cell r="AG69">
            <v>63920</v>
          </cell>
          <cell r="AH69">
            <v>0.79900000000000004</v>
          </cell>
          <cell r="AI69">
            <v>0.79900000000000004</v>
          </cell>
        </row>
        <row r="70">
          <cell r="AE70" t="str">
            <v>409005-000503</v>
          </cell>
          <cell r="AF70">
            <v>125000</v>
          </cell>
          <cell r="AG70">
            <v>36625</v>
          </cell>
          <cell r="AH70">
            <v>0.29299999999999998</v>
          </cell>
          <cell r="AI70">
            <v>0.29299999999999998</v>
          </cell>
        </row>
        <row r="71">
          <cell r="AE71" t="str">
            <v>460010-200000</v>
          </cell>
          <cell r="AF71">
            <v>35640</v>
          </cell>
          <cell r="AG71">
            <v>94446</v>
          </cell>
          <cell r="AH71">
            <v>2.65</v>
          </cell>
          <cell r="AI71">
            <v>2.65</v>
          </cell>
        </row>
        <row r="72">
          <cell r="AE72" t="str">
            <v>460010-400000</v>
          </cell>
          <cell r="AF72">
            <v>42024</v>
          </cell>
          <cell r="AG72">
            <v>117667.2</v>
          </cell>
          <cell r="AH72">
            <v>2.8</v>
          </cell>
          <cell r="AI72">
            <v>2.8</v>
          </cell>
        </row>
        <row r="73">
          <cell r="AE73" t="str">
            <v>460010-500000</v>
          </cell>
          <cell r="AF73">
            <v>89181</v>
          </cell>
          <cell r="AG73">
            <v>293405.49</v>
          </cell>
          <cell r="AH73">
            <v>3.29</v>
          </cell>
          <cell r="AI73">
            <v>3.29</v>
          </cell>
        </row>
        <row r="74">
          <cell r="AE74" t="str">
            <v>460010-800000</v>
          </cell>
          <cell r="AF74">
            <v>105300</v>
          </cell>
          <cell r="AG74">
            <v>320112</v>
          </cell>
          <cell r="AH74">
            <v>3.04</v>
          </cell>
          <cell r="AI74">
            <v>3.04</v>
          </cell>
        </row>
        <row r="75">
          <cell r="AE75" t="str">
            <v>460028-000000</v>
          </cell>
          <cell r="AF75">
            <v>5112</v>
          </cell>
          <cell r="AG75">
            <v>40844.880000000005</v>
          </cell>
          <cell r="AH75">
            <v>7.9899999999999993</v>
          </cell>
          <cell r="AI75">
            <v>7.9900000000000011</v>
          </cell>
        </row>
        <row r="76">
          <cell r="AE76" t="str">
            <v>460050-000000</v>
          </cell>
          <cell r="AF76">
            <v>4571</v>
          </cell>
          <cell r="AG76">
            <v>24683.4</v>
          </cell>
          <cell r="AH76">
            <v>5.4</v>
          </cell>
          <cell r="AI76">
            <v>5.4</v>
          </cell>
        </row>
        <row r="77">
          <cell r="AE77" t="str">
            <v>460050-400000</v>
          </cell>
          <cell r="AF77">
            <v>37488</v>
          </cell>
          <cell r="AG77">
            <v>386126.39999999997</v>
          </cell>
          <cell r="AH77">
            <v>10.3</v>
          </cell>
          <cell r="AI77">
            <v>10.299999999999999</v>
          </cell>
        </row>
        <row r="78">
          <cell r="AE78" t="str">
            <v>460050-500000</v>
          </cell>
          <cell r="AF78">
            <v>32098</v>
          </cell>
          <cell r="AG78">
            <v>304931</v>
          </cell>
          <cell r="AH78">
            <v>9.5</v>
          </cell>
          <cell r="AI78">
            <v>9.5</v>
          </cell>
        </row>
        <row r="79">
          <cell r="AE79" t="str">
            <v>460050-800000</v>
          </cell>
          <cell r="AF79">
            <v>18768</v>
          </cell>
          <cell r="AG79">
            <v>183926.40000000002</v>
          </cell>
          <cell r="AH79">
            <v>9.8000000000000007</v>
          </cell>
          <cell r="AI79">
            <v>9.8000000000000007</v>
          </cell>
        </row>
        <row r="80">
          <cell r="AE80" t="str">
            <v>460090-000000</v>
          </cell>
          <cell r="AF80">
            <v>79692</v>
          </cell>
          <cell r="AG80">
            <v>1143580.2</v>
          </cell>
          <cell r="AH80">
            <v>14.350000000000007</v>
          </cell>
          <cell r="AI80">
            <v>14.35</v>
          </cell>
        </row>
        <row r="81">
          <cell r="AE81" t="str">
            <v>460090-200000</v>
          </cell>
          <cell r="AF81">
            <v>85572</v>
          </cell>
          <cell r="AG81">
            <v>1245329.3600000006</v>
          </cell>
          <cell r="AH81">
            <v>14.552999999999999</v>
          </cell>
          <cell r="AI81">
            <v>14.553000514186889</v>
          </cell>
        </row>
        <row r="82">
          <cell r="AE82" t="str">
            <v>460090-500000</v>
          </cell>
          <cell r="AF82">
            <v>1728</v>
          </cell>
          <cell r="AG82">
            <v>30896.639999999999</v>
          </cell>
          <cell r="AH82">
            <v>17.88</v>
          </cell>
          <cell r="AI82">
            <v>17.88</v>
          </cell>
        </row>
        <row r="83">
          <cell r="AE83" t="str">
            <v>460090-600000</v>
          </cell>
          <cell r="AF83">
            <v>17856</v>
          </cell>
          <cell r="AG83">
            <v>255958.19999999995</v>
          </cell>
          <cell r="AH83">
            <v>14.3375</v>
          </cell>
          <cell r="AI83">
            <v>14.334576612903223</v>
          </cell>
        </row>
        <row r="84">
          <cell r="AE84" t="str">
            <v>460090-700000</v>
          </cell>
          <cell r="AF84">
            <v>34776</v>
          </cell>
          <cell r="AG84">
            <v>647510.52</v>
          </cell>
          <cell r="AH84">
            <v>18.619533333333337</v>
          </cell>
          <cell r="AI84">
            <v>18.619465148378193</v>
          </cell>
        </row>
        <row r="85">
          <cell r="AE85" t="str">
            <v>460100-000000</v>
          </cell>
          <cell r="AF85">
            <v>5040</v>
          </cell>
          <cell r="AG85">
            <v>35784</v>
          </cell>
          <cell r="AH85">
            <v>7.1</v>
          </cell>
          <cell r="AI85">
            <v>7.1</v>
          </cell>
        </row>
        <row r="86">
          <cell r="AE86" t="str">
            <v>460100-100000</v>
          </cell>
          <cell r="AF86">
            <v>25200</v>
          </cell>
          <cell r="AG86">
            <v>189000</v>
          </cell>
          <cell r="AH86">
            <v>7.5</v>
          </cell>
          <cell r="AI86">
            <v>7.5</v>
          </cell>
        </row>
        <row r="87">
          <cell r="AE87" t="str">
            <v>460100-200000</v>
          </cell>
          <cell r="AF87">
            <v>20640</v>
          </cell>
          <cell r="AG87">
            <v>474720</v>
          </cell>
          <cell r="AH87">
            <v>23</v>
          </cell>
          <cell r="AI87">
            <v>23</v>
          </cell>
        </row>
        <row r="88">
          <cell r="AE88" t="str">
            <v>460200-100000</v>
          </cell>
          <cell r="AF88">
            <v>6600</v>
          </cell>
          <cell r="AG88">
            <v>259578</v>
          </cell>
          <cell r="AH88">
            <v>39.33</v>
          </cell>
          <cell r="AI88">
            <v>39.33</v>
          </cell>
        </row>
        <row r="89">
          <cell r="AE89" t="str">
            <v>460200-500000</v>
          </cell>
          <cell r="AF89">
            <v>42900</v>
          </cell>
          <cell r="AG89">
            <v>1687257</v>
          </cell>
          <cell r="AH89">
            <v>39.33</v>
          </cell>
          <cell r="AI89">
            <v>39.33</v>
          </cell>
        </row>
        <row r="90">
          <cell r="AE90" t="str">
            <v>460200-600000</v>
          </cell>
          <cell r="AF90">
            <v>67330</v>
          </cell>
          <cell r="AG90">
            <v>2648088.9</v>
          </cell>
          <cell r="AH90">
            <v>39.330000000000013</v>
          </cell>
          <cell r="AI90">
            <v>39.33</v>
          </cell>
        </row>
        <row r="91">
          <cell r="AE91" t="str">
            <v>460200-800000</v>
          </cell>
          <cell r="AF91">
            <v>11550</v>
          </cell>
          <cell r="AG91">
            <v>454261.5</v>
          </cell>
          <cell r="AH91">
            <v>39.33</v>
          </cell>
          <cell r="AI91">
            <v>39.33</v>
          </cell>
        </row>
        <row r="92">
          <cell r="AE92" t="str">
            <v>462160-800000</v>
          </cell>
          <cell r="AF92">
            <v>24</v>
          </cell>
          <cell r="AG92">
            <v>9591.84</v>
          </cell>
          <cell r="AH92">
            <v>399.66</v>
          </cell>
          <cell r="AI92">
            <v>399.66</v>
          </cell>
        </row>
        <row r="93">
          <cell r="AE93" t="str">
            <v>469999-000000</v>
          </cell>
          <cell r="AF93">
            <v>6</v>
          </cell>
          <cell r="AG93">
            <v>7200</v>
          </cell>
          <cell r="AH93">
            <v>1200</v>
          </cell>
          <cell r="AI93">
            <v>1200</v>
          </cell>
        </row>
        <row r="94">
          <cell r="AE94" t="str">
            <v>469999-000001</v>
          </cell>
          <cell r="AF94">
            <v>16</v>
          </cell>
          <cell r="AG94">
            <v>62275.44</v>
          </cell>
          <cell r="AH94">
            <v>215</v>
          </cell>
          <cell r="AI94">
            <v>3892.2150000000001</v>
          </cell>
        </row>
        <row r="95">
          <cell r="AE95" t="str">
            <v>470000-000101</v>
          </cell>
          <cell r="AF95">
            <v>2000</v>
          </cell>
          <cell r="AG95">
            <v>340</v>
          </cell>
          <cell r="AH95">
            <v>0.17</v>
          </cell>
          <cell r="AI95">
            <v>0.17</v>
          </cell>
        </row>
        <row r="96">
          <cell r="AE96" t="str">
            <v>470000-000102</v>
          </cell>
          <cell r="AF96">
            <v>44800</v>
          </cell>
          <cell r="AG96">
            <v>11648</v>
          </cell>
          <cell r="AH96">
            <v>0.26</v>
          </cell>
          <cell r="AI96">
            <v>0.26</v>
          </cell>
        </row>
        <row r="97">
          <cell r="AE97" t="str">
            <v>470000-000900</v>
          </cell>
          <cell r="AF97">
            <v>140400</v>
          </cell>
          <cell r="AG97">
            <v>469048.32000000001</v>
          </cell>
          <cell r="AH97">
            <v>3.3408000000000002</v>
          </cell>
          <cell r="AI97">
            <v>3.3408000000000002</v>
          </cell>
        </row>
        <row r="98">
          <cell r="AE98" t="str">
            <v>470000-000901</v>
          </cell>
          <cell r="AF98">
            <v>140400</v>
          </cell>
          <cell r="AG98">
            <v>125194.68</v>
          </cell>
          <cell r="AH98">
            <v>0.89170000000000005</v>
          </cell>
          <cell r="AI98">
            <v>0.89169999999999994</v>
          </cell>
        </row>
        <row r="99">
          <cell r="AE99" t="str">
            <v>470000-000902</v>
          </cell>
          <cell r="AF99">
            <v>172800</v>
          </cell>
          <cell r="AG99">
            <v>76032</v>
          </cell>
          <cell r="AH99">
            <v>0.44000000000000006</v>
          </cell>
          <cell r="AI99">
            <v>0.44</v>
          </cell>
        </row>
        <row r="100">
          <cell r="AE100" t="str">
            <v>470000-000905</v>
          </cell>
          <cell r="AF100">
            <v>30000</v>
          </cell>
          <cell r="AG100">
            <v>13200</v>
          </cell>
          <cell r="AH100">
            <v>0.44</v>
          </cell>
          <cell r="AI100">
            <v>0.44</v>
          </cell>
        </row>
        <row r="101">
          <cell r="AE101" t="str">
            <v>470000-000906</v>
          </cell>
          <cell r="AF101">
            <v>17000</v>
          </cell>
          <cell r="AG101">
            <v>8326.5</v>
          </cell>
          <cell r="AH101">
            <v>0.48956250000000001</v>
          </cell>
          <cell r="AI101">
            <v>0.48979411764705882</v>
          </cell>
        </row>
        <row r="102">
          <cell r="AE102" t="str">
            <v>470001-000110</v>
          </cell>
          <cell r="AF102">
            <v>552960</v>
          </cell>
          <cell r="AG102">
            <v>1245404.1599999999</v>
          </cell>
          <cell r="AH102">
            <v>2.2522500000000001</v>
          </cell>
          <cell r="AI102">
            <v>2.2522499999999996</v>
          </cell>
        </row>
        <row r="103">
          <cell r="AE103" t="str">
            <v>470001-000111</v>
          </cell>
          <cell r="AF103">
            <v>92160</v>
          </cell>
          <cell r="AG103">
            <v>213857.28</v>
          </cell>
          <cell r="AH103">
            <v>2.3205</v>
          </cell>
          <cell r="AI103">
            <v>2.3205</v>
          </cell>
        </row>
        <row r="104">
          <cell r="AE104" t="str">
            <v>480000-000100</v>
          </cell>
          <cell r="AF104">
            <v>2700</v>
          </cell>
          <cell r="AG104">
            <v>21751.200000000001</v>
          </cell>
          <cell r="AH104">
            <v>8.0559999999999992</v>
          </cell>
          <cell r="AI104">
            <v>8.0560000000000009</v>
          </cell>
        </row>
        <row r="105">
          <cell r="AE105" t="str">
            <v>480000-000109</v>
          </cell>
          <cell r="AF105">
            <v>7000</v>
          </cell>
          <cell r="AG105">
            <v>57680</v>
          </cell>
          <cell r="AH105">
            <v>8.2169999999999987</v>
          </cell>
          <cell r="AI105">
            <v>8.24</v>
          </cell>
        </row>
        <row r="106">
          <cell r="AE106" t="str">
            <v>480000-000506</v>
          </cell>
          <cell r="AF106">
            <v>3000</v>
          </cell>
          <cell r="AG106">
            <v>41250</v>
          </cell>
          <cell r="AH106">
            <v>13.75</v>
          </cell>
          <cell r="AI106">
            <v>13.75</v>
          </cell>
        </row>
        <row r="107">
          <cell r="AE107" t="str">
            <v>480003-000100</v>
          </cell>
          <cell r="AF107">
            <v>10800</v>
          </cell>
          <cell r="AG107">
            <v>11156.4</v>
          </cell>
          <cell r="AH107">
            <v>1.0329999999999999</v>
          </cell>
          <cell r="AI107">
            <v>1.0329999999999999</v>
          </cell>
        </row>
        <row r="108">
          <cell r="AE108" t="str">
            <v>480003-000600</v>
          </cell>
          <cell r="AF108">
            <v>4000</v>
          </cell>
          <cell r="AG108">
            <v>15200</v>
          </cell>
          <cell r="AH108">
            <v>3.8</v>
          </cell>
          <cell r="AI108">
            <v>3.8</v>
          </cell>
        </row>
        <row r="109">
          <cell r="AE109" t="str">
            <v>480003-000900</v>
          </cell>
          <cell r="AF109">
            <v>31575</v>
          </cell>
          <cell r="AG109">
            <v>72938.25</v>
          </cell>
          <cell r="AH109">
            <v>2.31</v>
          </cell>
          <cell r="AI109">
            <v>2.31</v>
          </cell>
        </row>
        <row r="110">
          <cell r="AE110" t="str">
            <v>480003-001000</v>
          </cell>
          <cell r="AF110">
            <v>8165</v>
          </cell>
          <cell r="AG110">
            <v>49153.3</v>
          </cell>
          <cell r="AH110">
            <v>6.02</v>
          </cell>
          <cell r="AI110">
            <v>6.0200000000000005</v>
          </cell>
        </row>
        <row r="111">
          <cell r="AE111" t="str">
            <v>480004-000100</v>
          </cell>
          <cell r="AF111">
            <v>16200</v>
          </cell>
          <cell r="AG111">
            <v>18921.599999999999</v>
          </cell>
          <cell r="AH111">
            <v>1.1679999999999999</v>
          </cell>
          <cell r="AI111">
            <v>1.1679999999999999</v>
          </cell>
        </row>
        <row r="112">
          <cell r="AE112" t="str">
            <v>480004-000600</v>
          </cell>
          <cell r="AF112">
            <v>15350</v>
          </cell>
          <cell r="AG112">
            <v>92714</v>
          </cell>
          <cell r="AH112">
            <v>6.04</v>
          </cell>
          <cell r="AI112">
            <v>6.04</v>
          </cell>
        </row>
        <row r="113">
          <cell r="AE113" t="str">
            <v>480004-000900</v>
          </cell>
          <cell r="AF113">
            <v>16013</v>
          </cell>
          <cell r="AG113">
            <v>79528.570000000007</v>
          </cell>
          <cell r="AH113">
            <v>4.9664999999999999</v>
          </cell>
          <cell r="AI113">
            <v>4.9665003434709307</v>
          </cell>
        </row>
        <row r="114">
          <cell r="AE114" t="str">
            <v>480004-000901</v>
          </cell>
          <cell r="AF114">
            <v>9730</v>
          </cell>
          <cell r="AG114">
            <v>48324.05</v>
          </cell>
          <cell r="AH114">
            <v>4.9664999999999999</v>
          </cell>
          <cell r="AI114">
            <v>4.9665005138746148</v>
          </cell>
        </row>
        <row r="115">
          <cell r="AE115" t="str">
            <v>480004-001000</v>
          </cell>
          <cell r="AF115">
            <v>5987</v>
          </cell>
          <cell r="AG115">
            <v>43226.14</v>
          </cell>
          <cell r="AH115">
            <v>7.22</v>
          </cell>
          <cell r="AI115">
            <v>7.22</v>
          </cell>
        </row>
        <row r="116">
          <cell r="AE116" t="str">
            <v>480005-000109</v>
          </cell>
          <cell r="AF116">
            <v>28000</v>
          </cell>
          <cell r="AG116">
            <v>134120</v>
          </cell>
          <cell r="AH116">
            <v>4.79</v>
          </cell>
          <cell r="AI116">
            <v>4.79</v>
          </cell>
        </row>
        <row r="117">
          <cell r="AE117" t="str">
            <v>480005-000128</v>
          </cell>
          <cell r="AF117">
            <v>18000</v>
          </cell>
          <cell r="AG117">
            <v>101520</v>
          </cell>
          <cell r="AH117">
            <v>5.64</v>
          </cell>
          <cell r="AI117">
            <v>5.64</v>
          </cell>
        </row>
        <row r="118">
          <cell r="AE118" t="str">
            <v>480005-000133</v>
          </cell>
          <cell r="AF118">
            <v>2000</v>
          </cell>
          <cell r="AG118">
            <v>11720</v>
          </cell>
          <cell r="AH118">
            <v>5.86</v>
          </cell>
          <cell r="AI118">
            <v>5.86</v>
          </cell>
        </row>
        <row r="119">
          <cell r="AE119" t="str">
            <v>480005-000144</v>
          </cell>
          <cell r="AF119">
            <v>16000</v>
          </cell>
          <cell r="AG119">
            <v>108320</v>
          </cell>
          <cell r="AH119">
            <v>6.77</v>
          </cell>
          <cell r="AI119">
            <v>6.77</v>
          </cell>
        </row>
        <row r="120">
          <cell r="AE120" t="str">
            <v>480006-000508</v>
          </cell>
          <cell r="AF120">
            <v>2000</v>
          </cell>
          <cell r="AG120">
            <v>40840</v>
          </cell>
          <cell r="AH120">
            <v>20.420000000000002</v>
          </cell>
          <cell r="AI120">
            <v>20.420000000000002</v>
          </cell>
        </row>
        <row r="121">
          <cell r="AE121" t="str">
            <v>480006-000610</v>
          </cell>
          <cell r="AF121">
            <v>800</v>
          </cell>
          <cell r="AG121">
            <v>16336</v>
          </cell>
          <cell r="AH121">
            <v>20.420000000000002</v>
          </cell>
          <cell r="AI121">
            <v>20.420000000000002</v>
          </cell>
        </row>
        <row r="122">
          <cell r="AE122" t="str">
            <v>480006-000905</v>
          </cell>
          <cell r="AF122">
            <v>9440</v>
          </cell>
          <cell r="AG122">
            <v>209284.8</v>
          </cell>
          <cell r="AH122">
            <v>22.169999999999998</v>
          </cell>
          <cell r="AI122">
            <v>22.169999999999998</v>
          </cell>
        </row>
        <row r="123">
          <cell r="AE123" t="str">
            <v>480006-000911</v>
          </cell>
          <cell r="AF123">
            <v>400</v>
          </cell>
          <cell r="AG123">
            <v>8868</v>
          </cell>
          <cell r="AH123">
            <v>22.17</v>
          </cell>
          <cell r="AI123">
            <v>22.17</v>
          </cell>
        </row>
        <row r="124">
          <cell r="AE124" t="str">
            <v>480006-000913</v>
          </cell>
          <cell r="AF124">
            <v>2400</v>
          </cell>
          <cell r="AG124">
            <v>53208</v>
          </cell>
          <cell r="AH124">
            <v>22.17</v>
          </cell>
          <cell r="AI124">
            <v>22.17</v>
          </cell>
        </row>
        <row r="125">
          <cell r="AE125" t="str">
            <v>480006-001003</v>
          </cell>
          <cell r="AF125">
            <v>1200</v>
          </cell>
          <cell r="AG125">
            <v>27888</v>
          </cell>
          <cell r="AH125">
            <v>23.24</v>
          </cell>
          <cell r="AI125">
            <v>23.24</v>
          </cell>
        </row>
        <row r="126">
          <cell r="AE126" t="str">
            <v>480006-001005</v>
          </cell>
          <cell r="AF126">
            <v>1200</v>
          </cell>
          <cell r="AG126">
            <v>27888</v>
          </cell>
          <cell r="AH126">
            <v>23.24</v>
          </cell>
          <cell r="AI126">
            <v>23.24</v>
          </cell>
        </row>
        <row r="127">
          <cell r="AE127" t="str">
            <v>480006-001006</v>
          </cell>
          <cell r="AF127">
            <v>400</v>
          </cell>
          <cell r="AG127">
            <v>9295.7800000000007</v>
          </cell>
          <cell r="AH127">
            <v>23.238880000000002</v>
          </cell>
          <cell r="AI127">
            <v>23.239450000000001</v>
          </cell>
        </row>
        <row r="128">
          <cell r="AE128" t="str">
            <v>480006-001009</v>
          </cell>
          <cell r="AF128">
            <v>3580</v>
          </cell>
          <cell r="AG128">
            <v>79368.600000000006</v>
          </cell>
          <cell r="AH128">
            <v>22.17</v>
          </cell>
          <cell r="AI128">
            <v>22.17</v>
          </cell>
        </row>
        <row r="129">
          <cell r="AE129" t="str">
            <v>480006-002001</v>
          </cell>
          <cell r="AF129">
            <v>5400</v>
          </cell>
          <cell r="AG129">
            <v>36547.199999999997</v>
          </cell>
          <cell r="AH129">
            <v>6.7679999999999998</v>
          </cell>
          <cell r="AI129">
            <v>6.7679999999999998</v>
          </cell>
        </row>
        <row r="130">
          <cell r="AE130" t="str">
            <v>480007-000601</v>
          </cell>
          <cell r="AF130">
            <v>12000</v>
          </cell>
          <cell r="AG130">
            <v>25680</v>
          </cell>
          <cell r="AH130">
            <v>2.14</v>
          </cell>
          <cell r="AI130">
            <v>2.14</v>
          </cell>
        </row>
        <row r="131">
          <cell r="AE131" t="str">
            <v>480007-000907</v>
          </cell>
          <cell r="AF131">
            <v>25825</v>
          </cell>
          <cell r="AG131">
            <v>58881</v>
          </cell>
          <cell r="AH131">
            <v>2.2799999999999998</v>
          </cell>
          <cell r="AI131">
            <v>2.2799999999999998</v>
          </cell>
        </row>
        <row r="132">
          <cell r="AE132" t="str">
            <v>480007-001000</v>
          </cell>
          <cell r="AF132">
            <v>6816</v>
          </cell>
          <cell r="AG132">
            <v>21811.200000000001</v>
          </cell>
          <cell r="AH132">
            <v>3.2</v>
          </cell>
          <cell r="AI132">
            <v>3.2</v>
          </cell>
        </row>
        <row r="133">
          <cell r="AE133" t="str">
            <v>480008-000900</v>
          </cell>
          <cell r="AF133">
            <v>10000</v>
          </cell>
          <cell r="AG133">
            <v>40425</v>
          </cell>
          <cell r="AH133">
            <v>4.0425000000000004</v>
          </cell>
          <cell r="AI133">
            <v>4.0425000000000004</v>
          </cell>
        </row>
        <row r="134">
          <cell r="AE134" t="str">
            <v>490000-000501</v>
          </cell>
          <cell r="AF134">
            <v>1998.5</v>
          </cell>
          <cell r="AG134">
            <v>78940.75</v>
          </cell>
          <cell r="AH134">
            <v>39.5</v>
          </cell>
          <cell r="AI134">
            <v>39.5</v>
          </cell>
        </row>
        <row r="135">
          <cell r="AE135" t="str">
            <v>490000-000502</v>
          </cell>
          <cell r="AF135">
            <v>2946.5239999999999</v>
          </cell>
          <cell r="AG135">
            <v>232775.4</v>
          </cell>
          <cell r="AH135">
            <v>79</v>
          </cell>
          <cell r="AI135">
            <v>79.000001357531787</v>
          </cell>
        </row>
        <row r="136">
          <cell r="AE136" t="str">
            <v>490001-100000</v>
          </cell>
          <cell r="AF136">
            <v>8064</v>
          </cell>
          <cell r="AG136">
            <v>165715.20000000001</v>
          </cell>
          <cell r="AH136">
            <v>20.55</v>
          </cell>
          <cell r="AI136">
            <v>20.55</v>
          </cell>
        </row>
        <row r="137">
          <cell r="AE137" t="str">
            <v>490002-000300</v>
          </cell>
          <cell r="AF137">
            <v>7000</v>
          </cell>
          <cell r="AG137">
            <v>177940</v>
          </cell>
          <cell r="AH137">
            <v>25.420000000000009</v>
          </cell>
          <cell r="AI137">
            <v>25.42</v>
          </cell>
        </row>
      </sheetData>
      <sheetData sheetId="5"/>
      <sheetData sheetId="6">
        <row r="10">
          <cell r="E10" t="str">
            <v>109001-001000</v>
          </cell>
          <cell r="F10" t="str">
            <v>MM LIMPIADOR MULTIUSOS PINO 10 L/90 PLT</v>
          </cell>
          <cell r="G10">
            <v>364</v>
          </cell>
          <cell r="H10">
            <v>2306304</v>
          </cell>
          <cell r="I10">
            <v>6336</v>
          </cell>
        </row>
        <row r="11">
          <cell r="E11" t="str">
            <v>109001-002000</v>
          </cell>
          <cell r="F11" t="str">
            <v>MM LIMPIADOR MULTIUSOS PINO 20 L/48 PLT</v>
          </cell>
          <cell r="G11">
            <v>268</v>
          </cell>
          <cell r="H11">
            <v>1959444.48</v>
          </cell>
          <cell r="I11">
            <v>7311.36</v>
          </cell>
        </row>
        <row r="12">
          <cell r="E12" t="str">
            <v>109002-002000</v>
          </cell>
          <cell r="F12" t="str">
            <v>MM BLANQUEADOR 20L/48 PLT</v>
          </cell>
          <cell r="G12">
            <v>621</v>
          </cell>
          <cell r="H12">
            <v>3045042.72</v>
          </cell>
          <cell r="I12">
            <v>4903.4504347826087</v>
          </cell>
        </row>
        <row r="13">
          <cell r="E13" t="str">
            <v>109003-000600</v>
          </cell>
          <cell r="F13" t="str">
            <v>MM MULTIUSOS DESENGRASANTE 5/1 L/116 PLT</v>
          </cell>
          <cell r="G13">
            <v>328</v>
          </cell>
          <cell r="H13">
            <v>2822020.16</v>
          </cell>
          <cell r="I13">
            <v>8603.7200000000012</v>
          </cell>
        </row>
        <row r="14">
          <cell r="E14" t="str">
            <v>109003-001000</v>
          </cell>
          <cell r="F14" t="str">
            <v>MM DESENGRASANTE MULTIUSOS CONCENTRADO 10 L/100 PLT</v>
          </cell>
          <cell r="G14">
            <v>222</v>
          </cell>
          <cell r="H14">
            <v>2607168</v>
          </cell>
          <cell r="I14">
            <v>11744</v>
          </cell>
        </row>
        <row r="15">
          <cell r="E15" t="str">
            <v>109004-000600</v>
          </cell>
          <cell r="F15" t="str">
            <v>MM VIDRIOS Y SUPERFICIES 5/1 L/116 PLT</v>
          </cell>
          <cell r="G15">
            <v>262</v>
          </cell>
          <cell r="H15">
            <v>1675568.96</v>
          </cell>
          <cell r="I15">
            <v>6395.3013740458018</v>
          </cell>
        </row>
        <row r="16">
          <cell r="E16" t="str">
            <v>109005-000600</v>
          </cell>
          <cell r="F16" t="str">
            <v>MM BAÑOS Y AZULEJOS 5/1 L/116 PLT</v>
          </cell>
          <cell r="G16">
            <v>23</v>
          </cell>
          <cell r="H16">
            <v>227580.4</v>
          </cell>
          <cell r="I16">
            <v>9894.7999999999993</v>
          </cell>
        </row>
        <row r="17">
          <cell r="E17" t="str">
            <v>109006-000900</v>
          </cell>
          <cell r="F17" t="str">
            <v>MM SUAVIZANTE 9L/60 PLT</v>
          </cell>
          <cell r="G17">
            <v>927</v>
          </cell>
          <cell r="H17">
            <v>5405151.5999999996</v>
          </cell>
          <cell r="I17">
            <v>5830.7999999999993</v>
          </cell>
        </row>
        <row r="18">
          <cell r="E18" t="str">
            <v>109006-002000</v>
          </cell>
          <cell r="F18" t="str">
            <v>MM SUAVIZANTE 20L/48 PLT</v>
          </cell>
          <cell r="G18">
            <v>1063</v>
          </cell>
          <cell r="H18">
            <v>9608839.6799999997</v>
          </cell>
          <cell r="I18">
            <v>9039.36</v>
          </cell>
        </row>
        <row r="19">
          <cell r="E19" t="str">
            <v>109007-000900</v>
          </cell>
          <cell r="F19" t="str">
            <v>MM DETERGENTE 9L/60 PLT</v>
          </cell>
          <cell r="G19">
            <v>101</v>
          </cell>
          <cell r="H19">
            <v>775680</v>
          </cell>
          <cell r="I19">
            <v>7680</v>
          </cell>
        </row>
        <row r="20">
          <cell r="E20" t="str">
            <v>109007-002000</v>
          </cell>
          <cell r="F20" t="str">
            <v>MM DETERGENTE 20L/48 PLT</v>
          </cell>
          <cell r="G20">
            <v>1093</v>
          </cell>
          <cell r="H20">
            <v>12364190.880000001</v>
          </cell>
          <cell r="I20">
            <v>11312.16</v>
          </cell>
        </row>
        <row r="21">
          <cell r="E21" t="str">
            <v>109008-000900</v>
          </cell>
          <cell r="F21" t="str">
            <v>MM DETERGENTE ROPA OSCURA 9L/60 PLT</v>
          </cell>
          <cell r="G21">
            <v>293</v>
          </cell>
          <cell r="H21">
            <v>1990231.8</v>
          </cell>
          <cell r="I21">
            <v>6792.6</v>
          </cell>
        </row>
        <row r="24">
          <cell r="E24" t="str">
            <v>109001-001000</v>
          </cell>
          <cell r="F24" t="str">
            <v>MM LIMPIADOR MULTIUSOS PINO 10 L/90 PLT</v>
          </cell>
          <cell r="G24">
            <v>364</v>
          </cell>
          <cell r="H24">
            <v>2306304</v>
          </cell>
          <cell r="I24">
            <v>6336</v>
          </cell>
        </row>
        <row r="25">
          <cell r="E25" t="str">
            <v>109001-002000</v>
          </cell>
          <cell r="F25" t="str">
            <v>MM LIMPIADOR MULTIUSOS PINO 20 L/48 PLT</v>
          </cell>
          <cell r="G25">
            <v>268</v>
          </cell>
          <cell r="H25">
            <v>1959444.48</v>
          </cell>
          <cell r="I25">
            <v>7311.36</v>
          </cell>
        </row>
        <row r="26">
          <cell r="E26" t="str">
            <v>109002-002000</v>
          </cell>
          <cell r="F26" t="str">
            <v>MM BLANQUEADOR 20L/48 PLT</v>
          </cell>
          <cell r="G26">
            <v>621</v>
          </cell>
          <cell r="H26">
            <v>3045042.72</v>
          </cell>
          <cell r="I26">
            <v>4903.4504347826087</v>
          </cell>
        </row>
        <row r="27">
          <cell r="E27" t="str">
            <v>109003-000600</v>
          </cell>
          <cell r="F27" t="str">
            <v>MM MULTIUSOS DESENGRASANTE 5/1 L/116 PLT</v>
          </cell>
          <cell r="G27">
            <v>328</v>
          </cell>
          <cell r="H27">
            <v>2822020.16</v>
          </cell>
          <cell r="I27">
            <v>8603.7200000000012</v>
          </cell>
        </row>
        <row r="28">
          <cell r="E28" t="str">
            <v>109003-001000</v>
          </cell>
          <cell r="F28" t="str">
            <v>MM DESENGRASANTE MULTIUSOS CONCENTRADO 10 L/100 PLT</v>
          </cell>
          <cell r="G28">
            <v>222</v>
          </cell>
          <cell r="H28">
            <v>2607168</v>
          </cell>
          <cell r="I28">
            <v>11744</v>
          </cell>
        </row>
        <row r="29">
          <cell r="E29" t="str">
            <v>109004-000600</v>
          </cell>
          <cell r="F29" t="str">
            <v>MM VIDRIOS Y SUPERFICIES 5/1 L/116 PLT</v>
          </cell>
          <cell r="G29">
            <v>262</v>
          </cell>
          <cell r="H29">
            <v>1675568.96</v>
          </cell>
          <cell r="I29">
            <v>6395.3013740458018</v>
          </cell>
        </row>
        <row r="30">
          <cell r="E30" t="str">
            <v>109005-000600</v>
          </cell>
          <cell r="F30" t="str">
            <v>MM BAÑOS Y AZULEJOS 5/1 L/116 PLT</v>
          </cell>
          <cell r="G30">
            <v>23</v>
          </cell>
          <cell r="H30">
            <v>227580.4</v>
          </cell>
          <cell r="I30">
            <v>9894.7999999999993</v>
          </cell>
        </row>
        <row r="31">
          <cell r="E31" t="str">
            <v>109006-000900</v>
          </cell>
          <cell r="F31" t="str">
            <v>MM SUAVIZANTE 9L/60 PLT</v>
          </cell>
          <cell r="G31">
            <v>927</v>
          </cell>
          <cell r="H31">
            <v>5405151.5999999996</v>
          </cell>
          <cell r="I31">
            <v>5830.7999999999993</v>
          </cell>
        </row>
        <row r="32">
          <cell r="E32" t="str">
            <v>109006-002000</v>
          </cell>
          <cell r="F32" t="str">
            <v>MM SUAVIZANTE 20L/48 PLT</v>
          </cell>
          <cell r="G32">
            <v>1063</v>
          </cell>
          <cell r="H32">
            <v>9608839.6799999997</v>
          </cell>
          <cell r="I32">
            <v>9039.36</v>
          </cell>
        </row>
        <row r="33">
          <cell r="E33" t="str">
            <v>109007-000900</v>
          </cell>
          <cell r="F33" t="str">
            <v>MM DETERGENTE 9L/60 PLT</v>
          </cell>
          <cell r="G33">
            <v>101</v>
          </cell>
          <cell r="H33">
            <v>775680</v>
          </cell>
          <cell r="I33">
            <v>7680</v>
          </cell>
        </row>
        <row r="34">
          <cell r="E34" t="str">
            <v>109007-001000</v>
          </cell>
          <cell r="F34" t="str">
            <v>MM DETERGENTE 10 L/60 PLT</v>
          </cell>
          <cell r="G34">
            <v>713</v>
          </cell>
          <cell r="H34">
            <v>5475840</v>
          </cell>
          <cell r="I34">
            <v>7680</v>
          </cell>
        </row>
        <row r="35">
          <cell r="E35" t="str">
            <v>109007-002000</v>
          </cell>
          <cell r="F35" t="str">
            <v>MM DETERGENTE 20L/48 PLT</v>
          </cell>
          <cell r="G35">
            <v>1093</v>
          </cell>
          <cell r="H35">
            <v>12364190.880000001</v>
          </cell>
          <cell r="I35">
            <v>11312.16</v>
          </cell>
        </row>
        <row r="36">
          <cell r="E36" t="str">
            <v>109008-000900</v>
          </cell>
          <cell r="F36" t="str">
            <v>MM DETERGENTE ROPA OSCURA 9L/60 PLT</v>
          </cell>
          <cell r="G36">
            <v>293</v>
          </cell>
          <cell r="H36">
            <v>1990231.8</v>
          </cell>
          <cell r="I36">
            <v>6792.6</v>
          </cell>
        </row>
        <row r="37">
          <cell r="E37" t="str">
            <v>109009-001000</v>
          </cell>
          <cell r="F37" t="str">
            <v>MM QUITAMANCHAS 10 L/60 PLT</v>
          </cell>
          <cell r="G37">
            <v>258</v>
          </cell>
          <cell r="H37">
            <v>1842120</v>
          </cell>
          <cell r="I37">
            <v>7140</v>
          </cell>
        </row>
        <row r="38">
          <cell r="E38" t="str">
            <v>109010-000500</v>
          </cell>
          <cell r="F38" t="str">
            <v>MM DESENGRASANTE AUTOMOTRIZ 5 L/168 PLT</v>
          </cell>
          <cell r="G38">
            <v>68</v>
          </cell>
          <cell r="H38">
            <v>816816</v>
          </cell>
          <cell r="I38">
            <v>12012</v>
          </cell>
        </row>
        <row r="39">
          <cell r="E39" t="str">
            <v>109011-001000</v>
          </cell>
          <cell r="F39" t="str">
            <v>MM SHAMPOO AUTOMOTRIZ 10 L/100 PLT</v>
          </cell>
          <cell r="G39">
            <v>80</v>
          </cell>
          <cell r="H39">
            <v>732000</v>
          </cell>
          <cell r="I39">
            <v>9150</v>
          </cell>
        </row>
        <row r="40">
          <cell r="E40" t="str">
            <v>109012-000600</v>
          </cell>
          <cell r="F40" t="str">
            <v>MM ABRILLANTADOR DE VINIL 5/1 L/116 PLT</v>
          </cell>
          <cell r="G40">
            <v>16</v>
          </cell>
          <cell r="H40">
            <v>213440</v>
          </cell>
          <cell r="I40">
            <v>13340</v>
          </cell>
        </row>
        <row r="41">
          <cell r="E41" t="str">
            <v>109013-001000</v>
          </cell>
          <cell r="F41" t="str">
            <v>MM LIMPIADOR MULTIUSOS BRISA DE MAR 10 L/90 PLT</v>
          </cell>
          <cell r="G41">
            <v>500</v>
          </cell>
          <cell r="H41">
            <v>2790000</v>
          </cell>
          <cell r="I41">
            <v>5580</v>
          </cell>
        </row>
      </sheetData>
      <sheetData sheetId="7"/>
      <sheetData sheetId="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o de Ventas"/>
      <sheetName val="C000001 SamsClub"/>
      <sheetName val="C000003 Wal Mart"/>
      <sheetName val="C000005 Ventas Mostrador"/>
      <sheetName val="C000006 Superama"/>
      <sheetName val="C000009 Bodega Aurrerá"/>
      <sheetName val="C000013 Sam´s Puerto Rico"/>
      <sheetName val="C000128 HomeDepot"/>
      <sheetName val="C000339 Operadora Tiendas"/>
      <sheetName val="C000426 ProMex Cleaners"/>
      <sheetName val="C000498 Corp Supermecados U"/>
      <sheetName val="Mirachem"/>
      <sheetName val="Telemarketing"/>
      <sheetName val="Hoja2"/>
      <sheetName val="AF-COR-A-07"/>
      <sheetName val="AF-COR-A-08"/>
      <sheetName val="AF-COR-A-11"/>
      <sheetName val="AF-COR-B-51"/>
      <sheetName val="AF-COR-B-53"/>
      <sheetName val="AF-COR-B-54"/>
      <sheetName val="AF-COR-A-81"/>
      <sheetName val="ER Autoservicios"/>
    </sheetNames>
    <sheetDataSet>
      <sheetData sheetId="0">
        <row r="11">
          <cell r="A11" t="str">
            <v>101001-000101</v>
          </cell>
          <cell r="B11" t="str">
            <v>NOW SUPER DESENGRASANTE MULTIUSOS 1 L</v>
          </cell>
          <cell r="C11">
            <v>11.32</v>
          </cell>
        </row>
        <row r="12">
          <cell r="A12" t="str">
            <v>101001-000104</v>
          </cell>
          <cell r="B12" t="str">
            <v>NOW SUPER DESENGRASANTE MULTIUSOS 1 L (PDC)</v>
          </cell>
          <cell r="C12">
            <v>0</v>
          </cell>
        </row>
        <row r="13">
          <cell r="A13" t="str">
            <v>101001-000110</v>
          </cell>
          <cell r="B13" t="str">
            <v>NOW MULTIUSOS DESENGRASANTE 1 L CR</v>
          </cell>
          <cell r="C13">
            <v>11.15490909090909</v>
          </cell>
        </row>
        <row r="14">
          <cell r="A14" t="str">
            <v>101001-000502</v>
          </cell>
          <cell r="B14" t="str">
            <v>NOW SUPER DESENGRASANTE MULTIUSOS 5 L</v>
          </cell>
          <cell r="C14">
            <v>0</v>
          </cell>
        </row>
        <row r="15">
          <cell r="A15" t="str">
            <v>101001-000503</v>
          </cell>
          <cell r="B15" t="str">
            <v>NOW SUPER DESENGRASANTE MULTIUSOS 5 L (PDC)</v>
          </cell>
          <cell r="C15">
            <v>0</v>
          </cell>
        </row>
        <row r="16">
          <cell r="A16" t="str">
            <v>101001-000601</v>
          </cell>
          <cell r="B16" t="str">
            <v>NOW SUPER DESENGRASANTE MULTIUSOS 5/1 L</v>
          </cell>
          <cell r="C16">
            <v>41.18</v>
          </cell>
        </row>
        <row r="17">
          <cell r="A17" t="str">
            <v>101001-000605</v>
          </cell>
          <cell r="B17" t="str">
            <v>NOW ALL PURPOSE SUPER DEGREASER 5+1 L/112 PLT</v>
          </cell>
          <cell r="C17">
            <v>0</v>
          </cell>
        </row>
        <row r="18">
          <cell r="A18" t="str">
            <v>101001-000607</v>
          </cell>
          <cell r="B18" t="str">
            <v>NOW ALL PURPOSE SUPER DEGREASER 5/1 L</v>
          </cell>
          <cell r="C18">
            <v>49.97</v>
          </cell>
        </row>
        <row r="19">
          <cell r="A19" t="str">
            <v>101001-000610</v>
          </cell>
          <cell r="B19" t="str">
            <v>NOW SUPER DESENG MULTIUSOS 5/1 L/112 PLT CA</v>
          </cell>
          <cell r="C19">
            <v>6922.58</v>
          </cell>
        </row>
        <row r="20">
          <cell r="A20" t="str">
            <v>101001-000606</v>
          </cell>
          <cell r="B20" t="str">
            <v>NOW SUPER DESENGRASANTE MULTIUSOS 5/1 L (PDC)</v>
          </cell>
          <cell r="C20">
            <v>0</v>
          </cell>
        </row>
        <row r="21">
          <cell r="A21" t="str">
            <v>101001-001200</v>
          </cell>
          <cell r="B21" t="str">
            <v>NOW MULTIUSOS 1 L (CAJA/12 PZAS)</v>
          </cell>
          <cell r="C21">
            <v>137.94</v>
          </cell>
        </row>
        <row r="22">
          <cell r="A22" t="str">
            <v>101001-002001</v>
          </cell>
          <cell r="B22" t="str">
            <v>NOW SUPER DESENGRASANTE MULTIUSOS 20 L</v>
          </cell>
          <cell r="C22">
            <v>100.06227272727273</v>
          </cell>
        </row>
        <row r="23">
          <cell r="A23" t="str">
            <v>101001-002002</v>
          </cell>
          <cell r="B23" t="str">
            <v>NOW SUPER DESENGRASANTE MULTIUSOS 20 L (PDC)</v>
          </cell>
          <cell r="C23">
            <v>0</v>
          </cell>
        </row>
        <row r="24">
          <cell r="A24" t="str">
            <v>101001-020801</v>
          </cell>
          <cell r="B24" t="str">
            <v>NOW SUPER DESENGRASANTE MULTIUSOS 208 L</v>
          </cell>
          <cell r="C24">
            <v>998.27</v>
          </cell>
        </row>
        <row r="25">
          <cell r="A25" t="str">
            <v>101001-100000</v>
          </cell>
          <cell r="B25" t="str">
            <v>NOW DESENGRASANTE MULTIUSOS 1000 L</v>
          </cell>
          <cell r="C25">
            <v>2893.74</v>
          </cell>
        </row>
        <row r="26">
          <cell r="A26" t="str">
            <v>101003-000101</v>
          </cell>
          <cell r="B26" t="str">
            <v>NOW DESENGRASANTE DE COCINA 1 L</v>
          </cell>
          <cell r="C26">
            <v>11.98</v>
          </cell>
        </row>
        <row r="27">
          <cell r="A27" t="str">
            <v>101003-000501</v>
          </cell>
          <cell r="B27" t="str">
            <v>NOW DESENGRASANTE COCINA 5 L</v>
          </cell>
          <cell r="C27">
            <v>0</v>
          </cell>
        </row>
        <row r="28">
          <cell r="A28" t="str">
            <v>101003-000110</v>
          </cell>
          <cell r="B28" t="str">
            <v>NOW COCINA DESENGRASANTE 1 L CR</v>
          </cell>
          <cell r="C28">
            <v>10.036923076923078</v>
          </cell>
        </row>
        <row r="29">
          <cell r="A29" t="str">
            <v>101003-000600</v>
          </cell>
          <cell r="B29" t="str">
            <v>NOW DESENGRASANTE COCINA 5/1 L/112 PLT CA</v>
          </cell>
          <cell r="C29">
            <v>0</v>
          </cell>
        </row>
        <row r="30">
          <cell r="A30" t="str">
            <v>101003-000601</v>
          </cell>
          <cell r="B30" t="str">
            <v xml:space="preserve">NOW DESENGRASANTE COCINA 5/1 </v>
          </cell>
          <cell r="C30">
            <v>0</v>
          </cell>
        </row>
        <row r="31">
          <cell r="A31" t="str">
            <v>101003-000602</v>
          </cell>
          <cell r="B31" t="str">
            <v>NOW DESENGRASANTE COCINA 5/1 L/174 PLT PR</v>
          </cell>
          <cell r="C31">
            <v>0</v>
          </cell>
        </row>
        <row r="32">
          <cell r="A32" t="str">
            <v>101003-001200</v>
          </cell>
          <cell r="B32" t="str">
            <v>NOW COCINA 1 L (CAJA 12PZAS)</v>
          </cell>
          <cell r="C32">
            <v>121.76</v>
          </cell>
        </row>
        <row r="33">
          <cell r="A33" t="str">
            <v>101003-002001</v>
          </cell>
          <cell r="B33" t="str">
            <v>NOW DESENGRASANTE DE COCINA 20 L</v>
          </cell>
          <cell r="C33">
            <v>112.2625</v>
          </cell>
        </row>
        <row r="34">
          <cell r="A34" t="str">
            <v>101003-020801</v>
          </cell>
          <cell r="B34" t="str">
            <v>NOW DESENGRASANTE DE COCINA 208 L</v>
          </cell>
          <cell r="C34">
            <v>0</v>
          </cell>
        </row>
        <row r="35">
          <cell r="A35" t="str">
            <v>101003-100000</v>
          </cell>
          <cell r="B35" t="str">
            <v>NOW DESENGRANSANTE DE COCINA 1000 L</v>
          </cell>
          <cell r="C35">
            <v>0</v>
          </cell>
        </row>
        <row r="36">
          <cell r="A36" t="str">
            <v>101004-000101</v>
          </cell>
          <cell r="B36" t="str">
            <v>NOW VIDRIOS Y SUPERFICIES 1 L</v>
          </cell>
          <cell r="C36">
            <v>8.3068181818181817</v>
          </cell>
        </row>
        <row r="37">
          <cell r="A37" t="str">
            <v>101004-000102</v>
          </cell>
          <cell r="B37" t="str">
            <v>NOW VIDRIOS Y SUPERFICIES 1 L CR</v>
          </cell>
          <cell r="C37">
            <v>10.034974093264248</v>
          </cell>
        </row>
        <row r="38">
          <cell r="A38" t="str">
            <v>101004-000600</v>
          </cell>
          <cell r="B38" t="str">
            <v>NOW LIMPIADOR VIDRIOS Y SUPERFICIES CON VINAGRE 5/1 L/112 PLT CA</v>
          </cell>
          <cell r="C38">
            <v>4330.4816666666666</v>
          </cell>
        </row>
        <row r="39">
          <cell r="A39" t="str">
            <v>101004-000601</v>
          </cell>
          <cell r="B39" t="str">
            <v>NOW VIDRIOS Y SUPERFICIES 5/1 L</v>
          </cell>
          <cell r="C39">
            <v>33.83</v>
          </cell>
        </row>
        <row r="40">
          <cell r="A40" t="str">
            <v>101004-000602</v>
          </cell>
          <cell r="B40" t="str">
            <v>NOW VIDRIOS Y SUPERFICIES 5/1 L/174 PLT PR</v>
          </cell>
          <cell r="C40">
            <v>0</v>
          </cell>
        </row>
        <row r="41">
          <cell r="A41" t="str">
            <v>101004-001200</v>
          </cell>
          <cell r="B41" t="str">
            <v>NOW VIDRIOS 1 L (CAJA/12 PZAS)</v>
          </cell>
          <cell r="C41">
            <v>99.57</v>
          </cell>
        </row>
        <row r="42">
          <cell r="A42" t="str">
            <v>101004-002001</v>
          </cell>
          <cell r="B42" t="str">
            <v>NOW VIDRIOS Y SUPERFICIES 20 L</v>
          </cell>
          <cell r="C42">
            <v>108.92</v>
          </cell>
        </row>
        <row r="43">
          <cell r="A43" t="str">
            <v>101004-020801</v>
          </cell>
          <cell r="B43" t="str">
            <v>NOW VIDRIOS Y SUPERFICIES 208 L</v>
          </cell>
          <cell r="C43">
            <v>0</v>
          </cell>
        </row>
        <row r="44">
          <cell r="A44" t="str">
            <v>101004-100000</v>
          </cell>
          <cell r="B44" t="str">
            <v>NOW VIDRIOS Y SUPERFICIES 1000 L</v>
          </cell>
          <cell r="C44">
            <v>0</v>
          </cell>
        </row>
        <row r="45">
          <cell r="A45" t="str">
            <v>101006-000501</v>
          </cell>
          <cell r="B45" t="str">
            <v>NOW DETERGENTE PARA ROPA 5 L</v>
          </cell>
          <cell r="C45">
            <v>27.32</v>
          </cell>
        </row>
        <row r="46">
          <cell r="A46" t="str">
            <v>101006-000903</v>
          </cell>
          <cell r="B46" t="str">
            <v>NOW DETERGENTE LIQUIDO PARA ROPA DE COLOR 9 L PR</v>
          </cell>
          <cell r="C46">
            <v>59.461238461538464</v>
          </cell>
        </row>
        <row r="47">
          <cell r="A47" t="str">
            <v>101006-000502</v>
          </cell>
          <cell r="B47" t="str">
            <v>DETERGENTE NOW 5 L (PDC)</v>
          </cell>
          <cell r="C47">
            <v>0</v>
          </cell>
        </row>
        <row r="48">
          <cell r="A48" t="str">
            <v>101006-000901</v>
          </cell>
          <cell r="B48" t="str">
            <v>NOW DETERGENTE 9 L</v>
          </cell>
          <cell r="C48">
            <v>56.61</v>
          </cell>
        </row>
        <row r="49">
          <cell r="A49" t="str">
            <v>101006-000901</v>
          </cell>
          <cell r="B49" t="str">
            <v>NOW DETERGENTE 9 L</v>
          </cell>
          <cell r="C49">
            <v>56.61</v>
          </cell>
        </row>
        <row r="50">
          <cell r="A50" t="str">
            <v>101007-000501</v>
          </cell>
          <cell r="B50" t="str">
            <v>NOW SUAVIZANTE DE TELAS 5 L</v>
          </cell>
          <cell r="C50">
            <v>31.41</v>
          </cell>
        </row>
        <row r="51">
          <cell r="A51" t="str">
            <v>101007-000901</v>
          </cell>
          <cell r="B51" t="str">
            <v>NOW SUAVIZANTE 9 L</v>
          </cell>
          <cell r="C51">
            <v>0</v>
          </cell>
        </row>
        <row r="52">
          <cell r="A52" t="str">
            <v>101008-000101</v>
          </cell>
          <cell r="B52" t="str">
            <v>NOW BAÑOS Y AZULEJOS 1 L</v>
          </cell>
          <cell r="C52">
            <v>10.32</v>
          </cell>
        </row>
        <row r="53">
          <cell r="A53" t="str">
            <v>101008-000110</v>
          </cell>
          <cell r="B53" t="str">
            <v>NOW LIMPIADOR BAÑOS Y AZULEJOS 1 L CR</v>
          </cell>
          <cell r="C53">
            <v>10.209615384615384</v>
          </cell>
        </row>
        <row r="54">
          <cell r="A54" t="str">
            <v>101008-000401</v>
          </cell>
          <cell r="B54" t="str">
            <v>NOW BAÑOS Y AZULEJOS 4 L</v>
          </cell>
          <cell r="C54">
            <v>0</v>
          </cell>
        </row>
        <row r="55">
          <cell r="A55" t="str">
            <v>101008-000501</v>
          </cell>
          <cell r="B55" t="str">
            <v>NOW BAÑOS Y AZULEJOS 4/1 L</v>
          </cell>
          <cell r="C55">
            <v>0</v>
          </cell>
        </row>
        <row r="56">
          <cell r="A56" t="str">
            <v>101008-000510</v>
          </cell>
          <cell r="B56" t="str">
            <v>NOW LIMPIADOR BAÑOS Y AZULEJOS CON CLORO ACTIVO ANTI HONGOS 4/1 L/128 PLT CA</v>
          </cell>
          <cell r="C56">
            <v>5138.5788888888892</v>
          </cell>
        </row>
        <row r="57">
          <cell r="A57" t="str">
            <v>101008-000601</v>
          </cell>
          <cell r="B57" t="str">
            <v>NOW BAÑOS Y AZULEJOS 5/1 L</v>
          </cell>
          <cell r="C57">
            <v>41.88</v>
          </cell>
        </row>
        <row r="58">
          <cell r="A58" t="str">
            <v>101008-001200</v>
          </cell>
          <cell r="B58" t="str">
            <v>NOW BAÑOS 1 L (CAJA/12 PZAS)</v>
          </cell>
          <cell r="C58">
            <v>123.91</v>
          </cell>
        </row>
        <row r="59">
          <cell r="A59" t="str">
            <v>101008-002001</v>
          </cell>
          <cell r="B59" t="str">
            <v>NOW BAÑOS Y AZULEJOS 20 L</v>
          </cell>
          <cell r="C59">
            <v>95.39</v>
          </cell>
        </row>
        <row r="60">
          <cell r="A60" t="str">
            <v>101008-002002</v>
          </cell>
          <cell r="B60" t="str">
            <v>NOW BAÑOS Y AZULEJOS 20 L (PDC)</v>
          </cell>
          <cell r="C60">
            <v>0</v>
          </cell>
        </row>
        <row r="61">
          <cell r="A61" t="str">
            <v>101008-020801</v>
          </cell>
          <cell r="B61" t="str">
            <v>NOW BAÑOS Y AZULEJOS 208 L</v>
          </cell>
          <cell r="C61">
            <v>922.89300000000003</v>
          </cell>
        </row>
        <row r="62">
          <cell r="A62" t="str">
            <v>101008-100000</v>
          </cell>
          <cell r="B62" t="str">
            <v>NOW BAÑOS Y AZULEJOS 1000 L</v>
          </cell>
          <cell r="C62">
            <v>2679.91</v>
          </cell>
        </row>
        <row r="63">
          <cell r="A63" t="str">
            <v>101012-000901</v>
          </cell>
          <cell r="B63" t="str">
            <v>NOW DETERGENTE ROPA OSCURA 9 L</v>
          </cell>
          <cell r="C63">
            <v>70.64</v>
          </cell>
        </row>
        <row r="64">
          <cell r="A64" t="str">
            <v>101016-000280</v>
          </cell>
          <cell r="B64" t="str">
            <v>NOW JABON LIQUIDO LAVATRASTES 2.80 L/156 PLT CA</v>
          </cell>
          <cell r="C64">
            <v>6017.74</v>
          </cell>
        </row>
        <row r="65">
          <cell r="A65" t="str">
            <v>101016-000281</v>
          </cell>
          <cell r="B65" t="str">
            <v>NOW LAVATRASTES LIMON 2.80 L MX</v>
          </cell>
          <cell r="C65">
            <v>36.51</v>
          </cell>
        </row>
        <row r="66">
          <cell r="A66" t="str">
            <v>101016-000282</v>
          </cell>
          <cell r="B66" t="str">
            <v>NOW LAVATRASTES LIMON 2.80 L PR</v>
          </cell>
          <cell r="C66">
            <v>41.57</v>
          </cell>
        </row>
        <row r="67">
          <cell r="A67" t="str">
            <v>101017-000201</v>
          </cell>
          <cell r="B67" t="str">
            <v>NOW LIMPIADOR LIMON 2 L</v>
          </cell>
          <cell r="C67">
            <v>14.38</v>
          </cell>
        </row>
        <row r="68">
          <cell r="A68" t="str">
            <v>101017-000501</v>
          </cell>
          <cell r="B68" t="str">
            <v>NOW LIMPIADOR LIMON 5 L</v>
          </cell>
          <cell r="C68">
            <v>27.62</v>
          </cell>
        </row>
        <row r="69">
          <cell r="A69" t="str">
            <v>101017-001001</v>
          </cell>
          <cell r="B69" t="str">
            <v>NOW LIMPIADOR LIMON 10 L</v>
          </cell>
          <cell r="C69">
            <v>48.31</v>
          </cell>
        </row>
        <row r="70">
          <cell r="A70" t="str">
            <v>101017-001200</v>
          </cell>
          <cell r="B70" t="str">
            <v>NOW LIMON 2 L (CAJA/6 PZAS)</v>
          </cell>
          <cell r="C70">
            <v>84.31</v>
          </cell>
        </row>
        <row r="71">
          <cell r="A71" t="str">
            <v>101017-002001</v>
          </cell>
          <cell r="B71" t="str">
            <v>NOW LIMPIADOR LIMON 20 L</v>
          </cell>
          <cell r="C71">
            <v>121.11</v>
          </cell>
        </row>
        <row r="72">
          <cell r="A72" t="str">
            <v>101017-020801</v>
          </cell>
          <cell r="B72" t="str">
            <v>NOW LIMPIADOR LIMON 208 L</v>
          </cell>
          <cell r="C72">
            <v>1220.68</v>
          </cell>
        </row>
        <row r="73">
          <cell r="A73" t="str">
            <v>101017-100000</v>
          </cell>
          <cell r="B73" t="str">
            <v>NOW LIMPIADOR LIMON 1000 L</v>
          </cell>
          <cell r="C73">
            <v>3953.3</v>
          </cell>
        </row>
        <row r="74">
          <cell r="A74" t="str">
            <v>101019-000501</v>
          </cell>
          <cell r="B74" t="str">
            <v>NOW LIMPIADOR MANZANA CANELA 5 L</v>
          </cell>
          <cell r="C74">
            <v>0</v>
          </cell>
        </row>
        <row r="75">
          <cell r="A75" t="str">
            <v>101019-001001</v>
          </cell>
          <cell r="B75" t="str">
            <v>NOW LIMPIADOR MANZANA CANELA 10 L</v>
          </cell>
          <cell r="C75">
            <v>34.619999999999997</v>
          </cell>
        </row>
        <row r="76">
          <cell r="A76" t="str">
            <v>101019-002001</v>
          </cell>
          <cell r="B76" t="str">
            <v>NOW LIMPIADOR MANZANA CANELA 20 L</v>
          </cell>
          <cell r="C76">
            <v>53.63</v>
          </cell>
        </row>
        <row r="77">
          <cell r="A77" t="str">
            <v>101019-020801</v>
          </cell>
          <cell r="B77" t="str">
            <v>NOW LIMPIADOR MANZANA CANELA 208 L</v>
          </cell>
          <cell r="C77">
            <v>0</v>
          </cell>
        </row>
        <row r="78">
          <cell r="A78" t="str">
            <v>101021-000401</v>
          </cell>
          <cell r="B78" t="str">
            <v>NOW PRELAVADOR OXÍGENO 4 L</v>
          </cell>
          <cell r="C78">
            <v>0</v>
          </cell>
        </row>
        <row r="79">
          <cell r="A79" t="str">
            <v>101021-000501</v>
          </cell>
          <cell r="B79" t="str">
            <v>NOW PRELAVADOR OXÍGENO 5 L</v>
          </cell>
          <cell r="C79">
            <v>0</v>
          </cell>
        </row>
        <row r="80">
          <cell r="A80" t="str">
            <v>101021-000901</v>
          </cell>
          <cell r="B80" t="str">
            <v>NOW QUITAMANCHAS 9 L</v>
          </cell>
          <cell r="C80">
            <v>60.56</v>
          </cell>
        </row>
        <row r="81">
          <cell r="A81" t="str">
            <v>101021-001001</v>
          </cell>
          <cell r="B81" t="str">
            <v>NOW QUITAMANCHAS 10 L</v>
          </cell>
          <cell r="C81">
            <v>68.91</v>
          </cell>
        </row>
        <row r="82">
          <cell r="A82" t="str">
            <v>101022-000501</v>
          </cell>
          <cell r="B82" t="str">
            <v>NOW DESENGRASANTE AUTOMOTRIZ 5 L</v>
          </cell>
          <cell r="C82">
            <v>47.182249999999996</v>
          </cell>
        </row>
        <row r="83">
          <cell r="A83" t="str">
            <v>102002-000501</v>
          </cell>
          <cell r="B83" t="str">
            <v>SENSACIONAL LIMPIADOR LAVANDA 5 L</v>
          </cell>
          <cell r="C83">
            <v>24.68</v>
          </cell>
        </row>
        <row r="84">
          <cell r="A84" t="str">
            <v>102002-001001</v>
          </cell>
          <cell r="B84" t="str">
            <v>SENSACIONAL LIMPIADOR LAVANDA 10 L</v>
          </cell>
          <cell r="C84">
            <v>45.7</v>
          </cell>
        </row>
        <row r="85">
          <cell r="A85" t="str">
            <v>102002-002001</v>
          </cell>
          <cell r="B85" t="str">
            <v>SENSACIONAL LIMPIADOR LAVANDA 20 L</v>
          </cell>
          <cell r="C85">
            <v>92.68</v>
          </cell>
        </row>
        <row r="86">
          <cell r="A86" t="str">
            <v>102002-002002</v>
          </cell>
          <cell r="B86" t="str">
            <v>SENSACIONAL LIMPIADOR LAVANDA 20 L (PDC)</v>
          </cell>
          <cell r="C86">
            <v>0</v>
          </cell>
        </row>
        <row r="87">
          <cell r="A87" t="str">
            <v>102002-020801</v>
          </cell>
          <cell r="B87" t="str">
            <v>SENSACIONAL LIMPIADOR LAVANDA 208 L</v>
          </cell>
          <cell r="C87">
            <v>0</v>
          </cell>
        </row>
        <row r="88">
          <cell r="A88" t="str">
            <v>102002-100000</v>
          </cell>
          <cell r="B88" t="str">
            <v>SENSACIONAL LIMPIADOR LAVANDA 1000 L</v>
          </cell>
          <cell r="C88">
            <v>3373.32</v>
          </cell>
        </row>
        <row r="89">
          <cell r="A89" t="str">
            <v>102004-000501</v>
          </cell>
          <cell r="B89" t="str">
            <v>SENSACIONAL LIMPIADOR PINO 5 L</v>
          </cell>
          <cell r="C89">
            <v>23.29</v>
          </cell>
        </row>
        <row r="90">
          <cell r="A90" t="str">
            <v>102004-001001</v>
          </cell>
          <cell r="B90" t="str">
            <v>SENSACIONAL LIMPIADOR PINO 10 L</v>
          </cell>
          <cell r="C90">
            <v>43.3</v>
          </cell>
        </row>
        <row r="91">
          <cell r="A91" t="str">
            <v>102004-002001</v>
          </cell>
          <cell r="B91" t="str">
            <v>SENSACIONAL LIMPIADOR PINO 20 L</v>
          </cell>
          <cell r="C91">
            <v>102.56</v>
          </cell>
        </row>
        <row r="92">
          <cell r="A92" t="str">
            <v>102004-002002</v>
          </cell>
          <cell r="B92" t="str">
            <v>SENSACIONAL LIMPIADOR PINO 20 L (PDC)</v>
          </cell>
          <cell r="C92">
            <v>0</v>
          </cell>
        </row>
        <row r="93">
          <cell r="A93" t="str">
            <v>102004-020801</v>
          </cell>
          <cell r="B93" t="str">
            <v>SENSACIONAL LIMPIADOR PINO 208 L</v>
          </cell>
          <cell r="C93">
            <v>0</v>
          </cell>
        </row>
        <row r="94">
          <cell r="A94" t="str">
            <v>102004-100000</v>
          </cell>
          <cell r="B94" t="str">
            <v>SENSACIONAL LIMPIADOR PINO 1000 L</v>
          </cell>
          <cell r="C94">
            <v>3201.34</v>
          </cell>
        </row>
        <row r="95">
          <cell r="A95" t="str">
            <v>102005-000501</v>
          </cell>
          <cell r="B95" t="str">
            <v>SENSACIONAL SUAVIZANTE COMPLETE 5 L</v>
          </cell>
          <cell r="C95">
            <v>0</v>
          </cell>
        </row>
        <row r="96">
          <cell r="A96" t="str">
            <v>102005-002001</v>
          </cell>
          <cell r="B96" t="str">
            <v>SENSACIONAL SUAVIZANTE COMPLETE 20 L</v>
          </cell>
          <cell r="C96">
            <v>0</v>
          </cell>
        </row>
        <row r="97">
          <cell r="A97" t="str">
            <v>102005-020801</v>
          </cell>
          <cell r="B97" t="str">
            <v>SENSACIONAL SUAVIZANTE COMPLETE 208 L</v>
          </cell>
          <cell r="C97">
            <v>0</v>
          </cell>
        </row>
        <row r="98">
          <cell r="A98" t="str">
            <v>102005-100000</v>
          </cell>
          <cell r="B98" t="str">
            <v>SENSACIONAL SUAVIZANTE COMPLETE 1000 L</v>
          </cell>
          <cell r="C98">
            <v>0</v>
          </cell>
        </row>
        <row r="99">
          <cell r="A99" t="str">
            <v>102006-000502</v>
          </cell>
          <cell r="B99" t="str">
            <v>SENSACIONAL DETERGENTE R OSCURA 5 L (PDC)</v>
          </cell>
          <cell r="C99">
            <v>0</v>
          </cell>
        </row>
        <row r="100">
          <cell r="A100" t="str">
            <v>102006-002002</v>
          </cell>
          <cell r="B100" t="str">
            <v>SENSACIONAL DETERGENTE ROPA OSCURA 20L (PDC)</v>
          </cell>
          <cell r="C100">
            <v>0</v>
          </cell>
        </row>
        <row r="101">
          <cell r="A101" t="str">
            <v>102014-000103</v>
          </cell>
          <cell r="B101" t="str">
            <v>SENSACIONAL LIMPIADOR BAÑOS Y AZULEJOS CON CLORO ACTIVO 1 L CS</v>
          </cell>
          <cell r="C101">
            <v>0</v>
          </cell>
        </row>
        <row r="102">
          <cell r="A102" t="str">
            <v>102015-002001</v>
          </cell>
          <cell r="B102" t="str">
            <v>SENSACIONAL BLANQUEADOR 20 L</v>
          </cell>
          <cell r="C102">
            <v>69.16</v>
          </cell>
        </row>
        <row r="103">
          <cell r="A103" t="str">
            <v>102015-002002</v>
          </cell>
          <cell r="B103" t="str">
            <v>SENSACIONAL BLANQUEADOR 20 L (PDC)</v>
          </cell>
          <cell r="C103">
            <v>0</v>
          </cell>
        </row>
        <row r="104">
          <cell r="A104" t="str">
            <v>102015-020801</v>
          </cell>
          <cell r="B104" t="str">
            <v>SENSACIONAL BLANQUEADOR 208 L</v>
          </cell>
          <cell r="C104">
            <v>672.46</v>
          </cell>
        </row>
        <row r="105">
          <cell r="A105" t="str">
            <v>102015-100000</v>
          </cell>
          <cell r="B105" t="str">
            <v>SENSACIONAL BLANQUEADOR 1000 L</v>
          </cell>
          <cell r="C105">
            <v>1320.34</v>
          </cell>
        </row>
        <row r="106">
          <cell r="A106" t="str">
            <v>101025-001001</v>
          </cell>
          <cell r="B106" t="str">
            <v>NOW LIMPIADOR BRISA DE MAR 10 L</v>
          </cell>
          <cell r="C106">
            <v>40.913196721311472</v>
          </cell>
        </row>
        <row r="107">
          <cell r="A107" t="str">
            <v>102024-000103</v>
          </cell>
          <cell r="B107" t="str">
            <v>SENSACIONAL MULTIUSOS DESENGRASANTE 1 L CS</v>
          </cell>
          <cell r="C107">
            <v>0</v>
          </cell>
        </row>
        <row r="108">
          <cell r="A108" t="str">
            <v>102026-000501</v>
          </cell>
          <cell r="B108" t="str">
            <v>SENSACIONAL SUAVIZANTE 5 L</v>
          </cell>
          <cell r="C108">
            <v>38.25</v>
          </cell>
        </row>
        <row r="109">
          <cell r="A109" t="str">
            <v>102026-000502</v>
          </cell>
          <cell r="B109" t="str">
            <v>SENSACIONAL SUAVIZANTE 5 L (PDC)</v>
          </cell>
          <cell r="C109">
            <v>0</v>
          </cell>
        </row>
        <row r="110">
          <cell r="A110" t="str">
            <v>102026-000503</v>
          </cell>
          <cell r="B110" t="str">
            <v>SENSACIONAL SUAVIZANTE DE TELAS 5 L CS</v>
          </cell>
          <cell r="C110">
            <v>0</v>
          </cell>
        </row>
        <row r="111">
          <cell r="A111" t="str">
            <v>102026-001001</v>
          </cell>
          <cell r="B111" t="str">
            <v>SENSACIONAL SUAVIZANTE 10 L</v>
          </cell>
          <cell r="C111">
            <v>60.43</v>
          </cell>
        </row>
        <row r="112">
          <cell r="A112" t="str">
            <v>102026-002001</v>
          </cell>
          <cell r="B112" t="str">
            <v>SENSACIONAL SUAVIZANTE 20 L</v>
          </cell>
          <cell r="C112">
            <v>197.53</v>
          </cell>
        </row>
        <row r="113">
          <cell r="A113" t="str">
            <v>102026-002002</v>
          </cell>
          <cell r="B113" t="str">
            <v>SENSACIONAL SUAVIZANTE 20 L (PDC)</v>
          </cell>
          <cell r="C113">
            <v>0</v>
          </cell>
        </row>
        <row r="114">
          <cell r="A114" t="str">
            <v>102026-020801</v>
          </cell>
          <cell r="B114" t="str">
            <v>SENSACIONAL SUAVIZANTE 208 L</v>
          </cell>
          <cell r="C114">
            <v>1354.25</v>
          </cell>
        </row>
        <row r="115">
          <cell r="A115" t="str">
            <v>102026-100000</v>
          </cell>
          <cell r="B115" t="str">
            <v>SENSACIONAL SUAVIZANTE 1000 L</v>
          </cell>
          <cell r="C115">
            <v>4602.09</v>
          </cell>
        </row>
        <row r="116">
          <cell r="A116" t="str">
            <v>102029-000501</v>
          </cell>
          <cell r="B116" t="str">
            <v>SENSACIONAL DETERGENTE 5 L</v>
          </cell>
          <cell r="C116">
            <v>30.87</v>
          </cell>
        </row>
        <row r="117">
          <cell r="A117" t="str">
            <v>102029-000502</v>
          </cell>
          <cell r="B117" t="str">
            <v>SENSACIONAL DETERGENTE 5 L (PDC)</v>
          </cell>
          <cell r="C117">
            <v>0</v>
          </cell>
        </row>
        <row r="118">
          <cell r="A118" t="str">
            <v>102029-001001</v>
          </cell>
          <cell r="B118" t="str">
            <v>SENSACIONAL DETERGENTE 10 L</v>
          </cell>
          <cell r="C118">
            <v>51.01</v>
          </cell>
        </row>
        <row r="119">
          <cell r="A119" t="str">
            <v>102029-002001</v>
          </cell>
          <cell r="B119" t="str">
            <v>SENSACIONAL DETERGENTE 20 L</v>
          </cell>
          <cell r="C119">
            <v>121.92</v>
          </cell>
        </row>
        <row r="120">
          <cell r="A120" t="str">
            <v>102029-002002</v>
          </cell>
          <cell r="B120" t="str">
            <v>SENSACIONAL DETERGENTE 20 L (PDC)</v>
          </cell>
          <cell r="C120">
            <v>0</v>
          </cell>
        </row>
        <row r="121">
          <cell r="A121" t="str">
            <v>102029-020801</v>
          </cell>
          <cell r="B121" t="str">
            <v>SENSACIONAL DETERGENTE 208 L</v>
          </cell>
          <cell r="C121">
            <v>1168.75</v>
          </cell>
        </row>
        <row r="122">
          <cell r="A122" t="str">
            <v>102029-100000</v>
          </cell>
          <cell r="B122" t="str">
            <v>SENSACIONAL DETERGENTE 1000 L</v>
          </cell>
          <cell r="C122">
            <v>4285.41</v>
          </cell>
        </row>
        <row r="123">
          <cell r="A123" t="str">
            <v>103000-000100</v>
          </cell>
          <cell r="B123" t="str">
            <v>MIRACHEM OPTIX SCREEN, LENS &amp; DISPLAY CLEANER 32 Oz</v>
          </cell>
          <cell r="C123">
            <v>30.147999999999985</v>
          </cell>
        </row>
        <row r="124">
          <cell r="A124" t="str">
            <v>103001-000102</v>
          </cell>
          <cell r="B124" t="str">
            <v>MIRACHEM 500 PW AEROSOL 18 OZ</v>
          </cell>
          <cell r="C124">
            <v>58.47</v>
          </cell>
        </row>
        <row r="125">
          <cell r="A125" t="str">
            <v>103001-001891</v>
          </cell>
          <cell r="B125" t="str">
            <v>MIRACHEM 500 18.9 L</v>
          </cell>
          <cell r="C125">
            <v>447.23</v>
          </cell>
        </row>
        <row r="126">
          <cell r="A126" t="str">
            <v>103001-020801</v>
          </cell>
          <cell r="B126" t="str">
            <v>MIRACHEM 500 208 L</v>
          </cell>
          <cell r="C126">
            <v>4618.79</v>
          </cell>
        </row>
        <row r="127">
          <cell r="A127" t="str">
            <v>103002-001891</v>
          </cell>
          <cell r="B127" t="str">
            <v>MIRACHEM 250 RUST &amp; SCALE REMOVER 5 GAL</v>
          </cell>
          <cell r="C127">
            <v>421.61400000000003</v>
          </cell>
        </row>
        <row r="128">
          <cell r="A128" t="str">
            <v>103003-020801</v>
          </cell>
          <cell r="B128" t="str">
            <v>MIRACHEM 750 208 L</v>
          </cell>
          <cell r="C128">
            <v>5911.9338235294126</v>
          </cell>
        </row>
        <row r="129">
          <cell r="A129" t="str">
            <v>105000-000901</v>
          </cell>
          <cell r="B129" t="str">
            <v>NATURAL SCIENCE DETERGENTE 9 L MX</v>
          </cell>
          <cell r="C129">
            <v>53.300714285714285</v>
          </cell>
        </row>
        <row r="130">
          <cell r="A130" t="str">
            <v>105000-000903</v>
          </cell>
          <cell r="B130" t="str">
            <v>NATURAL SCIENCE DETERGENTE 9 L PR</v>
          </cell>
          <cell r="C130">
            <v>61.91</v>
          </cell>
        </row>
        <row r="131">
          <cell r="A131" t="str">
            <v>105001-000901</v>
          </cell>
          <cell r="B131" t="str">
            <v>NATURAL SCIENCE SUAVIZANTE 9 L MX</v>
          </cell>
          <cell r="C131">
            <v>65.430000000000007</v>
          </cell>
        </row>
        <row r="132">
          <cell r="A132" t="str">
            <v>105001-000903</v>
          </cell>
          <cell r="B132" t="str">
            <v>NATURAL SCIENCE SUAVIZANTE 9 L PR</v>
          </cell>
          <cell r="C132">
            <v>69.680000000000007</v>
          </cell>
        </row>
        <row r="133">
          <cell r="A133" t="str">
            <v>105002-000901</v>
          </cell>
          <cell r="B133" t="str">
            <v>NATURAL SCIENCE DETERGENTE ROPA OSCURA 9 L MX</v>
          </cell>
          <cell r="C133">
            <v>66.809464285714284</v>
          </cell>
        </row>
        <row r="134">
          <cell r="A134" t="str">
            <v>105002-000903</v>
          </cell>
          <cell r="B134" t="str">
            <v>NATURAL SCIENCE DETERGENTE ROPA OSCURA 9 L PR</v>
          </cell>
          <cell r="C134">
            <v>72.569999999999993</v>
          </cell>
        </row>
        <row r="135">
          <cell r="A135" t="str">
            <v>108001-000101</v>
          </cell>
          <cell r="B135" t="str">
            <v>GV ANTI-HONGOS 1 L ATOM</v>
          </cell>
          <cell r="C135">
            <v>9.7573795104718641</v>
          </cell>
        </row>
        <row r="136">
          <cell r="A136" t="str">
            <v>108001-000102</v>
          </cell>
          <cell r="B136" t="str">
            <v>GV ANTI-HONGOS 1 L REFILL</v>
          </cell>
          <cell r="C136">
            <v>7.6191199058590362</v>
          </cell>
        </row>
        <row r="137">
          <cell r="A137" t="str">
            <v>109001-001000</v>
          </cell>
          <cell r="B137" t="str">
            <v>MM LIMPIADOR MULTIUSOS PINO 10 L/90 PLT</v>
          </cell>
          <cell r="C137">
            <v>4198.96</v>
          </cell>
        </row>
        <row r="138">
          <cell r="A138" t="str">
            <v>109001-002000</v>
          </cell>
          <cell r="B138" t="str">
            <v>MM LIMPIADOR MULTIUSOS PINO 20 L/48 PLT</v>
          </cell>
          <cell r="C138">
            <v>5184.79</v>
          </cell>
        </row>
        <row r="139">
          <cell r="A139" t="str">
            <v>109002-002000</v>
          </cell>
          <cell r="B139" t="str">
            <v>MM BLANQUEADOR 20L/48 PLT</v>
          </cell>
          <cell r="C139">
            <v>3312.72</v>
          </cell>
        </row>
        <row r="140">
          <cell r="A140" t="str">
            <v>109003-000600</v>
          </cell>
          <cell r="B140" t="str">
            <v>MM MULTIUSOS DESENGRASANTE 5/1 L/116 PLT</v>
          </cell>
          <cell r="C140">
            <v>4669.34</v>
          </cell>
        </row>
        <row r="141">
          <cell r="A141" t="str">
            <v>109003-001000</v>
          </cell>
          <cell r="B141" t="str">
            <v>MM DESENGRASANTE MULTIUSOS CONCENTRADO 10 L/100 PLT</v>
          </cell>
          <cell r="C141">
            <v>5516.68</v>
          </cell>
        </row>
        <row r="142">
          <cell r="A142" t="str">
            <v>109004-000600</v>
          </cell>
          <cell r="B142" t="str">
            <v>MM VIDRIOS Y SUPERFICIES 5/1 L/116 PLT</v>
          </cell>
          <cell r="C142">
            <v>3583.51</v>
          </cell>
        </row>
        <row r="143">
          <cell r="A143" t="str">
            <v>109005-000600</v>
          </cell>
          <cell r="B143" t="str">
            <v>MM BAÑOS Y AZULEJOS 5/1 L/116 PLT</v>
          </cell>
          <cell r="C143">
            <v>4343.54</v>
          </cell>
        </row>
        <row r="144">
          <cell r="A144" t="str">
            <v>109006-000900</v>
          </cell>
          <cell r="B144" t="str">
            <v>MM SUAVIZANTE 9L/60 PLT</v>
          </cell>
          <cell r="C144">
            <v>3996.25</v>
          </cell>
        </row>
        <row r="145">
          <cell r="A145" t="str">
            <v>109006-001000</v>
          </cell>
          <cell r="B145" t="str">
            <v>MM SUAVIZANTE 10 L/60 PLT</v>
          </cell>
          <cell r="C145">
            <v>4288.4776637168143</v>
          </cell>
        </row>
        <row r="146">
          <cell r="A146" t="str">
            <v>109006-002000</v>
          </cell>
          <cell r="B146" t="str">
            <v>MM SUAVIZANTE 20L/48 PLT</v>
          </cell>
          <cell r="C146">
            <v>6456.05</v>
          </cell>
        </row>
        <row r="147">
          <cell r="A147" t="str">
            <v>109007-000900</v>
          </cell>
          <cell r="B147" t="str">
            <v>MM DETERGENTE 9L/60 PLT</v>
          </cell>
          <cell r="C147">
            <v>3475.51</v>
          </cell>
        </row>
        <row r="148">
          <cell r="A148" t="str">
            <v>109007-001000</v>
          </cell>
          <cell r="B148" t="str">
            <v>MM DETERGENTE 10 L/60 PLT</v>
          </cell>
          <cell r="C148">
            <v>3875.46</v>
          </cell>
        </row>
        <row r="149">
          <cell r="A149" t="str">
            <v>109007-002000</v>
          </cell>
          <cell r="B149" t="str">
            <v>MM DETERGENTE 20L/48 PLT</v>
          </cell>
          <cell r="C149">
            <v>5753.42</v>
          </cell>
        </row>
        <row r="150">
          <cell r="A150" t="str">
            <v>109008-000900</v>
          </cell>
          <cell r="B150" t="str">
            <v>MM DETERGENTE ROPA OSCURA 9L/60 PLT</v>
          </cell>
          <cell r="C150">
            <v>4077.97</v>
          </cell>
        </row>
        <row r="151">
          <cell r="A151" t="str">
            <v>109009-001000</v>
          </cell>
          <cell r="B151" t="str">
            <v>MM QUITAMANCHAS 10 L/60 PLT</v>
          </cell>
          <cell r="C151">
            <v>4137.16</v>
          </cell>
        </row>
        <row r="152">
          <cell r="A152" t="str">
            <v>109010-000500</v>
          </cell>
          <cell r="B152" t="str">
            <v>MM DESENGRASANTE AUTOMOTRIZ 5 L/168 PLT</v>
          </cell>
          <cell r="C152">
            <v>8273.59</v>
          </cell>
        </row>
        <row r="153">
          <cell r="A153" t="str">
            <v>109010-000501</v>
          </cell>
          <cell r="B153" t="str">
            <v>MM DESENGRASANTE AUTOMOTRIZ 5 L</v>
          </cell>
          <cell r="C153">
            <v>50.734999999999999</v>
          </cell>
        </row>
        <row r="154">
          <cell r="A154" t="str">
            <v>109011-001000</v>
          </cell>
          <cell r="B154" t="str">
            <v>MM SHAMPOO AUTOMOTRIZ 10 L/100 PLT</v>
          </cell>
          <cell r="C154">
            <v>5350.2125000000005</v>
          </cell>
        </row>
        <row r="155">
          <cell r="A155" t="str">
            <v>109011-001001</v>
          </cell>
          <cell r="B155" t="str">
            <v>MM SHAMPOO AUTOMOTRIZ 10 L</v>
          </cell>
          <cell r="C155">
            <v>51.870000000000005</v>
          </cell>
        </row>
        <row r="156">
          <cell r="A156" t="str">
            <v>109012-000600</v>
          </cell>
          <cell r="B156" t="str">
            <v>MM ABRILLANTADOR DE VINIL 5/1 L/116 PLT</v>
          </cell>
          <cell r="C156">
            <v>9026.2000000000007</v>
          </cell>
        </row>
        <row r="157">
          <cell r="A157" t="str">
            <v>109012-000601</v>
          </cell>
          <cell r="B157" t="str">
            <v>MM ABRILLANTADOR DE VINIL 5/1 L</v>
          </cell>
          <cell r="C157">
            <v>80.804999999999993</v>
          </cell>
        </row>
        <row r="158">
          <cell r="A158" t="str">
            <v>469999-000000</v>
          </cell>
          <cell r="B158" t="str">
            <v>CONTENEDOR NAT 1000 L VALV MARIPOSA</v>
          </cell>
          <cell r="C158">
            <v>1200</v>
          </cell>
        </row>
        <row r="159">
          <cell r="A159" t="str">
            <v>109000-001000</v>
          </cell>
          <cell r="B159" t="str">
            <v>MM LIMPIADOR MULTIUSOS MANZANA CANELA 10 L/90 PLT</v>
          </cell>
          <cell r="C159">
            <v>3304.1988595271209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BASE C.V."/>
      <sheetName val="COSTO PROM."/>
      <sheetName val="PI-DC-FO-09"/>
      <sheetName val="RESUMEN"/>
      <sheetName val="DETALLE"/>
      <sheetName val="11-23"/>
      <sheetName val="12-23"/>
      <sheetName val="01-24"/>
      <sheetName val="02-24"/>
      <sheetName val="03-24"/>
      <sheetName val="04-24"/>
      <sheetName val="05-24"/>
      <sheetName val="06-24"/>
      <sheetName val="07-24"/>
      <sheetName val="08-24"/>
      <sheetName val="09-24"/>
      <sheetName val="10-24"/>
      <sheetName val="11-24"/>
      <sheetName val="12-24"/>
      <sheetName val="01-25"/>
      <sheetName val="02-25"/>
      <sheetName val="03-25"/>
      <sheetName val="04-25"/>
      <sheetName val="05-25"/>
      <sheetName val="06-25"/>
      <sheetName val="07-25"/>
      <sheetName val="08-25"/>
      <sheetName val="09-25"/>
      <sheetName val="10-25"/>
      <sheetName val="11-25"/>
      <sheetName val="12-25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o de Ventas"/>
      <sheetName val="C000003 Wal Mart"/>
      <sheetName val="C000006 Superama"/>
      <sheetName val="C000009 Bodega Aurrerá"/>
      <sheetName val="C000001 SamsClub"/>
      <sheetName val="C000005 Ventas Mostrador"/>
      <sheetName val="C000013 Sam´s Puerto Rico"/>
      <sheetName val="C000128 HomeDepot"/>
      <sheetName val="C000339 OPERADORA GUATEMALA"/>
      <sheetName val="C000426 &amp; 650 ProMex Cleaners"/>
      <sheetName val="C000498 SUPERMERCADOS COSTA RIC"/>
      <sheetName val="C000610 Operadora SALVADOR"/>
      <sheetName val="C000611 Supermecados NICARAGUA"/>
      <sheetName val="C000669 LUIS GARRATON"/>
      <sheetName val="Telemarketing"/>
      <sheetName val="Mirachem"/>
      <sheetName val="OP-COR-A-06"/>
      <sheetName val="OP-COR-A-07"/>
      <sheetName val="OP-COR-A-09"/>
      <sheetName val="OP-COR-B-40"/>
      <sheetName val="OP-COR-B-42"/>
      <sheetName val="OP-COR-A-51"/>
      <sheetName val="ER Autoservicios"/>
      <sheetName val="ER MIRACHEM "/>
      <sheetName val="VENTAS NACIONALES INEGI"/>
      <sheetName val="VENTAS EXT. INEGI"/>
    </sheetNames>
    <sheetDataSet>
      <sheetData sheetId="0">
        <row r="5">
          <cell r="B5" t="str">
            <v>OCTUBRE, 2020.</v>
          </cell>
        </row>
      </sheetData>
      <sheetData sheetId="1">
        <row r="20">
          <cell r="E20">
            <v>0</v>
          </cell>
        </row>
      </sheetData>
      <sheetData sheetId="2">
        <row r="18">
          <cell r="C18">
            <v>0</v>
          </cell>
        </row>
      </sheetData>
      <sheetData sheetId="3">
        <row r="18">
          <cell r="D18">
            <v>0</v>
          </cell>
        </row>
      </sheetData>
      <sheetData sheetId="4">
        <row r="10">
          <cell r="B10" t="str">
            <v>MM LIMPIADOR MANZANA CANELA     10 L</v>
          </cell>
        </row>
      </sheetData>
      <sheetData sheetId="5">
        <row r="15">
          <cell r="BK15">
            <v>159586.62</v>
          </cell>
        </row>
      </sheetData>
      <sheetData sheetId="6">
        <row r="18">
          <cell r="D18">
            <v>0</v>
          </cell>
        </row>
      </sheetData>
      <sheetData sheetId="7">
        <row r="10">
          <cell r="I10" t="str">
            <v>NOW LAVANDA 2 L</v>
          </cell>
        </row>
      </sheetData>
      <sheetData sheetId="8">
        <row r="16">
          <cell r="I16">
            <v>0</v>
          </cell>
        </row>
      </sheetData>
      <sheetData sheetId="9">
        <row r="17">
          <cell r="Q17">
            <v>625446.30000000005</v>
          </cell>
        </row>
      </sheetData>
      <sheetData sheetId="10">
        <row r="25">
          <cell r="I25">
            <v>0</v>
          </cell>
        </row>
      </sheetData>
      <sheetData sheetId="11">
        <row r="25">
          <cell r="H25">
            <v>0</v>
          </cell>
        </row>
      </sheetData>
      <sheetData sheetId="12">
        <row r="16">
          <cell r="G16">
            <v>0</v>
          </cell>
        </row>
      </sheetData>
      <sheetData sheetId="13">
        <row r="17">
          <cell r="G17">
            <v>1447299.23</v>
          </cell>
        </row>
      </sheetData>
      <sheetData sheetId="14">
        <row r="20">
          <cell r="CK20">
            <v>408823.83999999997</v>
          </cell>
        </row>
      </sheetData>
      <sheetData sheetId="15">
        <row r="20">
          <cell r="J20">
            <v>281320.69</v>
          </cell>
        </row>
      </sheetData>
      <sheetData sheetId="16"/>
      <sheetData sheetId="17">
        <row r="11">
          <cell r="B11" t="str">
            <v>VENTAS</v>
          </cell>
        </row>
      </sheetData>
      <sheetData sheetId="18"/>
      <sheetData sheetId="19"/>
      <sheetData sheetId="20"/>
      <sheetData sheetId="21">
        <row r="12">
          <cell r="B12" t="str">
            <v>HOME DEPOT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o de dotaciones (2)"/>
      <sheetName val="I m p l o s i ó n"/>
      <sheetName val="COTIZACION GARROTON PR"/>
      <sheetName val="COT COSTCO OCT 19"/>
      <sheetName val="BENEFICIO ECO NVAS FORMULAS"/>
      <sheetName val="Dotaciones Sep 16"/>
      <sheetName val="OP-COR-A-53"/>
      <sheetName val="COT HOME D PISOS LAMINADOS"/>
      <sheetName val="COTIZACION MM BLANQUEADOR 10 L"/>
      <sheetName val="COTIZACION AMAZON"/>
      <sheetName val="COTIZACION CENTROAMERICA"/>
      <sheetName val="COTIZACION CENTROAMERICA II"/>
      <sheetName val="COTIZACION CHILD PROOF"/>
      <sheetName val="COT ROPA BLANCA "/>
      <sheetName val="COT SM MM ABRILLANTADOR"/>
      <sheetName val="MARGENES MARCO BARCENAS"/>
      <sheetName val="COTIZACION GTA GUATEMALA OCT19"/>
      <sheetName val="MARGENES ESP DG"/>
      <sheetName val="costos de perfumacion"/>
      <sheetName val="PRODUCTOS                      "/>
      <sheetName val="MANZANA CANELA 19"/>
      <sheetName val="LIMPIADOR PINO"/>
      <sheetName val="BLANQUEADOR"/>
      <sheetName val="DESENGRASANTE"/>
      <sheetName val="VIDRIOS Y SUPERFICIES"/>
      <sheetName val="BAÑOS ANTIHONGOS"/>
      <sheetName val="DETERGENTE COLOR"/>
      <sheetName val="DETERGENTE OSCURA"/>
      <sheetName val="QUITAMANCHAS"/>
      <sheetName val="LINEA AUTOMOTRIZ"/>
      <sheetName val="BRISA DE MAR"/>
      <sheetName val="MAT PRIM"/>
      <sheetName val="LAVATRASTES"/>
      <sheetName val="VENTAS PROMEDIO"/>
      <sheetName val="BASE EM"/>
      <sheetName val="EXPLOSION DE MATERIALES"/>
      <sheetName val="SUAVIZANTES"/>
      <sheetName val="ESPECIALIDADES HOME DEPOT"/>
      <sheetName val="M I R A C H E M"/>
      <sheetName val="COCINA"/>
      <sheetName val="LIMON"/>
      <sheetName val="LAVANDA 2019"/>
      <sheetName val="COTIZACION MM LAVANDA 2019"/>
      <sheetName val="COSTOS TARGET LAVANDA"/>
      <sheetName val="OP-COR-A-02 N"/>
      <sheetName val="OP-COR-B-48"/>
      <sheetName val="PRECIOS                        "/>
      <sheetName val="COTIZACION  ROPA BLANCA"/>
      <sheetName val="COSTOS TARGET SAMS CLUB"/>
      <sheetName val="COTIZACION MM BRISA DE MAR 2020"/>
      <sheetName val="COSTOS TARGET CITY CLUB"/>
      <sheetName val="CALCULO DE SUBSIDIO 2018"/>
      <sheetName val="ER NOW MULTIUSOS"/>
      <sheetName val="Analisis Promociones TLMK"/>
      <sheetName val="COTIZACION NOW DESENGRASANTE"/>
      <sheetName val="COTIZACION MASCOTAS"/>
      <sheetName val="COT CITY MC QUITAMANCHAS"/>
      <sheetName val="COTIZACION CITY CLUB"/>
      <sheetName val="PROYECTO JOI CANADIAN STORES"/>
      <sheetName val="COTIZACION JOI CANADIAN STORES"/>
      <sheetName val="OP-COR-A-02"/>
      <sheetName val="COT GREAT VALUE"/>
      <sheetName val="COT DET ROPA BCA"/>
      <sheetName val="COT MANZANA CANELA"/>
      <sheetName val="ACT PRECIOS VER CHILD PROOF"/>
      <sheetName val="JUSTIFICACION DE PRECIOS"/>
      <sheetName val="DETALLE DE DESCTO ABRILLANTADOR"/>
      <sheetName val="COTIZACION ROPA OSCURA"/>
      <sheetName val="REVISION DE PRECIOS EMPLEADOS"/>
      <sheetName val="PROYECTO HEB"/>
      <sheetName val="COTIZACION HEB"/>
      <sheetName val="DETERGENTE FREE &amp; CLEAR"/>
      <sheetName val="PROY AURRERA 2019"/>
      <sheetName val="PROY JABON BARRA LIQUIDO"/>
      <sheetName val="PROY LIMPIADOR AMONIA CITY"/>
      <sheetName val="PROY SHAMPOO PERRO"/>
      <sheetName val="INCREMENTOS POR PRODUCTO"/>
      <sheetName val="MARGENES SUAVIZANTE DG"/>
      <sheetName val="MARGENES"/>
      <sheetName val="PROY AURRERA 2018"/>
      <sheetName val="Precios TLMK L1"/>
      <sheetName val="Precios TLMK L2"/>
      <sheetName val="Precios TLMK L3"/>
      <sheetName val="Precios TLMK L4"/>
      <sheetName val="Precios Mirachem"/>
      <sheetName val="CARGOS POR DAÑOS"/>
      <sheetName val="ER PROYECTADO SAMS"/>
      <sheetName val="FLORES DE VERANO"/>
      <sheetName val="OP-COR-B-48 (2)"/>
      <sheetName val="MANZANA CANELA"/>
      <sheetName val="MANZANA CANELA nueva dosis de f"/>
      <sheetName val="MANZANA COMPARATIVO 16-17"/>
      <sheetName val="ANALISIS DE PRECIOS EMPLEADOS"/>
      <sheetName val="EM PROY HOME DEPOT INICIAL"/>
      <sheetName val="ADQUISICION"/>
      <sheetName val="Precios TLMK Jun 19"/>
      <sheetName val="Precios TLMK SEP 18"/>
      <sheetName val="Precios TLMK Abr 18"/>
      <sheetName val="Precios TLMK Ene 18"/>
      <sheetName val="Otros"/>
      <sheetName val="Requisicion de Muestras "/>
      <sheetName val="Pisos madera y Cantera"/>
      <sheetName val="JABON LIQUIDO TIPO BARRA"/>
      <sheetName val="Precios TLMK F1"/>
      <sheetName val="Precios TLMK F2"/>
      <sheetName val="Precios TLMK F3"/>
      <sheetName val="Precios TLMK F4"/>
      <sheetName val="Precios TLMK"/>
      <sheetName val="Precios Render"/>
      <sheetName val="Precios TLMK Ene 17"/>
      <sheetName val="Precios TLMK Automotriz"/>
      <sheetName val="Programa de pipas"/>
      <sheetName val="Multiusos Pino (2)"/>
      <sheetName val="Plan Maestro Etiquetado"/>
      <sheetName val="Reacondicionado"/>
      <sheetName val="AJUSTES Y VARIOS"/>
      <sheetName val="INVENTARIOS"/>
      <sheetName val="VP"/>
      <sheetName val="BM"/>
      <sheetName val="BASE EXPLOSION DE MATERIALES DO"/>
      <sheetName val="COSTO DE FACTURAS"/>
      <sheetName val="COSTO LOTE PILOTO SUAV JUL19"/>
      <sheetName val="LOTE PILOTO QUITAMANCHAS"/>
      <sheetName val="LOTE PILOTO QUITAMANCHAS 2"/>
      <sheetName val="AJUSTE BLANQUEADOR"/>
      <sheetName val="Cargos a daños grales"/>
      <sheetName val="PROYECTOS                      "/>
      <sheetName val="COT SM MM PROYECTOS OCT 19"/>
      <sheetName val="DETERGENTE BEBE"/>
      <sheetName val="SUAVIZANTE BEBE"/>
      <sheetName val="JABON LIQUIDO MANOS"/>
      <sheetName val="PROY DETERGENTE BLANCA"/>
      <sheetName val="PISOS LAMINADOS"/>
      <sheetName val="MP PROYECTOS"/>
      <sheetName val="PROY DESINFECTANTE (ODOBAN)"/>
      <sheetName val="PROY BLANQUEADOR MASCOTAS"/>
      <sheetName val="SHAMPOO ROPA FINA"/>
      <sheetName val="COTIZACIONES                   "/>
      <sheetName val="ER TELEMARKETING BUEN FIN"/>
      <sheetName val="MARGENES PROMEX"/>
      <sheetName val="LIMPIAPARABRISAS"/>
      <sheetName val="LOTE PILOTO SUAV 011019"/>
      <sheetName val="LOTE PILOTO ABRILLAN 071019"/>
      <sheetName val="LOTE PILOTO BAÑOS 071019"/>
      <sheetName val="COSTO DET R O PILOTO 141019"/>
      <sheetName val="LOTE DET LÍQUIDO "/>
      <sheetName val="PILOTO LAVATRASTES 141019"/>
      <sheetName val="COTIZACION CITY CLUB (2)"/>
      <sheetName val="COT COSTCO NOV 19"/>
      <sheetName val="PROY LIMPIAPARABRISAS"/>
      <sheetName val="PROY SHAMPOO ROPA FINA"/>
      <sheetName val="COTIZACION PRO MEX"/>
      <sheetName val="COTIZACION CITY CLUB ABR 19"/>
      <sheetName val="COTIZACION CITY C NOV 19"/>
      <sheetName val="COTIZACION OPTIVOSA"/>
      <sheetName val="COT SCM MM BRISA DE MAR"/>
      <sheetName val="Dotaciones Octubre 19"/>
      <sheetName val="MARGENES DG"/>
      <sheetName val="PROY SHAMPOO MASCO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1">
          <cell r="C21">
            <v>40.68770599655555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>
        <row r="18">
          <cell r="C18">
            <v>67.925080672000007</v>
          </cell>
        </row>
      </sheetData>
      <sheetData sheetId="29"/>
      <sheetData sheetId="30"/>
      <sheetData sheetId="31"/>
      <sheetData sheetId="32">
        <row r="16">
          <cell r="D16">
            <v>31.469098961904756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22">
          <cell r="E22">
            <v>39.234725475955557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>
        <row r="16">
          <cell r="C16">
            <v>61.677900947619051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>
        <row r="17">
          <cell r="D17">
            <v>57.102626000000015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>
        <row r="24">
          <cell r="D24">
            <v>69.373119435000007</v>
          </cell>
        </row>
      </sheetData>
      <sheetData sheetId="148"/>
      <sheetData sheetId="149"/>
      <sheetData sheetId="150">
        <row r="18">
          <cell r="I18">
            <v>73.075618386000002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B-38"/>
      <sheetName val="Detalle"/>
      <sheetName val="OBSOLETOS"/>
      <sheetName val="HTrabajo"/>
    </sheetNames>
    <sheetDataSet>
      <sheetData sheetId="0"/>
      <sheetData sheetId="1">
        <row r="9">
          <cell r="A9" t="str">
            <v>101001-000110</v>
          </cell>
          <cell r="B9" t="str">
            <v>NOW MULTIUSOS DESENGRASANTE 1 L CR</v>
          </cell>
        </row>
        <row r="10">
          <cell r="A10" t="str">
            <v>101001-000601</v>
          </cell>
          <cell r="B10" t="str">
            <v>NOW DESENGRASANTE MULTIUSOS 5/1 L</v>
          </cell>
        </row>
        <row r="11">
          <cell r="A11" t="str">
            <v>101001-000607</v>
          </cell>
          <cell r="B11" t="str">
            <v>NOW ALL PURPOSE SUPER DEGREASER 5/1 L</v>
          </cell>
        </row>
        <row r="12">
          <cell r="A12" t="str">
            <v>101001-001200</v>
          </cell>
          <cell r="B12" t="str">
            <v>NOW MULTIUSOS 1 L (CAJA/12 PZAS)</v>
          </cell>
        </row>
        <row r="13">
          <cell r="A13" t="str">
            <v>101001-002001</v>
          </cell>
          <cell r="B13" t="str">
            <v>NOW DESENGRASANTE MULTIUSOS 20 L</v>
          </cell>
        </row>
        <row r="14">
          <cell r="A14" t="str">
            <v>101001-002002</v>
          </cell>
          <cell r="B14" t="str">
            <v>NOW DESENGRASANTE MULTIUSOS 20 L (PDC)</v>
          </cell>
        </row>
        <row r="15">
          <cell r="A15" t="str">
            <v>101003-000110</v>
          </cell>
          <cell r="B15" t="str">
            <v>NOW COCINA DESENGRASANTE 1 L CR</v>
          </cell>
        </row>
        <row r="16">
          <cell r="A16" t="str">
            <v>101003-001200</v>
          </cell>
          <cell r="B16" t="str">
            <v>NOW COCINA 1 L (CAJA 12PZAS)</v>
          </cell>
        </row>
        <row r="17">
          <cell r="A17" t="str">
            <v>101003-002001</v>
          </cell>
          <cell r="B17" t="str">
            <v>NOW DESENGRASANTE DE COCINA 20 L</v>
          </cell>
        </row>
        <row r="18">
          <cell r="A18" t="str">
            <v>101001-000101</v>
          </cell>
          <cell r="B18" t="str">
            <v>NOW DESENGRASANTE MULTIUSOS 1 L</v>
          </cell>
        </row>
        <row r="19">
          <cell r="A19" t="str">
            <v>101001-020801</v>
          </cell>
          <cell r="B19" t="str">
            <v>NOW DESENGRASANTE MULTIUSOS 208 L</v>
          </cell>
        </row>
        <row r="20">
          <cell r="A20" t="str">
            <v>101003-000101</v>
          </cell>
          <cell r="B20" t="str">
            <v>NOW DESENGRASANTE DE COCINA 1 L</v>
          </cell>
        </row>
        <row r="21">
          <cell r="A21" t="str">
            <v>101008-000600</v>
          </cell>
          <cell r="B21" t="str">
            <v>NOW LIMPIADOR BAÑOS Y AZULEJOS CON CLORO ACTIVO ANTI HONGOS 5/1 L/112 PLT CA</v>
          </cell>
        </row>
        <row r="22">
          <cell r="A22" t="str">
            <v>101021-000901</v>
          </cell>
          <cell r="B22" t="str">
            <v>NOW QUITAMANCHAS 9 L</v>
          </cell>
        </row>
        <row r="23">
          <cell r="A23" t="str">
            <v>101004-000101</v>
          </cell>
          <cell r="B23" t="str">
            <v>NOW VIDRIOS Y SUPERFICIES 1 L</v>
          </cell>
        </row>
        <row r="24">
          <cell r="A24" t="str">
            <v>101004-000110</v>
          </cell>
          <cell r="B24" t="str">
            <v>NOW LIMPIADOR VIDRIOS Y SUPERFICIES 1 L CR</v>
          </cell>
        </row>
        <row r="25">
          <cell r="A25" t="str">
            <v>101004-000601</v>
          </cell>
          <cell r="B25" t="str">
            <v>NOW VIDRIOS Y SUPERFICIES 5/1 L</v>
          </cell>
        </row>
        <row r="26">
          <cell r="A26" t="str">
            <v>101004-001200</v>
          </cell>
          <cell r="B26" t="str">
            <v>NOW VIDRIOS 1 L (CAJA/12 PZAS)</v>
          </cell>
        </row>
        <row r="27">
          <cell r="A27" t="str">
            <v>101004-002001</v>
          </cell>
          <cell r="B27" t="str">
            <v>NOW VIDRIOS Y SUPERFICIES 20 L</v>
          </cell>
        </row>
        <row r="28">
          <cell r="A28" t="str">
            <v>101006-000903</v>
          </cell>
          <cell r="B28" t="str">
            <v>NOW DETERGENTE LIQUIDO PARA ROPA DE COLOR 9 L PR</v>
          </cell>
        </row>
        <row r="29">
          <cell r="A29" t="str">
            <v>101008-000101</v>
          </cell>
          <cell r="B29" t="str">
            <v>NOW BAÑOS Y AZULEJOS 1 L</v>
          </cell>
        </row>
        <row r="30">
          <cell r="A30" t="str">
            <v>101008-000110</v>
          </cell>
          <cell r="B30" t="str">
            <v>NOW LIMPIADOR BAÑOS Y AZULEJOS 1 L CR</v>
          </cell>
        </row>
        <row r="31">
          <cell r="A31" t="str">
            <v>101008-000601</v>
          </cell>
          <cell r="B31" t="str">
            <v>NOW BAÑOS Y AZULEJOS 5/1 L</v>
          </cell>
        </row>
        <row r="32">
          <cell r="A32" t="str">
            <v>101008-001200</v>
          </cell>
          <cell r="B32" t="str">
            <v>NOW BAÑOS 1 L (CAJA/12 PZAS)</v>
          </cell>
        </row>
        <row r="33">
          <cell r="A33" t="str">
            <v>101008-002001</v>
          </cell>
          <cell r="B33" t="str">
            <v>NOW BAÑOS Y AZULEJOS 20 L</v>
          </cell>
        </row>
        <row r="34">
          <cell r="A34" t="str">
            <v>101008-002002</v>
          </cell>
          <cell r="B34" t="str">
            <v>NOW BAÑOS Y AZULEJOS 20 L (PDC)</v>
          </cell>
        </row>
        <row r="35">
          <cell r="A35" t="str">
            <v>101008-020801</v>
          </cell>
          <cell r="B35" t="str">
            <v>NOW BAÑOS Y AZULEJOS 208 L</v>
          </cell>
        </row>
        <row r="36">
          <cell r="A36" t="str">
            <v>101016-000281</v>
          </cell>
          <cell r="B36" t="str">
            <v>NOW LAVATRASTES LIMON 2.80 L MX</v>
          </cell>
        </row>
        <row r="37">
          <cell r="A37" t="str">
            <v>101016-000282</v>
          </cell>
          <cell r="B37" t="str">
            <v>NOW LAVATRASTES LIMON 2.80 L PR</v>
          </cell>
        </row>
        <row r="38">
          <cell r="A38" t="str">
            <v>101017-000201</v>
          </cell>
          <cell r="B38" t="str">
            <v>NOW LIMPIADOR LIMON 2 L</v>
          </cell>
        </row>
        <row r="39">
          <cell r="A39" t="str">
            <v>101017-000501</v>
          </cell>
          <cell r="B39" t="str">
            <v>NOW LIMPIADOR LIMON 5 L</v>
          </cell>
        </row>
        <row r="40">
          <cell r="A40" t="str">
            <v>101017-001001</v>
          </cell>
          <cell r="B40" t="str">
            <v>NOW LIMPIADOR LIMON 10 L</v>
          </cell>
        </row>
        <row r="41">
          <cell r="A41" t="str">
            <v>101017-001200</v>
          </cell>
          <cell r="B41" t="str">
            <v>NOW LIMON 2 L (CAJA/6 PZAS)</v>
          </cell>
        </row>
        <row r="42">
          <cell r="A42" t="str">
            <v>101017-002001</v>
          </cell>
          <cell r="B42" t="str">
            <v>NOW LIMPIADOR LIMON 20 L</v>
          </cell>
        </row>
        <row r="43">
          <cell r="A43" t="str">
            <v>101019-001001</v>
          </cell>
          <cell r="B43" t="str">
            <v>NOW LIMPIADOR MANZANA CANELA 10 L</v>
          </cell>
        </row>
        <row r="44">
          <cell r="A44" t="str">
            <v>101019-002002</v>
          </cell>
          <cell r="B44" t="str">
            <v>NOW LIMPIADOR MANZANA CANELA 20 L</v>
          </cell>
        </row>
        <row r="45">
          <cell r="A45" t="str">
            <v>101021-000401</v>
          </cell>
          <cell r="B45" t="str">
            <v>NOW PRELAVADOR OXÍGENO 4 L</v>
          </cell>
        </row>
        <row r="46">
          <cell r="A46" t="str">
            <v>101021-001001</v>
          </cell>
          <cell r="B46" t="str">
            <v>NOW QUITAMANCHAS 10 L</v>
          </cell>
        </row>
        <row r="47">
          <cell r="A47" t="str">
            <v>102002-000501</v>
          </cell>
          <cell r="B47" t="str">
            <v>SENSACIONAL LIMPIADOR LAVANDA 5 L</v>
          </cell>
        </row>
        <row r="48">
          <cell r="A48" t="str">
            <v>102002-001001</v>
          </cell>
          <cell r="B48" t="str">
            <v>SENSACIONAL LIMPIADOR LAVANDA 10 L</v>
          </cell>
        </row>
        <row r="49">
          <cell r="A49" t="str">
            <v>102002-002001</v>
          </cell>
          <cell r="B49" t="str">
            <v>SENSACIONAL LIMPIADOR LAVANDA 20 L</v>
          </cell>
        </row>
        <row r="50">
          <cell r="A50" t="str">
            <v>102004-000501</v>
          </cell>
          <cell r="B50" t="str">
            <v>SENSACIONAL LIMPIADOR PINO 5 L</v>
          </cell>
        </row>
        <row r="51">
          <cell r="A51" t="str">
            <v>102004-001001</v>
          </cell>
          <cell r="B51" t="str">
            <v>SENSACIONAL LIMPIADOR PINO 10 L</v>
          </cell>
        </row>
        <row r="52">
          <cell r="A52" t="str">
            <v>102004-001002</v>
          </cell>
          <cell r="B52" t="str">
            <v>SENSACIONAL LIMPIADOR PINO 10 L (PDC)</v>
          </cell>
        </row>
        <row r="53">
          <cell r="A53" t="str">
            <v>102004-002001</v>
          </cell>
          <cell r="B53" t="str">
            <v>SENSACIONAL LIMPIADOR PINO 20 L</v>
          </cell>
        </row>
        <row r="54">
          <cell r="A54" t="str">
            <v>102005-002001</v>
          </cell>
          <cell r="B54" t="str">
            <v>SENSACIONAL SUAVIZANTE COMPLETE 20 L</v>
          </cell>
        </row>
        <row r="55">
          <cell r="A55" t="str">
            <v>102006-000502</v>
          </cell>
          <cell r="B55" t="str">
            <v>SENSACIONAL DETERGENTE R OSCURA 5 L (PDC)</v>
          </cell>
        </row>
        <row r="56">
          <cell r="A56" t="str">
            <v>102015-002001</v>
          </cell>
          <cell r="B56" t="str">
            <v>SENSACIONAL BLANQUEADOR 20 L</v>
          </cell>
        </row>
        <row r="57">
          <cell r="A57" t="str">
            <v>102015-002002</v>
          </cell>
          <cell r="B57" t="str">
            <v>SENSACIONAL BLANQUEADOR 20 L (PDC)</v>
          </cell>
        </row>
        <row r="58">
          <cell r="A58" t="str">
            <v>102015-100000</v>
          </cell>
          <cell r="B58" t="str">
            <v>SENSACIONAL BLANQUEADOR 1000 L</v>
          </cell>
        </row>
        <row r="59">
          <cell r="A59" t="str">
            <v>102026-000501</v>
          </cell>
          <cell r="B59" t="str">
            <v>SENSACIONAL SUAVIZANTE 5 L</v>
          </cell>
        </row>
        <row r="60">
          <cell r="A60" t="str">
            <v>102026-000502</v>
          </cell>
          <cell r="B60" t="str">
            <v>SENSACIONAL SUAVIZANTE 5 L (PDC)</v>
          </cell>
        </row>
        <row r="61">
          <cell r="A61" t="str">
            <v>102026-001001</v>
          </cell>
          <cell r="B61" t="str">
            <v>SENSACIONAL SUAVIZANTE 10 L</v>
          </cell>
        </row>
        <row r="62">
          <cell r="A62" t="str">
            <v>102026-002001</v>
          </cell>
          <cell r="B62" t="str">
            <v>SENSACIONAL SUAVIZANTE 20 L</v>
          </cell>
        </row>
        <row r="63">
          <cell r="A63" t="str">
            <v>102026-002002</v>
          </cell>
          <cell r="B63" t="str">
            <v>SENSACIONAL SUAVIZANTE 20 L (PDC)</v>
          </cell>
        </row>
        <row r="64">
          <cell r="A64" t="str">
            <v>102026-020801</v>
          </cell>
          <cell r="B64" t="str">
            <v>SENSACIONAL SUAVIZANTE 208 L</v>
          </cell>
        </row>
        <row r="65">
          <cell r="A65" t="str">
            <v>102029-000501</v>
          </cell>
          <cell r="B65" t="str">
            <v>SENSACIONAL DETERGENTE 5 L</v>
          </cell>
        </row>
        <row r="66">
          <cell r="A66" t="str">
            <v>102029-000902</v>
          </cell>
          <cell r="B66" t="str">
            <v>SENSACIONAL DETERGENTE 9 L (PDC)</v>
          </cell>
        </row>
        <row r="67">
          <cell r="A67" t="str">
            <v>102029-001001</v>
          </cell>
          <cell r="B67" t="str">
            <v>SENSACIONAL DETERGENTE 10 L</v>
          </cell>
        </row>
        <row r="68">
          <cell r="A68" t="str">
            <v>102029-002001</v>
          </cell>
          <cell r="B68" t="str">
            <v>SENSACIONAL DETERGENTE 20 L</v>
          </cell>
        </row>
        <row r="69">
          <cell r="A69" t="str">
            <v>102029-002002</v>
          </cell>
          <cell r="B69" t="str">
            <v>SENSACIONAL DETERGENTE 20 L (PDC)</v>
          </cell>
        </row>
        <row r="70">
          <cell r="A70" t="str">
            <v>102029-020801</v>
          </cell>
          <cell r="B70" t="str">
            <v>SENSACIONAL DETERGENTE 208 L</v>
          </cell>
        </row>
        <row r="71">
          <cell r="A71" t="str">
            <v>103000-000100</v>
          </cell>
          <cell r="B71" t="str">
            <v>MIRACHEM OPTIX SCREEN, LENS &amp; DISPLAY CLEANER 32 Oz</v>
          </cell>
        </row>
        <row r="72">
          <cell r="A72" t="str">
            <v>103001-000102</v>
          </cell>
          <cell r="B72" t="str">
            <v>MIRACHEM 500 PW AEROSOL 18 OZ</v>
          </cell>
        </row>
        <row r="73">
          <cell r="A73" t="str">
            <v>103001-000501</v>
          </cell>
          <cell r="B73" t="str">
            <v>MIRACHEM 500 5 L</v>
          </cell>
        </row>
        <row r="74">
          <cell r="A74" t="str">
            <v>103001-001891</v>
          </cell>
          <cell r="B74" t="str">
            <v>MIRACHEM 500 18.9 L</v>
          </cell>
        </row>
        <row r="75">
          <cell r="A75" t="str">
            <v>103001-020801</v>
          </cell>
          <cell r="B75" t="str">
            <v>MIRACHEM 500 208 L</v>
          </cell>
        </row>
        <row r="76">
          <cell r="A76" t="str">
            <v>103002-001891</v>
          </cell>
          <cell r="B76" t="str">
            <v>MIRACHEM 250 RUST &amp; SCALE REMOVER 5 GAL</v>
          </cell>
        </row>
        <row r="77">
          <cell r="A77" t="str">
            <v>103003-020801</v>
          </cell>
          <cell r="B77" t="str">
            <v>MIRACHEM 750 208 L</v>
          </cell>
        </row>
        <row r="78">
          <cell r="A78" t="str">
            <v>104001-000501</v>
          </cell>
          <cell r="B78" t="str">
            <v>INNOVADOR PISOS DE MADERA 5 L</v>
          </cell>
        </row>
        <row r="79">
          <cell r="A79" t="str">
            <v>104003-000281</v>
          </cell>
          <cell r="B79" t="str">
            <v>INNOVADOR LAVATRASTES LIMON 2.80 L</v>
          </cell>
        </row>
        <row r="80">
          <cell r="A80" t="str">
            <v>105000-000901</v>
          </cell>
          <cell r="B80" t="str">
            <v>NATURAL SCIENCE DETERGENTE 9 L MX</v>
          </cell>
        </row>
        <row r="81">
          <cell r="A81" t="str">
            <v>105001-000901</v>
          </cell>
          <cell r="B81" t="str">
            <v>NATURAL SCIENCE SUAVIZANTE 9 L MX</v>
          </cell>
        </row>
        <row r="82">
          <cell r="A82" t="str">
            <v>105002-000901</v>
          </cell>
          <cell r="B82" t="str">
            <v>NATURAL SCIENCE DETERGENTE ROPA OSCURA 9 L MX</v>
          </cell>
        </row>
        <row r="83">
          <cell r="A83" t="str">
            <v>107021-002000</v>
          </cell>
          <cell r="B83" t="str">
            <v>MC BLANQUEADOR 20L/48 PLT</v>
          </cell>
        </row>
        <row r="84">
          <cell r="A84" t="str">
            <v>107023-002001</v>
          </cell>
          <cell r="B84" t="str">
            <v>MC DETERGENTE 20L</v>
          </cell>
        </row>
        <row r="85">
          <cell r="A85" t="str">
            <v>107025-000500</v>
          </cell>
          <cell r="B85" t="str">
            <v>MC BAÑOS Y AZULEJOS 4/1 L/128 PLT</v>
          </cell>
        </row>
        <row r="86">
          <cell r="A86" t="str">
            <v>107026-000901</v>
          </cell>
          <cell r="B86" t="str">
            <v>MC DETERGENTE ROPA OSCURA 9L</v>
          </cell>
        </row>
        <row r="87">
          <cell r="A87" t="str">
            <v>108001-000101</v>
          </cell>
          <cell r="B87" t="str">
            <v>GV ANTI-HONGOS 1 L ATOM</v>
          </cell>
        </row>
        <row r="88">
          <cell r="A88" t="str">
            <v>108001-000102</v>
          </cell>
          <cell r="B88" t="str">
            <v>GV ANTI-HONGOS 1 L REFILL</v>
          </cell>
        </row>
        <row r="89">
          <cell r="A89" t="str">
            <v>109000-001000</v>
          </cell>
          <cell r="B89" t="str">
            <v>MM LIMPIADOR MULTIUSOS MANZANA CANELA 10 L/90 PLT</v>
          </cell>
        </row>
        <row r="90">
          <cell r="A90" t="str">
            <v>109001-001000</v>
          </cell>
          <cell r="B90" t="str">
            <v>MM LIMPIADOR MULTIUSOS PINO 10 L/90 PLT</v>
          </cell>
        </row>
        <row r="91">
          <cell r="A91" t="str">
            <v>109001-002000</v>
          </cell>
          <cell r="B91" t="str">
            <v>MM LIMPIADOR MULTIUSOS PINO 20 L/48 PLT</v>
          </cell>
        </row>
        <row r="92">
          <cell r="A92" t="str">
            <v>109002-002000</v>
          </cell>
          <cell r="B92" t="str">
            <v>MM BLANQUEADOR 20L/48 PLT</v>
          </cell>
        </row>
        <row r="93">
          <cell r="A93" t="str">
            <v>109003-000600</v>
          </cell>
          <cell r="B93" t="str">
            <v>MM MULTIUSOS DESENGRASANTE 5/1 L/116 PLT</v>
          </cell>
        </row>
        <row r="94">
          <cell r="A94" t="str">
            <v>109003-001000</v>
          </cell>
          <cell r="B94" t="str">
            <v>MM DESENGRASANTE MULTIUSOS CONCENTRADO 10 L/100 PLT</v>
          </cell>
        </row>
        <row r="95">
          <cell r="A95" t="str">
            <v>109004-000600</v>
          </cell>
          <cell r="B95" t="str">
            <v>MM VIDRIOS Y SUPERFICIES 5/1 L/116 PLT</v>
          </cell>
        </row>
        <row r="96">
          <cell r="A96" t="str">
            <v>109005-000600</v>
          </cell>
          <cell r="B96" t="str">
            <v>MM BAÑOS Y AZULEJOS 5/1 L/116 PLT</v>
          </cell>
        </row>
        <row r="97">
          <cell r="A97" t="str">
            <v>109006-000900</v>
          </cell>
          <cell r="B97" t="str">
            <v>MM SUAVIZANTE 9L/60 PLT</v>
          </cell>
        </row>
        <row r="98">
          <cell r="A98" t="str">
            <v>109006-002000</v>
          </cell>
          <cell r="B98" t="str">
            <v>MM SUAVIZANTE 20L/48 PLT</v>
          </cell>
        </row>
        <row r="99">
          <cell r="A99" t="str">
            <v>109007-000900</v>
          </cell>
          <cell r="B99" t="str">
            <v>MM DETERGENTE 9L/60 PLT</v>
          </cell>
        </row>
        <row r="100">
          <cell r="A100" t="str">
            <v>109007-002000</v>
          </cell>
          <cell r="B100" t="str">
            <v>MM DETERGENTE 20L/48 PLT</v>
          </cell>
        </row>
        <row r="101">
          <cell r="A101" t="str">
            <v>109008-000900</v>
          </cell>
          <cell r="B101" t="str">
            <v>MM DETERGENTE ROPA OSCURA 9L/60 PLT</v>
          </cell>
        </row>
        <row r="102">
          <cell r="A102" t="str">
            <v>109009-001000</v>
          </cell>
          <cell r="B102" t="str">
            <v>MM QUITAMANCHAS 10 L/60 PLT</v>
          </cell>
        </row>
        <row r="103">
          <cell r="A103" t="str">
            <v>109010-000500</v>
          </cell>
          <cell r="B103" t="str">
            <v>MM DESENGRASANTE AUTOMOTRIZ 5 L/168 PLT</v>
          </cell>
        </row>
        <row r="104">
          <cell r="A104" t="str">
            <v>109011-001000</v>
          </cell>
          <cell r="B104" t="str">
            <v>MM SHAMPOO AUTOMOTRIZ 10 L/100 PLT</v>
          </cell>
        </row>
        <row r="105">
          <cell r="A105" t="str">
            <v>109012-000600</v>
          </cell>
          <cell r="B105" t="str">
            <v>MM ABRILLANTADOR DE VINIL 5/1 L/116 PLT</v>
          </cell>
        </row>
        <row r="106">
          <cell r="A106" t="str">
            <v>109013-001000</v>
          </cell>
          <cell r="B106" t="str">
            <v>MM LIMPIADOR MULTIUSOS BRISA DE MAR 10 L/90 PLT</v>
          </cell>
        </row>
        <row r="107">
          <cell r="A107">
            <v>0</v>
          </cell>
          <cell r="B107">
            <v>0</v>
          </cell>
        </row>
        <row r="108">
          <cell r="A108">
            <v>0</v>
          </cell>
          <cell r="B108">
            <v>0</v>
          </cell>
        </row>
        <row r="109">
          <cell r="A109" t="str">
            <v>201001-000105</v>
          </cell>
          <cell r="B109" t="str">
            <v>NOW DESENGRASANTE MULTIUSOS 1 L P/BIPACK MX PP</v>
          </cell>
        </row>
        <row r="110">
          <cell r="A110" t="str">
            <v>201001-000107</v>
          </cell>
          <cell r="B110" t="str">
            <v>NOW ALL PURPOSE SUPER DEGREASER 1 L PP</v>
          </cell>
        </row>
        <row r="111">
          <cell r="A111" t="str">
            <v>201001-000108</v>
          </cell>
          <cell r="B111" t="str">
            <v>NOW DESENGRASANTE 1 L PP CA</v>
          </cell>
        </row>
        <row r="112">
          <cell r="A112" t="str">
            <v>201001-000504</v>
          </cell>
          <cell r="B112" t="str">
            <v>NOW DESENGRASANTE MULTIUSOS 5 L P/BIPACK MX PP</v>
          </cell>
        </row>
        <row r="113">
          <cell r="A113" t="str">
            <v>201001-000505</v>
          </cell>
          <cell r="B113" t="str">
            <v>NOW ALL PURPOSE SUPER DEGREASER 5 L PP</v>
          </cell>
        </row>
        <row r="114">
          <cell r="A114" t="str">
            <v>201001-000506</v>
          </cell>
          <cell r="B114" t="str">
            <v>NOW DESENGRASANTE 5 L PP CA</v>
          </cell>
        </row>
        <row r="115">
          <cell r="A115" t="str">
            <v>201003-000102</v>
          </cell>
          <cell r="B115" t="str">
            <v>NOW DESENGRASANTE COCINAS 1 L PP CA</v>
          </cell>
        </row>
        <row r="116">
          <cell r="A116" t="str">
            <v>201004-000102</v>
          </cell>
          <cell r="B116" t="str">
            <v>NOW VIDRIOS Y SUPERFICIES 1 L PP CA</v>
          </cell>
        </row>
        <row r="117">
          <cell r="A117" t="str">
            <v>201004-000500</v>
          </cell>
          <cell r="B117" t="str">
            <v>NOW VIDRIOS Y SUPERFICIES 5 L PP CA</v>
          </cell>
        </row>
        <row r="118">
          <cell r="A118" t="str">
            <v>201008-000101</v>
          </cell>
          <cell r="B118" t="str">
            <v>NOW BAÑOS Y AZULEJOS 1 L P/BIPACK PP</v>
          </cell>
        </row>
        <row r="119">
          <cell r="A119" t="str">
            <v>201008-000501</v>
          </cell>
          <cell r="B119" t="str">
            <v>NOW BAÑOS Y AZULEJOS 5 L P/BIPACK PP</v>
          </cell>
        </row>
        <row r="120">
          <cell r="A120" t="str">
            <v>207025-000100</v>
          </cell>
          <cell r="B120" t="str">
            <v>MC BAÑOS Y AZULEJOS 1L PP</v>
          </cell>
        </row>
        <row r="121">
          <cell r="A121" t="str">
            <v>207025-000400</v>
          </cell>
          <cell r="B121" t="str">
            <v>MC BAÑOS Y AZULEJOS 4L PP</v>
          </cell>
        </row>
        <row r="122">
          <cell r="A122" t="str">
            <v>209003-000100</v>
          </cell>
          <cell r="B122" t="str">
            <v>MM MULTIUSOS DESENGRASANTE 1 L PP</v>
          </cell>
        </row>
        <row r="123">
          <cell r="A123" t="str">
            <v>209003-000500</v>
          </cell>
          <cell r="B123" t="str">
            <v>MM MULTIUSOS DESENGRASANTE 5 L PP</v>
          </cell>
        </row>
        <row r="124">
          <cell r="A124" t="str">
            <v>209004-000100</v>
          </cell>
          <cell r="B124" t="str">
            <v>MM VIDRIOS Y SUPERFICIES 1 L PP</v>
          </cell>
        </row>
        <row r="125">
          <cell r="A125" t="str">
            <v>209004-000500</v>
          </cell>
          <cell r="B125" t="str">
            <v>MM VIDRIOS Y SUPERFICIES 5 L PP</v>
          </cell>
        </row>
        <row r="126">
          <cell r="A126" t="str">
            <v>209005-000100</v>
          </cell>
          <cell r="B126" t="str">
            <v>MM BAÑOS Y AZULEJOS 1 L PP</v>
          </cell>
        </row>
        <row r="127">
          <cell r="A127" t="str">
            <v>209005-000500</v>
          </cell>
          <cell r="B127" t="str">
            <v>MM BAÑOS Y AZULEJOS 5 L PP</v>
          </cell>
        </row>
        <row r="128">
          <cell r="A128" t="str">
            <v>209012-000100</v>
          </cell>
          <cell r="B128" t="str">
            <v>MM ABRILLANTADOR DE VINIL 1 L PP</v>
          </cell>
        </row>
        <row r="129">
          <cell r="A129" t="str">
            <v>209012-000500</v>
          </cell>
          <cell r="B129" t="str">
            <v>MM ABRILLANTADOR DE VINIL 5 L PP</v>
          </cell>
        </row>
        <row r="130">
          <cell r="A130">
            <v>0</v>
          </cell>
          <cell r="B130">
            <v>0</v>
          </cell>
        </row>
        <row r="131">
          <cell r="A131">
            <v>0</v>
          </cell>
          <cell r="B131">
            <v>0</v>
          </cell>
        </row>
        <row r="132">
          <cell r="A132" t="str">
            <v>300100-000000</v>
          </cell>
          <cell r="B132" t="str">
            <v>AGUA CRUDA</v>
          </cell>
        </row>
        <row r="133">
          <cell r="A133" t="str">
            <v>300100-000001</v>
          </cell>
          <cell r="B133" t="str">
            <v>AGUA SUAVIZADA</v>
          </cell>
        </row>
        <row r="134">
          <cell r="A134" t="str">
            <v>300100-000002</v>
          </cell>
          <cell r="B134" t="str">
            <v>AGUA DESMINERALIZADA</v>
          </cell>
        </row>
        <row r="135">
          <cell r="A135" t="str">
            <v>300101-003005</v>
          </cell>
          <cell r="B135" t="str">
            <v>LIQ NOW DESENGRASANTE DE COCINAS</v>
          </cell>
        </row>
        <row r="136">
          <cell r="A136" t="str">
            <v>300101-004002</v>
          </cell>
          <cell r="B136" t="str">
            <v>LIQ NOW VIDRIOS Y SUPERFICIES</v>
          </cell>
        </row>
        <row r="137">
          <cell r="A137" t="str">
            <v>300101-011000</v>
          </cell>
          <cell r="B137" t="str">
            <v>LIQ NOW BAÑOS SIN CLORO</v>
          </cell>
        </row>
        <row r="138">
          <cell r="A138" t="str">
            <v>300101-017001</v>
          </cell>
          <cell r="B138" t="str">
            <v>LIQ NOW LIMPIADOR LIMON</v>
          </cell>
        </row>
        <row r="139">
          <cell r="A139" t="str">
            <v>300102-002000</v>
          </cell>
          <cell r="B139" t="str">
            <v>LIQ SENSACIONAL LIMPIADOR LAVANDA</v>
          </cell>
        </row>
        <row r="140">
          <cell r="A140" t="str">
            <v>300103-001001</v>
          </cell>
          <cell r="B140" t="str">
            <v>LIQ MIRACHEM 500 MX</v>
          </cell>
        </row>
        <row r="141">
          <cell r="A141" t="str">
            <v>300104-003000</v>
          </cell>
          <cell r="B141" t="str">
            <v>LIQ INNOVADOR LAVATRASTES LIMON</v>
          </cell>
        </row>
        <row r="142">
          <cell r="A142" t="str">
            <v>300105-001000</v>
          </cell>
          <cell r="B142" t="str">
            <v>LIQ NATURAL SCIENCE DETERGENTE</v>
          </cell>
        </row>
        <row r="143">
          <cell r="A143" t="str">
            <v>300107-004001</v>
          </cell>
          <cell r="B143" t="str">
            <v>LIQ SC DETERGENTE (ANTERIOR)</v>
          </cell>
        </row>
        <row r="144">
          <cell r="A144" t="str">
            <v>300107-025000</v>
          </cell>
          <cell r="B144" t="str">
            <v>LIQ MC BAÑOS Y AZULEJOS</v>
          </cell>
        </row>
        <row r="145">
          <cell r="A145" t="str">
            <v>300108-001000</v>
          </cell>
          <cell r="B145" t="str">
            <v>LIQ GV ANTI-HONGOS</v>
          </cell>
        </row>
        <row r="146">
          <cell r="A146" t="str">
            <v>300109-000000</v>
          </cell>
          <cell r="B146" t="str">
            <v>LIQ MM LIMPIADOR MANZANA CANELA</v>
          </cell>
        </row>
        <row r="147">
          <cell r="A147" t="str">
            <v>300109-001000</v>
          </cell>
          <cell r="B147" t="str">
            <v>LIQ MM LIMPIADOR MULTIUSOS PINO</v>
          </cell>
        </row>
        <row r="148">
          <cell r="A148" t="str">
            <v>300109-002000</v>
          </cell>
          <cell r="B148" t="str">
            <v>LIQ MM BLANQUEADOR</v>
          </cell>
        </row>
        <row r="149">
          <cell r="A149" t="str">
            <v>300109-003000</v>
          </cell>
          <cell r="B149" t="str">
            <v>LIQ MM MULTIUSOS DESENGRASANTE</v>
          </cell>
        </row>
        <row r="150">
          <cell r="A150" t="str">
            <v>300109-003001</v>
          </cell>
          <cell r="B150" t="str">
            <v>LIQ MM DES MULTIUSOS CONCENTRADO</v>
          </cell>
        </row>
        <row r="151">
          <cell r="A151" t="str">
            <v>300109-004000</v>
          </cell>
          <cell r="B151" t="str">
            <v>LIQ MM VIDRIOS Y SUPERFICIES</v>
          </cell>
        </row>
        <row r="152">
          <cell r="A152" t="str">
            <v>300109-006000</v>
          </cell>
          <cell r="B152" t="str">
            <v>LIQ MM SUAVIZANTE FLORAL</v>
          </cell>
        </row>
        <row r="153">
          <cell r="A153" t="str">
            <v>300109-007001</v>
          </cell>
          <cell r="B153" t="str">
            <v>LIQ MM DETERGENTE ROPA BCA Y COLOR SBRW</v>
          </cell>
        </row>
        <row r="154">
          <cell r="A154" t="str">
            <v>300109-008000</v>
          </cell>
          <cell r="B154" t="str">
            <v>LIQ MM DETERGENTE ROPA OSCURA</v>
          </cell>
        </row>
        <row r="155">
          <cell r="A155" t="str">
            <v>300109-008001</v>
          </cell>
          <cell r="B155" t="str">
            <v>LIQ MM DETERGENTE ROPA OSCURA SBRW</v>
          </cell>
        </row>
        <row r="156">
          <cell r="A156" t="str">
            <v>300109-009000</v>
          </cell>
          <cell r="B156" t="str">
            <v>LIQ MM QUITAMANCHAS</v>
          </cell>
        </row>
        <row r="157">
          <cell r="A157" t="str">
            <v>300109-010000</v>
          </cell>
          <cell r="B157" t="str">
            <v>LIQ MM DESENGRASANTE AUTOMOTRIZ</v>
          </cell>
        </row>
        <row r="158">
          <cell r="A158" t="str">
            <v>300109-011000</v>
          </cell>
          <cell r="B158" t="str">
            <v>LIQ MM SHAMPOO AUTOMOTRIZ</v>
          </cell>
        </row>
        <row r="159">
          <cell r="A159" t="str">
            <v>300109-012000</v>
          </cell>
          <cell r="B159" t="str">
            <v>LIQ MM ABRILLANTADOR DE VINIL</v>
          </cell>
        </row>
        <row r="160">
          <cell r="A160" t="str">
            <v>300109-013000</v>
          </cell>
          <cell r="B160" t="str">
            <v>LIQ MM LIMPIADOR BRISA DE MAR</v>
          </cell>
        </row>
        <row r="161">
          <cell r="A161" t="str">
            <v>300200-000004</v>
          </cell>
          <cell r="B161" t="str">
            <v>BASE RW2</v>
          </cell>
        </row>
        <row r="162">
          <cell r="A162" t="str">
            <v>300200-000500</v>
          </cell>
          <cell r="B162" t="str">
            <v>CONC M500 2:1 MX (55)</v>
          </cell>
        </row>
        <row r="163">
          <cell r="A163" t="str">
            <v>300200-000501</v>
          </cell>
          <cell r="B163" t="str">
            <v>CONC M500 2:1 MX (275)</v>
          </cell>
        </row>
        <row r="164">
          <cell r="A164" t="str">
            <v>300200-000502</v>
          </cell>
          <cell r="B164" t="str">
            <v>INHIBITOR M500 MX (5)</v>
          </cell>
        </row>
        <row r="165">
          <cell r="A165" t="str">
            <v>300300-000003</v>
          </cell>
          <cell r="B165" t="str">
            <v>ALCOHOL ISOPROPILICO</v>
          </cell>
        </row>
        <row r="166">
          <cell r="A166" t="str">
            <v>300300-000004</v>
          </cell>
          <cell r="B166" t="str">
            <v>TEXAPON N70 SO3</v>
          </cell>
        </row>
        <row r="167">
          <cell r="A167" t="str">
            <v>300300-000006</v>
          </cell>
          <cell r="B167" t="str">
            <v>GLUCOPON 425 N</v>
          </cell>
        </row>
        <row r="168">
          <cell r="A168" t="str">
            <v>300300-000007</v>
          </cell>
          <cell r="B168" t="str">
            <v>LAURIL SULFATO DE SODIO</v>
          </cell>
        </row>
        <row r="169">
          <cell r="A169" t="str">
            <v>300300-000008</v>
          </cell>
          <cell r="B169" t="str">
            <v>MONOETANOLAMINA</v>
          </cell>
        </row>
        <row r="170">
          <cell r="A170" t="str">
            <v>300300-000009</v>
          </cell>
          <cell r="B170" t="str">
            <v>ACIDO CLORHIDRICO</v>
          </cell>
        </row>
        <row r="171">
          <cell r="A171" t="str">
            <v>300300-000013</v>
          </cell>
          <cell r="B171" t="str">
            <v>ALCOHOL ETILICO</v>
          </cell>
        </row>
        <row r="172">
          <cell r="A172" t="str">
            <v>300300-000014</v>
          </cell>
          <cell r="B172" t="str">
            <v>FORMOL</v>
          </cell>
        </row>
        <row r="173">
          <cell r="A173" t="str">
            <v>300300-000022</v>
          </cell>
          <cell r="B173" t="str">
            <v>TRICLOSAN</v>
          </cell>
        </row>
        <row r="174">
          <cell r="A174" t="str">
            <v>300300-000027</v>
          </cell>
          <cell r="B174" t="str">
            <v>HIPOCLORITO DE SODIO AL 13%</v>
          </cell>
        </row>
        <row r="175">
          <cell r="A175" t="str">
            <v>300300-000035</v>
          </cell>
          <cell r="B175" t="str">
            <v>ACEITE DE PINO AL 55%</v>
          </cell>
        </row>
        <row r="176">
          <cell r="A176" t="str">
            <v>300300-000037</v>
          </cell>
          <cell r="B176" t="str">
            <v>NONIL FENOL ETOXILADO DE 10 MOLES</v>
          </cell>
        </row>
        <row r="177">
          <cell r="A177" t="str">
            <v>300300-000046</v>
          </cell>
          <cell r="B177" t="str">
            <v>PEROXIDO DE HIDROGENO</v>
          </cell>
        </row>
        <row r="178">
          <cell r="A178" t="str">
            <v>300300-000051</v>
          </cell>
          <cell r="B178" t="str">
            <v>HIDROXIDO DE POTASIO LIQUIDO AL 50%</v>
          </cell>
        </row>
        <row r="179">
          <cell r="A179" t="str">
            <v>300300-000052</v>
          </cell>
          <cell r="B179" t="str">
            <v>CLORURO DE SODIO REFINADO</v>
          </cell>
        </row>
        <row r="180">
          <cell r="A180" t="str">
            <v>300300-000053</v>
          </cell>
          <cell r="B180" t="str">
            <v>CLORURO DE SODIO EN GRANO</v>
          </cell>
        </row>
        <row r="181">
          <cell r="A181" t="str">
            <v>300300-000060</v>
          </cell>
          <cell r="B181" t="str">
            <v>EDTA</v>
          </cell>
        </row>
        <row r="182">
          <cell r="A182" t="str">
            <v>300300-000061</v>
          </cell>
          <cell r="B182" t="str">
            <v>OCIDE</v>
          </cell>
        </row>
        <row r="183">
          <cell r="A183" t="str">
            <v>300300-000063</v>
          </cell>
          <cell r="B183" t="str">
            <v>SULFONATO DE SODIO AL 25%</v>
          </cell>
        </row>
        <row r="184">
          <cell r="A184" t="str">
            <v>300300-000065</v>
          </cell>
          <cell r="B184" t="str">
            <v>BORAX DECAHIDRATADO GRANULAR</v>
          </cell>
        </row>
        <row r="185">
          <cell r="A185" t="str">
            <v>300300-000066</v>
          </cell>
          <cell r="B185" t="str">
            <v>DIETANOLAMINA DE COCO AL 85%</v>
          </cell>
        </row>
        <row r="186">
          <cell r="A186" t="str">
            <v>300300-000067</v>
          </cell>
          <cell r="B186" t="str">
            <v>BUTIL CELLOSOLVE</v>
          </cell>
        </row>
        <row r="187">
          <cell r="A187" t="str">
            <v>300300-000078</v>
          </cell>
          <cell r="B187" t="str">
            <v>ACIDO LACTICO</v>
          </cell>
        </row>
        <row r="188">
          <cell r="A188" t="str">
            <v>300300-000080</v>
          </cell>
          <cell r="B188" t="str">
            <v>JABON EMULSIFICANTE Q7 B3</v>
          </cell>
        </row>
        <row r="189">
          <cell r="A189" t="str">
            <v>300300-000083</v>
          </cell>
          <cell r="B189" t="str">
            <v>KAOSOFT AGL 85</v>
          </cell>
        </row>
        <row r="190">
          <cell r="A190" t="str">
            <v>300300-000085</v>
          </cell>
          <cell r="B190" t="str">
            <v>BICARBONATO DE SODIO</v>
          </cell>
        </row>
        <row r="191">
          <cell r="A191" t="str">
            <v>300300-000087</v>
          </cell>
          <cell r="B191" t="str">
            <v>SOSA CAUSTICA LIQUIDA AL 50% (TAMBO)</v>
          </cell>
        </row>
        <row r="192">
          <cell r="A192" t="str">
            <v>300300-000088</v>
          </cell>
          <cell r="B192" t="str">
            <v>CRODASINIC LS-30</v>
          </cell>
        </row>
        <row r="193">
          <cell r="A193" t="str">
            <v>300300-000090</v>
          </cell>
          <cell r="B193" t="str">
            <v>VINAGRE BCO DE ALCOHOL DE CAÑA</v>
          </cell>
        </row>
        <row r="194">
          <cell r="A194" t="str">
            <v>300300-000091</v>
          </cell>
          <cell r="B194" t="str">
            <v>FORMOX</v>
          </cell>
        </row>
        <row r="195">
          <cell r="A195" t="str">
            <v>300300-000098</v>
          </cell>
          <cell r="B195" t="str">
            <v>POIZ 88</v>
          </cell>
        </row>
        <row r="196">
          <cell r="A196" t="str">
            <v>300300-000103</v>
          </cell>
          <cell r="B196" t="str">
            <v>ALCOHOL TRIDECILICO</v>
          </cell>
        </row>
        <row r="197">
          <cell r="A197" t="str">
            <v>300300-000104</v>
          </cell>
          <cell r="B197" t="str">
            <v>MEZCLA DE TENSOACTIVOS</v>
          </cell>
        </row>
        <row r="198">
          <cell r="A198" t="str">
            <v>300300-000105</v>
          </cell>
          <cell r="B198" t="str">
            <v>LAURIL ETER SULFATO DE SODIO AL 28%</v>
          </cell>
        </row>
        <row r="199">
          <cell r="A199" t="str">
            <v>300300-000106</v>
          </cell>
          <cell r="B199" t="str">
            <v>EXTRACTO DE ALOE VERA</v>
          </cell>
        </row>
        <row r="200">
          <cell r="A200" t="str">
            <v>300300-000107</v>
          </cell>
          <cell r="B200" t="str">
            <v>LAURIL ETER SULFATO DE SODIO NATURAL</v>
          </cell>
        </row>
        <row r="201">
          <cell r="A201" t="str">
            <v>300300-000108</v>
          </cell>
          <cell r="B201" t="str">
            <v>COCOAMIDOPROPILBETAINA</v>
          </cell>
        </row>
        <row r="202">
          <cell r="A202" t="str">
            <v>300300-000109</v>
          </cell>
          <cell r="B202" t="str">
            <v>GLICERINA Q.P.</v>
          </cell>
        </row>
        <row r="203">
          <cell r="A203" t="str">
            <v>300300-000111</v>
          </cell>
          <cell r="B203" t="str">
            <v>JABON POTASICO DE COCO (TENSOL JPW M1)</v>
          </cell>
        </row>
        <row r="204">
          <cell r="A204" t="str">
            <v>300300-000112</v>
          </cell>
          <cell r="B204" t="str">
            <v>PEG-6000 DS</v>
          </cell>
        </row>
        <row r="205">
          <cell r="A205" t="str">
            <v>300300-000115</v>
          </cell>
          <cell r="B205" t="str">
            <v>JAYPOL 213</v>
          </cell>
        </row>
        <row r="206">
          <cell r="A206" t="str">
            <v>300300-000116</v>
          </cell>
          <cell r="B206" t="str">
            <v>ACIDO CITRICO</v>
          </cell>
        </row>
        <row r="207">
          <cell r="A207" t="str">
            <v>300300-000117</v>
          </cell>
          <cell r="B207" t="str">
            <v>TEELOSE PC7</v>
          </cell>
        </row>
        <row r="208">
          <cell r="A208" t="str">
            <v>300300-000120</v>
          </cell>
          <cell r="B208" t="str">
            <v>EUROCIDE KT</v>
          </cell>
        </row>
        <row r="209">
          <cell r="A209" t="str">
            <v>300300-000127</v>
          </cell>
          <cell r="B209" t="str">
            <v>ACTICIDE SPX</v>
          </cell>
        </row>
        <row r="210">
          <cell r="A210" t="str">
            <v>300300-000128</v>
          </cell>
          <cell r="B210" t="str">
            <v>DEHYQUART CC7</v>
          </cell>
        </row>
        <row r="211">
          <cell r="A211" t="str">
            <v>300300-000131</v>
          </cell>
          <cell r="B211" t="str">
            <v>SOSA CAUSTICA LIQUIDA AL 50% (PORRON)</v>
          </cell>
        </row>
        <row r="212">
          <cell r="A212" t="str">
            <v>300300-000132</v>
          </cell>
          <cell r="B212" t="str">
            <v>DOWANOL DPM</v>
          </cell>
        </row>
        <row r="213">
          <cell r="A213" t="str">
            <v>300300-000133</v>
          </cell>
          <cell r="B213" t="str">
            <v>ANTIFOM SLE</v>
          </cell>
        </row>
        <row r="214">
          <cell r="A214" t="str">
            <v>300300-000135</v>
          </cell>
          <cell r="B214" t="str">
            <v>PVP K-30 30% SOLUTION</v>
          </cell>
        </row>
        <row r="215">
          <cell r="A215" t="str">
            <v>300300-000138</v>
          </cell>
          <cell r="B215" t="str">
            <v>ENZIMA CELULASA LIQUIDA</v>
          </cell>
        </row>
        <row r="216">
          <cell r="A216" t="str">
            <v>300300-000139</v>
          </cell>
          <cell r="B216" t="str">
            <v>FLOWER WEEKEND CAP</v>
          </cell>
        </row>
        <row r="217">
          <cell r="A217" t="str">
            <v>300300-000140</v>
          </cell>
          <cell r="B217" t="str">
            <v>TENSOGEL FL</v>
          </cell>
        </row>
        <row r="218">
          <cell r="A218" t="str">
            <v>300300-000141</v>
          </cell>
          <cell r="B218" t="str">
            <v>CHROMABOND S-100</v>
          </cell>
        </row>
        <row r="219">
          <cell r="A219" t="str">
            <v>300300-000143</v>
          </cell>
          <cell r="B219" t="str">
            <v>SURFADONE LP-100</v>
          </cell>
        </row>
        <row r="220">
          <cell r="A220" t="str">
            <v>300300-000144</v>
          </cell>
          <cell r="B220" t="str">
            <v>ALCOHOL LAURICO ETOXILADO 7 MOE</v>
          </cell>
        </row>
        <row r="221">
          <cell r="A221" t="str">
            <v>300300-000145</v>
          </cell>
          <cell r="B221" t="str">
            <v>MEZCLA 2 EN 1 MT KAAX AT90</v>
          </cell>
        </row>
        <row r="222">
          <cell r="A222" t="str">
            <v>300300-000146</v>
          </cell>
          <cell r="B222" t="str">
            <v>REFORZANTE STRAIGHT PINE COD. 711383</v>
          </cell>
        </row>
        <row r="223">
          <cell r="A223" t="str">
            <v>300300-000147</v>
          </cell>
          <cell r="B223" t="str">
            <v>ACIDO OLEICO</v>
          </cell>
        </row>
        <row r="224">
          <cell r="A224" t="str">
            <v>300300-000148</v>
          </cell>
          <cell r="B224" t="str">
            <v>ACIDO DODECIL BENCEN SULFONICO AL 85%</v>
          </cell>
        </row>
        <row r="225">
          <cell r="A225" t="str">
            <v>300300-000149</v>
          </cell>
          <cell r="B225" t="str">
            <v>CARBOPOL ULTREZ 10</v>
          </cell>
        </row>
        <row r="226">
          <cell r="A226" t="str">
            <v>300300-000150</v>
          </cell>
          <cell r="B226" t="str">
            <v>EMULSION DE CERA DE CARNAUBA TIPO 3</v>
          </cell>
        </row>
        <row r="227">
          <cell r="A227" t="str">
            <v>300300-000151</v>
          </cell>
          <cell r="B227" t="str">
            <v>EMULSION SUPER GLOSS</v>
          </cell>
        </row>
        <row r="228">
          <cell r="A228" t="str">
            <v>300300-000152</v>
          </cell>
          <cell r="B228" t="str">
            <v>JABON EMULSIFICANTE DE OLEICO</v>
          </cell>
        </row>
        <row r="229">
          <cell r="A229" t="str">
            <v>300300-000153</v>
          </cell>
          <cell r="B229" t="str">
            <v>ESPESANTE VIAR 7021</v>
          </cell>
        </row>
        <row r="230">
          <cell r="A230" t="str">
            <v>300401-016000</v>
          </cell>
          <cell r="B230" t="str">
            <v>FRAG LIMA-LIMON 109306M01403</v>
          </cell>
        </row>
        <row r="231">
          <cell r="A231" t="str">
            <v>300401-017004</v>
          </cell>
          <cell r="B231" t="str">
            <v>FRAG NEON LEMON 956526</v>
          </cell>
        </row>
        <row r="232">
          <cell r="A232" t="str">
            <v>300401-021001</v>
          </cell>
          <cell r="B232" t="str">
            <v>FRAG PINK VANISH 961005</v>
          </cell>
        </row>
        <row r="233">
          <cell r="A233" t="str">
            <v>300404-001000</v>
          </cell>
          <cell r="B233" t="str">
            <v>FRAG ORANGE GLOW ON 980652</v>
          </cell>
        </row>
        <row r="234">
          <cell r="A234" t="str">
            <v>300404-003000</v>
          </cell>
          <cell r="B234" t="str">
            <v>FRAG LIMON CALIFORNIA II 978952</v>
          </cell>
        </row>
        <row r="235">
          <cell r="A235" t="str">
            <v>300405-001000</v>
          </cell>
          <cell r="B235" t="str">
            <v>FRAG BLUE BUBBLE 980387</v>
          </cell>
        </row>
        <row r="236">
          <cell r="A236" t="str">
            <v>300407-000002</v>
          </cell>
          <cell r="B236" t="str">
            <v>FRAG LAVENDER FIELDS 267351</v>
          </cell>
        </row>
        <row r="237">
          <cell r="A237" t="str">
            <v>300407-003000</v>
          </cell>
          <cell r="B237" t="str">
            <v>FRAG BLUE DIAMOND 958501</v>
          </cell>
        </row>
        <row r="238">
          <cell r="A238" t="str">
            <v>300407-024000</v>
          </cell>
          <cell r="B238" t="str">
            <v>FRAG ARCTIC BLUE 451296</v>
          </cell>
        </row>
        <row r="239">
          <cell r="A239" t="str">
            <v>300407-025000</v>
          </cell>
          <cell r="B239" t="str">
            <v>FRAG CLEAN ME NOW 427299</v>
          </cell>
        </row>
        <row r="240">
          <cell r="A240" t="str">
            <v>300409-000001</v>
          </cell>
          <cell r="B240" t="str">
            <v>FRAG APPLE CINAMMON PLUS 766845</v>
          </cell>
        </row>
        <row r="241">
          <cell r="A241" t="str">
            <v>300409-003000</v>
          </cell>
          <cell r="B241" t="str">
            <v>FRAG MANDARINE JUICE 729549</v>
          </cell>
        </row>
        <row r="242">
          <cell r="A242" t="str">
            <v>300409-006001</v>
          </cell>
          <cell r="B242" t="str">
            <v>FRAG SAPPHIRE NEW 772962</v>
          </cell>
        </row>
        <row r="243">
          <cell r="A243" t="str">
            <v>300409-007001</v>
          </cell>
          <cell r="B243" t="str">
            <v>FRAG CELESTIAL BLUE 766841</v>
          </cell>
        </row>
        <row r="244">
          <cell r="A244" t="str">
            <v>300409-009000</v>
          </cell>
          <cell r="B244" t="str">
            <v>FRAG PINK SPOT BA 778653</v>
          </cell>
        </row>
        <row r="245">
          <cell r="A245" t="str">
            <v>300409-013000</v>
          </cell>
          <cell r="B245" t="str">
            <v>FRAG MARINE BREEZE AB 798963</v>
          </cell>
        </row>
        <row r="246">
          <cell r="A246" t="str">
            <v>300501-003001</v>
          </cell>
          <cell r="B246" t="str">
            <v>TINTURA AMARILLO 10 K-7059</v>
          </cell>
        </row>
        <row r="247">
          <cell r="A247" t="str">
            <v>300501-004000</v>
          </cell>
          <cell r="B247" t="str">
            <v>TINTURA 36-I-36 AZUL INDUSTRIAL</v>
          </cell>
        </row>
        <row r="248">
          <cell r="A248" t="str">
            <v>300501-008000</v>
          </cell>
          <cell r="B248" t="str">
            <v>TINTURA VERDE COLANYL GM</v>
          </cell>
        </row>
        <row r="249">
          <cell r="A249" t="str">
            <v>300501-021001</v>
          </cell>
          <cell r="B249" t="str">
            <v>TINTURA ULTRA LIQUID 8104</v>
          </cell>
        </row>
        <row r="250">
          <cell r="A250" t="str">
            <v>300502-001001</v>
          </cell>
          <cell r="B250" t="str">
            <v>TINTURA LIMA LIMON LIQU JC3350</v>
          </cell>
        </row>
        <row r="251">
          <cell r="A251" t="str">
            <v>300502-007000</v>
          </cell>
          <cell r="B251" t="str">
            <v>TINTURA LIQUIKOLOR CHRISTMAS RED 2</v>
          </cell>
        </row>
        <row r="252">
          <cell r="A252" t="str">
            <v>300502-012000</v>
          </cell>
          <cell r="B252" t="str">
            <v>TINTURA VERDE 18-KA 957 AWSOME APPLE</v>
          </cell>
        </row>
        <row r="253">
          <cell r="A253" t="str">
            <v>300502-025000</v>
          </cell>
          <cell r="B253" t="str">
            <v>TINTURA NARANJA FLUORESCENTE 36-KI-02</v>
          </cell>
        </row>
        <row r="254">
          <cell r="A254" t="str">
            <v>300504-003000</v>
          </cell>
          <cell r="B254" t="str">
            <v>TINTURA LIQUITINT AQ-BY-01</v>
          </cell>
        </row>
        <row r="255">
          <cell r="A255" t="str">
            <v>300507-000000</v>
          </cell>
          <cell r="B255" t="str">
            <v>TINTURA VIOLETA COBANIL M</v>
          </cell>
        </row>
        <row r="256">
          <cell r="A256" t="str">
            <v>300507-003000</v>
          </cell>
          <cell r="B256" t="str">
            <v>TINTURA LIQUITINT ROYAL HFMC</v>
          </cell>
        </row>
        <row r="257">
          <cell r="A257" t="str">
            <v>300509-008000</v>
          </cell>
          <cell r="B257" t="str">
            <v>TINTURA CHEM DISPERSION NEGRO 14ABP2</v>
          </cell>
        </row>
        <row r="258">
          <cell r="A258" t="str">
            <v>300509-010000</v>
          </cell>
          <cell r="B258" t="str">
            <v>TINTURA ULTRA LIQUID 8136 ROJO</v>
          </cell>
        </row>
        <row r="259">
          <cell r="A259" t="str">
            <v>300509-013000</v>
          </cell>
          <cell r="B259" t="str">
            <v>TINTURA ULTRA LIQUID 8148</v>
          </cell>
        </row>
        <row r="260">
          <cell r="A260">
            <v>0</v>
          </cell>
          <cell r="B260">
            <v>0</v>
          </cell>
        </row>
        <row r="261">
          <cell r="A261">
            <v>0</v>
          </cell>
          <cell r="B261">
            <v>0</v>
          </cell>
        </row>
        <row r="262">
          <cell r="A262" t="str">
            <v>400000-000000</v>
          </cell>
          <cell r="B262" t="str">
            <v>ETIQUETA TERMICA 4X6" AZUL 2935 U</v>
          </cell>
        </row>
        <row r="263">
          <cell r="A263" t="str">
            <v>400000-000004</v>
          </cell>
          <cell r="B263" t="str">
            <v>ETIQUETA TERMICA 4X6" VERDE 334 U</v>
          </cell>
        </row>
        <row r="264">
          <cell r="A264" t="str">
            <v>400000-000005</v>
          </cell>
          <cell r="B264" t="str">
            <v>ETIQUETA TERMICA 4X6" VERDE 3375 U</v>
          </cell>
        </row>
        <row r="265">
          <cell r="A265" t="str">
            <v>400000-000007</v>
          </cell>
          <cell r="B265" t="str">
            <v>ETIQUETA TERMICA 4X6" AMARILLO 5635 U</v>
          </cell>
        </row>
        <row r="266">
          <cell r="A266" t="str">
            <v>400000-000008</v>
          </cell>
          <cell r="B266" t="str">
            <v>ETIQUETA TERMICA 4X6" NARANJA 1505 U</v>
          </cell>
        </row>
        <row r="267">
          <cell r="A267" t="str">
            <v>400000-000009</v>
          </cell>
          <cell r="B267" t="str">
            <v>ETIQUETA TERMICA 4X6" AMARILLO 585 U</v>
          </cell>
        </row>
        <row r="268">
          <cell r="A268" t="str">
            <v>400000-000010</v>
          </cell>
          <cell r="B268" t="str">
            <v>ETIQUETA TERMICA 4X6" AMARILLO 609 U</v>
          </cell>
        </row>
        <row r="269">
          <cell r="A269" t="str">
            <v>400000-000011</v>
          </cell>
          <cell r="B269" t="str">
            <v>ETIQUETA TERMICA 4X6" AZUL 2975 U</v>
          </cell>
        </row>
        <row r="270">
          <cell r="A270" t="str">
            <v>400000-000012</v>
          </cell>
          <cell r="B270" t="str">
            <v>ETIQUETA TERMICA 4X6" NARANJA 1485 U</v>
          </cell>
        </row>
        <row r="271">
          <cell r="A271" t="str">
            <v>400000-000014</v>
          </cell>
          <cell r="B271" t="str">
            <v>ETIQUETA TERMICA 4X6" GRIS 1U</v>
          </cell>
        </row>
        <row r="272">
          <cell r="A272" t="str">
            <v>401001-000001</v>
          </cell>
          <cell r="B272" t="str">
            <v>ETIQ COD DE BARRA BIPACK NOW MULTIUSOS 5+1 L</v>
          </cell>
        </row>
        <row r="273">
          <cell r="A273" t="str">
            <v>401001-000002</v>
          </cell>
          <cell r="B273" t="str">
            <v>ETIQ COD DE BARRA MULTIUSOS 5+1 P.R.</v>
          </cell>
        </row>
        <row r="274">
          <cell r="A274" t="str">
            <v>401001-000100</v>
          </cell>
          <cell r="B274" t="str">
            <v>ETIQ FTE NOW DESENGRASANTE MULTIUSOS 1 L D13</v>
          </cell>
        </row>
        <row r="275">
          <cell r="A275" t="str">
            <v>401001-000101</v>
          </cell>
          <cell r="B275" t="str">
            <v>ETIQ REV NOW DESENGRASANTE MULTIUSOS 1 L D13</v>
          </cell>
        </row>
        <row r="276">
          <cell r="A276" t="str">
            <v>401001-000121</v>
          </cell>
          <cell r="B276" t="str">
            <v>ETIQ FTE NOW ALL PURPOSE SUPER DEGREASER 1 L D13</v>
          </cell>
        </row>
        <row r="277">
          <cell r="A277" t="str">
            <v>401001-000500</v>
          </cell>
          <cell r="B277" t="str">
            <v>ETIQ FTE NOW DESENGRASANTE MULTIUSOS 5 L D 13</v>
          </cell>
        </row>
        <row r="278">
          <cell r="A278" t="str">
            <v>401001-000501</v>
          </cell>
          <cell r="B278" t="str">
            <v>ETIQ REV NOW DESENGRASANTE MULTIUSOS 5 L D 13</v>
          </cell>
        </row>
        <row r="279">
          <cell r="A279" t="str">
            <v>401001-000505</v>
          </cell>
          <cell r="B279" t="str">
            <v>ETIQ FTE NOW ALL PURPOSE SUPER DEGREASER 5 L D13</v>
          </cell>
        </row>
        <row r="280">
          <cell r="A280" t="str">
            <v>401001-000506</v>
          </cell>
          <cell r="B280" t="str">
            <v>ETIQ REV NOW ALL PURPOSE SUPER DEGREASER 5 L D13</v>
          </cell>
        </row>
        <row r="281">
          <cell r="A281" t="str">
            <v>401001-000511</v>
          </cell>
          <cell r="B281" t="str">
            <v>ETIQ TRASERA NOW DESENG MULTIUSOS 5 L D CA</v>
          </cell>
        </row>
        <row r="282">
          <cell r="A282" t="str">
            <v>401003-000001</v>
          </cell>
          <cell r="B282" t="str">
            <v>ETIQ COD DE BARRA BIPACK COCINA 5+1 L CA</v>
          </cell>
        </row>
        <row r="283">
          <cell r="A283" t="str">
            <v>401003-000100</v>
          </cell>
          <cell r="B283" t="str">
            <v>ETIQ NOW DESENGRASANTE DE COCINAS 1 L D 13</v>
          </cell>
        </row>
        <row r="284">
          <cell r="A284" t="str">
            <v>401003-000101</v>
          </cell>
          <cell r="B284" t="str">
            <v>ETIQ NOW DESENGRASANTE COCINAS 1 L CA</v>
          </cell>
        </row>
        <row r="285">
          <cell r="A285" t="str">
            <v>401003-000500</v>
          </cell>
          <cell r="B285" t="str">
            <v>ETIQ FRONTAL NOW DESENGRASANTE COCINAS 5 L CA</v>
          </cell>
        </row>
        <row r="286">
          <cell r="A286" t="str">
            <v>401003-000501</v>
          </cell>
          <cell r="B286" t="str">
            <v>ETIQ TRASERA NOW DESENGRASANTE COCINAS 5 L CA</v>
          </cell>
        </row>
        <row r="287">
          <cell r="A287" t="str">
            <v>401004-000001</v>
          </cell>
          <cell r="B287" t="str">
            <v>ETIQ COD DE BARRA BIPACK VIDRIOS 5+1 L CA</v>
          </cell>
        </row>
        <row r="288">
          <cell r="A288" t="str">
            <v>401004-000100</v>
          </cell>
          <cell r="B288" t="str">
            <v>ETIQ NOW VIDRIOS Y SUPERFICIES 1 L D 13</v>
          </cell>
        </row>
        <row r="289">
          <cell r="A289" t="str">
            <v>401004-000101</v>
          </cell>
          <cell r="B289" t="str">
            <v>ETIQ NOW VIDRIOS Y SUPERFICIES 1 L CA</v>
          </cell>
        </row>
        <row r="290">
          <cell r="A290" t="str">
            <v>401004-000500</v>
          </cell>
          <cell r="B290" t="str">
            <v>ETIQ FRONTAL NOW VIDRIOS Y SUPERFICIES 5 L CA</v>
          </cell>
        </row>
        <row r="291">
          <cell r="A291" t="str">
            <v>401004-000501</v>
          </cell>
          <cell r="B291" t="str">
            <v>ETIQ TRASERA NOW VIDRIOS Y SUPERFICIES 5 L CA</v>
          </cell>
        </row>
        <row r="292">
          <cell r="A292" t="str">
            <v>401006-000501</v>
          </cell>
          <cell r="B292" t="str">
            <v>ETIQ NOW DETERGENTE 5 L PR D14</v>
          </cell>
        </row>
        <row r="293">
          <cell r="A293" t="str">
            <v>401006-000900</v>
          </cell>
          <cell r="B293" t="str">
            <v>ETIQ FTE NOW DETERGENTE 9 L CA</v>
          </cell>
        </row>
        <row r="294">
          <cell r="A294" t="str">
            <v>401006-000901</v>
          </cell>
          <cell r="B294" t="str">
            <v>ETIQ REV NOW DETERGENTE 9 L CA</v>
          </cell>
        </row>
        <row r="295">
          <cell r="A295" t="str">
            <v>401006-000902</v>
          </cell>
          <cell r="B295" t="str">
            <v>ETIQ NOW DETERGENTE ROPA COLOR 9 L PR</v>
          </cell>
        </row>
        <row r="296">
          <cell r="A296" t="str">
            <v>401007-000501</v>
          </cell>
          <cell r="B296" t="str">
            <v>ETIQ NOW SUAVIZANTE 5 L PR D14</v>
          </cell>
        </row>
        <row r="297">
          <cell r="A297" t="str">
            <v>401007-000900</v>
          </cell>
          <cell r="B297" t="str">
            <v>ETIQ FTE NOW SUAVIZANTE 9 L CA</v>
          </cell>
        </row>
        <row r="298">
          <cell r="A298" t="str">
            <v>401007-000901</v>
          </cell>
          <cell r="B298" t="str">
            <v>ETIQ REV NOW SUAVIZANTE 9 L CA</v>
          </cell>
        </row>
        <row r="299">
          <cell r="A299" t="str">
            <v>401008-000002</v>
          </cell>
          <cell r="B299" t="str">
            <v>ETIQ COD DE BARRA BIPACK BAÑOS 5+1 L CA</v>
          </cell>
        </row>
        <row r="300">
          <cell r="A300" t="str">
            <v>401008-000100</v>
          </cell>
          <cell r="B300" t="str">
            <v>ETIQ FTE NOW BAÑOS Y AZULEJOS 1 L D13</v>
          </cell>
        </row>
        <row r="301">
          <cell r="A301" t="str">
            <v>401008-000101</v>
          </cell>
          <cell r="B301" t="str">
            <v>ETIQ REV NOW BAÑOS Y AZULEJOS 1 L D13</v>
          </cell>
        </row>
        <row r="302">
          <cell r="A302" t="str">
            <v>401008-000400</v>
          </cell>
          <cell r="B302" t="str">
            <v>ETIQ FTE NOW BAÑOS Y AZULEJOS 4 L D 13</v>
          </cell>
        </row>
        <row r="303">
          <cell r="A303" t="str">
            <v>401008-000401</v>
          </cell>
          <cell r="B303" t="str">
            <v>ETIQ REV NOW BAÑOS Y AZULEJOS 4 L D 13</v>
          </cell>
        </row>
        <row r="304">
          <cell r="A304" t="str">
            <v>401008-000411</v>
          </cell>
          <cell r="B304" t="str">
            <v>ETIQ TRASERA NOW BAÑOS Y AZULEJOS 4 L CA</v>
          </cell>
        </row>
        <row r="305">
          <cell r="A305" t="str">
            <v>401008-000500</v>
          </cell>
          <cell r="B305" t="str">
            <v>ETIQ FTE NOW BAÑOS Y AZULEJOS 5 L</v>
          </cell>
        </row>
        <row r="306">
          <cell r="A306" t="str">
            <v>401011-000400</v>
          </cell>
          <cell r="B306" t="str">
            <v>ETIQ NOW BAÑOS SIN CLORO 4 L</v>
          </cell>
        </row>
        <row r="307">
          <cell r="A307" t="str">
            <v>401016-000280</v>
          </cell>
          <cell r="B307" t="str">
            <v>ETIQ FRONTAL NOW LAVATRASTES 2.8 L CA</v>
          </cell>
        </row>
        <row r="308">
          <cell r="A308" t="str">
            <v>401016-000281</v>
          </cell>
          <cell r="B308" t="str">
            <v>ETIQ TRASERA NOW LAVATRASTES 2.8 L CA</v>
          </cell>
        </row>
        <row r="309">
          <cell r="A309" t="str">
            <v>401016-000282</v>
          </cell>
          <cell r="B309" t="str">
            <v>ETIQ NOW LAVATRASTES 2.8 L PR</v>
          </cell>
        </row>
        <row r="310">
          <cell r="A310" t="str">
            <v>401017-000200</v>
          </cell>
          <cell r="B310" t="str">
            <v>ETIQ NOW LIMPIADOR LIMON 2 L D 13</v>
          </cell>
        </row>
        <row r="311">
          <cell r="A311" t="str">
            <v>401017-000500</v>
          </cell>
          <cell r="B311" t="str">
            <v>ETIQ NOW LIMPIADOR LIMON 5 L</v>
          </cell>
        </row>
        <row r="312">
          <cell r="A312" t="str">
            <v>401017-001000</v>
          </cell>
          <cell r="B312" t="str">
            <v>ETIQ NOW LIMPIADOR LIMON 10 L MX</v>
          </cell>
        </row>
        <row r="313">
          <cell r="A313" t="str">
            <v>401017-001001</v>
          </cell>
          <cell r="B313" t="str">
            <v>ETIQ FTE NOW LIMPIADOR LIMON 10 L CA</v>
          </cell>
        </row>
        <row r="314">
          <cell r="A314" t="str">
            <v>401017-001002</v>
          </cell>
          <cell r="B314" t="str">
            <v>ETIQ REV NOW LIMPIADOR LIMON 10 L CA</v>
          </cell>
        </row>
        <row r="315">
          <cell r="A315" t="str">
            <v>401019-000000</v>
          </cell>
          <cell r="B315" t="str">
            <v>ETIQ COD DE BARRA BIPACK MANZANA C 5+1 L</v>
          </cell>
        </row>
        <row r="316">
          <cell r="A316" t="str">
            <v>401020-001000</v>
          </cell>
          <cell r="B316" t="str">
            <v>ETIQ FTE NOW BLANQUEADOR 10 L CA</v>
          </cell>
        </row>
        <row r="317">
          <cell r="A317" t="str">
            <v>401020-001001</v>
          </cell>
          <cell r="B317" t="str">
            <v>ETIQ REV NOW BLANQUEADOR 10 L CA</v>
          </cell>
        </row>
        <row r="318">
          <cell r="A318" t="str">
            <v>401021-000400</v>
          </cell>
          <cell r="B318" t="str">
            <v>ETIQ NOW PRELAVADOR OXÍGENO 4 L</v>
          </cell>
        </row>
        <row r="319">
          <cell r="A319" t="str">
            <v>401021-001000</v>
          </cell>
          <cell r="B319" t="str">
            <v>ETIQ NOW QUITAMANCHAS 10 L</v>
          </cell>
        </row>
        <row r="320">
          <cell r="A320" t="str">
            <v>401027-001000</v>
          </cell>
          <cell r="B320" t="str">
            <v>ETIQ FTE NOW LIMPIADOR LAVANDA 10 L CA</v>
          </cell>
        </row>
        <row r="321">
          <cell r="A321" t="str">
            <v>401027-001001</v>
          </cell>
          <cell r="B321" t="str">
            <v>ETIQ REV NOW LIMPIADOR LAVANDA 10 L CA</v>
          </cell>
        </row>
        <row r="322">
          <cell r="A322" t="str">
            <v>401037-000510</v>
          </cell>
          <cell r="B322" t="str">
            <v>ETIQ FRONTAL NOW PISOS LAMINADOS 5 L CA</v>
          </cell>
        </row>
        <row r="323">
          <cell r="A323" t="str">
            <v>401037-000511</v>
          </cell>
          <cell r="B323" t="str">
            <v>ETIQ TRASERA NOW PISOS LAMINADOS 5 L CA</v>
          </cell>
        </row>
        <row r="324">
          <cell r="A324" t="str">
            <v>402002-000500</v>
          </cell>
          <cell r="B324" t="str">
            <v>ETIQ SENSACIONAL LAVANDA 5 L MX</v>
          </cell>
        </row>
        <row r="325">
          <cell r="A325" t="str">
            <v>402002-000501</v>
          </cell>
          <cell r="B325" t="str">
            <v>ETIQ SENSACIONAL LAVANDA 5 L CR</v>
          </cell>
        </row>
        <row r="326">
          <cell r="A326" t="str">
            <v>402002-001000</v>
          </cell>
          <cell r="B326" t="str">
            <v>ETIQ SENSACIONAL LAVANDA 10 L</v>
          </cell>
        </row>
        <row r="327">
          <cell r="A327" t="str">
            <v>402002-002000</v>
          </cell>
          <cell r="B327" t="str">
            <v>ETIQ SENSACIONAL LAVANDA 20L D 14</v>
          </cell>
        </row>
        <row r="328">
          <cell r="A328" t="str">
            <v>402004-000500</v>
          </cell>
          <cell r="B328" t="str">
            <v>ETIQ SENSACIONAL PINO 5L</v>
          </cell>
        </row>
        <row r="329">
          <cell r="A329" t="str">
            <v>402004-001000</v>
          </cell>
          <cell r="B329" t="str">
            <v>ETIQ SENSACIONAL PINO 10 L</v>
          </cell>
        </row>
        <row r="330">
          <cell r="A330" t="str">
            <v>402004-002000</v>
          </cell>
          <cell r="B330" t="str">
            <v>ETIQ SENSACIONAL PINO 20L D14</v>
          </cell>
        </row>
        <row r="331">
          <cell r="A331" t="str">
            <v>402005-000500</v>
          </cell>
          <cell r="B331" t="str">
            <v>ETIQ SENSACIONAL SUAV COMPLETE 5L</v>
          </cell>
        </row>
        <row r="332">
          <cell r="A332" t="str">
            <v>402005-002000</v>
          </cell>
          <cell r="B332" t="str">
            <v>ETIQ SENSACIONAL SUAV COMPLETE 20L</v>
          </cell>
        </row>
        <row r="333">
          <cell r="A333" t="str">
            <v>402014-000100</v>
          </cell>
          <cell r="B333" t="str">
            <v>ETIQ FTE SENSACIONAL BAÑOS Y AZULEJOS 1 L CR</v>
          </cell>
        </row>
        <row r="334">
          <cell r="A334" t="str">
            <v>402014-000101</v>
          </cell>
          <cell r="B334" t="str">
            <v>ETIQ REV SENSACIONAL BAÑOS Y AZULEJOS 1 L CR</v>
          </cell>
        </row>
        <row r="335">
          <cell r="A335" t="str">
            <v>402015-002004</v>
          </cell>
          <cell r="B335" t="str">
            <v>ETIQ SENSACIONAL BLANQUEADOR 20L D14</v>
          </cell>
        </row>
        <row r="336">
          <cell r="A336" t="str">
            <v>402024-000100</v>
          </cell>
          <cell r="B336" t="str">
            <v>ETIQ FTE SENSACIONAL MULTIUSOS 1 L CR</v>
          </cell>
        </row>
        <row r="337">
          <cell r="A337" t="str">
            <v>402024-000101</v>
          </cell>
          <cell r="B337" t="str">
            <v>ETIQ REV SENSACIONAL MULTIUSOS 1 L CR</v>
          </cell>
        </row>
        <row r="338">
          <cell r="A338" t="str">
            <v>402026-000500</v>
          </cell>
          <cell r="B338" t="str">
            <v>ETIQ SENSACIONAL SUAVIZANTE 5 L MX</v>
          </cell>
        </row>
        <row r="339">
          <cell r="A339" t="str">
            <v>402026-000501</v>
          </cell>
          <cell r="B339" t="str">
            <v>ETIQ SENSACIONAL SUAVIZANTE 5 L CR</v>
          </cell>
        </row>
        <row r="340">
          <cell r="A340" t="str">
            <v>402026-001000</v>
          </cell>
          <cell r="B340" t="str">
            <v>ETIQ SENSACIONAL SUAVIZANTE 10 L</v>
          </cell>
        </row>
        <row r="341">
          <cell r="A341" t="str">
            <v>402026-002000</v>
          </cell>
          <cell r="B341" t="str">
            <v>ETIQ SENSACIONAL SUAVIZANTE 20L D 14</v>
          </cell>
        </row>
        <row r="342">
          <cell r="A342" t="str">
            <v>402029-000500</v>
          </cell>
          <cell r="B342" t="str">
            <v>ETIQ SENSACIONAL DETERGENTE 5 L MX</v>
          </cell>
        </row>
        <row r="343">
          <cell r="A343" t="str">
            <v>402029-000501</v>
          </cell>
          <cell r="B343" t="str">
            <v>ETIQ SENSACIONAL DETERGENTE 5 L CR</v>
          </cell>
        </row>
        <row r="344">
          <cell r="A344" t="str">
            <v>402029-001000</v>
          </cell>
          <cell r="B344" t="str">
            <v>ETIQ SENSACIONAL DETERGENTE 10 L</v>
          </cell>
        </row>
        <row r="345">
          <cell r="A345" t="str">
            <v>402029-002000</v>
          </cell>
          <cell r="B345" t="str">
            <v>ETIQ SENSACIONAL DETERGENTE 20L D 14</v>
          </cell>
        </row>
        <row r="346">
          <cell r="A346" t="str">
            <v>403001-020801</v>
          </cell>
          <cell r="B346" t="str">
            <v>ETIQ MIRACHEM 500 18.9/208 L MX</v>
          </cell>
        </row>
        <row r="347">
          <cell r="A347" t="str">
            <v>403002-020800</v>
          </cell>
          <cell r="B347" t="str">
            <v>ETIQ MIRACHEM 250 5/55 GAL (18.9/208 L)</v>
          </cell>
        </row>
        <row r="348">
          <cell r="A348" t="str">
            <v>404001-000500</v>
          </cell>
          <cell r="B348" t="str">
            <v>ETIQ FRENTE INNOVADOR PISOS MADERA 5 L D13</v>
          </cell>
        </row>
        <row r="349">
          <cell r="A349" t="str">
            <v>404001-000501</v>
          </cell>
          <cell r="B349" t="str">
            <v>ETIQ REVERSO INNOVADOR PISOS MADERA 5 L D13</v>
          </cell>
        </row>
        <row r="350">
          <cell r="A350" t="str">
            <v>405000-000900</v>
          </cell>
          <cell r="B350" t="str">
            <v>ETIQ NATURAL SCIENCE DETERGENTE 9 L</v>
          </cell>
        </row>
        <row r="351">
          <cell r="A351" t="str">
            <v>405001-000900</v>
          </cell>
          <cell r="B351" t="str">
            <v>ETIQ NATURAL SCIENCE SUAVIZANTE 9 L</v>
          </cell>
        </row>
        <row r="352">
          <cell r="A352" t="str">
            <v>405002-000900</v>
          </cell>
          <cell r="B352" t="str">
            <v>ETIQ NATURAL SCIENCE DETERGENTE ROPA OSCURA 9 L</v>
          </cell>
        </row>
        <row r="353">
          <cell r="A353" t="str">
            <v>407004-000900</v>
          </cell>
          <cell r="B353" t="str">
            <v>ETIQ FTE SC DETERGENTE 9 L</v>
          </cell>
        </row>
        <row r="354">
          <cell r="A354" t="str">
            <v>407005-002000</v>
          </cell>
          <cell r="B354" t="str">
            <v>ETIQ SC LIMPIADOR LAVANDA 20 L CA</v>
          </cell>
        </row>
        <row r="355">
          <cell r="A355" t="str">
            <v>407006-002000</v>
          </cell>
          <cell r="B355" t="str">
            <v>ETIQ SC LIMPIADOR PINO 20 L CA</v>
          </cell>
        </row>
        <row r="356">
          <cell r="A356" t="str">
            <v>407007-002000</v>
          </cell>
          <cell r="B356" t="str">
            <v>ETIQ SC BLANQUEADOR 20 L CA</v>
          </cell>
        </row>
        <row r="357">
          <cell r="A357" t="str">
            <v>407008-002000</v>
          </cell>
          <cell r="B357" t="str">
            <v>ETIQ SC SUAVIZANTE 20 L CA</v>
          </cell>
        </row>
        <row r="358">
          <cell r="A358" t="str">
            <v>407009-002000</v>
          </cell>
          <cell r="B358" t="str">
            <v>ETIQ SC DETERGENTE 20 L CA</v>
          </cell>
        </row>
        <row r="359">
          <cell r="A359" t="str">
            <v>407021-002000</v>
          </cell>
          <cell r="B359" t="str">
            <v>ETIQ FRONTAL MC BLANQUEADOR 20L</v>
          </cell>
        </row>
        <row r="360">
          <cell r="A360" t="str">
            <v>407022-002000</v>
          </cell>
          <cell r="B360" t="str">
            <v>ETIQ FRONTAL MC SUAVIZANTE 20L</v>
          </cell>
        </row>
        <row r="361">
          <cell r="A361" t="str">
            <v>407023-000900</v>
          </cell>
          <cell r="B361" t="str">
            <v>ETIQ MC DETERGENTE 9L</v>
          </cell>
        </row>
        <row r="362">
          <cell r="A362" t="str">
            <v>407023-002001</v>
          </cell>
          <cell r="B362" t="str">
            <v>ETIQ LATERAL MC DETERGENTE 20L</v>
          </cell>
        </row>
        <row r="363">
          <cell r="A363" t="str">
            <v>407024-000000</v>
          </cell>
          <cell r="B363" t="str">
            <v>ETIQ COD DE BARRA MM MULTIUSOS DES 5+1 L</v>
          </cell>
        </row>
        <row r="364">
          <cell r="A364" t="str">
            <v>407024-000100</v>
          </cell>
          <cell r="B364" t="str">
            <v>ETIQ MC DESENGRASANTE 1L</v>
          </cell>
        </row>
        <row r="365">
          <cell r="A365" t="str">
            <v>407024-000501</v>
          </cell>
          <cell r="B365" t="str">
            <v>ETIQ REVERSO MC DESENGRASANTE 5L</v>
          </cell>
        </row>
        <row r="366">
          <cell r="A366" t="str">
            <v>407025-000000</v>
          </cell>
          <cell r="B366" t="str">
            <v>ETIQ COD DE BARRA MC BAÑOS Y AZULEJOS</v>
          </cell>
        </row>
        <row r="367">
          <cell r="A367" t="str">
            <v>407025-000100</v>
          </cell>
          <cell r="B367" t="str">
            <v>ETIQ MC BAÑOS Y AZULEJOS 1L</v>
          </cell>
        </row>
        <row r="368">
          <cell r="A368" t="str">
            <v>407025-000400</v>
          </cell>
          <cell r="B368" t="str">
            <v>ETIQ FRENTE MC BAÑOS Y AZULEJOS 4L</v>
          </cell>
        </row>
        <row r="369">
          <cell r="A369" t="str">
            <v>407025-000401</v>
          </cell>
          <cell r="B369" t="str">
            <v>ETIQ REVERSO MC BAÑOS Y AZULEJOS 4L</v>
          </cell>
        </row>
        <row r="370">
          <cell r="A370" t="str">
            <v>407026-000900</v>
          </cell>
          <cell r="B370" t="str">
            <v>ETIQ MC DETERGENTE ROPA OSCURA 9L</v>
          </cell>
        </row>
        <row r="371">
          <cell r="A371" t="str">
            <v>408001-000103</v>
          </cell>
          <cell r="B371" t="str">
            <v>ETIQ FRENTE GV ANTI-HONGOS 1L ATOM D09</v>
          </cell>
        </row>
        <row r="372">
          <cell r="A372" t="str">
            <v>408001-000105</v>
          </cell>
          <cell r="B372" t="str">
            <v>ETIQ FRENTE GV ANTI-HONGOS 1L REF D09</v>
          </cell>
        </row>
        <row r="373">
          <cell r="A373" t="str">
            <v>408001-000107</v>
          </cell>
          <cell r="B373" t="str">
            <v>ETIQ FRENTE GV ANTI-HONGOS 1 L ATOM D16</v>
          </cell>
        </row>
        <row r="374">
          <cell r="A374" t="str">
            <v>408001-000108</v>
          </cell>
          <cell r="B374" t="str">
            <v>ETIQ REV GV ANTI-HONGOS 1 L ATOM D16</v>
          </cell>
        </row>
        <row r="375">
          <cell r="A375" t="str">
            <v>408001-000109</v>
          </cell>
          <cell r="B375" t="str">
            <v>ETIQ FRENTE GV ANTI-HONGOS 1 L REFILL D16</v>
          </cell>
        </row>
        <row r="376">
          <cell r="A376" t="str">
            <v>408001-000110</v>
          </cell>
          <cell r="B376" t="str">
            <v>ETIQ REV GV ANTI-HONGOS 1 L REFILL D16</v>
          </cell>
        </row>
        <row r="377">
          <cell r="A377" t="str">
            <v>409000-001000</v>
          </cell>
          <cell r="B377" t="str">
            <v>ETIQ MM LIMPIADOR MULTIUSOS MANZANA CANELA 10 L</v>
          </cell>
        </row>
        <row r="378">
          <cell r="A378" t="str">
            <v>409000-001001</v>
          </cell>
          <cell r="B378" t="str">
            <v>ETIQ MM MULTIUSOS MANZANA CANELA 10 L D16</v>
          </cell>
        </row>
        <row r="379">
          <cell r="A379" t="str">
            <v>409001-001001</v>
          </cell>
          <cell r="B379" t="str">
            <v>ETIQ MM LIMPIADOR MULTIUSOS PINO 10 L D16</v>
          </cell>
        </row>
        <row r="380">
          <cell r="A380" t="str">
            <v>409001-002000</v>
          </cell>
          <cell r="B380" t="str">
            <v>ETIQ FRENTE MM LIMPIADOR MULTIUSOS PINO 20 L</v>
          </cell>
        </row>
        <row r="381">
          <cell r="A381" t="str">
            <v>409001-002002</v>
          </cell>
          <cell r="B381" t="str">
            <v>ETIQ FTE MM LIMPIADOR MULTIUSOS PINO 20 L D16</v>
          </cell>
        </row>
        <row r="382">
          <cell r="A382" t="str">
            <v>409001-002003</v>
          </cell>
          <cell r="B382" t="str">
            <v>ETIQ LATERAL MM LIMPIADOR MULTIUSOS PINO 20 L D16</v>
          </cell>
        </row>
        <row r="383">
          <cell r="A383" t="str">
            <v>409002-002002</v>
          </cell>
          <cell r="B383" t="str">
            <v>ETIQ FRONTAL MM BLANQUEADOR 20 L D16</v>
          </cell>
        </row>
        <row r="384">
          <cell r="A384" t="str">
            <v>409002-002003</v>
          </cell>
          <cell r="B384" t="str">
            <v>ETIQ LATERAL MM BLANQUEADOR 20 L D16</v>
          </cell>
        </row>
        <row r="385">
          <cell r="A385" t="str">
            <v>409003-000100</v>
          </cell>
          <cell r="B385" t="str">
            <v>ETIQ MM DESENGRASANTE 1 L</v>
          </cell>
        </row>
        <row r="386">
          <cell r="A386" t="str">
            <v>409003-000101</v>
          </cell>
          <cell r="B386" t="str">
            <v>ETIQ MM DESENGRASANTE 1 L D16</v>
          </cell>
        </row>
        <row r="387">
          <cell r="A387" t="str">
            <v>409003-000500</v>
          </cell>
          <cell r="B387" t="str">
            <v>ETIQ FRENTE MM DESENGRASANTE 5 L</v>
          </cell>
        </row>
        <row r="388">
          <cell r="A388" t="str">
            <v>409003-000501</v>
          </cell>
          <cell r="B388" t="str">
            <v>ETIQ REVERSO MM DESENGRASANTE 5 L</v>
          </cell>
        </row>
        <row r="389">
          <cell r="A389" t="str">
            <v>409003-000502</v>
          </cell>
          <cell r="B389" t="str">
            <v>ETIQ FRENTE MM DESENGRASANTE 5 L D16</v>
          </cell>
        </row>
        <row r="390">
          <cell r="A390" t="str">
            <v>409003-000503</v>
          </cell>
          <cell r="B390" t="str">
            <v>ETIQ REVERSO MM DESENGRASANTE 5 L D16</v>
          </cell>
        </row>
        <row r="391">
          <cell r="A391" t="str">
            <v>409003-001002</v>
          </cell>
          <cell r="B391" t="str">
            <v>ETIQ FRENTE MM DESENGRASANTE 10 L D16</v>
          </cell>
        </row>
        <row r="392">
          <cell r="A392" t="str">
            <v>409003-001003</v>
          </cell>
          <cell r="B392" t="str">
            <v>ETIQ LATERAL MM DESENGRASANTE 10 L D16</v>
          </cell>
        </row>
        <row r="393">
          <cell r="A393" t="str">
            <v>409004-000000</v>
          </cell>
          <cell r="B393" t="str">
            <v>ETIQ COD DE BARRA MM VIDRIOS Y SUPERFICIES</v>
          </cell>
        </row>
        <row r="394">
          <cell r="A394" t="str">
            <v>409004-000100</v>
          </cell>
          <cell r="B394" t="str">
            <v>ETIQ MM VIDRIOS Y SUPERFICIES 1 L</v>
          </cell>
        </row>
        <row r="395">
          <cell r="A395" t="str">
            <v>409004-000500</v>
          </cell>
          <cell r="B395" t="str">
            <v>ETIQ FRENTE MM VIDRIOS Y SUPERFICIES 5 L</v>
          </cell>
        </row>
        <row r="396">
          <cell r="A396" t="str">
            <v>409004-000501</v>
          </cell>
          <cell r="B396" t="str">
            <v>ETIQ REVERSO MM VIDRIOS Y SUPERFICIES 5 L</v>
          </cell>
        </row>
        <row r="397">
          <cell r="A397" t="str">
            <v>409005-000000</v>
          </cell>
          <cell r="B397" t="str">
            <v>ETIQ COD DE BARRA MM BAÑOS Y AZULEJOS</v>
          </cell>
        </row>
        <row r="398">
          <cell r="A398" t="str">
            <v>409005-000100</v>
          </cell>
          <cell r="B398" t="str">
            <v>ETIQ MM BAÑOS Y AZULEJOS 1 L</v>
          </cell>
        </row>
        <row r="399">
          <cell r="A399" t="str">
            <v>409005-000101</v>
          </cell>
          <cell r="B399" t="str">
            <v>ETIQ MM BAÑOS Y AZULEJOS 1 L D16</v>
          </cell>
        </row>
        <row r="400">
          <cell r="A400" t="str">
            <v>409005-000500</v>
          </cell>
          <cell r="B400" t="str">
            <v>ETIQ FRENTE MM BAÑOS Y AZULEJOS 5 L</v>
          </cell>
        </row>
        <row r="401">
          <cell r="A401" t="str">
            <v>409005-000501</v>
          </cell>
          <cell r="B401" t="str">
            <v>ETIQ REVERSO MM BAÑOS Y AZULEJOS 5 L</v>
          </cell>
        </row>
        <row r="402">
          <cell r="A402" t="str">
            <v>409005-000502</v>
          </cell>
          <cell r="B402" t="str">
            <v>ETIQ FRENTE MM BAÑOS Y AZULEJOS 5 L D16</v>
          </cell>
        </row>
        <row r="403">
          <cell r="A403" t="str">
            <v>409005-000503</v>
          </cell>
          <cell r="B403" t="str">
            <v>ETIQ REVERSO MM BAÑOS Y AZULEJOS 5 L D16</v>
          </cell>
        </row>
        <row r="404">
          <cell r="A404" t="str">
            <v>409006-000901</v>
          </cell>
          <cell r="B404" t="str">
            <v>ETIQ MM SUAVIZANTE FLORAL 9 L D16</v>
          </cell>
        </row>
        <row r="405">
          <cell r="A405" t="str">
            <v>409006-002001</v>
          </cell>
          <cell r="B405" t="str">
            <v>ETIQ LATERAL MM SUAVIZANTE FLORAL 20 L</v>
          </cell>
        </row>
        <row r="406">
          <cell r="A406" t="str">
            <v>409006-002002</v>
          </cell>
          <cell r="B406" t="str">
            <v>ETIQ FRONTAL MM SUAVIZANTE FLORAL 20 L D16</v>
          </cell>
        </row>
        <row r="407">
          <cell r="A407" t="str">
            <v>409006-002003</v>
          </cell>
          <cell r="B407" t="str">
            <v>ETIQ LATERAL MM SUAVIZANTE FLORAL 20 L D16</v>
          </cell>
        </row>
        <row r="408">
          <cell r="A408" t="str">
            <v>409007-000900</v>
          </cell>
          <cell r="B408" t="str">
            <v>ETIQ MM DETERGENTE ROPA BCA Y COLOR 9 L</v>
          </cell>
        </row>
        <row r="409">
          <cell r="A409" t="str">
            <v>409007-000901</v>
          </cell>
          <cell r="B409" t="str">
            <v>ETIQ MM DETERGENTE ROPA BCA Y COLOR 9 L D16</v>
          </cell>
        </row>
        <row r="410">
          <cell r="A410" t="str">
            <v>409007-002000</v>
          </cell>
          <cell r="B410" t="str">
            <v>ETIQ FRONTAL MM DETERGENTE ROPA BCA Y COLOR 20 L</v>
          </cell>
        </row>
        <row r="411">
          <cell r="A411" t="str">
            <v>409007-002001</v>
          </cell>
          <cell r="B411" t="str">
            <v>ETIQ LATERAL MM DETERGENTE ROPA BCA Y COLOR 20 L</v>
          </cell>
        </row>
        <row r="412">
          <cell r="A412" t="str">
            <v>409007-002002</v>
          </cell>
          <cell r="B412" t="str">
            <v>ETIQ FTE MM DETERGENTE ROPA BCA Y COLOR 20 L D16</v>
          </cell>
        </row>
        <row r="413">
          <cell r="A413" t="str">
            <v>409007-002003</v>
          </cell>
          <cell r="B413" t="str">
            <v>ETIQ LATERAL MM DET ROPA BCA Y COLOR 20 L D16</v>
          </cell>
        </row>
        <row r="414">
          <cell r="A414" t="str">
            <v>409008-000900</v>
          </cell>
          <cell r="B414" t="str">
            <v>ETIQ MM DETERGENTE ROPA OSCURA 9 L</v>
          </cell>
        </row>
        <row r="415">
          <cell r="A415" t="str">
            <v>409008-000901</v>
          </cell>
          <cell r="B415" t="str">
            <v>ETIQ MM DETERGENTE ROPA OSCURA 9 L D16</v>
          </cell>
        </row>
        <row r="416">
          <cell r="A416" t="str">
            <v>409009-000900</v>
          </cell>
          <cell r="B416" t="str">
            <v>ETIQ MM QUITAMANCHAS 9 L</v>
          </cell>
        </row>
        <row r="417">
          <cell r="A417" t="str">
            <v>409009-001000</v>
          </cell>
          <cell r="B417" t="str">
            <v>ETIQ MM QUITAMANCHAS 10 L</v>
          </cell>
        </row>
        <row r="418">
          <cell r="A418" t="str">
            <v>409010-000500</v>
          </cell>
          <cell r="B418" t="str">
            <v>ETIQ FRENTE MM DESENGRASANTE PARA MOTORES 5 L</v>
          </cell>
        </row>
        <row r="419">
          <cell r="A419" t="str">
            <v>409010-000501</v>
          </cell>
          <cell r="B419" t="str">
            <v>ETIQ LATERAL MM DESENGRASANTE PARA MOTORES 5 L</v>
          </cell>
        </row>
        <row r="420">
          <cell r="A420" t="str">
            <v>409011-001000</v>
          </cell>
          <cell r="B420" t="str">
            <v>ETIQ FRENTE MM SHAMPOO P/AUTO 10  L</v>
          </cell>
        </row>
        <row r="421">
          <cell r="A421" t="str">
            <v>409011-001001</v>
          </cell>
          <cell r="B421" t="str">
            <v>ETIQ LATERAL MM SHAMPOO P/AUTO 10  L</v>
          </cell>
        </row>
        <row r="422">
          <cell r="A422" t="str">
            <v>409012-000000</v>
          </cell>
          <cell r="B422" t="str">
            <v>ETIQ COD DE BARRA MM ABRILLANTADOR</v>
          </cell>
        </row>
        <row r="423">
          <cell r="A423" t="str">
            <v>409012-000100</v>
          </cell>
          <cell r="B423" t="str">
            <v>ETIQ MM ABRILLANTADOR 1 L D16</v>
          </cell>
        </row>
        <row r="424">
          <cell r="A424" t="str">
            <v>409012-000500</v>
          </cell>
          <cell r="B424" t="str">
            <v>ETIQ FRENTE MM ABRILLANTADOR 5 L D16</v>
          </cell>
        </row>
        <row r="425">
          <cell r="A425" t="str">
            <v>409012-000501</v>
          </cell>
          <cell r="B425" t="str">
            <v>ETIQ REVERSO MM ABRILLANTADOR 5 L D16</v>
          </cell>
        </row>
        <row r="426">
          <cell r="A426" t="str">
            <v>409013-001000</v>
          </cell>
          <cell r="B426" t="str">
            <v>ETIQ MM LIMPIADOR MULTIUSOS BRISA DE MAR 10 L</v>
          </cell>
        </row>
        <row r="427">
          <cell r="A427" t="str">
            <v>460010-000000</v>
          </cell>
          <cell r="B427" t="str">
            <v>ENVASE PET CRISTAL CIRCULAR 1 L</v>
          </cell>
        </row>
        <row r="428">
          <cell r="A428" t="str">
            <v>460010-200000</v>
          </cell>
          <cell r="B428" t="str">
            <v>ENVASE PET CRISTAL 1 L REC</v>
          </cell>
        </row>
        <row r="429">
          <cell r="A429" t="str">
            <v>460010-201003</v>
          </cell>
          <cell r="B429" t="str">
            <v>ENV PET NOW COCINA 1 L</v>
          </cell>
        </row>
        <row r="430">
          <cell r="A430" t="str">
            <v>460010-201004</v>
          </cell>
          <cell r="B430" t="str">
            <v>ENV PET NOW VIDRIOS 1 L</v>
          </cell>
        </row>
        <row r="431">
          <cell r="A431" t="str">
            <v>460010-209004</v>
          </cell>
          <cell r="B431" t="str">
            <v>ENV PET MM VIDRIOS Y SUPERFICIES 1 L</v>
          </cell>
        </row>
        <row r="432">
          <cell r="A432" t="str">
            <v>460010-400000</v>
          </cell>
          <cell r="B432" t="str">
            <v>ENV BLANCO 1 L D 13</v>
          </cell>
        </row>
        <row r="433">
          <cell r="A433" t="str">
            <v>460010-401008</v>
          </cell>
          <cell r="B433" t="str">
            <v>ENV BCO 1 L D13 NOW BAÑOS BIPACK</v>
          </cell>
        </row>
        <row r="434">
          <cell r="A434" t="str">
            <v>460010-401009</v>
          </cell>
          <cell r="B434" t="str">
            <v>ENV BCO 1 L D13 NOW BAÑOS (MISC)</v>
          </cell>
        </row>
        <row r="435">
          <cell r="A435" t="str">
            <v>460010-407025</v>
          </cell>
          <cell r="B435" t="str">
            <v>ENV BCO 1 L D13 MC BAÑOS Y AZULEJOS</v>
          </cell>
        </row>
        <row r="436">
          <cell r="A436" t="str">
            <v>460010-409005</v>
          </cell>
          <cell r="B436" t="str">
            <v>ENV BCO 1 L D13 MM BAÑOS Y AZULEJOS</v>
          </cell>
        </row>
        <row r="437">
          <cell r="A437" t="str">
            <v>460010-409012</v>
          </cell>
          <cell r="B437" t="str">
            <v>ENV BCO 1 L D13 MM ABRILLANTADOR DE VINIL</v>
          </cell>
        </row>
        <row r="438">
          <cell r="A438" t="str">
            <v>460010-500000</v>
          </cell>
          <cell r="B438" t="str">
            <v>ENV PEAD NARANJA 1 L D 13</v>
          </cell>
        </row>
        <row r="439">
          <cell r="A439" t="str">
            <v>460010-501001</v>
          </cell>
          <cell r="B439" t="str">
            <v>ENV NAR 1L D13 NOW MULTIUSOS BIPACK</v>
          </cell>
        </row>
        <row r="440">
          <cell r="A440" t="str">
            <v>460010-501003</v>
          </cell>
          <cell r="B440" t="str">
            <v>ENV NAR 1L D13 NOW ALL PURPOSE DEGREASER</v>
          </cell>
        </row>
        <row r="441">
          <cell r="A441" t="str">
            <v>460010-501004</v>
          </cell>
          <cell r="B441" t="str">
            <v>ENV NAR 1L D13 NOW MULTIUSOS 1 L MISC</v>
          </cell>
        </row>
        <row r="442">
          <cell r="A442" t="str">
            <v>460010-507024</v>
          </cell>
          <cell r="B442" t="str">
            <v>ENV NAR 1L D13 MC MULTIUSOS DESENGRASANTE</v>
          </cell>
        </row>
        <row r="443">
          <cell r="A443" t="str">
            <v>460010-509003</v>
          </cell>
          <cell r="B443" t="str">
            <v>ENV NAR 1L MM MULTIUSOS DESENGRASANTE</v>
          </cell>
        </row>
        <row r="444">
          <cell r="A444" t="str">
            <v>460010-600000</v>
          </cell>
          <cell r="B444" t="str">
            <v>ENV PEAD NATURAL 1 L D 13</v>
          </cell>
        </row>
        <row r="445">
          <cell r="A445" t="str">
            <v>460010-601003</v>
          </cell>
          <cell r="B445" t="str">
            <v>ENV NAT NOW DESENGRASANTE COCINA 1 L CA</v>
          </cell>
        </row>
        <row r="446">
          <cell r="A446" t="str">
            <v>460010-601004</v>
          </cell>
          <cell r="B446" t="str">
            <v>ENV NAT NOW VIDRIOS Y SUPERFICIES 1 L CA</v>
          </cell>
        </row>
        <row r="447">
          <cell r="A447" t="str">
            <v>460010-800000</v>
          </cell>
          <cell r="B447" t="str">
            <v>ENV BLANCO 1 L</v>
          </cell>
        </row>
        <row r="448">
          <cell r="A448" t="str">
            <v>460010-808001</v>
          </cell>
          <cell r="B448" t="str">
            <v>ENV BCO GV ANTI-HONGOS 1 L ATOM</v>
          </cell>
        </row>
        <row r="449">
          <cell r="A449" t="str">
            <v>460010-808002</v>
          </cell>
          <cell r="B449" t="str">
            <v>ENV BCO GV ANTI-HONGOS 1 L REFILL</v>
          </cell>
        </row>
        <row r="450">
          <cell r="A450" t="str">
            <v>460020-000000</v>
          </cell>
          <cell r="B450" t="str">
            <v>ENVASE PET CRISTAL 2 L</v>
          </cell>
        </row>
        <row r="451">
          <cell r="A451" t="str">
            <v>460020-001017</v>
          </cell>
          <cell r="B451" t="str">
            <v>ENV PET NOW LIMON 2 L</v>
          </cell>
        </row>
        <row r="452">
          <cell r="A452" t="str">
            <v>460028-000000</v>
          </cell>
          <cell r="B452" t="str">
            <v>ENVASE NATURAL 2.8 L</v>
          </cell>
        </row>
        <row r="453">
          <cell r="A453" t="str">
            <v>460028-001016</v>
          </cell>
          <cell r="B453" t="str">
            <v>ENV NAT NOW LAVATRASTES 2.8 L CA</v>
          </cell>
        </row>
        <row r="454">
          <cell r="A454" t="str">
            <v>460028-001017</v>
          </cell>
          <cell r="B454" t="str">
            <v>ENV NAT NOW LAVATRASTES 2.8 L PR</v>
          </cell>
        </row>
        <row r="455">
          <cell r="A455" t="str">
            <v>460040-100000</v>
          </cell>
          <cell r="B455" t="str">
            <v>ENVASE BLANCO 4 L D13</v>
          </cell>
        </row>
        <row r="456">
          <cell r="A456" t="str">
            <v>460040-101009</v>
          </cell>
          <cell r="B456" t="str">
            <v>ENV BCO 4L D13 NOW BAÑOS CA</v>
          </cell>
        </row>
        <row r="457">
          <cell r="A457" t="str">
            <v>460040-101021</v>
          </cell>
          <cell r="B457" t="str">
            <v>ENV BCO 4L D13 NOW PRELAVADOR</v>
          </cell>
        </row>
        <row r="458">
          <cell r="A458" t="str">
            <v>460040-107025</v>
          </cell>
          <cell r="B458" t="str">
            <v>ENV BCO 4L D13 MC BAÑOS Y AZULEJOS</v>
          </cell>
        </row>
        <row r="459">
          <cell r="A459" t="str">
            <v>460050-000000</v>
          </cell>
          <cell r="B459" t="str">
            <v>ENVASE PET CRISTAL 5 L</v>
          </cell>
        </row>
        <row r="460">
          <cell r="A460" t="str">
            <v>460050-001006</v>
          </cell>
          <cell r="B460" t="str">
            <v>ENV PET DETERGENTE NOW 5L</v>
          </cell>
        </row>
        <row r="461">
          <cell r="A461" t="str">
            <v>460050-001007</v>
          </cell>
          <cell r="B461" t="str">
            <v>ENV PET SUAVIZANTE NOW 5L</v>
          </cell>
        </row>
        <row r="462">
          <cell r="A462" t="str">
            <v>460050-001017</v>
          </cell>
          <cell r="B462" t="str">
            <v>ENV PET NOW LIMON 5 L</v>
          </cell>
        </row>
        <row r="463">
          <cell r="A463" t="str">
            <v>460050-002004</v>
          </cell>
          <cell r="B463" t="str">
            <v>ENV PET SEN PINO 5 L</v>
          </cell>
        </row>
        <row r="464">
          <cell r="A464" t="str">
            <v>460050-002026</v>
          </cell>
          <cell r="B464" t="str">
            <v>ENV PET SEN SUAVIZANTE 5 L</v>
          </cell>
        </row>
        <row r="465">
          <cell r="A465" t="str">
            <v>460050-002029</v>
          </cell>
          <cell r="B465" t="str">
            <v>ENV PET SEN DETERGENTE 5 L</v>
          </cell>
        </row>
        <row r="466">
          <cell r="A466" t="str">
            <v>460050-100000</v>
          </cell>
          <cell r="B466" t="str">
            <v>ENVASE NATURAL 5 L D13 DISEÑO INNOVADOR</v>
          </cell>
        </row>
        <row r="467">
          <cell r="A467" t="str">
            <v>460050-102026</v>
          </cell>
          <cell r="B467" t="str">
            <v>ENV 5L D13 SEN SUAVIZANTE</v>
          </cell>
        </row>
        <row r="468">
          <cell r="A468" t="str">
            <v>460050-102029</v>
          </cell>
          <cell r="B468" t="str">
            <v>ENV 5L D13 SEN DETERGENTE</v>
          </cell>
        </row>
        <row r="469">
          <cell r="A469" t="str">
            <v>460050-104001</v>
          </cell>
          <cell r="B469" t="str">
            <v>ENV 5L D13 INNOVADOR PISOS MADERA</v>
          </cell>
        </row>
        <row r="470">
          <cell r="A470" t="str">
            <v>460050-400000</v>
          </cell>
          <cell r="B470" t="str">
            <v>ENV NAR 5L D13 DISEÑO NOW</v>
          </cell>
        </row>
        <row r="471">
          <cell r="A471" t="str">
            <v>460050-401001</v>
          </cell>
          <cell r="B471" t="str">
            <v>ENV NAR 5L D13 NOW DESENGRASANTE MX</v>
          </cell>
        </row>
        <row r="472">
          <cell r="A472" t="str">
            <v>460050-401002</v>
          </cell>
          <cell r="B472" t="str">
            <v>ENV NAR 5L D13 NOW ALL PURPOSE DEGREASER</v>
          </cell>
        </row>
        <row r="473">
          <cell r="A473" t="str">
            <v>460050-407024</v>
          </cell>
          <cell r="B473" t="str">
            <v>ENV NAR 5L D13 MC MULTIUSOS DESENGRASANTE</v>
          </cell>
        </row>
        <row r="474">
          <cell r="A474" t="str">
            <v>460050-409003</v>
          </cell>
          <cell r="B474" t="str">
            <v>ENV NAR 5L D13 MM MULTIUSOS DESENGRASANTE</v>
          </cell>
        </row>
        <row r="475">
          <cell r="A475" t="str">
            <v>460050-500000</v>
          </cell>
          <cell r="B475" t="str">
            <v>ENV NATURAL 5L D13 DISEÑO NOW</v>
          </cell>
        </row>
        <row r="476">
          <cell r="A476" t="str">
            <v>460050-501003</v>
          </cell>
          <cell r="B476" t="str">
            <v>ENV NAT 5L NOW DES COCINA CA</v>
          </cell>
        </row>
        <row r="477">
          <cell r="A477" t="str">
            <v>460050-501004</v>
          </cell>
          <cell r="B477" t="str">
            <v>ENV NAT 5L NOW VIDRIOS Y SUPERFICIES CA</v>
          </cell>
        </row>
        <row r="478">
          <cell r="A478" t="str">
            <v>460050-509004</v>
          </cell>
          <cell r="B478" t="str">
            <v>ENV NAT 5L MM VIDRIOS Y SUPERFICIES</v>
          </cell>
        </row>
        <row r="479">
          <cell r="A479" t="str">
            <v>460050-509010</v>
          </cell>
          <cell r="B479" t="str">
            <v>ENV NAT 5L MM DESENGRASANTE AUTOMOTRIZ</v>
          </cell>
        </row>
        <row r="480">
          <cell r="A480" t="str">
            <v>460050-700000</v>
          </cell>
          <cell r="B480" t="str">
            <v>ENVASE PET VERDE 5 L</v>
          </cell>
        </row>
        <row r="481">
          <cell r="A481" t="str">
            <v>460050-702004</v>
          </cell>
          <cell r="B481" t="str">
            <v>ENV PET VERDE SENSACIONAL PINO 5L</v>
          </cell>
        </row>
        <row r="482">
          <cell r="A482" t="str">
            <v>460050-800000</v>
          </cell>
          <cell r="B482" t="str">
            <v>ENVASE BLANCO 5 L D13 DISEÑO NOW</v>
          </cell>
        </row>
        <row r="483">
          <cell r="A483" t="str">
            <v>460050-801008</v>
          </cell>
          <cell r="B483" t="str">
            <v>ENV BCO 5 L D13 NOW BAÑOS Y AZULEJOS</v>
          </cell>
        </row>
        <row r="484">
          <cell r="A484" t="str">
            <v>460050-801021</v>
          </cell>
          <cell r="B484" t="str">
            <v>ENV BCO 5 L D13 NOW PRELAVADOR</v>
          </cell>
        </row>
        <row r="485">
          <cell r="A485" t="str">
            <v>460050-809005</v>
          </cell>
          <cell r="B485" t="str">
            <v>ENV BCO 5 L D13 MM BAÑOS Y AZULEJOS</v>
          </cell>
        </row>
        <row r="486">
          <cell r="A486" t="str">
            <v>460050-809012</v>
          </cell>
          <cell r="B486" t="str">
            <v>ENV BCO 5 L D13 MM ABRILANTADOR DE VINIL</v>
          </cell>
        </row>
        <row r="487">
          <cell r="A487" t="str">
            <v>460090-000000</v>
          </cell>
          <cell r="B487" t="str">
            <v>ENVASE 9L TIPO A COLOR BLANCO</v>
          </cell>
        </row>
        <row r="488">
          <cell r="A488" t="str">
            <v>460090-009007</v>
          </cell>
          <cell r="B488" t="str">
            <v>ENV 9L TIPO A BCO MM DETERGENTE</v>
          </cell>
        </row>
        <row r="489">
          <cell r="A489" t="str">
            <v>460090-200000</v>
          </cell>
          <cell r="B489" t="str">
            <v>ENVASE 9L TIPO A COLOR AZUL</v>
          </cell>
        </row>
        <row r="490">
          <cell r="A490" t="str">
            <v>460090-209006</v>
          </cell>
          <cell r="B490" t="str">
            <v>ENV 9L TIPO A AZUL MM SUAVIZANTE</v>
          </cell>
        </row>
        <row r="491">
          <cell r="A491" t="str">
            <v>460090-300000</v>
          </cell>
          <cell r="B491" t="str">
            <v>ENVASE 9L TIPO B COLOR BLANCO</v>
          </cell>
        </row>
        <row r="492">
          <cell r="A492" t="str">
            <v>460090-305000</v>
          </cell>
          <cell r="B492" t="str">
            <v>ENV 9L TIPO B BCO NS DETERGENTE</v>
          </cell>
        </row>
        <row r="493">
          <cell r="A493" t="str">
            <v>460090-400000</v>
          </cell>
          <cell r="B493" t="str">
            <v>ENVASE 9L TIPO B COLOR AZUL</v>
          </cell>
        </row>
        <row r="494">
          <cell r="A494" t="str">
            <v>460090-402026</v>
          </cell>
          <cell r="B494" t="str">
            <v>ENV 9L TIPO B AZUL SENSACIONAL SUAVIZANTE</v>
          </cell>
        </row>
        <row r="495">
          <cell r="A495" t="str">
            <v>460090-500000</v>
          </cell>
          <cell r="B495" t="str">
            <v>ENVASE TIPO B 9L COLOR NEGRO</v>
          </cell>
        </row>
        <row r="496">
          <cell r="A496" t="str">
            <v>460090-505002</v>
          </cell>
          <cell r="B496" t="str">
            <v>ENV 9L TIPO B NGO NATURAL SCIENCE DET R. OSCURA</v>
          </cell>
        </row>
        <row r="497">
          <cell r="A497" t="str">
            <v>460090-507026</v>
          </cell>
          <cell r="B497" t="str">
            <v>ENV 9L TIPO B NGO MC DETERGENTE R. OSCURA</v>
          </cell>
        </row>
        <row r="498">
          <cell r="A498" t="str">
            <v>460090-600000</v>
          </cell>
          <cell r="B498" t="str">
            <v>ENVASE TIPO A 9L COLOR NEGRO</v>
          </cell>
        </row>
        <row r="499">
          <cell r="A499" t="str">
            <v>460090-609008</v>
          </cell>
          <cell r="B499" t="str">
            <v>ENV 9L TIPO A NGO MM DETERGENTE R. OSCURA</v>
          </cell>
        </row>
        <row r="500">
          <cell r="A500" t="str">
            <v>460090-700000</v>
          </cell>
          <cell r="B500" t="str">
            <v>ENVASE TIPO A 9L COLOR FIUSHA 500 GRS</v>
          </cell>
        </row>
        <row r="501">
          <cell r="A501" t="str">
            <v>460090-701021</v>
          </cell>
          <cell r="B501" t="str">
            <v>ENV 10 L TIPO A FIUSHA NOW QUITAMANCHAS</v>
          </cell>
        </row>
        <row r="502">
          <cell r="A502" t="str">
            <v>460090-709010</v>
          </cell>
          <cell r="B502" t="str">
            <v>ENV 10 L TIPO A FIUSHA MM QUITAMANCHAS</v>
          </cell>
        </row>
        <row r="503">
          <cell r="A503" t="str">
            <v>460100-000000</v>
          </cell>
          <cell r="B503" t="str">
            <v>ENVASE PET CRISTAL 10 L (CON ASA Y TAPA)</v>
          </cell>
        </row>
        <row r="504">
          <cell r="A504" t="str">
            <v>460100-001017</v>
          </cell>
          <cell r="B504" t="str">
            <v>ENV PET NOW LIMÓN 10 L</v>
          </cell>
        </row>
        <row r="505">
          <cell r="A505" t="str">
            <v>460100-002002</v>
          </cell>
          <cell r="B505" t="str">
            <v>ENV PET SEN LAVANDA 10 L</v>
          </cell>
        </row>
        <row r="506">
          <cell r="A506" t="str">
            <v>460100-002026</v>
          </cell>
          <cell r="B506" t="str">
            <v>ENV PET SEN SUAVIZANTE 10 L</v>
          </cell>
        </row>
        <row r="507">
          <cell r="A507" t="str">
            <v>460100-002029</v>
          </cell>
          <cell r="B507" t="str">
            <v>ENV PET SEN DETERGENTE 10 L</v>
          </cell>
        </row>
        <row r="508">
          <cell r="A508" t="str">
            <v>460100-009013</v>
          </cell>
          <cell r="B508" t="str">
            <v>ENV PET MM LIMPIADOR BRISA DE MAR 10 L</v>
          </cell>
        </row>
        <row r="509">
          <cell r="A509" t="str">
            <v>460100-100000</v>
          </cell>
          <cell r="B509" t="str">
            <v>ENV PET VERDE TRASLÚCIDO 10 L</v>
          </cell>
        </row>
        <row r="510">
          <cell r="A510" t="str">
            <v>460100-102004</v>
          </cell>
          <cell r="B510" t="str">
            <v>ENV PET SENSACIONAL LIMPIADOR PINO 10 L</v>
          </cell>
        </row>
        <row r="511">
          <cell r="A511" t="str">
            <v>460100-109001</v>
          </cell>
          <cell r="B511" t="str">
            <v>ENV PET MM LIMPIADOR PINO 10 L</v>
          </cell>
        </row>
        <row r="512">
          <cell r="A512" t="str">
            <v>460100-200000</v>
          </cell>
          <cell r="B512" t="str">
            <v>ENV VERDE AMARILLENTO 10 L T/VERDE</v>
          </cell>
        </row>
        <row r="513">
          <cell r="A513" t="str">
            <v>460100-209003</v>
          </cell>
          <cell r="B513" t="str">
            <v>ENV VDE MM DESENG MULTIUSOS CONC T/VERDE</v>
          </cell>
        </row>
        <row r="514">
          <cell r="A514" t="str">
            <v>460100-300000</v>
          </cell>
          <cell r="B514" t="str">
            <v>ENV NATURAL 10 L T/AZUL</v>
          </cell>
        </row>
        <row r="515">
          <cell r="A515" t="str">
            <v>460100-309011</v>
          </cell>
          <cell r="B515" t="str">
            <v>ENV NAT MM SHAMPOO AUTOMOTRIZ 10 L T/AZUL</v>
          </cell>
        </row>
        <row r="516">
          <cell r="A516" t="str">
            <v>460100-800000</v>
          </cell>
          <cell r="B516" t="str">
            <v>ENVASE BLANCO 10 L T/AZUL</v>
          </cell>
        </row>
        <row r="517">
          <cell r="A517" t="str">
            <v>460200-100000</v>
          </cell>
          <cell r="B517" t="str">
            <v>ENVASE VERDE NACARADO 20 L TAPA AMARILLA</v>
          </cell>
        </row>
        <row r="518">
          <cell r="A518" t="str">
            <v>460200-102004</v>
          </cell>
          <cell r="B518" t="str">
            <v>ENV SENSACIONAL LIMPIADOR PINO 20 L</v>
          </cell>
        </row>
        <row r="519">
          <cell r="A519" t="str">
            <v>460200-109001</v>
          </cell>
          <cell r="B519" t="str">
            <v>ENV VER NAC MM LIMPIADOR PINO 20 L</v>
          </cell>
        </row>
        <row r="520">
          <cell r="A520" t="str">
            <v>460200-500000</v>
          </cell>
          <cell r="B520" t="str">
            <v>ENVASE NATURAL 20 L TAPA ROSA</v>
          </cell>
        </row>
        <row r="521">
          <cell r="A521" t="str">
            <v>460200-502026</v>
          </cell>
          <cell r="B521" t="str">
            <v>ENV SENSACIONAL SUAVIZANTE 20L T/ROSA</v>
          </cell>
        </row>
        <row r="522">
          <cell r="A522" t="str">
            <v>460200-507022</v>
          </cell>
          <cell r="B522" t="str">
            <v>ENV NAT MC SUAVIZANTE 20L T/ROSA</v>
          </cell>
        </row>
        <row r="523">
          <cell r="A523" t="str">
            <v>460200-509006</v>
          </cell>
          <cell r="B523" t="str">
            <v>ENV NAT MM SUAVIZANTE 20 L T/ROSA</v>
          </cell>
        </row>
        <row r="524">
          <cell r="A524" t="str">
            <v>460200-600000</v>
          </cell>
          <cell r="B524" t="str">
            <v>ENVASE NATURAL 20 L TAPA AZUL</v>
          </cell>
        </row>
        <row r="525">
          <cell r="A525" t="str">
            <v>460200-601003</v>
          </cell>
          <cell r="B525" t="str">
            <v>ENV NOW DESENGRASANTE DE COCINAS 20L</v>
          </cell>
        </row>
        <row r="526">
          <cell r="A526" t="str">
            <v>460200-601004</v>
          </cell>
          <cell r="B526" t="str">
            <v>ENV NOW VIDRIOS Y SUPERFICIES 20L</v>
          </cell>
        </row>
        <row r="527">
          <cell r="A527" t="str">
            <v>460200-601008</v>
          </cell>
          <cell r="B527" t="str">
            <v>ENV NOW BAÑOS Y AZULEJOS 20L</v>
          </cell>
        </row>
        <row r="528">
          <cell r="A528" t="str">
            <v>460200-601017</v>
          </cell>
          <cell r="B528" t="str">
            <v>ENV NOW LIMPIADOR LIMÓN 20L</v>
          </cell>
        </row>
        <row r="529">
          <cell r="A529" t="str">
            <v>460200-602002</v>
          </cell>
          <cell r="B529" t="str">
            <v>ENV SENSACIONAL LAVANDA 20L T/MORADA</v>
          </cell>
        </row>
        <row r="530">
          <cell r="A530" t="str">
            <v>460200-602029</v>
          </cell>
          <cell r="B530" t="str">
            <v>ENV SENSACIONAL DETERGENTE 20L T/AZUL</v>
          </cell>
        </row>
        <row r="531">
          <cell r="A531" t="str">
            <v>460200-607005</v>
          </cell>
          <cell r="B531" t="str">
            <v>ENV SC LAVANDA 20 L TAPA AZUL CA</v>
          </cell>
        </row>
        <row r="532">
          <cell r="A532" t="str">
            <v>460200-609007</v>
          </cell>
          <cell r="B532" t="str">
            <v>ENV NAT MM DETERGENTE 20L T/AZUL</v>
          </cell>
        </row>
        <row r="533">
          <cell r="A533" t="str">
            <v>460200-800000</v>
          </cell>
          <cell r="B533" t="str">
            <v>ENVASE BLANCO 20 L TAPA AZUL</v>
          </cell>
        </row>
        <row r="534">
          <cell r="A534" t="str">
            <v>460200-802015</v>
          </cell>
          <cell r="B534" t="str">
            <v>ENV BLANQUEADOR SENSACIONAL 20L T/AZUL</v>
          </cell>
        </row>
        <row r="535">
          <cell r="A535" t="str">
            <v>460200-809002</v>
          </cell>
          <cell r="B535" t="str">
            <v>ENV BCO MM BLANQUEADOR 20 L</v>
          </cell>
        </row>
        <row r="536">
          <cell r="A536" t="str">
            <v>462160-600000</v>
          </cell>
          <cell r="B536" t="str">
            <v>ENVASE NATURAL 208 L</v>
          </cell>
        </row>
        <row r="537">
          <cell r="A537" t="str">
            <v>462160-800000</v>
          </cell>
          <cell r="B537" t="str">
            <v>ENVASE AZUL 208 L</v>
          </cell>
        </row>
        <row r="538">
          <cell r="A538" t="str">
            <v>469999-000000</v>
          </cell>
          <cell r="B538" t="str">
            <v>CONTENEDOR NAT 1000 L VALV MARIPOSA</v>
          </cell>
        </row>
        <row r="539">
          <cell r="A539" t="str">
            <v>469999-000001</v>
          </cell>
          <cell r="B539" t="str">
            <v>CONTENEDOR DE 1 TONELADA (IBC DE PEROXIDO)</v>
          </cell>
        </row>
        <row r="540">
          <cell r="A540" t="str">
            <v>470000-000101</v>
          </cell>
          <cell r="B540" t="str">
            <v>TAPA R-28 BLANCA</v>
          </cell>
        </row>
        <row r="541">
          <cell r="A541" t="str">
            <v>470000-000102</v>
          </cell>
          <cell r="B541" t="str">
            <v>TAPA POLIGONAL R-28 AZUL (GV REFILL)</v>
          </cell>
        </row>
        <row r="542">
          <cell r="A542" t="str">
            <v>470000-000280</v>
          </cell>
          <cell r="B542" t="str">
            <v>TAPA DOSIF T/HONGO 28/410 VDE</v>
          </cell>
        </row>
        <row r="543">
          <cell r="A543" t="str">
            <v>470000-000500</v>
          </cell>
          <cell r="B543" t="str">
            <v>TAPA R-45 BLANCA</v>
          </cell>
        </row>
        <row r="544">
          <cell r="A544" t="str">
            <v>470000-000501</v>
          </cell>
          <cell r="B544" t="str">
            <v>TAPA DOSIFICADORA R-45 AZUL P. MADERA</v>
          </cell>
        </row>
        <row r="545">
          <cell r="A545" t="str">
            <v>470000-000509</v>
          </cell>
          <cell r="B545" t="str">
            <v>TAPA 358 AZUL ROYAL 358RBX-S</v>
          </cell>
        </row>
        <row r="546">
          <cell r="A546" t="str">
            <v>470000-000900</v>
          </cell>
          <cell r="B546" t="str">
            <v>VALVULA DOSIF WX300</v>
          </cell>
        </row>
        <row r="547">
          <cell r="A547" t="str">
            <v>470000-000901</v>
          </cell>
          <cell r="B547" t="str">
            <v>VASO DOSIFICADOR WX301</v>
          </cell>
        </row>
        <row r="548">
          <cell r="A548" t="str">
            <v>470000-000902</v>
          </cell>
          <cell r="B548" t="str">
            <v>TAPA R-38 LWB COLOR BLANCO</v>
          </cell>
        </row>
        <row r="549">
          <cell r="A549" t="str">
            <v>470000-000904</v>
          </cell>
          <cell r="B549" t="str">
            <v>VASO DOSIFICADOR WX301 (IMPORTACIÓN)</v>
          </cell>
        </row>
        <row r="550">
          <cell r="A550" t="str">
            <v>470000-000905</v>
          </cell>
          <cell r="B550" t="str">
            <v>TAPA R-38 LWB COLOR NEGRO</v>
          </cell>
        </row>
        <row r="551">
          <cell r="A551" t="str">
            <v>470000-000906</v>
          </cell>
          <cell r="B551" t="str">
            <v>TAPA R-38 CON POLIFOAM 1102K PP/F3 BLANCA</v>
          </cell>
        </row>
        <row r="552">
          <cell r="A552" t="str">
            <v>470000-000907</v>
          </cell>
          <cell r="B552" t="str">
            <v>VALVULA DOSIFICADORA DELTA TAP R-38/400 BOTON AZUL</v>
          </cell>
        </row>
        <row r="553">
          <cell r="A553" t="str">
            <v>470000-000908</v>
          </cell>
          <cell r="B553" t="str">
            <v>VASO MEDIDOR PARA DELTA-TAP</v>
          </cell>
        </row>
        <row r="554">
          <cell r="A554" t="str">
            <v>470001-000109</v>
          </cell>
          <cell r="B554" t="str">
            <v>ATOM TS3 DEXTER SPRAY-STREAM AZUL REFLEX</v>
          </cell>
        </row>
        <row r="555">
          <cell r="A555" t="str">
            <v>470001-000110</v>
          </cell>
          <cell r="B555" t="str">
            <v>ATOM TS3 DEXTER SPRAY-STREAM TRAN-AZUL R</v>
          </cell>
        </row>
        <row r="556">
          <cell r="A556" t="str">
            <v>470001-000111</v>
          </cell>
          <cell r="B556" t="str">
            <v>ATOM TS3 DEXTER SPRAY-STREAM AZUL REFLEX (ESPUMANTE)</v>
          </cell>
        </row>
        <row r="557">
          <cell r="A557" t="str">
            <v>470001-000112</v>
          </cell>
          <cell r="B557" t="str">
            <v>ATOM TS3 DEXTER SPRAY-STREAM TRAN-AZUL R (ESPUMANTE)</v>
          </cell>
        </row>
        <row r="558">
          <cell r="A558" t="str">
            <v>480000-000100</v>
          </cell>
          <cell r="B558" t="str">
            <v>CORRUGADO NOW MISCELANEOS 1L R11 FLAUTA C</v>
          </cell>
        </row>
        <row r="559">
          <cell r="A559" t="str">
            <v>480000-000103</v>
          </cell>
          <cell r="B559" t="str">
            <v>CORRUGADO 1 L GV ANTI-HONGOS</v>
          </cell>
        </row>
        <row r="560">
          <cell r="A560" t="str">
            <v>480000-000109</v>
          </cell>
          <cell r="B560" t="str">
            <v>CAJA 1 L GV ANTI-HONGOS (37.3 x 33.3 x 29)</v>
          </cell>
        </row>
        <row r="561">
          <cell r="A561" t="str">
            <v>480000-000204</v>
          </cell>
          <cell r="B561" t="str">
            <v>CORRUGADO PET 2 L S/IMPRESION</v>
          </cell>
        </row>
        <row r="562">
          <cell r="A562" t="str">
            <v>480000-000280</v>
          </cell>
          <cell r="B562" t="str">
            <v>CAJA LAVATRASTES 2.8 L</v>
          </cell>
        </row>
        <row r="563">
          <cell r="A563" t="str">
            <v>480000-000281</v>
          </cell>
          <cell r="B563" t="str">
            <v>DIV INTERNO LAVATRASTES 2.8 L</v>
          </cell>
        </row>
        <row r="564">
          <cell r="A564" t="str">
            <v>480000-000282</v>
          </cell>
          <cell r="B564" t="str">
            <v>CAJA NOW LAVATRASTES 2.8 L CA</v>
          </cell>
        </row>
        <row r="565">
          <cell r="A565" t="str">
            <v>480000-000283</v>
          </cell>
          <cell r="B565" t="str">
            <v>DIV INT NOW LAVATRASTES 2.8 L CA</v>
          </cell>
        </row>
        <row r="566">
          <cell r="A566" t="str">
            <v>480000-000500</v>
          </cell>
          <cell r="B566" t="str">
            <v>CORRUGADO PET 5 L CM</v>
          </cell>
        </row>
        <row r="567">
          <cell r="A567" t="str">
            <v>480000-000502</v>
          </cell>
          <cell r="B567" t="str">
            <v>CAJA INNOVADOR PISOS MADERA 5LT 40ECT LB</v>
          </cell>
        </row>
        <row r="568">
          <cell r="A568" t="str">
            <v>480000-000503</v>
          </cell>
          <cell r="B568" t="str">
            <v>DIV INT INNOVADOR PISOS MADERA 5LT 40ECT LB</v>
          </cell>
        </row>
        <row r="569">
          <cell r="A569" t="str">
            <v>480000-000504</v>
          </cell>
          <cell r="B569" t="str">
            <v>CAJA NOW 4+1 CA</v>
          </cell>
        </row>
        <row r="570">
          <cell r="A570" t="str">
            <v>480000-000505</v>
          </cell>
          <cell r="B570" t="str">
            <v>DIV INT NOW 4+1 CA</v>
          </cell>
        </row>
        <row r="571">
          <cell r="A571" t="str">
            <v>480000-000506</v>
          </cell>
          <cell r="B571" t="str">
            <v>CAJA NOW 5+1 CA</v>
          </cell>
        </row>
        <row r="572">
          <cell r="A572" t="str">
            <v>480000-000507</v>
          </cell>
          <cell r="B572" t="str">
            <v>DIV INT NOW 5+1 CA</v>
          </cell>
        </row>
        <row r="573">
          <cell r="A573" t="str">
            <v>480000-000508</v>
          </cell>
          <cell r="B573" t="str">
            <v>CAJA NOW PISOS MADERA 5LT CA</v>
          </cell>
        </row>
        <row r="574">
          <cell r="A574" t="str">
            <v>480000-000509</v>
          </cell>
          <cell r="B574" t="str">
            <v>DIV INT NOW PISOS MADERA 5LT CA</v>
          </cell>
        </row>
        <row r="575">
          <cell r="A575" t="str">
            <v>480003-000100</v>
          </cell>
          <cell r="B575" t="str">
            <v>DIV CORTO MISCELANEOS 1 L 23 ECT (330X290)</v>
          </cell>
        </row>
        <row r="576">
          <cell r="A576" t="str">
            <v>480003-000503</v>
          </cell>
          <cell r="B576" t="str">
            <v>DIV CORTO 4+1 (88x30.5 CM) R11/KG CB</v>
          </cell>
        </row>
        <row r="577">
          <cell r="A577" t="str">
            <v>480003-000600</v>
          </cell>
          <cell r="B577" t="str">
            <v>DIV CORTO 5+1 (90.5X30.9 CM) D13</v>
          </cell>
        </row>
        <row r="578">
          <cell r="A578" t="str">
            <v>480003-000900</v>
          </cell>
          <cell r="B578" t="str">
            <v>DIV CORTO 9 L 44ECT CD</v>
          </cell>
        </row>
        <row r="579">
          <cell r="A579" t="str">
            <v>480003-001000</v>
          </cell>
          <cell r="B579" t="str">
            <v>DIV CORTO 4R 10L (98X42.7 CM) 44 ECT</v>
          </cell>
        </row>
        <row r="580">
          <cell r="A580" t="str">
            <v>480004-000100</v>
          </cell>
          <cell r="B580" t="str">
            <v>DIV LARGO MISCELANEOS 1 L 23 ECT (370X290)</v>
          </cell>
        </row>
        <row r="581">
          <cell r="A581" t="str">
            <v>480004-000600</v>
          </cell>
          <cell r="B581" t="str">
            <v>DIV LARGO 5+1(156X30.9 CM) D13</v>
          </cell>
        </row>
        <row r="582">
          <cell r="A582" t="str">
            <v>480004-000900</v>
          </cell>
          <cell r="B582" t="str">
            <v>DIV LARGO 1R 9 L 44ECT</v>
          </cell>
        </row>
        <row r="583">
          <cell r="A583" t="str">
            <v>480004-000901</v>
          </cell>
          <cell r="B583" t="str">
            <v>DIV LARGO 5R 9 L 44ECT CD</v>
          </cell>
        </row>
        <row r="584">
          <cell r="A584" t="str">
            <v>480004-001000</v>
          </cell>
          <cell r="B584" t="str">
            <v>DIV LARGO 5R 10L (118X42.7 CM) 44 ECT</v>
          </cell>
        </row>
        <row r="585">
          <cell r="A585" t="str">
            <v>480005-000046</v>
          </cell>
          <cell r="B585" t="str">
            <v>POSTE 120 PUNTOS X 46 CMS</v>
          </cell>
        </row>
        <row r="586">
          <cell r="A586" t="str">
            <v>480005-000096</v>
          </cell>
          <cell r="B586" t="str">
            <v>POSTE 250 PUNTOS X 96 CMS</v>
          </cell>
        </row>
        <row r="587">
          <cell r="A587" t="str">
            <v>480005-000106</v>
          </cell>
          <cell r="B587" t="str">
            <v>POSTE 200 PUNTOS X 106 CMS</v>
          </cell>
        </row>
        <row r="588">
          <cell r="A588" t="str">
            <v>480005-000109</v>
          </cell>
          <cell r="B588" t="str">
            <v>POSTE 250 PUNTOS X 108.5 CMS</v>
          </cell>
        </row>
        <row r="589">
          <cell r="A589" t="str">
            <v>480005-000111</v>
          </cell>
          <cell r="B589" t="str">
            <v>POSTE 250 PUNTOS X 111.5 CMS</v>
          </cell>
        </row>
        <row r="590">
          <cell r="A590" t="str">
            <v>480005-000115</v>
          </cell>
          <cell r="B590" t="str">
            <v>POSTE 250 PUNTOS X 115 CMS</v>
          </cell>
        </row>
        <row r="591">
          <cell r="A591" t="str">
            <v>480005-000128</v>
          </cell>
          <cell r="B591" t="str">
            <v>POSTE 250 PUNTOS X 127.5 CMS</v>
          </cell>
        </row>
        <row r="592">
          <cell r="A592" t="str">
            <v>480005-000129</v>
          </cell>
          <cell r="B592" t="str">
            <v>POSTE 250 PUNTOS X 129.5 CMS</v>
          </cell>
        </row>
        <row r="593">
          <cell r="A593" t="str">
            <v>480005-000133</v>
          </cell>
          <cell r="B593" t="str">
            <v>POSTE 250 PUNTOS X 133 CMS</v>
          </cell>
        </row>
        <row r="594">
          <cell r="A594" t="str">
            <v>480005-000140</v>
          </cell>
          <cell r="B594" t="str">
            <v>POSTE 200 PUNTOS X 139.80 CMS</v>
          </cell>
        </row>
        <row r="595">
          <cell r="A595" t="str">
            <v>480005-000143</v>
          </cell>
          <cell r="B595" t="str">
            <v>POSTE 200 PUNTOS x 142 CM</v>
          </cell>
        </row>
        <row r="596">
          <cell r="A596" t="str">
            <v>480005-000144</v>
          </cell>
          <cell r="B596" t="str">
            <v>POSTE 250 PUNTOS X 142 CMS</v>
          </cell>
        </row>
        <row r="597">
          <cell r="A597" t="str">
            <v>480005-000170</v>
          </cell>
          <cell r="B597" t="str">
            <v>POSTE 250 PUNTOS X 170 CMS</v>
          </cell>
        </row>
        <row r="598">
          <cell r="A598" t="str">
            <v>480005-000200</v>
          </cell>
          <cell r="B598" t="str">
            <v>POSTE 250 PUNTOS X 197 CM</v>
          </cell>
        </row>
        <row r="599">
          <cell r="A599" t="str">
            <v>480005-000208</v>
          </cell>
          <cell r="B599" t="str">
            <v>POSTE 200 PUNTOS X 208 CM</v>
          </cell>
        </row>
        <row r="600">
          <cell r="A600" t="str">
            <v>480006-000280</v>
          </cell>
          <cell r="B600" t="str">
            <v>CHAROLA NOW LAVATRASTES 2.8 CA</v>
          </cell>
        </row>
        <row r="601">
          <cell r="A601" t="str">
            <v>480006-000500</v>
          </cell>
          <cell r="B601" t="str">
            <v>CHAROLA NOW 4+1 D13</v>
          </cell>
        </row>
        <row r="602">
          <cell r="A602" t="str">
            <v>480006-000501</v>
          </cell>
          <cell r="B602" t="str">
            <v>CHAROLA NOW 4+1 LB R16 C</v>
          </cell>
        </row>
        <row r="603">
          <cell r="A603" t="str">
            <v>480006-000502</v>
          </cell>
          <cell r="B603" t="str">
            <v>CHAROLA PISOS MADERA 5 L</v>
          </cell>
        </row>
        <row r="604">
          <cell r="A604" t="str">
            <v>480006-000504</v>
          </cell>
          <cell r="B604" t="str">
            <v>TAPA NOW 4+1 CA</v>
          </cell>
        </row>
        <row r="605">
          <cell r="A605" t="str">
            <v>480006-000505</v>
          </cell>
          <cell r="B605" t="str">
            <v>TAPA NOW 5+1 CA</v>
          </cell>
        </row>
        <row r="606">
          <cell r="A606" t="str">
            <v>480006-000508</v>
          </cell>
          <cell r="B606" t="str">
            <v>CHAROLA MM BLANCA SIN IMPRESIÓN BIPACK</v>
          </cell>
        </row>
        <row r="607">
          <cell r="A607" t="str">
            <v>480006-000603</v>
          </cell>
          <cell r="B607" t="str">
            <v>CHAROLA MM DESENGRASANTE BIPACK</v>
          </cell>
        </row>
        <row r="608">
          <cell r="A608" t="str">
            <v>480006-000605</v>
          </cell>
          <cell r="B608" t="str">
            <v>CHAROLA MM VIDRIOS Y SUPERFICIES BIPACK</v>
          </cell>
        </row>
        <row r="609">
          <cell r="A609" t="str">
            <v>480006-000606</v>
          </cell>
          <cell r="B609" t="str">
            <v>CHAROLA MM BAÑOS CON CLORO BIPACK D16</v>
          </cell>
        </row>
        <row r="610">
          <cell r="A610" t="str">
            <v>480006-000607</v>
          </cell>
          <cell r="B610" t="str">
            <v>CHAROLA MM ABRILLANTADOR BIPACK D16</v>
          </cell>
        </row>
        <row r="611">
          <cell r="A611" t="str">
            <v>480006-000608</v>
          </cell>
          <cell r="B611" t="str">
            <v>CHAROLA MM DESENGRASANTE P/MOTORES 5L D16</v>
          </cell>
        </row>
        <row r="612">
          <cell r="A612" t="str">
            <v>480006-000609</v>
          </cell>
          <cell r="B612" t="str">
            <v>CHAROLA MM DESENGRASANTE BIPACK D16</v>
          </cell>
        </row>
        <row r="613">
          <cell r="A613" t="str">
            <v>480006-000610</v>
          </cell>
          <cell r="B613" t="str">
            <v>CHAROLA MM VIDRIOS Y SUPERFICIES BIPACK D16</v>
          </cell>
        </row>
        <row r="614">
          <cell r="A614" t="str">
            <v>480006-000903</v>
          </cell>
          <cell r="B614" t="str">
            <v>CHAROLA MC SUAVIZANTE 9 L 40 ECT</v>
          </cell>
        </row>
        <row r="615">
          <cell r="A615" t="str">
            <v>480006-000905</v>
          </cell>
          <cell r="B615" t="str">
            <v>TAPA BCA SIN IMPRESIÓN 9 L 40 ECT</v>
          </cell>
        </row>
        <row r="616">
          <cell r="A616" t="str">
            <v>480006-000907</v>
          </cell>
          <cell r="B616" t="str">
            <v>CHAROLA MM SUAVIZANTE 9 L 40 ECT</v>
          </cell>
        </row>
        <row r="617">
          <cell r="A617" t="str">
            <v>480006-000908</v>
          </cell>
          <cell r="B617" t="str">
            <v>CHAROLA MM DETERGENTE 9 L 40 ECT</v>
          </cell>
        </row>
        <row r="618">
          <cell r="A618" t="str">
            <v>480006-000909</v>
          </cell>
          <cell r="B618" t="str">
            <v>CHAROLA MM DETERGENTE R OSCURA 9L</v>
          </cell>
        </row>
        <row r="619">
          <cell r="A619" t="str">
            <v>480006-000911</v>
          </cell>
          <cell r="B619" t="str">
            <v>CHAROLA MM SUAVIZANTE 9 L 40 ECT D16</v>
          </cell>
        </row>
        <row r="620">
          <cell r="A620" t="str">
            <v>480006-000912</v>
          </cell>
          <cell r="B620" t="str">
            <v>CHAROLA MM DETERGENTE 9 L 40 ECT D16</v>
          </cell>
        </row>
        <row r="621">
          <cell r="A621" t="str">
            <v>480006-000913</v>
          </cell>
          <cell r="B621" t="str">
            <v>CHAROLA MM DETERGENTE R OSCURA 9 L 40 ECT D16</v>
          </cell>
        </row>
        <row r="622">
          <cell r="A622" t="str">
            <v>480006-000914</v>
          </cell>
          <cell r="B622" t="str">
            <v>CHAROLA MM QUITAMANCHAS 9 L 40 ECT D16</v>
          </cell>
        </row>
        <row r="623">
          <cell r="A623" t="str">
            <v>480006-001000</v>
          </cell>
          <cell r="B623" t="str">
            <v>CHAROLA MM LIMPIADOR PINO 10 L 44 ECT</v>
          </cell>
        </row>
        <row r="624">
          <cell r="A624" t="str">
            <v>480006-001001</v>
          </cell>
          <cell r="B624" t="str">
            <v>CHAROLA MM LIMPIADOR MANZANA CANELA 10 L 44 ECT</v>
          </cell>
        </row>
        <row r="625">
          <cell r="A625" t="str">
            <v>480006-001003</v>
          </cell>
          <cell r="B625" t="str">
            <v>CHAROLA LIMPIADOR SIN IMPRESION 10 L 44 ECT</v>
          </cell>
        </row>
        <row r="626">
          <cell r="A626" t="str">
            <v>480006-001005</v>
          </cell>
          <cell r="B626" t="str">
            <v>CHAROLA MM LIMPIADOR PINO 10 L 44 ECT D16</v>
          </cell>
        </row>
        <row r="627">
          <cell r="A627" t="str">
            <v>480006-001006</v>
          </cell>
          <cell r="B627" t="str">
            <v>CHAROLA MM LIMPIADOR BRISA DE MAR 10 L 44 ECT D16</v>
          </cell>
        </row>
        <row r="628">
          <cell r="A628" t="str">
            <v>480006-002001</v>
          </cell>
          <cell r="B628" t="str">
            <v>SEPARADOR CORRUGADO S/G</v>
          </cell>
        </row>
        <row r="629">
          <cell r="A629" t="str">
            <v>480007-000506</v>
          </cell>
          <cell r="B629" t="str">
            <v>ESQ INTERIOR ISO 4+1 D13</v>
          </cell>
        </row>
        <row r="630">
          <cell r="A630" t="str">
            <v>480007-000601</v>
          </cell>
          <cell r="B630" t="str">
            <v>ESQ INTERIOR (48.4x30.9 CM) D13</v>
          </cell>
        </row>
        <row r="631">
          <cell r="A631" t="str">
            <v>480007-000907</v>
          </cell>
          <cell r="B631" t="str">
            <v>ESQ INTERIOR MM 44 ECT</v>
          </cell>
        </row>
        <row r="632">
          <cell r="A632" t="str">
            <v>480007-001000</v>
          </cell>
          <cell r="B632" t="str">
            <v>ESQ INTERIOR 10L (48X42.7 CM) 44 ECT</v>
          </cell>
        </row>
        <row r="633">
          <cell r="A633" t="str">
            <v>480008-000500</v>
          </cell>
          <cell r="B633" t="str">
            <v>DIV MEDIANO 4+1 (93x30.5 CM) R11/KG CB</v>
          </cell>
        </row>
        <row r="634">
          <cell r="A634" t="str">
            <v>480008-000900</v>
          </cell>
          <cell r="B634" t="str">
            <v>DIV MEDIANO 3R 9 L 44ECT CD</v>
          </cell>
        </row>
        <row r="635">
          <cell r="A635" t="str">
            <v>480009-000100</v>
          </cell>
          <cell r="B635" t="str">
            <v>MARCO FOLD 2.5 X 2.5 X CAL.160 X 123 X 98.8CM</v>
          </cell>
        </row>
        <row r="636">
          <cell r="A636" t="str">
            <v>480009-000101</v>
          </cell>
          <cell r="B636" t="str">
            <v>MARCO FOLD 2.5 X 2.5 X CAL.160 X 122.5 X 104.5CM</v>
          </cell>
        </row>
        <row r="637">
          <cell r="A637" t="str">
            <v>480009-000102</v>
          </cell>
          <cell r="B637" t="str">
            <v>MARCO FOLD 2.5 X 2.5 X CAL.160 X 122 X 100.6CM</v>
          </cell>
        </row>
        <row r="638">
          <cell r="A638" t="str">
            <v>480009-000113</v>
          </cell>
          <cell r="B638" t="str">
            <v>MARCO FOLDEABLE CAL 160 96X113.5 CM</v>
          </cell>
        </row>
        <row r="639">
          <cell r="A639" t="str">
            <v>480009-000122</v>
          </cell>
          <cell r="B639" t="str">
            <v>MARCO FOLDEABLE CALIBRE 160 97X122 CM</v>
          </cell>
        </row>
        <row r="640">
          <cell r="A640" t="str">
            <v>490000-000005</v>
          </cell>
          <cell r="B640" t="str">
            <v>PEL AUT 20"X6500 CAL 70 (ROLLO)</v>
          </cell>
        </row>
        <row r="641">
          <cell r="A641" t="str">
            <v>490000-000006</v>
          </cell>
          <cell r="B641" t="str">
            <v>PEL PLAS 18"X1300´CAL 080 5 MAN (ROLLO)</v>
          </cell>
        </row>
        <row r="642">
          <cell r="A642" t="str">
            <v>490000-000011</v>
          </cell>
          <cell r="B642" t="str">
            <v>POLIOLEFINA  MR25 CF400, CAL 100-19”</v>
          </cell>
        </row>
        <row r="643">
          <cell r="A643" t="str">
            <v>490000-000500</v>
          </cell>
          <cell r="B643" t="str">
            <v>PEL STRECH AUT ALTO DES 30" CAL 80</v>
          </cell>
        </row>
        <row r="644">
          <cell r="A644" t="str">
            <v>490000-000501</v>
          </cell>
          <cell r="B644" t="str">
            <v>PEL POL BAJA DENSIDAD CAL 250 ANCHO PLANO 180 MTS</v>
          </cell>
        </row>
        <row r="645">
          <cell r="A645" t="str">
            <v>490000-000502</v>
          </cell>
          <cell r="B645" t="str">
            <v>PEL STRECH NEXUS CAL 80</v>
          </cell>
        </row>
        <row r="646">
          <cell r="A646" t="str">
            <v>490001-100000</v>
          </cell>
          <cell r="B646" t="str">
            <v>CINTA ADHESIVA</v>
          </cell>
        </row>
        <row r="647">
          <cell r="A647" t="str">
            <v>409007-001000</v>
          </cell>
          <cell r="B647" t="str">
            <v>ETIQ MM DETERGENTE ROPA BCA Y COLOR 10 L</v>
          </cell>
        </row>
        <row r="648">
          <cell r="A648" t="str">
            <v>460700-000000</v>
          </cell>
          <cell r="B648" t="str">
            <v>PORRON CAP 70 KGS (PEROXIDO)</v>
          </cell>
        </row>
        <row r="649">
          <cell r="A649" t="str">
            <v>490002-000300</v>
          </cell>
          <cell r="B649" t="str">
            <v>TARIMA CHEP</v>
          </cell>
        </row>
        <row r="650">
          <cell r="A650" t="str">
            <v>490002-000301</v>
          </cell>
          <cell r="B650" t="str">
            <v>TARIMA BLANCA</v>
          </cell>
        </row>
        <row r="651">
          <cell r="A651" t="str">
            <v>490002-000302</v>
          </cell>
          <cell r="B651" t="str">
            <v>TARIMA CON TRATAMIENTO FITOSANITARIO</v>
          </cell>
        </row>
      </sheetData>
      <sheetData sheetId="2"/>
      <sheetData sheetId="3">
        <row r="10">
          <cell r="C10" t="str">
            <v>101001-000101</v>
          </cell>
          <cell r="D10" t="str">
            <v>NOW DESENGRASANTE MULTIUSOS 1 L</v>
          </cell>
          <cell r="E10">
            <v>70</v>
          </cell>
          <cell r="F10">
            <v>651.79999999999995</v>
          </cell>
        </row>
        <row r="11">
          <cell r="C11" t="str">
            <v>101001-000601</v>
          </cell>
          <cell r="D11" t="str">
            <v>NOW DESENGRASANTE MULTIUSOS 5/1 L</v>
          </cell>
          <cell r="E11">
            <v>21</v>
          </cell>
          <cell r="F11">
            <v>860.42</v>
          </cell>
        </row>
        <row r="12">
          <cell r="C12" t="str">
            <v>101001-000607</v>
          </cell>
          <cell r="D12" t="str">
            <v>NOW ALL PURPOSE SUPER DEGREASER 5/1 L</v>
          </cell>
          <cell r="E12">
            <v>3472</v>
          </cell>
          <cell r="F12">
            <v>173510.42</v>
          </cell>
        </row>
        <row r="13">
          <cell r="C13" t="str">
            <v>101001-001200</v>
          </cell>
          <cell r="D13" t="str">
            <v>NOW MULTIUSOS 1 L (CAJA/12 PZAS)</v>
          </cell>
          <cell r="E13">
            <v>403</v>
          </cell>
          <cell r="F13">
            <v>53118.97</v>
          </cell>
        </row>
        <row r="14">
          <cell r="C14" t="str">
            <v>101001-002001</v>
          </cell>
          <cell r="D14" t="str">
            <v>NOW DESENGRASANTE MULTIUSOS 20 L</v>
          </cell>
          <cell r="E14">
            <v>175</v>
          </cell>
          <cell r="F14">
            <v>17511.53</v>
          </cell>
        </row>
        <row r="15">
          <cell r="C15" t="str">
            <v>101001-002002</v>
          </cell>
          <cell r="D15" t="str">
            <v>NOW DESENGRASANTE MULTIUSOS 20 L (PDC)</v>
          </cell>
          <cell r="E15">
            <v>78</v>
          </cell>
          <cell r="F15">
            <v>4036.8</v>
          </cell>
        </row>
        <row r="16">
          <cell r="C16" t="str">
            <v>101001-020801</v>
          </cell>
          <cell r="D16" t="str">
            <v>NOW DESENGRASANTE MULTIUSOS 208 L</v>
          </cell>
          <cell r="E16">
            <v>0</v>
          </cell>
          <cell r="F16">
            <v>0</v>
          </cell>
        </row>
        <row r="17">
          <cell r="C17" t="str">
            <v>101003-000101</v>
          </cell>
          <cell r="D17" t="str">
            <v>NOW DESENGRASANTE DE COCINA 1 L</v>
          </cell>
          <cell r="E17">
            <v>331</v>
          </cell>
          <cell r="F17">
            <v>3966.69</v>
          </cell>
        </row>
        <row r="18">
          <cell r="C18" t="str">
            <v>101003-000110</v>
          </cell>
          <cell r="D18" t="str">
            <v>NOW COCINA DESENGRASANTE 1 L CR</v>
          </cell>
          <cell r="E18">
            <v>3</v>
          </cell>
          <cell r="F18">
            <v>30.11</v>
          </cell>
        </row>
        <row r="19">
          <cell r="C19" t="str">
            <v>101003-001200</v>
          </cell>
          <cell r="D19" t="str">
            <v>NOW COCINA 1 L (CAJA 12PZAS)</v>
          </cell>
          <cell r="E19">
            <v>228</v>
          </cell>
          <cell r="F19">
            <v>27975.51</v>
          </cell>
        </row>
        <row r="20">
          <cell r="C20" t="str">
            <v>101003-002001</v>
          </cell>
          <cell r="D20" t="str">
            <v>NOW DESENGRASANTE DE COCINA 20 L</v>
          </cell>
          <cell r="E20">
            <v>116</v>
          </cell>
          <cell r="F20">
            <v>13022.7</v>
          </cell>
        </row>
        <row r="21">
          <cell r="C21" t="str">
            <v>101004-000101</v>
          </cell>
          <cell r="D21" t="str">
            <v>NOW VIDRIOS Y SUPERFICIES 1 L</v>
          </cell>
          <cell r="E21">
            <v>370</v>
          </cell>
          <cell r="F21">
            <v>3073.47</v>
          </cell>
        </row>
        <row r="22">
          <cell r="C22" t="str">
            <v>101004-000110</v>
          </cell>
          <cell r="D22" t="str">
            <v>NOW LIMPIADOR VIDRIOS Y SUPERFICIES 1 L CR</v>
          </cell>
          <cell r="E22">
            <v>5</v>
          </cell>
          <cell r="F22">
            <v>50.17</v>
          </cell>
        </row>
        <row r="23">
          <cell r="C23" t="str">
            <v>101004-000601</v>
          </cell>
          <cell r="D23" t="str">
            <v>NOW VIDRIOS Y SUPERFICIES 5/1 L</v>
          </cell>
          <cell r="E23">
            <v>204</v>
          </cell>
          <cell r="F23">
            <v>6902.23</v>
          </cell>
        </row>
        <row r="24">
          <cell r="C24" t="str">
            <v>101004-001200</v>
          </cell>
          <cell r="D24" t="str">
            <v>NOW VIDRIOS 1 L (CAJA/12 PZAS)</v>
          </cell>
          <cell r="E24">
            <v>190</v>
          </cell>
          <cell r="F24">
            <v>18936.93</v>
          </cell>
        </row>
        <row r="25">
          <cell r="C25" t="str">
            <v>101004-002001</v>
          </cell>
          <cell r="D25" t="str">
            <v>NOW VIDRIOS Y SUPERFICIES 20 L</v>
          </cell>
          <cell r="E25">
            <v>83</v>
          </cell>
          <cell r="F25">
            <v>8961.57</v>
          </cell>
        </row>
        <row r="26">
          <cell r="C26" t="str">
            <v>101006-000903</v>
          </cell>
          <cell r="D26" t="str">
            <v>NOW DETERGENTE LIQUIDO PARA ROPA DE COLOR 9 L PR</v>
          </cell>
          <cell r="E26">
            <v>2600</v>
          </cell>
          <cell r="F26">
            <v>154599.21</v>
          </cell>
        </row>
        <row r="27">
          <cell r="C27" t="str">
            <v>101008-000101</v>
          </cell>
          <cell r="D27" t="str">
            <v>NOW BAÑOS Y AZULEJOS 1 L</v>
          </cell>
          <cell r="E27">
            <v>227</v>
          </cell>
          <cell r="F27">
            <v>2286.9699999999998</v>
          </cell>
        </row>
        <row r="28">
          <cell r="C28" t="str">
            <v>101008-000600</v>
          </cell>
          <cell r="D28" t="str">
            <v>NOW LIMPIADOR BAÑOS Y AZULEJOS CON CLORO ACTIVO ANTI HONGOS 5/1 L/112 PLT CA</v>
          </cell>
          <cell r="E28">
            <v>1</v>
          </cell>
          <cell r="F28">
            <v>5138.58</v>
          </cell>
        </row>
        <row r="29">
          <cell r="C29" t="str">
            <v>101008-000601</v>
          </cell>
          <cell r="D29" t="str">
            <v>NOW BAÑOS Y AZULEJOS 5/1 L</v>
          </cell>
          <cell r="E29">
            <v>123</v>
          </cell>
          <cell r="F29">
            <v>4689.37</v>
          </cell>
        </row>
        <row r="30">
          <cell r="C30" t="str">
            <v>101008-001200</v>
          </cell>
          <cell r="D30" t="str">
            <v>NOW BAÑOS 1 L (CAJA/12 PZAS)</v>
          </cell>
          <cell r="E30">
            <v>488</v>
          </cell>
          <cell r="F30">
            <v>58997.1</v>
          </cell>
        </row>
        <row r="31">
          <cell r="C31" t="str">
            <v>101008-002001</v>
          </cell>
          <cell r="D31" t="str">
            <v>NOW BAÑOS Y AZULEJOS 20 L</v>
          </cell>
          <cell r="E31">
            <v>57</v>
          </cell>
          <cell r="F31">
            <v>5268.51</v>
          </cell>
        </row>
        <row r="32">
          <cell r="C32" t="str">
            <v>101008-002002</v>
          </cell>
          <cell r="D32" t="str">
            <v>NOW BAÑOS Y AZULEJOS 20 L (PDC)</v>
          </cell>
          <cell r="E32">
            <v>1</v>
          </cell>
          <cell r="F32">
            <v>30.17</v>
          </cell>
        </row>
        <row r="33">
          <cell r="C33" t="str">
            <v>101008-020801</v>
          </cell>
          <cell r="D33" t="str">
            <v>NOW BAÑOS Y AZULEJOS 208 L</v>
          </cell>
          <cell r="E33">
            <v>1</v>
          </cell>
          <cell r="F33">
            <v>878.65</v>
          </cell>
        </row>
        <row r="34">
          <cell r="C34" t="str">
            <v>101016-000281</v>
          </cell>
          <cell r="D34" t="str">
            <v>NOW LAVATRASTES LIMON 2.80 L MX</v>
          </cell>
          <cell r="E34">
            <v>143</v>
          </cell>
          <cell r="F34">
            <v>4915.2299999999996</v>
          </cell>
        </row>
        <row r="35">
          <cell r="C35" t="str">
            <v>101016-000282</v>
          </cell>
          <cell r="D35" t="str">
            <v>NOW LAVATRASTES LIMON 2.80 L PR</v>
          </cell>
          <cell r="E35">
            <v>4</v>
          </cell>
          <cell r="F35">
            <v>137.57</v>
          </cell>
        </row>
        <row r="36">
          <cell r="C36" t="str">
            <v>101017-000201</v>
          </cell>
          <cell r="D36" t="str">
            <v>NOW LIMPIADOR LIMON 2 L</v>
          </cell>
          <cell r="E36">
            <v>264</v>
          </cell>
          <cell r="F36">
            <v>3797.48</v>
          </cell>
        </row>
        <row r="37">
          <cell r="C37" t="str">
            <v>101017-000501</v>
          </cell>
          <cell r="D37" t="str">
            <v>NOW LIMPIADOR LIMON 5 L</v>
          </cell>
          <cell r="E37">
            <v>782</v>
          </cell>
          <cell r="F37">
            <v>21236.62</v>
          </cell>
        </row>
        <row r="38">
          <cell r="C38" t="str">
            <v>101017-001001</v>
          </cell>
          <cell r="D38" t="str">
            <v>NOW LIMPIADOR LIMON 10 L</v>
          </cell>
          <cell r="E38">
            <v>755</v>
          </cell>
          <cell r="F38">
            <v>36472.58</v>
          </cell>
        </row>
        <row r="39">
          <cell r="C39" t="str">
            <v>101017-001200</v>
          </cell>
          <cell r="D39" t="str">
            <v>NOW LIMON 2 L (CAJA/6 PZAS)</v>
          </cell>
          <cell r="E39">
            <v>478</v>
          </cell>
          <cell r="F39">
            <v>41254.25</v>
          </cell>
        </row>
        <row r="40">
          <cell r="C40" t="str">
            <v>101017-002001</v>
          </cell>
          <cell r="D40" t="str">
            <v>NOW LIMPIADOR LIMON 20 L</v>
          </cell>
          <cell r="E40">
            <v>83</v>
          </cell>
          <cell r="F40">
            <v>10028.08</v>
          </cell>
        </row>
        <row r="41">
          <cell r="C41" t="str">
            <v>101019-001001</v>
          </cell>
          <cell r="D41" t="str">
            <v>NOW LIMPIADOR MANZANA CANELA 10 L</v>
          </cell>
          <cell r="E41">
            <v>574</v>
          </cell>
          <cell r="F41">
            <v>17213.96</v>
          </cell>
        </row>
        <row r="42">
          <cell r="C42" t="str">
            <v>101019-002002</v>
          </cell>
          <cell r="D42" t="str">
            <v>NOW LIMPIADOR MANZANA CANELA 20 L</v>
          </cell>
          <cell r="E42">
            <v>49</v>
          </cell>
          <cell r="F42">
            <v>2627.86</v>
          </cell>
        </row>
        <row r="43">
          <cell r="C43" t="str">
            <v>101021-000401</v>
          </cell>
          <cell r="D43" t="str">
            <v>NOW PRELAVADOR OXÍGENO 4 L</v>
          </cell>
          <cell r="E43">
            <v>16</v>
          </cell>
          <cell r="F43">
            <v>419.96</v>
          </cell>
        </row>
        <row r="44">
          <cell r="C44" t="str">
            <v>101021-000901</v>
          </cell>
          <cell r="D44" t="str">
            <v>NOW QUITAMANCHAS 9 L</v>
          </cell>
          <cell r="E44">
            <v>11</v>
          </cell>
          <cell r="F44">
            <v>666.1</v>
          </cell>
        </row>
        <row r="45">
          <cell r="C45" t="str">
            <v>101021-001001</v>
          </cell>
          <cell r="D45" t="str">
            <v>NOW QUITAMANCHAS 10 L</v>
          </cell>
          <cell r="E45">
            <v>51</v>
          </cell>
          <cell r="F45">
            <v>3596.48</v>
          </cell>
        </row>
        <row r="46">
          <cell r="C46" t="str">
            <v>102002-000501</v>
          </cell>
          <cell r="D46" t="str">
            <v>SENSACIONAL LIMPIADOR LAVANDA 5 L</v>
          </cell>
          <cell r="E46">
            <v>518</v>
          </cell>
          <cell r="F46">
            <v>12786.08</v>
          </cell>
        </row>
        <row r="47">
          <cell r="C47" t="str">
            <v>102002-001001</v>
          </cell>
          <cell r="D47" t="str">
            <v>SENSACIONAL LIMPIADOR LAVANDA 10 L</v>
          </cell>
          <cell r="E47">
            <v>616</v>
          </cell>
          <cell r="F47">
            <v>28148.75</v>
          </cell>
        </row>
        <row r="48">
          <cell r="C48" t="str">
            <v>102002-002001</v>
          </cell>
          <cell r="D48" t="str">
            <v>SENSACIONAL LIMPIADOR LAVANDA 20 L</v>
          </cell>
          <cell r="E48">
            <v>94</v>
          </cell>
          <cell r="F48">
            <v>8642.3799999999992</v>
          </cell>
        </row>
        <row r="49">
          <cell r="C49" t="str">
            <v>102004-000501</v>
          </cell>
          <cell r="D49" t="str">
            <v>SENSACIONAL LIMPIADOR PINO 5 L</v>
          </cell>
          <cell r="E49">
            <v>422</v>
          </cell>
          <cell r="F49">
            <v>9857.11</v>
          </cell>
        </row>
        <row r="50">
          <cell r="C50" t="str">
            <v>102004-001001</v>
          </cell>
          <cell r="D50" t="str">
            <v>SENSACIONAL LIMPIADOR PINO 10 L</v>
          </cell>
          <cell r="E50">
            <v>330</v>
          </cell>
          <cell r="F50">
            <v>13940.49</v>
          </cell>
        </row>
        <row r="51">
          <cell r="C51" t="str">
            <v>102004-001002</v>
          </cell>
          <cell r="D51" t="str">
            <v>SENSACIONAL LIMPIADOR PINO 10 L (PDC)</v>
          </cell>
          <cell r="E51">
            <v>59</v>
          </cell>
          <cell r="F51">
            <v>2919.01</v>
          </cell>
        </row>
        <row r="52">
          <cell r="C52" t="str">
            <v>102004-002001</v>
          </cell>
          <cell r="D52" t="str">
            <v>SENSACIONAL LIMPIADOR PINO 20 L</v>
          </cell>
          <cell r="E52">
            <v>147</v>
          </cell>
          <cell r="F52">
            <v>15075.68</v>
          </cell>
        </row>
        <row r="53">
          <cell r="C53" t="str">
            <v>102005-002001</v>
          </cell>
          <cell r="D53" t="str">
            <v>SENSACIONAL SUAVIZANTE COMPLETE 20 L</v>
          </cell>
          <cell r="E53">
            <v>39</v>
          </cell>
          <cell r="F53">
            <v>4616.5200000000004</v>
          </cell>
        </row>
        <row r="54">
          <cell r="C54" t="str">
            <v>102015-002001</v>
          </cell>
          <cell r="D54" t="str">
            <v>SENSACIONAL BLANQUEADOR 20 L</v>
          </cell>
          <cell r="E54">
            <v>62</v>
          </cell>
          <cell r="F54">
            <v>4091.39</v>
          </cell>
        </row>
        <row r="55">
          <cell r="C55" t="str">
            <v>102015-002002</v>
          </cell>
          <cell r="D55" t="str">
            <v>SENSACIONAL BLANQUEADOR 20 L (PDC)</v>
          </cell>
          <cell r="E55">
            <v>2</v>
          </cell>
          <cell r="F55">
            <v>60.34</v>
          </cell>
        </row>
        <row r="56">
          <cell r="C56" t="str">
            <v>102015-100000</v>
          </cell>
          <cell r="D56" t="str">
            <v>SENSACIONAL BLANQUEADOR 1000 L</v>
          </cell>
          <cell r="E56">
            <v>1</v>
          </cell>
          <cell r="F56">
            <v>1311.09</v>
          </cell>
        </row>
        <row r="57">
          <cell r="C57" t="str">
            <v>102026-000501</v>
          </cell>
          <cell r="D57" t="str">
            <v>SENSACIONAL SUAVIZANTE 5 L</v>
          </cell>
          <cell r="E57">
            <v>296</v>
          </cell>
          <cell r="F57">
            <v>9763.19</v>
          </cell>
        </row>
        <row r="58">
          <cell r="C58" t="str">
            <v>102026-001001</v>
          </cell>
          <cell r="D58" t="str">
            <v>SENSACIONAL SUAVIZANTE 10 L</v>
          </cell>
          <cell r="E58">
            <v>160</v>
          </cell>
          <cell r="F58">
            <v>9694.32</v>
          </cell>
        </row>
        <row r="59">
          <cell r="C59" t="str">
            <v>102026-002001</v>
          </cell>
          <cell r="D59" t="str">
            <v>SENSACIONAL SUAVIZANTE 20 L</v>
          </cell>
          <cell r="E59">
            <v>475</v>
          </cell>
          <cell r="F59">
            <v>210390.88</v>
          </cell>
        </row>
        <row r="60">
          <cell r="C60" t="str">
            <v>102026-002002</v>
          </cell>
          <cell r="D60" t="str">
            <v>SENSACIONAL SUAVIZANTE 20 L (PDC)</v>
          </cell>
          <cell r="E60">
            <v>2</v>
          </cell>
          <cell r="F60">
            <v>10286.530000000001</v>
          </cell>
        </row>
        <row r="61">
          <cell r="C61" t="str">
            <v>102026-020801</v>
          </cell>
          <cell r="D61" t="str">
            <v>SENSACIONAL SUAVIZANTE 208 L</v>
          </cell>
          <cell r="E61">
            <v>2</v>
          </cell>
          <cell r="F61">
            <v>2708.5</v>
          </cell>
        </row>
        <row r="62">
          <cell r="C62" t="str">
            <v>102029-000501</v>
          </cell>
          <cell r="D62" t="str">
            <v>SENSACIONAL DETERGENTE 5 L</v>
          </cell>
          <cell r="E62">
            <v>823</v>
          </cell>
          <cell r="F62">
            <v>22289.360000000001</v>
          </cell>
        </row>
        <row r="63">
          <cell r="C63" t="str">
            <v>102029-000902</v>
          </cell>
          <cell r="D63" t="str">
            <v>SENSACIONAL DETERGENTE 9 L (PDC)</v>
          </cell>
          <cell r="E63">
            <v>55</v>
          </cell>
          <cell r="F63">
            <v>1659.48</v>
          </cell>
        </row>
        <row r="64">
          <cell r="C64" t="str">
            <v>102029-001001</v>
          </cell>
          <cell r="D64" t="str">
            <v>SENSACIONAL DETERGENTE 10 L</v>
          </cell>
          <cell r="E64">
            <v>209</v>
          </cell>
          <cell r="F64">
            <v>10379.19</v>
          </cell>
        </row>
        <row r="65">
          <cell r="C65" t="str">
            <v>102029-002001</v>
          </cell>
          <cell r="D65" t="str">
            <v>SENSACIONAL DETERGENTE 20 L</v>
          </cell>
          <cell r="E65">
            <v>1736</v>
          </cell>
          <cell r="F65">
            <v>211794.33</v>
          </cell>
        </row>
        <row r="66">
          <cell r="C66" t="str">
            <v>102029-002002</v>
          </cell>
          <cell r="D66" t="str">
            <v>SENSACIONAL DETERGENTE 20 L (PDC)</v>
          </cell>
          <cell r="E66">
            <v>22</v>
          </cell>
          <cell r="F66">
            <v>2497.1999999999998</v>
          </cell>
        </row>
        <row r="67">
          <cell r="C67" t="str">
            <v>102029-020801</v>
          </cell>
          <cell r="D67" t="str">
            <v>SENSACIONAL DETERGENTE 208 L</v>
          </cell>
          <cell r="E67">
            <v>2</v>
          </cell>
          <cell r="F67">
            <v>2337.5</v>
          </cell>
        </row>
        <row r="68">
          <cell r="C68" t="str">
            <v>103000-000100</v>
          </cell>
          <cell r="D68" t="str">
            <v>MIRACHEM OPTIX SCREEN, LENS &amp; DISPLAY CLEANER 32 Oz</v>
          </cell>
          <cell r="E68">
            <v>744</v>
          </cell>
          <cell r="F68">
            <v>22500.62</v>
          </cell>
        </row>
        <row r="69">
          <cell r="C69" t="str">
            <v>103001-000102</v>
          </cell>
          <cell r="D69" t="str">
            <v>MIRACHEM 500 PW AEROSOL 18 OZ</v>
          </cell>
          <cell r="E69">
            <v>573</v>
          </cell>
          <cell r="F69">
            <v>33732.54</v>
          </cell>
        </row>
        <row r="70">
          <cell r="C70" t="str">
            <v>103001-000501</v>
          </cell>
          <cell r="D70" t="str">
            <v>MIRACHEM 500 5 L</v>
          </cell>
          <cell r="E70">
            <v>10</v>
          </cell>
          <cell r="F70">
            <v>898.32</v>
          </cell>
        </row>
        <row r="71">
          <cell r="C71" t="str">
            <v>103001-001891</v>
          </cell>
          <cell r="D71" t="str">
            <v>MIRACHEM 500 18.9 L</v>
          </cell>
          <cell r="E71">
            <v>86</v>
          </cell>
          <cell r="F71">
            <v>36240.699999999997</v>
          </cell>
        </row>
        <row r="72">
          <cell r="C72" t="str">
            <v>103001-020801</v>
          </cell>
          <cell r="D72" t="str">
            <v>MIRACHEM 500 208 L</v>
          </cell>
          <cell r="E72">
            <v>14</v>
          </cell>
          <cell r="F72">
            <v>63339.81</v>
          </cell>
        </row>
        <row r="73">
          <cell r="C73" t="str">
            <v>103002-001891</v>
          </cell>
          <cell r="D73" t="str">
            <v>MIRACHEM 250 RUST &amp; SCALE REMOVER 5 GAL</v>
          </cell>
          <cell r="E73">
            <v>30</v>
          </cell>
          <cell r="F73">
            <v>12648.42</v>
          </cell>
        </row>
        <row r="74">
          <cell r="C74" t="str">
            <v>103003-020801</v>
          </cell>
          <cell r="D74" t="str">
            <v>MIRACHEM 750 208 L</v>
          </cell>
          <cell r="E74">
            <v>38</v>
          </cell>
          <cell r="F74">
            <v>222423.44</v>
          </cell>
        </row>
        <row r="75">
          <cell r="C75" t="str">
            <v>104003-000281</v>
          </cell>
          <cell r="D75" t="str">
            <v>INNOVADOR LAVATRASTES LIMON 2.80 L</v>
          </cell>
          <cell r="E75">
            <v>9</v>
          </cell>
          <cell r="F75">
            <v>295.16000000000003</v>
          </cell>
        </row>
        <row r="76">
          <cell r="C76" t="str">
            <v>105000-000901</v>
          </cell>
          <cell r="D76" t="str">
            <v>NATURAL SCIENCE DETERGENTE 9 L MX</v>
          </cell>
          <cell r="E76">
            <v>118</v>
          </cell>
          <cell r="F76">
            <v>6289.55</v>
          </cell>
        </row>
        <row r="77">
          <cell r="C77" t="str">
            <v>105001-000901</v>
          </cell>
          <cell r="D77" t="str">
            <v>NATURAL SCIENCE SUAVIZANTE 9 L MX</v>
          </cell>
          <cell r="E77">
            <v>757</v>
          </cell>
          <cell r="F77">
            <v>49548.15</v>
          </cell>
        </row>
        <row r="78">
          <cell r="C78" t="str">
            <v>105002-000901</v>
          </cell>
          <cell r="D78" t="str">
            <v>NATURAL SCIENCE DETERGENTE ROPA OSCURA 9 L MX</v>
          </cell>
          <cell r="E78">
            <v>89</v>
          </cell>
          <cell r="F78">
            <v>5945.84</v>
          </cell>
        </row>
        <row r="79">
          <cell r="C79" t="str">
            <v>107021-002000</v>
          </cell>
          <cell r="D79" t="str">
            <v>MC BLANQUEADOR 20L/48 PLT</v>
          </cell>
          <cell r="E79">
            <v>1</v>
          </cell>
          <cell r="F79">
            <v>3362.14</v>
          </cell>
        </row>
        <row r="80">
          <cell r="C80" t="str">
            <v>107023-002001</v>
          </cell>
          <cell r="D80" t="str">
            <v>MC DETERGENTE 20L</v>
          </cell>
          <cell r="E80">
            <v>44</v>
          </cell>
          <cell r="F80">
            <v>4926.6499999999996</v>
          </cell>
        </row>
        <row r="81">
          <cell r="C81" t="str">
            <v>107025-000500</v>
          </cell>
          <cell r="D81" t="str">
            <v>MC BAÑOS Y AZULEJOS 4/1 L/128 PLT</v>
          </cell>
          <cell r="E81">
            <v>12</v>
          </cell>
          <cell r="F81">
            <v>45325.39</v>
          </cell>
        </row>
        <row r="82">
          <cell r="C82" t="str">
            <v>107026-000901</v>
          </cell>
          <cell r="D82" t="str">
            <v>MC DETERGENTE ROPA OSCURA 9L</v>
          </cell>
          <cell r="E82">
            <v>48</v>
          </cell>
          <cell r="F82">
            <v>3252.87</v>
          </cell>
        </row>
        <row r="83">
          <cell r="C83" t="str">
            <v>108001-000101</v>
          </cell>
          <cell r="D83" t="str">
            <v>GV ANTI-HONGOS 1 L ATOM</v>
          </cell>
          <cell r="E83">
            <v>16088</v>
          </cell>
          <cell r="F83">
            <v>160739.5</v>
          </cell>
        </row>
        <row r="84">
          <cell r="C84" t="str">
            <v>108001-000102</v>
          </cell>
          <cell r="D84" t="str">
            <v>GV ANTI-HONGOS 1 L REFILL</v>
          </cell>
          <cell r="E84">
            <v>11475</v>
          </cell>
          <cell r="F84">
            <v>87913.67</v>
          </cell>
        </row>
        <row r="85">
          <cell r="C85" t="str">
            <v>109000-001000</v>
          </cell>
          <cell r="D85" t="str">
            <v>MM LIMPIADOR MULTIUSOS MANZANA CANELA 10 L/90 PLT</v>
          </cell>
          <cell r="E85">
            <v>19</v>
          </cell>
          <cell r="F85">
            <v>61061.08</v>
          </cell>
        </row>
        <row r="86">
          <cell r="C86" t="str">
            <v>109001-001000</v>
          </cell>
          <cell r="D86" t="str">
            <v>MM LIMPIADOR MULTIUSOS PINO 10 L/90 PLT</v>
          </cell>
          <cell r="E86">
            <v>279</v>
          </cell>
          <cell r="F86">
            <v>1146622.05</v>
          </cell>
        </row>
        <row r="87">
          <cell r="C87" t="str">
            <v>109001-002000</v>
          </cell>
          <cell r="D87" t="str">
            <v>MM LIMPIADOR MULTIUSOS PINO 20 L/48 PLT</v>
          </cell>
          <cell r="E87">
            <v>278</v>
          </cell>
          <cell r="F87">
            <v>1441375.74</v>
          </cell>
        </row>
        <row r="88">
          <cell r="C88" t="str">
            <v>109002-002000</v>
          </cell>
          <cell r="D88" t="str">
            <v>MM BLANQUEADOR 20L/48 PLT</v>
          </cell>
          <cell r="E88">
            <v>737</v>
          </cell>
          <cell r="F88">
            <v>2438630.79</v>
          </cell>
        </row>
        <row r="89">
          <cell r="C89" t="str">
            <v>109003-000600</v>
          </cell>
          <cell r="D89" t="str">
            <v>MM MULTIUSOS DESENGRASANTE 5/1 L/116 PLT</v>
          </cell>
          <cell r="E89">
            <v>166</v>
          </cell>
          <cell r="F89">
            <v>774675.43</v>
          </cell>
        </row>
        <row r="90">
          <cell r="C90" t="str">
            <v>109003-001000</v>
          </cell>
          <cell r="D90" t="str">
            <v>MM DESENGRASANTE MULTIUSOS CONCENTRADO 10 L/100 PLT</v>
          </cell>
          <cell r="E90">
            <v>142</v>
          </cell>
          <cell r="F90">
            <v>782477.61</v>
          </cell>
        </row>
        <row r="91">
          <cell r="C91" t="str">
            <v>109004-000600</v>
          </cell>
          <cell r="D91" t="str">
            <v>MM VIDRIOS Y SUPERFICIES 5/1 L/116 PLT</v>
          </cell>
          <cell r="E91">
            <v>180</v>
          </cell>
          <cell r="F91">
            <v>639898.67000000004</v>
          </cell>
        </row>
        <row r="92">
          <cell r="C92" t="str">
            <v>109005-000600</v>
          </cell>
          <cell r="D92" t="str">
            <v>MM BAÑOS Y AZULEJOS 5/1 L/116 PLT</v>
          </cell>
          <cell r="E92">
            <v>195</v>
          </cell>
          <cell r="F92">
            <v>846993</v>
          </cell>
        </row>
        <row r="93">
          <cell r="C93" t="str">
            <v>109006-000900</v>
          </cell>
          <cell r="D93" t="str">
            <v>MM SUAVIZANTE 9L/60 PLT</v>
          </cell>
          <cell r="E93">
            <v>33</v>
          </cell>
          <cell r="F93">
            <v>130827.06</v>
          </cell>
        </row>
        <row r="94">
          <cell r="C94" t="str">
            <v>109006-002000</v>
          </cell>
          <cell r="D94" t="str">
            <v>MM SUAVIZANTE 20L/48 PLT</v>
          </cell>
          <cell r="E94">
            <v>632</v>
          </cell>
          <cell r="F94">
            <v>4064711.67</v>
          </cell>
        </row>
        <row r="95">
          <cell r="C95" t="str">
            <v>109007-000900</v>
          </cell>
          <cell r="D95" t="str">
            <v>MM DETERGENTE 9L/60 PLT</v>
          </cell>
          <cell r="E95">
            <v>137</v>
          </cell>
          <cell r="F95">
            <v>476722.19</v>
          </cell>
        </row>
        <row r="96">
          <cell r="C96" t="str">
            <v>109007-002000</v>
          </cell>
          <cell r="D96" t="str">
            <v>MM DETERGENTE 20L/48 PLT</v>
          </cell>
          <cell r="E96">
            <v>292</v>
          </cell>
          <cell r="F96">
            <v>1687556.46</v>
          </cell>
        </row>
        <row r="97">
          <cell r="C97" t="str">
            <v>109008-000900</v>
          </cell>
          <cell r="D97" t="str">
            <v>MM DETERGENTE ROPA OSCURA 9L/60 PLT</v>
          </cell>
          <cell r="E97">
            <v>266</v>
          </cell>
          <cell r="F97">
            <v>1073676.6599999999</v>
          </cell>
        </row>
        <row r="98">
          <cell r="C98" t="str">
            <v>109009-001000</v>
          </cell>
          <cell r="D98" t="str">
            <v>MM QUITAMANCHAS 10 L/60 PLT</v>
          </cell>
          <cell r="E98">
            <v>52</v>
          </cell>
          <cell r="F98">
            <v>220977.38</v>
          </cell>
        </row>
        <row r="99">
          <cell r="C99" t="str">
            <v>109010-000500</v>
          </cell>
          <cell r="D99" t="str">
            <v>MM DESENGRASANTE AUTOMOTRIZ 5 L/168 PLT</v>
          </cell>
          <cell r="E99">
            <v>56</v>
          </cell>
          <cell r="F99">
            <v>463332.18</v>
          </cell>
        </row>
        <row r="100">
          <cell r="C100" t="str">
            <v>109011-001000</v>
          </cell>
          <cell r="D100" t="str">
            <v>MM SHAMPOO AUTOMOTRIZ 10 L/100 PLT</v>
          </cell>
          <cell r="E100">
            <v>105</v>
          </cell>
          <cell r="F100">
            <v>558445.39</v>
          </cell>
        </row>
        <row r="101">
          <cell r="C101" t="str">
            <v>109012-000600</v>
          </cell>
          <cell r="D101" t="str">
            <v>MM ABRILLANTADOR DE VINIL 5/1 L/116 PLT</v>
          </cell>
          <cell r="E101">
            <v>57</v>
          </cell>
          <cell r="F101">
            <v>514925.96</v>
          </cell>
        </row>
        <row r="102">
          <cell r="C102" t="str">
            <v>109013-001000</v>
          </cell>
          <cell r="D102" t="str">
            <v>MM LIMPIADOR MULTIUSOS BRISA DE MAR 10 L/90 PLT</v>
          </cell>
          <cell r="E102">
            <v>494</v>
          </cell>
          <cell r="F102">
            <v>1839868.61</v>
          </cell>
        </row>
        <row r="103">
          <cell r="C103" t="str">
            <v>201001-000105</v>
          </cell>
          <cell r="D103" t="str">
            <v>NOW DESENGRASANTE MULTIUSOS 1 L P/BIPACK MX PP</v>
          </cell>
          <cell r="E103">
            <v>72</v>
          </cell>
          <cell r="F103">
            <v>615.66</v>
          </cell>
        </row>
        <row r="104">
          <cell r="C104" t="str">
            <v>201001-000107</v>
          </cell>
          <cell r="D104" t="str">
            <v>NOW ALL PURPOSE SUPER DEGREASER 1 L PP</v>
          </cell>
          <cell r="E104">
            <v>3</v>
          </cell>
          <cell r="F104">
            <v>27.68</v>
          </cell>
        </row>
        <row r="105">
          <cell r="C105" t="str">
            <v>201001-000108</v>
          </cell>
          <cell r="D105" t="str">
            <v>NOW DESENGRASANTE 1 L PP CA</v>
          </cell>
          <cell r="E105">
            <v>109</v>
          </cell>
          <cell r="F105">
            <v>926.52</v>
          </cell>
        </row>
        <row r="106">
          <cell r="C106" t="str">
            <v>201001-000504</v>
          </cell>
          <cell r="D106" t="str">
            <v>NOW DESENGRASANTE MULTIUSOS 5 L P/BIPACK MX PP</v>
          </cell>
          <cell r="E106">
            <v>202</v>
          </cell>
          <cell r="F106">
            <v>4725.62</v>
          </cell>
        </row>
        <row r="107">
          <cell r="C107" t="str">
            <v>201001-000505</v>
          </cell>
          <cell r="D107" t="str">
            <v>NOW ALL PURPOSE SUPER DEGREASER 5 L PP</v>
          </cell>
          <cell r="E107">
            <v>24</v>
          </cell>
          <cell r="F107">
            <v>540.49</v>
          </cell>
        </row>
        <row r="108">
          <cell r="C108" t="str">
            <v>201001-000506</v>
          </cell>
          <cell r="D108" t="str">
            <v>NOW DESENGRASANTE 5 L PP CA</v>
          </cell>
          <cell r="E108">
            <v>5</v>
          </cell>
          <cell r="F108">
            <v>82.3</v>
          </cell>
        </row>
        <row r="109">
          <cell r="C109" t="str">
            <v>201003-000102</v>
          </cell>
          <cell r="D109" t="str">
            <v>NOW DESENGRASANTE COCINAS 1 L PP CA</v>
          </cell>
          <cell r="E109">
            <v>9</v>
          </cell>
          <cell r="F109">
            <v>77.69</v>
          </cell>
        </row>
        <row r="110">
          <cell r="C110" t="str">
            <v>201004-000102</v>
          </cell>
          <cell r="D110" t="str">
            <v>NOW VIDRIOS Y SUPERFICIES 1 L PP CA</v>
          </cell>
          <cell r="E110">
            <v>236</v>
          </cell>
          <cell r="F110">
            <v>1701.32</v>
          </cell>
        </row>
        <row r="111">
          <cell r="C111" t="str">
            <v>201008-000101</v>
          </cell>
          <cell r="D111" t="str">
            <v>NOW BAÑOS Y AZULEJOS 1 L P/BIPACK PP</v>
          </cell>
          <cell r="E111">
            <v>123</v>
          </cell>
          <cell r="F111">
            <v>936.41</v>
          </cell>
        </row>
        <row r="112">
          <cell r="C112" t="str">
            <v>201008-000501</v>
          </cell>
          <cell r="D112" t="str">
            <v>NOW BAÑOS Y AZULEJOS 5 L P/BIPACK PP</v>
          </cell>
          <cell r="E112">
            <v>3</v>
          </cell>
          <cell r="F112">
            <v>67</v>
          </cell>
        </row>
        <row r="113">
          <cell r="C113" t="str">
            <v>207025-000100</v>
          </cell>
          <cell r="D113" t="str">
            <v>MC BAÑOS Y AZULEJOS 1L PP</v>
          </cell>
          <cell r="E113">
            <v>486</v>
          </cell>
          <cell r="F113">
            <v>3425.6</v>
          </cell>
        </row>
        <row r="114">
          <cell r="C114" t="str">
            <v>207025-000400</v>
          </cell>
          <cell r="D114" t="str">
            <v>MC BAÑOS Y AZULEJOS 4L PP</v>
          </cell>
          <cell r="E114">
            <v>1876</v>
          </cell>
          <cell r="F114">
            <v>29099.51</v>
          </cell>
        </row>
        <row r="115">
          <cell r="C115" t="str">
            <v>209003-000100</v>
          </cell>
          <cell r="D115" t="str">
            <v>MM MULTIUSOS DESENGRASANTE 1 L PP</v>
          </cell>
          <cell r="E115">
            <v>764</v>
          </cell>
          <cell r="F115">
            <v>6329.95</v>
          </cell>
        </row>
        <row r="116">
          <cell r="C116" t="str">
            <v>209003-000500</v>
          </cell>
          <cell r="D116" t="str">
            <v>MM MULTIUSOS DESENGRASANTE 5 L PP</v>
          </cell>
          <cell r="E116">
            <v>315</v>
          </cell>
          <cell r="F116">
            <v>7136.94</v>
          </cell>
        </row>
        <row r="117">
          <cell r="C117" t="str">
            <v>209004-000100</v>
          </cell>
          <cell r="D117" t="str">
            <v>MM VIDRIOS Y SUPERFICIES 1 L PP</v>
          </cell>
          <cell r="E117">
            <v>238</v>
          </cell>
          <cell r="F117">
            <v>1476.75</v>
          </cell>
        </row>
        <row r="118">
          <cell r="C118" t="str">
            <v>209004-000500</v>
          </cell>
          <cell r="D118" t="str">
            <v>MM VIDRIOS Y SUPERFICIES 5 L PP</v>
          </cell>
          <cell r="E118">
            <v>421</v>
          </cell>
          <cell r="F118">
            <v>6360.96</v>
          </cell>
        </row>
        <row r="119">
          <cell r="C119" t="str">
            <v>209005-000100</v>
          </cell>
          <cell r="D119" t="str">
            <v>MM BAÑOS Y AZULEJOS 1 L PP</v>
          </cell>
          <cell r="E119">
            <v>1787</v>
          </cell>
          <cell r="F119">
            <v>13288.06</v>
          </cell>
        </row>
        <row r="120">
          <cell r="C120" t="str">
            <v>209005-000500</v>
          </cell>
          <cell r="D120" t="str">
            <v>MM BAÑOS Y AZULEJOS 5 L PP</v>
          </cell>
          <cell r="E120">
            <v>1606</v>
          </cell>
          <cell r="F120">
            <v>32946.65</v>
          </cell>
        </row>
        <row r="121">
          <cell r="C121" t="str">
            <v>209012-000100</v>
          </cell>
          <cell r="D121" t="str">
            <v>MM ABRILLANTADOR DE VINIL 1 L PP</v>
          </cell>
          <cell r="E121">
            <v>1143</v>
          </cell>
          <cell r="F121">
            <v>16278.75</v>
          </cell>
        </row>
        <row r="122">
          <cell r="C122" t="str">
            <v>209012-000500</v>
          </cell>
          <cell r="D122" t="str">
            <v>MM ABRILLANTADOR DE VINIL 5 L PP</v>
          </cell>
          <cell r="E122">
            <v>384</v>
          </cell>
          <cell r="F122">
            <v>20474.98</v>
          </cell>
        </row>
        <row r="123">
          <cell r="C123" t="str">
            <v>300100-000000</v>
          </cell>
          <cell r="D123" t="str">
            <v>AGUA CRUDA</v>
          </cell>
          <cell r="E123">
            <v>589000</v>
          </cell>
          <cell r="F123">
            <v>26948.32</v>
          </cell>
        </row>
        <row r="124">
          <cell r="C124" t="str">
            <v>300100-000001</v>
          </cell>
          <cell r="D124" t="str">
            <v>AGUA SUAVIZADA</v>
          </cell>
          <cell r="E124">
            <v>174816.25339999999</v>
          </cell>
          <cell r="F124">
            <v>7967.26</v>
          </cell>
        </row>
        <row r="125">
          <cell r="C125" t="str">
            <v>300100-000002</v>
          </cell>
          <cell r="D125" t="str">
            <v>AGUA DESMINERALIZADA</v>
          </cell>
          <cell r="E125">
            <v>117394.8</v>
          </cell>
          <cell r="F125">
            <v>5361.81</v>
          </cell>
        </row>
        <row r="126">
          <cell r="C126" t="str">
            <v>300101-003005</v>
          </cell>
          <cell r="D126" t="str">
            <v>LIQ NOW DESENGRASANTE DE COCINAS</v>
          </cell>
          <cell r="E126">
            <v>4196</v>
          </cell>
          <cell r="F126">
            <v>9463.94</v>
          </cell>
        </row>
        <row r="127">
          <cell r="C127" t="str">
            <v>300101-004002</v>
          </cell>
          <cell r="D127" t="str">
            <v>LIQ NOW VIDRIOS Y SUPERFICIES</v>
          </cell>
          <cell r="E127">
            <v>124</v>
          </cell>
          <cell r="F127">
            <v>395.19</v>
          </cell>
        </row>
        <row r="128">
          <cell r="C128" t="str">
            <v>300101-011000</v>
          </cell>
          <cell r="D128" t="str">
            <v>LIQ NOW BAÑOS SIN CLORO</v>
          </cell>
          <cell r="E128">
            <v>1000</v>
          </cell>
          <cell r="F128">
            <v>2468.63</v>
          </cell>
        </row>
        <row r="129">
          <cell r="C129" t="str">
            <v>300101-017001</v>
          </cell>
          <cell r="D129" t="str">
            <v>LIQ NOW LIMPIADOR LIMON</v>
          </cell>
          <cell r="E129">
            <v>1714</v>
          </cell>
          <cell r="F129">
            <v>5660.13</v>
          </cell>
        </row>
        <row r="130">
          <cell r="C130" t="str">
            <v>300102-002000</v>
          </cell>
          <cell r="D130" t="str">
            <v>LIQ SENSACIONAL LIMPIADOR LAVANDA</v>
          </cell>
          <cell r="E130">
            <v>2072</v>
          </cell>
          <cell r="F130">
            <v>5517.29</v>
          </cell>
        </row>
        <row r="131">
          <cell r="C131" t="str">
            <v>300103-001001</v>
          </cell>
          <cell r="D131" t="str">
            <v>LIQ MIRACHEM 500 MX</v>
          </cell>
          <cell r="E131">
            <v>958</v>
          </cell>
          <cell r="F131">
            <v>19008.189999999999</v>
          </cell>
        </row>
        <row r="132">
          <cell r="C132" t="str">
            <v>300104-003000</v>
          </cell>
          <cell r="D132" t="str">
            <v>LIQ INNOVADOR LAVATRASTES LIMON</v>
          </cell>
          <cell r="E132">
            <v>4624.6153850000001</v>
          </cell>
          <cell r="F132">
            <v>31862.45</v>
          </cell>
        </row>
        <row r="133">
          <cell r="C133" t="str">
            <v>300105-001000</v>
          </cell>
          <cell r="D133" t="str">
            <v>LIQ NATURAL SCIENCE DETERGENTE</v>
          </cell>
          <cell r="E133">
            <v>884</v>
          </cell>
          <cell r="F133">
            <v>2313.35</v>
          </cell>
        </row>
        <row r="134">
          <cell r="C134" t="str">
            <v>300107-004001</v>
          </cell>
          <cell r="D134" t="str">
            <v>LIQ SC DETERGENTE (ANTERIOR)</v>
          </cell>
          <cell r="E134">
            <v>4.8000000000000001E-5</v>
          </cell>
          <cell r="F134">
            <v>0</v>
          </cell>
        </row>
        <row r="135">
          <cell r="C135" t="str">
            <v>300107-025000</v>
          </cell>
          <cell r="D135" t="str">
            <v>LIQ MC BAÑOS Y AZULEJOS</v>
          </cell>
          <cell r="E135">
            <v>19381</v>
          </cell>
          <cell r="F135">
            <v>34751.56</v>
          </cell>
        </row>
        <row r="136">
          <cell r="C136" t="str">
            <v>300108-001000</v>
          </cell>
          <cell r="D136" t="str">
            <v>LIQ GV ANTI-HONGOS</v>
          </cell>
          <cell r="E136">
            <v>12553</v>
          </cell>
          <cell r="F136">
            <v>15870</v>
          </cell>
        </row>
        <row r="137">
          <cell r="C137" t="str">
            <v>300109-000000</v>
          </cell>
          <cell r="D137" t="str">
            <v>LIQ MM LIMPIADOR MANZANA CANELA</v>
          </cell>
          <cell r="E137">
            <v>20000</v>
          </cell>
          <cell r="F137">
            <v>33336.6</v>
          </cell>
        </row>
        <row r="138">
          <cell r="C138" t="str">
            <v>300109-001000</v>
          </cell>
          <cell r="D138" t="str">
            <v>LIQ MM LIMPIADOR MULTIUSOS PINO</v>
          </cell>
          <cell r="E138">
            <v>6640</v>
          </cell>
          <cell r="F138">
            <v>16841</v>
          </cell>
        </row>
        <row r="139">
          <cell r="C139" t="str">
            <v>300109-002000</v>
          </cell>
          <cell r="D139" t="str">
            <v>LIQ MM BLANQUEADOR</v>
          </cell>
          <cell r="E139">
            <v>0</v>
          </cell>
          <cell r="F139">
            <v>0</v>
          </cell>
        </row>
        <row r="140">
          <cell r="C140" t="str">
            <v>300109-003000</v>
          </cell>
          <cell r="D140" t="str">
            <v>LIQ MM MULTIUSOS DESENGRASANTE</v>
          </cell>
          <cell r="E140">
            <v>39964</v>
          </cell>
          <cell r="F140">
            <v>87713.95</v>
          </cell>
        </row>
        <row r="141">
          <cell r="C141" t="str">
            <v>300109-003001</v>
          </cell>
          <cell r="D141" t="str">
            <v>LIQ MM DES MULTIUSOS CONCENTRADO</v>
          </cell>
          <cell r="E141">
            <v>13000</v>
          </cell>
          <cell r="F141">
            <v>28988.36</v>
          </cell>
        </row>
        <row r="142">
          <cell r="C142" t="str">
            <v>300109-004000</v>
          </cell>
          <cell r="D142" t="str">
            <v>LIQ MM VIDRIOS Y SUPERFICIES</v>
          </cell>
          <cell r="E142">
            <v>42638</v>
          </cell>
          <cell r="F142">
            <v>36666.42</v>
          </cell>
        </row>
        <row r="143">
          <cell r="C143" t="str">
            <v>300109-006000</v>
          </cell>
          <cell r="D143" t="str">
            <v>LIQ MM SUAVIZANTE FLORAL</v>
          </cell>
          <cell r="E143">
            <v>123734</v>
          </cell>
          <cell r="F143">
            <v>477794.85</v>
          </cell>
        </row>
        <row r="144">
          <cell r="C144" t="str">
            <v>300109-007001</v>
          </cell>
          <cell r="D144" t="str">
            <v>LIQ MM DETERGENTE ROPA BCA Y COLOR SBRW</v>
          </cell>
          <cell r="E144">
            <v>280721.5</v>
          </cell>
          <cell r="F144">
            <v>886785.22</v>
          </cell>
        </row>
        <row r="145">
          <cell r="C145" t="str">
            <v>300109-008000</v>
          </cell>
          <cell r="D145" t="str">
            <v>LIQ MM DETERGENTE ROPA OSCURA</v>
          </cell>
          <cell r="E145">
            <v>2171</v>
          </cell>
          <cell r="F145">
            <v>8715.69</v>
          </cell>
        </row>
        <row r="146">
          <cell r="C146" t="str">
            <v>300109-008001</v>
          </cell>
          <cell r="D146" t="str">
            <v>LIQ MM DETERGENTE ROPA OSCURA SBRW</v>
          </cell>
          <cell r="E146">
            <v>4031</v>
          </cell>
          <cell r="F146">
            <v>16050.73</v>
          </cell>
        </row>
        <row r="147">
          <cell r="C147" t="str">
            <v>300109-009000</v>
          </cell>
          <cell r="D147" t="str">
            <v>LIQ MM QUITAMANCHAS</v>
          </cell>
          <cell r="E147">
            <v>23580</v>
          </cell>
          <cell r="F147">
            <v>74265.279999999999</v>
          </cell>
        </row>
        <row r="148">
          <cell r="C148" t="str">
            <v>300109-010000</v>
          </cell>
          <cell r="D148" t="str">
            <v>LIQ MM DESENGRASANTE AUTOMOTRIZ</v>
          </cell>
          <cell r="E148">
            <v>30320</v>
          </cell>
          <cell r="F148">
            <v>192891.27</v>
          </cell>
        </row>
        <row r="149">
          <cell r="C149" t="str">
            <v>300109-011000</v>
          </cell>
          <cell r="D149" t="str">
            <v>LIQ MM SHAMPOO AUTOMOTRIZ</v>
          </cell>
          <cell r="E149">
            <v>21000</v>
          </cell>
          <cell r="F149">
            <v>43807.49</v>
          </cell>
        </row>
        <row r="150">
          <cell r="C150" t="str">
            <v>300109-012000</v>
          </cell>
          <cell r="D150" t="str">
            <v>LIQ MM ABRILLANTADOR DE VINIL</v>
          </cell>
          <cell r="E150">
            <v>5511</v>
          </cell>
          <cell r="F150">
            <v>45146.7</v>
          </cell>
        </row>
        <row r="151">
          <cell r="C151" t="str">
            <v>300109-013000</v>
          </cell>
          <cell r="D151" t="str">
            <v>LIQ MM LIMPIADOR BRISA DE MAR</v>
          </cell>
          <cell r="E151">
            <v>32500</v>
          </cell>
          <cell r="F151">
            <v>67756.820000000007</v>
          </cell>
        </row>
        <row r="152">
          <cell r="C152" t="str">
            <v>300200-000004</v>
          </cell>
          <cell r="D152" t="str">
            <v>BASE RW2</v>
          </cell>
          <cell r="E152">
            <v>96</v>
          </cell>
          <cell r="F152">
            <v>1056</v>
          </cell>
        </row>
        <row r="153">
          <cell r="C153" t="str">
            <v>300200-000500</v>
          </cell>
          <cell r="D153" t="str">
            <v>CONC M500 2:1 MX (55)</v>
          </cell>
          <cell r="E153">
            <v>275</v>
          </cell>
          <cell r="F153">
            <v>60230.09</v>
          </cell>
        </row>
        <row r="154">
          <cell r="C154" t="str">
            <v>300200-000501</v>
          </cell>
          <cell r="D154" t="str">
            <v>CONC M500 2:1 MX (275)</v>
          </cell>
          <cell r="E154">
            <v>1100</v>
          </cell>
          <cell r="F154">
            <v>247282.5</v>
          </cell>
        </row>
        <row r="155">
          <cell r="C155" t="str">
            <v>300200-000502</v>
          </cell>
          <cell r="D155" t="str">
            <v>INHIBITOR M500 MX (5)</v>
          </cell>
          <cell r="E155">
            <v>581.00005999999996</v>
          </cell>
          <cell r="F155">
            <v>42352.7</v>
          </cell>
        </row>
        <row r="156">
          <cell r="C156" t="str">
            <v>300300-000003</v>
          </cell>
          <cell r="D156" t="str">
            <v>ALCOHOL ISOPROPILICO</v>
          </cell>
          <cell r="E156">
            <v>22625.7</v>
          </cell>
          <cell r="F156">
            <v>674402.68</v>
          </cell>
        </row>
        <row r="157">
          <cell r="C157" t="str">
            <v>300300-000004</v>
          </cell>
          <cell r="D157" t="str">
            <v>TEXAPON N70 SO3</v>
          </cell>
          <cell r="E157">
            <v>163</v>
          </cell>
          <cell r="F157">
            <v>3916.89</v>
          </cell>
        </row>
        <row r="158">
          <cell r="C158" t="str">
            <v>300300-000006</v>
          </cell>
          <cell r="D158" t="str">
            <v>GLUCOPON 425 N</v>
          </cell>
          <cell r="E158">
            <v>2791</v>
          </cell>
          <cell r="F158">
            <v>159076.37</v>
          </cell>
        </row>
        <row r="159">
          <cell r="C159" t="str">
            <v>300300-000007</v>
          </cell>
          <cell r="D159" t="str">
            <v>LAURIL SULFATO DE SODIO</v>
          </cell>
          <cell r="E159">
            <v>1355</v>
          </cell>
          <cell r="F159">
            <v>13592.07</v>
          </cell>
        </row>
        <row r="160">
          <cell r="C160" t="str">
            <v>300300-000008</v>
          </cell>
          <cell r="D160" t="str">
            <v>MONOETANOLAMINA</v>
          </cell>
          <cell r="E160">
            <v>7179.4</v>
          </cell>
          <cell r="F160">
            <v>268479.71000000002</v>
          </cell>
        </row>
        <row r="161">
          <cell r="C161" t="str">
            <v>300300-000009</v>
          </cell>
          <cell r="D161" t="str">
            <v>ACIDO CLORHIDRICO</v>
          </cell>
          <cell r="E161">
            <v>2450</v>
          </cell>
          <cell r="F161">
            <v>5969</v>
          </cell>
        </row>
        <row r="162">
          <cell r="C162" t="str">
            <v>300300-000013</v>
          </cell>
          <cell r="D162" t="str">
            <v>ALCOHOL ETILICO</v>
          </cell>
          <cell r="E162">
            <v>6310.5</v>
          </cell>
          <cell r="F162">
            <v>117935.76</v>
          </cell>
        </row>
        <row r="163">
          <cell r="C163" t="str">
            <v>300300-000014</v>
          </cell>
          <cell r="D163" t="str">
            <v>FORMOL</v>
          </cell>
          <cell r="E163">
            <v>3476.8</v>
          </cell>
          <cell r="F163">
            <v>29726.74</v>
          </cell>
        </row>
        <row r="164">
          <cell r="C164" t="str">
            <v>300300-000022</v>
          </cell>
          <cell r="D164" t="str">
            <v>TRICLOSAN</v>
          </cell>
          <cell r="E164">
            <v>540</v>
          </cell>
          <cell r="F164">
            <v>293635.71000000002</v>
          </cell>
        </row>
        <row r="165">
          <cell r="C165" t="str">
            <v>300300-000027</v>
          </cell>
          <cell r="D165" t="str">
            <v>HIPOCLORITO DE SODIO AL 13%</v>
          </cell>
          <cell r="E165">
            <v>38568</v>
          </cell>
          <cell r="F165">
            <v>82535.520000000004</v>
          </cell>
        </row>
        <row r="166">
          <cell r="C166" t="str">
            <v>300300-000035</v>
          </cell>
          <cell r="D166" t="str">
            <v>ACEITE DE PINO AL 55%</v>
          </cell>
          <cell r="E166">
            <v>21063.1</v>
          </cell>
          <cell r="F166">
            <v>1343427.68</v>
          </cell>
        </row>
        <row r="167">
          <cell r="C167" t="str">
            <v>300300-000037</v>
          </cell>
          <cell r="D167" t="str">
            <v>NONIL FENOL ETOXILADO DE 10 MOLES</v>
          </cell>
          <cell r="E167">
            <v>18148.099999999999</v>
          </cell>
          <cell r="F167">
            <v>549751.44999999995</v>
          </cell>
        </row>
        <row r="168">
          <cell r="C168" t="str">
            <v>300300-000038</v>
          </cell>
          <cell r="D168" t="str">
            <v>TRIETALONAMINA AL 85%</v>
          </cell>
          <cell r="E168">
            <v>428.58</v>
          </cell>
          <cell r="F168">
            <v>12600.25</v>
          </cell>
        </row>
        <row r="169">
          <cell r="C169" t="str">
            <v>300300-000046</v>
          </cell>
          <cell r="D169" t="str">
            <v>PEROXIDO DE HIDROGENO</v>
          </cell>
          <cell r="E169">
            <v>57</v>
          </cell>
          <cell r="F169">
            <v>622.39</v>
          </cell>
        </row>
        <row r="170">
          <cell r="C170" t="str">
            <v>300300-000051</v>
          </cell>
          <cell r="D170" t="str">
            <v>HIDROXIDO DE POTASIO LIQUIDO AL 50%</v>
          </cell>
          <cell r="E170">
            <v>4069</v>
          </cell>
          <cell r="F170">
            <v>61043.72</v>
          </cell>
        </row>
        <row r="171">
          <cell r="C171" t="str">
            <v>300300-000052</v>
          </cell>
          <cell r="D171" t="str">
            <v>CLORURO DE SODIO REFINADO</v>
          </cell>
          <cell r="E171">
            <v>27400.5</v>
          </cell>
          <cell r="F171">
            <v>82886.33</v>
          </cell>
        </row>
        <row r="172">
          <cell r="C172" t="str">
            <v>300300-000053</v>
          </cell>
          <cell r="D172" t="str">
            <v>CLORURO DE SODIO EN GRANO</v>
          </cell>
          <cell r="E172">
            <v>2000</v>
          </cell>
          <cell r="F172">
            <v>5520</v>
          </cell>
        </row>
        <row r="173">
          <cell r="C173" t="str">
            <v>300300-000060</v>
          </cell>
          <cell r="D173" t="str">
            <v>EDTA</v>
          </cell>
          <cell r="E173">
            <v>3638.2559999999999</v>
          </cell>
          <cell r="F173">
            <v>88724.98</v>
          </cell>
        </row>
        <row r="174">
          <cell r="C174" t="str">
            <v>300300-000061</v>
          </cell>
          <cell r="D174" t="str">
            <v>OCIDE</v>
          </cell>
          <cell r="E174">
            <v>5</v>
          </cell>
          <cell r="F174">
            <v>1146.94</v>
          </cell>
        </row>
        <row r="175">
          <cell r="C175" t="str">
            <v>300300-000063</v>
          </cell>
          <cell r="D175" t="str">
            <v>SULFONATO DE SODIO AL 25%</v>
          </cell>
          <cell r="E175">
            <v>9309</v>
          </cell>
          <cell r="F175">
            <v>88435.5</v>
          </cell>
        </row>
        <row r="176">
          <cell r="C176" t="str">
            <v>300300-000065</v>
          </cell>
          <cell r="D176" t="str">
            <v>BORAX DECAHIDRATADO GRANULAR</v>
          </cell>
          <cell r="E176">
            <v>118</v>
          </cell>
          <cell r="F176">
            <v>2553.46</v>
          </cell>
        </row>
        <row r="177">
          <cell r="C177" t="str">
            <v>300300-000066</v>
          </cell>
          <cell r="D177" t="str">
            <v>DIETANOLAMINA DE COCO AL 85%</v>
          </cell>
          <cell r="E177">
            <v>8163</v>
          </cell>
          <cell r="F177">
            <v>289687.69</v>
          </cell>
        </row>
        <row r="178">
          <cell r="C178" t="str">
            <v>300300-000067</v>
          </cell>
          <cell r="D178" t="str">
            <v>BUTIL CELLOSOLVE</v>
          </cell>
          <cell r="E178">
            <v>8160.8</v>
          </cell>
          <cell r="F178">
            <v>229341.39</v>
          </cell>
        </row>
        <row r="179">
          <cell r="C179" t="str">
            <v>300300-000078</v>
          </cell>
          <cell r="D179" t="str">
            <v>ACIDO LACTICO</v>
          </cell>
          <cell r="E179">
            <v>592.5</v>
          </cell>
          <cell r="F179">
            <v>29295.71</v>
          </cell>
        </row>
        <row r="180">
          <cell r="C180" t="str">
            <v>300300-000080</v>
          </cell>
          <cell r="D180" t="str">
            <v>JABON EMULSIFICANTE Q7 B3</v>
          </cell>
          <cell r="E180">
            <v>6108</v>
          </cell>
          <cell r="F180">
            <v>59249.279999999999</v>
          </cell>
        </row>
        <row r="181">
          <cell r="C181" t="str">
            <v>300300-000083</v>
          </cell>
          <cell r="D181" t="str">
            <v>KAOSOFT AGL 85</v>
          </cell>
          <cell r="E181">
            <v>51085</v>
          </cell>
          <cell r="F181">
            <v>1685802.94</v>
          </cell>
        </row>
        <row r="182">
          <cell r="C182" t="str">
            <v>300300-000085</v>
          </cell>
          <cell r="D182" t="str">
            <v>BICARBONATO DE SODIO</v>
          </cell>
          <cell r="E182">
            <v>159</v>
          </cell>
          <cell r="F182">
            <v>2029.77</v>
          </cell>
        </row>
        <row r="183">
          <cell r="C183" t="str">
            <v>300300-000087</v>
          </cell>
          <cell r="D183" t="str">
            <v>SOSA CAUSTICA LIQUIDA AL 50% (TAMBO)</v>
          </cell>
          <cell r="E183">
            <v>5682.56</v>
          </cell>
          <cell r="F183">
            <v>40914.47</v>
          </cell>
        </row>
        <row r="184">
          <cell r="C184" t="str">
            <v>300300-000088</v>
          </cell>
          <cell r="D184" t="str">
            <v>CRODASINIC LS-30</v>
          </cell>
          <cell r="E184">
            <v>2</v>
          </cell>
          <cell r="F184">
            <v>172.03</v>
          </cell>
        </row>
        <row r="185">
          <cell r="C185" t="str">
            <v>300300-000090</v>
          </cell>
          <cell r="D185" t="str">
            <v>VINAGRE BCO DE ALCOHOL DE CAÑA</v>
          </cell>
          <cell r="E185">
            <v>483.7</v>
          </cell>
          <cell r="F185">
            <v>3337.53</v>
          </cell>
        </row>
        <row r="186">
          <cell r="C186" t="str">
            <v>300300-000091</v>
          </cell>
          <cell r="D186" t="str">
            <v>FORMOX</v>
          </cell>
          <cell r="E186">
            <v>5783</v>
          </cell>
          <cell r="F186">
            <v>170019.8</v>
          </cell>
        </row>
        <row r="187">
          <cell r="C187" t="str">
            <v>300300-000098</v>
          </cell>
          <cell r="D187" t="str">
            <v>POIZ 88</v>
          </cell>
          <cell r="E187">
            <v>283</v>
          </cell>
          <cell r="F187">
            <v>39001.620000000003</v>
          </cell>
        </row>
        <row r="188">
          <cell r="C188" t="str">
            <v>300300-000103</v>
          </cell>
          <cell r="D188" t="str">
            <v>ALCOHOL TRIDECILICO</v>
          </cell>
          <cell r="E188">
            <v>228.4</v>
          </cell>
          <cell r="F188">
            <v>8861.92</v>
          </cell>
        </row>
        <row r="189">
          <cell r="C189" t="str">
            <v>300300-000104</v>
          </cell>
          <cell r="D189" t="str">
            <v>MEZCLA DE TENSOACTIVOS</v>
          </cell>
          <cell r="E189">
            <v>230.2</v>
          </cell>
          <cell r="F189">
            <v>9026.14</v>
          </cell>
        </row>
        <row r="190">
          <cell r="C190" t="str">
            <v>300300-000105</v>
          </cell>
          <cell r="D190" t="str">
            <v>LAURIL ETER SULFATO DE SODIO AL 28%</v>
          </cell>
          <cell r="E190">
            <v>125102</v>
          </cell>
          <cell r="F190">
            <v>1436183.1</v>
          </cell>
        </row>
        <row r="191">
          <cell r="C191" t="str">
            <v>300300-000106</v>
          </cell>
          <cell r="D191" t="str">
            <v>EXTRACTO DE ALOE VERA</v>
          </cell>
          <cell r="E191">
            <v>215</v>
          </cell>
          <cell r="F191">
            <v>16295</v>
          </cell>
        </row>
        <row r="192">
          <cell r="C192" t="str">
            <v>300300-000107</v>
          </cell>
          <cell r="D192" t="str">
            <v>LAURIL ETER SULFATO DE SODIO NATURAL</v>
          </cell>
          <cell r="E192">
            <v>8947</v>
          </cell>
          <cell r="F192">
            <v>102600.15</v>
          </cell>
        </row>
        <row r="193">
          <cell r="C193" t="str">
            <v>300300-000108</v>
          </cell>
          <cell r="D193" t="str">
            <v>COCOAMIDOPROPILBETAINA</v>
          </cell>
          <cell r="E193">
            <v>3499.65</v>
          </cell>
          <cell r="F193">
            <v>65793.41</v>
          </cell>
        </row>
        <row r="194">
          <cell r="C194" t="str">
            <v>300300-000109</v>
          </cell>
          <cell r="D194" t="str">
            <v>GLICERINA Q.P.</v>
          </cell>
          <cell r="E194">
            <v>2085</v>
          </cell>
          <cell r="F194">
            <v>31275</v>
          </cell>
        </row>
        <row r="195">
          <cell r="C195" t="str">
            <v>300300-000111</v>
          </cell>
          <cell r="D195" t="str">
            <v>JABON POTASICO DE COCO (TENSOL JPW M1)</v>
          </cell>
          <cell r="E195">
            <v>8985.9</v>
          </cell>
          <cell r="F195">
            <v>121742.29</v>
          </cell>
        </row>
        <row r="196">
          <cell r="C196" t="str">
            <v>300300-000112</v>
          </cell>
          <cell r="D196" t="str">
            <v>PEG-6000 DS</v>
          </cell>
          <cell r="E196">
            <v>426</v>
          </cell>
          <cell r="F196">
            <v>31496.48</v>
          </cell>
        </row>
        <row r="197">
          <cell r="C197" t="str">
            <v>300300-000115</v>
          </cell>
          <cell r="D197" t="str">
            <v>JAYPOL 213</v>
          </cell>
          <cell r="E197">
            <v>1584</v>
          </cell>
          <cell r="F197">
            <v>318560.71999999997</v>
          </cell>
        </row>
        <row r="198">
          <cell r="C198" t="str">
            <v>300300-000116</v>
          </cell>
          <cell r="D198" t="str">
            <v>ACIDO CITRICO</v>
          </cell>
          <cell r="E198">
            <v>2653</v>
          </cell>
          <cell r="F198">
            <v>59153.14</v>
          </cell>
        </row>
        <row r="199">
          <cell r="C199" t="str">
            <v>300300-000117</v>
          </cell>
          <cell r="D199" t="str">
            <v>TEELOSE PC7</v>
          </cell>
          <cell r="E199">
            <v>998.2</v>
          </cell>
          <cell r="F199">
            <v>111798.26</v>
          </cell>
        </row>
        <row r="200">
          <cell r="C200" t="str">
            <v>300300-000120</v>
          </cell>
          <cell r="D200" t="str">
            <v>EUROCIDE KT</v>
          </cell>
          <cell r="E200">
            <v>21</v>
          </cell>
          <cell r="F200">
            <v>2415.8000000000002</v>
          </cell>
        </row>
        <row r="201">
          <cell r="C201" t="str">
            <v>300300-000127</v>
          </cell>
          <cell r="D201" t="str">
            <v>ACTICIDE SPX</v>
          </cell>
          <cell r="E201">
            <v>47.24</v>
          </cell>
          <cell r="F201">
            <v>1747.88</v>
          </cell>
        </row>
        <row r="202">
          <cell r="C202" t="str">
            <v>300300-000128</v>
          </cell>
          <cell r="D202" t="str">
            <v>DEHYQUART CC7</v>
          </cell>
          <cell r="E202">
            <v>121</v>
          </cell>
          <cell r="F202">
            <v>3107.22</v>
          </cell>
        </row>
        <row r="203">
          <cell r="C203" t="str">
            <v>300300-000131</v>
          </cell>
          <cell r="D203" t="str">
            <v>SOSA CAUSTICA LIQUIDA AL 50% (PORRON)</v>
          </cell>
          <cell r="E203">
            <v>900</v>
          </cell>
          <cell r="F203">
            <v>6481.88</v>
          </cell>
        </row>
        <row r="204">
          <cell r="C204" t="str">
            <v>300300-000132</v>
          </cell>
          <cell r="D204" t="str">
            <v>DOWANOL DPM</v>
          </cell>
          <cell r="E204">
            <v>60</v>
          </cell>
          <cell r="F204">
            <v>2562.38</v>
          </cell>
        </row>
        <row r="205">
          <cell r="C205" t="str">
            <v>300300-000133</v>
          </cell>
          <cell r="D205" t="str">
            <v>ANTIFOM SLE</v>
          </cell>
          <cell r="E205">
            <v>409.5</v>
          </cell>
          <cell r="F205">
            <v>21443.02</v>
          </cell>
        </row>
        <row r="206">
          <cell r="C206" t="str">
            <v>300300-000135</v>
          </cell>
          <cell r="D206" t="str">
            <v>PVP K-30 30% SOLUTION</v>
          </cell>
          <cell r="E206">
            <v>2600</v>
          </cell>
          <cell r="F206">
            <v>274718.39</v>
          </cell>
        </row>
        <row r="207">
          <cell r="C207" t="str">
            <v>300300-000138</v>
          </cell>
          <cell r="D207" t="str">
            <v>ENZIMA CELULASA LIQUIDA</v>
          </cell>
          <cell r="E207">
            <v>402</v>
          </cell>
          <cell r="F207">
            <v>67282.41</v>
          </cell>
        </row>
        <row r="208">
          <cell r="C208" t="str">
            <v>300300-000139</v>
          </cell>
          <cell r="D208" t="str">
            <v>FLOWER WEEKEND CAP</v>
          </cell>
          <cell r="E208">
            <v>3264</v>
          </cell>
          <cell r="F208">
            <v>1164656.72</v>
          </cell>
        </row>
        <row r="209">
          <cell r="C209" t="str">
            <v>300300-000140</v>
          </cell>
          <cell r="D209" t="str">
            <v>TENSOGEL FL</v>
          </cell>
          <cell r="E209">
            <v>4175</v>
          </cell>
          <cell r="F209">
            <v>249247.5</v>
          </cell>
        </row>
        <row r="210">
          <cell r="C210" t="str">
            <v>300300-000141</v>
          </cell>
          <cell r="D210" t="str">
            <v>CHROMABOND S-100</v>
          </cell>
          <cell r="E210">
            <v>1550</v>
          </cell>
          <cell r="F210">
            <v>571268.89</v>
          </cell>
        </row>
        <row r="211">
          <cell r="C211" t="str">
            <v>300300-000143</v>
          </cell>
          <cell r="D211" t="str">
            <v>SURFADONE LP-100</v>
          </cell>
          <cell r="E211">
            <v>1055.3599999999999</v>
          </cell>
          <cell r="F211">
            <v>356635.97</v>
          </cell>
        </row>
        <row r="212">
          <cell r="C212" t="str">
            <v>300300-000144</v>
          </cell>
          <cell r="D212" t="str">
            <v>ALCOHOL LAURICO ETOXILADO 7 MOE</v>
          </cell>
          <cell r="E212">
            <v>3112</v>
          </cell>
          <cell r="F212">
            <v>116360.26</v>
          </cell>
        </row>
        <row r="213">
          <cell r="C213" t="str">
            <v>300300-000146</v>
          </cell>
          <cell r="D213" t="str">
            <v>REFORZANTE STRAIGHT PINE COD. 711383</v>
          </cell>
          <cell r="E213">
            <v>750</v>
          </cell>
          <cell r="F213">
            <v>120427.94</v>
          </cell>
        </row>
        <row r="214">
          <cell r="C214" t="str">
            <v>300300-000147</v>
          </cell>
          <cell r="D214" t="str">
            <v>ACIDO OLEICO</v>
          </cell>
          <cell r="E214">
            <v>7488</v>
          </cell>
          <cell r="F214">
            <v>190266.02</v>
          </cell>
        </row>
        <row r="215">
          <cell r="C215" t="str">
            <v>300300-000148</v>
          </cell>
          <cell r="D215" t="str">
            <v>ACIDO DODECIL BENCEN SULFONICO AL 85%</v>
          </cell>
          <cell r="E215">
            <v>3114.5</v>
          </cell>
          <cell r="F215">
            <v>88290.240000000005</v>
          </cell>
        </row>
        <row r="216">
          <cell r="C216" t="str">
            <v>300300-000149</v>
          </cell>
          <cell r="D216" t="str">
            <v>CARBOPOL ULTREZ 10</v>
          </cell>
          <cell r="E216">
            <v>2E-3</v>
          </cell>
          <cell r="F216">
            <v>1.05</v>
          </cell>
        </row>
        <row r="217">
          <cell r="C217" t="str">
            <v>300300-000150</v>
          </cell>
          <cell r="D217" t="str">
            <v>EMULSION DE CERA DE CARNAUBA TIPO 3</v>
          </cell>
          <cell r="E217">
            <v>48</v>
          </cell>
          <cell r="F217">
            <v>6421.9</v>
          </cell>
        </row>
        <row r="218">
          <cell r="C218" t="str">
            <v>300300-000151</v>
          </cell>
          <cell r="D218" t="str">
            <v>EMULSION SUPER GLOSS</v>
          </cell>
          <cell r="E218">
            <v>4878</v>
          </cell>
          <cell r="F218">
            <v>451416.32000000001</v>
          </cell>
        </row>
        <row r="219">
          <cell r="C219" t="str">
            <v>300300-000152</v>
          </cell>
          <cell r="D219" t="str">
            <v>JABON EMULSIFICANTE DE OLEICO</v>
          </cell>
          <cell r="E219">
            <v>35857.625</v>
          </cell>
          <cell r="F219">
            <v>405289.48</v>
          </cell>
        </row>
        <row r="220">
          <cell r="C220" t="str">
            <v>300300-000153</v>
          </cell>
          <cell r="D220" t="str">
            <v>ESPESANTE VIAR 7021</v>
          </cell>
          <cell r="E220">
            <v>1000</v>
          </cell>
          <cell r="F220">
            <v>20216.38</v>
          </cell>
        </row>
        <row r="221">
          <cell r="C221" t="str">
            <v>300401-016000</v>
          </cell>
          <cell r="D221" t="str">
            <v>FRAG LIMA-LIMON 109306M01403</v>
          </cell>
          <cell r="E221">
            <v>307</v>
          </cell>
          <cell r="F221">
            <v>56187.94</v>
          </cell>
        </row>
        <row r="222">
          <cell r="C222" t="str">
            <v>300401-017004</v>
          </cell>
          <cell r="D222" t="str">
            <v>FRAG NEON LEMON 956526</v>
          </cell>
          <cell r="E222">
            <v>463</v>
          </cell>
          <cell r="F222">
            <v>121269.95</v>
          </cell>
        </row>
        <row r="223">
          <cell r="C223" t="str">
            <v>300401-021000</v>
          </cell>
          <cell r="D223" t="str">
            <v>FRAG JARDIN DE ROSAS</v>
          </cell>
          <cell r="E223">
            <v>0.8</v>
          </cell>
          <cell r="F223">
            <v>100.06</v>
          </cell>
        </row>
        <row r="224">
          <cell r="C224" t="str">
            <v>300401-021001</v>
          </cell>
          <cell r="D224" t="str">
            <v>FRAG PINK VANISH 961005</v>
          </cell>
          <cell r="E224">
            <v>18</v>
          </cell>
          <cell r="F224">
            <v>6498.38</v>
          </cell>
        </row>
        <row r="225">
          <cell r="C225" t="str">
            <v>300402-004002</v>
          </cell>
          <cell r="D225" t="str">
            <v>FRAG BOSQUE DE PINOS 61886 P</v>
          </cell>
          <cell r="E225">
            <v>110</v>
          </cell>
          <cell r="F225">
            <v>15578.58</v>
          </cell>
        </row>
        <row r="226">
          <cell r="C226" t="str">
            <v>300404-001000</v>
          </cell>
          <cell r="D226" t="str">
            <v>FRAG ORANGE GLOW ON 980652</v>
          </cell>
          <cell r="E226">
            <v>366</v>
          </cell>
          <cell r="F226">
            <v>83265.009999999995</v>
          </cell>
        </row>
        <row r="227">
          <cell r="C227" t="str">
            <v>300404-003000</v>
          </cell>
          <cell r="D227" t="str">
            <v>FRAG LIMON CALIFORNIA II 978952</v>
          </cell>
          <cell r="E227">
            <v>180</v>
          </cell>
          <cell r="F227">
            <v>31113.24</v>
          </cell>
        </row>
        <row r="228">
          <cell r="C228" t="str">
            <v>300405-001000</v>
          </cell>
          <cell r="D228" t="str">
            <v>FRAG BLUE BUBBLE 980387</v>
          </cell>
          <cell r="E228">
            <v>7</v>
          </cell>
          <cell r="F228">
            <v>1153.5899999999999</v>
          </cell>
        </row>
        <row r="229">
          <cell r="C229" t="str">
            <v>300407-000002</v>
          </cell>
          <cell r="D229" t="str">
            <v>FRAG LAVENDER FIELDS 267351</v>
          </cell>
          <cell r="E229">
            <v>332</v>
          </cell>
          <cell r="F229">
            <v>67894.03</v>
          </cell>
        </row>
        <row r="230">
          <cell r="C230" t="str">
            <v>300407-003000</v>
          </cell>
          <cell r="D230" t="str">
            <v>FRAG BLUE DIAMOND 958501</v>
          </cell>
          <cell r="E230">
            <v>734</v>
          </cell>
          <cell r="F230">
            <v>157855.20000000001</v>
          </cell>
        </row>
        <row r="231">
          <cell r="C231" t="str">
            <v>300407-024000</v>
          </cell>
          <cell r="D231" t="str">
            <v>FRAG ARCTIC BLUE 451296</v>
          </cell>
          <cell r="E231">
            <v>1569</v>
          </cell>
          <cell r="F231">
            <v>301634.14</v>
          </cell>
        </row>
        <row r="232">
          <cell r="C232" t="str">
            <v>300407-025000</v>
          </cell>
          <cell r="D232" t="str">
            <v>FRAG CLEAN ME NOW 427299</v>
          </cell>
          <cell r="E232">
            <v>1299</v>
          </cell>
          <cell r="F232">
            <v>417496.69</v>
          </cell>
        </row>
        <row r="233">
          <cell r="C233" t="str">
            <v>300409-000001</v>
          </cell>
          <cell r="D233" t="str">
            <v>FRAG APPLE CINAMMON PLUS 766845</v>
          </cell>
          <cell r="E233">
            <v>70.28</v>
          </cell>
          <cell r="F233">
            <v>10957.85</v>
          </cell>
        </row>
        <row r="234">
          <cell r="C234" t="str">
            <v>300409-003000</v>
          </cell>
          <cell r="D234" t="str">
            <v>FRAG MANDARINE JUICE 729549</v>
          </cell>
          <cell r="E234">
            <v>1695</v>
          </cell>
          <cell r="F234">
            <v>315205.53000000003</v>
          </cell>
        </row>
        <row r="235">
          <cell r="C235" t="str">
            <v>300409-006001</v>
          </cell>
          <cell r="D235" t="str">
            <v>FRAG SAPPHIRE NEW 772962</v>
          </cell>
          <cell r="E235">
            <v>4918</v>
          </cell>
          <cell r="F235">
            <v>1194373.5</v>
          </cell>
        </row>
        <row r="236">
          <cell r="C236" t="str">
            <v>300409-007001</v>
          </cell>
          <cell r="D236" t="str">
            <v>FRAG CELESTIAL BLUE 766841</v>
          </cell>
          <cell r="E236">
            <v>4006</v>
          </cell>
          <cell r="F236">
            <v>874481.91</v>
          </cell>
        </row>
        <row r="237">
          <cell r="C237" t="str">
            <v>300409-009000</v>
          </cell>
          <cell r="D237" t="str">
            <v>FRAG PINK SPOT BA 778653</v>
          </cell>
          <cell r="E237">
            <v>1182</v>
          </cell>
          <cell r="F237">
            <v>261889.76</v>
          </cell>
        </row>
        <row r="238">
          <cell r="C238" t="str">
            <v>300409-013000</v>
          </cell>
          <cell r="D238" t="str">
            <v>FRAG MARINE BREEZE AB 798963</v>
          </cell>
          <cell r="E238">
            <v>863.3</v>
          </cell>
          <cell r="F238">
            <v>141257.76</v>
          </cell>
        </row>
        <row r="239">
          <cell r="C239" t="str">
            <v>300501-003001</v>
          </cell>
          <cell r="D239" t="str">
            <v>TINTURA AMARILLO 10 K-7059</v>
          </cell>
          <cell r="E239">
            <v>0.23</v>
          </cell>
          <cell r="F239">
            <v>988.27</v>
          </cell>
        </row>
        <row r="240">
          <cell r="C240" t="str">
            <v>300501-004000</v>
          </cell>
          <cell r="D240" t="str">
            <v>TINTURA 36-I-36 AZUL INDUSTRIAL</v>
          </cell>
          <cell r="E240">
            <v>6.1849949999999998</v>
          </cell>
          <cell r="F240">
            <v>12116.35</v>
          </cell>
        </row>
        <row r="241">
          <cell r="C241" t="str">
            <v>300501-008000</v>
          </cell>
          <cell r="D241" t="str">
            <v>TINTURA VERDE COLANYL GM</v>
          </cell>
          <cell r="E241">
            <v>9.6875999999999998</v>
          </cell>
          <cell r="F241">
            <v>2890.56</v>
          </cell>
        </row>
        <row r="242">
          <cell r="C242" t="str">
            <v>300501-021001</v>
          </cell>
          <cell r="D242" t="str">
            <v>TINTURA ULTRA LIQUID 8104</v>
          </cell>
          <cell r="E242">
            <v>36.482999999999997</v>
          </cell>
          <cell r="F242">
            <v>43792.22</v>
          </cell>
        </row>
        <row r="243">
          <cell r="C243" t="str">
            <v>300502-001001</v>
          </cell>
          <cell r="D243" t="str">
            <v>TINTURA LIMA LIMON LIQU JC3350</v>
          </cell>
          <cell r="E243">
            <v>27.2</v>
          </cell>
          <cell r="F243">
            <v>4080</v>
          </cell>
        </row>
        <row r="244">
          <cell r="C244" t="str">
            <v>300502-004000</v>
          </cell>
          <cell r="D244" t="str">
            <v>TINTURA VERDE PINO  WR-99</v>
          </cell>
          <cell r="E244">
            <v>14.5</v>
          </cell>
          <cell r="F244">
            <v>5311.36</v>
          </cell>
        </row>
        <row r="245">
          <cell r="C245" t="str">
            <v>300502-007000</v>
          </cell>
          <cell r="D245" t="str">
            <v>TINTURA LIQUIKOLOR CHRISTMAS RED 2</v>
          </cell>
          <cell r="E245">
            <v>105.8</v>
          </cell>
          <cell r="F245">
            <v>4342.5</v>
          </cell>
        </row>
        <row r="246">
          <cell r="C246" t="str">
            <v>300502-012000</v>
          </cell>
          <cell r="D246" t="str">
            <v>TINTURA VERDE 18-KA 957 AWSOME APPLE</v>
          </cell>
          <cell r="E246">
            <v>0.35799999999999998</v>
          </cell>
          <cell r="F246">
            <v>1787.09</v>
          </cell>
        </row>
        <row r="247">
          <cell r="C247" t="str">
            <v>300502-025000</v>
          </cell>
          <cell r="D247" t="str">
            <v>TINTURA NARANJA FLUORESCENTE 36-KI-02</v>
          </cell>
          <cell r="E247">
            <v>3.5</v>
          </cell>
          <cell r="F247">
            <v>1278.17</v>
          </cell>
        </row>
        <row r="248">
          <cell r="C248" t="str">
            <v>300504-003000</v>
          </cell>
          <cell r="D248" t="str">
            <v>TINTURA LIQUITINT AQ-BY-01</v>
          </cell>
          <cell r="E248">
            <v>65.150000000000006</v>
          </cell>
          <cell r="F248">
            <v>60634.59</v>
          </cell>
        </row>
        <row r="249">
          <cell r="C249" t="str">
            <v>300507-000000</v>
          </cell>
          <cell r="D249" t="str">
            <v>TINTURA VIOLETA COBANIL M</v>
          </cell>
          <cell r="E249">
            <v>8.6579999999999995</v>
          </cell>
          <cell r="F249">
            <v>8.68</v>
          </cell>
        </row>
        <row r="250">
          <cell r="C250" t="str">
            <v>300507-003000</v>
          </cell>
          <cell r="D250" t="str">
            <v>TINTURA LIQUITINT ROYAL HFMC</v>
          </cell>
          <cell r="E250">
            <v>130.94985</v>
          </cell>
          <cell r="F250">
            <v>75749.42</v>
          </cell>
        </row>
        <row r="251">
          <cell r="C251" t="str">
            <v>300509-008000</v>
          </cell>
          <cell r="D251" t="str">
            <v>TINTURA CHEM DISPERSION NEGRO 14ABP2</v>
          </cell>
          <cell r="E251">
            <v>66.099999999999994</v>
          </cell>
          <cell r="F251">
            <v>49610.99</v>
          </cell>
        </row>
        <row r="252">
          <cell r="C252" t="str">
            <v>300509-010000</v>
          </cell>
          <cell r="D252" t="str">
            <v>TINTURA ULTRA LIQUID 8136 ROJO</v>
          </cell>
          <cell r="E252">
            <v>66.582300000000004</v>
          </cell>
          <cell r="F252">
            <v>96811.61</v>
          </cell>
        </row>
        <row r="253">
          <cell r="C253" t="str">
            <v>300509-013000</v>
          </cell>
          <cell r="D253" t="str">
            <v>TINTURA ULTRA LIQUID 8148</v>
          </cell>
          <cell r="E253">
            <v>13.394299999999999</v>
          </cell>
          <cell r="F253">
            <v>13774.05</v>
          </cell>
        </row>
        <row r="254">
          <cell r="C254" t="str">
            <v>400000-000000</v>
          </cell>
          <cell r="D254" t="str">
            <v>ETIQUETA TERMICA 4X6" AZUL 2935 U</v>
          </cell>
          <cell r="E254">
            <v>1800</v>
          </cell>
          <cell r="F254">
            <v>514.47</v>
          </cell>
        </row>
        <row r="255">
          <cell r="C255" t="str">
            <v>400000-000004</v>
          </cell>
          <cell r="D255" t="str">
            <v>ETIQUETA TERMICA 4X6" VERDE 334 U</v>
          </cell>
          <cell r="E255">
            <v>3170</v>
          </cell>
          <cell r="F255">
            <v>905.93</v>
          </cell>
        </row>
        <row r="256">
          <cell r="C256" t="str">
            <v>400000-000005</v>
          </cell>
          <cell r="D256" t="str">
            <v>ETIQUETA TERMICA 4X6" VERDE 3375 U</v>
          </cell>
          <cell r="E256">
            <v>1800</v>
          </cell>
          <cell r="F256">
            <v>514.45000000000005</v>
          </cell>
        </row>
        <row r="257">
          <cell r="C257" t="str">
            <v>400000-000007</v>
          </cell>
          <cell r="D257" t="str">
            <v>ETIQUETA TERMICA 4X6" AMARILLO 5635 U</v>
          </cell>
          <cell r="E257">
            <v>1800</v>
          </cell>
          <cell r="F257">
            <v>514.45000000000005</v>
          </cell>
        </row>
        <row r="258">
          <cell r="C258" t="str">
            <v>400000-000008</v>
          </cell>
          <cell r="D258" t="str">
            <v>ETIQUETA TERMICA 4X6" NARANJA 1505 U</v>
          </cell>
          <cell r="E258">
            <v>3300</v>
          </cell>
          <cell r="F258">
            <v>943.16</v>
          </cell>
        </row>
        <row r="259">
          <cell r="C259" t="str">
            <v>400000-000009</v>
          </cell>
          <cell r="D259" t="str">
            <v>ETIQUETA TERMICA 4X6" AMARILLO 585 U</v>
          </cell>
          <cell r="E259">
            <v>3190</v>
          </cell>
          <cell r="F259">
            <v>1009.27</v>
          </cell>
        </row>
        <row r="260">
          <cell r="C260" t="str">
            <v>400000-000010</v>
          </cell>
          <cell r="D260" t="str">
            <v>ETIQUETA TERMICA 4X6" AMARILLO 609 U</v>
          </cell>
          <cell r="E260">
            <v>3500</v>
          </cell>
          <cell r="F260">
            <v>1006.36</v>
          </cell>
        </row>
        <row r="261">
          <cell r="C261" t="str">
            <v>400000-000011</v>
          </cell>
          <cell r="D261" t="str">
            <v>ETIQUETA TERMICA 4X6" AZUL 2975 U</v>
          </cell>
          <cell r="E261">
            <v>4200</v>
          </cell>
          <cell r="F261">
            <v>1328.81</v>
          </cell>
        </row>
        <row r="262">
          <cell r="C262" t="str">
            <v>400000-000012</v>
          </cell>
          <cell r="D262" t="str">
            <v>ETIQUETA TERMICA 4X6" NARANJA 1485 U</v>
          </cell>
          <cell r="E262">
            <v>2400</v>
          </cell>
          <cell r="F262">
            <v>685.94</v>
          </cell>
        </row>
        <row r="263">
          <cell r="C263" t="str">
            <v>400000-000014</v>
          </cell>
          <cell r="D263" t="str">
            <v>ETIQUETA TERMICA 4X6" GRIS 1U</v>
          </cell>
          <cell r="E263">
            <v>1500</v>
          </cell>
          <cell r="F263">
            <v>502.65</v>
          </cell>
        </row>
        <row r="264">
          <cell r="C264" t="str">
            <v>401001-000001</v>
          </cell>
          <cell r="D264" t="str">
            <v>ETIQ COD DE BARRA BIPACK NOW MULTIUSOS 5+1 L</v>
          </cell>
          <cell r="E264">
            <v>142992</v>
          </cell>
          <cell r="F264">
            <v>11439.36</v>
          </cell>
        </row>
        <row r="265">
          <cell r="C265" t="str">
            <v>401001-000002</v>
          </cell>
          <cell r="D265" t="str">
            <v>ETIQ COD DE BARRA MULTIUSOS 5+1 P.R.</v>
          </cell>
          <cell r="E265">
            <v>14150</v>
          </cell>
          <cell r="F265">
            <v>989.38</v>
          </cell>
        </row>
        <row r="266">
          <cell r="C266" t="str">
            <v>401001-000100</v>
          </cell>
          <cell r="D266" t="str">
            <v>ETIQ FTE NOW DESENGRASANTE MULTIUSOS 1 L D13</v>
          </cell>
          <cell r="E266">
            <v>4809</v>
          </cell>
          <cell r="F266">
            <v>4270.95</v>
          </cell>
        </row>
        <row r="267">
          <cell r="C267" t="str">
            <v>401001-000101</v>
          </cell>
          <cell r="D267" t="str">
            <v>ETIQ REV NOW DESENGRASANTE MULTIUSOS 1 L D13</v>
          </cell>
          <cell r="E267">
            <v>25803</v>
          </cell>
          <cell r="F267">
            <v>21780.57</v>
          </cell>
        </row>
        <row r="268">
          <cell r="C268" t="str">
            <v>401001-000121</v>
          </cell>
          <cell r="D268" t="str">
            <v>ETIQ FTE NOW ALL PURPOSE SUPER DEGREASER 1 L D13</v>
          </cell>
          <cell r="E268">
            <v>18100</v>
          </cell>
          <cell r="F268">
            <v>27310.41</v>
          </cell>
        </row>
        <row r="269">
          <cell r="C269" t="str">
            <v>401001-000500</v>
          </cell>
          <cell r="D269" t="str">
            <v>ETIQ FTE NOW DESENGRASANTE MULTIUSOS 5 L D 13</v>
          </cell>
          <cell r="E269">
            <v>8641</v>
          </cell>
          <cell r="F269">
            <v>16849.95</v>
          </cell>
        </row>
        <row r="270">
          <cell r="C270" t="str">
            <v>401001-000501</v>
          </cell>
          <cell r="D270" t="str">
            <v>ETIQ REV NOW DESENGRASANTE MULTIUSOS 5 L D 13</v>
          </cell>
          <cell r="E270">
            <v>2649</v>
          </cell>
          <cell r="F270">
            <v>835.76</v>
          </cell>
        </row>
        <row r="271">
          <cell r="C271" t="str">
            <v>401001-000505</v>
          </cell>
          <cell r="D271" t="str">
            <v>ETIQ FTE NOW ALL PURPOSE SUPER DEGREASER 5 L D13</v>
          </cell>
          <cell r="E271">
            <v>16000</v>
          </cell>
          <cell r="F271">
            <v>14876.08</v>
          </cell>
        </row>
        <row r="272">
          <cell r="C272" t="str">
            <v>401001-000506</v>
          </cell>
          <cell r="D272" t="str">
            <v>ETIQ REV NOW ALL PURPOSE SUPER DEGREASER 5 L D13</v>
          </cell>
          <cell r="E272">
            <v>18200</v>
          </cell>
          <cell r="F272">
            <v>17044.91</v>
          </cell>
        </row>
        <row r="273">
          <cell r="C273" t="str">
            <v>401001-000511</v>
          </cell>
          <cell r="D273" t="str">
            <v>ETIQ TRASERA NOW DESENG MULTIUSOS 5 L D CA</v>
          </cell>
          <cell r="E273">
            <v>1492</v>
          </cell>
          <cell r="F273">
            <v>686.32</v>
          </cell>
        </row>
        <row r="274">
          <cell r="C274" t="str">
            <v>401003-000001</v>
          </cell>
          <cell r="D274" t="str">
            <v>ETIQ COD DE BARRA BIPACK COCINA 5+1 L CA</v>
          </cell>
          <cell r="E274">
            <v>6000</v>
          </cell>
          <cell r="F274">
            <v>2400</v>
          </cell>
        </row>
        <row r="275">
          <cell r="C275" t="str">
            <v>401003-000100</v>
          </cell>
          <cell r="D275" t="str">
            <v>ETIQ NOW DESENGRASANTE DE COCINAS 1 L D 13</v>
          </cell>
          <cell r="E275">
            <v>32568</v>
          </cell>
          <cell r="F275">
            <v>15785.65</v>
          </cell>
        </row>
        <row r="276">
          <cell r="C276" t="str">
            <v>401003-000101</v>
          </cell>
          <cell r="D276" t="str">
            <v>ETIQ NOW DESENGRASANTE COCINAS 1 L CA</v>
          </cell>
          <cell r="E276">
            <v>2500</v>
          </cell>
          <cell r="F276">
            <v>2472.4899999999998</v>
          </cell>
        </row>
        <row r="277">
          <cell r="C277" t="str">
            <v>401003-000500</v>
          </cell>
          <cell r="D277" t="str">
            <v>ETIQ FRONTAL NOW DESENGRASANTE COCINAS 5 L CA</v>
          </cell>
          <cell r="E277">
            <v>2440</v>
          </cell>
          <cell r="F277">
            <v>3777.09</v>
          </cell>
        </row>
        <row r="278">
          <cell r="C278" t="str">
            <v>401003-000501</v>
          </cell>
          <cell r="D278" t="str">
            <v>ETIQ TRASERA NOW DESENGRASANTE COCINAS 5 L CA</v>
          </cell>
          <cell r="E278">
            <v>7300</v>
          </cell>
          <cell r="F278">
            <v>3426.56</v>
          </cell>
        </row>
        <row r="279">
          <cell r="C279" t="str">
            <v>401004-000001</v>
          </cell>
          <cell r="D279" t="str">
            <v>ETIQ COD DE BARRA BIPACK VIDRIOS 5+1 L CA</v>
          </cell>
          <cell r="E279">
            <v>19068</v>
          </cell>
          <cell r="F279">
            <v>1315.69</v>
          </cell>
        </row>
        <row r="280">
          <cell r="C280" t="str">
            <v>401004-000100</v>
          </cell>
          <cell r="D280" t="str">
            <v>ETIQ NOW VIDRIOS Y SUPERFICIES 1 L D 13</v>
          </cell>
          <cell r="E280">
            <v>14163</v>
          </cell>
          <cell r="F280">
            <v>7393.07</v>
          </cell>
        </row>
        <row r="281">
          <cell r="C281" t="str">
            <v>401004-000101</v>
          </cell>
          <cell r="D281" t="str">
            <v>ETIQ NOW VIDRIOS Y SUPERFICIES 1 L CA</v>
          </cell>
          <cell r="E281">
            <v>328</v>
          </cell>
          <cell r="F281">
            <v>439.6</v>
          </cell>
        </row>
        <row r="282">
          <cell r="C282" t="str">
            <v>401004-000500</v>
          </cell>
          <cell r="D282" t="str">
            <v>ETIQ FRONTAL NOW VIDRIOS Y SUPERFICIES 5 L CA</v>
          </cell>
          <cell r="E282">
            <v>40</v>
          </cell>
          <cell r="F282">
            <v>70</v>
          </cell>
        </row>
        <row r="283">
          <cell r="C283" t="str">
            <v>401004-000501</v>
          </cell>
          <cell r="D283" t="str">
            <v>ETIQ TRASERA NOW VIDRIOS Y SUPERFICIES 5 L CA</v>
          </cell>
          <cell r="E283">
            <v>1096</v>
          </cell>
          <cell r="F283">
            <v>504.16</v>
          </cell>
        </row>
        <row r="284">
          <cell r="C284" t="str">
            <v>401006-000501</v>
          </cell>
          <cell r="D284" t="str">
            <v>ETIQ NOW DETERGENTE 5 L PR D14</v>
          </cell>
          <cell r="E284">
            <v>5000</v>
          </cell>
          <cell r="F284">
            <v>4650.95</v>
          </cell>
        </row>
        <row r="285">
          <cell r="C285" t="str">
            <v>401006-000900</v>
          </cell>
          <cell r="D285" t="str">
            <v>ETIQ FTE NOW DETERGENTE 9 L CA</v>
          </cell>
          <cell r="E285">
            <v>7000</v>
          </cell>
          <cell r="F285">
            <v>13958</v>
          </cell>
        </row>
        <row r="286">
          <cell r="C286" t="str">
            <v>401006-000901</v>
          </cell>
          <cell r="D286" t="str">
            <v>ETIQ REV NOW DETERGENTE 9 L CA</v>
          </cell>
          <cell r="E286">
            <v>7000</v>
          </cell>
          <cell r="F286">
            <v>8407</v>
          </cell>
        </row>
        <row r="287">
          <cell r="C287" t="str">
            <v>401006-000902</v>
          </cell>
          <cell r="D287" t="str">
            <v>ETIQ NOW DETERGENTE ROPA COLOR 9 L PR</v>
          </cell>
          <cell r="E287">
            <v>6000</v>
          </cell>
          <cell r="F287">
            <v>11964</v>
          </cell>
        </row>
        <row r="288">
          <cell r="C288" t="str">
            <v>401007-000501</v>
          </cell>
          <cell r="D288" t="str">
            <v>ETIQ NOW SUAVIZANTE 5 L PR D14</v>
          </cell>
          <cell r="E288">
            <v>7000</v>
          </cell>
          <cell r="F288">
            <v>9800</v>
          </cell>
        </row>
        <row r="289">
          <cell r="C289" t="str">
            <v>401007-000900</v>
          </cell>
          <cell r="D289" t="str">
            <v>ETIQ FTE NOW SUAVIZANTE 9 L CA</v>
          </cell>
          <cell r="E289">
            <v>6000</v>
          </cell>
          <cell r="F289">
            <v>11964</v>
          </cell>
        </row>
        <row r="290">
          <cell r="C290" t="str">
            <v>401007-000901</v>
          </cell>
          <cell r="D290" t="str">
            <v>ETIQ REV NOW SUAVIZANTE 9 L CA</v>
          </cell>
          <cell r="E290">
            <v>6000</v>
          </cell>
          <cell r="F290">
            <v>7206</v>
          </cell>
        </row>
        <row r="291">
          <cell r="C291" t="str">
            <v>401008-000002</v>
          </cell>
          <cell r="D291" t="str">
            <v>ETIQ COD DE BARRA BIPACK BAÑOS 5+1 L CA</v>
          </cell>
          <cell r="E291">
            <v>5235</v>
          </cell>
          <cell r="F291">
            <v>361.21</v>
          </cell>
        </row>
        <row r="292">
          <cell r="C292" t="str">
            <v>401008-000100</v>
          </cell>
          <cell r="D292" t="str">
            <v>ETIQ FTE NOW BAÑOS Y AZULEJOS 1 L D13</v>
          </cell>
          <cell r="E292">
            <v>21052</v>
          </cell>
          <cell r="F292">
            <v>20875.2</v>
          </cell>
        </row>
        <row r="293">
          <cell r="C293" t="str">
            <v>401008-000101</v>
          </cell>
          <cell r="D293" t="str">
            <v>ETIQ REV NOW BAÑOS Y AZULEJOS 1 L D13</v>
          </cell>
          <cell r="E293">
            <v>19676</v>
          </cell>
          <cell r="F293">
            <v>10371.01</v>
          </cell>
        </row>
        <row r="294">
          <cell r="C294" t="str">
            <v>401008-000400</v>
          </cell>
          <cell r="D294" t="str">
            <v>ETIQ FTE NOW BAÑOS Y AZULEJOS 4 L D 13</v>
          </cell>
          <cell r="E294">
            <v>900</v>
          </cell>
          <cell r="F294">
            <v>2143.8000000000002</v>
          </cell>
        </row>
        <row r="295">
          <cell r="C295" t="str">
            <v>401008-000401</v>
          </cell>
          <cell r="D295" t="str">
            <v>ETIQ REV NOW BAÑOS Y AZULEJOS 4 L D 13</v>
          </cell>
          <cell r="E295">
            <v>600</v>
          </cell>
          <cell r="F295">
            <v>1794</v>
          </cell>
        </row>
        <row r="296">
          <cell r="C296" t="str">
            <v>401008-000411</v>
          </cell>
          <cell r="D296" t="str">
            <v>ETIQ TRASERA NOW BAÑOS Y AZULEJOS 4 L CA</v>
          </cell>
          <cell r="E296">
            <v>1644</v>
          </cell>
          <cell r="F296">
            <v>1571.24</v>
          </cell>
        </row>
        <row r="297">
          <cell r="C297" t="str">
            <v>401008-000500</v>
          </cell>
          <cell r="D297" t="str">
            <v>ETIQ FTE NOW BAÑOS Y AZULEJOS 5 L</v>
          </cell>
          <cell r="E297">
            <v>144</v>
          </cell>
          <cell r="F297">
            <v>299.08999999999997</v>
          </cell>
        </row>
        <row r="298">
          <cell r="C298" t="str">
            <v>401011-000400</v>
          </cell>
          <cell r="D298" t="str">
            <v>ETIQ NOW BAÑOS SIN CLORO 4 L</v>
          </cell>
          <cell r="E298">
            <v>1389</v>
          </cell>
          <cell r="F298">
            <v>6153.27</v>
          </cell>
        </row>
        <row r="299">
          <cell r="C299" t="str">
            <v>401016-000280</v>
          </cell>
          <cell r="D299" t="str">
            <v>ETIQ FRONTAL NOW LAVATRASTES 2.8 L CA</v>
          </cell>
          <cell r="E299">
            <v>7873</v>
          </cell>
          <cell r="F299">
            <v>8749.18</v>
          </cell>
        </row>
        <row r="300">
          <cell r="C300" t="str">
            <v>401016-000281</v>
          </cell>
          <cell r="D300" t="str">
            <v>ETIQ TRASERA NOW LAVATRASTES 2.8 L CA</v>
          </cell>
          <cell r="E300">
            <v>7753</v>
          </cell>
          <cell r="F300">
            <v>4522.93</v>
          </cell>
        </row>
        <row r="301">
          <cell r="C301" t="str">
            <v>401016-000282</v>
          </cell>
          <cell r="D301" t="str">
            <v>ETIQ NOW LAVATRASTES 2.8 L PR</v>
          </cell>
          <cell r="E301">
            <v>5230</v>
          </cell>
          <cell r="F301">
            <v>5784.38</v>
          </cell>
        </row>
        <row r="302">
          <cell r="C302" t="str">
            <v>401017-000200</v>
          </cell>
          <cell r="D302" t="str">
            <v>ETIQ NOW LIMPIADOR LIMON 2 L D 13</v>
          </cell>
          <cell r="E302">
            <v>11622</v>
          </cell>
          <cell r="F302">
            <v>11791.25</v>
          </cell>
        </row>
        <row r="303">
          <cell r="C303" t="str">
            <v>401017-000500</v>
          </cell>
          <cell r="D303" t="str">
            <v>ETIQ NOW LIMPIADOR LIMON 5 L</v>
          </cell>
          <cell r="E303">
            <v>12011</v>
          </cell>
          <cell r="F303">
            <v>15894.15</v>
          </cell>
        </row>
        <row r="304">
          <cell r="C304" t="str">
            <v>401017-001000</v>
          </cell>
          <cell r="D304" t="str">
            <v>ETIQ NOW LIMPIADOR LIMON 10 L MX</v>
          </cell>
          <cell r="E304">
            <v>2635</v>
          </cell>
          <cell r="F304">
            <v>5138.25</v>
          </cell>
        </row>
        <row r="305">
          <cell r="C305" t="str">
            <v>401017-001001</v>
          </cell>
          <cell r="D305" t="str">
            <v>ETIQ FTE NOW LIMPIADOR LIMON 10 L CA</v>
          </cell>
          <cell r="E305">
            <v>5600</v>
          </cell>
          <cell r="F305">
            <v>14537.6</v>
          </cell>
        </row>
        <row r="306">
          <cell r="C306" t="str">
            <v>401017-001002</v>
          </cell>
          <cell r="D306" t="str">
            <v>ETIQ REV NOW LIMPIADOR LIMON 10 L CA</v>
          </cell>
          <cell r="E306">
            <v>5000</v>
          </cell>
          <cell r="F306">
            <v>6005</v>
          </cell>
        </row>
        <row r="307">
          <cell r="C307" t="str">
            <v>401019-000000</v>
          </cell>
          <cell r="D307" t="str">
            <v>ETIQ COD DE BARRA BIPACK MANZANA C 5+1 L</v>
          </cell>
          <cell r="E307">
            <v>200</v>
          </cell>
          <cell r="F307">
            <v>14</v>
          </cell>
        </row>
        <row r="308">
          <cell r="C308" t="str">
            <v>401020-001000</v>
          </cell>
          <cell r="D308" t="str">
            <v>ETIQ FTE NOW BLANQUEADOR 10 L CA</v>
          </cell>
          <cell r="E308">
            <v>5000</v>
          </cell>
          <cell r="F308">
            <v>9970</v>
          </cell>
        </row>
        <row r="309">
          <cell r="C309" t="str">
            <v>401020-001001</v>
          </cell>
          <cell r="D309" t="str">
            <v>ETIQ REV NOW BLANQUEADOR 10 L CA</v>
          </cell>
          <cell r="E309">
            <v>5000</v>
          </cell>
          <cell r="F309">
            <v>6005</v>
          </cell>
        </row>
        <row r="310">
          <cell r="C310" t="str">
            <v>401021-000400</v>
          </cell>
          <cell r="D310" t="str">
            <v>ETIQ NOW PRELAVADOR OXÍGENO 4 L</v>
          </cell>
          <cell r="E310">
            <v>500</v>
          </cell>
          <cell r="F310">
            <v>990</v>
          </cell>
        </row>
        <row r="311">
          <cell r="C311" t="str">
            <v>401021-001000</v>
          </cell>
          <cell r="D311" t="str">
            <v>ETIQ NOW QUITAMANCHAS 10 L</v>
          </cell>
          <cell r="E311">
            <v>3323</v>
          </cell>
          <cell r="F311">
            <v>6646</v>
          </cell>
        </row>
        <row r="312">
          <cell r="C312" t="str">
            <v>401027-001000</v>
          </cell>
          <cell r="D312" t="str">
            <v>ETIQ FTE NOW LIMPIADOR LAVANDA 10 L CA</v>
          </cell>
          <cell r="E312">
            <v>5000</v>
          </cell>
          <cell r="F312">
            <v>12980</v>
          </cell>
        </row>
        <row r="313">
          <cell r="C313" t="str">
            <v>401027-001001</v>
          </cell>
          <cell r="D313" t="str">
            <v>ETIQ REV NOW LIMPIADOR LAVANDA 10 L CA</v>
          </cell>
          <cell r="E313">
            <v>5000</v>
          </cell>
          <cell r="F313">
            <v>6005</v>
          </cell>
        </row>
        <row r="314">
          <cell r="C314" t="str">
            <v>401037-000510</v>
          </cell>
          <cell r="D314" t="str">
            <v>ETIQ FRONTAL NOW PISOS LAMINADOS 5 L CA</v>
          </cell>
          <cell r="E314">
            <v>4500</v>
          </cell>
          <cell r="F314">
            <v>9418.51</v>
          </cell>
        </row>
        <row r="315">
          <cell r="C315" t="str">
            <v>401037-000511</v>
          </cell>
          <cell r="D315" t="str">
            <v>ETIQ TRASERA NOW PISOS LAMINADOS 5 L CA</v>
          </cell>
          <cell r="E315">
            <v>4790</v>
          </cell>
          <cell r="F315">
            <v>2361.4699999999998</v>
          </cell>
        </row>
        <row r="316">
          <cell r="C316" t="str">
            <v>402002-000500</v>
          </cell>
          <cell r="D316" t="str">
            <v>ETIQ SENSACIONAL LAVANDA 5 L MX</v>
          </cell>
          <cell r="E316">
            <v>5000</v>
          </cell>
          <cell r="F316">
            <v>9563.42</v>
          </cell>
        </row>
        <row r="317">
          <cell r="C317" t="str">
            <v>402002-000501</v>
          </cell>
          <cell r="D317" t="str">
            <v>ETIQ SENSACIONAL LAVANDA 5 L CR</v>
          </cell>
          <cell r="E317">
            <v>500</v>
          </cell>
          <cell r="F317">
            <v>1646</v>
          </cell>
        </row>
        <row r="318">
          <cell r="C318" t="str">
            <v>402002-001000</v>
          </cell>
          <cell r="D318" t="str">
            <v>ETIQ SENSACIONAL LAVANDA 10 L</v>
          </cell>
          <cell r="E318">
            <v>1100</v>
          </cell>
          <cell r="F318">
            <v>2145</v>
          </cell>
        </row>
        <row r="319">
          <cell r="C319" t="str">
            <v>402002-002000</v>
          </cell>
          <cell r="D319" t="str">
            <v>ETIQ SENSACIONAL LAVANDA 20L D 14</v>
          </cell>
          <cell r="E319">
            <v>4000</v>
          </cell>
          <cell r="F319">
            <v>5260</v>
          </cell>
        </row>
        <row r="320">
          <cell r="C320" t="str">
            <v>402004-000500</v>
          </cell>
          <cell r="D320" t="str">
            <v>ETIQ SENSACIONAL PINO 5L</v>
          </cell>
          <cell r="E320">
            <v>2000</v>
          </cell>
          <cell r="F320">
            <v>3836.09</v>
          </cell>
        </row>
        <row r="321">
          <cell r="C321" t="str">
            <v>402004-001000</v>
          </cell>
          <cell r="D321" t="str">
            <v>ETIQ SENSACIONAL PINO 10 L</v>
          </cell>
          <cell r="E321">
            <v>2510</v>
          </cell>
          <cell r="F321">
            <v>4894.5</v>
          </cell>
        </row>
        <row r="322">
          <cell r="C322" t="str">
            <v>402004-002000</v>
          </cell>
          <cell r="D322" t="str">
            <v>ETIQ SENSACIONAL PINO 20L D14</v>
          </cell>
          <cell r="E322">
            <v>5460</v>
          </cell>
          <cell r="F322">
            <v>7179.9</v>
          </cell>
        </row>
        <row r="323">
          <cell r="C323" t="str">
            <v>402005-000500</v>
          </cell>
          <cell r="D323" t="str">
            <v>ETIQ SENSACIONAL SUAV COMPLETE 5L</v>
          </cell>
          <cell r="E323">
            <v>1000</v>
          </cell>
          <cell r="F323">
            <v>4920</v>
          </cell>
        </row>
        <row r="324">
          <cell r="C324" t="str">
            <v>402005-002000</v>
          </cell>
          <cell r="D324" t="str">
            <v>ETIQ SENSACIONAL SUAV COMPLETE 20L</v>
          </cell>
          <cell r="E324">
            <v>1000</v>
          </cell>
          <cell r="F324">
            <v>4790</v>
          </cell>
        </row>
        <row r="325">
          <cell r="C325" t="str">
            <v>402014-000100</v>
          </cell>
          <cell r="D325" t="str">
            <v>ETIQ FTE SENSACIONAL BAÑOS Y AZULEJOS 1 L CR</v>
          </cell>
          <cell r="E325">
            <v>4000</v>
          </cell>
          <cell r="F325">
            <v>14068</v>
          </cell>
        </row>
        <row r="326">
          <cell r="C326" t="str">
            <v>402014-000101</v>
          </cell>
          <cell r="D326" t="str">
            <v>ETIQ REV SENSACIONAL BAÑOS Y AZULEJOS 1 L CR</v>
          </cell>
          <cell r="E326">
            <v>5800</v>
          </cell>
          <cell r="F326">
            <v>16408.2</v>
          </cell>
        </row>
        <row r="327">
          <cell r="C327" t="str">
            <v>402015-002004</v>
          </cell>
          <cell r="D327" t="str">
            <v>ETIQ SENSACIONAL BLANQUEADOR 20L D14</v>
          </cell>
          <cell r="E327">
            <v>5504</v>
          </cell>
          <cell r="F327">
            <v>12444.79</v>
          </cell>
        </row>
        <row r="328">
          <cell r="C328" t="str">
            <v>402024-000100</v>
          </cell>
          <cell r="D328" t="str">
            <v>ETIQ FTE SENSACIONAL MULTIUSOS 1 L CR</v>
          </cell>
          <cell r="E328">
            <v>4000</v>
          </cell>
          <cell r="F328">
            <v>14068</v>
          </cell>
        </row>
        <row r="329">
          <cell r="C329" t="str">
            <v>402024-000101</v>
          </cell>
          <cell r="D329" t="str">
            <v>ETIQ REV SENSACIONAL MULTIUSOS 1 L CR</v>
          </cell>
          <cell r="E329">
            <v>1800</v>
          </cell>
          <cell r="F329">
            <v>5092.2</v>
          </cell>
        </row>
        <row r="330">
          <cell r="C330" t="str">
            <v>402026-000500</v>
          </cell>
          <cell r="D330" t="str">
            <v>ETIQ SENSACIONAL SUAVIZANTE 5 L MX</v>
          </cell>
          <cell r="E330">
            <v>1500</v>
          </cell>
          <cell r="F330">
            <v>2962.99</v>
          </cell>
        </row>
        <row r="331">
          <cell r="C331" t="str">
            <v>402026-000501</v>
          </cell>
          <cell r="D331" t="str">
            <v>ETIQ SENSACIONAL SUAVIZANTE 5 L CR</v>
          </cell>
          <cell r="E331">
            <v>3000</v>
          </cell>
          <cell r="F331">
            <v>9876</v>
          </cell>
        </row>
        <row r="332">
          <cell r="C332" t="str">
            <v>402026-001000</v>
          </cell>
          <cell r="D332" t="str">
            <v>ETIQ SENSACIONAL SUAVIZANTE 10 L</v>
          </cell>
          <cell r="E332">
            <v>3660</v>
          </cell>
          <cell r="F332">
            <v>7137</v>
          </cell>
        </row>
        <row r="333">
          <cell r="C333" t="str">
            <v>402026-002000</v>
          </cell>
          <cell r="D333" t="str">
            <v>ETIQ SENSACIONAL SUAVIZANTE 20L D 14</v>
          </cell>
          <cell r="E333">
            <v>3320</v>
          </cell>
          <cell r="F333">
            <v>4552.8599999999997</v>
          </cell>
        </row>
        <row r="334">
          <cell r="C334" t="str">
            <v>402029-000500</v>
          </cell>
          <cell r="D334" t="str">
            <v>ETIQ SENSACIONAL DETERGENTE 5 L MX</v>
          </cell>
          <cell r="E334">
            <v>4646</v>
          </cell>
          <cell r="F334">
            <v>9243.83</v>
          </cell>
        </row>
        <row r="335">
          <cell r="C335" t="str">
            <v>402029-000501</v>
          </cell>
          <cell r="D335" t="str">
            <v>ETIQ SENSACIONAL DETERGENTE 5 L CR</v>
          </cell>
          <cell r="E335">
            <v>1500</v>
          </cell>
          <cell r="F335">
            <v>4938</v>
          </cell>
        </row>
        <row r="336">
          <cell r="C336" t="str">
            <v>402029-001000</v>
          </cell>
          <cell r="D336" t="str">
            <v>ETIQ SENSACIONAL DETERGENTE 10 L</v>
          </cell>
          <cell r="E336">
            <v>3507</v>
          </cell>
          <cell r="F336">
            <v>6838.65</v>
          </cell>
        </row>
        <row r="337">
          <cell r="C337" t="str">
            <v>402029-002000</v>
          </cell>
          <cell r="D337" t="str">
            <v>ETIQ SENSACIONAL DETERGENTE 20L D 14</v>
          </cell>
          <cell r="E337">
            <v>1604</v>
          </cell>
          <cell r="F337">
            <v>2181.44</v>
          </cell>
        </row>
        <row r="338">
          <cell r="C338" t="str">
            <v>403001-020801</v>
          </cell>
          <cell r="D338" t="str">
            <v>ETIQ MIRACHEM 500 18.9/208 L MX</v>
          </cell>
          <cell r="E338">
            <v>13973</v>
          </cell>
          <cell r="F338">
            <v>20959.5</v>
          </cell>
        </row>
        <row r="339">
          <cell r="C339" t="str">
            <v>403002-020800</v>
          </cell>
          <cell r="D339" t="str">
            <v>ETIQ MIRACHEM 250 5/55 GAL (18.9/208 L)</v>
          </cell>
          <cell r="E339">
            <v>258</v>
          </cell>
          <cell r="F339">
            <v>474.72</v>
          </cell>
        </row>
        <row r="340">
          <cell r="C340" t="str">
            <v>404001-000500</v>
          </cell>
          <cell r="D340" t="str">
            <v>ETIQ FRENTE INNOVADOR PISOS MADERA 5 L D13</v>
          </cell>
          <cell r="E340">
            <v>23161</v>
          </cell>
          <cell r="F340">
            <v>22234.560000000001</v>
          </cell>
        </row>
        <row r="341">
          <cell r="C341" t="str">
            <v>404001-000501</v>
          </cell>
          <cell r="D341" t="str">
            <v>ETIQ REVERSO INNOVADOR PISOS MADERA 5 L D13</v>
          </cell>
          <cell r="E341">
            <v>24939</v>
          </cell>
          <cell r="F341">
            <v>11945.78</v>
          </cell>
        </row>
        <row r="342">
          <cell r="C342" t="str">
            <v>405000-000900</v>
          </cell>
          <cell r="D342" t="str">
            <v>ETIQ NATURAL SCIENCE DETERGENTE 9 L</v>
          </cell>
          <cell r="E342">
            <v>14424</v>
          </cell>
          <cell r="F342">
            <v>10529.52</v>
          </cell>
        </row>
        <row r="343">
          <cell r="C343" t="str">
            <v>405001-000900</v>
          </cell>
          <cell r="D343" t="str">
            <v>ETIQ NATURAL SCIENCE SUAVIZANTE 9 L</v>
          </cell>
          <cell r="E343">
            <v>24560</v>
          </cell>
          <cell r="F343">
            <v>26436.880000000001</v>
          </cell>
        </row>
        <row r="344">
          <cell r="C344" t="str">
            <v>405002-000900</v>
          </cell>
          <cell r="D344" t="str">
            <v>ETIQ NATURAL SCIENCE DETERGENTE ROPA OSCURA 9 L</v>
          </cell>
          <cell r="E344">
            <v>26002</v>
          </cell>
          <cell r="F344">
            <v>27822.14</v>
          </cell>
        </row>
        <row r="345">
          <cell r="C345" t="str">
            <v>407004-000900</v>
          </cell>
          <cell r="D345" t="str">
            <v>ETIQ FTE SC DETERGENTE 9 L</v>
          </cell>
          <cell r="E345">
            <v>1300</v>
          </cell>
          <cell r="F345">
            <v>949</v>
          </cell>
        </row>
        <row r="346">
          <cell r="C346" t="str">
            <v>407005-002000</v>
          </cell>
          <cell r="D346" t="str">
            <v>ETIQ SC LIMPIADOR LAVANDA 20 L CA</v>
          </cell>
          <cell r="E346">
            <v>2500</v>
          </cell>
          <cell r="F346">
            <v>3642.5</v>
          </cell>
        </row>
        <row r="347">
          <cell r="C347" t="str">
            <v>407006-002000</v>
          </cell>
          <cell r="D347" t="str">
            <v>ETIQ SC LIMPIADOR PINO 20 L CA</v>
          </cell>
          <cell r="E347">
            <v>4100</v>
          </cell>
          <cell r="F347">
            <v>5973.7</v>
          </cell>
        </row>
        <row r="348">
          <cell r="C348" t="str">
            <v>407007-002000</v>
          </cell>
          <cell r="D348" t="str">
            <v>ETIQ SC BLANQUEADOR 20 L CA</v>
          </cell>
          <cell r="E348">
            <v>7200</v>
          </cell>
          <cell r="F348">
            <v>8665.3799999999992</v>
          </cell>
        </row>
        <row r="349">
          <cell r="C349" t="str">
            <v>407008-002000</v>
          </cell>
          <cell r="D349" t="str">
            <v>ETIQ SC SUAVIZANTE 20 L CA</v>
          </cell>
          <cell r="E349">
            <v>4700</v>
          </cell>
          <cell r="F349">
            <v>6024.75</v>
          </cell>
        </row>
        <row r="350">
          <cell r="C350" t="str">
            <v>407009-002000</v>
          </cell>
          <cell r="D350" t="str">
            <v>ETIQ SC DETERGENTE 20 L CA</v>
          </cell>
          <cell r="E350">
            <v>4000</v>
          </cell>
          <cell r="F350">
            <v>8995.17</v>
          </cell>
        </row>
        <row r="351">
          <cell r="C351" t="str">
            <v>407021-002000</v>
          </cell>
          <cell r="D351" t="str">
            <v>ETIQ FRONTAL MC BLANQUEADOR 20L</v>
          </cell>
          <cell r="E351">
            <v>400</v>
          </cell>
          <cell r="F351">
            <v>378</v>
          </cell>
        </row>
        <row r="352">
          <cell r="C352" t="str">
            <v>407022-002000</v>
          </cell>
          <cell r="D352" t="str">
            <v>ETIQ FRONTAL MC SUAVIZANTE 20L</v>
          </cell>
          <cell r="E352">
            <v>9200</v>
          </cell>
          <cell r="F352">
            <v>8694</v>
          </cell>
        </row>
        <row r="353">
          <cell r="C353" t="str">
            <v>407023-000900</v>
          </cell>
          <cell r="D353" t="str">
            <v>ETIQ MC DETERGENTE 9L</v>
          </cell>
          <cell r="E353">
            <v>27400</v>
          </cell>
          <cell r="F353">
            <v>21002.1</v>
          </cell>
        </row>
        <row r="354">
          <cell r="C354" t="str">
            <v>407023-002001</v>
          </cell>
          <cell r="D354" t="str">
            <v>ETIQ LATERAL MC DETERGENTE 20L</v>
          </cell>
          <cell r="E354">
            <v>3392</v>
          </cell>
          <cell r="F354">
            <v>1538.61</v>
          </cell>
        </row>
        <row r="355">
          <cell r="C355" t="str">
            <v>407024-000000</v>
          </cell>
          <cell r="D355" t="str">
            <v>ETIQ COD DE BARRA MM MULTIUSOS DES 5+1 L</v>
          </cell>
          <cell r="E355">
            <v>167648</v>
          </cell>
          <cell r="F355">
            <v>11210.82</v>
          </cell>
        </row>
        <row r="356">
          <cell r="C356" t="str">
            <v>407024-000100</v>
          </cell>
          <cell r="D356" t="str">
            <v>ETIQ MC DESENGRASANTE 1L</v>
          </cell>
          <cell r="E356">
            <v>33200</v>
          </cell>
          <cell r="F356">
            <v>13202.66</v>
          </cell>
        </row>
        <row r="357">
          <cell r="C357" t="str">
            <v>407024-000501</v>
          </cell>
          <cell r="D357" t="str">
            <v>ETIQ REVERSO MC DESENGRASANTE 5L</v>
          </cell>
          <cell r="E357">
            <v>608</v>
          </cell>
          <cell r="F357">
            <v>145.91999999999999</v>
          </cell>
        </row>
        <row r="358">
          <cell r="C358" t="str">
            <v>407025-000000</v>
          </cell>
          <cell r="D358" t="str">
            <v>ETIQ COD DE BARRA MC BAÑOS Y AZULEJOS</v>
          </cell>
          <cell r="E358">
            <v>117000</v>
          </cell>
          <cell r="F358">
            <v>9353.43</v>
          </cell>
        </row>
        <row r="359">
          <cell r="C359" t="str">
            <v>407025-000100</v>
          </cell>
          <cell r="D359" t="str">
            <v>ETIQ MC BAÑOS Y AZULEJOS 1L</v>
          </cell>
          <cell r="E359">
            <v>29500</v>
          </cell>
          <cell r="F359">
            <v>14246.96</v>
          </cell>
        </row>
        <row r="360">
          <cell r="C360" t="str">
            <v>407025-000400</v>
          </cell>
          <cell r="D360" t="str">
            <v>ETIQ FRENTE MC BAÑOS Y AZULEJOS 4L</v>
          </cell>
          <cell r="E360">
            <v>14000</v>
          </cell>
          <cell r="F360">
            <v>12586</v>
          </cell>
        </row>
        <row r="361">
          <cell r="C361" t="str">
            <v>407025-000401</v>
          </cell>
          <cell r="D361" t="str">
            <v>ETIQ REVERSO MC BAÑOS Y AZULEJOS 4L</v>
          </cell>
          <cell r="E361">
            <v>19000</v>
          </cell>
          <cell r="F361">
            <v>5681</v>
          </cell>
        </row>
        <row r="362">
          <cell r="C362" t="str">
            <v>407026-000900</v>
          </cell>
          <cell r="D362" t="str">
            <v>ETIQ MC DETERGENTE ROPA OSCURA 9L</v>
          </cell>
          <cell r="E362">
            <v>28500</v>
          </cell>
          <cell r="F362">
            <v>21668.65</v>
          </cell>
        </row>
        <row r="363">
          <cell r="C363" t="str">
            <v>408001-000103</v>
          </cell>
          <cell r="D363" t="str">
            <v>ETIQ FRENTE GV ANTI-HONGOS 1L ATOM D09</v>
          </cell>
          <cell r="E363">
            <v>243</v>
          </cell>
          <cell r="F363">
            <v>109.35</v>
          </cell>
        </row>
        <row r="364">
          <cell r="C364" t="str">
            <v>408001-000105</v>
          </cell>
          <cell r="D364" t="str">
            <v>ETIQ FRENTE GV ANTI-HONGOS 1L REF D09</v>
          </cell>
          <cell r="E364">
            <v>3500</v>
          </cell>
          <cell r="F364">
            <v>1575</v>
          </cell>
        </row>
        <row r="365">
          <cell r="C365" t="str">
            <v>408001-000107</v>
          </cell>
          <cell r="D365" t="str">
            <v>ETIQ FRENTE GV ANTI-HONGOS 1 L ATOM D16</v>
          </cell>
          <cell r="E365">
            <v>114479</v>
          </cell>
          <cell r="F365">
            <v>97901.85</v>
          </cell>
        </row>
        <row r="366">
          <cell r="C366" t="str">
            <v>408001-000108</v>
          </cell>
          <cell r="D366" t="str">
            <v>ETIQ REV GV ANTI-HONGOS 1 L ATOM D16</v>
          </cell>
          <cell r="E366">
            <v>116538</v>
          </cell>
          <cell r="F366">
            <v>44035.09</v>
          </cell>
        </row>
        <row r="367">
          <cell r="C367" t="str">
            <v>408001-000109</v>
          </cell>
          <cell r="D367" t="str">
            <v>ETIQ FRENTE GV ANTI-HONGOS 1 L REFILL D16</v>
          </cell>
          <cell r="E367">
            <v>44864</v>
          </cell>
          <cell r="F367">
            <v>38493.31</v>
          </cell>
        </row>
        <row r="368">
          <cell r="C368" t="str">
            <v>408001-000110</v>
          </cell>
          <cell r="D368" t="str">
            <v>ETIQ REV GV ANTI-HONGOS 1 L REFILL D16</v>
          </cell>
          <cell r="E368">
            <v>46140</v>
          </cell>
          <cell r="F368">
            <v>17533.2</v>
          </cell>
        </row>
        <row r="369">
          <cell r="C369" t="str">
            <v>409000-001000</v>
          </cell>
          <cell r="D369" t="str">
            <v>ETIQ MM LIMPIADOR MULTIUSOS MANZANA CANELA 10 L</v>
          </cell>
          <cell r="E369">
            <v>1800</v>
          </cell>
          <cell r="F369">
            <v>1870.2</v>
          </cell>
        </row>
        <row r="370">
          <cell r="C370" t="str">
            <v>409001-001001</v>
          </cell>
          <cell r="D370" t="str">
            <v>ETIQ MM LIMPIADOR MULTIUSOS PINO 10 L D16</v>
          </cell>
          <cell r="E370">
            <v>65485</v>
          </cell>
          <cell r="F370">
            <v>66756.44</v>
          </cell>
        </row>
        <row r="371">
          <cell r="C371" t="str">
            <v>409001-002000</v>
          </cell>
          <cell r="D371" t="str">
            <v>ETIQ FRENTE MM LIMPIADOR MULTIUSOS PINO 20 L</v>
          </cell>
          <cell r="E371">
            <v>8890</v>
          </cell>
          <cell r="F371">
            <v>8401.07</v>
          </cell>
        </row>
        <row r="372">
          <cell r="C372" t="str">
            <v>409001-002002</v>
          </cell>
          <cell r="D372" t="str">
            <v>ETIQ FTE MM LIMPIADOR MULTIUSOS PINO 20 L D16</v>
          </cell>
          <cell r="E372">
            <v>47017</v>
          </cell>
          <cell r="F372">
            <v>50167.16</v>
          </cell>
        </row>
        <row r="373">
          <cell r="C373" t="str">
            <v>409001-002003</v>
          </cell>
          <cell r="D373" t="str">
            <v>ETIQ LATERAL MM LIMPIADOR MULTIUSOS PINO 20 L D16</v>
          </cell>
          <cell r="E373">
            <v>47049</v>
          </cell>
          <cell r="F373">
            <v>26817.93</v>
          </cell>
        </row>
        <row r="374">
          <cell r="C374" t="str">
            <v>409002-002002</v>
          </cell>
          <cell r="D374" t="str">
            <v>ETIQ FRONTAL MM BLANQUEADOR 20 L D16</v>
          </cell>
          <cell r="E374">
            <v>223222</v>
          </cell>
          <cell r="F374">
            <v>241846.44</v>
          </cell>
        </row>
        <row r="375">
          <cell r="C375" t="str">
            <v>409002-002003</v>
          </cell>
          <cell r="D375" t="str">
            <v>ETIQ LATERAL MM BLANQUEADOR 20 L D16</v>
          </cell>
          <cell r="E375">
            <v>135375</v>
          </cell>
          <cell r="F375">
            <v>83255.61</v>
          </cell>
        </row>
        <row r="376">
          <cell r="C376" t="str">
            <v>409003-000100</v>
          </cell>
          <cell r="D376" t="str">
            <v>ETIQ MM DESENGRASANTE 1 L</v>
          </cell>
          <cell r="E376">
            <v>17747</v>
          </cell>
          <cell r="F376">
            <v>6773.59</v>
          </cell>
        </row>
        <row r="377">
          <cell r="C377" t="str">
            <v>409003-000101</v>
          </cell>
          <cell r="D377" t="str">
            <v>ETIQ MM DESENGRASANTE 1 L D16</v>
          </cell>
          <cell r="E377">
            <v>73791</v>
          </cell>
          <cell r="F377">
            <v>35788.629999999997</v>
          </cell>
        </row>
        <row r="378">
          <cell r="C378" t="str">
            <v>409003-000500</v>
          </cell>
          <cell r="D378" t="str">
            <v>ETIQ FRENTE MM DESENGRASANTE 5 L</v>
          </cell>
          <cell r="E378">
            <v>7000</v>
          </cell>
          <cell r="F378">
            <v>5005</v>
          </cell>
        </row>
        <row r="379">
          <cell r="C379" t="str">
            <v>409003-000501</v>
          </cell>
          <cell r="D379" t="str">
            <v>ETIQ REVERSO MM DESENGRASANTE 5 L</v>
          </cell>
          <cell r="E379">
            <v>11334</v>
          </cell>
          <cell r="F379">
            <v>2856.32</v>
          </cell>
        </row>
        <row r="380">
          <cell r="C380" t="str">
            <v>409003-000502</v>
          </cell>
          <cell r="D380" t="str">
            <v>ETIQ FRENTE MM DESENGRASANTE 5 L D16</v>
          </cell>
          <cell r="E380">
            <v>100679</v>
          </cell>
          <cell r="F380">
            <v>80442.48</v>
          </cell>
        </row>
        <row r="381">
          <cell r="C381" t="str">
            <v>409003-000503</v>
          </cell>
          <cell r="D381" t="str">
            <v>ETIQ REVERSO MM DESENGRASANTE 5 L D16</v>
          </cell>
          <cell r="E381">
            <v>93290</v>
          </cell>
          <cell r="F381">
            <v>27333.96</v>
          </cell>
        </row>
        <row r="382">
          <cell r="C382" t="str">
            <v>409003-001002</v>
          </cell>
          <cell r="D382" t="str">
            <v>ETIQ FRENTE MM DESENGRASANTE 10 L D16</v>
          </cell>
          <cell r="E382">
            <v>162854</v>
          </cell>
          <cell r="F382">
            <v>171438.24</v>
          </cell>
        </row>
        <row r="383">
          <cell r="C383" t="str">
            <v>409003-001003</v>
          </cell>
          <cell r="D383" t="str">
            <v>ETIQ LATERAL MM DESENGRASANTE 10 L D16</v>
          </cell>
          <cell r="E383">
            <v>160987</v>
          </cell>
          <cell r="F383">
            <v>105849.48</v>
          </cell>
        </row>
        <row r="384">
          <cell r="C384" t="str">
            <v>409004-000000</v>
          </cell>
          <cell r="D384" t="str">
            <v>ETIQ COD DE BARRA MM VIDRIOS Y SUPERFICIES</v>
          </cell>
          <cell r="E384">
            <v>93312</v>
          </cell>
          <cell r="F384">
            <v>6438.53</v>
          </cell>
        </row>
        <row r="385">
          <cell r="C385" t="str">
            <v>409004-000100</v>
          </cell>
          <cell r="D385" t="str">
            <v>ETIQ MM VIDRIOS Y SUPERFICIES 1 L</v>
          </cell>
          <cell r="E385">
            <v>73511</v>
          </cell>
          <cell r="F385">
            <v>33775.980000000003</v>
          </cell>
        </row>
        <row r="386">
          <cell r="C386" t="str">
            <v>409004-000500</v>
          </cell>
          <cell r="D386" t="str">
            <v>ETIQ FRENTE MM VIDRIOS Y SUPERFICIES 5 L</v>
          </cell>
          <cell r="E386">
            <v>93841</v>
          </cell>
          <cell r="F386">
            <v>79366.460000000006</v>
          </cell>
        </row>
        <row r="387">
          <cell r="C387" t="str">
            <v>409004-000501</v>
          </cell>
          <cell r="D387" t="str">
            <v>ETIQ REVERSO MM VIDRIOS Y SUPERFICIES 5 L</v>
          </cell>
          <cell r="E387">
            <v>96992</v>
          </cell>
          <cell r="F387">
            <v>27390.93</v>
          </cell>
        </row>
        <row r="388">
          <cell r="C388" t="str">
            <v>409005-000000</v>
          </cell>
          <cell r="D388" t="str">
            <v>ETIQ COD DE BARRA MM BAÑOS Y AZULEJOS</v>
          </cell>
          <cell r="E388">
            <v>140286</v>
          </cell>
          <cell r="F388">
            <v>9359.18</v>
          </cell>
        </row>
        <row r="389">
          <cell r="C389" t="str">
            <v>409005-000100</v>
          </cell>
          <cell r="D389" t="str">
            <v>ETIQ MM BAÑOS Y AZULEJOS 1 L</v>
          </cell>
          <cell r="E389">
            <v>63000</v>
          </cell>
          <cell r="F389">
            <v>23968.86</v>
          </cell>
        </row>
        <row r="390">
          <cell r="C390" t="str">
            <v>409005-000101</v>
          </cell>
          <cell r="D390" t="str">
            <v>ETIQ MM BAÑOS Y AZULEJOS 1 L D16</v>
          </cell>
          <cell r="E390">
            <v>98446</v>
          </cell>
          <cell r="F390">
            <v>47747.77</v>
          </cell>
        </row>
        <row r="391">
          <cell r="C391" t="str">
            <v>409005-000500</v>
          </cell>
          <cell r="D391" t="str">
            <v>ETIQ FRENTE MM BAÑOS Y AZULEJOS 5 L</v>
          </cell>
          <cell r="E391">
            <v>60851</v>
          </cell>
          <cell r="F391">
            <v>43840.89</v>
          </cell>
        </row>
        <row r="392">
          <cell r="C392" t="str">
            <v>409005-000501</v>
          </cell>
          <cell r="D392" t="str">
            <v>ETIQ REVERSO MM BAÑOS Y AZULEJOS 5 L</v>
          </cell>
          <cell r="E392">
            <v>70000</v>
          </cell>
          <cell r="F392">
            <v>17641.47</v>
          </cell>
        </row>
        <row r="393">
          <cell r="C393" t="str">
            <v>409005-000502</v>
          </cell>
          <cell r="D393" t="str">
            <v>ETIQ FRENTE MM BAÑOS Y AZULEJOS 5 L D16</v>
          </cell>
          <cell r="E393">
            <v>123145</v>
          </cell>
          <cell r="F393">
            <v>98328.49</v>
          </cell>
        </row>
        <row r="394">
          <cell r="C394" t="str">
            <v>409005-000503</v>
          </cell>
          <cell r="D394" t="str">
            <v>ETIQ REVERSO MM BAÑOS Y AZULEJOS 5 L D16</v>
          </cell>
          <cell r="E394">
            <v>118051</v>
          </cell>
          <cell r="F394">
            <v>34293.17</v>
          </cell>
        </row>
        <row r="395">
          <cell r="C395" t="str">
            <v>409006-000901</v>
          </cell>
          <cell r="D395" t="str">
            <v>ETIQ MM SUAVIZANTE FLORAL 9 L D16</v>
          </cell>
          <cell r="E395">
            <v>198194</v>
          </cell>
          <cell r="F395">
            <v>177111.27</v>
          </cell>
        </row>
        <row r="396">
          <cell r="C396" t="str">
            <v>409006-002001</v>
          </cell>
          <cell r="D396" t="str">
            <v>ETIQ LATERAL MM SUAVIZANTE FLORAL 20 L</v>
          </cell>
          <cell r="E396">
            <v>7500</v>
          </cell>
          <cell r="F396">
            <v>3676.35</v>
          </cell>
        </row>
        <row r="397">
          <cell r="C397" t="str">
            <v>409006-002002</v>
          </cell>
          <cell r="D397" t="str">
            <v>ETIQ FRONTAL MM SUAVIZANTE FLORAL 20 L D16</v>
          </cell>
          <cell r="E397">
            <v>247331</v>
          </cell>
          <cell r="F397">
            <v>263902.2</v>
          </cell>
        </row>
        <row r="398">
          <cell r="C398" t="str">
            <v>409006-002003</v>
          </cell>
          <cell r="D398" t="str">
            <v>ETIQ LATERAL MM SUAVIZANTE FLORAL 20 L D16</v>
          </cell>
          <cell r="E398">
            <v>247064</v>
          </cell>
          <cell r="F398">
            <v>140826.48000000001</v>
          </cell>
        </row>
        <row r="399">
          <cell r="C399" t="str">
            <v>409007-000900</v>
          </cell>
          <cell r="D399" t="str">
            <v>ETIQ MM DETERGENTE ROPA BCA Y COLOR 9 L</v>
          </cell>
          <cell r="E399">
            <v>794</v>
          </cell>
          <cell r="F399">
            <v>601.85</v>
          </cell>
        </row>
        <row r="400">
          <cell r="C400" t="str">
            <v>409007-000901</v>
          </cell>
          <cell r="D400" t="str">
            <v>ETIQ MM DETERGENTE ROPA BCA Y COLOR 9 L D16</v>
          </cell>
          <cell r="E400">
            <v>42137</v>
          </cell>
          <cell r="F400">
            <v>32276.92</v>
          </cell>
        </row>
        <row r="401">
          <cell r="C401" t="str">
            <v>409007-001000</v>
          </cell>
          <cell r="D401" t="str">
            <v>ETIQ MM DETERGENTE ROPA BCA Y COLOR 10 L</v>
          </cell>
          <cell r="E401">
            <v>125000</v>
          </cell>
          <cell r="F401">
            <v>129750</v>
          </cell>
        </row>
        <row r="402">
          <cell r="C402" t="str">
            <v>409007-002000</v>
          </cell>
          <cell r="D402" t="str">
            <v>ETIQ FRONTAL MM DETERGENTE ROPA BCA Y COLOR 20 L</v>
          </cell>
          <cell r="E402">
            <v>5177</v>
          </cell>
          <cell r="F402">
            <v>4911.5</v>
          </cell>
        </row>
        <row r="403">
          <cell r="C403" t="str">
            <v>409007-002001</v>
          </cell>
          <cell r="D403" t="str">
            <v>ETIQ LATERAL MM DETERGENTE ROPA BCA Y COLOR 20 L</v>
          </cell>
          <cell r="E403">
            <v>3977</v>
          </cell>
          <cell r="F403">
            <v>2093</v>
          </cell>
        </row>
        <row r="404">
          <cell r="C404" t="str">
            <v>409007-002002</v>
          </cell>
          <cell r="D404" t="str">
            <v>ETIQ FTE MM DETERGENTE ROPA BCA Y COLOR 20 L D16</v>
          </cell>
          <cell r="E404">
            <v>296409</v>
          </cell>
          <cell r="F404">
            <v>316263.48</v>
          </cell>
        </row>
        <row r="405">
          <cell r="C405" t="str">
            <v>409007-002003</v>
          </cell>
          <cell r="D405" t="str">
            <v>ETIQ LATERAL MM DET ROPA BCA Y COLOR 20 L D16</v>
          </cell>
          <cell r="E405">
            <v>205651</v>
          </cell>
          <cell r="F405">
            <v>126794.98</v>
          </cell>
        </row>
        <row r="406">
          <cell r="C406" t="str">
            <v>409008-000900</v>
          </cell>
          <cell r="D406" t="str">
            <v>ETIQ MM DETERGENTE ROPA OSCURA 9 L</v>
          </cell>
          <cell r="E406">
            <v>127853</v>
          </cell>
          <cell r="F406">
            <v>96927.76</v>
          </cell>
        </row>
        <row r="407">
          <cell r="C407" t="str">
            <v>409008-000901</v>
          </cell>
          <cell r="D407" t="str">
            <v>ETIQ MM DETERGENTE ROPA OSCURA 9 L D16</v>
          </cell>
          <cell r="E407">
            <v>21232</v>
          </cell>
          <cell r="F407">
            <v>21232</v>
          </cell>
        </row>
        <row r="408">
          <cell r="C408" t="str">
            <v>409009-000900</v>
          </cell>
          <cell r="D408" t="str">
            <v>ETIQ MM QUITAMANCHAS 9 L</v>
          </cell>
          <cell r="E408">
            <v>16530</v>
          </cell>
          <cell r="F408">
            <v>12661.97</v>
          </cell>
        </row>
        <row r="409">
          <cell r="C409" t="str">
            <v>409009-001000</v>
          </cell>
          <cell r="D409" t="str">
            <v>ETIQ MM QUITAMANCHAS 10 L</v>
          </cell>
          <cell r="E409">
            <v>148495</v>
          </cell>
          <cell r="F409">
            <v>144722.70000000001</v>
          </cell>
        </row>
        <row r="410">
          <cell r="C410" t="str">
            <v>409010-000500</v>
          </cell>
          <cell r="D410" t="str">
            <v>ETIQ FRENTE MM DESENGRASANTE PARA MOTORES 5 L</v>
          </cell>
          <cell r="E410">
            <v>234342</v>
          </cell>
          <cell r="F410">
            <v>236955.04</v>
          </cell>
        </row>
        <row r="411">
          <cell r="C411" t="str">
            <v>409010-000501</v>
          </cell>
          <cell r="D411" t="str">
            <v>ETIQ LATERAL MM DESENGRASANTE PARA MOTORES 5 L</v>
          </cell>
          <cell r="E411">
            <v>233102</v>
          </cell>
          <cell r="F411">
            <v>202162.65</v>
          </cell>
        </row>
        <row r="412">
          <cell r="C412" t="str">
            <v>409011-001000</v>
          </cell>
          <cell r="D412" t="str">
            <v>ETIQ FRENTE MM SHAMPOO P/AUTO 10  L</v>
          </cell>
          <cell r="E412">
            <v>100433</v>
          </cell>
          <cell r="F412">
            <v>99937.29</v>
          </cell>
        </row>
        <row r="413">
          <cell r="C413" t="str">
            <v>409011-001001</v>
          </cell>
          <cell r="D413" t="str">
            <v>ETIQ LATERAL MM SHAMPOO P/AUTO 10  L</v>
          </cell>
          <cell r="E413">
            <v>97768</v>
          </cell>
          <cell r="F413">
            <v>86674.68</v>
          </cell>
        </row>
        <row r="414">
          <cell r="C414" t="str">
            <v>409012-000000</v>
          </cell>
          <cell r="D414" t="str">
            <v>ETIQ COD DE BARRA MM ABRILLANTADOR</v>
          </cell>
          <cell r="E414">
            <v>122166</v>
          </cell>
          <cell r="F414">
            <v>8429.4599999999991</v>
          </cell>
        </row>
        <row r="415">
          <cell r="C415" t="str">
            <v>409012-000100</v>
          </cell>
          <cell r="D415" t="str">
            <v>ETIQ MM ABRILLANTADOR 1 L D16</v>
          </cell>
          <cell r="E415">
            <v>96117</v>
          </cell>
          <cell r="F415">
            <v>81503.149999999994</v>
          </cell>
        </row>
        <row r="416">
          <cell r="C416" t="str">
            <v>409012-000500</v>
          </cell>
          <cell r="D416" t="str">
            <v>ETIQ FRENTE MM ABRILLANTADOR 5 L D16</v>
          </cell>
          <cell r="E416">
            <v>98191</v>
          </cell>
          <cell r="F416">
            <v>125818.51</v>
          </cell>
        </row>
        <row r="417">
          <cell r="C417" t="str">
            <v>409012-000501</v>
          </cell>
          <cell r="D417" t="str">
            <v>ETIQ REVERSO MM ABRILLANTADOR 5 L D16</v>
          </cell>
          <cell r="E417">
            <v>99396</v>
          </cell>
          <cell r="F417">
            <v>92440.84</v>
          </cell>
        </row>
        <row r="418">
          <cell r="C418" t="str">
            <v>409013-001000</v>
          </cell>
          <cell r="D418" t="str">
            <v>ETIQ MM LIMPIADOR MULTIUSOS BRISA DE MAR 10 L</v>
          </cell>
          <cell r="E418">
            <v>7231</v>
          </cell>
          <cell r="F418">
            <v>7715.48</v>
          </cell>
        </row>
        <row r="419">
          <cell r="C419" t="str">
            <v>460010-000000</v>
          </cell>
          <cell r="D419" t="str">
            <v>ENVASE PET CRISTAL CIRCULAR 1 L</v>
          </cell>
          <cell r="E419">
            <v>20</v>
          </cell>
          <cell r="F419">
            <v>32</v>
          </cell>
        </row>
        <row r="420">
          <cell r="C420" t="str">
            <v>460010-200000</v>
          </cell>
          <cell r="D420" t="str">
            <v>ENVASE PET CRISTAL 1 L REC</v>
          </cell>
          <cell r="E420">
            <v>8284</v>
          </cell>
          <cell r="F420">
            <v>21952.6</v>
          </cell>
        </row>
        <row r="421">
          <cell r="C421" t="str">
            <v>460010-201003</v>
          </cell>
          <cell r="D421" t="str">
            <v>ENV PET NOW COCINA 1 L</v>
          </cell>
          <cell r="E421">
            <v>4361</v>
          </cell>
          <cell r="F421">
            <v>13670.55</v>
          </cell>
        </row>
        <row r="422">
          <cell r="C422" t="str">
            <v>460010-201004</v>
          </cell>
          <cell r="D422" t="str">
            <v>ENV PET NOW VIDRIOS 1 L</v>
          </cell>
          <cell r="E422">
            <v>6601</v>
          </cell>
          <cell r="F422">
            <v>20938.36</v>
          </cell>
        </row>
        <row r="423">
          <cell r="C423" t="str">
            <v>460010-209004</v>
          </cell>
          <cell r="D423" t="str">
            <v>ENV PET MM VIDRIOS Y SUPERFICIES 1 L</v>
          </cell>
          <cell r="E423">
            <v>28000</v>
          </cell>
          <cell r="F423">
            <v>87072.82</v>
          </cell>
        </row>
        <row r="424">
          <cell r="C424" t="str">
            <v>460010-400000</v>
          </cell>
          <cell r="D424" t="str">
            <v>ENV BLANCO 1 L D 13</v>
          </cell>
          <cell r="E424">
            <v>15046</v>
          </cell>
          <cell r="F424">
            <v>42377.01</v>
          </cell>
        </row>
        <row r="425">
          <cell r="C425" t="str">
            <v>460010-401008</v>
          </cell>
          <cell r="D425" t="str">
            <v>ENV BCO 1 L D13 NOW BAÑOS BIPACK</v>
          </cell>
          <cell r="E425">
            <v>426</v>
          </cell>
          <cell r="F425">
            <v>1561.57</v>
          </cell>
        </row>
        <row r="426">
          <cell r="C426" t="str">
            <v>460010-401009</v>
          </cell>
          <cell r="D426" t="str">
            <v>ENV BCO 1 L D13 NOW BAÑOS (MISC)</v>
          </cell>
          <cell r="E426">
            <v>867</v>
          </cell>
          <cell r="F426">
            <v>3539.39</v>
          </cell>
        </row>
        <row r="427">
          <cell r="C427" t="str">
            <v>460010-409005</v>
          </cell>
          <cell r="D427" t="str">
            <v>ENV BCO 1 L D13 MM BAÑOS Y AZULEJOS</v>
          </cell>
          <cell r="E427">
            <v>14668</v>
          </cell>
          <cell r="F427">
            <v>48589.66</v>
          </cell>
        </row>
        <row r="428">
          <cell r="C428" t="str">
            <v>460010-409012</v>
          </cell>
          <cell r="D428" t="str">
            <v>ENV BCO 1 L D13 MM ABRILLANTADOR DE VINIL</v>
          </cell>
          <cell r="E428">
            <v>6181</v>
          </cell>
          <cell r="F428">
            <v>22733.14</v>
          </cell>
        </row>
        <row r="429">
          <cell r="C429" t="str">
            <v>460010-500000</v>
          </cell>
          <cell r="D429" t="str">
            <v>ENV PEAD NARANJA 1 L D 13</v>
          </cell>
          <cell r="E429">
            <v>3707</v>
          </cell>
          <cell r="F429">
            <v>12196.03</v>
          </cell>
        </row>
        <row r="430">
          <cell r="C430" t="str">
            <v>460010-501001</v>
          </cell>
          <cell r="D430" t="str">
            <v>ENV NAR 1L D13 NOW MULTIUSOS BIPACK</v>
          </cell>
          <cell r="E430">
            <v>171</v>
          </cell>
          <cell r="F430">
            <v>714.47</v>
          </cell>
        </row>
        <row r="431">
          <cell r="C431" t="str">
            <v>460010-501003</v>
          </cell>
          <cell r="D431" t="str">
            <v>ENV NAR 1L D13 NOW ALL PURPOSE DEGREASER</v>
          </cell>
          <cell r="E431">
            <v>115</v>
          </cell>
          <cell r="F431">
            <v>565.14</v>
          </cell>
        </row>
        <row r="432">
          <cell r="C432" t="str">
            <v>460010-501004</v>
          </cell>
          <cell r="D432" t="str">
            <v>ENV NAR 1L D13 NOW MULTIUSOS 1 L MISC</v>
          </cell>
          <cell r="E432">
            <v>436</v>
          </cell>
          <cell r="F432">
            <v>2198.54</v>
          </cell>
        </row>
        <row r="433">
          <cell r="C433" t="str">
            <v>460010-509003</v>
          </cell>
          <cell r="D433" t="str">
            <v>ENV NAR 1L MM MULTIUSOS DESENGRASANTE</v>
          </cell>
          <cell r="E433">
            <v>23418</v>
          </cell>
          <cell r="F433">
            <v>88402.96</v>
          </cell>
        </row>
        <row r="434">
          <cell r="C434" t="str">
            <v>460010-600000</v>
          </cell>
          <cell r="D434" t="str">
            <v>ENV PEAD NATURAL 1 L D 13</v>
          </cell>
          <cell r="E434">
            <v>1789</v>
          </cell>
          <cell r="F434">
            <v>4997.28</v>
          </cell>
        </row>
        <row r="435">
          <cell r="C435" t="str">
            <v>460010-601003</v>
          </cell>
          <cell r="D435" t="str">
            <v>ENV NAT NOW DESENGRASANTE COCINA 1 L CA</v>
          </cell>
          <cell r="E435">
            <v>116</v>
          </cell>
          <cell r="F435">
            <v>409.36</v>
          </cell>
        </row>
        <row r="436">
          <cell r="C436" t="str">
            <v>460010-800000</v>
          </cell>
          <cell r="D436" t="str">
            <v>ENV BLANCO 1 L</v>
          </cell>
          <cell r="E436">
            <v>105</v>
          </cell>
          <cell r="F436">
            <v>317.60000000000002</v>
          </cell>
        </row>
        <row r="437">
          <cell r="C437" t="str">
            <v>460010-808001</v>
          </cell>
          <cell r="D437" t="str">
            <v>ENV BCO GV ANTI-HONGOS 1 L ATOM</v>
          </cell>
          <cell r="E437">
            <v>5393</v>
          </cell>
          <cell r="F437">
            <v>23040.48</v>
          </cell>
        </row>
        <row r="438">
          <cell r="C438" t="str">
            <v>460010-808002</v>
          </cell>
          <cell r="D438" t="str">
            <v>ENV BCO GV ANTI-HONGOS 1 L REFILL</v>
          </cell>
          <cell r="E438">
            <v>4702</v>
          </cell>
          <cell r="F438">
            <v>20113.52</v>
          </cell>
        </row>
        <row r="439">
          <cell r="C439" t="str">
            <v>460020-000000</v>
          </cell>
          <cell r="D439" t="str">
            <v>ENVASE PET CRISTAL 2 L</v>
          </cell>
          <cell r="E439">
            <v>4258</v>
          </cell>
          <cell r="F439">
            <v>9958.81</v>
          </cell>
        </row>
        <row r="440">
          <cell r="C440" t="str">
            <v>460020-001017</v>
          </cell>
          <cell r="D440" t="str">
            <v>ENV PET NOW LIMON 2 L</v>
          </cell>
          <cell r="E440">
            <v>584</v>
          </cell>
          <cell r="F440">
            <v>1957.2</v>
          </cell>
        </row>
        <row r="441">
          <cell r="C441" t="str">
            <v>460028-000000</v>
          </cell>
          <cell r="D441" t="str">
            <v>ENVASE NATURAL 2.8 L</v>
          </cell>
          <cell r="E441">
            <v>4188</v>
          </cell>
          <cell r="F441">
            <v>35092.050000000003</v>
          </cell>
        </row>
        <row r="442">
          <cell r="C442" t="str">
            <v>460028-001016</v>
          </cell>
          <cell r="D442" t="str">
            <v>ENV NAT NOW LAVATRASTES 2.8 L CA</v>
          </cell>
          <cell r="E442">
            <v>128</v>
          </cell>
          <cell r="F442">
            <v>1289.94</v>
          </cell>
        </row>
        <row r="443">
          <cell r="C443" t="str">
            <v>460028-001017</v>
          </cell>
          <cell r="D443" t="str">
            <v>ENV NAT NOW LAVATRASTES 2.8 L PR</v>
          </cell>
          <cell r="E443">
            <v>443</v>
          </cell>
          <cell r="F443">
            <v>4313.8900000000003</v>
          </cell>
        </row>
        <row r="444">
          <cell r="C444" t="str">
            <v>460040-101021</v>
          </cell>
          <cell r="D444" t="str">
            <v>ENV BCO 4L D13 NOW PRELAVADOR</v>
          </cell>
          <cell r="E444">
            <v>118</v>
          </cell>
          <cell r="F444">
            <v>1123.55</v>
          </cell>
        </row>
        <row r="445">
          <cell r="C445" t="str">
            <v>460040-107025</v>
          </cell>
          <cell r="D445" t="str">
            <v>ENV BCO 4L D13 MC BAÑOS Y AZULEJOS</v>
          </cell>
          <cell r="E445">
            <v>948</v>
          </cell>
          <cell r="F445">
            <v>8349.5400000000009</v>
          </cell>
        </row>
        <row r="446">
          <cell r="C446" t="str">
            <v>460050-000000</v>
          </cell>
          <cell r="D446" t="str">
            <v>ENVASE PET CRISTAL 5 L</v>
          </cell>
          <cell r="E446">
            <v>5009</v>
          </cell>
          <cell r="F446">
            <v>26893.26</v>
          </cell>
        </row>
        <row r="447">
          <cell r="C447" t="str">
            <v>460050-001007</v>
          </cell>
          <cell r="D447" t="str">
            <v>ENV PET SUAVIZANTE NOW 5L</v>
          </cell>
          <cell r="E447">
            <v>204</v>
          </cell>
          <cell r="F447">
            <v>1305.5999999999999</v>
          </cell>
        </row>
        <row r="448">
          <cell r="C448" t="str">
            <v>460050-001017</v>
          </cell>
          <cell r="D448" t="str">
            <v>ENV PET NOW LIMON 5 L</v>
          </cell>
          <cell r="E448">
            <v>41</v>
          </cell>
          <cell r="F448">
            <v>245.83</v>
          </cell>
        </row>
        <row r="449">
          <cell r="C449" t="str">
            <v>460050-002004</v>
          </cell>
          <cell r="D449" t="str">
            <v>ENV PET SEN PINO 5 L</v>
          </cell>
          <cell r="E449">
            <v>257</v>
          </cell>
          <cell r="F449">
            <v>1611.01</v>
          </cell>
        </row>
        <row r="450">
          <cell r="C450" t="str">
            <v>460050-002026</v>
          </cell>
          <cell r="D450" t="str">
            <v>ENV PET SEN SUAVIZANTE 5 L</v>
          </cell>
          <cell r="E450">
            <v>504</v>
          </cell>
          <cell r="F450">
            <v>3428.81</v>
          </cell>
        </row>
        <row r="451">
          <cell r="C451" t="str">
            <v>460050-100000</v>
          </cell>
          <cell r="D451" t="str">
            <v>ENVASE NATURAL 5 L D13 DISEÑO INNOVADOR</v>
          </cell>
          <cell r="E451">
            <v>120</v>
          </cell>
          <cell r="F451">
            <v>956.4</v>
          </cell>
        </row>
        <row r="452">
          <cell r="C452" t="str">
            <v>460050-104001</v>
          </cell>
          <cell r="D452" t="str">
            <v>ENV 5L D13 INNOVADOR PISOS MADERA</v>
          </cell>
          <cell r="E452">
            <v>399</v>
          </cell>
          <cell r="F452">
            <v>3754.2</v>
          </cell>
        </row>
        <row r="453">
          <cell r="C453" t="str">
            <v>460050-301001</v>
          </cell>
          <cell r="D453" t="str">
            <v>ENV PET BCO NOW MULTIUSOS 5 L</v>
          </cell>
          <cell r="E453">
            <v>557</v>
          </cell>
          <cell r="F453">
            <v>3330.86</v>
          </cell>
        </row>
        <row r="454">
          <cell r="C454" t="str">
            <v>460050-400000</v>
          </cell>
          <cell r="D454" t="str">
            <v>ENV NAR 5L D13 DISEÑO NOW</v>
          </cell>
          <cell r="E454">
            <v>351</v>
          </cell>
          <cell r="F454">
            <v>3615.27</v>
          </cell>
        </row>
        <row r="455">
          <cell r="C455" t="str">
            <v>460050-401002</v>
          </cell>
          <cell r="D455" t="str">
            <v>ENV NAR 5L D13 NOW ALL PURPOSE DEGREASER</v>
          </cell>
          <cell r="E455">
            <v>104</v>
          </cell>
          <cell r="F455">
            <v>1179.69</v>
          </cell>
        </row>
        <row r="456">
          <cell r="C456" t="str">
            <v>460050-409003</v>
          </cell>
          <cell r="D456" t="str">
            <v>ENV NAR 5L D13 MM MULTIUSOS DESENGRASANTE</v>
          </cell>
          <cell r="E456">
            <v>22154</v>
          </cell>
          <cell r="F456">
            <v>252197.46</v>
          </cell>
        </row>
        <row r="457">
          <cell r="C457" t="str">
            <v>460050-500000</v>
          </cell>
          <cell r="D457" t="str">
            <v>ENV NATURAL 5L D13 DISEÑO NOW</v>
          </cell>
          <cell r="E457">
            <v>32</v>
          </cell>
          <cell r="F457">
            <v>279.67</v>
          </cell>
        </row>
        <row r="458">
          <cell r="C458" t="str">
            <v>460050-501003</v>
          </cell>
          <cell r="D458" t="str">
            <v>ENV NAT 5L NOW DES COCINA CA</v>
          </cell>
          <cell r="E458">
            <v>114</v>
          </cell>
          <cell r="F458">
            <v>1310.48</v>
          </cell>
        </row>
        <row r="459">
          <cell r="C459" t="str">
            <v>460050-509004</v>
          </cell>
          <cell r="D459" t="str">
            <v>ENV NAT 5L MM VIDRIOS Y SUPERFICIES</v>
          </cell>
          <cell r="E459">
            <v>19559</v>
          </cell>
          <cell r="F459">
            <v>207460.88</v>
          </cell>
        </row>
        <row r="460">
          <cell r="C460" t="str">
            <v>460050-509010</v>
          </cell>
          <cell r="D460" t="str">
            <v>ENV NAT 5L MM DESENGRASANTE AUTOMOTRIZ</v>
          </cell>
          <cell r="E460">
            <v>1692</v>
          </cell>
          <cell r="F460">
            <v>18899.580000000002</v>
          </cell>
        </row>
        <row r="461">
          <cell r="C461" t="str">
            <v>460050-700000</v>
          </cell>
          <cell r="D461" t="str">
            <v>ENVASE PET VERDE 5 L</v>
          </cell>
          <cell r="E461">
            <v>1152</v>
          </cell>
          <cell r="F461">
            <v>6335.79</v>
          </cell>
        </row>
        <row r="462">
          <cell r="C462" t="str">
            <v>460050-800000</v>
          </cell>
          <cell r="D462" t="str">
            <v>ENVASE BLANCO 5 L D13 DISEÑO NOW</v>
          </cell>
          <cell r="E462">
            <v>5182</v>
          </cell>
          <cell r="F462">
            <v>50921.75</v>
          </cell>
        </row>
        <row r="463">
          <cell r="C463" t="str">
            <v>460050-801008</v>
          </cell>
          <cell r="D463" t="str">
            <v>ENV BCO 5 L D13 NOW BAÑOS Y AZULEJOS</v>
          </cell>
          <cell r="E463">
            <v>63</v>
          </cell>
          <cell r="F463">
            <v>803.52</v>
          </cell>
        </row>
        <row r="464">
          <cell r="C464" t="str">
            <v>460050-801021</v>
          </cell>
          <cell r="D464" t="str">
            <v>ENV BCO 5 L D13 NOW PRELAVADOR</v>
          </cell>
          <cell r="E464">
            <v>73</v>
          </cell>
          <cell r="F464">
            <v>836.58</v>
          </cell>
        </row>
        <row r="465">
          <cell r="C465" t="str">
            <v>460050-809005</v>
          </cell>
          <cell r="D465" t="str">
            <v>ENV BCO 5 L D13 MM BAÑOS Y AZULEJOS</v>
          </cell>
          <cell r="E465">
            <v>8066</v>
          </cell>
          <cell r="F465">
            <v>87858.66</v>
          </cell>
        </row>
        <row r="466">
          <cell r="C466" t="str">
            <v>460050-809012</v>
          </cell>
          <cell r="D466" t="str">
            <v>ENV BCO 5 L D13 MM ABRILANTADOR DE VINIL</v>
          </cell>
          <cell r="E466">
            <v>2840</v>
          </cell>
          <cell r="F466">
            <v>34162.959999999999</v>
          </cell>
        </row>
        <row r="467">
          <cell r="C467" t="str">
            <v>460090-000000</v>
          </cell>
          <cell r="D467" t="str">
            <v>ENVASE 9L TIPO A COLOR BLANCO</v>
          </cell>
          <cell r="E467">
            <v>9550</v>
          </cell>
          <cell r="F467">
            <v>134458.06</v>
          </cell>
        </row>
        <row r="468">
          <cell r="C468" t="str">
            <v>460090-009007</v>
          </cell>
          <cell r="D468" t="str">
            <v>ENV 9L TIPO A BCO MM DETERGENTE</v>
          </cell>
          <cell r="E468">
            <v>599</v>
          </cell>
          <cell r="F468">
            <v>9255.77</v>
          </cell>
        </row>
        <row r="469">
          <cell r="C469" t="str">
            <v>460090-200000</v>
          </cell>
          <cell r="D469" t="str">
            <v>ENVASE 9L TIPO A COLOR AZUL</v>
          </cell>
          <cell r="E469">
            <v>13357</v>
          </cell>
          <cell r="F469">
            <v>193469.63</v>
          </cell>
        </row>
        <row r="470">
          <cell r="C470" t="str">
            <v>460090-209006</v>
          </cell>
          <cell r="D470" t="str">
            <v>ENV 9L TIPO A AZUL MM SUAVIZANTE</v>
          </cell>
          <cell r="E470">
            <v>1359</v>
          </cell>
          <cell r="F470">
            <v>21144.54</v>
          </cell>
        </row>
        <row r="471">
          <cell r="C471" t="str">
            <v>460090-300000</v>
          </cell>
          <cell r="D471" t="str">
            <v>ENVASE 9L TIPO B COLOR BLANCO</v>
          </cell>
          <cell r="E471">
            <v>4072</v>
          </cell>
          <cell r="F471">
            <v>69243.149999999994</v>
          </cell>
        </row>
        <row r="472">
          <cell r="C472" t="str">
            <v>460090-305000</v>
          </cell>
          <cell r="D472" t="str">
            <v>ENV 9L TIPO B BCO NS DETERGENTE</v>
          </cell>
          <cell r="E472">
            <v>99</v>
          </cell>
          <cell r="F472">
            <v>1422.63</v>
          </cell>
        </row>
        <row r="473">
          <cell r="C473" t="str">
            <v>460090-400000</v>
          </cell>
          <cell r="D473" t="str">
            <v>ENVASE 9L TIPO B COLOR AZUL</v>
          </cell>
          <cell r="E473">
            <v>3638</v>
          </cell>
          <cell r="F473">
            <v>59786.46</v>
          </cell>
        </row>
        <row r="474">
          <cell r="C474" t="str">
            <v>460090-505002</v>
          </cell>
          <cell r="D474" t="str">
            <v>ENV 9L TIPO B NGO NATURAL SCIENCE DET R. OSCURA</v>
          </cell>
          <cell r="E474">
            <v>398</v>
          </cell>
          <cell r="F474">
            <v>6971.01</v>
          </cell>
        </row>
        <row r="475">
          <cell r="C475" t="str">
            <v>460090-600000</v>
          </cell>
          <cell r="D475" t="str">
            <v>ENVASE TIPO A 9L COLOR NEGRO</v>
          </cell>
          <cell r="E475">
            <v>2420</v>
          </cell>
          <cell r="F475">
            <v>34719.07</v>
          </cell>
        </row>
        <row r="476">
          <cell r="C476" t="str">
            <v>460090-609008</v>
          </cell>
          <cell r="D476" t="str">
            <v>ENV 9L TIPO A NGO MM DETERGENTE R. OSCURA</v>
          </cell>
          <cell r="E476">
            <v>7271</v>
          </cell>
          <cell r="F476">
            <v>114720.09</v>
          </cell>
        </row>
        <row r="477">
          <cell r="C477" t="str">
            <v>460090-700000</v>
          </cell>
          <cell r="D477" t="str">
            <v>ENVASE TIPO A 9L COLOR FIUSHA 500 GRS</v>
          </cell>
          <cell r="E477">
            <v>1435</v>
          </cell>
          <cell r="F477">
            <v>26263.7</v>
          </cell>
        </row>
        <row r="478">
          <cell r="C478" t="str">
            <v>460090-701021</v>
          </cell>
          <cell r="D478" t="str">
            <v>ENV 10 L TIPO A FIUSHA NOW QUITAMANCHAS</v>
          </cell>
          <cell r="E478">
            <v>858</v>
          </cell>
          <cell r="F478">
            <v>17703.13</v>
          </cell>
        </row>
        <row r="479">
          <cell r="C479" t="str">
            <v>460090-709010</v>
          </cell>
          <cell r="D479" t="str">
            <v>ENV 10 L TIPO A FIUSHA MM QUITAMANCHAS</v>
          </cell>
          <cell r="E479">
            <v>5545</v>
          </cell>
          <cell r="F479">
            <v>116538.04</v>
          </cell>
        </row>
        <row r="480">
          <cell r="C480" t="str">
            <v>460100-000000</v>
          </cell>
          <cell r="D480" t="str">
            <v>ENVASE PET CRISTAL 10 L (CON ASA Y TAPA)</v>
          </cell>
          <cell r="E480">
            <v>8743</v>
          </cell>
          <cell r="F480">
            <v>61997.97</v>
          </cell>
        </row>
        <row r="481">
          <cell r="C481" t="str">
            <v>460100-001017</v>
          </cell>
          <cell r="D481" t="str">
            <v>ENV PET NOW LIMÓN 10 L</v>
          </cell>
          <cell r="E481">
            <v>26</v>
          </cell>
          <cell r="F481">
            <v>225.04</v>
          </cell>
        </row>
        <row r="482">
          <cell r="C482" t="str">
            <v>460100-002002</v>
          </cell>
          <cell r="D482" t="str">
            <v>ENV PET SEN LAVANDA 10 L</v>
          </cell>
          <cell r="E482">
            <v>82</v>
          </cell>
          <cell r="F482">
            <v>709.3</v>
          </cell>
        </row>
        <row r="483">
          <cell r="C483" t="str">
            <v>460100-009013</v>
          </cell>
          <cell r="D483" t="str">
            <v>ENV PET MM LIMPIADOR BRISA DE MAR 10 L</v>
          </cell>
          <cell r="E483">
            <v>1637</v>
          </cell>
          <cell r="F483">
            <v>13369.22</v>
          </cell>
        </row>
        <row r="484">
          <cell r="C484" t="str">
            <v>460100-100000</v>
          </cell>
          <cell r="D484" t="str">
            <v>ENV PET VERDE TRASLÚCIDO 10 L</v>
          </cell>
          <cell r="E484">
            <v>3848</v>
          </cell>
          <cell r="F484">
            <v>28857.21</v>
          </cell>
        </row>
        <row r="485">
          <cell r="C485" t="str">
            <v>460100-102004</v>
          </cell>
          <cell r="D485" t="str">
            <v>ENV PET SENSACIONAL LIMPIADOR PINO 10 L</v>
          </cell>
          <cell r="E485">
            <v>68</v>
          </cell>
          <cell r="F485">
            <v>625.6</v>
          </cell>
        </row>
        <row r="486">
          <cell r="C486" t="str">
            <v>460100-109001</v>
          </cell>
          <cell r="D486" t="str">
            <v>ENV PET MM LIMPIADOR PINO 10 L</v>
          </cell>
          <cell r="E486">
            <v>11544</v>
          </cell>
          <cell r="F486">
            <v>98345.59</v>
          </cell>
        </row>
        <row r="487">
          <cell r="C487" t="str">
            <v>460100-200000</v>
          </cell>
          <cell r="D487" t="str">
            <v>ENV VERDE AMARILLENTO 10 L T/VERDE</v>
          </cell>
          <cell r="E487">
            <v>944</v>
          </cell>
          <cell r="F487">
            <v>21699.24</v>
          </cell>
        </row>
        <row r="488">
          <cell r="C488" t="str">
            <v>460100-209003</v>
          </cell>
          <cell r="D488" t="str">
            <v>ENV VDE MM DESENG MULTIUSOS CONC T/VERDE</v>
          </cell>
          <cell r="E488">
            <v>7862</v>
          </cell>
          <cell r="F488">
            <v>194381.74</v>
          </cell>
        </row>
        <row r="489">
          <cell r="C489" t="str">
            <v>460100-300000</v>
          </cell>
          <cell r="D489" t="str">
            <v>ENV NATURAL 10 L T/AZUL</v>
          </cell>
          <cell r="E489">
            <v>6</v>
          </cell>
          <cell r="F489">
            <v>134.91</v>
          </cell>
        </row>
        <row r="490">
          <cell r="C490" t="str">
            <v>460100-309011</v>
          </cell>
          <cell r="D490" t="str">
            <v>ENV NAT MM SHAMPOO AUTOMOTRIZ 10 L T/AZUL</v>
          </cell>
          <cell r="E490">
            <v>7631</v>
          </cell>
          <cell r="F490">
            <v>187733.81</v>
          </cell>
        </row>
        <row r="491">
          <cell r="C491" t="str">
            <v>460100-800000</v>
          </cell>
          <cell r="D491" t="str">
            <v>ENVASE BLANCO 10 L T/AZUL</v>
          </cell>
          <cell r="E491">
            <v>1000</v>
          </cell>
          <cell r="F491">
            <v>21900</v>
          </cell>
        </row>
        <row r="492">
          <cell r="C492" t="str">
            <v>460200-100000</v>
          </cell>
          <cell r="D492" t="str">
            <v>ENVASE VERDE NACARADO 20 L TAPA AMARILLA</v>
          </cell>
          <cell r="E492">
            <v>10</v>
          </cell>
          <cell r="F492">
            <v>391.63</v>
          </cell>
        </row>
        <row r="493">
          <cell r="C493" t="str">
            <v>460200-102004</v>
          </cell>
          <cell r="D493" t="str">
            <v>ENV SENSACIONAL LIMPIADOR PINO 20 L</v>
          </cell>
          <cell r="E493">
            <v>70</v>
          </cell>
          <cell r="F493">
            <v>2759.69</v>
          </cell>
        </row>
        <row r="494">
          <cell r="C494" t="str">
            <v>460200-109001</v>
          </cell>
          <cell r="D494" t="str">
            <v>ENV VER NAC MM LIMPIADOR PINO 20 L</v>
          </cell>
          <cell r="E494">
            <v>7091</v>
          </cell>
          <cell r="F494">
            <v>290493.71000000002</v>
          </cell>
        </row>
        <row r="495">
          <cell r="C495" t="str">
            <v>460200-500000</v>
          </cell>
          <cell r="D495" t="str">
            <v>ENVASE NATURAL 20 L TAPA ROSA</v>
          </cell>
          <cell r="E495">
            <v>5</v>
          </cell>
          <cell r="F495">
            <v>196.65</v>
          </cell>
        </row>
        <row r="496">
          <cell r="C496" t="str">
            <v>460200-502026</v>
          </cell>
          <cell r="D496" t="str">
            <v>ENV SENSACIONAL SUAVIZANTE 20L T/ROSA</v>
          </cell>
          <cell r="E496">
            <v>240</v>
          </cell>
          <cell r="F496">
            <v>9768.32</v>
          </cell>
        </row>
        <row r="497">
          <cell r="C497" t="str">
            <v>460200-507022</v>
          </cell>
          <cell r="D497" t="str">
            <v>ENV NAT MC SUAVIZANTE 20L T/ROSA</v>
          </cell>
          <cell r="E497">
            <v>838</v>
          </cell>
          <cell r="F497">
            <v>31172.42</v>
          </cell>
        </row>
        <row r="498">
          <cell r="C498" t="str">
            <v>460200-509006</v>
          </cell>
          <cell r="D498" t="str">
            <v>ENV NAT MM SUAVIZANTE 20 L T/ROSA</v>
          </cell>
          <cell r="E498">
            <v>11393</v>
          </cell>
          <cell r="F498">
            <v>466737.01</v>
          </cell>
        </row>
        <row r="499">
          <cell r="C499" t="str">
            <v>460200-600000</v>
          </cell>
          <cell r="D499" t="str">
            <v>ENVASE NATURAL 20 L TAPA AZUL</v>
          </cell>
          <cell r="E499">
            <v>6265</v>
          </cell>
          <cell r="F499">
            <v>246402.45</v>
          </cell>
        </row>
        <row r="500">
          <cell r="C500" t="str">
            <v>460200-601003</v>
          </cell>
          <cell r="D500" t="str">
            <v>ENV NOW DESENGRASANTE DE COCINAS 20L</v>
          </cell>
          <cell r="E500">
            <v>98</v>
          </cell>
          <cell r="F500">
            <v>3555.93</v>
          </cell>
        </row>
        <row r="501">
          <cell r="C501" t="str">
            <v>460200-601004</v>
          </cell>
          <cell r="D501" t="str">
            <v>ENV NOW VIDRIOS Y SUPERFICIES 20L</v>
          </cell>
          <cell r="E501">
            <v>96</v>
          </cell>
          <cell r="F501">
            <v>3483.17</v>
          </cell>
        </row>
        <row r="502">
          <cell r="C502" t="str">
            <v>460200-601017</v>
          </cell>
          <cell r="D502" t="str">
            <v>ENV NOW LIMPIADOR LIMÓN 20L</v>
          </cell>
          <cell r="E502">
            <v>24</v>
          </cell>
          <cell r="F502">
            <v>968.27</v>
          </cell>
        </row>
        <row r="503">
          <cell r="C503" t="str">
            <v>460200-602002</v>
          </cell>
          <cell r="D503" t="str">
            <v>ENV SENSACIONAL LAVANDA 20L T/MORADA</v>
          </cell>
          <cell r="E503">
            <v>176</v>
          </cell>
          <cell r="F503">
            <v>6532.24</v>
          </cell>
        </row>
        <row r="504">
          <cell r="C504" t="str">
            <v>460200-602029</v>
          </cell>
          <cell r="D504" t="str">
            <v>ENV SENSACIONAL DETERGENTE 20L T/AZUL</v>
          </cell>
          <cell r="E504">
            <v>240</v>
          </cell>
          <cell r="F504">
            <v>9765.39</v>
          </cell>
        </row>
        <row r="505">
          <cell r="C505" t="str">
            <v>460200-607005</v>
          </cell>
          <cell r="D505" t="str">
            <v>ENV SC LAVANDA 20 L TAPA AZUL CA</v>
          </cell>
          <cell r="E505">
            <v>64</v>
          </cell>
          <cell r="F505">
            <v>2443.7199999999998</v>
          </cell>
        </row>
        <row r="506">
          <cell r="C506" t="str">
            <v>460200-609007</v>
          </cell>
          <cell r="D506" t="str">
            <v>ENV NAT MM DETERGENTE 20L T/AZUL</v>
          </cell>
          <cell r="E506">
            <v>774</v>
          </cell>
          <cell r="F506">
            <v>31708.45</v>
          </cell>
        </row>
        <row r="507">
          <cell r="C507" t="str">
            <v>460200-800000</v>
          </cell>
          <cell r="D507" t="str">
            <v>ENVASE BLANCO 20 L TAPA AZUL</v>
          </cell>
          <cell r="E507">
            <v>3302</v>
          </cell>
          <cell r="F507">
            <v>129867.66</v>
          </cell>
        </row>
        <row r="508">
          <cell r="C508" t="str">
            <v>460200-802015</v>
          </cell>
          <cell r="D508" t="str">
            <v>ENV BLANQUEADOR SENSACIONAL 20L T/AZUL</v>
          </cell>
          <cell r="E508">
            <v>90</v>
          </cell>
          <cell r="F508">
            <v>3469.88</v>
          </cell>
        </row>
        <row r="509">
          <cell r="C509" t="str">
            <v>460200-809002</v>
          </cell>
          <cell r="D509" t="str">
            <v>ENV BCO MM BLANQUEADOR 20 L</v>
          </cell>
          <cell r="E509">
            <v>14948</v>
          </cell>
          <cell r="F509">
            <v>613357.19999999995</v>
          </cell>
        </row>
        <row r="510">
          <cell r="C510" t="str">
            <v>460700-000000</v>
          </cell>
          <cell r="D510" t="str">
            <v>PORRON CAP 70 KGS (PEROXIDO)</v>
          </cell>
          <cell r="E510">
            <v>9</v>
          </cell>
          <cell r="F510">
            <v>1763.49</v>
          </cell>
        </row>
        <row r="511">
          <cell r="C511" t="str">
            <v>462160-800000</v>
          </cell>
          <cell r="D511" t="str">
            <v>ENVASE AZUL 208 L</v>
          </cell>
          <cell r="E511">
            <v>0</v>
          </cell>
          <cell r="F511">
            <v>0</v>
          </cell>
        </row>
        <row r="512">
          <cell r="C512" t="str">
            <v>469999-000000</v>
          </cell>
          <cell r="D512" t="str">
            <v>CONTENEDOR NAT 1000 L VALV MARIPOSA</v>
          </cell>
          <cell r="E512">
            <v>57</v>
          </cell>
          <cell r="F512">
            <v>67611.59</v>
          </cell>
        </row>
        <row r="513">
          <cell r="C513" t="str">
            <v>469999-000001</v>
          </cell>
          <cell r="D513" t="str">
            <v>CONTENEDOR DE 1 TONELADA (IBC DE PEROXIDO)</v>
          </cell>
          <cell r="E513">
            <v>3</v>
          </cell>
          <cell r="F513">
            <v>13794.72</v>
          </cell>
        </row>
        <row r="514">
          <cell r="C514" t="str">
            <v>470000-000101</v>
          </cell>
          <cell r="D514" t="str">
            <v>TAPA R-28 BLANCA</v>
          </cell>
          <cell r="E514">
            <v>202</v>
          </cell>
          <cell r="F514">
            <v>34.340000000000003</v>
          </cell>
        </row>
        <row r="515">
          <cell r="C515" t="str">
            <v>470000-000102</v>
          </cell>
          <cell r="D515" t="str">
            <v>TAPA POLIGONAL R-28 AZUL (GV REFILL)</v>
          </cell>
          <cell r="E515">
            <v>38720</v>
          </cell>
          <cell r="F515">
            <v>10011.709999999999</v>
          </cell>
        </row>
        <row r="516">
          <cell r="C516" t="str">
            <v>470000-000280</v>
          </cell>
          <cell r="D516" t="str">
            <v>TAPA DOSIF T/HONGO 28/410 VDE</v>
          </cell>
          <cell r="E516">
            <v>119265</v>
          </cell>
          <cell r="F516">
            <v>81697.31</v>
          </cell>
        </row>
        <row r="517">
          <cell r="C517" t="str">
            <v>470000-000500</v>
          </cell>
          <cell r="D517" t="str">
            <v>TAPA R-45 BLANCA</v>
          </cell>
          <cell r="E517">
            <v>2055</v>
          </cell>
          <cell r="F517">
            <v>688.34</v>
          </cell>
        </row>
        <row r="518">
          <cell r="C518" t="str">
            <v>470000-000509</v>
          </cell>
          <cell r="D518" t="str">
            <v>TAPA 358 AZUL ROYAL 358RBX-S</v>
          </cell>
          <cell r="E518">
            <v>288200</v>
          </cell>
          <cell r="F518">
            <v>86314.96</v>
          </cell>
        </row>
        <row r="519">
          <cell r="C519" t="str">
            <v>470000-000900</v>
          </cell>
          <cell r="D519" t="str">
            <v>VALVULA DOSIF WX300</v>
          </cell>
          <cell r="E519">
            <v>289937</v>
          </cell>
          <cell r="F519">
            <v>879987.79</v>
          </cell>
        </row>
        <row r="520">
          <cell r="C520" t="str">
            <v>470000-000901</v>
          </cell>
          <cell r="D520" t="str">
            <v>VASO DOSIFICADOR WX301</v>
          </cell>
          <cell r="E520">
            <v>304229</v>
          </cell>
          <cell r="F520">
            <v>237633.27</v>
          </cell>
        </row>
        <row r="521">
          <cell r="C521" t="str">
            <v>470000-000902</v>
          </cell>
          <cell r="D521" t="str">
            <v>TAPA R-38 LWB COLOR BLANCO</v>
          </cell>
          <cell r="E521">
            <v>83511</v>
          </cell>
          <cell r="F521">
            <v>36578.639999999999</v>
          </cell>
        </row>
        <row r="522">
          <cell r="C522" t="str">
            <v>470000-000904</v>
          </cell>
          <cell r="D522" t="str">
            <v>VASO DOSIFICADOR WX301 (IMPORTACIÓN)</v>
          </cell>
          <cell r="E522">
            <v>280</v>
          </cell>
          <cell r="F522">
            <v>363.72</v>
          </cell>
        </row>
        <row r="523">
          <cell r="C523" t="str">
            <v>470000-000905</v>
          </cell>
          <cell r="D523" t="str">
            <v>TAPA R-38 LWB COLOR NEGRO</v>
          </cell>
          <cell r="E523">
            <v>28735</v>
          </cell>
          <cell r="F523">
            <v>12332.86</v>
          </cell>
        </row>
        <row r="524">
          <cell r="C524" t="str">
            <v>470000-000906</v>
          </cell>
          <cell r="D524" t="str">
            <v>TAPA R-38 CON POLIFOAM 1102K PP/F3 BLANCA</v>
          </cell>
          <cell r="E524">
            <v>12854</v>
          </cell>
          <cell r="F524">
            <v>5815.76</v>
          </cell>
        </row>
        <row r="525">
          <cell r="C525" t="str">
            <v>470000-000907</v>
          </cell>
          <cell r="D525" t="str">
            <v>VALVULA DOSIFICADORA DELTA TAP R-38/400 BOTON AZUL</v>
          </cell>
          <cell r="E525">
            <v>92568</v>
          </cell>
          <cell r="F525">
            <v>388986.43</v>
          </cell>
        </row>
        <row r="526">
          <cell r="C526" t="str">
            <v>470000-000908</v>
          </cell>
          <cell r="D526" t="str">
            <v>VASO MEDIDOR PARA DELTA-TAP</v>
          </cell>
          <cell r="E526">
            <v>86008</v>
          </cell>
          <cell r="F526">
            <v>109379.84</v>
          </cell>
        </row>
        <row r="527">
          <cell r="C527" t="str">
            <v>470001-000109</v>
          </cell>
          <cell r="D527" t="str">
            <v>ATOM TS3 DEXTER SPRAY-STREAM AZUL REFLEX</v>
          </cell>
          <cell r="E527">
            <v>24223</v>
          </cell>
          <cell r="F527">
            <v>51958.33</v>
          </cell>
        </row>
        <row r="528">
          <cell r="C528" t="str">
            <v>470001-000110</v>
          </cell>
          <cell r="D528" t="str">
            <v>ATOM TS3 DEXTER SPRAY-STREAM TRAN-AZUL R</v>
          </cell>
          <cell r="E528">
            <v>272823</v>
          </cell>
          <cell r="F528">
            <v>610822.51</v>
          </cell>
        </row>
        <row r="529">
          <cell r="C529" t="str">
            <v>470001-000111</v>
          </cell>
          <cell r="D529" t="str">
            <v>ATOM TS3 DEXTER SPRAY-STREAM AZUL REFLEX (ESPUMANTE)</v>
          </cell>
          <cell r="E529">
            <v>31427</v>
          </cell>
          <cell r="F529">
            <v>72926.27</v>
          </cell>
        </row>
        <row r="530">
          <cell r="C530" t="str">
            <v>480000-000100</v>
          </cell>
          <cell r="D530" t="str">
            <v>CORRUGADO NOW MISCELANEOS 1L R11 FLAUTA C</v>
          </cell>
          <cell r="E530">
            <v>7210</v>
          </cell>
          <cell r="F530">
            <v>54349.52</v>
          </cell>
        </row>
        <row r="531">
          <cell r="C531" t="str">
            <v>480000-000103</v>
          </cell>
          <cell r="D531" t="str">
            <v>CORRUGADO 1 L GV ANTI-HONGOS</v>
          </cell>
          <cell r="E531">
            <v>24</v>
          </cell>
          <cell r="F531">
            <v>172.8</v>
          </cell>
        </row>
        <row r="532">
          <cell r="C532" t="str">
            <v>480000-000109</v>
          </cell>
          <cell r="D532" t="str">
            <v>CAJA 1 L GV ANTI-HONGOS (37.3 x 33.3 x 29)</v>
          </cell>
          <cell r="E532">
            <v>1500.5</v>
          </cell>
          <cell r="F532">
            <v>12073.09</v>
          </cell>
        </row>
        <row r="533">
          <cell r="C533" t="str">
            <v>480000-000204</v>
          </cell>
          <cell r="D533" t="str">
            <v>CORRUGADO PET 2 L S/IMPRESION</v>
          </cell>
          <cell r="E533">
            <v>1295</v>
          </cell>
          <cell r="F533">
            <v>6358.38</v>
          </cell>
        </row>
        <row r="534">
          <cell r="C534" t="str">
            <v>480000-000280</v>
          </cell>
          <cell r="D534" t="str">
            <v>CAJA LAVATRASTES 2.8 L</v>
          </cell>
          <cell r="E534">
            <v>7574</v>
          </cell>
          <cell r="F534">
            <v>52002.58</v>
          </cell>
        </row>
        <row r="535">
          <cell r="C535" t="str">
            <v>480000-000281</v>
          </cell>
          <cell r="D535" t="str">
            <v>DIV INTERNO LAVATRASTES 2.8 L</v>
          </cell>
          <cell r="E535">
            <v>6033</v>
          </cell>
          <cell r="F535">
            <v>27251.07</v>
          </cell>
        </row>
        <row r="536">
          <cell r="C536" t="str">
            <v>480000-000282</v>
          </cell>
          <cell r="D536" t="str">
            <v>CAJA NOW LAVATRASTES 2.8 L CA</v>
          </cell>
          <cell r="E536">
            <v>77</v>
          </cell>
          <cell r="F536">
            <v>770</v>
          </cell>
        </row>
        <row r="537">
          <cell r="C537" t="str">
            <v>480000-000283</v>
          </cell>
          <cell r="D537" t="str">
            <v>DIV INT NOW LAVATRASTES 2.8 L CA</v>
          </cell>
          <cell r="E537">
            <v>648</v>
          </cell>
          <cell r="F537">
            <v>4138.95</v>
          </cell>
        </row>
        <row r="538">
          <cell r="C538" t="str">
            <v>480000-000374</v>
          </cell>
          <cell r="D538" t="str">
            <v>CORRUGADO PET 3.785 L S/IMPRESION</v>
          </cell>
          <cell r="E538">
            <v>864</v>
          </cell>
          <cell r="F538">
            <v>4579.2</v>
          </cell>
        </row>
        <row r="539">
          <cell r="C539" t="str">
            <v>480000-000500</v>
          </cell>
          <cell r="D539" t="str">
            <v>CORRUGADO PET 5 L CM</v>
          </cell>
          <cell r="E539">
            <v>93</v>
          </cell>
          <cell r="F539">
            <v>604.5</v>
          </cell>
        </row>
        <row r="540">
          <cell r="C540" t="str">
            <v>480000-000502</v>
          </cell>
          <cell r="D540" t="str">
            <v>CAJA INNOVADOR PISOS MADERA 5LT 40ECT LB</v>
          </cell>
          <cell r="E540">
            <v>2400</v>
          </cell>
          <cell r="F540">
            <v>27072</v>
          </cell>
        </row>
        <row r="541">
          <cell r="C541" t="str">
            <v>480000-000503</v>
          </cell>
          <cell r="D541" t="str">
            <v>DIV INT INNOVADOR PISOS MADERA 5LT 40ECT LB</v>
          </cell>
          <cell r="E541">
            <v>27</v>
          </cell>
          <cell r="F541">
            <v>174.96</v>
          </cell>
        </row>
        <row r="542">
          <cell r="C542" t="str">
            <v>480000-000504</v>
          </cell>
          <cell r="D542" t="str">
            <v>CAJA NOW 4+1 CA</v>
          </cell>
          <cell r="E542">
            <v>461</v>
          </cell>
          <cell r="F542">
            <v>4199.22</v>
          </cell>
        </row>
        <row r="543">
          <cell r="C543" t="str">
            <v>480000-000505</v>
          </cell>
          <cell r="D543" t="str">
            <v>DIV INT NOW 4+1 CA</v>
          </cell>
          <cell r="E543">
            <v>685</v>
          </cell>
          <cell r="F543">
            <v>6411.61</v>
          </cell>
        </row>
        <row r="544">
          <cell r="C544" t="str">
            <v>480000-000506</v>
          </cell>
          <cell r="D544" t="str">
            <v>CAJA NOW 5+1 CA</v>
          </cell>
          <cell r="E544">
            <v>704</v>
          </cell>
          <cell r="F544">
            <v>7355.38</v>
          </cell>
        </row>
        <row r="545">
          <cell r="C545" t="str">
            <v>480000-000507</v>
          </cell>
          <cell r="D545" t="str">
            <v>DIV INT NOW 5+1 CA</v>
          </cell>
          <cell r="E545">
            <v>1920</v>
          </cell>
          <cell r="F545">
            <v>19343.21</v>
          </cell>
        </row>
        <row r="546">
          <cell r="C546" t="str">
            <v>480000-000508</v>
          </cell>
          <cell r="D546" t="str">
            <v>CAJA NOW PISOS MADERA 5LT CA</v>
          </cell>
          <cell r="E546">
            <v>2400</v>
          </cell>
          <cell r="F546">
            <v>22932</v>
          </cell>
        </row>
        <row r="547">
          <cell r="C547" t="str">
            <v>480000-000509</v>
          </cell>
          <cell r="D547" t="str">
            <v>DIV INT NOW PISOS MADERA 5LT CA</v>
          </cell>
          <cell r="E547">
            <v>1975</v>
          </cell>
          <cell r="F547">
            <v>14077.8</v>
          </cell>
        </row>
        <row r="548">
          <cell r="C548" t="str">
            <v>480003-000100</v>
          </cell>
          <cell r="D548" t="str">
            <v>DIV CORTO MISCELANEOS 1 L 23 ECT (330X290)</v>
          </cell>
          <cell r="E548">
            <v>10448</v>
          </cell>
          <cell r="F548">
            <v>10682.1</v>
          </cell>
        </row>
        <row r="549">
          <cell r="C549" t="str">
            <v>480003-000503</v>
          </cell>
          <cell r="D549" t="str">
            <v>DIV CORTO 4+1 (88x30.5 CM) R11/KG CB</v>
          </cell>
          <cell r="E549">
            <v>2850</v>
          </cell>
          <cell r="F549">
            <v>8949</v>
          </cell>
        </row>
        <row r="550">
          <cell r="C550" t="str">
            <v>480003-000600</v>
          </cell>
          <cell r="D550" t="str">
            <v>DIV CORTO 5+1 (90.5X30.9 CM) D13</v>
          </cell>
          <cell r="E550">
            <v>14933</v>
          </cell>
          <cell r="F550">
            <v>55804.6</v>
          </cell>
        </row>
        <row r="551">
          <cell r="C551" t="str">
            <v>480003-000900</v>
          </cell>
          <cell r="D551" t="str">
            <v>DIV CORTO 9 L 44ECT CD</v>
          </cell>
          <cell r="E551">
            <v>42914</v>
          </cell>
          <cell r="F551">
            <v>99275.53</v>
          </cell>
        </row>
        <row r="552">
          <cell r="C552" t="str">
            <v>480003-001000</v>
          </cell>
          <cell r="D552" t="str">
            <v>DIV CORTO 4R 10L (98X42.7 CM) 44 ECT</v>
          </cell>
          <cell r="E552">
            <v>9990</v>
          </cell>
          <cell r="F552">
            <v>59514.53</v>
          </cell>
        </row>
        <row r="553">
          <cell r="C553" t="str">
            <v>480004-000100</v>
          </cell>
          <cell r="D553" t="str">
            <v>DIV LARGO MISCELANEOS 1 L 23 ECT (370X290)</v>
          </cell>
          <cell r="E553">
            <v>12140.5</v>
          </cell>
          <cell r="F553">
            <v>14184.04</v>
          </cell>
        </row>
        <row r="554">
          <cell r="C554" t="str">
            <v>480004-000600</v>
          </cell>
          <cell r="D554" t="str">
            <v>DIV LARGO 5+1(156X30.9 CM) D13</v>
          </cell>
          <cell r="E554">
            <v>10719</v>
          </cell>
          <cell r="F554">
            <v>63613.04</v>
          </cell>
        </row>
        <row r="555">
          <cell r="C555" t="str">
            <v>480004-000900</v>
          </cell>
          <cell r="D555" t="str">
            <v>DIV LARGO 1R 9 L 44ECT</v>
          </cell>
          <cell r="E555">
            <v>21324</v>
          </cell>
          <cell r="F555">
            <v>105905.68</v>
          </cell>
        </row>
        <row r="556">
          <cell r="C556" t="str">
            <v>480004-000901</v>
          </cell>
          <cell r="D556" t="str">
            <v>DIV LARGO 5R 9 L 44ECT CD</v>
          </cell>
          <cell r="E556">
            <v>8356</v>
          </cell>
          <cell r="F556">
            <v>41500.1</v>
          </cell>
        </row>
        <row r="557">
          <cell r="C557" t="str">
            <v>480004-001000</v>
          </cell>
          <cell r="D557" t="str">
            <v>DIV LARGO 5R 10L (118X42.7 CM) 44 ECT</v>
          </cell>
          <cell r="E557">
            <v>8039</v>
          </cell>
          <cell r="F557">
            <v>54849.18</v>
          </cell>
        </row>
        <row r="558">
          <cell r="C558" t="str">
            <v>480005-000046</v>
          </cell>
          <cell r="D558" t="str">
            <v>POSTE 120 PUNTOS X 46 CMS</v>
          </cell>
          <cell r="E558">
            <v>5824</v>
          </cell>
          <cell r="F558">
            <v>5125.12</v>
          </cell>
        </row>
        <row r="559">
          <cell r="C559" t="str">
            <v>480005-000096</v>
          </cell>
          <cell r="D559" t="str">
            <v>POSTE 250 PUNTOS X 96 CMS</v>
          </cell>
          <cell r="E559">
            <v>4000</v>
          </cell>
          <cell r="F559">
            <v>14680</v>
          </cell>
        </row>
        <row r="560">
          <cell r="C560" t="str">
            <v>480005-000106</v>
          </cell>
          <cell r="D560" t="str">
            <v>POSTE 200 PUNTOS X 106 CMS</v>
          </cell>
          <cell r="E560">
            <v>580</v>
          </cell>
          <cell r="F560">
            <v>2349</v>
          </cell>
        </row>
        <row r="561">
          <cell r="C561" t="str">
            <v>480005-000109</v>
          </cell>
          <cell r="D561" t="str">
            <v>POSTE 250 PUNTOS X 108.5 CMS</v>
          </cell>
          <cell r="E561">
            <v>8564</v>
          </cell>
          <cell r="F561">
            <v>41020.81</v>
          </cell>
        </row>
        <row r="562">
          <cell r="C562" t="str">
            <v>480005-000111</v>
          </cell>
          <cell r="D562" t="str">
            <v>POSTE 250 PUNTOS X 111.5 CMS</v>
          </cell>
          <cell r="E562">
            <v>2016</v>
          </cell>
          <cell r="F562">
            <v>8520</v>
          </cell>
        </row>
        <row r="563">
          <cell r="C563" t="str">
            <v>480005-000115</v>
          </cell>
          <cell r="D563" t="str">
            <v>POSTE 250 PUNTOS X 115 CMS</v>
          </cell>
          <cell r="E563">
            <v>3088</v>
          </cell>
          <cell r="F563">
            <v>13587.2</v>
          </cell>
        </row>
        <row r="564">
          <cell r="C564" t="str">
            <v>480005-000128</v>
          </cell>
          <cell r="D564" t="str">
            <v>POSTE 250 PUNTOS X 127.5 CMS</v>
          </cell>
          <cell r="E564">
            <v>16448</v>
          </cell>
          <cell r="F564">
            <v>92838.16</v>
          </cell>
        </row>
        <row r="565">
          <cell r="C565" t="str">
            <v>480005-000129</v>
          </cell>
          <cell r="D565" t="str">
            <v>POSTE 250 PUNTOS X 129.5 CMS</v>
          </cell>
          <cell r="E565">
            <v>4722</v>
          </cell>
          <cell r="F565">
            <v>24507.18</v>
          </cell>
        </row>
        <row r="566">
          <cell r="C566" t="str">
            <v>480005-000133</v>
          </cell>
          <cell r="D566" t="str">
            <v>POSTE 250 PUNTOS X 133 CMS</v>
          </cell>
          <cell r="E566">
            <v>4190</v>
          </cell>
          <cell r="F566">
            <v>23956.61</v>
          </cell>
        </row>
        <row r="567">
          <cell r="C567" t="str">
            <v>480005-000143</v>
          </cell>
          <cell r="D567" t="str">
            <v>POSTE 200 PUNTOS x 142 CM</v>
          </cell>
          <cell r="E567">
            <v>7709</v>
          </cell>
          <cell r="F567">
            <v>45634.48</v>
          </cell>
        </row>
        <row r="568">
          <cell r="C568" t="str">
            <v>480005-000144</v>
          </cell>
          <cell r="D568" t="str">
            <v>POSTE 250 PUNTOS X 142 CMS</v>
          </cell>
          <cell r="E568">
            <v>4860</v>
          </cell>
          <cell r="F568">
            <v>32812.79</v>
          </cell>
        </row>
        <row r="569">
          <cell r="C569" t="str">
            <v>480005-000170</v>
          </cell>
          <cell r="D569" t="str">
            <v>POSTE 250 PUNTOS X 170 CMS</v>
          </cell>
          <cell r="E569">
            <v>1330</v>
          </cell>
          <cell r="F569">
            <v>9709</v>
          </cell>
        </row>
        <row r="570">
          <cell r="C570" t="str">
            <v>480005-000200</v>
          </cell>
          <cell r="D570" t="str">
            <v>POSTE 250 PUNTOS X 197 CM</v>
          </cell>
          <cell r="E570">
            <v>1917</v>
          </cell>
          <cell r="F570">
            <v>16217.82</v>
          </cell>
        </row>
        <row r="571">
          <cell r="C571" t="str">
            <v>480005-000208</v>
          </cell>
          <cell r="D571" t="str">
            <v>POSTE 200 PUNTOS X 208 CM</v>
          </cell>
          <cell r="E571">
            <v>1608</v>
          </cell>
          <cell r="F571">
            <v>11432.88</v>
          </cell>
        </row>
        <row r="572">
          <cell r="C572" t="str">
            <v>480006-000280</v>
          </cell>
          <cell r="D572" t="str">
            <v>CHAROLA NOW LAVATRASTES 2.8 CA</v>
          </cell>
          <cell r="E572">
            <v>329</v>
          </cell>
          <cell r="F572">
            <v>11811.1</v>
          </cell>
        </row>
        <row r="573">
          <cell r="C573" t="str">
            <v>480006-000500</v>
          </cell>
          <cell r="D573" t="str">
            <v>CHAROLA NOW 4+1 D13</v>
          </cell>
          <cell r="E573">
            <v>308</v>
          </cell>
          <cell r="F573">
            <v>8003.26</v>
          </cell>
        </row>
        <row r="574">
          <cell r="C574" t="str">
            <v>480006-000501</v>
          </cell>
          <cell r="D574" t="str">
            <v>CHAROLA NOW 4+1 LB R16 C</v>
          </cell>
          <cell r="E574">
            <v>284</v>
          </cell>
          <cell r="F574">
            <v>6588.75</v>
          </cell>
        </row>
        <row r="575">
          <cell r="C575" t="str">
            <v>480006-000502</v>
          </cell>
          <cell r="D575" t="str">
            <v>CHAROLA PISOS MADERA 5 L</v>
          </cell>
          <cell r="E575">
            <v>150</v>
          </cell>
          <cell r="F575">
            <v>5119.5</v>
          </cell>
        </row>
        <row r="576">
          <cell r="C576" t="str">
            <v>480006-000505</v>
          </cell>
          <cell r="D576" t="str">
            <v>TAPA NOW 5+1 CA</v>
          </cell>
          <cell r="E576">
            <v>350</v>
          </cell>
          <cell r="F576">
            <v>13384</v>
          </cell>
        </row>
        <row r="577">
          <cell r="C577" t="str">
            <v>480006-000508</v>
          </cell>
          <cell r="D577" t="str">
            <v>CHAROLA MM BLANCA SIN IMPRESIÓN BIPACK</v>
          </cell>
          <cell r="E577">
            <v>2313</v>
          </cell>
          <cell r="F577">
            <v>47231.46</v>
          </cell>
        </row>
        <row r="578">
          <cell r="C578" t="str">
            <v>480006-000603</v>
          </cell>
          <cell r="D578" t="str">
            <v>CHAROLA MM DESENGRASANTE BIPACK</v>
          </cell>
          <cell r="E578">
            <v>6</v>
          </cell>
          <cell r="F578">
            <v>117.34</v>
          </cell>
        </row>
        <row r="579">
          <cell r="C579" t="str">
            <v>480006-000606</v>
          </cell>
          <cell r="D579" t="str">
            <v>CHAROLA MM BAÑOS CON CLORO BIPACK D16</v>
          </cell>
          <cell r="E579">
            <v>3039</v>
          </cell>
          <cell r="F579">
            <v>62056.35</v>
          </cell>
        </row>
        <row r="580">
          <cell r="C580" t="str">
            <v>480006-000607</v>
          </cell>
          <cell r="D580" t="str">
            <v>CHAROLA MM ABRILLANTADOR BIPACK D16</v>
          </cell>
          <cell r="E580">
            <v>1537</v>
          </cell>
          <cell r="F580">
            <v>31283.040000000001</v>
          </cell>
        </row>
        <row r="581">
          <cell r="C581" t="str">
            <v>480006-000608</v>
          </cell>
          <cell r="D581" t="str">
            <v>CHAROLA MM DESENGRASANTE P/MOTORES 5L D16</v>
          </cell>
          <cell r="E581">
            <v>1328</v>
          </cell>
          <cell r="F581">
            <v>27085.46</v>
          </cell>
        </row>
        <row r="582">
          <cell r="C582" t="str">
            <v>480006-000609</v>
          </cell>
          <cell r="D582" t="str">
            <v>CHAROLA MM DESENGRASANTE BIPACK D16</v>
          </cell>
          <cell r="E582">
            <v>2217</v>
          </cell>
          <cell r="F582">
            <v>45270.45</v>
          </cell>
        </row>
        <row r="583">
          <cell r="C583" t="str">
            <v>480006-000610</v>
          </cell>
          <cell r="D583" t="str">
            <v>CHAROLA MM VIDRIOS Y SUPERFICIES BIPACK D16</v>
          </cell>
          <cell r="E583">
            <v>920</v>
          </cell>
          <cell r="F583">
            <v>18759.509999999998</v>
          </cell>
        </row>
        <row r="584">
          <cell r="C584" t="str">
            <v>480006-000903</v>
          </cell>
          <cell r="D584" t="str">
            <v>CHAROLA MC SUAVIZANTE 9 L 40 ECT</v>
          </cell>
          <cell r="E584">
            <v>109</v>
          </cell>
          <cell r="F584">
            <v>2218.16</v>
          </cell>
        </row>
        <row r="585">
          <cell r="C585" t="str">
            <v>480006-000905</v>
          </cell>
          <cell r="D585" t="str">
            <v>TAPA BCA SIN IMPRESIÓN 9 L 40 ECT</v>
          </cell>
          <cell r="E585">
            <v>5924</v>
          </cell>
          <cell r="F585">
            <v>131332.4</v>
          </cell>
        </row>
        <row r="586">
          <cell r="C586" t="str">
            <v>480006-000907</v>
          </cell>
          <cell r="D586" t="str">
            <v>CHAROLA MM SUAVIZANTE 9 L 40 ECT</v>
          </cell>
          <cell r="E586">
            <v>261</v>
          </cell>
          <cell r="F586">
            <v>5509.52</v>
          </cell>
        </row>
        <row r="587">
          <cell r="C587" t="str">
            <v>480006-000908</v>
          </cell>
          <cell r="D587" t="str">
            <v>CHAROLA MM DETERGENTE 9 L 40 ECT</v>
          </cell>
          <cell r="E587">
            <v>324</v>
          </cell>
          <cell r="F587">
            <v>6906.02</v>
          </cell>
        </row>
        <row r="588">
          <cell r="C588" t="str">
            <v>480006-000909</v>
          </cell>
          <cell r="D588" t="str">
            <v>CHAROLA MM DETERGENTE R OSCURA 9L</v>
          </cell>
          <cell r="E588">
            <v>143</v>
          </cell>
          <cell r="F588">
            <v>2905.27</v>
          </cell>
        </row>
        <row r="589">
          <cell r="C589" t="str">
            <v>480006-000911</v>
          </cell>
          <cell r="D589" t="str">
            <v>CHAROLA MM SUAVIZANTE 9 L 40 ECT D16</v>
          </cell>
          <cell r="E589">
            <v>4018</v>
          </cell>
          <cell r="F589">
            <v>89079.05</v>
          </cell>
        </row>
        <row r="590">
          <cell r="C590" t="str">
            <v>480006-000912</v>
          </cell>
          <cell r="D590" t="str">
            <v>CHAROLA MM DETERGENTE 9 L 40 ECT D16</v>
          </cell>
          <cell r="E590">
            <v>4609</v>
          </cell>
          <cell r="F590">
            <v>102142.23</v>
          </cell>
        </row>
        <row r="591">
          <cell r="C591" t="str">
            <v>480006-000913</v>
          </cell>
          <cell r="D591" t="str">
            <v>CHAROLA MM DETERGENTE R OSCURA 9 L 40 ECT D16</v>
          </cell>
          <cell r="E591">
            <v>1422</v>
          </cell>
          <cell r="F591">
            <v>31462.43</v>
          </cell>
        </row>
        <row r="592">
          <cell r="C592" t="str">
            <v>480006-000914</v>
          </cell>
          <cell r="D592" t="str">
            <v>CHAROLA MM QUITAMANCHAS 9 L 40 ECT D16</v>
          </cell>
          <cell r="E592">
            <v>1048</v>
          </cell>
          <cell r="F592">
            <v>22338.12</v>
          </cell>
        </row>
        <row r="593">
          <cell r="C593" t="str">
            <v>480006-001000</v>
          </cell>
          <cell r="D593" t="str">
            <v>CHAROLA MM LIMPIADOR PINO 10 L 44 ECT</v>
          </cell>
          <cell r="E593">
            <v>8</v>
          </cell>
          <cell r="F593">
            <v>178.06</v>
          </cell>
        </row>
        <row r="594">
          <cell r="C594" t="str">
            <v>480006-001001</v>
          </cell>
          <cell r="D594" t="str">
            <v>CHAROLA MM LIMPIADOR MANZANA CANELA 10 L 44 ECT</v>
          </cell>
          <cell r="E594">
            <v>296</v>
          </cell>
          <cell r="F594">
            <v>6298.88</v>
          </cell>
        </row>
        <row r="595">
          <cell r="C595" t="str">
            <v>480006-001003</v>
          </cell>
          <cell r="D595" t="str">
            <v>CHAROLA LIMPIADOR SIN IMPRESION 10 L 44 ECT</v>
          </cell>
          <cell r="E595">
            <v>1854</v>
          </cell>
          <cell r="F595">
            <v>43087.06</v>
          </cell>
        </row>
        <row r="596">
          <cell r="C596" t="str">
            <v>480006-001005</v>
          </cell>
          <cell r="D596" t="str">
            <v>CHAROLA MM LIMPIADOR PINO 10 L 44 ECT D16</v>
          </cell>
          <cell r="E596">
            <v>2599</v>
          </cell>
          <cell r="F596">
            <v>60394.86</v>
          </cell>
        </row>
        <row r="597">
          <cell r="C597" t="str">
            <v>480006-001006</v>
          </cell>
          <cell r="D597" t="str">
            <v>CHAROLA MM LIMPIADOR BRISA DE MAR 10 L 44 ECT D16</v>
          </cell>
          <cell r="E597">
            <v>102</v>
          </cell>
          <cell r="F597">
            <v>2117.21</v>
          </cell>
        </row>
        <row r="598">
          <cell r="C598" t="str">
            <v>480006-002001</v>
          </cell>
          <cell r="D598" t="str">
            <v>SEPARADOR CORRUGADO S/G</v>
          </cell>
          <cell r="E598">
            <v>2982</v>
          </cell>
          <cell r="F598">
            <v>18163.18</v>
          </cell>
        </row>
        <row r="599">
          <cell r="C599" t="str">
            <v>480007-000506</v>
          </cell>
          <cell r="D599" t="str">
            <v>ESQ INTERIOR ISO 4+1 D13</v>
          </cell>
          <cell r="E599">
            <v>9</v>
          </cell>
          <cell r="F599">
            <v>20.239999999999998</v>
          </cell>
        </row>
        <row r="600">
          <cell r="C600" t="str">
            <v>480007-000601</v>
          </cell>
          <cell r="D600" t="str">
            <v>ESQ INTERIOR (48.4x30.9 CM) D13</v>
          </cell>
          <cell r="E600">
            <v>11921</v>
          </cell>
          <cell r="F600">
            <v>25483.94</v>
          </cell>
        </row>
        <row r="601">
          <cell r="C601" t="str">
            <v>480007-000907</v>
          </cell>
          <cell r="D601" t="str">
            <v>ESQ INTERIOR MM 44 ECT</v>
          </cell>
          <cell r="E601">
            <v>41630</v>
          </cell>
          <cell r="F601">
            <v>94916.4</v>
          </cell>
        </row>
        <row r="602">
          <cell r="C602" t="str">
            <v>480007-001000</v>
          </cell>
          <cell r="D602" t="str">
            <v>ESQ INTERIOR 10L (48X42.7 CM) 44 ECT</v>
          </cell>
          <cell r="E602">
            <v>5618</v>
          </cell>
          <cell r="F602">
            <v>17972.849999999999</v>
          </cell>
        </row>
        <row r="603">
          <cell r="C603" t="str">
            <v>480008-000500</v>
          </cell>
          <cell r="D603" t="str">
            <v>DIV MEDIANO 4+1 (93x30.5 CM) R11/KG CB</v>
          </cell>
          <cell r="E603">
            <v>3000</v>
          </cell>
          <cell r="F603">
            <v>9840</v>
          </cell>
        </row>
        <row r="604">
          <cell r="C604" t="str">
            <v>480008-000900</v>
          </cell>
          <cell r="D604" t="str">
            <v>DIV MEDIANO 3R 9 L 44ECT CD</v>
          </cell>
          <cell r="E604">
            <v>10918</v>
          </cell>
          <cell r="F604">
            <v>44141.98</v>
          </cell>
        </row>
        <row r="605">
          <cell r="C605" t="str">
            <v>480009-000100</v>
          </cell>
          <cell r="D605" t="str">
            <v>MARCO FOLD 2.5 X 2.5 X CAL.160 X 123 X 98.8CM</v>
          </cell>
          <cell r="E605">
            <v>1000</v>
          </cell>
          <cell r="F605">
            <v>25960</v>
          </cell>
        </row>
        <row r="606">
          <cell r="C606" t="str">
            <v>480009-000101</v>
          </cell>
          <cell r="D606" t="str">
            <v>MARCO FOLD 2.5 X 2.5 X CAL.160 X 122.5 X 104.5CM</v>
          </cell>
          <cell r="E606">
            <v>616</v>
          </cell>
          <cell r="F606">
            <v>16299.36</v>
          </cell>
        </row>
        <row r="607">
          <cell r="C607" t="str">
            <v>480009-000102</v>
          </cell>
          <cell r="D607" t="str">
            <v>MARCO FOLD 2.5 X 2.5 X CAL.160 X 122 X 100.6CM</v>
          </cell>
          <cell r="E607">
            <v>775</v>
          </cell>
          <cell r="F607">
            <v>20181</v>
          </cell>
        </row>
        <row r="608">
          <cell r="C608" t="str">
            <v>480009-000113</v>
          </cell>
          <cell r="D608" t="str">
            <v>MARCO FOLDEABLE CAL 160 96X113.5 CM</v>
          </cell>
          <cell r="E608">
            <v>458</v>
          </cell>
          <cell r="F608">
            <v>6787.56</v>
          </cell>
        </row>
        <row r="609">
          <cell r="C609" t="str">
            <v>480009-000122</v>
          </cell>
          <cell r="D609" t="str">
            <v>MARCO FOLDEABLE CALIBRE 160 97X122 CM</v>
          </cell>
          <cell r="E609">
            <v>240</v>
          </cell>
          <cell r="F609">
            <v>4838.3999999999996</v>
          </cell>
        </row>
        <row r="610">
          <cell r="C610" t="str">
            <v>490000-000006</v>
          </cell>
          <cell r="D610" t="str">
            <v>PEL PLAS 18"X1300´CAL 080 5 MAN (ROLLO)</v>
          </cell>
          <cell r="E610">
            <v>2518</v>
          </cell>
          <cell r="F610">
            <v>261115.82</v>
          </cell>
        </row>
        <row r="611">
          <cell r="C611" t="str">
            <v>490000-000011</v>
          </cell>
          <cell r="D611" t="str">
            <v>POLIOLEFINA  MR25 CF400, CAL 100-19”</v>
          </cell>
          <cell r="E611">
            <v>256.12082800000002</v>
          </cell>
          <cell r="F611">
            <v>805560.97</v>
          </cell>
        </row>
        <row r="612">
          <cell r="C612" t="str">
            <v>490000-000500</v>
          </cell>
          <cell r="D612" t="str">
            <v>PEL STRECH AUT ALTO DES 30" CAL 80</v>
          </cell>
          <cell r="E612">
            <v>584.69000000000005</v>
          </cell>
          <cell r="F612">
            <v>25874.71</v>
          </cell>
        </row>
        <row r="613">
          <cell r="C613" t="str">
            <v>490000-000501</v>
          </cell>
          <cell r="D613" t="str">
            <v>PEL POL BAJA DENSIDAD CAL 250 ANCHO PLANO 180 MTS</v>
          </cell>
          <cell r="E613">
            <v>2671.7307519999999</v>
          </cell>
          <cell r="F613">
            <v>105533.36</v>
          </cell>
        </row>
        <row r="614">
          <cell r="C614" t="str">
            <v>490000-000502</v>
          </cell>
          <cell r="D614" t="str">
            <v>PEL STRECH NEXUS CAL 80</v>
          </cell>
          <cell r="E614">
            <v>1750.884663</v>
          </cell>
          <cell r="F614">
            <v>139070.24</v>
          </cell>
        </row>
        <row r="615">
          <cell r="C615" t="str">
            <v>490001-100000</v>
          </cell>
          <cell r="D615" t="str">
            <v>CINTA ADHESIVA</v>
          </cell>
          <cell r="E615">
            <v>3994</v>
          </cell>
          <cell r="F615">
            <v>78705.83</v>
          </cell>
        </row>
        <row r="616">
          <cell r="C616" t="str">
            <v>490002-000300</v>
          </cell>
          <cell r="D616" t="str">
            <v>TARIMA CHEP</v>
          </cell>
          <cell r="E616">
            <v>2583</v>
          </cell>
          <cell r="F616">
            <v>65315.88</v>
          </cell>
        </row>
        <row r="617">
          <cell r="C617" t="str">
            <v>490002-000301</v>
          </cell>
          <cell r="D617" t="str">
            <v>TARIMA BLANCA</v>
          </cell>
          <cell r="E617">
            <v>3</v>
          </cell>
          <cell r="F617">
            <v>165</v>
          </cell>
        </row>
        <row r="618">
          <cell r="C618" t="str">
            <v>490002-000302</v>
          </cell>
          <cell r="D618" t="str">
            <v>TARIMA CON TRATAMIENTO FITOSANITARIO</v>
          </cell>
          <cell r="E618">
            <v>144</v>
          </cell>
          <cell r="F618">
            <v>9732.7999999999993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B-38"/>
      <sheetName val="Detalle"/>
      <sheetName val="OBSOLETOS"/>
      <sheetName val="HTrabajo"/>
    </sheetNames>
    <sheetDataSet>
      <sheetData sheetId="0"/>
      <sheetData sheetId="1">
        <row r="9">
          <cell r="A9" t="str">
            <v>101001-000110</v>
          </cell>
          <cell r="B9" t="str">
            <v>NOW MULTIUSOS DESENGRASANTE 1 L CR</v>
          </cell>
        </row>
        <row r="10">
          <cell r="A10" t="str">
            <v>101001-000601</v>
          </cell>
          <cell r="B10" t="str">
            <v>NOW DESENGRASANTE MULTIUSOS 5/1 L</v>
          </cell>
        </row>
        <row r="11">
          <cell r="A11" t="str">
            <v>101001-000607</v>
          </cell>
          <cell r="B11" t="str">
            <v>NOW ALL PURPOSE SUPER DEGREASER 5/1 L</v>
          </cell>
        </row>
        <row r="12">
          <cell r="A12" t="str">
            <v>101001-001200</v>
          </cell>
          <cell r="B12" t="str">
            <v>NOW MULTIUSOS 1 L (CAJA/12 PZAS)</v>
          </cell>
        </row>
        <row r="13">
          <cell r="A13" t="str">
            <v>101001-002001</v>
          </cell>
          <cell r="B13" t="str">
            <v>NOW DESENGRASANTE MULTIUSOS 20 L</v>
          </cell>
        </row>
        <row r="14">
          <cell r="A14" t="str">
            <v>101001-002002</v>
          </cell>
          <cell r="B14" t="str">
            <v>NOW DESENGRASANTE MULTIUSOS 20 L (PDC)</v>
          </cell>
        </row>
        <row r="15">
          <cell r="A15" t="str">
            <v>101003-000110</v>
          </cell>
          <cell r="B15" t="str">
            <v>NOW COCINA DESENGRASANTE 1 L CR</v>
          </cell>
        </row>
        <row r="16">
          <cell r="A16" t="str">
            <v>101003-001200</v>
          </cell>
          <cell r="B16" t="str">
            <v>NOW COCINA 1 L (CAJA 12PZAS)</v>
          </cell>
        </row>
        <row r="17">
          <cell r="A17" t="str">
            <v>101003-002001</v>
          </cell>
          <cell r="B17" t="str">
            <v>NOW DESENGRASANTE DE COCINA 20 L</v>
          </cell>
        </row>
        <row r="18">
          <cell r="A18" t="str">
            <v>101001-000101</v>
          </cell>
          <cell r="B18" t="str">
            <v>NOW DESENGRASANTE MULTIUSOS 1 L</v>
          </cell>
        </row>
        <row r="19">
          <cell r="A19" t="str">
            <v>101001-020801</v>
          </cell>
          <cell r="B19" t="str">
            <v>NOW DESENGRASANTE MULTIUSOS 208 L</v>
          </cell>
        </row>
        <row r="20">
          <cell r="A20" t="str">
            <v>101003-000101</v>
          </cell>
          <cell r="B20" t="str">
            <v>NOW DESENGRASANTE DE COCINA 1 L</v>
          </cell>
        </row>
        <row r="21">
          <cell r="A21" t="str">
            <v>101008-000600</v>
          </cell>
          <cell r="B21" t="str">
            <v>NOW LIMPIADOR BAÑOS Y AZULEJOS CON CLORO ACTIVO ANTI HONGOS 5/1 L/112 PLT CA</v>
          </cell>
        </row>
        <row r="22">
          <cell r="A22" t="str">
            <v>101021-000901</v>
          </cell>
          <cell r="B22" t="str">
            <v>NOW QUITAMANCHAS 9 L</v>
          </cell>
        </row>
        <row r="23">
          <cell r="A23" t="str">
            <v>101004-000101</v>
          </cell>
          <cell r="B23" t="str">
            <v>NOW VIDRIOS Y SUPERFICIES 1 L</v>
          </cell>
        </row>
        <row r="24">
          <cell r="A24" t="str">
            <v>101004-000110</v>
          </cell>
          <cell r="B24" t="str">
            <v>NOW LIMPIADOR VIDRIOS Y SUPERFICIES 1 L CR</v>
          </cell>
        </row>
        <row r="25">
          <cell r="A25" t="str">
            <v>101004-000601</v>
          </cell>
          <cell r="B25" t="str">
            <v>NOW VIDRIOS Y SUPERFICIES 5/1 L</v>
          </cell>
        </row>
        <row r="26">
          <cell r="A26" t="str">
            <v>101004-001200</v>
          </cell>
          <cell r="B26" t="str">
            <v>NOW VIDRIOS 1 L (CAJA/12 PZAS)</v>
          </cell>
        </row>
        <row r="27">
          <cell r="A27" t="str">
            <v>101004-002001</v>
          </cell>
          <cell r="B27" t="str">
            <v>NOW VIDRIOS Y SUPERFICIES 20 L</v>
          </cell>
        </row>
        <row r="28">
          <cell r="A28" t="str">
            <v>101006-000903</v>
          </cell>
          <cell r="B28" t="str">
            <v>NOW DETERGENTE LIQUIDO PARA ROPA DE COLOR 9 L PR</v>
          </cell>
        </row>
        <row r="29">
          <cell r="A29" t="str">
            <v>101008-000101</v>
          </cell>
          <cell r="B29" t="str">
            <v>NOW BAÑOS Y AZULEJOS 1 L</v>
          </cell>
        </row>
        <row r="30">
          <cell r="A30" t="str">
            <v>101008-000110</v>
          </cell>
          <cell r="B30" t="str">
            <v>NOW LIMPIADOR BAÑOS Y AZULEJOS 1 L CR</v>
          </cell>
        </row>
        <row r="31">
          <cell r="A31" t="str">
            <v>101008-000601</v>
          </cell>
          <cell r="B31" t="str">
            <v>NOW BAÑOS Y AZULEJOS 5/1 L</v>
          </cell>
        </row>
        <row r="32">
          <cell r="A32" t="str">
            <v>101008-001200</v>
          </cell>
          <cell r="B32" t="str">
            <v>NOW BAÑOS 1 L (CAJA/12 PZAS)</v>
          </cell>
        </row>
        <row r="33">
          <cell r="A33" t="str">
            <v>101008-002001</v>
          </cell>
          <cell r="B33" t="str">
            <v>NOW BAÑOS Y AZULEJOS 20 L</v>
          </cell>
        </row>
        <row r="34">
          <cell r="A34" t="str">
            <v>101008-002002</v>
          </cell>
          <cell r="B34" t="str">
            <v>NOW BAÑOS Y AZULEJOS 20 L (PDC)</v>
          </cell>
        </row>
        <row r="35">
          <cell r="A35" t="str">
            <v>101008-020801</v>
          </cell>
          <cell r="B35" t="str">
            <v>NOW BAÑOS Y AZULEJOS 208 L</v>
          </cell>
        </row>
        <row r="36">
          <cell r="A36" t="str">
            <v>101016-000281</v>
          </cell>
          <cell r="B36" t="str">
            <v>NOW LAVATRASTES LIMON 2.80 L MX</v>
          </cell>
        </row>
        <row r="37">
          <cell r="A37" t="str">
            <v>101016-000282</v>
          </cell>
          <cell r="B37" t="str">
            <v>NOW LAVATRASTES LIMON 2.80 L PR</v>
          </cell>
        </row>
        <row r="38">
          <cell r="A38" t="str">
            <v>101017-000201</v>
          </cell>
          <cell r="B38" t="str">
            <v>NOW LIMPIADOR LIMON 2 L</v>
          </cell>
        </row>
        <row r="39">
          <cell r="A39" t="str">
            <v>101017-000501</v>
          </cell>
          <cell r="B39" t="str">
            <v>NOW LIMPIADOR LIMON 5 L</v>
          </cell>
        </row>
        <row r="40">
          <cell r="A40" t="str">
            <v>101017-001001</v>
          </cell>
          <cell r="B40" t="str">
            <v>NOW LIMPIADOR LIMON 10 L</v>
          </cell>
        </row>
        <row r="41">
          <cell r="A41" t="str">
            <v>101017-001200</v>
          </cell>
          <cell r="B41" t="str">
            <v>NOW LIMON 2 L (CAJA/6 PZAS)</v>
          </cell>
        </row>
        <row r="42">
          <cell r="A42" t="str">
            <v>101017-002001</v>
          </cell>
          <cell r="B42" t="str">
            <v>NOW LIMPIADOR LIMON 20 L</v>
          </cell>
        </row>
        <row r="43">
          <cell r="A43" t="str">
            <v>101019-001001</v>
          </cell>
          <cell r="B43" t="str">
            <v>NOW LIMPIADOR MANZANA CANELA 10 L</v>
          </cell>
        </row>
        <row r="44">
          <cell r="A44" t="str">
            <v>101019-002002</v>
          </cell>
          <cell r="B44" t="str">
            <v>NOW LIMPIADOR MANZANA CANELA 20 L</v>
          </cell>
        </row>
        <row r="45">
          <cell r="A45" t="str">
            <v>101021-000401</v>
          </cell>
          <cell r="B45" t="str">
            <v>NOW PRELAVADOR OXÍGENO 4 L</v>
          </cell>
        </row>
        <row r="46">
          <cell r="A46" t="str">
            <v>101021-001001</v>
          </cell>
          <cell r="B46" t="str">
            <v>NOW QUITAMANCHAS 10 L</v>
          </cell>
        </row>
        <row r="47">
          <cell r="A47" t="str">
            <v>102002-000501</v>
          </cell>
          <cell r="B47" t="str">
            <v>SENSACIONAL LIMPIADOR LAVANDA 5 L</v>
          </cell>
        </row>
        <row r="48">
          <cell r="A48" t="str">
            <v>102002-001001</v>
          </cell>
          <cell r="B48" t="str">
            <v>SENSACIONAL LIMPIADOR LAVANDA 10 L</v>
          </cell>
        </row>
        <row r="49">
          <cell r="A49" t="str">
            <v>102002-002001</v>
          </cell>
          <cell r="B49" t="str">
            <v>SENSACIONAL LIMPIADOR LAVANDA 20 L</v>
          </cell>
        </row>
        <row r="50">
          <cell r="A50" t="str">
            <v>102004-000501</v>
          </cell>
          <cell r="B50" t="str">
            <v>SENSACIONAL LIMPIADOR PINO 5 L</v>
          </cell>
        </row>
        <row r="51">
          <cell r="A51" t="str">
            <v>102004-001001</v>
          </cell>
          <cell r="B51" t="str">
            <v>SENSACIONAL LIMPIADOR PINO 10 L</v>
          </cell>
        </row>
        <row r="52">
          <cell r="A52" t="str">
            <v>102004-001002</v>
          </cell>
          <cell r="B52" t="str">
            <v>SENSACIONAL LIMPIADOR PINO 10 L (PDC)</v>
          </cell>
        </row>
        <row r="53">
          <cell r="A53" t="str">
            <v>102004-002001</v>
          </cell>
          <cell r="B53" t="str">
            <v>SENSACIONAL LIMPIADOR PINO 20 L</v>
          </cell>
        </row>
        <row r="54">
          <cell r="A54" t="str">
            <v>102005-002001</v>
          </cell>
          <cell r="B54" t="str">
            <v>SENSACIONAL SUAVIZANTE COMPLETE 20 L</v>
          </cell>
        </row>
        <row r="55">
          <cell r="A55" t="str">
            <v>102006-000502</v>
          </cell>
          <cell r="B55" t="str">
            <v>SENSACIONAL DETERGENTE R OSCURA 5 L (PDC)</v>
          </cell>
        </row>
        <row r="56">
          <cell r="A56" t="str">
            <v>102015-002001</v>
          </cell>
          <cell r="B56" t="str">
            <v>SENSACIONAL BLANQUEADOR 20 L</v>
          </cell>
        </row>
        <row r="57">
          <cell r="A57" t="str">
            <v>102015-002002</v>
          </cell>
          <cell r="B57" t="str">
            <v>SENSACIONAL BLANQUEADOR 20 L (PDC)</v>
          </cell>
        </row>
        <row r="58">
          <cell r="A58" t="str">
            <v>102015-100000</v>
          </cell>
          <cell r="B58" t="str">
            <v>SENSACIONAL BLANQUEADOR 1000 L</v>
          </cell>
        </row>
        <row r="59">
          <cell r="A59" t="str">
            <v>102026-000501</v>
          </cell>
          <cell r="B59" t="str">
            <v>SENSACIONAL SUAVIZANTE 5 L</v>
          </cell>
        </row>
        <row r="60">
          <cell r="A60" t="str">
            <v>102026-000502</v>
          </cell>
          <cell r="B60" t="str">
            <v>SENSACIONAL SUAVIZANTE 5 L (PDC)</v>
          </cell>
        </row>
        <row r="61">
          <cell r="A61" t="str">
            <v>102026-001001</v>
          </cell>
          <cell r="B61" t="str">
            <v>SENSACIONAL SUAVIZANTE 10 L</v>
          </cell>
        </row>
        <row r="62">
          <cell r="A62" t="str">
            <v>102026-002001</v>
          </cell>
          <cell r="B62" t="str">
            <v>SENSACIONAL SUAVIZANTE 20 L</v>
          </cell>
        </row>
        <row r="63">
          <cell r="A63" t="str">
            <v>102026-002002</v>
          </cell>
          <cell r="B63" t="str">
            <v>SENSACIONAL SUAVIZANTE 20 L (PDC)</v>
          </cell>
        </row>
        <row r="64">
          <cell r="A64" t="str">
            <v>102026-020801</v>
          </cell>
          <cell r="B64" t="str">
            <v>SENSACIONAL SUAVIZANTE 208 L</v>
          </cell>
        </row>
        <row r="65">
          <cell r="A65" t="str">
            <v>102029-000501</v>
          </cell>
          <cell r="B65" t="str">
            <v>SENSACIONAL DETERGENTE 5 L</v>
          </cell>
        </row>
        <row r="66">
          <cell r="A66" t="str">
            <v>102029-000902</v>
          </cell>
          <cell r="B66" t="str">
            <v>SENSACIONAL DETERGENTE 9 L (PDC)</v>
          </cell>
        </row>
        <row r="67">
          <cell r="A67" t="str">
            <v>102029-001001</v>
          </cell>
          <cell r="B67" t="str">
            <v>SENSACIONAL DETERGENTE 10 L</v>
          </cell>
        </row>
        <row r="68">
          <cell r="A68" t="str">
            <v>102029-002001</v>
          </cell>
          <cell r="B68" t="str">
            <v>SENSACIONAL DETERGENTE 20 L</v>
          </cell>
        </row>
        <row r="69">
          <cell r="A69" t="str">
            <v>102029-002002</v>
          </cell>
          <cell r="B69" t="str">
            <v>SENSACIONAL DETERGENTE 20 L (PDC)</v>
          </cell>
        </row>
        <row r="70">
          <cell r="A70" t="str">
            <v>102029-020801</v>
          </cell>
          <cell r="B70" t="str">
            <v>SENSACIONAL DETERGENTE 208 L</v>
          </cell>
        </row>
        <row r="71">
          <cell r="A71" t="str">
            <v>103000-000100</v>
          </cell>
          <cell r="B71" t="str">
            <v>MIRACHEM OPTIX SCREEN, LENS &amp; DISPLAY CLEANER 32 Oz</v>
          </cell>
        </row>
        <row r="72">
          <cell r="A72" t="str">
            <v>103001-000102</v>
          </cell>
          <cell r="B72" t="str">
            <v>MIRACHEM 500 PW AEROSOL 18 OZ</v>
          </cell>
        </row>
        <row r="73">
          <cell r="A73" t="str">
            <v>103001-000501</v>
          </cell>
          <cell r="B73" t="str">
            <v>MIRACHEM 500 5 L</v>
          </cell>
        </row>
        <row r="74">
          <cell r="A74" t="str">
            <v>103001-001891</v>
          </cell>
          <cell r="B74" t="str">
            <v>MIRACHEM 500 18.9 L</v>
          </cell>
        </row>
        <row r="75">
          <cell r="A75" t="str">
            <v>103001-020801</v>
          </cell>
          <cell r="B75" t="str">
            <v>MIRACHEM 500 208 L</v>
          </cell>
        </row>
        <row r="76">
          <cell r="A76" t="str">
            <v>103002-001891</v>
          </cell>
          <cell r="B76" t="str">
            <v>MIRACHEM 250 RUST &amp; SCALE REMOVER 5 GAL</v>
          </cell>
        </row>
        <row r="77">
          <cell r="A77" t="str">
            <v>103003-020801</v>
          </cell>
          <cell r="B77" t="str">
            <v>MIRACHEM 750 208 L</v>
          </cell>
        </row>
        <row r="78">
          <cell r="A78" t="str">
            <v>104001-000501</v>
          </cell>
          <cell r="B78" t="str">
            <v>INNOVADOR PISOS DE MADERA 5 L</v>
          </cell>
        </row>
        <row r="79">
          <cell r="A79" t="str">
            <v>104003-000281</v>
          </cell>
          <cell r="B79" t="str">
            <v>INNOVADOR LAVATRASTES LIMON 2.80 L</v>
          </cell>
        </row>
        <row r="80">
          <cell r="A80" t="str">
            <v>105000-000901</v>
          </cell>
          <cell r="B80" t="str">
            <v>NATURAL SCIENCE DETERGENTE 9 L MX</v>
          </cell>
        </row>
        <row r="81">
          <cell r="A81" t="str">
            <v>105001-000901</v>
          </cell>
          <cell r="B81" t="str">
            <v>NATURAL SCIENCE SUAVIZANTE 9 L MX</v>
          </cell>
        </row>
        <row r="82">
          <cell r="A82" t="str">
            <v>105002-000901</v>
          </cell>
          <cell r="B82" t="str">
            <v>NATURAL SCIENCE DETERGENTE ROPA OSCURA 9 L MX</v>
          </cell>
        </row>
        <row r="83">
          <cell r="A83" t="str">
            <v>107021-002000</v>
          </cell>
          <cell r="B83" t="str">
            <v>MC BLANQUEADOR 20L/48 PLT</v>
          </cell>
        </row>
        <row r="84">
          <cell r="A84" t="str">
            <v>107023-002001</v>
          </cell>
          <cell r="B84" t="str">
            <v>MC DETERGENTE 20L</v>
          </cell>
        </row>
        <row r="85">
          <cell r="A85" t="str">
            <v>107025-000500</v>
          </cell>
          <cell r="B85" t="str">
            <v>MC BAÑOS Y AZULEJOS 4/1 L/128 PLT</v>
          </cell>
        </row>
        <row r="86">
          <cell r="A86" t="str">
            <v>107026-000901</v>
          </cell>
          <cell r="B86" t="str">
            <v>MC DETERGENTE ROPA OSCURA 9L</v>
          </cell>
        </row>
        <row r="87">
          <cell r="A87" t="str">
            <v>108001-000101</v>
          </cell>
          <cell r="B87" t="str">
            <v>GV ANTI-HONGOS 1 L ATOM</v>
          </cell>
        </row>
        <row r="88">
          <cell r="A88" t="str">
            <v>108001-000102</v>
          </cell>
          <cell r="B88" t="str">
            <v>GV ANTI-HONGOS 1 L REFILL</v>
          </cell>
        </row>
        <row r="89">
          <cell r="A89" t="str">
            <v>109000-001000</v>
          </cell>
          <cell r="B89" t="str">
            <v>MM LIMPIADOR MULTIUSOS MANZANA CANELA 10 L/90 PLT</v>
          </cell>
        </row>
        <row r="90">
          <cell r="A90" t="str">
            <v>109001-001000</v>
          </cell>
          <cell r="B90" t="str">
            <v>MM LIMPIADOR MULTIUSOS PINO 10 L/90 PLT</v>
          </cell>
        </row>
        <row r="91">
          <cell r="A91" t="str">
            <v>109001-002000</v>
          </cell>
          <cell r="B91" t="str">
            <v>MM LIMPIADOR MULTIUSOS PINO 20 L/48 PLT</v>
          </cell>
        </row>
        <row r="92">
          <cell r="A92" t="str">
            <v>109002-002000</v>
          </cell>
          <cell r="B92" t="str">
            <v>MM BLANQUEADOR 20L/48 PLT</v>
          </cell>
        </row>
        <row r="93">
          <cell r="A93" t="str">
            <v>109003-000600</v>
          </cell>
          <cell r="B93" t="str">
            <v>MM MULTIUSOS DESENGRASANTE 5/1 L/116 PLT</v>
          </cell>
        </row>
        <row r="94">
          <cell r="A94" t="str">
            <v>109003-001000</v>
          </cell>
          <cell r="B94" t="str">
            <v>MM DESENGRASANTE MULTIUSOS CONCENTRADO 10 L/100 PLT</v>
          </cell>
        </row>
        <row r="95">
          <cell r="A95" t="str">
            <v>109004-000600</v>
          </cell>
          <cell r="B95" t="str">
            <v>MM VIDRIOS Y SUPERFICIES 5/1 L/116 PLT</v>
          </cell>
        </row>
        <row r="96">
          <cell r="A96" t="str">
            <v>109005-000600</v>
          </cell>
          <cell r="B96" t="str">
            <v>MM BAÑOS Y AZULEJOS 5/1 L/116 PLT</v>
          </cell>
        </row>
        <row r="97">
          <cell r="A97" t="str">
            <v>109006-000900</v>
          </cell>
          <cell r="B97" t="str">
            <v>MM SUAVIZANTE 9L/60 PLT</v>
          </cell>
        </row>
        <row r="98">
          <cell r="A98" t="str">
            <v>109006-002000</v>
          </cell>
          <cell r="B98" t="str">
            <v>MM SUAVIZANTE 20L/48 PLT</v>
          </cell>
        </row>
        <row r="99">
          <cell r="A99" t="str">
            <v>109007-000900</v>
          </cell>
          <cell r="B99" t="str">
            <v>MM DETERGENTE 9L/60 PLT</v>
          </cell>
        </row>
        <row r="100">
          <cell r="A100" t="str">
            <v>109007-002000</v>
          </cell>
          <cell r="B100" t="str">
            <v>MM DETERGENTE 20L/48 PLT</v>
          </cell>
        </row>
        <row r="101">
          <cell r="A101" t="str">
            <v>109008-000900</v>
          </cell>
          <cell r="B101" t="str">
            <v>MM DETERGENTE ROPA OSCURA 9L/60 PLT</v>
          </cell>
        </row>
        <row r="102">
          <cell r="A102" t="str">
            <v>109009-001000</v>
          </cell>
          <cell r="B102" t="str">
            <v>MM QUITAMANCHAS 10 L/60 PLT</v>
          </cell>
        </row>
        <row r="103">
          <cell r="A103" t="str">
            <v>109010-000500</v>
          </cell>
          <cell r="B103" t="str">
            <v>MM DESENGRASANTE AUTOMOTRIZ 5 L/168 PLT</v>
          </cell>
        </row>
        <row r="104">
          <cell r="A104" t="str">
            <v>109011-001000</v>
          </cell>
          <cell r="B104" t="str">
            <v>MM SHAMPOO AUTOMOTRIZ 10 L/100 PLT</v>
          </cell>
        </row>
        <row r="105">
          <cell r="A105" t="str">
            <v>109012-000600</v>
          </cell>
          <cell r="B105" t="str">
            <v>MM ABRILLANTADOR DE VINIL 5/1 L/116 PLT</v>
          </cell>
        </row>
        <row r="106">
          <cell r="A106" t="str">
            <v>109013-001000</v>
          </cell>
          <cell r="B106" t="str">
            <v>MM LIMPIADOR MULTIUSOS BRISA DE MAR 10 L/90 PLT</v>
          </cell>
        </row>
        <row r="107">
          <cell r="A107">
            <v>0</v>
          </cell>
          <cell r="B107">
            <v>0</v>
          </cell>
        </row>
        <row r="108">
          <cell r="A108">
            <v>0</v>
          </cell>
          <cell r="B108">
            <v>0</v>
          </cell>
        </row>
        <row r="109">
          <cell r="A109" t="str">
            <v>201001-000105</v>
          </cell>
          <cell r="B109" t="str">
            <v>NOW DESENGRASANTE MULTIUSOS 1 L P/BIPACK MX PP</v>
          </cell>
        </row>
        <row r="110">
          <cell r="A110" t="str">
            <v>201001-000107</v>
          </cell>
          <cell r="B110" t="str">
            <v>NOW ALL PURPOSE SUPER DEGREASER 1 L PP</v>
          </cell>
        </row>
        <row r="111">
          <cell r="A111" t="str">
            <v>201001-000108</v>
          </cell>
          <cell r="B111" t="str">
            <v>NOW DESENGRASANTE 1 L PP CA</v>
          </cell>
        </row>
        <row r="112">
          <cell r="A112" t="str">
            <v>201001-000504</v>
          </cell>
          <cell r="B112" t="str">
            <v>NOW DESENGRASANTE MULTIUSOS 5 L P/BIPACK MX PP</v>
          </cell>
        </row>
        <row r="113">
          <cell r="A113" t="str">
            <v>201001-000505</v>
          </cell>
          <cell r="B113" t="str">
            <v>NOW ALL PURPOSE SUPER DEGREASER 5 L PP</v>
          </cell>
        </row>
        <row r="114">
          <cell r="A114" t="str">
            <v>201001-000506</v>
          </cell>
          <cell r="B114" t="str">
            <v>NOW DESENGRASANTE 5 L PP CA</v>
          </cell>
        </row>
        <row r="115">
          <cell r="A115" t="str">
            <v>201003-000102</v>
          </cell>
          <cell r="B115" t="str">
            <v>NOW DESENGRASANTE COCINAS 1 L PP CA</v>
          </cell>
        </row>
        <row r="116">
          <cell r="A116" t="str">
            <v>201004-000102</v>
          </cell>
          <cell r="B116" t="str">
            <v>NOW VIDRIOS Y SUPERFICIES 1 L PP CA</v>
          </cell>
        </row>
        <row r="117">
          <cell r="A117" t="str">
            <v>201004-000500</v>
          </cell>
          <cell r="B117" t="str">
            <v>NOW VIDRIOS Y SUPERFICIES 5 L PP CA</v>
          </cell>
        </row>
        <row r="118">
          <cell r="A118" t="str">
            <v>201008-000101</v>
          </cell>
          <cell r="B118" t="str">
            <v>NOW BAÑOS Y AZULEJOS 1 L P/BIPACK PP</v>
          </cell>
        </row>
        <row r="119">
          <cell r="A119" t="str">
            <v>201008-000501</v>
          </cell>
          <cell r="B119" t="str">
            <v>NOW BAÑOS Y AZULEJOS 5 L P/BIPACK PP</v>
          </cell>
        </row>
        <row r="120">
          <cell r="A120" t="str">
            <v>207025-000100</v>
          </cell>
          <cell r="B120" t="str">
            <v>MC BAÑOS Y AZULEJOS 1L PP</v>
          </cell>
        </row>
        <row r="121">
          <cell r="A121" t="str">
            <v>207025-000400</v>
          </cell>
          <cell r="B121" t="str">
            <v>MC BAÑOS Y AZULEJOS 4L PP</v>
          </cell>
        </row>
        <row r="122">
          <cell r="A122" t="str">
            <v>209003-000100</v>
          </cell>
          <cell r="B122" t="str">
            <v>MM MULTIUSOS DESENGRASANTE 1 L PP</v>
          </cell>
        </row>
        <row r="123">
          <cell r="A123" t="str">
            <v>209003-000500</v>
          </cell>
          <cell r="B123" t="str">
            <v>MM MULTIUSOS DESENGRASANTE 5 L PP</v>
          </cell>
        </row>
        <row r="124">
          <cell r="A124" t="str">
            <v>209004-000100</v>
          </cell>
          <cell r="B124" t="str">
            <v>MM VIDRIOS Y SUPERFICIES 1 L PP</v>
          </cell>
        </row>
        <row r="125">
          <cell r="A125" t="str">
            <v>209004-000500</v>
          </cell>
          <cell r="B125" t="str">
            <v>MM VIDRIOS Y SUPERFICIES 5 L PP</v>
          </cell>
        </row>
        <row r="126">
          <cell r="A126" t="str">
            <v>209005-000100</v>
          </cell>
          <cell r="B126" t="str">
            <v>MM BAÑOS Y AZULEJOS 1 L PP</v>
          </cell>
        </row>
        <row r="127">
          <cell r="A127" t="str">
            <v>209005-000500</v>
          </cell>
          <cell r="B127" t="str">
            <v>MM BAÑOS Y AZULEJOS 5 L PP</v>
          </cell>
        </row>
        <row r="128">
          <cell r="A128" t="str">
            <v>209012-000100</v>
          </cell>
          <cell r="B128" t="str">
            <v>MM ABRILLANTADOR DE VINIL 1 L PP</v>
          </cell>
        </row>
        <row r="129">
          <cell r="A129" t="str">
            <v>209012-000500</v>
          </cell>
          <cell r="B129" t="str">
            <v>MM ABRILLANTADOR DE VINIL 5 L PP</v>
          </cell>
        </row>
        <row r="130">
          <cell r="A130">
            <v>0</v>
          </cell>
          <cell r="B130">
            <v>0</v>
          </cell>
        </row>
        <row r="131">
          <cell r="A131">
            <v>0</v>
          </cell>
          <cell r="B131">
            <v>0</v>
          </cell>
        </row>
        <row r="132">
          <cell r="A132" t="str">
            <v>300100-000000</v>
          </cell>
          <cell r="B132" t="str">
            <v>AGUA CRUDA</v>
          </cell>
        </row>
        <row r="133">
          <cell r="A133" t="str">
            <v>300100-000001</v>
          </cell>
          <cell r="B133" t="str">
            <v>AGUA SUAVIZADA</v>
          </cell>
        </row>
        <row r="134">
          <cell r="A134" t="str">
            <v>300100-000002</v>
          </cell>
          <cell r="B134" t="str">
            <v>AGUA DESMINERALIZADA</v>
          </cell>
        </row>
        <row r="135">
          <cell r="A135" t="str">
            <v>300101-003005</v>
          </cell>
          <cell r="B135" t="str">
            <v>LIQ NOW DESENGRASANTE DE COCINAS</v>
          </cell>
        </row>
        <row r="136">
          <cell r="A136" t="str">
            <v>300101-004002</v>
          </cell>
          <cell r="B136" t="str">
            <v>LIQ NOW VIDRIOS Y SUPERFICIES</v>
          </cell>
        </row>
        <row r="137">
          <cell r="A137" t="str">
            <v>300101-011000</v>
          </cell>
          <cell r="B137" t="str">
            <v>LIQ NOW BAÑOS SIN CLORO</v>
          </cell>
        </row>
        <row r="138">
          <cell r="A138" t="str">
            <v>300101-017001</v>
          </cell>
          <cell r="B138" t="str">
            <v>LIQ NOW LIMPIADOR LIMON</v>
          </cell>
        </row>
        <row r="139">
          <cell r="A139" t="str">
            <v>300102-002000</v>
          </cell>
          <cell r="B139" t="str">
            <v>LIQ SENSACIONAL LIMPIADOR LAVANDA</v>
          </cell>
        </row>
        <row r="140">
          <cell r="A140" t="str">
            <v>300103-001001</v>
          </cell>
          <cell r="B140" t="str">
            <v>LIQ MIRACHEM 500 MX</v>
          </cell>
        </row>
        <row r="141">
          <cell r="A141" t="str">
            <v>300104-003000</v>
          </cell>
          <cell r="B141" t="str">
            <v>LIQ INNOVADOR LAVATRASTES LIMON</v>
          </cell>
        </row>
        <row r="142">
          <cell r="A142" t="str">
            <v>300105-001000</v>
          </cell>
          <cell r="B142" t="str">
            <v>LIQ NATURAL SCIENCE DETERGENTE</v>
          </cell>
        </row>
        <row r="143">
          <cell r="A143" t="str">
            <v>300107-004001</v>
          </cell>
          <cell r="B143" t="str">
            <v>LIQ SC DETERGENTE (ANTERIOR)</v>
          </cell>
        </row>
        <row r="144">
          <cell r="A144" t="str">
            <v>300107-025000</v>
          </cell>
          <cell r="B144" t="str">
            <v>LIQ MC BAÑOS Y AZULEJOS</v>
          </cell>
        </row>
        <row r="145">
          <cell r="A145" t="str">
            <v>300108-001000</v>
          </cell>
          <cell r="B145" t="str">
            <v>LIQ GV ANTI-HONGOS</v>
          </cell>
        </row>
        <row r="146">
          <cell r="A146" t="str">
            <v>300109-000000</v>
          </cell>
          <cell r="B146" t="str">
            <v>LIQ MM LIMPIADOR MANZANA CANELA</v>
          </cell>
        </row>
        <row r="147">
          <cell r="A147" t="str">
            <v>300109-001000</v>
          </cell>
          <cell r="B147" t="str">
            <v>LIQ MM LIMPIADOR MULTIUSOS PINO</v>
          </cell>
        </row>
        <row r="148">
          <cell r="A148" t="str">
            <v>300109-002000</v>
          </cell>
          <cell r="B148" t="str">
            <v>LIQ MM BLANQUEADOR</v>
          </cell>
        </row>
        <row r="149">
          <cell r="A149" t="str">
            <v>300109-003000</v>
          </cell>
          <cell r="B149" t="str">
            <v>LIQ MM MULTIUSOS DESENGRASANTE</v>
          </cell>
        </row>
        <row r="150">
          <cell r="A150" t="str">
            <v>300109-003001</v>
          </cell>
          <cell r="B150" t="str">
            <v>LIQ MM DES MULTIUSOS CONCENTRADO</v>
          </cell>
        </row>
        <row r="151">
          <cell r="A151" t="str">
            <v>300109-004000</v>
          </cell>
          <cell r="B151" t="str">
            <v>LIQ MM VIDRIOS Y SUPERFICIES</v>
          </cell>
        </row>
        <row r="152">
          <cell r="A152" t="str">
            <v>300109-006000</v>
          </cell>
          <cell r="B152" t="str">
            <v>LIQ MM SUAVIZANTE FLORAL</v>
          </cell>
        </row>
        <row r="153">
          <cell r="A153" t="str">
            <v>300109-007001</v>
          </cell>
          <cell r="B153" t="str">
            <v>LIQ MM DETERGENTE ROPA BCA Y COLOR SBRW</v>
          </cell>
        </row>
        <row r="154">
          <cell r="A154" t="str">
            <v>300109-008000</v>
          </cell>
          <cell r="B154" t="str">
            <v>LIQ MM DETERGENTE ROPA OSCURA</v>
          </cell>
        </row>
        <row r="155">
          <cell r="A155" t="str">
            <v>300109-008001</v>
          </cell>
          <cell r="B155" t="str">
            <v>LIQ MM DETERGENTE ROPA OSCURA SBRW</v>
          </cell>
        </row>
        <row r="156">
          <cell r="A156" t="str">
            <v>300109-009000</v>
          </cell>
          <cell r="B156" t="str">
            <v>LIQ MM QUITAMANCHAS</v>
          </cell>
        </row>
        <row r="157">
          <cell r="A157" t="str">
            <v>300109-010000</v>
          </cell>
          <cell r="B157" t="str">
            <v>LIQ MM DESENGRASANTE AUTOMOTRIZ</v>
          </cell>
        </row>
        <row r="158">
          <cell r="A158" t="str">
            <v>300109-011000</v>
          </cell>
          <cell r="B158" t="str">
            <v>LIQ MM SHAMPOO AUTOMOTRIZ</v>
          </cell>
        </row>
        <row r="159">
          <cell r="A159" t="str">
            <v>300109-012000</v>
          </cell>
          <cell r="B159" t="str">
            <v>LIQ MM ABRILLANTADOR DE VINIL</v>
          </cell>
        </row>
        <row r="160">
          <cell r="A160" t="str">
            <v>300109-013000</v>
          </cell>
          <cell r="B160" t="str">
            <v>LIQ MM LIMPIADOR BRISA DE MAR</v>
          </cell>
        </row>
        <row r="161">
          <cell r="A161" t="str">
            <v>300200-000004</v>
          </cell>
          <cell r="B161" t="str">
            <v>BASE RW2</v>
          </cell>
        </row>
        <row r="162">
          <cell r="A162" t="str">
            <v>300200-000500</v>
          </cell>
          <cell r="B162" t="str">
            <v>CONC M500 2:1 MX (55)</v>
          </cell>
        </row>
        <row r="163">
          <cell r="A163" t="str">
            <v>300200-000501</v>
          </cell>
          <cell r="B163" t="str">
            <v>CONC M500 2:1 MX (275)</v>
          </cell>
        </row>
        <row r="164">
          <cell r="A164" t="str">
            <v>300200-000502</v>
          </cell>
          <cell r="B164" t="str">
            <v>INHIBITOR M500 MX (5)</v>
          </cell>
        </row>
        <row r="165">
          <cell r="A165" t="str">
            <v>300300-000003</v>
          </cell>
          <cell r="B165" t="str">
            <v>ALCOHOL ISOPROPILICO</v>
          </cell>
        </row>
        <row r="166">
          <cell r="A166" t="str">
            <v>300300-000004</v>
          </cell>
          <cell r="B166" t="str">
            <v>TEXAPON N70 SO3</v>
          </cell>
        </row>
        <row r="167">
          <cell r="A167" t="str">
            <v>300300-000006</v>
          </cell>
          <cell r="B167" t="str">
            <v>GLUCOPON 425 N</v>
          </cell>
        </row>
        <row r="168">
          <cell r="A168" t="str">
            <v>300300-000007</v>
          </cell>
          <cell r="B168" t="str">
            <v>LAURIL SULFATO DE SODIO</v>
          </cell>
        </row>
        <row r="169">
          <cell r="A169" t="str">
            <v>300300-000008</v>
          </cell>
          <cell r="B169" t="str">
            <v>MONOETANOLAMINA</v>
          </cell>
        </row>
        <row r="170">
          <cell r="A170" t="str">
            <v>300300-000009</v>
          </cell>
          <cell r="B170" t="str">
            <v>ACIDO CLORHIDRICO</v>
          </cell>
        </row>
        <row r="171">
          <cell r="A171" t="str">
            <v>300300-000013</v>
          </cell>
          <cell r="B171" t="str">
            <v>ALCOHOL ETILICO</v>
          </cell>
        </row>
        <row r="172">
          <cell r="A172" t="str">
            <v>300300-000014</v>
          </cell>
          <cell r="B172" t="str">
            <v>FORMOL</v>
          </cell>
        </row>
        <row r="173">
          <cell r="A173" t="str">
            <v>300300-000022</v>
          </cell>
          <cell r="B173" t="str">
            <v>TRICLOSAN</v>
          </cell>
        </row>
        <row r="174">
          <cell r="A174" t="str">
            <v>300300-000027</v>
          </cell>
          <cell r="B174" t="str">
            <v>HIPOCLORITO DE SODIO AL 13%</v>
          </cell>
        </row>
        <row r="175">
          <cell r="A175" t="str">
            <v>300300-000035</v>
          </cell>
          <cell r="B175" t="str">
            <v>ACEITE DE PINO AL 55%</v>
          </cell>
        </row>
        <row r="176">
          <cell r="A176" t="str">
            <v>300300-000037</v>
          </cell>
          <cell r="B176" t="str">
            <v>NONIL FENOL ETOXILADO DE 10 MOLES</v>
          </cell>
        </row>
        <row r="177">
          <cell r="A177" t="str">
            <v>300300-000046</v>
          </cell>
          <cell r="B177" t="str">
            <v>PEROXIDO DE HIDROGENO</v>
          </cell>
        </row>
        <row r="178">
          <cell r="A178" t="str">
            <v>300300-000051</v>
          </cell>
          <cell r="B178" t="str">
            <v>HIDROXIDO DE POTASIO LIQUIDO AL 50%</v>
          </cell>
        </row>
        <row r="179">
          <cell r="A179" t="str">
            <v>300300-000052</v>
          </cell>
          <cell r="B179" t="str">
            <v>CLORURO DE SODIO REFINADO</v>
          </cell>
        </row>
        <row r="180">
          <cell r="A180" t="str">
            <v>300300-000053</v>
          </cell>
          <cell r="B180" t="str">
            <v>CLORURO DE SODIO EN GRANO</v>
          </cell>
        </row>
        <row r="181">
          <cell r="A181" t="str">
            <v>300300-000060</v>
          </cell>
          <cell r="B181" t="str">
            <v>EDTA</v>
          </cell>
        </row>
        <row r="182">
          <cell r="A182" t="str">
            <v>300300-000061</v>
          </cell>
          <cell r="B182" t="str">
            <v>OCIDE</v>
          </cell>
        </row>
        <row r="183">
          <cell r="A183" t="str">
            <v>300300-000063</v>
          </cell>
          <cell r="B183" t="str">
            <v>SULFONATO DE SODIO AL 25%</v>
          </cell>
        </row>
        <row r="184">
          <cell r="A184" t="str">
            <v>300300-000065</v>
          </cell>
          <cell r="B184" t="str">
            <v>BORAX DECAHIDRATADO GRANULAR</v>
          </cell>
        </row>
        <row r="185">
          <cell r="A185" t="str">
            <v>300300-000066</v>
          </cell>
          <cell r="B185" t="str">
            <v>DIETANOLAMINA DE COCO AL 85%</v>
          </cell>
        </row>
        <row r="186">
          <cell r="A186" t="str">
            <v>300300-000067</v>
          </cell>
          <cell r="B186" t="str">
            <v>BUTIL CELLOSOLVE</v>
          </cell>
        </row>
        <row r="187">
          <cell r="A187" t="str">
            <v>300300-000078</v>
          </cell>
          <cell r="B187" t="str">
            <v>ACIDO LACTICO</v>
          </cell>
        </row>
        <row r="188">
          <cell r="A188" t="str">
            <v>300300-000080</v>
          </cell>
          <cell r="B188" t="str">
            <v>JABON EMULSIFICANTE Q7 B3</v>
          </cell>
        </row>
        <row r="189">
          <cell r="A189" t="str">
            <v>300300-000083</v>
          </cell>
          <cell r="B189" t="str">
            <v>KAOSOFT AGL 85</v>
          </cell>
        </row>
        <row r="190">
          <cell r="A190" t="str">
            <v>300300-000085</v>
          </cell>
          <cell r="B190" t="str">
            <v>BICARBONATO DE SODIO</v>
          </cell>
        </row>
        <row r="191">
          <cell r="A191" t="str">
            <v>300300-000087</v>
          </cell>
          <cell r="B191" t="str">
            <v>SOSA CAUSTICA LIQUIDA AL 50% (TAMBO)</v>
          </cell>
        </row>
        <row r="192">
          <cell r="A192" t="str">
            <v>300300-000088</v>
          </cell>
          <cell r="B192" t="str">
            <v>CRODASINIC LS-30</v>
          </cell>
        </row>
        <row r="193">
          <cell r="A193" t="str">
            <v>300300-000090</v>
          </cell>
          <cell r="B193" t="str">
            <v>VINAGRE BCO DE ALCOHOL DE CAÑA</v>
          </cell>
        </row>
        <row r="194">
          <cell r="A194" t="str">
            <v>300300-000091</v>
          </cell>
          <cell r="B194" t="str">
            <v>FORMOX</v>
          </cell>
        </row>
        <row r="195">
          <cell r="A195" t="str">
            <v>300300-000098</v>
          </cell>
          <cell r="B195" t="str">
            <v>POIZ 88</v>
          </cell>
        </row>
        <row r="196">
          <cell r="A196" t="str">
            <v>300300-000103</v>
          </cell>
          <cell r="B196" t="str">
            <v>ALCOHOL TRIDECILICO</v>
          </cell>
        </row>
        <row r="197">
          <cell r="A197" t="str">
            <v>300300-000104</v>
          </cell>
          <cell r="B197" t="str">
            <v>MEZCLA DE TENSOACTIVOS</v>
          </cell>
        </row>
        <row r="198">
          <cell r="A198" t="str">
            <v>300300-000105</v>
          </cell>
          <cell r="B198" t="str">
            <v>LAURIL ETER SULFATO DE SODIO AL 28%</v>
          </cell>
        </row>
        <row r="199">
          <cell r="A199" t="str">
            <v>300300-000106</v>
          </cell>
          <cell r="B199" t="str">
            <v>EXTRACTO DE ALOE VERA</v>
          </cell>
        </row>
        <row r="200">
          <cell r="A200" t="str">
            <v>300300-000107</v>
          </cell>
          <cell r="B200" t="str">
            <v>LAURIL ETER SULFATO DE SODIO NATURAL</v>
          </cell>
        </row>
        <row r="201">
          <cell r="A201" t="str">
            <v>300300-000108</v>
          </cell>
          <cell r="B201" t="str">
            <v>COCOAMIDOPROPILBETAINA</v>
          </cell>
        </row>
        <row r="202">
          <cell r="A202" t="str">
            <v>300300-000109</v>
          </cell>
          <cell r="B202" t="str">
            <v>GLICERINA Q.P.</v>
          </cell>
        </row>
        <row r="203">
          <cell r="A203" t="str">
            <v>300300-000111</v>
          </cell>
          <cell r="B203" t="str">
            <v>JABON POTASICO DE COCO (TENSOL JPW M1)</v>
          </cell>
        </row>
        <row r="204">
          <cell r="A204" t="str">
            <v>300300-000112</v>
          </cell>
          <cell r="B204" t="str">
            <v>PEG-6000 DS</v>
          </cell>
        </row>
        <row r="205">
          <cell r="A205" t="str">
            <v>300300-000115</v>
          </cell>
          <cell r="B205" t="str">
            <v>JAYPOL 213</v>
          </cell>
        </row>
        <row r="206">
          <cell r="A206" t="str">
            <v>300300-000116</v>
          </cell>
          <cell r="B206" t="str">
            <v>ACIDO CITRICO</v>
          </cell>
        </row>
        <row r="207">
          <cell r="A207" t="str">
            <v>300300-000117</v>
          </cell>
          <cell r="B207" t="str">
            <v>TEELOSE PC7</v>
          </cell>
        </row>
        <row r="208">
          <cell r="A208" t="str">
            <v>300300-000120</v>
          </cell>
          <cell r="B208" t="str">
            <v>EUROCIDE KT</v>
          </cell>
        </row>
        <row r="209">
          <cell r="A209" t="str">
            <v>300300-000127</v>
          </cell>
          <cell r="B209" t="str">
            <v>ACTICIDE SPX</v>
          </cell>
        </row>
        <row r="210">
          <cell r="A210" t="str">
            <v>300300-000128</v>
          </cell>
          <cell r="B210" t="str">
            <v>DEHYQUART CC7</v>
          </cell>
        </row>
        <row r="211">
          <cell r="A211" t="str">
            <v>300300-000131</v>
          </cell>
          <cell r="B211" t="str">
            <v>SOSA CAUSTICA LIQUIDA AL 50% (PORRON)</v>
          </cell>
        </row>
        <row r="212">
          <cell r="A212" t="str">
            <v>300300-000132</v>
          </cell>
          <cell r="B212" t="str">
            <v>DOWANOL DPM</v>
          </cell>
        </row>
        <row r="213">
          <cell r="A213" t="str">
            <v>300300-000133</v>
          </cell>
          <cell r="B213" t="str">
            <v>ANTIFOM SLE</v>
          </cell>
        </row>
        <row r="214">
          <cell r="A214" t="str">
            <v>300300-000135</v>
          </cell>
          <cell r="B214" t="str">
            <v>PVP K-30 30% SOLUTION</v>
          </cell>
        </row>
        <row r="215">
          <cell r="A215" t="str">
            <v>300300-000138</v>
          </cell>
          <cell r="B215" t="str">
            <v>ENZIMA CELULASA LIQUIDA</v>
          </cell>
        </row>
        <row r="216">
          <cell r="A216" t="str">
            <v>300300-000139</v>
          </cell>
          <cell r="B216" t="str">
            <v>FLOWER WEEKEND CAP</v>
          </cell>
        </row>
        <row r="217">
          <cell r="A217" t="str">
            <v>300300-000140</v>
          </cell>
          <cell r="B217" t="str">
            <v>TENSOGEL FL</v>
          </cell>
        </row>
        <row r="218">
          <cell r="A218" t="str">
            <v>300300-000141</v>
          </cell>
          <cell r="B218" t="str">
            <v>CHROMABOND S-100</v>
          </cell>
        </row>
        <row r="219">
          <cell r="A219" t="str">
            <v>300300-000143</v>
          </cell>
          <cell r="B219" t="str">
            <v>SURFADONE LP-100</v>
          </cell>
        </row>
        <row r="220">
          <cell r="A220" t="str">
            <v>300300-000144</v>
          </cell>
          <cell r="B220" t="str">
            <v>ALCOHOL LAURICO ETOXILADO 7 MOE</v>
          </cell>
        </row>
        <row r="221">
          <cell r="A221" t="str">
            <v>300300-000145</v>
          </cell>
          <cell r="B221" t="str">
            <v>MEZCLA 2 EN 1 MT KAAX AT90</v>
          </cell>
        </row>
        <row r="222">
          <cell r="A222" t="str">
            <v>300300-000146</v>
          </cell>
          <cell r="B222" t="str">
            <v>REFORZANTE STRAIGHT PINE COD. 711383</v>
          </cell>
        </row>
        <row r="223">
          <cell r="A223" t="str">
            <v>300300-000147</v>
          </cell>
          <cell r="B223" t="str">
            <v>ACIDO OLEICO</v>
          </cell>
        </row>
        <row r="224">
          <cell r="A224" t="str">
            <v>300300-000148</v>
          </cell>
          <cell r="B224" t="str">
            <v>ACIDO DODECIL BENCEN SULFONICO AL 85%</v>
          </cell>
        </row>
        <row r="225">
          <cell r="A225" t="str">
            <v>300300-000149</v>
          </cell>
          <cell r="B225" t="str">
            <v>CARBOPOL ULTREZ 10</v>
          </cell>
        </row>
        <row r="226">
          <cell r="A226" t="str">
            <v>300300-000150</v>
          </cell>
          <cell r="B226" t="str">
            <v>EMULSION DE CERA DE CARNAUBA TIPO 3</v>
          </cell>
        </row>
        <row r="227">
          <cell r="A227" t="str">
            <v>300300-000151</v>
          </cell>
          <cell r="B227" t="str">
            <v>EMULSION SUPER GLOSS</v>
          </cell>
        </row>
        <row r="228">
          <cell r="A228" t="str">
            <v>300300-000152</v>
          </cell>
          <cell r="B228" t="str">
            <v>JABON EMULSIFICANTE DE OLEICO</v>
          </cell>
        </row>
        <row r="229">
          <cell r="A229" t="str">
            <v>300300-000153</v>
          </cell>
          <cell r="B229" t="str">
            <v>ESPESANTE VIAR 7021</v>
          </cell>
        </row>
        <row r="230">
          <cell r="A230" t="str">
            <v>300401-016000</v>
          </cell>
          <cell r="B230" t="str">
            <v>FRAG LIMA-LIMON 109306M01403</v>
          </cell>
        </row>
        <row r="231">
          <cell r="A231" t="str">
            <v>300401-017004</v>
          </cell>
          <cell r="B231" t="str">
            <v>FRAG NEON LEMON 956526</v>
          </cell>
        </row>
        <row r="232">
          <cell r="A232" t="str">
            <v>300401-021001</v>
          </cell>
          <cell r="B232" t="str">
            <v>FRAG PINK VANISH 961005</v>
          </cell>
        </row>
        <row r="233">
          <cell r="A233" t="str">
            <v>300404-001000</v>
          </cell>
          <cell r="B233" t="str">
            <v>FRAG ORANGE GLOW ON 980652</v>
          </cell>
        </row>
        <row r="234">
          <cell r="A234" t="str">
            <v>300404-003000</v>
          </cell>
          <cell r="B234" t="str">
            <v>FRAG LIMON CALIFORNIA II 978952</v>
          </cell>
        </row>
        <row r="235">
          <cell r="A235" t="str">
            <v>300405-001000</v>
          </cell>
          <cell r="B235" t="str">
            <v>FRAG BLUE BUBBLE 980387</v>
          </cell>
        </row>
        <row r="236">
          <cell r="A236" t="str">
            <v>300407-000002</v>
          </cell>
          <cell r="B236" t="str">
            <v>FRAG LAVENDER FIELDS 267351</v>
          </cell>
        </row>
        <row r="237">
          <cell r="A237" t="str">
            <v>300407-003000</v>
          </cell>
          <cell r="B237" t="str">
            <v>FRAG BLUE DIAMOND 958501</v>
          </cell>
        </row>
        <row r="238">
          <cell r="A238" t="str">
            <v>300407-024000</v>
          </cell>
          <cell r="B238" t="str">
            <v>FRAG ARCTIC BLUE 451296</v>
          </cell>
        </row>
        <row r="239">
          <cell r="A239" t="str">
            <v>300407-025000</v>
          </cell>
          <cell r="B239" t="str">
            <v>FRAG CLEAN ME NOW 427299</v>
          </cell>
        </row>
        <row r="240">
          <cell r="A240" t="str">
            <v>300409-000001</v>
          </cell>
          <cell r="B240" t="str">
            <v>FRAG APPLE CINAMMON PLUS 766845</v>
          </cell>
        </row>
        <row r="241">
          <cell r="A241" t="str">
            <v>300409-003000</v>
          </cell>
          <cell r="B241" t="str">
            <v>FRAG MANDARINE JUICE 729549</v>
          </cell>
        </row>
        <row r="242">
          <cell r="A242" t="str">
            <v>300409-006001</v>
          </cell>
          <cell r="B242" t="str">
            <v>FRAG SAPPHIRE NEW 772962</v>
          </cell>
        </row>
        <row r="243">
          <cell r="A243" t="str">
            <v>300409-007001</v>
          </cell>
          <cell r="B243" t="str">
            <v>FRAG CELESTIAL BLUE 766841</v>
          </cell>
        </row>
        <row r="244">
          <cell r="A244" t="str">
            <v>300409-009000</v>
          </cell>
          <cell r="B244" t="str">
            <v>FRAG PINK SPOT BA 778653</v>
          </cell>
        </row>
        <row r="245">
          <cell r="A245" t="str">
            <v>300409-013000</v>
          </cell>
          <cell r="B245" t="str">
            <v>FRAG MARINE BREEZE AB 798963</v>
          </cell>
        </row>
        <row r="246">
          <cell r="A246" t="str">
            <v>300501-003001</v>
          </cell>
          <cell r="B246" t="str">
            <v>TINTURA AMARILLO 10 K-7059</v>
          </cell>
        </row>
        <row r="247">
          <cell r="A247" t="str">
            <v>300501-004000</v>
          </cell>
          <cell r="B247" t="str">
            <v>TINTURA 36-I-36 AZUL INDUSTRIAL</v>
          </cell>
        </row>
        <row r="248">
          <cell r="A248" t="str">
            <v>300501-008000</v>
          </cell>
          <cell r="B248" t="str">
            <v>TINTURA VERDE COLANYL GM</v>
          </cell>
        </row>
        <row r="249">
          <cell r="A249" t="str">
            <v>300501-021001</v>
          </cell>
          <cell r="B249" t="str">
            <v>TINTURA ULTRA LIQUID 8104</v>
          </cell>
        </row>
        <row r="250">
          <cell r="A250" t="str">
            <v>300502-001001</v>
          </cell>
          <cell r="B250" t="str">
            <v>TINTURA LIMA LIMON LIQU JC3350</v>
          </cell>
        </row>
        <row r="251">
          <cell r="A251" t="str">
            <v>300502-007000</v>
          </cell>
          <cell r="B251" t="str">
            <v>TINTURA LIQUIKOLOR CHRISTMAS RED 2</v>
          </cell>
        </row>
        <row r="252">
          <cell r="A252" t="str">
            <v>300502-012000</v>
          </cell>
          <cell r="B252" t="str">
            <v>TINTURA VERDE 18-KA 957 AWSOME APPLE</v>
          </cell>
        </row>
        <row r="253">
          <cell r="A253" t="str">
            <v>300502-025000</v>
          </cell>
          <cell r="B253" t="str">
            <v>TINTURA NARANJA FLUORESCENTE 36-KI-02</v>
          </cell>
        </row>
        <row r="254">
          <cell r="A254" t="str">
            <v>300504-003000</v>
          </cell>
          <cell r="B254" t="str">
            <v>TINTURA LIQUITINT AQ-BY-01</v>
          </cell>
        </row>
        <row r="255">
          <cell r="A255" t="str">
            <v>300507-000000</v>
          </cell>
          <cell r="B255" t="str">
            <v>TINTURA VIOLETA COBANIL M</v>
          </cell>
        </row>
        <row r="256">
          <cell r="A256" t="str">
            <v>300507-003000</v>
          </cell>
          <cell r="B256" t="str">
            <v>TINTURA LIQUITINT ROYAL HFMC</v>
          </cell>
        </row>
        <row r="257">
          <cell r="A257" t="str">
            <v>300509-008000</v>
          </cell>
          <cell r="B257" t="str">
            <v>TINTURA CHEM DISPERSION NEGRO 14ABP2</v>
          </cell>
        </row>
        <row r="258">
          <cell r="A258" t="str">
            <v>300509-010000</v>
          </cell>
          <cell r="B258" t="str">
            <v>TINTURA ULTRA LIQUID 8136 ROJO</v>
          </cell>
        </row>
        <row r="259">
          <cell r="A259" t="str">
            <v>300509-013000</v>
          </cell>
          <cell r="B259" t="str">
            <v>TINTURA ULTRA LIQUID 8148</v>
          </cell>
        </row>
        <row r="260">
          <cell r="A260">
            <v>0</v>
          </cell>
          <cell r="B260">
            <v>0</v>
          </cell>
        </row>
        <row r="261">
          <cell r="A261">
            <v>0</v>
          </cell>
          <cell r="B261">
            <v>0</v>
          </cell>
        </row>
        <row r="262">
          <cell r="A262" t="str">
            <v>400000-000000</v>
          </cell>
          <cell r="B262" t="str">
            <v>ETIQUETA TERMICA 4X6" AZUL 2935 U</v>
          </cell>
        </row>
        <row r="263">
          <cell r="A263" t="str">
            <v>400000-000004</v>
          </cell>
          <cell r="B263" t="str">
            <v>ETIQUETA TERMICA 4X6" VERDE 334 U</v>
          </cell>
        </row>
        <row r="264">
          <cell r="A264" t="str">
            <v>400000-000005</v>
          </cell>
          <cell r="B264" t="str">
            <v>ETIQUETA TERMICA 4X6" VERDE 3375 U</v>
          </cell>
        </row>
        <row r="265">
          <cell r="A265" t="str">
            <v>400000-000007</v>
          </cell>
          <cell r="B265" t="str">
            <v>ETIQUETA TERMICA 4X6" AMARILLO 5635 U</v>
          </cell>
        </row>
        <row r="266">
          <cell r="A266" t="str">
            <v>400000-000008</v>
          </cell>
          <cell r="B266" t="str">
            <v>ETIQUETA TERMICA 4X6" NARANJA 1505 U</v>
          </cell>
        </row>
        <row r="267">
          <cell r="A267" t="str">
            <v>400000-000009</v>
          </cell>
          <cell r="B267" t="str">
            <v>ETIQUETA TERMICA 4X6" AMARILLO 585 U</v>
          </cell>
        </row>
        <row r="268">
          <cell r="A268" t="str">
            <v>400000-000010</v>
          </cell>
          <cell r="B268" t="str">
            <v>ETIQUETA TERMICA 4X6" AMARILLO 609 U</v>
          </cell>
        </row>
        <row r="269">
          <cell r="A269" t="str">
            <v>400000-000011</v>
          </cell>
          <cell r="B269" t="str">
            <v>ETIQUETA TERMICA 4X6" AZUL 2975 U</v>
          </cell>
        </row>
        <row r="270">
          <cell r="A270" t="str">
            <v>400000-000012</v>
          </cell>
          <cell r="B270" t="str">
            <v>ETIQUETA TERMICA 4X6" NARANJA 1485 U</v>
          </cell>
        </row>
        <row r="271">
          <cell r="A271" t="str">
            <v>400000-000014</v>
          </cell>
          <cell r="B271" t="str">
            <v>ETIQUETA TERMICA 4X6" GRIS 1U</v>
          </cell>
        </row>
        <row r="272">
          <cell r="A272" t="str">
            <v>401001-000001</v>
          </cell>
          <cell r="B272" t="str">
            <v>ETIQ COD DE BARRA BIPACK NOW MULTIUSOS 5+1 L</v>
          </cell>
        </row>
        <row r="273">
          <cell r="A273" t="str">
            <v>401001-000002</v>
          </cell>
          <cell r="B273" t="str">
            <v>ETIQ COD DE BARRA MULTIUSOS 5+1 P.R.</v>
          </cell>
        </row>
        <row r="274">
          <cell r="A274" t="str">
            <v>401001-000100</v>
          </cell>
          <cell r="B274" t="str">
            <v>ETIQ FTE NOW DESENGRASANTE MULTIUSOS 1 L D13</v>
          </cell>
        </row>
        <row r="275">
          <cell r="A275" t="str">
            <v>401001-000101</v>
          </cell>
          <cell r="B275" t="str">
            <v>ETIQ REV NOW DESENGRASANTE MULTIUSOS 1 L D13</v>
          </cell>
        </row>
        <row r="276">
          <cell r="A276" t="str">
            <v>401001-000121</v>
          </cell>
          <cell r="B276" t="str">
            <v>ETIQ FTE NOW ALL PURPOSE SUPER DEGREASER 1 L D13</v>
          </cell>
        </row>
        <row r="277">
          <cell r="A277" t="str">
            <v>401001-000500</v>
          </cell>
          <cell r="B277" t="str">
            <v>ETIQ FTE NOW DESENGRASANTE MULTIUSOS 5 L D 13</v>
          </cell>
        </row>
        <row r="278">
          <cell r="A278" t="str">
            <v>401001-000501</v>
          </cell>
          <cell r="B278" t="str">
            <v>ETIQ REV NOW DESENGRASANTE MULTIUSOS 5 L D 13</v>
          </cell>
        </row>
        <row r="279">
          <cell r="A279" t="str">
            <v>401001-000505</v>
          </cell>
          <cell r="B279" t="str">
            <v>ETIQ FTE NOW ALL PURPOSE SUPER DEGREASER 5 L D13</v>
          </cell>
        </row>
        <row r="280">
          <cell r="A280" t="str">
            <v>401001-000506</v>
          </cell>
          <cell r="B280" t="str">
            <v>ETIQ REV NOW ALL PURPOSE SUPER DEGREASER 5 L D13</v>
          </cell>
        </row>
        <row r="281">
          <cell r="A281" t="str">
            <v>401001-000511</v>
          </cell>
          <cell r="B281" t="str">
            <v>ETIQ TRASERA NOW DESENG MULTIUSOS 5 L D CA</v>
          </cell>
        </row>
        <row r="282">
          <cell r="A282" t="str">
            <v>401003-000001</v>
          </cell>
          <cell r="B282" t="str">
            <v>ETIQ COD DE BARRA BIPACK COCINA 5+1 L CA</v>
          </cell>
        </row>
        <row r="283">
          <cell r="A283" t="str">
            <v>401003-000100</v>
          </cell>
          <cell r="B283" t="str">
            <v>ETIQ NOW DESENGRASANTE DE COCINAS 1 L D 13</v>
          </cell>
        </row>
        <row r="284">
          <cell r="A284" t="str">
            <v>401003-000101</v>
          </cell>
          <cell r="B284" t="str">
            <v>ETIQ NOW DESENGRASANTE COCINAS 1 L CA</v>
          </cell>
        </row>
        <row r="285">
          <cell r="A285" t="str">
            <v>401003-000500</v>
          </cell>
          <cell r="B285" t="str">
            <v>ETIQ FRONTAL NOW DESENGRASANTE COCINAS 5 L CA</v>
          </cell>
        </row>
        <row r="286">
          <cell r="A286" t="str">
            <v>401003-000501</v>
          </cell>
          <cell r="B286" t="str">
            <v>ETIQ TRASERA NOW DESENGRASANTE COCINAS 5 L CA</v>
          </cell>
        </row>
        <row r="287">
          <cell r="A287" t="str">
            <v>401004-000001</v>
          </cell>
          <cell r="B287" t="str">
            <v>ETIQ COD DE BARRA BIPACK VIDRIOS 5+1 L CA</v>
          </cell>
        </row>
        <row r="288">
          <cell r="A288" t="str">
            <v>401004-000100</v>
          </cell>
          <cell r="B288" t="str">
            <v>ETIQ NOW VIDRIOS Y SUPERFICIES 1 L D 13</v>
          </cell>
        </row>
        <row r="289">
          <cell r="A289" t="str">
            <v>401004-000101</v>
          </cell>
          <cell r="B289" t="str">
            <v>ETIQ NOW VIDRIOS Y SUPERFICIES 1 L CA</v>
          </cell>
        </row>
        <row r="290">
          <cell r="A290" t="str">
            <v>401004-000500</v>
          </cell>
          <cell r="B290" t="str">
            <v>ETIQ FRONTAL NOW VIDRIOS Y SUPERFICIES 5 L CA</v>
          </cell>
        </row>
        <row r="291">
          <cell r="A291" t="str">
            <v>401004-000501</v>
          </cell>
          <cell r="B291" t="str">
            <v>ETIQ TRASERA NOW VIDRIOS Y SUPERFICIES 5 L CA</v>
          </cell>
        </row>
        <row r="292">
          <cell r="A292" t="str">
            <v>401006-000501</v>
          </cell>
          <cell r="B292" t="str">
            <v>ETIQ NOW DETERGENTE 5 L PR D14</v>
          </cell>
        </row>
        <row r="293">
          <cell r="A293" t="str">
            <v>401006-000900</v>
          </cell>
          <cell r="B293" t="str">
            <v>ETIQ FTE NOW DETERGENTE 9 L CA</v>
          </cell>
        </row>
        <row r="294">
          <cell r="A294" t="str">
            <v>401006-000901</v>
          </cell>
          <cell r="B294" t="str">
            <v>ETIQ REV NOW DETERGENTE 9 L CA</v>
          </cell>
        </row>
        <row r="295">
          <cell r="A295" t="str">
            <v>401006-000902</v>
          </cell>
          <cell r="B295" t="str">
            <v>ETIQ NOW DETERGENTE ROPA COLOR 9 L PR</v>
          </cell>
        </row>
        <row r="296">
          <cell r="A296" t="str">
            <v>401007-000501</v>
          </cell>
          <cell r="B296" t="str">
            <v>ETIQ NOW SUAVIZANTE 5 L PR D14</v>
          </cell>
        </row>
        <row r="297">
          <cell r="A297" t="str">
            <v>401007-000900</v>
          </cell>
          <cell r="B297" t="str">
            <v>ETIQ FTE NOW SUAVIZANTE 9 L CA</v>
          </cell>
        </row>
        <row r="298">
          <cell r="A298" t="str">
            <v>401007-000901</v>
          </cell>
          <cell r="B298" t="str">
            <v>ETIQ REV NOW SUAVIZANTE 9 L CA</v>
          </cell>
        </row>
        <row r="299">
          <cell r="A299" t="str">
            <v>401008-000002</v>
          </cell>
          <cell r="B299" t="str">
            <v>ETIQ COD DE BARRA BIPACK BAÑOS 5+1 L CA</v>
          </cell>
        </row>
        <row r="300">
          <cell r="A300" t="str">
            <v>401008-000100</v>
          </cell>
          <cell r="B300" t="str">
            <v>ETIQ FTE NOW BAÑOS Y AZULEJOS 1 L D13</v>
          </cell>
        </row>
        <row r="301">
          <cell r="A301" t="str">
            <v>401008-000101</v>
          </cell>
          <cell r="B301" t="str">
            <v>ETIQ REV NOW BAÑOS Y AZULEJOS 1 L D13</v>
          </cell>
        </row>
        <row r="302">
          <cell r="A302" t="str">
            <v>401008-000400</v>
          </cell>
          <cell r="B302" t="str">
            <v>ETIQ FTE NOW BAÑOS Y AZULEJOS 4 L D 13</v>
          </cell>
        </row>
        <row r="303">
          <cell r="A303" t="str">
            <v>401008-000401</v>
          </cell>
          <cell r="B303" t="str">
            <v>ETIQ REV NOW BAÑOS Y AZULEJOS 4 L D 13</v>
          </cell>
        </row>
        <row r="304">
          <cell r="A304" t="str">
            <v>401008-000411</v>
          </cell>
          <cell r="B304" t="str">
            <v>ETIQ TRASERA NOW BAÑOS Y AZULEJOS 4 L CA</v>
          </cell>
        </row>
        <row r="305">
          <cell r="A305" t="str">
            <v>401008-000500</v>
          </cell>
          <cell r="B305" t="str">
            <v>ETIQ FTE NOW BAÑOS Y AZULEJOS 5 L</v>
          </cell>
        </row>
        <row r="306">
          <cell r="A306" t="str">
            <v>401011-000400</v>
          </cell>
          <cell r="B306" t="str">
            <v>ETIQ NOW BAÑOS SIN CLORO 4 L</v>
          </cell>
        </row>
        <row r="307">
          <cell r="A307" t="str">
            <v>401016-000280</v>
          </cell>
          <cell r="B307" t="str">
            <v>ETIQ FRONTAL NOW LAVATRASTES 2.8 L CA</v>
          </cell>
        </row>
        <row r="308">
          <cell r="A308" t="str">
            <v>401016-000281</v>
          </cell>
          <cell r="B308" t="str">
            <v>ETIQ TRASERA NOW LAVATRASTES 2.8 L CA</v>
          </cell>
        </row>
        <row r="309">
          <cell r="A309" t="str">
            <v>401016-000282</v>
          </cell>
          <cell r="B309" t="str">
            <v>ETIQ NOW LAVATRASTES 2.8 L PR</v>
          </cell>
        </row>
        <row r="310">
          <cell r="A310" t="str">
            <v>401017-000200</v>
          </cell>
          <cell r="B310" t="str">
            <v>ETIQ NOW LIMPIADOR LIMON 2 L D 13</v>
          </cell>
        </row>
        <row r="311">
          <cell r="A311" t="str">
            <v>401017-000500</v>
          </cell>
          <cell r="B311" t="str">
            <v>ETIQ NOW LIMPIADOR LIMON 5 L</v>
          </cell>
        </row>
        <row r="312">
          <cell r="A312" t="str">
            <v>401017-001000</v>
          </cell>
          <cell r="B312" t="str">
            <v>ETIQ NOW LIMPIADOR LIMON 10 L MX</v>
          </cell>
        </row>
        <row r="313">
          <cell r="A313" t="str">
            <v>401017-001001</v>
          </cell>
          <cell r="B313" t="str">
            <v>ETIQ FTE NOW LIMPIADOR LIMON 10 L CA</v>
          </cell>
        </row>
        <row r="314">
          <cell r="A314" t="str">
            <v>401017-001002</v>
          </cell>
          <cell r="B314" t="str">
            <v>ETIQ REV NOW LIMPIADOR LIMON 10 L CA</v>
          </cell>
        </row>
        <row r="315">
          <cell r="A315" t="str">
            <v>401019-000000</v>
          </cell>
          <cell r="B315" t="str">
            <v>ETIQ COD DE BARRA BIPACK MANZANA C 5+1 L</v>
          </cell>
        </row>
        <row r="316">
          <cell r="A316" t="str">
            <v>401020-001000</v>
          </cell>
          <cell r="B316" t="str">
            <v>ETIQ FTE NOW BLANQUEADOR 10 L CA</v>
          </cell>
        </row>
        <row r="317">
          <cell r="A317" t="str">
            <v>401020-001001</v>
          </cell>
          <cell r="B317" t="str">
            <v>ETIQ REV NOW BLANQUEADOR 10 L CA</v>
          </cell>
        </row>
        <row r="318">
          <cell r="A318" t="str">
            <v>401021-000400</v>
          </cell>
          <cell r="B318" t="str">
            <v>ETIQ NOW PRELAVADOR OXÍGENO 4 L</v>
          </cell>
        </row>
        <row r="319">
          <cell r="A319" t="str">
            <v>401021-001000</v>
          </cell>
          <cell r="B319" t="str">
            <v>ETIQ NOW QUITAMANCHAS 10 L</v>
          </cell>
        </row>
        <row r="320">
          <cell r="A320" t="str">
            <v>401027-001000</v>
          </cell>
          <cell r="B320" t="str">
            <v>ETIQ FTE NOW LIMPIADOR LAVANDA 10 L CA</v>
          </cell>
        </row>
        <row r="321">
          <cell r="A321" t="str">
            <v>401027-001001</v>
          </cell>
          <cell r="B321" t="str">
            <v>ETIQ REV NOW LIMPIADOR LAVANDA 10 L CA</v>
          </cell>
        </row>
        <row r="322">
          <cell r="A322" t="str">
            <v>401037-000510</v>
          </cell>
          <cell r="B322" t="str">
            <v>ETIQ FRONTAL NOW PISOS LAMINADOS 5 L CA</v>
          </cell>
        </row>
        <row r="323">
          <cell r="A323" t="str">
            <v>401037-000511</v>
          </cell>
          <cell r="B323" t="str">
            <v>ETIQ TRASERA NOW PISOS LAMINADOS 5 L CA</v>
          </cell>
        </row>
        <row r="324">
          <cell r="A324" t="str">
            <v>402002-000500</v>
          </cell>
          <cell r="B324" t="str">
            <v>ETIQ SENSACIONAL LAVANDA 5 L MX</v>
          </cell>
        </row>
        <row r="325">
          <cell r="A325" t="str">
            <v>402002-000501</v>
          </cell>
          <cell r="B325" t="str">
            <v>ETIQ SENSACIONAL LAVANDA 5 L CR</v>
          </cell>
        </row>
        <row r="326">
          <cell r="A326" t="str">
            <v>402002-001000</v>
          </cell>
          <cell r="B326" t="str">
            <v>ETIQ SENSACIONAL LAVANDA 10 L</v>
          </cell>
        </row>
        <row r="327">
          <cell r="A327" t="str">
            <v>402002-002000</v>
          </cell>
          <cell r="B327" t="str">
            <v>ETIQ SENSACIONAL LAVANDA 20L D 14</v>
          </cell>
        </row>
        <row r="328">
          <cell r="A328" t="str">
            <v>402004-000500</v>
          </cell>
          <cell r="B328" t="str">
            <v>ETIQ SENSACIONAL PINO 5L</v>
          </cell>
        </row>
        <row r="329">
          <cell r="A329" t="str">
            <v>402004-001000</v>
          </cell>
          <cell r="B329" t="str">
            <v>ETIQ SENSACIONAL PINO 10 L</v>
          </cell>
        </row>
        <row r="330">
          <cell r="A330" t="str">
            <v>402004-002000</v>
          </cell>
          <cell r="B330" t="str">
            <v>ETIQ SENSACIONAL PINO 20L D14</v>
          </cell>
        </row>
        <row r="331">
          <cell r="A331" t="str">
            <v>402005-000500</v>
          </cell>
          <cell r="B331" t="str">
            <v>ETIQ SENSACIONAL SUAV COMPLETE 5L</v>
          </cell>
        </row>
        <row r="332">
          <cell r="A332" t="str">
            <v>402005-002000</v>
          </cell>
          <cell r="B332" t="str">
            <v>ETIQ SENSACIONAL SUAV COMPLETE 20L</v>
          </cell>
        </row>
        <row r="333">
          <cell r="A333" t="str">
            <v>402014-000100</v>
          </cell>
          <cell r="B333" t="str">
            <v>ETIQ FTE SENSACIONAL BAÑOS Y AZULEJOS 1 L CR</v>
          </cell>
        </row>
        <row r="334">
          <cell r="A334" t="str">
            <v>402014-000101</v>
          </cell>
          <cell r="B334" t="str">
            <v>ETIQ REV SENSACIONAL BAÑOS Y AZULEJOS 1 L CR</v>
          </cell>
        </row>
        <row r="335">
          <cell r="A335" t="str">
            <v>402015-002004</v>
          </cell>
          <cell r="B335" t="str">
            <v>ETIQ SENSACIONAL BLANQUEADOR 20L D14</v>
          </cell>
        </row>
        <row r="336">
          <cell r="A336" t="str">
            <v>402024-000100</v>
          </cell>
          <cell r="B336" t="str">
            <v>ETIQ FTE SENSACIONAL MULTIUSOS 1 L CR</v>
          </cell>
        </row>
        <row r="337">
          <cell r="A337" t="str">
            <v>402024-000101</v>
          </cell>
          <cell r="B337" t="str">
            <v>ETIQ REV SENSACIONAL MULTIUSOS 1 L CR</v>
          </cell>
        </row>
        <row r="338">
          <cell r="A338" t="str">
            <v>402026-000500</v>
          </cell>
          <cell r="B338" t="str">
            <v>ETIQ SENSACIONAL SUAVIZANTE 5 L MX</v>
          </cell>
        </row>
        <row r="339">
          <cell r="A339" t="str">
            <v>402026-000501</v>
          </cell>
          <cell r="B339" t="str">
            <v>ETIQ SENSACIONAL SUAVIZANTE 5 L CR</v>
          </cell>
        </row>
        <row r="340">
          <cell r="A340" t="str">
            <v>402026-001000</v>
          </cell>
          <cell r="B340" t="str">
            <v>ETIQ SENSACIONAL SUAVIZANTE 10 L</v>
          </cell>
        </row>
        <row r="341">
          <cell r="A341" t="str">
            <v>402026-002000</v>
          </cell>
          <cell r="B341" t="str">
            <v>ETIQ SENSACIONAL SUAVIZANTE 20L D 14</v>
          </cell>
        </row>
        <row r="342">
          <cell r="A342" t="str">
            <v>402029-000500</v>
          </cell>
          <cell r="B342" t="str">
            <v>ETIQ SENSACIONAL DETERGENTE 5 L MX</v>
          </cell>
        </row>
        <row r="343">
          <cell r="A343" t="str">
            <v>402029-000501</v>
          </cell>
          <cell r="B343" t="str">
            <v>ETIQ SENSACIONAL DETERGENTE 5 L CR</v>
          </cell>
        </row>
        <row r="344">
          <cell r="A344" t="str">
            <v>402029-001000</v>
          </cell>
          <cell r="B344" t="str">
            <v>ETIQ SENSACIONAL DETERGENTE 10 L</v>
          </cell>
        </row>
        <row r="345">
          <cell r="A345" t="str">
            <v>402029-002000</v>
          </cell>
          <cell r="B345" t="str">
            <v>ETIQ SENSACIONAL DETERGENTE 20L D 14</v>
          </cell>
        </row>
        <row r="346">
          <cell r="A346" t="str">
            <v>403001-020801</v>
          </cell>
          <cell r="B346" t="str">
            <v>ETIQ MIRACHEM 500 18.9/208 L MX</v>
          </cell>
        </row>
        <row r="347">
          <cell r="A347" t="str">
            <v>403002-020800</v>
          </cell>
          <cell r="B347" t="str">
            <v>ETIQ MIRACHEM 250 5/55 GAL (18.9/208 L)</v>
          </cell>
        </row>
        <row r="348">
          <cell r="A348" t="str">
            <v>404001-000500</v>
          </cell>
          <cell r="B348" t="str">
            <v>ETIQ FRENTE INNOVADOR PISOS MADERA 5 L D13</v>
          </cell>
        </row>
        <row r="349">
          <cell r="A349" t="str">
            <v>404001-000501</v>
          </cell>
          <cell r="B349" t="str">
            <v>ETIQ REVERSO INNOVADOR PISOS MADERA 5 L D13</v>
          </cell>
        </row>
        <row r="350">
          <cell r="A350" t="str">
            <v>405000-000900</v>
          </cell>
          <cell r="B350" t="str">
            <v>ETIQ NATURAL SCIENCE DETERGENTE 9 L</v>
          </cell>
        </row>
        <row r="351">
          <cell r="A351" t="str">
            <v>405001-000900</v>
          </cell>
          <cell r="B351" t="str">
            <v>ETIQ NATURAL SCIENCE SUAVIZANTE 9 L</v>
          </cell>
        </row>
        <row r="352">
          <cell r="A352" t="str">
            <v>405002-000900</v>
          </cell>
          <cell r="B352" t="str">
            <v>ETIQ NATURAL SCIENCE DETERGENTE ROPA OSCURA 9 L</v>
          </cell>
        </row>
        <row r="353">
          <cell r="A353" t="str">
            <v>407004-000900</v>
          </cell>
          <cell r="B353" t="str">
            <v>ETIQ FTE SC DETERGENTE 9 L</v>
          </cell>
        </row>
        <row r="354">
          <cell r="A354" t="str">
            <v>407005-002000</v>
          </cell>
          <cell r="B354" t="str">
            <v>ETIQ SC LIMPIADOR LAVANDA 20 L CA</v>
          </cell>
        </row>
        <row r="355">
          <cell r="A355" t="str">
            <v>407006-002000</v>
          </cell>
          <cell r="B355" t="str">
            <v>ETIQ SC LIMPIADOR PINO 20 L CA</v>
          </cell>
        </row>
        <row r="356">
          <cell r="A356" t="str">
            <v>407007-002000</v>
          </cell>
          <cell r="B356" t="str">
            <v>ETIQ SC BLANQUEADOR 20 L CA</v>
          </cell>
        </row>
        <row r="357">
          <cell r="A357" t="str">
            <v>407008-002000</v>
          </cell>
          <cell r="B357" t="str">
            <v>ETIQ SC SUAVIZANTE 20 L CA</v>
          </cell>
        </row>
        <row r="358">
          <cell r="A358" t="str">
            <v>407009-002000</v>
          </cell>
          <cell r="B358" t="str">
            <v>ETIQ SC DETERGENTE 20 L CA</v>
          </cell>
        </row>
        <row r="359">
          <cell r="A359" t="str">
            <v>407021-002000</v>
          </cell>
          <cell r="B359" t="str">
            <v>ETIQ FRONTAL MC BLANQUEADOR 20L</v>
          </cell>
        </row>
        <row r="360">
          <cell r="A360" t="str">
            <v>407022-002000</v>
          </cell>
          <cell r="B360" t="str">
            <v>ETIQ FRONTAL MC SUAVIZANTE 20L</v>
          </cell>
        </row>
        <row r="361">
          <cell r="A361" t="str">
            <v>407023-000900</v>
          </cell>
          <cell r="B361" t="str">
            <v>ETIQ MC DETERGENTE 9L</v>
          </cell>
        </row>
        <row r="362">
          <cell r="A362" t="str">
            <v>407023-002001</v>
          </cell>
          <cell r="B362" t="str">
            <v>ETIQ LATERAL MC DETERGENTE 20L</v>
          </cell>
        </row>
        <row r="363">
          <cell r="A363" t="str">
            <v>407024-000000</v>
          </cell>
          <cell r="B363" t="str">
            <v>ETIQ COD DE BARRA MM MULTIUSOS DES 5+1 L</v>
          </cell>
        </row>
        <row r="364">
          <cell r="A364" t="str">
            <v>407024-000100</v>
          </cell>
          <cell r="B364" t="str">
            <v>ETIQ MC DESENGRASANTE 1L</v>
          </cell>
        </row>
        <row r="365">
          <cell r="A365" t="str">
            <v>407024-000501</v>
          </cell>
          <cell r="B365" t="str">
            <v>ETIQ REVERSO MC DESENGRASANTE 5L</v>
          </cell>
        </row>
        <row r="366">
          <cell r="A366" t="str">
            <v>407025-000000</v>
          </cell>
          <cell r="B366" t="str">
            <v>ETIQ COD DE BARRA MC BAÑOS Y AZULEJOS</v>
          </cell>
        </row>
        <row r="367">
          <cell r="A367" t="str">
            <v>407025-000100</v>
          </cell>
          <cell r="B367" t="str">
            <v>ETIQ MC BAÑOS Y AZULEJOS 1L</v>
          </cell>
        </row>
        <row r="368">
          <cell r="A368" t="str">
            <v>407025-000400</v>
          </cell>
          <cell r="B368" t="str">
            <v>ETIQ FRENTE MC BAÑOS Y AZULEJOS 4L</v>
          </cell>
        </row>
        <row r="369">
          <cell r="A369" t="str">
            <v>407025-000401</v>
          </cell>
          <cell r="B369" t="str">
            <v>ETIQ REVERSO MC BAÑOS Y AZULEJOS 4L</v>
          </cell>
        </row>
        <row r="370">
          <cell r="A370" t="str">
            <v>407026-000900</v>
          </cell>
          <cell r="B370" t="str">
            <v>ETIQ MC DETERGENTE ROPA OSCURA 9L</v>
          </cell>
        </row>
        <row r="371">
          <cell r="A371" t="str">
            <v>408001-000103</v>
          </cell>
          <cell r="B371" t="str">
            <v>ETIQ FRENTE GV ANTI-HONGOS 1L ATOM D09</v>
          </cell>
        </row>
        <row r="372">
          <cell r="A372" t="str">
            <v>408001-000105</v>
          </cell>
          <cell r="B372" t="str">
            <v>ETIQ FRENTE GV ANTI-HONGOS 1L REF D09</v>
          </cell>
        </row>
        <row r="373">
          <cell r="A373" t="str">
            <v>408001-000107</v>
          </cell>
          <cell r="B373" t="str">
            <v>ETIQ FRENTE GV ANTI-HONGOS 1 L ATOM D16</v>
          </cell>
        </row>
        <row r="374">
          <cell r="A374" t="str">
            <v>408001-000108</v>
          </cell>
          <cell r="B374" t="str">
            <v>ETIQ REV GV ANTI-HONGOS 1 L ATOM D16</v>
          </cell>
        </row>
        <row r="375">
          <cell r="A375" t="str">
            <v>408001-000109</v>
          </cell>
          <cell r="B375" t="str">
            <v>ETIQ FRENTE GV ANTI-HONGOS 1 L REFILL D16</v>
          </cell>
        </row>
        <row r="376">
          <cell r="A376" t="str">
            <v>408001-000110</v>
          </cell>
          <cell r="B376" t="str">
            <v>ETIQ REV GV ANTI-HONGOS 1 L REFILL D16</v>
          </cell>
        </row>
        <row r="377">
          <cell r="A377" t="str">
            <v>409000-001000</v>
          </cell>
          <cell r="B377" t="str">
            <v>ETIQ MM LIMPIADOR MULTIUSOS MANZANA CANELA 10 L</v>
          </cell>
        </row>
        <row r="378">
          <cell r="A378" t="str">
            <v>409000-001001</v>
          </cell>
          <cell r="B378" t="str">
            <v>ETIQ MM MULTIUSOS MANZANA CANELA 10 L D16</v>
          </cell>
        </row>
        <row r="379">
          <cell r="A379" t="str">
            <v>409001-001001</v>
          </cell>
          <cell r="B379" t="str">
            <v>ETIQ MM LIMPIADOR MULTIUSOS PINO 10 L D16</v>
          </cell>
        </row>
        <row r="380">
          <cell r="A380" t="str">
            <v>409001-002000</v>
          </cell>
          <cell r="B380" t="str">
            <v>ETIQ FRENTE MM LIMPIADOR MULTIUSOS PINO 20 L</v>
          </cell>
        </row>
        <row r="381">
          <cell r="A381" t="str">
            <v>409001-002002</v>
          </cell>
          <cell r="B381" t="str">
            <v>ETIQ FTE MM LIMPIADOR MULTIUSOS PINO 20 L D16</v>
          </cell>
        </row>
        <row r="382">
          <cell r="A382" t="str">
            <v>409001-002003</v>
          </cell>
          <cell r="B382" t="str">
            <v>ETIQ LATERAL MM LIMPIADOR MULTIUSOS PINO 20 L D16</v>
          </cell>
        </row>
        <row r="383">
          <cell r="A383" t="str">
            <v>409002-002002</v>
          </cell>
          <cell r="B383" t="str">
            <v>ETIQ FRONTAL MM BLANQUEADOR 20 L D16</v>
          </cell>
        </row>
        <row r="384">
          <cell r="A384" t="str">
            <v>409002-002003</v>
          </cell>
          <cell r="B384" t="str">
            <v>ETIQ LATERAL MM BLANQUEADOR 20 L D16</v>
          </cell>
        </row>
        <row r="385">
          <cell r="A385" t="str">
            <v>409003-000100</v>
          </cell>
          <cell r="B385" t="str">
            <v>ETIQ MM DESENGRASANTE 1 L</v>
          </cell>
        </row>
        <row r="386">
          <cell r="A386" t="str">
            <v>409003-000101</v>
          </cell>
          <cell r="B386" t="str">
            <v>ETIQ MM DESENGRASANTE 1 L D16</v>
          </cell>
        </row>
        <row r="387">
          <cell r="A387" t="str">
            <v>409003-000500</v>
          </cell>
          <cell r="B387" t="str">
            <v>ETIQ FRENTE MM DESENGRASANTE 5 L</v>
          </cell>
        </row>
        <row r="388">
          <cell r="A388" t="str">
            <v>409003-000501</v>
          </cell>
          <cell r="B388" t="str">
            <v>ETIQ REVERSO MM DESENGRASANTE 5 L</v>
          </cell>
        </row>
        <row r="389">
          <cell r="A389" t="str">
            <v>409003-000502</v>
          </cell>
          <cell r="B389" t="str">
            <v>ETIQ FRENTE MM DESENGRASANTE 5 L D16</v>
          </cell>
        </row>
        <row r="390">
          <cell r="A390" t="str">
            <v>409003-000503</v>
          </cell>
          <cell r="B390" t="str">
            <v>ETIQ REVERSO MM DESENGRASANTE 5 L D16</v>
          </cell>
        </row>
        <row r="391">
          <cell r="A391" t="str">
            <v>409003-001002</v>
          </cell>
          <cell r="B391" t="str">
            <v>ETIQ FRENTE MM DESENGRASANTE 10 L D16</v>
          </cell>
        </row>
        <row r="392">
          <cell r="A392" t="str">
            <v>409003-001003</v>
          </cell>
          <cell r="B392" t="str">
            <v>ETIQ LATERAL MM DESENGRASANTE 10 L D16</v>
          </cell>
        </row>
        <row r="393">
          <cell r="A393" t="str">
            <v>409004-000000</v>
          </cell>
          <cell r="B393" t="str">
            <v>ETIQ COD DE BARRA MM VIDRIOS Y SUPERFICIES</v>
          </cell>
        </row>
        <row r="394">
          <cell r="A394" t="str">
            <v>409004-000100</v>
          </cell>
          <cell r="B394" t="str">
            <v>ETIQ MM VIDRIOS Y SUPERFICIES 1 L</v>
          </cell>
        </row>
        <row r="395">
          <cell r="A395" t="str">
            <v>409004-000500</v>
          </cell>
          <cell r="B395" t="str">
            <v>ETIQ FRENTE MM VIDRIOS Y SUPERFICIES 5 L</v>
          </cell>
        </row>
        <row r="396">
          <cell r="A396" t="str">
            <v>409004-000501</v>
          </cell>
          <cell r="B396" t="str">
            <v>ETIQ REVERSO MM VIDRIOS Y SUPERFICIES 5 L</v>
          </cell>
        </row>
        <row r="397">
          <cell r="A397" t="str">
            <v>409005-000000</v>
          </cell>
          <cell r="B397" t="str">
            <v>ETIQ COD DE BARRA MM BAÑOS Y AZULEJOS</v>
          </cell>
        </row>
        <row r="398">
          <cell r="A398" t="str">
            <v>409005-000100</v>
          </cell>
          <cell r="B398" t="str">
            <v>ETIQ MM BAÑOS Y AZULEJOS 1 L</v>
          </cell>
        </row>
        <row r="399">
          <cell r="A399" t="str">
            <v>409005-000101</v>
          </cell>
          <cell r="B399" t="str">
            <v>ETIQ MM BAÑOS Y AZULEJOS 1 L D16</v>
          </cell>
        </row>
        <row r="400">
          <cell r="A400" t="str">
            <v>409005-000500</v>
          </cell>
          <cell r="B400" t="str">
            <v>ETIQ FRENTE MM BAÑOS Y AZULEJOS 5 L</v>
          </cell>
        </row>
        <row r="401">
          <cell r="A401" t="str">
            <v>409005-000501</v>
          </cell>
          <cell r="B401" t="str">
            <v>ETIQ REVERSO MM BAÑOS Y AZULEJOS 5 L</v>
          </cell>
        </row>
        <row r="402">
          <cell r="A402" t="str">
            <v>409005-000502</v>
          </cell>
          <cell r="B402" t="str">
            <v>ETIQ FRENTE MM BAÑOS Y AZULEJOS 5 L D16</v>
          </cell>
        </row>
        <row r="403">
          <cell r="A403" t="str">
            <v>409005-000503</v>
          </cell>
          <cell r="B403" t="str">
            <v>ETIQ REVERSO MM BAÑOS Y AZULEJOS 5 L D16</v>
          </cell>
        </row>
        <row r="404">
          <cell r="A404" t="str">
            <v>409006-000901</v>
          </cell>
          <cell r="B404" t="str">
            <v>ETIQ MM SUAVIZANTE FLORAL 9 L D16</v>
          </cell>
        </row>
        <row r="405">
          <cell r="A405" t="str">
            <v>409006-002001</v>
          </cell>
          <cell r="B405" t="str">
            <v>ETIQ LATERAL MM SUAVIZANTE FLORAL 20 L</v>
          </cell>
        </row>
        <row r="406">
          <cell r="A406" t="str">
            <v>409006-002002</v>
          </cell>
          <cell r="B406" t="str">
            <v>ETIQ FRONTAL MM SUAVIZANTE FLORAL 20 L D16</v>
          </cell>
        </row>
        <row r="407">
          <cell r="A407" t="str">
            <v>409006-002003</v>
          </cell>
          <cell r="B407" t="str">
            <v>ETIQ LATERAL MM SUAVIZANTE FLORAL 20 L D16</v>
          </cell>
        </row>
        <row r="408">
          <cell r="A408" t="str">
            <v>409007-000900</v>
          </cell>
          <cell r="B408" t="str">
            <v>ETIQ MM DETERGENTE ROPA BCA Y COLOR 9 L</v>
          </cell>
        </row>
        <row r="409">
          <cell r="A409" t="str">
            <v>409007-000901</v>
          </cell>
          <cell r="B409" t="str">
            <v>ETIQ MM DETERGENTE ROPA BCA Y COLOR 9 L D16</v>
          </cell>
        </row>
        <row r="410">
          <cell r="A410" t="str">
            <v>409007-002000</v>
          </cell>
          <cell r="B410" t="str">
            <v>ETIQ FRONTAL MM DETERGENTE ROPA BCA Y COLOR 20 L</v>
          </cell>
        </row>
        <row r="411">
          <cell r="A411" t="str">
            <v>409007-002001</v>
          </cell>
          <cell r="B411" t="str">
            <v>ETIQ LATERAL MM DETERGENTE ROPA BCA Y COLOR 20 L</v>
          </cell>
        </row>
        <row r="412">
          <cell r="A412" t="str">
            <v>409007-002002</v>
          </cell>
          <cell r="B412" t="str">
            <v>ETIQ FTE MM DETERGENTE ROPA BCA Y COLOR 20 L D16</v>
          </cell>
        </row>
        <row r="413">
          <cell r="A413" t="str">
            <v>409007-002003</v>
          </cell>
          <cell r="B413" t="str">
            <v>ETIQ LATERAL MM DET ROPA BCA Y COLOR 20 L D16</v>
          </cell>
        </row>
        <row r="414">
          <cell r="A414" t="str">
            <v>409008-000900</v>
          </cell>
          <cell r="B414" t="str">
            <v>ETIQ MM DETERGENTE ROPA OSCURA 9 L</v>
          </cell>
        </row>
        <row r="415">
          <cell r="A415" t="str">
            <v>409008-000901</v>
          </cell>
          <cell r="B415" t="str">
            <v>ETIQ MM DETERGENTE ROPA OSCURA 9 L D16</v>
          </cell>
        </row>
        <row r="416">
          <cell r="A416" t="str">
            <v>409009-000900</v>
          </cell>
          <cell r="B416" t="str">
            <v>ETIQ MM QUITAMANCHAS 9 L</v>
          </cell>
        </row>
        <row r="417">
          <cell r="A417" t="str">
            <v>409009-001000</v>
          </cell>
          <cell r="B417" t="str">
            <v>ETIQ MM QUITAMANCHAS 10 L</v>
          </cell>
        </row>
        <row r="418">
          <cell r="A418" t="str">
            <v>409010-000500</v>
          </cell>
          <cell r="B418" t="str">
            <v>ETIQ FRENTE MM DESENGRASANTE PARA MOTORES 5 L</v>
          </cell>
        </row>
        <row r="419">
          <cell r="A419" t="str">
            <v>409010-000501</v>
          </cell>
          <cell r="B419" t="str">
            <v>ETIQ LATERAL MM DESENGRASANTE PARA MOTORES 5 L</v>
          </cell>
        </row>
        <row r="420">
          <cell r="A420" t="str">
            <v>409011-001000</v>
          </cell>
          <cell r="B420" t="str">
            <v>ETIQ FRENTE MM SHAMPOO P/AUTO 10  L</v>
          </cell>
        </row>
        <row r="421">
          <cell r="A421" t="str">
            <v>409011-001001</v>
          </cell>
          <cell r="B421" t="str">
            <v>ETIQ LATERAL MM SHAMPOO P/AUTO 10  L</v>
          </cell>
        </row>
        <row r="422">
          <cell r="A422" t="str">
            <v>409012-000000</v>
          </cell>
          <cell r="B422" t="str">
            <v>ETIQ COD DE BARRA MM ABRILLANTADOR</v>
          </cell>
        </row>
        <row r="423">
          <cell r="A423" t="str">
            <v>409012-000100</v>
          </cell>
          <cell r="B423" t="str">
            <v>ETIQ MM ABRILLANTADOR 1 L D16</v>
          </cell>
        </row>
        <row r="424">
          <cell r="A424" t="str">
            <v>409012-000500</v>
          </cell>
          <cell r="B424" t="str">
            <v>ETIQ FRENTE MM ABRILLANTADOR 5 L D16</v>
          </cell>
        </row>
        <row r="425">
          <cell r="A425" t="str">
            <v>409012-000501</v>
          </cell>
          <cell r="B425" t="str">
            <v>ETIQ REVERSO MM ABRILLANTADOR 5 L D16</v>
          </cell>
        </row>
        <row r="426">
          <cell r="A426" t="str">
            <v>409013-001000</v>
          </cell>
          <cell r="B426" t="str">
            <v>ETIQ MM LIMPIADOR MULTIUSOS BRISA DE MAR 10 L</v>
          </cell>
        </row>
        <row r="427">
          <cell r="A427" t="str">
            <v>460010-000000</v>
          </cell>
          <cell r="B427" t="str">
            <v>ENVASE PET CRISTAL CIRCULAR 1 L</v>
          </cell>
        </row>
        <row r="428">
          <cell r="A428" t="str">
            <v>460010-200000</v>
          </cell>
          <cell r="B428" t="str">
            <v>ENVASE PET CRISTAL 1 L REC</v>
          </cell>
        </row>
        <row r="429">
          <cell r="A429" t="str">
            <v>460010-201003</v>
          </cell>
          <cell r="B429" t="str">
            <v>ENV PET NOW COCINA 1 L</v>
          </cell>
        </row>
        <row r="430">
          <cell r="A430" t="str">
            <v>460010-201004</v>
          </cell>
          <cell r="B430" t="str">
            <v>ENV PET NOW VIDRIOS 1 L</v>
          </cell>
        </row>
        <row r="431">
          <cell r="A431" t="str">
            <v>460010-209004</v>
          </cell>
          <cell r="B431" t="str">
            <v>ENV PET MM VIDRIOS Y SUPERFICIES 1 L</v>
          </cell>
        </row>
        <row r="432">
          <cell r="A432" t="str">
            <v>460010-400000</v>
          </cell>
          <cell r="B432" t="str">
            <v>ENV BLANCO 1 L D 13</v>
          </cell>
        </row>
        <row r="433">
          <cell r="A433" t="str">
            <v>460010-401008</v>
          </cell>
          <cell r="B433" t="str">
            <v>ENV BCO 1 L D13 NOW BAÑOS BIPACK</v>
          </cell>
        </row>
        <row r="434">
          <cell r="A434" t="str">
            <v>460010-401009</v>
          </cell>
          <cell r="B434" t="str">
            <v>ENV BCO 1 L D13 NOW BAÑOS (MISC)</v>
          </cell>
        </row>
        <row r="435">
          <cell r="A435" t="str">
            <v>460010-407025</v>
          </cell>
          <cell r="B435" t="str">
            <v>ENV BCO 1 L D13 MC BAÑOS Y AZULEJOS</v>
          </cell>
        </row>
        <row r="436">
          <cell r="A436" t="str">
            <v>460010-409005</v>
          </cell>
          <cell r="B436" t="str">
            <v>ENV BCO 1 L D13 MM BAÑOS Y AZULEJOS</v>
          </cell>
        </row>
        <row r="437">
          <cell r="A437" t="str">
            <v>460010-409012</v>
          </cell>
          <cell r="B437" t="str">
            <v>ENV BCO 1 L D13 MM ABRILLANTADOR DE VINIL</v>
          </cell>
        </row>
        <row r="438">
          <cell r="A438" t="str">
            <v>460010-500000</v>
          </cell>
          <cell r="B438" t="str">
            <v>ENV PEAD NARANJA 1 L D 13</v>
          </cell>
        </row>
        <row r="439">
          <cell r="A439" t="str">
            <v>460010-501001</v>
          </cell>
          <cell r="B439" t="str">
            <v>ENV NAR 1L D13 NOW MULTIUSOS BIPACK</v>
          </cell>
        </row>
        <row r="440">
          <cell r="A440" t="str">
            <v>460010-501003</v>
          </cell>
          <cell r="B440" t="str">
            <v>ENV NAR 1L D13 NOW ALL PURPOSE DEGREASER</v>
          </cell>
        </row>
        <row r="441">
          <cell r="A441" t="str">
            <v>460010-501004</v>
          </cell>
          <cell r="B441" t="str">
            <v>ENV NAR 1L D13 NOW MULTIUSOS 1 L MISC</v>
          </cell>
        </row>
        <row r="442">
          <cell r="A442" t="str">
            <v>460010-507024</v>
          </cell>
          <cell r="B442" t="str">
            <v>ENV NAR 1L D13 MC MULTIUSOS DESENGRASANTE</v>
          </cell>
        </row>
        <row r="443">
          <cell r="A443" t="str">
            <v>460010-509003</v>
          </cell>
          <cell r="B443" t="str">
            <v>ENV NAR 1L MM MULTIUSOS DESENGRASANTE</v>
          </cell>
        </row>
        <row r="444">
          <cell r="A444" t="str">
            <v>460010-600000</v>
          </cell>
          <cell r="B444" t="str">
            <v>ENV PEAD NATURAL 1 L D 13</v>
          </cell>
        </row>
        <row r="445">
          <cell r="A445" t="str">
            <v>460010-601003</v>
          </cell>
          <cell r="B445" t="str">
            <v>ENV NAT NOW DESENGRASANTE COCINA 1 L CA</v>
          </cell>
        </row>
        <row r="446">
          <cell r="A446" t="str">
            <v>460010-601004</v>
          </cell>
          <cell r="B446" t="str">
            <v>ENV NAT NOW VIDRIOS Y SUPERFICIES 1 L CA</v>
          </cell>
        </row>
        <row r="447">
          <cell r="A447" t="str">
            <v>460010-800000</v>
          </cell>
          <cell r="B447" t="str">
            <v>ENV BLANCO 1 L</v>
          </cell>
        </row>
        <row r="448">
          <cell r="A448" t="str">
            <v>460010-808001</v>
          </cell>
          <cell r="B448" t="str">
            <v>ENV BCO GV ANTI-HONGOS 1 L ATOM</v>
          </cell>
        </row>
        <row r="449">
          <cell r="A449" t="str">
            <v>460010-808002</v>
          </cell>
          <cell r="B449" t="str">
            <v>ENV BCO GV ANTI-HONGOS 1 L REFILL</v>
          </cell>
        </row>
        <row r="450">
          <cell r="A450" t="str">
            <v>460020-000000</v>
          </cell>
          <cell r="B450" t="str">
            <v>ENVASE PET CRISTAL 2 L</v>
          </cell>
        </row>
        <row r="451">
          <cell r="A451" t="str">
            <v>460020-001017</v>
          </cell>
          <cell r="B451" t="str">
            <v>ENV PET NOW LIMON 2 L</v>
          </cell>
        </row>
        <row r="452">
          <cell r="A452" t="str">
            <v>460028-000000</v>
          </cell>
          <cell r="B452" t="str">
            <v>ENVASE NATURAL 2.8 L</v>
          </cell>
        </row>
        <row r="453">
          <cell r="A453" t="str">
            <v>460028-001016</v>
          </cell>
          <cell r="B453" t="str">
            <v>ENV NAT NOW LAVATRASTES 2.8 L CA</v>
          </cell>
        </row>
        <row r="454">
          <cell r="A454" t="str">
            <v>460028-001017</v>
          </cell>
          <cell r="B454" t="str">
            <v>ENV NAT NOW LAVATRASTES 2.8 L PR</v>
          </cell>
        </row>
        <row r="455">
          <cell r="A455" t="str">
            <v>460040-100000</v>
          </cell>
          <cell r="B455" t="str">
            <v>ENVASE BLANCO 4 L D13</v>
          </cell>
        </row>
        <row r="456">
          <cell r="A456" t="str">
            <v>460040-101009</v>
          </cell>
          <cell r="B456" t="str">
            <v>ENV BCO 4L D13 NOW BAÑOS CA</v>
          </cell>
        </row>
        <row r="457">
          <cell r="A457" t="str">
            <v>460040-101021</v>
          </cell>
          <cell r="B457" t="str">
            <v>ENV BCO 4L D13 NOW PRELAVADOR</v>
          </cell>
        </row>
        <row r="458">
          <cell r="A458" t="str">
            <v>460040-107025</v>
          </cell>
          <cell r="B458" t="str">
            <v>ENV BCO 4L D13 MC BAÑOS Y AZULEJOS</v>
          </cell>
        </row>
        <row r="459">
          <cell r="A459" t="str">
            <v>460050-000000</v>
          </cell>
          <cell r="B459" t="str">
            <v>ENVASE PET CRISTAL 5 L</v>
          </cell>
        </row>
        <row r="460">
          <cell r="A460" t="str">
            <v>460050-001006</v>
          </cell>
          <cell r="B460" t="str">
            <v>ENV PET DETERGENTE NOW 5L</v>
          </cell>
        </row>
        <row r="461">
          <cell r="A461" t="str">
            <v>460050-001007</v>
          </cell>
          <cell r="B461" t="str">
            <v>ENV PET SUAVIZANTE NOW 5L</v>
          </cell>
        </row>
        <row r="462">
          <cell r="A462" t="str">
            <v>460050-001017</v>
          </cell>
          <cell r="B462" t="str">
            <v>ENV PET NOW LIMON 5 L</v>
          </cell>
        </row>
        <row r="463">
          <cell r="A463" t="str">
            <v>460050-002004</v>
          </cell>
          <cell r="B463" t="str">
            <v>ENV PET SEN PINO 5 L</v>
          </cell>
        </row>
        <row r="464">
          <cell r="A464" t="str">
            <v>460050-002026</v>
          </cell>
          <cell r="B464" t="str">
            <v>ENV PET SEN SUAVIZANTE 5 L</v>
          </cell>
        </row>
        <row r="465">
          <cell r="A465" t="str">
            <v>460050-002029</v>
          </cell>
          <cell r="B465" t="str">
            <v>ENV PET SEN DETERGENTE 5 L</v>
          </cell>
        </row>
        <row r="466">
          <cell r="A466" t="str">
            <v>460050-100000</v>
          </cell>
          <cell r="B466" t="str">
            <v>ENVASE NATURAL 5 L D13 DISEÑO INNOVADOR</v>
          </cell>
        </row>
        <row r="467">
          <cell r="A467" t="str">
            <v>460050-102026</v>
          </cell>
          <cell r="B467" t="str">
            <v>ENV 5L D13 SEN SUAVIZANTE</v>
          </cell>
        </row>
        <row r="468">
          <cell r="A468" t="str">
            <v>460050-102029</v>
          </cell>
          <cell r="B468" t="str">
            <v>ENV 5L D13 SEN DETERGENTE</v>
          </cell>
        </row>
        <row r="469">
          <cell r="A469" t="str">
            <v>460050-104001</v>
          </cell>
          <cell r="B469" t="str">
            <v>ENV 5L D13 INNOVADOR PISOS MADERA</v>
          </cell>
        </row>
        <row r="470">
          <cell r="A470" t="str">
            <v>460050-400000</v>
          </cell>
          <cell r="B470" t="str">
            <v>ENV NAR 5L D13 DISEÑO NOW</v>
          </cell>
        </row>
        <row r="471">
          <cell r="A471" t="str">
            <v>460050-401001</v>
          </cell>
          <cell r="B471" t="str">
            <v>ENV NAR 5L D13 NOW DESENGRASANTE MX</v>
          </cell>
        </row>
        <row r="472">
          <cell r="A472" t="str">
            <v>460050-401002</v>
          </cell>
          <cell r="B472" t="str">
            <v>ENV NAR 5L D13 NOW ALL PURPOSE DEGREASER</v>
          </cell>
        </row>
        <row r="473">
          <cell r="A473" t="str">
            <v>460050-407024</v>
          </cell>
          <cell r="B473" t="str">
            <v>ENV NAR 5L D13 MC MULTIUSOS DESENGRASANTE</v>
          </cell>
        </row>
        <row r="474">
          <cell r="A474" t="str">
            <v>460050-409003</v>
          </cell>
          <cell r="B474" t="str">
            <v>ENV NAR 5L D13 MM MULTIUSOS DESENGRASANTE</v>
          </cell>
        </row>
        <row r="475">
          <cell r="A475" t="str">
            <v>460050-500000</v>
          </cell>
          <cell r="B475" t="str">
            <v>ENV NATURAL 5L D13 DISEÑO NOW</v>
          </cell>
        </row>
        <row r="476">
          <cell r="A476" t="str">
            <v>460050-501003</v>
          </cell>
          <cell r="B476" t="str">
            <v>ENV NAT 5L NOW DES COCINA CA</v>
          </cell>
        </row>
        <row r="477">
          <cell r="A477" t="str">
            <v>460050-501004</v>
          </cell>
          <cell r="B477" t="str">
            <v>ENV NAT 5L NOW VIDRIOS Y SUPERFICIES CA</v>
          </cell>
        </row>
        <row r="478">
          <cell r="A478" t="str">
            <v>460050-509004</v>
          </cell>
          <cell r="B478" t="str">
            <v>ENV NAT 5L MM VIDRIOS Y SUPERFICIES</v>
          </cell>
        </row>
        <row r="479">
          <cell r="A479" t="str">
            <v>460050-509010</v>
          </cell>
          <cell r="B479" t="str">
            <v>ENV NAT 5L MM DESENGRASANTE AUTOMOTRIZ</v>
          </cell>
        </row>
        <row r="480">
          <cell r="A480" t="str">
            <v>460050-700000</v>
          </cell>
          <cell r="B480" t="str">
            <v>ENVASE PET VERDE 5 L</v>
          </cell>
        </row>
        <row r="481">
          <cell r="A481" t="str">
            <v>460050-702004</v>
          </cell>
          <cell r="B481" t="str">
            <v>ENV PET VERDE SENSACIONAL PINO 5L</v>
          </cell>
        </row>
        <row r="482">
          <cell r="A482" t="str">
            <v>460050-800000</v>
          </cell>
          <cell r="B482" t="str">
            <v>ENVASE BLANCO 5 L D13 DISEÑO NOW</v>
          </cell>
        </row>
        <row r="483">
          <cell r="A483" t="str">
            <v>460050-801008</v>
          </cell>
          <cell r="B483" t="str">
            <v>ENV BCO 5 L D13 NOW BAÑOS Y AZULEJOS</v>
          </cell>
        </row>
        <row r="484">
          <cell r="A484" t="str">
            <v>460050-801021</v>
          </cell>
          <cell r="B484" t="str">
            <v>ENV BCO 5 L D13 NOW PRELAVADOR</v>
          </cell>
        </row>
        <row r="485">
          <cell r="A485" t="str">
            <v>460050-809005</v>
          </cell>
          <cell r="B485" t="str">
            <v>ENV BCO 5 L D13 MM BAÑOS Y AZULEJOS</v>
          </cell>
        </row>
        <row r="486">
          <cell r="A486" t="str">
            <v>460050-809012</v>
          </cell>
          <cell r="B486" t="str">
            <v>ENV BCO 5 L D13 MM ABRILANTADOR DE VINIL</v>
          </cell>
        </row>
        <row r="487">
          <cell r="A487" t="str">
            <v>460090-000000</v>
          </cell>
          <cell r="B487" t="str">
            <v>ENVASE 9L TIPO A COLOR BLANCO</v>
          </cell>
        </row>
        <row r="488">
          <cell r="A488" t="str">
            <v>460090-009007</v>
          </cell>
          <cell r="B488" t="str">
            <v>ENV 9L TIPO A BCO MM DETERGENTE</v>
          </cell>
        </row>
        <row r="489">
          <cell r="A489" t="str">
            <v>460090-200000</v>
          </cell>
          <cell r="B489" t="str">
            <v>ENVASE 9L TIPO A COLOR AZUL</v>
          </cell>
        </row>
        <row r="490">
          <cell r="A490" t="str">
            <v>460090-209006</v>
          </cell>
          <cell r="B490" t="str">
            <v>ENV 9L TIPO A AZUL MM SUAVIZANTE</v>
          </cell>
        </row>
        <row r="491">
          <cell r="A491" t="str">
            <v>460090-300000</v>
          </cell>
          <cell r="B491" t="str">
            <v>ENVASE 9L TIPO B COLOR BLANCO</v>
          </cell>
        </row>
        <row r="492">
          <cell r="A492" t="str">
            <v>460090-305000</v>
          </cell>
          <cell r="B492" t="str">
            <v>ENV 9L TIPO B BCO NS DETERGENTE</v>
          </cell>
        </row>
        <row r="493">
          <cell r="A493" t="str">
            <v>460090-400000</v>
          </cell>
          <cell r="B493" t="str">
            <v>ENVASE 9L TIPO B COLOR AZUL</v>
          </cell>
        </row>
        <row r="494">
          <cell r="A494" t="str">
            <v>460090-402026</v>
          </cell>
          <cell r="B494" t="str">
            <v>ENV 9L TIPO B AZUL SENSACIONAL SUAVIZANTE</v>
          </cell>
        </row>
        <row r="495">
          <cell r="A495" t="str">
            <v>460090-500000</v>
          </cell>
          <cell r="B495" t="str">
            <v>ENVASE TIPO B 9L COLOR NEGRO</v>
          </cell>
        </row>
        <row r="496">
          <cell r="A496" t="str">
            <v>460090-505002</v>
          </cell>
          <cell r="B496" t="str">
            <v>ENV 9L TIPO B NGO NATURAL SCIENCE DET R. OSCURA</v>
          </cell>
        </row>
        <row r="497">
          <cell r="A497" t="str">
            <v>460090-507026</v>
          </cell>
          <cell r="B497" t="str">
            <v>ENV 9L TIPO B NGO MC DETERGENTE R. OSCURA</v>
          </cell>
        </row>
        <row r="498">
          <cell r="A498" t="str">
            <v>460090-600000</v>
          </cell>
          <cell r="B498" t="str">
            <v>ENVASE TIPO A 9L COLOR NEGRO</v>
          </cell>
        </row>
        <row r="499">
          <cell r="A499" t="str">
            <v>460090-609008</v>
          </cell>
          <cell r="B499" t="str">
            <v>ENV 9L TIPO A NGO MM DETERGENTE R. OSCURA</v>
          </cell>
        </row>
        <row r="500">
          <cell r="A500" t="str">
            <v>460090-700000</v>
          </cell>
          <cell r="B500" t="str">
            <v>ENVASE TIPO A 9L COLOR FIUSHA 500 GRS</v>
          </cell>
        </row>
        <row r="501">
          <cell r="A501" t="str">
            <v>460090-701021</v>
          </cell>
          <cell r="B501" t="str">
            <v>ENV 10 L TIPO A FIUSHA NOW QUITAMANCHAS</v>
          </cell>
        </row>
        <row r="502">
          <cell r="A502" t="str">
            <v>460090-709010</v>
          </cell>
          <cell r="B502" t="str">
            <v>ENV 10 L TIPO A FIUSHA MM QUITAMANCHAS</v>
          </cell>
        </row>
        <row r="503">
          <cell r="A503" t="str">
            <v>460100-000000</v>
          </cell>
          <cell r="B503" t="str">
            <v>ENVASE PET CRISTAL 10 L (CON ASA Y TAPA)</v>
          </cell>
        </row>
        <row r="504">
          <cell r="A504" t="str">
            <v>460100-001017</v>
          </cell>
          <cell r="B504" t="str">
            <v>ENV PET NOW LIMÓN 10 L</v>
          </cell>
        </row>
        <row r="505">
          <cell r="A505" t="str">
            <v>460100-002002</v>
          </cell>
          <cell r="B505" t="str">
            <v>ENV PET SEN LAVANDA 10 L</v>
          </cell>
        </row>
        <row r="506">
          <cell r="A506" t="str">
            <v>460100-002026</v>
          </cell>
          <cell r="B506" t="str">
            <v>ENV PET SEN SUAVIZANTE 10 L</v>
          </cell>
        </row>
        <row r="507">
          <cell r="A507" t="str">
            <v>460100-002029</v>
          </cell>
          <cell r="B507" t="str">
            <v>ENV PET SEN DETERGENTE 10 L</v>
          </cell>
        </row>
        <row r="508">
          <cell r="A508" t="str">
            <v>460100-009013</v>
          </cell>
          <cell r="B508" t="str">
            <v>ENV PET MM LIMPIADOR BRISA DE MAR 10 L</v>
          </cell>
        </row>
        <row r="509">
          <cell r="A509" t="str">
            <v>460100-100000</v>
          </cell>
          <cell r="B509" t="str">
            <v>ENV PET VERDE TRASLÚCIDO 10 L</v>
          </cell>
        </row>
        <row r="510">
          <cell r="A510" t="str">
            <v>460100-102004</v>
          </cell>
          <cell r="B510" t="str">
            <v>ENV PET SENSACIONAL LIMPIADOR PINO 10 L</v>
          </cell>
        </row>
        <row r="511">
          <cell r="A511" t="str">
            <v>460100-109001</v>
          </cell>
          <cell r="B511" t="str">
            <v>ENV PET MM LIMPIADOR PINO 10 L</v>
          </cell>
        </row>
        <row r="512">
          <cell r="A512" t="str">
            <v>460100-200000</v>
          </cell>
          <cell r="B512" t="str">
            <v>ENV VERDE AMARILLENTO 10 L T/VERDE</v>
          </cell>
        </row>
        <row r="513">
          <cell r="A513" t="str">
            <v>460100-209003</v>
          </cell>
          <cell r="B513" t="str">
            <v>ENV VDE MM DESENG MULTIUSOS CONC T/VERDE</v>
          </cell>
        </row>
        <row r="514">
          <cell r="A514" t="str">
            <v>460100-300000</v>
          </cell>
          <cell r="B514" t="str">
            <v>ENV NATURAL 10 L T/AZUL</v>
          </cell>
        </row>
        <row r="515">
          <cell r="A515" t="str">
            <v>460100-309011</v>
          </cell>
          <cell r="B515" t="str">
            <v>ENV NAT MM SHAMPOO AUTOMOTRIZ 10 L T/AZUL</v>
          </cell>
        </row>
        <row r="516">
          <cell r="A516" t="str">
            <v>460100-800000</v>
          </cell>
          <cell r="B516" t="str">
            <v>ENVASE BLANCO 10 L T/AZUL</v>
          </cell>
        </row>
        <row r="517">
          <cell r="A517" t="str">
            <v>460200-100000</v>
          </cell>
          <cell r="B517" t="str">
            <v>ENVASE VERDE NACARADO 20 L TAPA AMARILLA</v>
          </cell>
        </row>
        <row r="518">
          <cell r="A518" t="str">
            <v>460200-102004</v>
          </cell>
          <cell r="B518" t="str">
            <v>ENV SENSACIONAL LIMPIADOR PINO 20 L</v>
          </cell>
        </row>
        <row r="519">
          <cell r="A519" t="str">
            <v>460200-109001</v>
          </cell>
          <cell r="B519" t="str">
            <v>ENV VER NAC MM LIMPIADOR PINO 20 L</v>
          </cell>
        </row>
        <row r="520">
          <cell r="A520" t="str">
            <v>460200-500000</v>
          </cell>
          <cell r="B520" t="str">
            <v>ENVASE NATURAL 20 L TAPA ROSA</v>
          </cell>
        </row>
        <row r="521">
          <cell r="A521" t="str">
            <v>460200-502026</v>
          </cell>
          <cell r="B521" t="str">
            <v>ENV SENSACIONAL SUAVIZANTE 20L T/ROSA</v>
          </cell>
        </row>
        <row r="522">
          <cell r="A522" t="str">
            <v>460200-507022</v>
          </cell>
          <cell r="B522" t="str">
            <v>ENV NAT MC SUAVIZANTE 20L T/ROSA</v>
          </cell>
        </row>
        <row r="523">
          <cell r="A523" t="str">
            <v>460200-509006</v>
          </cell>
          <cell r="B523" t="str">
            <v>ENV NAT MM SUAVIZANTE 20 L T/ROSA</v>
          </cell>
        </row>
        <row r="524">
          <cell r="A524" t="str">
            <v>460200-600000</v>
          </cell>
          <cell r="B524" t="str">
            <v>ENVASE NATURAL 20 L TAPA AZUL</v>
          </cell>
        </row>
        <row r="525">
          <cell r="A525" t="str">
            <v>460200-601003</v>
          </cell>
          <cell r="B525" t="str">
            <v>ENV NOW DESENGRASANTE DE COCINAS 20L</v>
          </cell>
        </row>
        <row r="526">
          <cell r="A526" t="str">
            <v>460200-601004</v>
          </cell>
          <cell r="B526" t="str">
            <v>ENV NOW VIDRIOS Y SUPERFICIES 20L</v>
          </cell>
        </row>
        <row r="527">
          <cell r="A527" t="str">
            <v>460200-601008</v>
          </cell>
          <cell r="B527" t="str">
            <v>ENV NOW BAÑOS Y AZULEJOS 20L</v>
          </cell>
        </row>
        <row r="528">
          <cell r="A528" t="str">
            <v>460200-601017</v>
          </cell>
          <cell r="B528" t="str">
            <v>ENV NOW LIMPIADOR LIMÓN 20L</v>
          </cell>
        </row>
        <row r="529">
          <cell r="A529" t="str">
            <v>460200-602002</v>
          </cell>
          <cell r="B529" t="str">
            <v>ENV SENSACIONAL LAVANDA 20L T/MORADA</v>
          </cell>
        </row>
        <row r="530">
          <cell r="A530" t="str">
            <v>460200-602029</v>
          </cell>
          <cell r="B530" t="str">
            <v>ENV SENSACIONAL DETERGENTE 20L T/AZUL</v>
          </cell>
        </row>
        <row r="531">
          <cell r="A531" t="str">
            <v>460200-607005</v>
          </cell>
          <cell r="B531" t="str">
            <v>ENV SC LAVANDA 20 L TAPA AZUL CA</v>
          </cell>
        </row>
        <row r="532">
          <cell r="A532" t="str">
            <v>460200-609007</v>
          </cell>
          <cell r="B532" t="str">
            <v>ENV NAT MM DETERGENTE 20L T/AZUL</v>
          </cell>
        </row>
        <row r="533">
          <cell r="A533" t="str">
            <v>460200-800000</v>
          </cell>
          <cell r="B533" t="str">
            <v>ENVASE BLANCO 20 L TAPA AZUL</v>
          </cell>
        </row>
        <row r="534">
          <cell r="A534" t="str">
            <v>460200-802015</v>
          </cell>
          <cell r="B534" t="str">
            <v>ENV BLANQUEADOR SENSACIONAL 20L T/AZUL</v>
          </cell>
        </row>
        <row r="535">
          <cell r="A535" t="str">
            <v>460200-809002</v>
          </cell>
          <cell r="B535" t="str">
            <v>ENV BCO MM BLANQUEADOR 20 L</v>
          </cell>
        </row>
        <row r="536">
          <cell r="A536" t="str">
            <v>462160-600000</v>
          </cell>
          <cell r="B536" t="str">
            <v>ENVASE NATURAL 208 L</v>
          </cell>
        </row>
        <row r="537">
          <cell r="A537" t="str">
            <v>462160-800000</v>
          </cell>
          <cell r="B537" t="str">
            <v>ENVASE AZUL 208 L</v>
          </cell>
        </row>
        <row r="538">
          <cell r="A538" t="str">
            <v>469999-000000</v>
          </cell>
          <cell r="B538" t="str">
            <v>CONTENEDOR NAT 1000 L VALV MARIPOSA</v>
          </cell>
        </row>
        <row r="539">
          <cell r="A539" t="str">
            <v>469999-000001</v>
          </cell>
          <cell r="B539" t="str">
            <v>CONTENEDOR DE 1 TONELADA (IBC DE PEROXIDO)</v>
          </cell>
        </row>
        <row r="540">
          <cell r="A540" t="str">
            <v>470000-000101</v>
          </cell>
          <cell r="B540" t="str">
            <v>TAPA R-28 BLANCA</v>
          </cell>
        </row>
        <row r="541">
          <cell r="A541" t="str">
            <v>470000-000102</v>
          </cell>
          <cell r="B541" t="str">
            <v>TAPA POLIGONAL R-28 AZUL (GV REFILL)</v>
          </cell>
        </row>
        <row r="542">
          <cell r="A542" t="str">
            <v>470000-000280</v>
          </cell>
          <cell r="B542" t="str">
            <v>TAPA DOSIF T/HONGO 28/410 VDE</v>
          </cell>
        </row>
        <row r="543">
          <cell r="A543" t="str">
            <v>470000-000500</v>
          </cell>
          <cell r="B543" t="str">
            <v>TAPA R-45 BLANCA</v>
          </cell>
        </row>
        <row r="544">
          <cell r="A544" t="str">
            <v>470000-000501</v>
          </cell>
          <cell r="B544" t="str">
            <v>TAPA DOSIFICADORA R-45 AZUL P. MADERA</v>
          </cell>
        </row>
        <row r="545">
          <cell r="A545" t="str">
            <v>470000-000509</v>
          </cell>
          <cell r="B545" t="str">
            <v>TAPA 358 AZUL ROYAL 358RBX-S</v>
          </cell>
        </row>
        <row r="546">
          <cell r="A546" t="str">
            <v>470000-000900</v>
          </cell>
          <cell r="B546" t="str">
            <v>VALVULA DOSIF WX300</v>
          </cell>
        </row>
        <row r="547">
          <cell r="A547" t="str">
            <v>470000-000901</v>
          </cell>
          <cell r="B547" t="str">
            <v>VASO DOSIFICADOR WX301</v>
          </cell>
        </row>
        <row r="548">
          <cell r="A548" t="str">
            <v>470000-000902</v>
          </cell>
          <cell r="B548" t="str">
            <v>TAPA R-38 LWB COLOR BLANCO</v>
          </cell>
        </row>
        <row r="549">
          <cell r="A549" t="str">
            <v>470000-000904</v>
          </cell>
          <cell r="B549" t="str">
            <v>VASO DOSIFICADOR WX301 (IMPORTACIÓN)</v>
          </cell>
        </row>
        <row r="550">
          <cell r="A550" t="str">
            <v>470000-000905</v>
          </cell>
          <cell r="B550" t="str">
            <v>TAPA R-38 LWB COLOR NEGRO</v>
          </cell>
        </row>
        <row r="551">
          <cell r="A551" t="str">
            <v>470000-000906</v>
          </cell>
          <cell r="B551" t="str">
            <v>TAPA R-38 CON POLIFOAM 1102K PP/F3 BLANCA</v>
          </cell>
        </row>
        <row r="552">
          <cell r="A552" t="str">
            <v>470000-000907</v>
          </cell>
          <cell r="B552" t="str">
            <v>VALVULA DOSIFICADORA DELTA TAP R-38/400 BOTON AZUL</v>
          </cell>
        </row>
        <row r="553">
          <cell r="A553" t="str">
            <v>470000-000908</v>
          </cell>
          <cell r="B553" t="str">
            <v>VASO MEDIDOR PARA DELTA-TAP</v>
          </cell>
        </row>
        <row r="554">
          <cell r="A554" t="str">
            <v>470001-000109</v>
          </cell>
          <cell r="B554" t="str">
            <v>ATOM TS3 DEXTER SPRAY-STREAM AZUL REFLEX</v>
          </cell>
        </row>
        <row r="555">
          <cell r="A555" t="str">
            <v>470001-000110</v>
          </cell>
          <cell r="B555" t="str">
            <v>ATOM TS3 DEXTER SPRAY-STREAM TRAN-AZUL R</v>
          </cell>
        </row>
        <row r="556">
          <cell r="A556" t="str">
            <v>470001-000111</v>
          </cell>
          <cell r="B556" t="str">
            <v>ATOM TS3 DEXTER SPRAY-STREAM AZUL REFLEX (ESPUMANTE)</v>
          </cell>
        </row>
        <row r="557">
          <cell r="A557" t="str">
            <v>470001-000112</v>
          </cell>
          <cell r="B557" t="str">
            <v>ATOM TS3 DEXTER SPRAY-STREAM TRAN-AZUL R (ESPUMANTE)</v>
          </cell>
        </row>
        <row r="558">
          <cell r="A558" t="str">
            <v>480000-000100</v>
          </cell>
          <cell r="B558" t="str">
            <v>CORRUGADO NOW MISCELANEOS 1L R11 FLAUTA C</v>
          </cell>
        </row>
        <row r="559">
          <cell r="A559" t="str">
            <v>480000-000103</v>
          </cell>
          <cell r="B559" t="str">
            <v>CORRUGADO 1 L GV ANTI-HONGOS</v>
          </cell>
        </row>
        <row r="560">
          <cell r="A560" t="str">
            <v>480000-000109</v>
          </cell>
          <cell r="B560" t="str">
            <v>CAJA 1 L GV ANTI-HONGOS (37.3 x 33.3 x 29)</v>
          </cell>
        </row>
        <row r="561">
          <cell r="A561" t="str">
            <v>480000-000204</v>
          </cell>
          <cell r="B561" t="str">
            <v>CORRUGADO PET 2 L S/IMPRESION</v>
          </cell>
        </row>
        <row r="562">
          <cell r="A562" t="str">
            <v>480000-000280</v>
          </cell>
          <cell r="B562" t="str">
            <v>CAJA LAVATRASTES 2.8 L</v>
          </cell>
        </row>
        <row r="563">
          <cell r="A563" t="str">
            <v>480000-000281</v>
          </cell>
          <cell r="B563" t="str">
            <v>DIV INTERNO LAVATRASTES 2.8 L</v>
          </cell>
        </row>
        <row r="564">
          <cell r="A564" t="str">
            <v>480000-000282</v>
          </cell>
          <cell r="B564" t="str">
            <v>CAJA NOW LAVATRASTES 2.8 L CA</v>
          </cell>
        </row>
        <row r="565">
          <cell r="A565" t="str">
            <v>480000-000283</v>
          </cell>
          <cell r="B565" t="str">
            <v>DIV INT NOW LAVATRASTES 2.8 L CA</v>
          </cell>
        </row>
        <row r="566">
          <cell r="A566" t="str">
            <v>480000-000500</v>
          </cell>
          <cell r="B566" t="str">
            <v>CORRUGADO PET 5 L CM</v>
          </cell>
        </row>
        <row r="567">
          <cell r="A567" t="str">
            <v>480000-000502</v>
          </cell>
          <cell r="B567" t="str">
            <v>CAJA INNOVADOR PISOS MADERA 5LT 40ECT LB</v>
          </cell>
        </row>
        <row r="568">
          <cell r="A568" t="str">
            <v>480000-000503</v>
          </cell>
          <cell r="B568" t="str">
            <v>DIV INT INNOVADOR PISOS MADERA 5LT 40ECT LB</v>
          </cell>
        </row>
        <row r="569">
          <cell r="A569" t="str">
            <v>480000-000504</v>
          </cell>
          <cell r="B569" t="str">
            <v>CAJA NOW 4+1 CA</v>
          </cell>
        </row>
        <row r="570">
          <cell r="A570" t="str">
            <v>480000-000505</v>
          </cell>
          <cell r="B570" t="str">
            <v>DIV INT NOW 4+1 CA</v>
          </cell>
        </row>
        <row r="571">
          <cell r="A571" t="str">
            <v>480000-000506</v>
          </cell>
          <cell r="B571" t="str">
            <v>CAJA NOW 5+1 CA</v>
          </cell>
        </row>
        <row r="572">
          <cell r="A572" t="str">
            <v>480000-000507</v>
          </cell>
          <cell r="B572" t="str">
            <v>DIV INT NOW 5+1 CA</v>
          </cell>
        </row>
        <row r="573">
          <cell r="A573" t="str">
            <v>480000-000508</v>
          </cell>
          <cell r="B573" t="str">
            <v>CAJA NOW PISOS MADERA 5LT CA</v>
          </cell>
        </row>
        <row r="574">
          <cell r="A574" t="str">
            <v>480000-000509</v>
          </cell>
          <cell r="B574" t="str">
            <v>DIV INT NOW PISOS MADERA 5LT CA</v>
          </cell>
        </row>
        <row r="575">
          <cell r="A575" t="str">
            <v>480003-000100</v>
          </cell>
          <cell r="B575" t="str">
            <v>DIV CORTO MISCELANEOS 1 L 23 ECT (330X290)</v>
          </cell>
        </row>
        <row r="576">
          <cell r="A576" t="str">
            <v>480003-000503</v>
          </cell>
          <cell r="B576" t="str">
            <v>DIV CORTO 4+1 (88x30.5 CM) R11/KG CB</v>
          </cell>
        </row>
        <row r="577">
          <cell r="A577" t="str">
            <v>480003-000600</v>
          </cell>
          <cell r="B577" t="str">
            <v>DIV CORTO 5+1 (90.5X30.9 CM) D13</v>
          </cell>
        </row>
        <row r="578">
          <cell r="A578" t="str">
            <v>480003-000900</v>
          </cell>
          <cell r="B578" t="str">
            <v>DIV CORTO 9 L 44ECT CD</v>
          </cell>
        </row>
        <row r="579">
          <cell r="A579" t="str">
            <v>480003-001000</v>
          </cell>
          <cell r="B579" t="str">
            <v>DIV CORTO 4R 10L (98X42.7 CM) 44 ECT</v>
          </cell>
        </row>
        <row r="580">
          <cell r="A580" t="str">
            <v>480004-000100</v>
          </cell>
          <cell r="B580" t="str">
            <v>DIV LARGO MISCELANEOS 1 L 23 ECT (370X290)</v>
          </cell>
        </row>
        <row r="581">
          <cell r="A581" t="str">
            <v>480004-000600</v>
          </cell>
          <cell r="B581" t="str">
            <v>DIV LARGO 5+1(156X30.9 CM) D13</v>
          </cell>
        </row>
        <row r="582">
          <cell r="A582" t="str">
            <v>480004-000900</v>
          </cell>
          <cell r="B582" t="str">
            <v>DIV LARGO 1R 9 L 44ECT</v>
          </cell>
        </row>
        <row r="583">
          <cell r="A583" t="str">
            <v>480004-000901</v>
          </cell>
          <cell r="B583" t="str">
            <v>DIV LARGO 5R 9 L 44ECT CD</v>
          </cell>
        </row>
        <row r="584">
          <cell r="A584" t="str">
            <v>480004-001000</v>
          </cell>
          <cell r="B584" t="str">
            <v>DIV LARGO 5R 10L (118X42.7 CM) 44 ECT</v>
          </cell>
        </row>
        <row r="585">
          <cell r="A585" t="str">
            <v>480005-000046</v>
          </cell>
          <cell r="B585" t="str">
            <v>POSTE 120 PUNTOS X 46 CMS</v>
          </cell>
        </row>
        <row r="586">
          <cell r="A586" t="str">
            <v>480005-000096</v>
          </cell>
          <cell r="B586" t="str">
            <v>POSTE 250 PUNTOS X 96 CMS</v>
          </cell>
        </row>
        <row r="587">
          <cell r="A587" t="str">
            <v>480005-000106</v>
          </cell>
          <cell r="B587" t="str">
            <v>POSTE 200 PUNTOS X 106 CMS</v>
          </cell>
        </row>
        <row r="588">
          <cell r="A588" t="str">
            <v>480005-000109</v>
          </cell>
          <cell r="B588" t="str">
            <v>POSTE 250 PUNTOS X 108.5 CMS</v>
          </cell>
        </row>
        <row r="589">
          <cell r="A589" t="str">
            <v>480005-000111</v>
          </cell>
          <cell r="B589" t="str">
            <v>POSTE 250 PUNTOS X 111.5 CMS</v>
          </cell>
        </row>
        <row r="590">
          <cell r="A590" t="str">
            <v>480005-000115</v>
          </cell>
          <cell r="B590" t="str">
            <v>POSTE 250 PUNTOS X 115 CMS</v>
          </cell>
        </row>
        <row r="591">
          <cell r="A591" t="str">
            <v>480005-000128</v>
          </cell>
          <cell r="B591" t="str">
            <v>POSTE 250 PUNTOS X 127.5 CMS</v>
          </cell>
        </row>
        <row r="592">
          <cell r="A592" t="str">
            <v>480005-000129</v>
          </cell>
          <cell r="B592" t="str">
            <v>POSTE 250 PUNTOS X 129.5 CMS</v>
          </cell>
        </row>
        <row r="593">
          <cell r="A593" t="str">
            <v>480005-000133</v>
          </cell>
          <cell r="B593" t="str">
            <v>POSTE 250 PUNTOS X 133 CMS</v>
          </cell>
        </row>
        <row r="594">
          <cell r="A594" t="str">
            <v>480005-000140</v>
          </cell>
          <cell r="B594" t="str">
            <v>POSTE 200 PUNTOS X 139.80 CMS</v>
          </cell>
        </row>
        <row r="595">
          <cell r="A595" t="str">
            <v>480005-000143</v>
          </cell>
          <cell r="B595" t="str">
            <v>POSTE 200 PUNTOS x 142 CM</v>
          </cell>
        </row>
        <row r="596">
          <cell r="A596" t="str">
            <v>480005-000144</v>
          </cell>
          <cell r="B596" t="str">
            <v>POSTE 250 PUNTOS X 142 CMS</v>
          </cell>
        </row>
        <row r="597">
          <cell r="A597" t="str">
            <v>480005-000170</v>
          </cell>
          <cell r="B597" t="str">
            <v>POSTE 250 PUNTOS X 170 CMS</v>
          </cell>
        </row>
        <row r="598">
          <cell r="A598" t="str">
            <v>480005-000200</v>
          </cell>
          <cell r="B598" t="str">
            <v>POSTE 250 PUNTOS X 197 CM</v>
          </cell>
        </row>
        <row r="599">
          <cell r="A599" t="str">
            <v>480005-000208</v>
          </cell>
          <cell r="B599" t="str">
            <v>POSTE 200 PUNTOS X 208 CM</v>
          </cell>
        </row>
        <row r="600">
          <cell r="A600" t="str">
            <v>480006-000280</v>
          </cell>
          <cell r="B600" t="str">
            <v>CHAROLA NOW LAVATRASTES 2.8 CA</v>
          </cell>
        </row>
        <row r="601">
          <cell r="A601" t="str">
            <v>480006-000500</v>
          </cell>
          <cell r="B601" t="str">
            <v>CHAROLA NOW 4+1 D13</v>
          </cell>
        </row>
        <row r="602">
          <cell r="A602" t="str">
            <v>480006-000501</v>
          </cell>
          <cell r="B602" t="str">
            <v>CHAROLA NOW 4+1 LB R16 C</v>
          </cell>
        </row>
        <row r="603">
          <cell r="A603" t="str">
            <v>480006-000502</v>
          </cell>
          <cell r="B603" t="str">
            <v>CHAROLA PISOS MADERA 5 L</v>
          </cell>
        </row>
        <row r="604">
          <cell r="A604" t="str">
            <v>480006-000504</v>
          </cell>
          <cell r="B604" t="str">
            <v>TAPA NOW 4+1 CA</v>
          </cell>
        </row>
        <row r="605">
          <cell r="A605" t="str">
            <v>480006-000505</v>
          </cell>
          <cell r="B605" t="str">
            <v>TAPA NOW 5+1 CA</v>
          </cell>
        </row>
        <row r="606">
          <cell r="A606" t="str">
            <v>480006-000508</v>
          </cell>
          <cell r="B606" t="str">
            <v>CHAROLA MM BLANCA SIN IMPRESIÓN BIPACK</v>
          </cell>
        </row>
        <row r="607">
          <cell r="A607" t="str">
            <v>480006-000603</v>
          </cell>
          <cell r="B607" t="str">
            <v>CHAROLA MM DESENGRASANTE BIPACK</v>
          </cell>
        </row>
        <row r="608">
          <cell r="A608" t="str">
            <v>480006-000605</v>
          </cell>
          <cell r="B608" t="str">
            <v>CHAROLA MM VIDRIOS Y SUPERFICIES BIPACK</v>
          </cell>
        </row>
        <row r="609">
          <cell r="A609" t="str">
            <v>480006-000606</v>
          </cell>
          <cell r="B609" t="str">
            <v>CHAROLA MM BAÑOS CON CLORO BIPACK D16</v>
          </cell>
        </row>
        <row r="610">
          <cell r="A610" t="str">
            <v>480006-000607</v>
          </cell>
          <cell r="B610" t="str">
            <v>CHAROLA MM ABRILLANTADOR BIPACK D16</v>
          </cell>
        </row>
        <row r="611">
          <cell r="A611" t="str">
            <v>480006-000608</v>
          </cell>
          <cell r="B611" t="str">
            <v>CHAROLA MM DESENGRASANTE P/MOTORES 5L D16</v>
          </cell>
        </row>
        <row r="612">
          <cell r="A612" t="str">
            <v>480006-000609</v>
          </cell>
          <cell r="B612" t="str">
            <v>CHAROLA MM DESENGRASANTE BIPACK D16</v>
          </cell>
        </row>
        <row r="613">
          <cell r="A613" t="str">
            <v>480006-000610</v>
          </cell>
          <cell r="B613" t="str">
            <v>CHAROLA MM VIDRIOS Y SUPERFICIES BIPACK D16</v>
          </cell>
        </row>
        <row r="614">
          <cell r="A614" t="str">
            <v>480006-000903</v>
          </cell>
          <cell r="B614" t="str">
            <v>CHAROLA MC SUAVIZANTE 9 L 40 ECT</v>
          </cell>
        </row>
        <row r="615">
          <cell r="A615" t="str">
            <v>480006-000905</v>
          </cell>
          <cell r="B615" t="str">
            <v>TAPA BCA SIN IMPRESIÓN 9 L 40 ECT</v>
          </cell>
        </row>
        <row r="616">
          <cell r="A616" t="str">
            <v>480006-000907</v>
          </cell>
          <cell r="B616" t="str">
            <v>CHAROLA MM SUAVIZANTE 9 L 40 ECT</v>
          </cell>
        </row>
        <row r="617">
          <cell r="A617" t="str">
            <v>480006-000908</v>
          </cell>
          <cell r="B617" t="str">
            <v>CHAROLA MM DETERGENTE 9 L 40 ECT</v>
          </cell>
        </row>
        <row r="618">
          <cell r="A618" t="str">
            <v>480006-000909</v>
          </cell>
          <cell r="B618" t="str">
            <v>CHAROLA MM DETERGENTE R OSCURA 9L</v>
          </cell>
        </row>
        <row r="619">
          <cell r="A619" t="str">
            <v>480006-000911</v>
          </cell>
          <cell r="B619" t="str">
            <v>CHAROLA MM SUAVIZANTE 9 L 40 ECT D16</v>
          </cell>
        </row>
        <row r="620">
          <cell r="A620" t="str">
            <v>480006-000912</v>
          </cell>
          <cell r="B620" t="str">
            <v>CHAROLA MM DETERGENTE 9 L 40 ECT D16</v>
          </cell>
        </row>
        <row r="621">
          <cell r="A621" t="str">
            <v>480006-000913</v>
          </cell>
          <cell r="B621" t="str">
            <v>CHAROLA MM DETERGENTE R OSCURA 9 L 40 ECT D16</v>
          </cell>
        </row>
        <row r="622">
          <cell r="A622" t="str">
            <v>480006-000914</v>
          </cell>
          <cell r="B622" t="str">
            <v>CHAROLA MM QUITAMANCHAS 9 L 40 ECT D16</v>
          </cell>
        </row>
        <row r="623">
          <cell r="A623" t="str">
            <v>480006-001000</v>
          </cell>
          <cell r="B623" t="str">
            <v>CHAROLA MM LIMPIADOR PINO 10 L 44 ECT</v>
          </cell>
        </row>
        <row r="624">
          <cell r="A624" t="str">
            <v>480006-001001</v>
          </cell>
          <cell r="B624" t="str">
            <v>CHAROLA MM LIMPIADOR MANZANA CANELA 10 L 44 ECT</v>
          </cell>
        </row>
        <row r="625">
          <cell r="A625" t="str">
            <v>480006-001003</v>
          </cell>
          <cell r="B625" t="str">
            <v>CHAROLA LIMPIADOR SIN IMPRESION 10 L 44 ECT</v>
          </cell>
        </row>
        <row r="626">
          <cell r="A626" t="str">
            <v>480006-001005</v>
          </cell>
          <cell r="B626" t="str">
            <v>CHAROLA MM LIMPIADOR PINO 10 L 44 ECT D16</v>
          </cell>
        </row>
        <row r="627">
          <cell r="A627" t="str">
            <v>480006-001006</v>
          </cell>
          <cell r="B627" t="str">
            <v>CHAROLA MM LIMPIADOR BRISA DE MAR 10 L 44 ECT D16</v>
          </cell>
        </row>
        <row r="628">
          <cell r="A628" t="str">
            <v>480006-002001</v>
          </cell>
          <cell r="B628" t="str">
            <v>SEPARADOR CORRUGADO S/G</v>
          </cell>
        </row>
        <row r="629">
          <cell r="A629" t="str">
            <v>480007-000506</v>
          </cell>
          <cell r="B629" t="str">
            <v>ESQ INTERIOR ISO 4+1 D13</v>
          </cell>
        </row>
        <row r="630">
          <cell r="A630" t="str">
            <v>480007-000601</v>
          </cell>
          <cell r="B630" t="str">
            <v>ESQ INTERIOR (48.4x30.9 CM) D13</v>
          </cell>
        </row>
        <row r="631">
          <cell r="A631" t="str">
            <v>480007-000907</v>
          </cell>
          <cell r="B631" t="str">
            <v>ESQ INTERIOR MM 44 ECT</v>
          </cell>
        </row>
        <row r="632">
          <cell r="A632" t="str">
            <v>480007-001000</v>
          </cell>
          <cell r="B632" t="str">
            <v>ESQ INTERIOR 10L (48X42.7 CM) 44 ECT</v>
          </cell>
        </row>
        <row r="633">
          <cell r="A633" t="str">
            <v>480008-000500</v>
          </cell>
          <cell r="B633" t="str">
            <v>DIV MEDIANO 4+1 (93x30.5 CM) R11/KG CB</v>
          </cell>
        </row>
        <row r="634">
          <cell r="A634" t="str">
            <v>480008-000900</v>
          </cell>
          <cell r="B634" t="str">
            <v>DIV MEDIANO 3R 9 L 44ECT CD</v>
          </cell>
        </row>
        <row r="635">
          <cell r="A635" t="str">
            <v>480009-000100</v>
          </cell>
          <cell r="B635" t="str">
            <v>MARCO FOLD 2.5 X 2.5 X CAL.160 X 123 X 98.8CM</v>
          </cell>
        </row>
        <row r="636">
          <cell r="A636" t="str">
            <v>480009-000101</v>
          </cell>
          <cell r="B636" t="str">
            <v>MARCO FOLD 2.5 X 2.5 X CAL.160 X 122.5 X 104.5CM</v>
          </cell>
        </row>
        <row r="637">
          <cell r="A637" t="str">
            <v>480009-000102</v>
          </cell>
          <cell r="B637" t="str">
            <v>MARCO FOLD 2.5 X 2.5 X CAL.160 X 122 X 100.6CM</v>
          </cell>
        </row>
        <row r="638">
          <cell r="A638" t="str">
            <v>480009-000113</v>
          </cell>
          <cell r="B638" t="str">
            <v>MARCO FOLDEABLE CAL 160 96X113.5 CM</v>
          </cell>
        </row>
        <row r="639">
          <cell r="A639" t="str">
            <v>480009-000122</v>
          </cell>
          <cell r="B639" t="str">
            <v>MARCO FOLDEABLE CALIBRE 160 97X122 CM</v>
          </cell>
        </row>
        <row r="640">
          <cell r="A640" t="str">
            <v>490000-000005</v>
          </cell>
          <cell r="B640" t="str">
            <v>PEL AUT 20"X6500 CAL 70 (ROLLO)</v>
          </cell>
        </row>
        <row r="641">
          <cell r="A641" t="str">
            <v>490000-000006</v>
          </cell>
          <cell r="B641" t="str">
            <v>PEL PLAS 18"X1300´CAL 080 5 MAN (ROLLO)</v>
          </cell>
        </row>
        <row r="642">
          <cell r="A642" t="str">
            <v>490000-000011</v>
          </cell>
          <cell r="B642" t="str">
            <v>POLIOLEFINA  MR25 CF400, CAL 100-19”</v>
          </cell>
        </row>
        <row r="643">
          <cell r="A643" t="str">
            <v>490000-000500</v>
          </cell>
          <cell r="B643" t="str">
            <v>PEL STRECH AUT ALTO DES 30" CAL 80</v>
          </cell>
        </row>
        <row r="644">
          <cell r="A644" t="str">
            <v>490000-000501</v>
          </cell>
          <cell r="B644" t="str">
            <v>PEL POL BAJA DENSIDAD CAL 250 ANCHO PLANO 180 MTS</v>
          </cell>
        </row>
        <row r="645">
          <cell r="A645" t="str">
            <v>490000-000502</v>
          </cell>
          <cell r="B645" t="str">
            <v>PEL STRECH NEXUS CAL 80</v>
          </cell>
        </row>
        <row r="646">
          <cell r="A646" t="str">
            <v>490001-100000</v>
          </cell>
          <cell r="B646" t="str">
            <v>CINTA ADHESIVA</v>
          </cell>
        </row>
        <row r="647">
          <cell r="A647" t="str">
            <v>409007-001000</v>
          </cell>
          <cell r="B647" t="str">
            <v>ETIQ MM DETERGENTE ROPA BCA Y COLOR 10 L</v>
          </cell>
        </row>
        <row r="648">
          <cell r="A648" t="str">
            <v>460700-000000</v>
          </cell>
          <cell r="B648" t="str">
            <v>PORRON CAP 70 KGS (PEROXIDO)</v>
          </cell>
        </row>
        <row r="649">
          <cell r="A649" t="str">
            <v>490002-000300</v>
          </cell>
          <cell r="B649" t="str">
            <v>TARIMA CHEP</v>
          </cell>
        </row>
        <row r="650">
          <cell r="A650" t="str">
            <v>490002-000301</v>
          </cell>
          <cell r="B650" t="str">
            <v>TARIMA BLANCA</v>
          </cell>
        </row>
        <row r="651">
          <cell r="A651" t="str">
            <v>490002-000302</v>
          </cell>
          <cell r="B651" t="str">
            <v>TARIMA CON TRATAMIENTO FITOSANITARIO</v>
          </cell>
        </row>
      </sheetData>
      <sheetData sheetId="2"/>
      <sheetData sheetId="3">
        <row r="10">
          <cell r="C10" t="str">
            <v>101001-000101</v>
          </cell>
          <cell r="D10" t="str">
            <v>NOW DESENGRASANTE MULTIUSOS 1 L</v>
          </cell>
          <cell r="E10">
            <v>70</v>
          </cell>
          <cell r="F10">
            <v>651.79999999999995</v>
          </cell>
        </row>
        <row r="11">
          <cell r="C11" t="str">
            <v>101001-000601</v>
          </cell>
          <cell r="D11" t="str">
            <v>NOW DESENGRASANTE MULTIUSOS 5/1 L</v>
          </cell>
          <cell r="E11">
            <v>21</v>
          </cell>
          <cell r="F11">
            <v>860.42</v>
          </cell>
        </row>
        <row r="12">
          <cell r="C12" t="str">
            <v>101001-000607</v>
          </cell>
          <cell r="D12" t="str">
            <v>NOW ALL PURPOSE SUPER DEGREASER 5/1 L</v>
          </cell>
          <cell r="E12">
            <v>3472</v>
          </cell>
          <cell r="F12">
            <v>173510.42</v>
          </cell>
        </row>
        <row r="13">
          <cell r="C13" t="str">
            <v>101001-001200</v>
          </cell>
          <cell r="D13" t="str">
            <v>NOW MULTIUSOS 1 L (CAJA/12 PZAS)</v>
          </cell>
          <cell r="E13">
            <v>403</v>
          </cell>
          <cell r="F13">
            <v>53118.97</v>
          </cell>
        </row>
        <row r="14">
          <cell r="C14" t="str">
            <v>101001-002001</v>
          </cell>
          <cell r="D14" t="str">
            <v>NOW DESENGRASANTE MULTIUSOS 20 L</v>
          </cell>
          <cell r="E14">
            <v>175</v>
          </cell>
          <cell r="F14">
            <v>17511.53</v>
          </cell>
        </row>
        <row r="15">
          <cell r="C15" t="str">
            <v>101001-002002</v>
          </cell>
          <cell r="D15" t="str">
            <v>NOW DESENGRASANTE MULTIUSOS 20 L (PDC)</v>
          </cell>
          <cell r="E15">
            <v>78</v>
          </cell>
          <cell r="F15">
            <v>4036.8</v>
          </cell>
        </row>
        <row r="16">
          <cell r="C16" t="str">
            <v>101001-020801</v>
          </cell>
          <cell r="D16" t="str">
            <v>NOW DESENGRASANTE MULTIUSOS 208 L</v>
          </cell>
          <cell r="E16">
            <v>0</v>
          </cell>
          <cell r="F16">
            <v>0</v>
          </cell>
        </row>
        <row r="17">
          <cell r="C17" t="str">
            <v>101003-000101</v>
          </cell>
          <cell r="D17" t="str">
            <v>NOW DESENGRASANTE DE COCINA 1 L</v>
          </cell>
          <cell r="E17">
            <v>331</v>
          </cell>
          <cell r="F17">
            <v>3966.69</v>
          </cell>
        </row>
        <row r="18">
          <cell r="C18" t="str">
            <v>101003-000110</v>
          </cell>
          <cell r="D18" t="str">
            <v>NOW COCINA DESENGRASANTE 1 L CR</v>
          </cell>
          <cell r="E18">
            <v>3</v>
          </cell>
          <cell r="F18">
            <v>30.11</v>
          </cell>
        </row>
        <row r="19">
          <cell r="C19" t="str">
            <v>101003-001200</v>
          </cell>
          <cell r="D19" t="str">
            <v>NOW COCINA 1 L (CAJA 12PZAS)</v>
          </cell>
          <cell r="E19">
            <v>228</v>
          </cell>
          <cell r="F19">
            <v>27975.51</v>
          </cell>
        </row>
        <row r="20">
          <cell r="C20" t="str">
            <v>101003-002001</v>
          </cell>
          <cell r="D20" t="str">
            <v>NOW DESENGRASANTE DE COCINA 20 L</v>
          </cell>
          <cell r="E20">
            <v>116</v>
          </cell>
          <cell r="F20">
            <v>13022.7</v>
          </cell>
        </row>
        <row r="21">
          <cell r="C21" t="str">
            <v>101004-000101</v>
          </cell>
          <cell r="D21" t="str">
            <v>NOW VIDRIOS Y SUPERFICIES 1 L</v>
          </cell>
          <cell r="E21">
            <v>370</v>
          </cell>
          <cell r="F21">
            <v>3073.47</v>
          </cell>
        </row>
        <row r="22">
          <cell r="C22" t="str">
            <v>101004-000110</v>
          </cell>
          <cell r="D22" t="str">
            <v>NOW LIMPIADOR VIDRIOS Y SUPERFICIES 1 L CR</v>
          </cell>
          <cell r="E22">
            <v>5</v>
          </cell>
          <cell r="F22">
            <v>50.17</v>
          </cell>
        </row>
        <row r="23">
          <cell r="C23" t="str">
            <v>101004-000601</v>
          </cell>
          <cell r="D23" t="str">
            <v>NOW VIDRIOS Y SUPERFICIES 5/1 L</v>
          </cell>
          <cell r="E23">
            <v>204</v>
          </cell>
          <cell r="F23">
            <v>6902.23</v>
          </cell>
        </row>
        <row r="24">
          <cell r="C24" t="str">
            <v>101004-001200</v>
          </cell>
          <cell r="D24" t="str">
            <v>NOW VIDRIOS 1 L (CAJA/12 PZAS)</v>
          </cell>
          <cell r="E24">
            <v>190</v>
          </cell>
          <cell r="F24">
            <v>18936.93</v>
          </cell>
        </row>
        <row r="25">
          <cell r="C25" t="str">
            <v>101004-002001</v>
          </cell>
          <cell r="D25" t="str">
            <v>NOW VIDRIOS Y SUPERFICIES 20 L</v>
          </cell>
          <cell r="E25">
            <v>83</v>
          </cell>
          <cell r="F25">
            <v>8961.57</v>
          </cell>
        </row>
        <row r="26">
          <cell r="C26" t="str">
            <v>101006-000903</v>
          </cell>
          <cell r="D26" t="str">
            <v>NOW DETERGENTE LIQUIDO PARA ROPA DE COLOR 9 L PR</v>
          </cell>
          <cell r="E26">
            <v>2600</v>
          </cell>
          <cell r="F26">
            <v>154599.21</v>
          </cell>
        </row>
        <row r="27">
          <cell r="C27" t="str">
            <v>101008-000101</v>
          </cell>
          <cell r="D27" t="str">
            <v>NOW BAÑOS Y AZULEJOS 1 L</v>
          </cell>
          <cell r="E27">
            <v>227</v>
          </cell>
          <cell r="F27">
            <v>2286.9699999999998</v>
          </cell>
        </row>
        <row r="28">
          <cell r="C28" t="str">
            <v>101008-000600</v>
          </cell>
          <cell r="D28" t="str">
            <v>NOW LIMPIADOR BAÑOS Y AZULEJOS CON CLORO ACTIVO ANTI HONGOS 5/1 L/112 PLT CA</v>
          </cell>
          <cell r="E28">
            <v>1</v>
          </cell>
          <cell r="F28">
            <v>5138.58</v>
          </cell>
        </row>
        <row r="29">
          <cell r="C29" t="str">
            <v>101008-000601</v>
          </cell>
          <cell r="D29" t="str">
            <v>NOW BAÑOS Y AZULEJOS 5/1 L</v>
          </cell>
          <cell r="E29">
            <v>123</v>
          </cell>
          <cell r="F29">
            <v>4689.37</v>
          </cell>
        </row>
        <row r="30">
          <cell r="C30" t="str">
            <v>101008-001200</v>
          </cell>
          <cell r="D30" t="str">
            <v>NOW BAÑOS 1 L (CAJA/12 PZAS)</v>
          </cell>
          <cell r="E30">
            <v>488</v>
          </cell>
          <cell r="F30">
            <v>58997.1</v>
          </cell>
        </row>
        <row r="31">
          <cell r="C31" t="str">
            <v>101008-002001</v>
          </cell>
          <cell r="D31" t="str">
            <v>NOW BAÑOS Y AZULEJOS 20 L</v>
          </cell>
          <cell r="E31">
            <v>57</v>
          </cell>
          <cell r="F31">
            <v>5268.51</v>
          </cell>
        </row>
        <row r="32">
          <cell r="C32" t="str">
            <v>101008-002002</v>
          </cell>
          <cell r="D32" t="str">
            <v>NOW BAÑOS Y AZULEJOS 20 L (PDC)</v>
          </cell>
          <cell r="E32">
            <v>1</v>
          </cell>
          <cell r="F32">
            <v>30.17</v>
          </cell>
        </row>
        <row r="33">
          <cell r="C33" t="str">
            <v>101008-020801</v>
          </cell>
          <cell r="D33" t="str">
            <v>NOW BAÑOS Y AZULEJOS 208 L</v>
          </cell>
          <cell r="E33">
            <v>1</v>
          </cell>
          <cell r="F33">
            <v>878.65</v>
          </cell>
        </row>
        <row r="34">
          <cell r="C34" t="str">
            <v>101016-000281</v>
          </cell>
          <cell r="D34" t="str">
            <v>NOW LAVATRASTES LIMON 2.80 L MX</v>
          </cell>
          <cell r="E34">
            <v>143</v>
          </cell>
          <cell r="F34">
            <v>4915.2299999999996</v>
          </cell>
        </row>
        <row r="35">
          <cell r="C35" t="str">
            <v>101016-000282</v>
          </cell>
          <cell r="D35" t="str">
            <v>NOW LAVATRASTES LIMON 2.80 L PR</v>
          </cell>
          <cell r="E35">
            <v>4</v>
          </cell>
          <cell r="F35">
            <v>137.57</v>
          </cell>
        </row>
        <row r="36">
          <cell r="C36" t="str">
            <v>101017-000201</v>
          </cell>
          <cell r="D36" t="str">
            <v>NOW LIMPIADOR LIMON 2 L</v>
          </cell>
          <cell r="E36">
            <v>264</v>
          </cell>
          <cell r="F36">
            <v>3797.48</v>
          </cell>
        </row>
        <row r="37">
          <cell r="C37" t="str">
            <v>101017-000501</v>
          </cell>
          <cell r="D37" t="str">
            <v>NOW LIMPIADOR LIMON 5 L</v>
          </cell>
          <cell r="E37">
            <v>782</v>
          </cell>
          <cell r="F37">
            <v>21236.62</v>
          </cell>
        </row>
        <row r="38">
          <cell r="C38" t="str">
            <v>101017-001001</v>
          </cell>
          <cell r="D38" t="str">
            <v>NOW LIMPIADOR LIMON 10 L</v>
          </cell>
          <cell r="E38">
            <v>755</v>
          </cell>
          <cell r="F38">
            <v>36472.58</v>
          </cell>
        </row>
        <row r="39">
          <cell r="C39" t="str">
            <v>101017-001200</v>
          </cell>
          <cell r="D39" t="str">
            <v>NOW LIMON 2 L (CAJA/6 PZAS)</v>
          </cell>
          <cell r="E39">
            <v>478</v>
          </cell>
          <cell r="F39">
            <v>41254.25</v>
          </cell>
        </row>
        <row r="40">
          <cell r="C40" t="str">
            <v>101017-002001</v>
          </cell>
          <cell r="D40" t="str">
            <v>NOW LIMPIADOR LIMON 20 L</v>
          </cell>
          <cell r="E40">
            <v>83</v>
          </cell>
          <cell r="F40">
            <v>10028.08</v>
          </cell>
        </row>
        <row r="41">
          <cell r="C41" t="str">
            <v>101019-001001</v>
          </cell>
          <cell r="D41" t="str">
            <v>NOW LIMPIADOR MANZANA CANELA 10 L</v>
          </cell>
          <cell r="E41">
            <v>574</v>
          </cell>
          <cell r="F41">
            <v>17213.96</v>
          </cell>
        </row>
        <row r="42">
          <cell r="C42" t="str">
            <v>101019-002002</v>
          </cell>
          <cell r="D42" t="str">
            <v>NOW LIMPIADOR MANZANA CANELA 20 L</v>
          </cell>
          <cell r="E42">
            <v>49</v>
          </cell>
          <cell r="F42">
            <v>2627.86</v>
          </cell>
        </row>
        <row r="43">
          <cell r="C43" t="str">
            <v>101021-000401</v>
          </cell>
          <cell r="D43" t="str">
            <v>NOW PRELAVADOR OXÍGENO 4 L</v>
          </cell>
          <cell r="E43">
            <v>16</v>
          </cell>
          <cell r="F43">
            <v>419.96</v>
          </cell>
        </row>
        <row r="44">
          <cell r="C44" t="str">
            <v>101021-000901</v>
          </cell>
          <cell r="D44" t="str">
            <v>NOW QUITAMANCHAS 9 L</v>
          </cell>
          <cell r="E44">
            <v>11</v>
          </cell>
          <cell r="F44">
            <v>666.1</v>
          </cell>
        </row>
        <row r="45">
          <cell r="C45" t="str">
            <v>101021-001001</v>
          </cell>
          <cell r="D45" t="str">
            <v>NOW QUITAMANCHAS 10 L</v>
          </cell>
          <cell r="E45">
            <v>51</v>
          </cell>
          <cell r="F45">
            <v>3596.48</v>
          </cell>
        </row>
        <row r="46">
          <cell r="C46" t="str">
            <v>102002-000501</v>
          </cell>
          <cell r="D46" t="str">
            <v>SENSACIONAL LIMPIADOR LAVANDA 5 L</v>
          </cell>
          <cell r="E46">
            <v>518</v>
          </cell>
          <cell r="F46">
            <v>12786.08</v>
          </cell>
        </row>
        <row r="47">
          <cell r="C47" t="str">
            <v>102002-001001</v>
          </cell>
          <cell r="D47" t="str">
            <v>SENSACIONAL LIMPIADOR LAVANDA 10 L</v>
          </cell>
          <cell r="E47">
            <v>616</v>
          </cell>
          <cell r="F47">
            <v>28148.75</v>
          </cell>
        </row>
        <row r="48">
          <cell r="C48" t="str">
            <v>102002-002001</v>
          </cell>
          <cell r="D48" t="str">
            <v>SENSACIONAL LIMPIADOR LAVANDA 20 L</v>
          </cell>
          <cell r="E48">
            <v>94</v>
          </cell>
          <cell r="F48">
            <v>8642.3799999999992</v>
          </cell>
        </row>
        <row r="49">
          <cell r="C49" t="str">
            <v>102004-000501</v>
          </cell>
          <cell r="D49" t="str">
            <v>SENSACIONAL LIMPIADOR PINO 5 L</v>
          </cell>
          <cell r="E49">
            <v>422</v>
          </cell>
          <cell r="F49">
            <v>9857.11</v>
          </cell>
        </row>
        <row r="50">
          <cell r="C50" t="str">
            <v>102004-001001</v>
          </cell>
          <cell r="D50" t="str">
            <v>SENSACIONAL LIMPIADOR PINO 10 L</v>
          </cell>
          <cell r="E50">
            <v>330</v>
          </cell>
          <cell r="F50">
            <v>13940.49</v>
          </cell>
        </row>
        <row r="51">
          <cell r="C51" t="str">
            <v>102004-001002</v>
          </cell>
          <cell r="D51" t="str">
            <v>SENSACIONAL LIMPIADOR PINO 10 L (PDC)</v>
          </cell>
          <cell r="E51">
            <v>59</v>
          </cell>
          <cell r="F51">
            <v>2919.01</v>
          </cell>
        </row>
        <row r="52">
          <cell r="C52" t="str">
            <v>102004-002001</v>
          </cell>
          <cell r="D52" t="str">
            <v>SENSACIONAL LIMPIADOR PINO 20 L</v>
          </cell>
          <cell r="E52">
            <v>147</v>
          </cell>
          <cell r="F52">
            <v>15075.68</v>
          </cell>
        </row>
        <row r="53">
          <cell r="C53" t="str">
            <v>102005-002001</v>
          </cell>
          <cell r="D53" t="str">
            <v>SENSACIONAL SUAVIZANTE COMPLETE 20 L</v>
          </cell>
          <cell r="E53">
            <v>39</v>
          </cell>
          <cell r="F53">
            <v>4616.5200000000004</v>
          </cell>
        </row>
        <row r="54">
          <cell r="C54" t="str">
            <v>102015-002001</v>
          </cell>
          <cell r="D54" t="str">
            <v>SENSACIONAL BLANQUEADOR 20 L</v>
          </cell>
          <cell r="E54">
            <v>62</v>
          </cell>
          <cell r="F54">
            <v>4091.39</v>
          </cell>
        </row>
        <row r="55">
          <cell r="C55" t="str">
            <v>102015-002002</v>
          </cell>
          <cell r="D55" t="str">
            <v>SENSACIONAL BLANQUEADOR 20 L (PDC)</v>
          </cell>
          <cell r="E55">
            <v>2</v>
          </cell>
          <cell r="F55">
            <v>60.34</v>
          </cell>
        </row>
        <row r="56">
          <cell r="C56" t="str">
            <v>102015-100000</v>
          </cell>
          <cell r="D56" t="str">
            <v>SENSACIONAL BLANQUEADOR 1000 L</v>
          </cell>
          <cell r="E56">
            <v>1</v>
          </cell>
          <cell r="F56">
            <v>1311.09</v>
          </cell>
        </row>
        <row r="57">
          <cell r="C57" t="str">
            <v>102026-000501</v>
          </cell>
          <cell r="D57" t="str">
            <v>SENSACIONAL SUAVIZANTE 5 L</v>
          </cell>
          <cell r="E57">
            <v>296</v>
          </cell>
          <cell r="F57">
            <v>9763.19</v>
          </cell>
        </row>
        <row r="58">
          <cell r="C58" t="str">
            <v>102026-001001</v>
          </cell>
          <cell r="D58" t="str">
            <v>SENSACIONAL SUAVIZANTE 10 L</v>
          </cell>
          <cell r="E58">
            <v>160</v>
          </cell>
          <cell r="F58">
            <v>9694.32</v>
          </cell>
        </row>
        <row r="59">
          <cell r="C59" t="str">
            <v>102026-002001</v>
          </cell>
          <cell r="D59" t="str">
            <v>SENSACIONAL SUAVIZANTE 20 L</v>
          </cell>
          <cell r="E59">
            <v>475</v>
          </cell>
          <cell r="F59">
            <v>210390.88</v>
          </cell>
        </row>
        <row r="60">
          <cell r="C60" t="str">
            <v>102026-002002</v>
          </cell>
          <cell r="D60" t="str">
            <v>SENSACIONAL SUAVIZANTE 20 L (PDC)</v>
          </cell>
          <cell r="E60">
            <v>2</v>
          </cell>
          <cell r="F60">
            <v>10286.530000000001</v>
          </cell>
        </row>
        <row r="61">
          <cell r="C61" t="str">
            <v>102026-020801</v>
          </cell>
          <cell r="D61" t="str">
            <v>SENSACIONAL SUAVIZANTE 208 L</v>
          </cell>
          <cell r="E61">
            <v>2</v>
          </cell>
          <cell r="F61">
            <v>2708.5</v>
          </cell>
        </row>
        <row r="62">
          <cell r="C62" t="str">
            <v>102029-000501</v>
          </cell>
          <cell r="D62" t="str">
            <v>SENSACIONAL DETERGENTE 5 L</v>
          </cell>
          <cell r="E62">
            <v>823</v>
          </cell>
          <cell r="F62">
            <v>22289.360000000001</v>
          </cell>
        </row>
        <row r="63">
          <cell r="C63" t="str">
            <v>102029-000902</v>
          </cell>
          <cell r="D63" t="str">
            <v>SENSACIONAL DETERGENTE 9 L (PDC)</v>
          </cell>
          <cell r="E63">
            <v>55</v>
          </cell>
          <cell r="F63">
            <v>1659.48</v>
          </cell>
        </row>
        <row r="64">
          <cell r="C64" t="str">
            <v>102029-001001</v>
          </cell>
          <cell r="D64" t="str">
            <v>SENSACIONAL DETERGENTE 10 L</v>
          </cell>
          <cell r="E64">
            <v>209</v>
          </cell>
          <cell r="F64">
            <v>10379.19</v>
          </cell>
        </row>
        <row r="65">
          <cell r="C65" t="str">
            <v>102029-002001</v>
          </cell>
          <cell r="D65" t="str">
            <v>SENSACIONAL DETERGENTE 20 L</v>
          </cell>
          <cell r="E65">
            <v>1736</v>
          </cell>
          <cell r="F65">
            <v>211794.33</v>
          </cell>
        </row>
        <row r="66">
          <cell r="C66" t="str">
            <v>102029-002002</v>
          </cell>
          <cell r="D66" t="str">
            <v>SENSACIONAL DETERGENTE 20 L (PDC)</v>
          </cell>
          <cell r="E66">
            <v>22</v>
          </cell>
          <cell r="F66">
            <v>2497.1999999999998</v>
          </cell>
        </row>
        <row r="67">
          <cell r="C67" t="str">
            <v>102029-020801</v>
          </cell>
          <cell r="D67" t="str">
            <v>SENSACIONAL DETERGENTE 208 L</v>
          </cell>
          <cell r="E67">
            <v>2</v>
          </cell>
          <cell r="F67">
            <v>2337.5</v>
          </cell>
        </row>
        <row r="68">
          <cell r="C68" t="str">
            <v>103000-000100</v>
          </cell>
          <cell r="D68" t="str">
            <v>MIRACHEM OPTIX SCREEN, LENS &amp; DISPLAY CLEANER 32 Oz</v>
          </cell>
          <cell r="E68">
            <v>744</v>
          </cell>
          <cell r="F68">
            <v>22500.62</v>
          </cell>
        </row>
        <row r="69">
          <cell r="C69" t="str">
            <v>103001-000102</v>
          </cell>
          <cell r="D69" t="str">
            <v>MIRACHEM 500 PW AEROSOL 18 OZ</v>
          </cell>
          <cell r="E69">
            <v>573</v>
          </cell>
          <cell r="F69">
            <v>33732.54</v>
          </cell>
        </row>
        <row r="70">
          <cell r="C70" t="str">
            <v>103001-000501</v>
          </cell>
          <cell r="D70" t="str">
            <v>MIRACHEM 500 5 L</v>
          </cell>
          <cell r="E70">
            <v>10</v>
          </cell>
          <cell r="F70">
            <v>898.32</v>
          </cell>
        </row>
        <row r="71">
          <cell r="C71" t="str">
            <v>103001-001891</v>
          </cell>
          <cell r="D71" t="str">
            <v>MIRACHEM 500 18.9 L</v>
          </cell>
          <cell r="E71">
            <v>86</v>
          </cell>
          <cell r="F71">
            <v>36240.699999999997</v>
          </cell>
        </row>
        <row r="72">
          <cell r="C72" t="str">
            <v>103001-020801</v>
          </cell>
          <cell r="D72" t="str">
            <v>MIRACHEM 500 208 L</v>
          </cell>
          <cell r="E72">
            <v>14</v>
          </cell>
          <cell r="F72">
            <v>63339.81</v>
          </cell>
        </row>
        <row r="73">
          <cell r="C73" t="str">
            <v>103002-001891</v>
          </cell>
          <cell r="D73" t="str">
            <v>MIRACHEM 250 RUST &amp; SCALE REMOVER 5 GAL</v>
          </cell>
          <cell r="E73">
            <v>30</v>
          </cell>
          <cell r="F73">
            <v>12648.42</v>
          </cell>
        </row>
        <row r="74">
          <cell r="C74" t="str">
            <v>103003-020801</v>
          </cell>
          <cell r="D74" t="str">
            <v>MIRACHEM 750 208 L</v>
          </cell>
          <cell r="E74">
            <v>38</v>
          </cell>
          <cell r="F74">
            <v>222423.44</v>
          </cell>
        </row>
        <row r="75">
          <cell r="C75" t="str">
            <v>104003-000281</v>
          </cell>
          <cell r="D75" t="str">
            <v>INNOVADOR LAVATRASTES LIMON 2.80 L</v>
          </cell>
          <cell r="E75">
            <v>9</v>
          </cell>
          <cell r="F75">
            <v>295.16000000000003</v>
          </cell>
        </row>
        <row r="76">
          <cell r="C76" t="str">
            <v>105000-000901</v>
          </cell>
          <cell r="D76" t="str">
            <v>NATURAL SCIENCE DETERGENTE 9 L MX</v>
          </cell>
          <cell r="E76">
            <v>118</v>
          </cell>
          <cell r="F76">
            <v>6289.55</v>
          </cell>
        </row>
        <row r="77">
          <cell r="C77" t="str">
            <v>105001-000901</v>
          </cell>
          <cell r="D77" t="str">
            <v>NATURAL SCIENCE SUAVIZANTE 9 L MX</v>
          </cell>
          <cell r="E77">
            <v>757</v>
          </cell>
          <cell r="F77">
            <v>49548.15</v>
          </cell>
        </row>
        <row r="78">
          <cell r="C78" t="str">
            <v>105002-000901</v>
          </cell>
          <cell r="D78" t="str">
            <v>NATURAL SCIENCE DETERGENTE ROPA OSCURA 9 L MX</v>
          </cell>
          <cell r="E78">
            <v>89</v>
          </cell>
          <cell r="F78">
            <v>5945.84</v>
          </cell>
        </row>
        <row r="79">
          <cell r="C79" t="str">
            <v>107021-002000</v>
          </cell>
          <cell r="D79" t="str">
            <v>MC BLANQUEADOR 20L/48 PLT</v>
          </cell>
          <cell r="E79">
            <v>1</v>
          </cell>
          <cell r="F79">
            <v>3362.14</v>
          </cell>
        </row>
        <row r="80">
          <cell r="C80" t="str">
            <v>107023-002001</v>
          </cell>
          <cell r="D80" t="str">
            <v>MC DETERGENTE 20L</v>
          </cell>
          <cell r="E80">
            <v>44</v>
          </cell>
          <cell r="F80">
            <v>4926.6499999999996</v>
          </cell>
        </row>
        <row r="81">
          <cell r="C81" t="str">
            <v>107025-000500</v>
          </cell>
          <cell r="D81" t="str">
            <v>MC BAÑOS Y AZULEJOS 4/1 L/128 PLT</v>
          </cell>
          <cell r="E81">
            <v>12</v>
          </cell>
          <cell r="F81">
            <v>45325.39</v>
          </cell>
        </row>
        <row r="82">
          <cell r="C82" t="str">
            <v>107026-000901</v>
          </cell>
          <cell r="D82" t="str">
            <v>MC DETERGENTE ROPA OSCURA 9L</v>
          </cell>
          <cell r="E82">
            <v>48</v>
          </cell>
          <cell r="F82">
            <v>3252.87</v>
          </cell>
        </row>
        <row r="83">
          <cell r="C83" t="str">
            <v>108001-000101</v>
          </cell>
          <cell r="D83" t="str">
            <v>GV ANTI-HONGOS 1 L ATOM</v>
          </cell>
          <cell r="E83">
            <v>16088</v>
          </cell>
          <cell r="F83">
            <v>160739.5</v>
          </cell>
        </row>
        <row r="84">
          <cell r="C84" t="str">
            <v>108001-000102</v>
          </cell>
          <cell r="D84" t="str">
            <v>GV ANTI-HONGOS 1 L REFILL</v>
          </cell>
          <cell r="E84">
            <v>11475</v>
          </cell>
          <cell r="F84">
            <v>87913.67</v>
          </cell>
        </row>
        <row r="85">
          <cell r="C85" t="str">
            <v>109000-001000</v>
          </cell>
          <cell r="D85" t="str">
            <v>MM LIMPIADOR MULTIUSOS MANZANA CANELA 10 L/90 PLT</v>
          </cell>
          <cell r="E85">
            <v>19</v>
          </cell>
          <cell r="F85">
            <v>61061.08</v>
          </cell>
        </row>
        <row r="86">
          <cell r="C86" t="str">
            <v>109001-001000</v>
          </cell>
          <cell r="D86" t="str">
            <v>MM LIMPIADOR MULTIUSOS PINO 10 L/90 PLT</v>
          </cell>
          <cell r="E86">
            <v>279</v>
          </cell>
          <cell r="F86">
            <v>1146622.05</v>
          </cell>
        </row>
        <row r="87">
          <cell r="C87" t="str">
            <v>109001-002000</v>
          </cell>
          <cell r="D87" t="str">
            <v>MM LIMPIADOR MULTIUSOS PINO 20 L/48 PLT</v>
          </cell>
          <cell r="E87">
            <v>278</v>
          </cell>
          <cell r="F87">
            <v>1441375.74</v>
          </cell>
        </row>
        <row r="88">
          <cell r="C88" t="str">
            <v>109002-002000</v>
          </cell>
          <cell r="D88" t="str">
            <v>MM BLANQUEADOR 20L/48 PLT</v>
          </cell>
          <cell r="E88">
            <v>737</v>
          </cell>
          <cell r="F88">
            <v>2438630.79</v>
          </cell>
        </row>
        <row r="89">
          <cell r="C89" t="str">
            <v>109003-000600</v>
          </cell>
          <cell r="D89" t="str">
            <v>MM MULTIUSOS DESENGRASANTE 5/1 L/116 PLT</v>
          </cell>
          <cell r="E89">
            <v>166</v>
          </cell>
          <cell r="F89">
            <v>774675.43</v>
          </cell>
        </row>
        <row r="90">
          <cell r="C90" t="str">
            <v>109003-001000</v>
          </cell>
          <cell r="D90" t="str">
            <v>MM DESENGRASANTE MULTIUSOS CONCENTRADO 10 L/100 PLT</v>
          </cell>
          <cell r="E90">
            <v>142</v>
          </cell>
          <cell r="F90">
            <v>782477.61</v>
          </cell>
        </row>
        <row r="91">
          <cell r="C91" t="str">
            <v>109004-000600</v>
          </cell>
          <cell r="D91" t="str">
            <v>MM VIDRIOS Y SUPERFICIES 5/1 L/116 PLT</v>
          </cell>
          <cell r="E91">
            <v>180</v>
          </cell>
          <cell r="F91">
            <v>639898.67000000004</v>
          </cell>
        </row>
        <row r="92">
          <cell r="C92" t="str">
            <v>109005-000600</v>
          </cell>
          <cell r="D92" t="str">
            <v>MM BAÑOS Y AZULEJOS 5/1 L/116 PLT</v>
          </cell>
          <cell r="E92">
            <v>195</v>
          </cell>
          <cell r="F92">
            <v>846993</v>
          </cell>
        </row>
        <row r="93">
          <cell r="C93" t="str">
            <v>109006-000900</v>
          </cell>
          <cell r="D93" t="str">
            <v>MM SUAVIZANTE 9L/60 PLT</v>
          </cell>
          <cell r="E93">
            <v>33</v>
          </cell>
          <cell r="F93">
            <v>130827.06</v>
          </cell>
        </row>
        <row r="94">
          <cell r="C94" t="str">
            <v>109006-002000</v>
          </cell>
          <cell r="D94" t="str">
            <v>MM SUAVIZANTE 20L/48 PLT</v>
          </cell>
          <cell r="E94">
            <v>632</v>
          </cell>
          <cell r="F94">
            <v>4064711.67</v>
          </cell>
        </row>
        <row r="95">
          <cell r="C95" t="str">
            <v>109007-000900</v>
          </cell>
          <cell r="D95" t="str">
            <v>MM DETERGENTE 9L/60 PLT</v>
          </cell>
          <cell r="E95">
            <v>137</v>
          </cell>
          <cell r="F95">
            <v>476722.19</v>
          </cell>
        </row>
        <row r="96">
          <cell r="C96" t="str">
            <v>109007-002000</v>
          </cell>
          <cell r="D96" t="str">
            <v>MM DETERGENTE 20L/48 PLT</v>
          </cell>
          <cell r="E96">
            <v>292</v>
          </cell>
          <cell r="F96">
            <v>1687556.46</v>
          </cell>
        </row>
        <row r="97">
          <cell r="C97" t="str">
            <v>109008-000900</v>
          </cell>
          <cell r="D97" t="str">
            <v>MM DETERGENTE ROPA OSCURA 9L/60 PLT</v>
          </cell>
          <cell r="E97">
            <v>266</v>
          </cell>
          <cell r="F97">
            <v>1073676.6599999999</v>
          </cell>
        </row>
        <row r="98">
          <cell r="C98" t="str">
            <v>109009-001000</v>
          </cell>
          <cell r="D98" t="str">
            <v>MM QUITAMANCHAS 10 L/60 PLT</v>
          </cell>
          <cell r="E98">
            <v>52</v>
          </cell>
          <cell r="F98">
            <v>220977.38</v>
          </cell>
        </row>
        <row r="99">
          <cell r="C99" t="str">
            <v>109010-000500</v>
          </cell>
          <cell r="D99" t="str">
            <v>MM DESENGRASANTE AUTOMOTRIZ 5 L/168 PLT</v>
          </cell>
          <cell r="E99">
            <v>56</v>
          </cell>
          <cell r="F99">
            <v>463332.18</v>
          </cell>
        </row>
        <row r="100">
          <cell r="C100" t="str">
            <v>109011-001000</v>
          </cell>
          <cell r="D100" t="str">
            <v>MM SHAMPOO AUTOMOTRIZ 10 L/100 PLT</v>
          </cell>
          <cell r="E100">
            <v>105</v>
          </cell>
          <cell r="F100">
            <v>558445.39</v>
          </cell>
        </row>
        <row r="101">
          <cell r="C101" t="str">
            <v>109012-000600</v>
          </cell>
          <cell r="D101" t="str">
            <v>MM ABRILLANTADOR DE VINIL 5/1 L/116 PLT</v>
          </cell>
          <cell r="E101">
            <v>57</v>
          </cell>
          <cell r="F101">
            <v>514925.96</v>
          </cell>
        </row>
        <row r="102">
          <cell r="C102" t="str">
            <v>109013-001000</v>
          </cell>
          <cell r="D102" t="str">
            <v>MM LIMPIADOR MULTIUSOS BRISA DE MAR 10 L/90 PLT</v>
          </cell>
          <cell r="E102">
            <v>494</v>
          </cell>
          <cell r="F102">
            <v>1839868.61</v>
          </cell>
        </row>
        <row r="103">
          <cell r="C103" t="str">
            <v>201001-000105</v>
          </cell>
          <cell r="D103" t="str">
            <v>NOW DESENGRASANTE MULTIUSOS 1 L P/BIPACK MX PP</v>
          </cell>
          <cell r="E103">
            <v>72</v>
          </cell>
          <cell r="F103">
            <v>615.66</v>
          </cell>
        </row>
        <row r="104">
          <cell r="C104" t="str">
            <v>201001-000107</v>
          </cell>
          <cell r="D104" t="str">
            <v>NOW ALL PURPOSE SUPER DEGREASER 1 L PP</v>
          </cell>
          <cell r="E104">
            <v>3</v>
          </cell>
          <cell r="F104">
            <v>27.68</v>
          </cell>
        </row>
        <row r="105">
          <cell r="C105" t="str">
            <v>201001-000108</v>
          </cell>
          <cell r="D105" t="str">
            <v>NOW DESENGRASANTE 1 L PP CA</v>
          </cell>
          <cell r="E105">
            <v>109</v>
          </cell>
          <cell r="F105">
            <v>926.52</v>
          </cell>
        </row>
        <row r="106">
          <cell r="C106" t="str">
            <v>201001-000504</v>
          </cell>
          <cell r="D106" t="str">
            <v>NOW DESENGRASANTE MULTIUSOS 5 L P/BIPACK MX PP</v>
          </cell>
          <cell r="E106">
            <v>202</v>
          </cell>
          <cell r="F106">
            <v>4725.62</v>
          </cell>
        </row>
        <row r="107">
          <cell r="C107" t="str">
            <v>201001-000505</v>
          </cell>
          <cell r="D107" t="str">
            <v>NOW ALL PURPOSE SUPER DEGREASER 5 L PP</v>
          </cell>
          <cell r="E107">
            <v>24</v>
          </cell>
          <cell r="F107">
            <v>540.49</v>
          </cell>
        </row>
        <row r="108">
          <cell r="C108" t="str">
            <v>201001-000506</v>
          </cell>
          <cell r="D108" t="str">
            <v>NOW DESENGRASANTE 5 L PP CA</v>
          </cell>
          <cell r="E108">
            <v>5</v>
          </cell>
          <cell r="F108">
            <v>82.3</v>
          </cell>
        </row>
        <row r="109">
          <cell r="C109" t="str">
            <v>201003-000102</v>
          </cell>
          <cell r="D109" t="str">
            <v>NOW DESENGRASANTE COCINAS 1 L PP CA</v>
          </cell>
          <cell r="E109">
            <v>9</v>
          </cell>
          <cell r="F109">
            <v>77.69</v>
          </cell>
        </row>
        <row r="110">
          <cell r="C110" t="str">
            <v>201004-000102</v>
          </cell>
          <cell r="D110" t="str">
            <v>NOW VIDRIOS Y SUPERFICIES 1 L PP CA</v>
          </cell>
          <cell r="E110">
            <v>236</v>
          </cell>
          <cell r="F110">
            <v>1701.32</v>
          </cell>
        </row>
        <row r="111">
          <cell r="C111" t="str">
            <v>201008-000101</v>
          </cell>
          <cell r="D111" t="str">
            <v>NOW BAÑOS Y AZULEJOS 1 L P/BIPACK PP</v>
          </cell>
          <cell r="E111">
            <v>123</v>
          </cell>
          <cell r="F111">
            <v>936.41</v>
          </cell>
        </row>
        <row r="112">
          <cell r="C112" t="str">
            <v>201008-000501</v>
          </cell>
          <cell r="D112" t="str">
            <v>NOW BAÑOS Y AZULEJOS 5 L P/BIPACK PP</v>
          </cell>
          <cell r="E112">
            <v>3</v>
          </cell>
          <cell r="F112">
            <v>67</v>
          </cell>
        </row>
        <row r="113">
          <cell r="C113" t="str">
            <v>207025-000100</v>
          </cell>
          <cell r="D113" t="str">
            <v>MC BAÑOS Y AZULEJOS 1L PP</v>
          </cell>
          <cell r="E113">
            <v>486</v>
          </cell>
          <cell r="F113">
            <v>3425.6</v>
          </cell>
        </row>
        <row r="114">
          <cell r="C114" t="str">
            <v>207025-000400</v>
          </cell>
          <cell r="D114" t="str">
            <v>MC BAÑOS Y AZULEJOS 4L PP</v>
          </cell>
          <cell r="E114">
            <v>1876</v>
          </cell>
          <cell r="F114">
            <v>29099.51</v>
          </cell>
        </row>
        <row r="115">
          <cell r="C115" t="str">
            <v>209003-000100</v>
          </cell>
          <cell r="D115" t="str">
            <v>MM MULTIUSOS DESENGRASANTE 1 L PP</v>
          </cell>
          <cell r="E115">
            <v>764</v>
          </cell>
          <cell r="F115">
            <v>6329.95</v>
          </cell>
        </row>
        <row r="116">
          <cell r="C116" t="str">
            <v>209003-000500</v>
          </cell>
          <cell r="D116" t="str">
            <v>MM MULTIUSOS DESENGRASANTE 5 L PP</v>
          </cell>
          <cell r="E116">
            <v>315</v>
          </cell>
          <cell r="F116">
            <v>7136.94</v>
          </cell>
        </row>
        <row r="117">
          <cell r="C117" t="str">
            <v>209004-000100</v>
          </cell>
          <cell r="D117" t="str">
            <v>MM VIDRIOS Y SUPERFICIES 1 L PP</v>
          </cell>
          <cell r="E117">
            <v>238</v>
          </cell>
          <cell r="F117">
            <v>1476.75</v>
          </cell>
        </row>
        <row r="118">
          <cell r="C118" t="str">
            <v>209004-000500</v>
          </cell>
          <cell r="D118" t="str">
            <v>MM VIDRIOS Y SUPERFICIES 5 L PP</v>
          </cell>
          <cell r="E118">
            <v>421</v>
          </cell>
          <cell r="F118">
            <v>6360.96</v>
          </cell>
        </row>
        <row r="119">
          <cell r="C119" t="str">
            <v>209005-000100</v>
          </cell>
          <cell r="D119" t="str">
            <v>MM BAÑOS Y AZULEJOS 1 L PP</v>
          </cell>
          <cell r="E119">
            <v>1787</v>
          </cell>
          <cell r="F119">
            <v>13288.06</v>
          </cell>
        </row>
        <row r="120">
          <cell r="C120" t="str">
            <v>209005-000500</v>
          </cell>
          <cell r="D120" t="str">
            <v>MM BAÑOS Y AZULEJOS 5 L PP</v>
          </cell>
          <cell r="E120">
            <v>1606</v>
          </cell>
          <cell r="F120">
            <v>32946.65</v>
          </cell>
        </row>
        <row r="121">
          <cell r="C121" t="str">
            <v>209012-000100</v>
          </cell>
          <cell r="D121" t="str">
            <v>MM ABRILLANTADOR DE VINIL 1 L PP</v>
          </cell>
          <cell r="E121">
            <v>1143</v>
          </cell>
          <cell r="F121">
            <v>16278.75</v>
          </cell>
        </row>
        <row r="122">
          <cell r="C122" t="str">
            <v>209012-000500</v>
          </cell>
          <cell r="D122" t="str">
            <v>MM ABRILLANTADOR DE VINIL 5 L PP</v>
          </cell>
          <cell r="E122">
            <v>384</v>
          </cell>
          <cell r="F122">
            <v>20474.98</v>
          </cell>
        </row>
        <row r="123">
          <cell r="C123" t="str">
            <v>300100-000000</v>
          </cell>
          <cell r="D123" t="str">
            <v>AGUA CRUDA</v>
          </cell>
          <cell r="E123">
            <v>589000</v>
          </cell>
          <cell r="F123">
            <v>26948.32</v>
          </cell>
        </row>
        <row r="124">
          <cell r="C124" t="str">
            <v>300100-000001</v>
          </cell>
          <cell r="D124" t="str">
            <v>AGUA SUAVIZADA</v>
          </cell>
          <cell r="E124">
            <v>174816.25339999999</v>
          </cell>
          <cell r="F124">
            <v>7967.26</v>
          </cell>
        </row>
        <row r="125">
          <cell r="C125" t="str">
            <v>300100-000002</v>
          </cell>
          <cell r="D125" t="str">
            <v>AGUA DESMINERALIZADA</v>
          </cell>
          <cell r="E125">
            <v>117394.8</v>
          </cell>
          <cell r="F125">
            <v>5361.81</v>
          </cell>
        </row>
        <row r="126">
          <cell r="C126" t="str">
            <v>300101-003005</v>
          </cell>
          <cell r="D126" t="str">
            <v>LIQ NOW DESENGRASANTE DE COCINAS</v>
          </cell>
          <cell r="E126">
            <v>4196</v>
          </cell>
          <cell r="F126">
            <v>9463.94</v>
          </cell>
        </row>
        <row r="127">
          <cell r="C127" t="str">
            <v>300101-004002</v>
          </cell>
          <cell r="D127" t="str">
            <v>LIQ NOW VIDRIOS Y SUPERFICIES</v>
          </cell>
          <cell r="E127">
            <v>124</v>
          </cell>
          <cell r="F127">
            <v>395.19</v>
          </cell>
        </row>
        <row r="128">
          <cell r="C128" t="str">
            <v>300101-011000</v>
          </cell>
          <cell r="D128" t="str">
            <v>LIQ NOW BAÑOS SIN CLORO</v>
          </cell>
          <cell r="E128">
            <v>1000</v>
          </cell>
          <cell r="F128">
            <v>2468.63</v>
          </cell>
        </row>
        <row r="129">
          <cell r="C129" t="str">
            <v>300101-017001</v>
          </cell>
          <cell r="D129" t="str">
            <v>LIQ NOW LIMPIADOR LIMON</v>
          </cell>
          <cell r="E129">
            <v>1714</v>
          </cell>
          <cell r="F129">
            <v>5660.13</v>
          </cell>
        </row>
        <row r="130">
          <cell r="C130" t="str">
            <v>300102-002000</v>
          </cell>
          <cell r="D130" t="str">
            <v>LIQ SENSACIONAL LIMPIADOR LAVANDA</v>
          </cell>
          <cell r="E130">
            <v>2072</v>
          </cell>
          <cell r="F130">
            <v>5517.29</v>
          </cell>
        </row>
        <row r="131">
          <cell r="C131" t="str">
            <v>300103-001001</v>
          </cell>
          <cell r="D131" t="str">
            <v>LIQ MIRACHEM 500 MX</v>
          </cell>
          <cell r="E131">
            <v>958</v>
          </cell>
          <cell r="F131">
            <v>19008.189999999999</v>
          </cell>
        </row>
        <row r="132">
          <cell r="C132" t="str">
            <v>300104-003000</v>
          </cell>
          <cell r="D132" t="str">
            <v>LIQ INNOVADOR LAVATRASTES LIMON</v>
          </cell>
          <cell r="E132">
            <v>4624.6153850000001</v>
          </cell>
          <cell r="F132">
            <v>31862.45</v>
          </cell>
        </row>
        <row r="133">
          <cell r="C133" t="str">
            <v>300105-001000</v>
          </cell>
          <cell r="D133" t="str">
            <v>LIQ NATURAL SCIENCE DETERGENTE</v>
          </cell>
          <cell r="E133">
            <v>884</v>
          </cell>
          <cell r="F133">
            <v>2313.35</v>
          </cell>
        </row>
        <row r="134">
          <cell r="C134" t="str">
            <v>300107-004001</v>
          </cell>
          <cell r="D134" t="str">
            <v>LIQ SC DETERGENTE (ANTERIOR)</v>
          </cell>
          <cell r="E134">
            <v>4.8000000000000001E-5</v>
          </cell>
          <cell r="F134">
            <v>0</v>
          </cell>
        </row>
        <row r="135">
          <cell r="C135" t="str">
            <v>300107-025000</v>
          </cell>
          <cell r="D135" t="str">
            <v>LIQ MC BAÑOS Y AZULEJOS</v>
          </cell>
          <cell r="E135">
            <v>19381</v>
          </cell>
          <cell r="F135">
            <v>34751.56</v>
          </cell>
        </row>
        <row r="136">
          <cell r="C136" t="str">
            <v>300108-001000</v>
          </cell>
          <cell r="D136" t="str">
            <v>LIQ GV ANTI-HONGOS</v>
          </cell>
          <cell r="E136">
            <v>12553</v>
          </cell>
          <cell r="F136">
            <v>15870</v>
          </cell>
        </row>
        <row r="137">
          <cell r="C137" t="str">
            <v>300109-000000</v>
          </cell>
          <cell r="D137" t="str">
            <v>LIQ MM LIMPIADOR MANZANA CANELA</v>
          </cell>
          <cell r="E137">
            <v>20000</v>
          </cell>
          <cell r="F137">
            <v>33336.6</v>
          </cell>
        </row>
        <row r="138">
          <cell r="C138" t="str">
            <v>300109-001000</v>
          </cell>
          <cell r="D138" t="str">
            <v>LIQ MM LIMPIADOR MULTIUSOS PINO</v>
          </cell>
          <cell r="E138">
            <v>6640</v>
          </cell>
          <cell r="F138">
            <v>16841</v>
          </cell>
        </row>
        <row r="139">
          <cell r="C139" t="str">
            <v>300109-002000</v>
          </cell>
          <cell r="D139" t="str">
            <v>LIQ MM BLANQUEADOR</v>
          </cell>
          <cell r="E139">
            <v>0</v>
          </cell>
          <cell r="F139">
            <v>0</v>
          </cell>
        </row>
        <row r="140">
          <cell r="C140" t="str">
            <v>300109-003000</v>
          </cell>
          <cell r="D140" t="str">
            <v>LIQ MM MULTIUSOS DESENGRASANTE</v>
          </cell>
          <cell r="E140">
            <v>39964</v>
          </cell>
          <cell r="F140">
            <v>87713.95</v>
          </cell>
        </row>
        <row r="141">
          <cell r="C141" t="str">
            <v>300109-003001</v>
          </cell>
          <cell r="D141" t="str">
            <v>LIQ MM DES MULTIUSOS CONCENTRADO</v>
          </cell>
          <cell r="E141">
            <v>13000</v>
          </cell>
          <cell r="F141">
            <v>28988.36</v>
          </cell>
        </row>
        <row r="142">
          <cell r="C142" t="str">
            <v>300109-004000</v>
          </cell>
          <cell r="D142" t="str">
            <v>LIQ MM VIDRIOS Y SUPERFICIES</v>
          </cell>
          <cell r="E142">
            <v>42638</v>
          </cell>
          <cell r="F142">
            <v>36666.42</v>
          </cell>
        </row>
        <row r="143">
          <cell r="C143" t="str">
            <v>300109-006000</v>
          </cell>
          <cell r="D143" t="str">
            <v>LIQ MM SUAVIZANTE FLORAL</v>
          </cell>
          <cell r="E143">
            <v>123734</v>
          </cell>
          <cell r="F143">
            <v>477794.85</v>
          </cell>
        </row>
        <row r="144">
          <cell r="C144" t="str">
            <v>300109-007001</v>
          </cell>
          <cell r="D144" t="str">
            <v>LIQ MM DETERGENTE ROPA BCA Y COLOR SBRW</v>
          </cell>
          <cell r="E144">
            <v>280721.5</v>
          </cell>
          <cell r="F144">
            <v>886785.22</v>
          </cell>
        </row>
        <row r="145">
          <cell r="C145" t="str">
            <v>300109-008000</v>
          </cell>
          <cell r="D145" t="str">
            <v>LIQ MM DETERGENTE ROPA OSCURA</v>
          </cell>
          <cell r="E145">
            <v>2171</v>
          </cell>
          <cell r="F145">
            <v>8715.69</v>
          </cell>
        </row>
        <row r="146">
          <cell r="C146" t="str">
            <v>300109-008001</v>
          </cell>
          <cell r="D146" t="str">
            <v>LIQ MM DETERGENTE ROPA OSCURA SBRW</v>
          </cell>
          <cell r="E146">
            <v>4031</v>
          </cell>
          <cell r="F146">
            <v>16050.73</v>
          </cell>
        </row>
        <row r="147">
          <cell r="C147" t="str">
            <v>300109-009000</v>
          </cell>
          <cell r="D147" t="str">
            <v>LIQ MM QUITAMANCHAS</v>
          </cell>
          <cell r="E147">
            <v>23580</v>
          </cell>
          <cell r="F147">
            <v>74265.279999999999</v>
          </cell>
        </row>
        <row r="148">
          <cell r="C148" t="str">
            <v>300109-010000</v>
          </cell>
          <cell r="D148" t="str">
            <v>LIQ MM DESENGRASANTE AUTOMOTRIZ</v>
          </cell>
          <cell r="E148">
            <v>30320</v>
          </cell>
          <cell r="F148">
            <v>192891.27</v>
          </cell>
        </row>
        <row r="149">
          <cell r="C149" t="str">
            <v>300109-011000</v>
          </cell>
          <cell r="D149" t="str">
            <v>LIQ MM SHAMPOO AUTOMOTRIZ</v>
          </cell>
          <cell r="E149">
            <v>21000</v>
          </cell>
          <cell r="F149">
            <v>43807.49</v>
          </cell>
        </row>
        <row r="150">
          <cell r="C150" t="str">
            <v>300109-012000</v>
          </cell>
          <cell r="D150" t="str">
            <v>LIQ MM ABRILLANTADOR DE VINIL</v>
          </cell>
          <cell r="E150">
            <v>5511</v>
          </cell>
          <cell r="F150">
            <v>45146.7</v>
          </cell>
        </row>
        <row r="151">
          <cell r="C151" t="str">
            <v>300109-013000</v>
          </cell>
          <cell r="D151" t="str">
            <v>LIQ MM LIMPIADOR BRISA DE MAR</v>
          </cell>
          <cell r="E151">
            <v>32500</v>
          </cell>
          <cell r="F151">
            <v>67756.820000000007</v>
          </cell>
        </row>
        <row r="152">
          <cell r="C152" t="str">
            <v>300200-000004</v>
          </cell>
          <cell r="D152" t="str">
            <v>BASE RW2</v>
          </cell>
          <cell r="E152">
            <v>96</v>
          </cell>
          <cell r="F152">
            <v>1056</v>
          </cell>
        </row>
        <row r="153">
          <cell r="C153" t="str">
            <v>300200-000500</v>
          </cell>
          <cell r="D153" t="str">
            <v>CONC M500 2:1 MX (55)</v>
          </cell>
          <cell r="E153">
            <v>275</v>
          </cell>
          <cell r="F153">
            <v>60230.09</v>
          </cell>
        </row>
        <row r="154">
          <cell r="C154" t="str">
            <v>300200-000501</v>
          </cell>
          <cell r="D154" t="str">
            <v>CONC M500 2:1 MX (275)</v>
          </cell>
          <cell r="E154">
            <v>1100</v>
          </cell>
          <cell r="F154">
            <v>247282.5</v>
          </cell>
        </row>
        <row r="155">
          <cell r="C155" t="str">
            <v>300200-000502</v>
          </cell>
          <cell r="D155" t="str">
            <v>INHIBITOR M500 MX (5)</v>
          </cell>
          <cell r="E155">
            <v>581.00005999999996</v>
          </cell>
          <cell r="F155">
            <v>42352.7</v>
          </cell>
        </row>
        <row r="156">
          <cell r="C156" t="str">
            <v>300300-000003</v>
          </cell>
          <cell r="D156" t="str">
            <v>ALCOHOL ISOPROPILICO</v>
          </cell>
          <cell r="E156">
            <v>22625.7</v>
          </cell>
          <cell r="F156">
            <v>674402.68</v>
          </cell>
        </row>
        <row r="157">
          <cell r="C157" t="str">
            <v>300300-000004</v>
          </cell>
          <cell r="D157" t="str">
            <v>TEXAPON N70 SO3</v>
          </cell>
          <cell r="E157">
            <v>163</v>
          </cell>
          <cell r="F157">
            <v>3916.89</v>
          </cell>
        </row>
        <row r="158">
          <cell r="C158" t="str">
            <v>300300-000006</v>
          </cell>
          <cell r="D158" t="str">
            <v>GLUCOPON 425 N</v>
          </cell>
          <cell r="E158">
            <v>2791</v>
          </cell>
          <cell r="F158">
            <v>159076.37</v>
          </cell>
        </row>
        <row r="159">
          <cell r="C159" t="str">
            <v>300300-000007</v>
          </cell>
          <cell r="D159" t="str">
            <v>LAURIL SULFATO DE SODIO</v>
          </cell>
          <cell r="E159">
            <v>1355</v>
          </cell>
          <cell r="F159">
            <v>13592.07</v>
          </cell>
        </row>
        <row r="160">
          <cell r="C160" t="str">
            <v>300300-000008</v>
          </cell>
          <cell r="D160" t="str">
            <v>MONOETANOLAMINA</v>
          </cell>
          <cell r="E160">
            <v>7179.4</v>
          </cell>
          <cell r="F160">
            <v>268479.71000000002</v>
          </cell>
        </row>
        <row r="161">
          <cell r="C161" t="str">
            <v>300300-000009</v>
          </cell>
          <cell r="D161" t="str">
            <v>ACIDO CLORHIDRICO</v>
          </cell>
          <cell r="E161">
            <v>2450</v>
          </cell>
          <cell r="F161">
            <v>5969</v>
          </cell>
        </row>
        <row r="162">
          <cell r="C162" t="str">
            <v>300300-000013</v>
          </cell>
          <cell r="D162" t="str">
            <v>ALCOHOL ETILICO</v>
          </cell>
          <cell r="E162">
            <v>6310.5</v>
          </cell>
          <cell r="F162">
            <v>117935.76</v>
          </cell>
        </row>
        <row r="163">
          <cell r="C163" t="str">
            <v>300300-000014</v>
          </cell>
          <cell r="D163" t="str">
            <v>FORMOL</v>
          </cell>
          <cell r="E163">
            <v>3476.8</v>
          </cell>
          <cell r="F163">
            <v>29726.74</v>
          </cell>
        </row>
        <row r="164">
          <cell r="C164" t="str">
            <v>300300-000022</v>
          </cell>
          <cell r="D164" t="str">
            <v>TRICLOSAN</v>
          </cell>
          <cell r="E164">
            <v>540</v>
          </cell>
          <cell r="F164">
            <v>293635.71000000002</v>
          </cell>
        </row>
        <row r="165">
          <cell r="C165" t="str">
            <v>300300-000027</v>
          </cell>
          <cell r="D165" t="str">
            <v>HIPOCLORITO DE SODIO AL 13%</v>
          </cell>
          <cell r="E165">
            <v>38568</v>
          </cell>
          <cell r="F165">
            <v>82535.520000000004</v>
          </cell>
        </row>
        <row r="166">
          <cell r="C166" t="str">
            <v>300300-000035</v>
          </cell>
          <cell r="D166" t="str">
            <v>ACEITE DE PINO AL 55%</v>
          </cell>
          <cell r="E166">
            <v>21063.1</v>
          </cell>
          <cell r="F166">
            <v>1343427.68</v>
          </cell>
        </row>
        <row r="167">
          <cell r="C167" t="str">
            <v>300300-000037</v>
          </cell>
          <cell r="D167" t="str">
            <v>NONIL FENOL ETOXILADO DE 10 MOLES</v>
          </cell>
          <cell r="E167">
            <v>18148.099999999999</v>
          </cell>
          <cell r="F167">
            <v>549751.44999999995</v>
          </cell>
        </row>
        <row r="168">
          <cell r="C168" t="str">
            <v>300300-000038</v>
          </cell>
          <cell r="D168" t="str">
            <v>TRIETALONAMINA AL 85%</v>
          </cell>
          <cell r="E168">
            <v>428.58</v>
          </cell>
          <cell r="F168">
            <v>12600.25</v>
          </cell>
        </row>
        <row r="169">
          <cell r="C169" t="str">
            <v>300300-000046</v>
          </cell>
          <cell r="D169" t="str">
            <v>PEROXIDO DE HIDROGENO</v>
          </cell>
          <cell r="E169">
            <v>57</v>
          </cell>
          <cell r="F169">
            <v>622.39</v>
          </cell>
        </row>
        <row r="170">
          <cell r="C170" t="str">
            <v>300300-000051</v>
          </cell>
          <cell r="D170" t="str">
            <v>HIDROXIDO DE POTASIO LIQUIDO AL 50%</v>
          </cell>
          <cell r="E170">
            <v>4069</v>
          </cell>
          <cell r="F170">
            <v>61043.72</v>
          </cell>
        </row>
        <row r="171">
          <cell r="C171" t="str">
            <v>300300-000052</v>
          </cell>
          <cell r="D171" t="str">
            <v>CLORURO DE SODIO REFINADO</v>
          </cell>
          <cell r="E171">
            <v>27400.5</v>
          </cell>
          <cell r="F171">
            <v>82886.33</v>
          </cell>
        </row>
        <row r="172">
          <cell r="C172" t="str">
            <v>300300-000053</v>
          </cell>
          <cell r="D172" t="str">
            <v>CLORURO DE SODIO EN GRANO</v>
          </cell>
          <cell r="E172">
            <v>2000</v>
          </cell>
          <cell r="F172">
            <v>5520</v>
          </cell>
        </row>
        <row r="173">
          <cell r="C173" t="str">
            <v>300300-000060</v>
          </cell>
          <cell r="D173" t="str">
            <v>EDTA</v>
          </cell>
          <cell r="E173">
            <v>3638.2559999999999</v>
          </cell>
          <cell r="F173">
            <v>88724.98</v>
          </cell>
        </row>
        <row r="174">
          <cell r="C174" t="str">
            <v>300300-000061</v>
          </cell>
          <cell r="D174" t="str">
            <v>OCIDE</v>
          </cell>
          <cell r="E174">
            <v>5</v>
          </cell>
          <cell r="F174">
            <v>1146.94</v>
          </cell>
        </row>
        <row r="175">
          <cell r="C175" t="str">
            <v>300300-000063</v>
          </cell>
          <cell r="D175" t="str">
            <v>SULFONATO DE SODIO AL 25%</v>
          </cell>
          <cell r="E175">
            <v>9309</v>
          </cell>
          <cell r="F175">
            <v>88435.5</v>
          </cell>
        </row>
        <row r="176">
          <cell r="C176" t="str">
            <v>300300-000065</v>
          </cell>
          <cell r="D176" t="str">
            <v>BORAX DECAHIDRATADO GRANULAR</v>
          </cell>
          <cell r="E176">
            <v>118</v>
          </cell>
          <cell r="F176">
            <v>2553.46</v>
          </cell>
        </row>
        <row r="177">
          <cell r="C177" t="str">
            <v>300300-000066</v>
          </cell>
          <cell r="D177" t="str">
            <v>DIETANOLAMINA DE COCO AL 85%</v>
          </cell>
          <cell r="E177">
            <v>8163</v>
          </cell>
          <cell r="F177">
            <v>289687.69</v>
          </cell>
        </row>
        <row r="178">
          <cell r="C178" t="str">
            <v>300300-000067</v>
          </cell>
          <cell r="D178" t="str">
            <v>BUTIL CELLOSOLVE</v>
          </cell>
          <cell r="E178">
            <v>8160.8</v>
          </cell>
          <cell r="F178">
            <v>229341.39</v>
          </cell>
        </row>
        <row r="179">
          <cell r="C179" t="str">
            <v>300300-000078</v>
          </cell>
          <cell r="D179" t="str">
            <v>ACIDO LACTICO</v>
          </cell>
          <cell r="E179">
            <v>592.5</v>
          </cell>
          <cell r="F179">
            <v>29295.71</v>
          </cell>
        </row>
        <row r="180">
          <cell r="C180" t="str">
            <v>300300-000080</v>
          </cell>
          <cell r="D180" t="str">
            <v>JABON EMULSIFICANTE Q7 B3</v>
          </cell>
          <cell r="E180">
            <v>6108</v>
          </cell>
          <cell r="F180">
            <v>59249.279999999999</v>
          </cell>
        </row>
        <row r="181">
          <cell r="C181" t="str">
            <v>300300-000083</v>
          </cell>
          <cell r="D181" t="str">
            <v>KAOSOFT AGL 85</v>
          </cell>
          <cell r="E181">
            <v>51085</v>
          </cell>
          <cell r="F181">
            <v>1685802.94</v>
          </cell>
        </row>
        <row r="182">
          <cell r="C182" t="str">
            <v>300300-000085</v>
          </cell>
          <cell r="D182" t="str">
            <v>BICARBONATO DE SODIO</v>
          </cell>
          <cell r="E182">
            <v>159</v>
          </cell>
          <cell r="F182">
            <v>2029.77</v>
          </cell>
        </row>
        <row r="183">
          <cell r="C183" t="str">
            <v>300300-000087</v>
          </cell>
          <cell r="D183" t="str">
            <v>SOSA CAUSTICA LIQUIDA AL 50% (TAMBO)</v>
          </cell>
          <cell r="E183">
            <v>5682.56</v>
          </cell>
          <cell r="F183">
            <v>40914.47</v>
          </cell>
        </row>
        <row r="184">
          <cell r="C184" t="str">
            <v>300300-000088</v>
          </cell>
          <cell r="D184" t="str">
            <v>CRODASINIC LS-30</v>
          </cell>
          <cell r="E184">
            <v>2</v>
          </cell>
          <cell r="F184">
            <v>172.03</v>
          </cell>
        </row>
        <row r="185">
          <cell r="C185" t="str">
            <v>300300-000090</v>
          </cell>
          <cell r="D185" t="str">
            <v>VINAGRE BCO DE ALCOHOL DE CAÑA</v>
          </cell>
          <cell r="E185">
            <v>483.7</v>
          </cell>
          <cell r="F185">
            <v>3337.53</v>
          </cell>
        </row>
        <row r="186">
          <cell r="C186" t="str">
            <v>300300-000091</v>
          </cell>
          <cell r="D186" t="str">
            <v>FORMOX</v>
          </cell>
          <cell r="E186">
            <v>5783</v>
          </cell>
          <cell r="F186">
            <v>170019.8</v>
          </cell>
        </row>
        <row r="187">
          <cell r="C187" t="str">
            <v>300300-000098</v>
          </cell>
          <cell r="D187" t="str">
            <v>POIZ 88</v>
          </cell>
          <cell r="E187">
            <v>283</v>
          </cell>
          <cell r="F187">
            <v>39001.620000000003</v>
          </cell>
        </row>
        <row r="188">
          <cell r="C188" t="str">
            <v>300300-000103</v>
          </cell>
          <cell r="D188" t="str">
            <v>ALCOHOL TRIDECILICO</v>
          </cell>
          <cell r="E188">
            <v>228.4</v>
          </cell>
          <cell r="F188">
            <v>8861.92</v>
          </cell>
        </row>
        <row r="189">
          <cell r="C189" t="str">
            <v>300300-000104</v>
          </cell>
          <cell r="D189" t="str">
            <v>MEZCLA DE TENSOACTIVOS</v>
          </cell>
          <cell r="E189">
            <v>230.2</v>
          </cell>
          <cell r="F189">
            <v>9026.14</v>
          </cell>
        </row>
        <row r="190">
          <cell r="C190" t="str">
            <v>300300-000105</v>
          </cell>
          <cell r="D190" t="str">
            <v>LAURIL ETER SULFATO DE SODIO AL 28%</v>
          </cell>
          <cell r="E190">
            <v>125102</v>
          </cell>
          <cell r="F190">
            <v>1436183.1</v>
          </cell>
        </row>
        <row r="191">
          <cell r="C191" t="str">
            <v>300300-000106</v>
          </cell>
          <cell r="D191" t="str">
            <v>EXTRACTO DE ALOE VERA</v>
          </cell>
          <cell r="E191">
            <v>215</v>
          </cell>
          <cell r="F191">
            <v>16295</v>
          </cell>
        </row>
        <row r="192">
          <cell r="C192" t="str">
            <v>300300-000107</v>
          </cell>
          <cell r="D192" t="str">
            <v>LAURIL ETER SULFATO DE SODIO NATURAL</v>
          </cell>
          <cell r="E192">
            <v>8947</v>
          </cell>
          <cell r="F192">
            <v>102600.15</v>
          </cell>
        </row>
        <row r="193">
          <cell r="C193" t="str">
            <v>300300-000108</v>
          </cell>
          <cell r="D193" t="str">
            <v>COCOAMIDOPROPILBETAINA</v>
          </cell>
          <cell r="E193">
            <v>3499.65</v>
          </cell>
          <cell r="F193">
            <v>65793.41</v>
          </cell>
        </row>
        <row r="194">
          <cell r="C194" t="str">
            <v>300300-000109</v>
          </cell>
          <cell r="D194" t="str">
            <v>GLICERINA Q.P.</v>
          </cell>
          <cell r="E194">
            <v>2085</v>
          </cell>
          <cell r="F194">
            <v>31275</v>
          </cell>
        </row>
        <row r="195">
          <cell r="C195" t="str">
            <v>300300-000111</v>
          </cell>
          <cell r="D195" t="str">
            <v>JABON POTASICO DE COCO (TENSOL JPW M1)</v>
          </cell>
          <cell r="E195">
            <v>8985.9</v>
          </cell>
          <cell r="F195">
            <v>121742.29</v>
          </cell>
        </row>
        <row r="196">
          <cell r="C196" t="str">
            <v>300300-000112</v>
          </cell>
          <cell r="D196" t="str">
            <v>PEG-6000 DS</v>
          </cell>
          <cell r="E196">
            <v>426</v>
          </cell>
          <cell r="F196">
            <v>31496.48</v>
          </cell>
        </row>
        <row r="197">
          <cell r="C197" t="str">
            <v>300300-000115</v>
          </cell>
          <cell r="D197" t="str">
            <v>JAYPOL 213</v>
          </cell>
          <cell r="E197">
            <v>1584</v>
          </cell>
          <cell r="F197">
            <v>318560.71999999997</v>
          </cell>
        </row>
        <row r="198">
          <cell r="C198" t="str">
            <v>300300-000116</v>
          </cell>
          <cell r="D198" t="str">
            <v>ACIDO CITRICO</v>
          </cell>
          <cell r="E198">
            <v>2653</v>
          </cell>
          <cell r="F198">
            <v>59153.14</v>
          </cell>
        </row>
        <row r="199">
          <cell r="C199" t="str">
            <v>300300-000117</v>
          </cell>
          <cell r="D199" t="str">
            <v>TEELOSE PC7</v>
          </cell>
          <cell r="E199">
            <v>998.2</v>
          </cell>
          <cell r="F199">
            <v>111798.26</v>
          </cell>
        </row>
        <row r="200">
          <cell r="C200" t="str">
            <v>300300-000120</v>
          </cell>
          <cell r="D200" t="str">
            <v>EUROCIDE KT</v>
          </cell>
          <cell r="E200">
            <v>21</v>
          </cell>
          <cell r="F200">
            <v>2415.8000000000002</v>
          </cell>
        </row>
        <row r="201">
          <cell r="C201" t="str">
            <v>300300-000127</v>
          </cell>
          <cell r="D201" t="str">
            <v>ACTICIDE SPX</v>
          </cell>
          <cell r="E201">
            <v>47.24</v>
          </cell>
          <cell r="F201">
            <v>1747.88</v>
          </cell>
        </row>
        <row r="202">
          <cell r="C202" t="str">
            <v>300300-000128</v>
          </cell>
          <cell r="D202" t="str">
            <v>DEHYQUART CC7</v>
          </cell>
          <cell r="E202">
            <v>121</v>
          </cell>
          <cell r="F202">
            <v>3107.22</v>
          </cell>
        </row>
        <row r="203">
          <cell r="C203" t="str">
            <v>300300-000131</v>
          </cell>
          <cell r="D203" t="str">
            <v>SOSA CAUSTICA LIQUIDA AL 50% (PORRON)</v>
          </cell>
          <cell r="E203">
            <v>900</v>
          </cell>
          <cell r="F203">
            <v>6481.88</v>
          </cell>
        </row>
        <row r="204">
          <cell r="C204" t="str">
            <v>300300-000132</v>
          </cell>
          <cell r="D204" t="str">
            <v>DOWANOL DPM</v>
          </cell>
          <cell r="E204">
            <v>60</v>
          </cell>
          <cell r="F204">
            <v>2562.38</v>
          </cell>
        </row>
        <row r="205">
          <cell r="C205" t="str">
            <v>300300-000133</v>
          </cell>
          <cell r="D205" t="str">
            <v>ANTIFOM SLE</v>
          </cell>
          <cell r="E205">
            <v>409.5</v>
          </cell>
          <cell r="F205">
            <v>21443.02</v>
          </cell>
        </row>
        <row r="206">
          <cell r="C206" t="str">
            <v>300300-000135</v>
          </cell>
          <cell r="D206" t="str">
            <v>PVP K-30 30% SOLUTION</v>
          </cell>
          <cell r="E206">
            <v>2600</v>
          </cell>
          <cell r="F206">
            <v>274718.39</v>
          </cell>
        </row>
        <row r="207">
          <cell r="C207" t="str">
            <v>300300-000138</v>
          </cell>
          <cell r="D207" t="str">
            <v>ENZIMA CELULASA LIQUIDA</v>
          </cell>
          <cell r="E207">
            <v>402</v>
          </cell>
          <cell r="F207">
            <v>67282.41</v>
          </cell>
        </row>
        <row r="208">
          <cell r="C208" t="str">
            <v>300300-000139</v>
          </cell>
          <cell r="D208" t="str">
            <v>FLOWER WEEKEND CAP</v>
          </cell>
          <cell r="E208">
            <v>3264</v>
          </cell>
          <cell r="F208">
            <v>1164656.72</v>
          </cell>
        </row>
        <row r="209">
          <cell r="C209" t="str">
            <v>300300-000140</v>
          </cell>
          <cell r="D209" t="str">
            <v>TENSOGEL FL</v>
          </cell>
          <cell r="E209">
            <v>4175</v>
          </cell>
          <cell r="F209">
            <v>249247.5</v>
          </cell>
        </row>
        <row r="210">
          <cell r="C210" t="str">
            <v>300300-000141</v>
          </cell>
          <cell r="D210" t="str">
            <v>CHROMABOND S-100</v>
          </cell>
          <cell r="E210">
            <v>1550</v>
          </cell>
          <cell r="F210">
            <v>571268.89</v>
          </cell>
        </row>
        <row r="211">
          <cell r="C211" t="str">
            <v>300300-000143</v>
          </cell>
          <cell r="D211" t="str">
            <v>SURFADONE LP-100</v>
          </cell>
          <cell r="E211">
            <v>1055.3599999999999</v>
          </cell>
          <cell r="F211">
            <v>356635.97</v>
          </cell>
        </row>
        <row r="212">
          <cell r="C212" t="str">
            <v>300300-000144</v>
          </cell>
          <cell r="D212" t="str">
            <v>ALCOHOL LAURICO ETOXILADO 7 MOE</v>
          </cell>
          <cell r="E212">
            <v>3112</v>
          </cell>
          <cell r="F212">
            <v>116360.26</v>
          </cell>
        </row>
        <row r="213">
          <cell r="C213" t="str">
            <v>300300-000146</v>
          </cell>
          <cell r="D213" t="str">
            <v>REFORZANTE STRAIGHT PINE COD. 711383</v>
          </cell>
          <cell r="E213">
            <v>750</v>
          </cell>
          <cell r="F213">
            <v>120427.94</v>
          </cell>
        </row>
        <row r="214">
          <cell r="C214" t="str">
            <v>300300-000147</v>
          </cell>
          <cell r="D214" t="str">
            <v>ACIDO OLEICO</v>
          </cell>
          <cell r="E214">
            <v>7488</v>
          </cell>
          <cell r="F214">
            <v>190266.02</v>
          </cell>
        </row>
        <row r="215">
          <cell r="C215" t="str">
            <v>300300-000148</v>
          </cell>
          <cell r="D215" t="str">
            <v>ACIDO DODECIL BENCEN SULFONICO AL 85%</v>
          </cell>
          <cell r="E215">
            <v>3114.5</v>
          </cell>
          <cell r="F215">
            <v>88290.240000000005</v>
          </cell>
        </row>
        <row r="216">
          <cell r="C216" t="str">
            <v>300300-000149</v>
          </cell>
          <cell r="D216" t="str">
            <v>CARBOPOL ULTREZ 10</v>
          </cell>
          <cell r="E216">
            <v>2E-3</v>
          </cell>
          <cell r="F216">
            <v>1.05</v>
          </cell>
        </row>
        <row r="217">
          <cell r="C217" t="str">
            <v>300300-000150</v>
          </cell>
          <cell r="D217" t="str">
            <v>EMULSION DE CERA DE CARNAUBA TIPO 3</v>
          </cell>
          <cell r="E217">
            <v>48</v>
          </cell>
          <cell r="F217">
            <v>6421.9</v>
          </cell>
        </row>
        <row r="218">
          <cell r="C218" t="str">
            <v>300300-000151</v>
          </cell>
          <cell r="D218" t="str">
            <v>EMULSION SUPER GLOSS</v>
          </cell>
          <cell r="E218">
            <v>4878</v>
          </cell>
          <cell r="F218">
            <v>451416.32000000001</v>
          </cell>
        </row>
        <row r="219">
          <cell r="C219" t="str">
            <v>300300-000152</v>
          </cell>
          <cell r="D219" t="str">
            <v>JABON EMULSIFICANTE DE OLEICO</v>
          </cell>
          <cell r="E219">
            <v>35857.625</v>
          </cell>
          <cell r="F219">
            <v>405289.48</v>
          </cell>
        </row>
        <row r="220">
          <cell r="C220" t="str">
            <v>300300-000153</v>
          </cell>
          <cell r="D220" t="str">
            <v>ESPESANTE VIAR 7021</v>
          </cell>
          <cell r="E220">
            <v>1000</v>
          </cell>
          <cell r="F220">
            <v>20216.38</v>
          </cell>
        </row>
        <row r="221">
          <cell r="C221" t="str">
            <v>300401-016000</v>
          </cell>
          <cell r="D221" t="str">
            <v>FRAG LIMA-LIMON 109306M01403</v>
          </cell>
          <cell r="E221">
            <v>307</v>
          </cell>
          <cell r="F221">
            <v>56187.94</v>
          </cell>
        </row>
        <row r="222">
          <cell r="C222" t="str">
            <v>300401-017004</v>
          </cell>
          <cell r="D222" t="str">
            <v>FRAG NEON LEMON 956526</v>
          </cell>
          <cell r="E222">
            <v>463</v>
          </cell>
          <cell r="F222">
            <v>121269.95</v>
          </cell>
        </row>
        <row r="223">
          <cell r="C223" t="str">
            <v>300401-021000</v>
          </cell>
          <cell r="D223" t="str">
            <v>FRAG JARDIN DE ROSAS</v>
          </cell>
          <cell r="E223">
            <v>0.8</v>
          </cell>
          <cell r="F223">
            <v>100.06</v>
          </cell>
        </row>
        <row r="224">
          <cell r="C224" t="str">
            <v>300401-021001</v>
          </cell>
          <cell r="D224" t="str">
            <v>FRAG PINK VANISH 961005</v>
          </cell>
          <cell r="E224">
            <v>18</v>
          </cell>
          <cell r="F224">
            <v>6498.38</v>
          </cell>
        </row>
        <row r="225">
          <cell r="C225" t="str">
            <v>300402-004002</v>
          </cell>
          <cell r="D225" t="str">
            <v>FRAG BOSQUE DE PINOS 61886 P</v>
          </cell>
          <cell r="E225">
            <v>110</v>
          </cell>
          <cell r="F225">
            <v>15578.58</v>
          </cell>
        </row>
        <row r="226">
          <cell r="C226" t="str">
            <v>300404-001000</v>
          </cell>
          <cell r="D226" t="str">
            <v>FRAG ORANGE GLOW ON 980652</v>
          </cell>
          <cell r="E226">
            <v>366</v>
          </cell>
          <cell r="F226">
            <v>83265.009999999995</v>
          </cell>
        </row>
        <row r="227">
          <cell r="C227" t="str">
            <v>300404-003000</v>
          </cell>
          <cell r="D227" t="str">
            <v>FRAG LIMON CALIFORNIA II 978952</v>
          </cell>
          <cell r="E227">
            <v>180</v>
          </cell>
          <cell r="F227">
            <v>31113.24</v>
          </cell>
        </row>
        <row r="228">
          <cell r="C228" t="str">
            <v>300405-001000</v>
          </cell>
          <cell r="D228" t="str">
            <v>FRAG BLUE BUBBLE 980387</v>
          </cell>
          <cell r="E228">
            <v>7</v>
          </cell>
          <cell r="F228">
            <v>1153.5899999999999</v>
          </cell>
        </row>
        <row r="229">
          <cell r="C229" t="str">
            <v>300407-000002</v>
          </cell>
          <cell r="D229" t="str">
            <v>FRAG LAVENDER FIELDS 267351</v>
          </cell>
          <cell r="E229">
            <v>332</v>
          </cell>
          <cell r="F229">
            <v>67894.03</v>
          </cell>
        </row>
        <row r="230">
          <cell r="C230" t="str">
            <v>300407-003000</v>
          </cell>
          <cell r="D230" t="str">
            <v>FRAG BLUE DIAMOND 958501</v>
          </cell>
          <cell r="E230">
            <v>734</v>
          </cell>
          <cell r="F230">
            <v>157855.20000000001</v>
          </cell>
        </row>
        <row r="231">
          <cell r="C231" t="str">
            <v>300407-024000</v>
          </cell>
          <cell r="D231" t="str">
            <v>FRAG ARCTIC BLUE 451296</v>
          </cell>
          <cell r="E231">
            <v>1569</v>
          </cell>
          <cell r="F231">
            <v>301634.14</v>
          </cell>
        </row>
        <row r="232">
          <cell r="C232" t="str">
            <v>300407-025000</v>
          </cell>
          <cell r="D232" t="str">
            <v>FRAG CLEAN ME NOW 427299</v>
          </cell>
          <cell r="E232">
            <v>1299</v>
          </cell>
          <cell r="F232">
            <v>417496.69</v>
          </cell>
        </row>
        <row r="233">
          <cell r="C233" t="str">
            <v>300409-000001</v>
          </cell>
          <cell r="D233" t="str">
            <v>FRAG APPLE CINAMMON PLUS 766845</v>
          </cell>
          <cell r="E233">
            <v>70.28</v>
          </cell>
          <cell r="F233">
            <v>10957.85</v>
          </cell>
        </row>
        <row r="234">
          <cell r="C234" t="str">
            <v>300409-003000</v>
          </cell>
          <cell r="D234" t="str">
            <v>FRAG MANDARINE JUICE 729549</v>
          </cell>
          <cell r="E234">
            <v>1695</v>
          </cell>
          <cell r="F234">
            <v>315205.53000000003</v>
          </cell>
        </row>
        <row r="235">
          <cell r="C235" t="str">
            <v>300409-006001</v>
          </cell>
          <cell r="D235" t="str">
            <v>FRAG SAPPHIRE NEW 772962</v>
          </cell>
          <cell r="E235">
            <v>4918</v>
          </cell>
          <cell r="F235">
            <v>1194373.5</v>
          </cell>
        </row>
        <row r="236">
          <cell r="C236" t="str">
            <v>300409-007001</v>
          </cell>
          <cell r="D236" t="str">
            <v>FRAG CELESTIAL BLUE 766841</v>
          </cell>
          <cell r="E236">
            <v>4006</v>
          </cell>
          <cell r="F236">
            <v>874481.91</v>
          </cell>
        </row>
        <row r="237">
          <cell r="C237" t="str">
            <v>300409-009000</v>
          </cell>
          <cell r="D237" t="str">
            <v>FRAG PINK SPOT BA 778653</v>
          </cell>
          <cell r="E237">
            <v>1182</v>
          </cell>
          <cell r="F237">
            <v>261889.76</v>
          </cell>
        </row>
        <row r="238">
          <cell r="C238" t="str">
            <v>300409-013000</v>
          </cell>
          <cell r="D238" t="str">
            <v>FRAG MARINE BREEZE AB 798963</v>
          </cell>
          <cell r="E238">
            <v>863.3</v>
          </cell>
          <cell r="F238">
            <v>141257.76</v>
          </cell>
        </row>
        <row r="239">
          <cell r="C239" t="str">
            <v>300501-003001</v>
          </cell>
          <cell r="D239" t="str">
            <v>TINTURA AMARILLO 10 K-7059</v>
          </cell>
          <cell r="E239">
            <v>0.23</v>
          </cell>
          <cell r="F239">
            <v>988.27</v>
          </cell>
        </row>
        <row r="240">
          <cell r="C240" t="str">
            <v>300501-004000</v>
          </cell>
          <cell r="D240" t="str">
            <v>TINTURA 36-I-36 AZUL INDUSTRIAL</v>
          </cell>
          <cell r="E240">
            <v>6.1849949999999998</v>
          </cell>
          <cell r="F240">
            <v>12116.35</v>
          </cell>
        </row>
        <row r="241">
          <cell r="C241" t="str">
            <v>300501-008000</v>
          </cell>
          <cell r="D241" t="str">
            <v>TINTURA VERDE COLANYL GM</v>
          </cell>
          <cell r="E241">
            <v>9.6875999999999998</v>
          </cell>
          <cell r="F241">
            <v>2890.56</v>
          </cell>
        </row>
        <row r="242">
          <cell r="C242" t="str">
            <v>300501-021001</v>
          </cell>
          <cell r="D242" t="str">
            <v>TINTURA ULTRA LIQUID 8104</v>
          </cell>
          <cell r="E242">
            <v>36.482999999999997</v>
          </cell>
          <cell r="F242">
            <v>43792.22</v>
          </cell>
        </row>
        <row r="243">
          <cell r="C243" t="str">
            <v>300502-001001</v>
          </cell>
          <cell r="D243" t="str">
            <v>TINTURA LIMA LIMON LIQU JC3350</v>
          </cell>
          <cell r="E243">
            <v>27.2</v>
          </cell>
          <cell r="F243">
            <v>4080</v>
          </cell>
        </row>
        <row r="244">
          <cell r="C244" t="str">
            <v>300502-004000</v>
          </cell>
          <cell r="D244" t="str">
            <v>TINTURA VERDE PINO  WR-99</v>
          </cell>
          <cell r="E244">
            <v>14.5</v>
          </cell>
          <cell r="F244">
            <v>5311.36</v>
          </cell>
        </row>
        <row r="245">
          <cell r="C245" t="str">
            <v>300502-007000</v>
          </cell>
          <cell r="D245" t="str">
            <v>TINTURA LIQUIKOLOR CHRISTMAS RED 2</v>
          </cell>
          <cell r="E245">
            <v>105.8</v>
          </cell>
          <cell r="F245">
            <v>4342.5</v>
          </cell>
        </row>
        <row r="246">
          <cell r="C246" t="str">
            <v>300502-012000</v>
          </cell>
          <cell r="D246" t="str">
            <v>TINTURA VERDE 18-KA 957 AWSOME APPLE</v>
          </cell>
          <cell r="E246">
            <v>0.35799999999999998</v>
          </cell>
          <cell r="F246">
            <v>1787.09</v>
          </cell>
        </row>
        <row r="247">
          <cell r="C247" t="str">
            <v>300502-025000</v>
          </cell>
          <cell r="D247" t="str">
            <v>TINTURA NARANJA FLUORESCENTE 36-KI-02</v>
          </cell>
          <cell r="E247">
            <v>3.5</v>
          </cell>
          <cell r="F247">
            <v>1278.17</v>
          </cell>
        </row>
        <row r="248">
          <cell r="C248" t="str">
            <v>300504-003000</v>
          </cell>
          <cell r="D248" t="str">
            <v>TINTURA LIQUITINT AQ-BY-01</v>
          </cell>
          <cell r="E248">
            <v>65.150000000000006</v>
          </cell>
          <cell r="F248">
            <v>60634.59</v>
          </cell>
        </row>
        <row r="249">
          <cell r="C249" t="str">
            <v>300507-000000</v>
          </cell>
          <cell r="D249" t="str">
            <v>TINTURA VIOLETA COBANIL M</v>
          </cell>
          <cell r="E249">
            <v>8.6579999999999995</v>
          </cell>
          <cell r="F249">
            <v>8.68</v>
          </cell>
        </row>
        <row r="250">
          <cell r="C250" t="str">
            <v>300507-003000</v>
          </cell>
          <cell r="D250" t="str">
            <v>TINTURA LIQUITINT ROYAL HFMC</v>
          </cell>
          <cell r="E250">
            <v>130.94985</v>
          </cell>
          <cell r="F250">
            <v>75749.42</v>
          </cell>
        </row>
        <row r="251">
          <cell r="C251" t="str">
            <v>300509-008000</v>
          </cell>
          <cell r="D251" t="str">
            <v>TINTURA CHEM DISPERSION NEGRO 14ABP2</v>
          </cell>
          <cell r="E251">
            <v>66.099999999999994</v>
          </cell>
          <cell r="F251">
            <v>49610.99</v>
          </cell>
        </row>
        <row r="252">
          <cell r="C252" t="str">
            <v>300509-010000</v>
          </cell>
          <cell r="D252" t="str">
            <v>TINTURA ULTRA LIQUID 8136 ROJO</v>
          </cell>
          <cell r="E252">
            <v>66.582300000000004</v>
          </cell>
          <cell r="F252">
            <v>96811.61</v>
          </cell>
        </row>
        <row r="253">
          <cell r="C253" t="str">
            <v>300509-013000</v>
          </cell>
          <cell r="D253" t="str">
            <v>TINTURA ULTRA LIQUID 8148</v>
          </cell>
          <cell r="E253">
            <v>13.394299999999999</v>
          </cell>
          <cell r="F253">
            <v>13774.05</v>
          </cell>
        </row>
        <row r="254">
          <cell r="C254" t="str">
            <v>400000-000000</v>
          </cell>
          <cell r="D254" t="str">
            <v>ETIQUETA TERMICA 4X6" AZUL 2935 U</v>
          </cell>
          <cell r="E254">
            <v>1800</v>
          </cell>
          <cell r="F254">
            <v>514.47</v>
          </cell>
        </row>
        <row r="255">
          <cell r="C255" t="str">
            <v>400000-000004</v>
          </cell>
          <cell r="D255" t="str">
            <v>ETIQUETA TERMICA 4X6" VERDE 334 U</v>
          </cell>
          <cell r="E255">
            <v>3170</v>
          </cell>
          <cell r="F255">
            <v>905.93</v>
          </cell>
        </row>
        <row r="256">
          <cell r="C256" t="str">
            <v>400000-000005</v>
          </cell>
          <cell r="D256" t="str">
            <v>ETIQUETA TERMICA 4X6" VERDE 3375 U</v>
          </cell>
          <cell r="E256">
            <v>1800</v>
          </cell>
          <cell r="F256">
            <v>514.45000000000005</v>
          </cell>
        </row>
        <row r="257">
          <cell r="C257" t="str">
            <v>400000-000007</v>
          </cell>
          <cell r="D257" t="str">
            <v>ETIQUETA TERMICA 4X6" AMARILLO 5635 U</v>
          </cell>
          <cell r="E257">
            <v>1800</v>
          </cell>
          <cell r="F257">
            <v>514.45000000000005</v>
          </cell>
        </row>
        <row r="258">
          <cell r="C258" t="str">
            <v>400000-000008</v>
          </cell>
          <cell r="D258" t="str">
            <v>ETIQUETA TERMICA 4X6" NARANJA 1505 U</v>
          </cell>
          <cell r="E258">
            <v>3300</v>
          </cell>
          <cell r="F258">
            <v>943.16</v>
          </cell>
        </row>
        <row r="259">
          <cell r="C259" t="str">
            <v>400000-000009</v>
          </cell>
          <cell r="D259" t="str">
            <v>ETIQUETA TERMICA 4X6" AMARILLO 585 U</v>
          </cell>
          <cell r="E259">
            <v>3190</v>
          </cell>
          <cell r="F259">
            <v>1009.27</v>
          </cell>
        </row>
        <row r="260">
          <cell r="C260" t="str">
            <v>400000-000010</v>
          </cell>
          <cell r="D260" t="str">
            <v>ETIQUETA TERMICA 4X6" AMARILLO 609 U</v>
          </cell>
          <cell r="E260">
            <v>3500</v>
          </cell>
          <cell r="F260">
            <v>1006.36</v>
          </cell>
        </row>
        <row r="261">
          <cell r="C261" t="str">
            <v>400000-000011</v>
          </cell>
          <cell r="D261" t="str">
            <v>ETIQUETA TERMICA 4X6" AZUL 2975 U</v>
          </cell>
          <cell r="E261">
            <v>4200</v>
          </cell>
          <cell r="F261">
            <v>1328.81</v>
          </cell>
        </row>
        <row r="262">
          <cell r="C262" t="str">
            <v>400000-000012</v>
          </cell>
          <cell r="D262" t="str">
            <v>ETIQUETA TERMICA 4X6" NARANJA 1485 U</v>
          </cell>
          <cell r="E262">
            <v>2400</v>
          </cell>
          <cell r="F262">
            <v>685.94</v>
          </cell>
        </row>
        <row r="263">
          <cell r="C263" t="str">
            <v>400000-000014</v>
          </cell>
          <cell r="D263" t="str">
            <v>ETIQUETA TERMICA 4X6" GRIS 1U</v>
          </cell>
          <cell r="E263">
            <v>1500</v>
          </cell>
          <cell r="F263">
            <v>502.65</v>
          </cell>
        </row>
        <row r="264">
          <cell r="C264" t="str">
            <v>401001-000001</v>
          </cell>
          <cell r="D264" t="str">
            <v>ETIQ COD DE BARRA BIPACK NOW MULTIUSOS 5+1 L</v>
          </cell>
          <cell r="E264">
            <v>142992</v>
          </cell>
          <cell r="F264">
            <v>11439.36</v>
          </cell>
        </row>
        <row r="265">
          <cell r="C265" t="str">
            <v>401001-000002</v>
          </cell>
          <cell r="D265" t="str">
            <v>ETIQ COD DE BARRA MULTIUSOS 5+1 P.R.</v>
          </cell>
          <cell r="E265">
            <v>14150</v>
          </cell>
          <cell r="F265">
            <v>989.38</v>
          </cell>
        </row>
        <row r="266">
          <cell r="C266" t="str">
            <v>401001-000100</v>
          </cell>
          <cell r="D266" t="str">
            <v>ETIQ FTE NOW DESENGRASANTE MULTIUSOS 1 L D13</v>
          </cell>
          <cell r="E266">
            <v>4809</v>
          </cell>
          <cell r="F266">
            <v>4270.95</v>
          </cell>
        </row>
        <row r="267">
          <cell r="C267" t="str">
            <v>401001-000101</v>
          </cell>
          <cell r="D267" t="str">
            <v>ETIQ REV NOW DESENGRASANTE MULTIUSOS 1 L D13</v>
          </cell>
          <cell r="E267">
            <v>25803</v>
          </cell>
          <cell r="F267">
            <v>21780.57</v>
          </cell>
        </row>
        <row r="268">
          <cell r="C268" t="str">
            <v>401001-000121</v>
          </cell>
          <cell r="D268" t="str">
            <v>ETIQ FTE NOW ALL PURPOSE SUPER DEGREASER 1 L D13</v>
          </cell>
          <cell r="E268">
            <v>18100</v>
          </cell>
          <cell r="F268">
            <v>27310.41</v>
          </cell>
        </row>
        <row r="269">
          <cell r="C269" t="str">
            <v>401001-000500</v>
          </cell>
          <cell r="D269" t="str">
            <v>ETIQ FTE NOW DESENGRASANTE MULTIUSOS 5 L D 13</v>
          </cell>
          <cell r="E269">
            <v>8641</v>
          </cell>
          <cell r="F269">
            <v>16849.95</v>
          </cell>
        </row>
        <row r="270">
          <cell r="C270" t="str">
            <v>401001-000501</v>
          </cell>
          <cell r="D270" t="str">
            <v>ETIQ REV NOW DESENGRASANTE MULTIUSOS 5 L D 13</v>
          </cell>
          <cell r="E270">
            <v>2649</v>
          </cell>
          <cell r="F270">
            <v>835.76</v>
          </cell>
        </row>
        <row r="271">
          <cell r="C271" t="str">
            <v>401001-000505</v>
          </cell>
          <cell r="D271" t="str">
            <v>ETIQ FTE NOW ALL PURPOSE SUPER DEGREASER 5 L D13</v>
          </cell>
          <cell r="E271">
            <v>16000</v>
          </cell>
          <cell r="F271">
            <v>14876.08</v>
          </cell>
        </row>
        <row r="272">
          <cell r="C272" t="str">
            <v>401001-000506</v>
          </cell>
          <cell r="D272" t="str">
            <v>ETIQ REV NOW ALL PURPOSE SUPER DEGREASER 5 L D13</v>
          </cell>
          <cell r="E272">
            <v>18200</v>
          </cell>
          <cell r="F272">
            <v>17044.91</v>
          </cell>
        </row>
        <row r="273">
          <cell r="C273" t="str">
            <v>401001-000511</v>
          </cell>
          <cell r="D273" t="str">
            <v>ETIQ TRASERA NOW DESENG MULTIUSOS 5 L D CA</v>
          </cell>
          <cell r="E273">
            <v>1492</v>
          </cell>
          <cell r="F273">
            <v>686.32</v>
          </cell>
        </row>
        <row r="274">
          <cell r="C274" t="str">
            <v>401003-000001</v>
          </cell>
          <cell r="D274" t="str">
            <v>ETIQ COD DE BARRA BIPACK COCINA 5+1 L CA</v>
          </cell>
          <cell r="E274">
            <v>6000</v>
          </cell>
          <cell r="F274">
            <v>2400</v>
          </cell>
        </row>
        <row r="275">
          <cell r="C275" t="str">
            <v>401003-000100</v>
          </cell>
          <cell r="D275" t="str">
            <v>ETIQ NOW DESENGRASANTE DE COCINAS 1 L D 13</v>
          </cell>
          <cell r="E275">
            <v>32568</v>
          </cell>
          <cell r="F275">
            <v>15785.65</v>
          </cell>
        </row>
        <row r="276">
          <cell r="C276" t="str">
            <v>401003-000101</v>
          </cell>
          <cell r="D276" t="str">
            <v>ETIQ NOW DESENGRASANTE COCINAS 1 L CA</v>
          </cell>
          <cell r="E276">
            <v>2500</v>
          </cell>
          <cell r="F276">
            <v>2472.4899999999998</v>
          </cell>
        </row>
        <row r="277">
          <cell r="C277" t="str">
            <v>401003-000500</v>
          </cell>
          <cell r="D277" t="str">
            <v>ETIQ FRONTAL NOW DESENGRASANTE COCINAS 5 L CA</v>
          </cell>
          <cell r="E277">
            <v>2440</v>
          </cell>
          <cell r="F277">
            <v>3777.09</v>
          </cell>
        </row>
        <row r="278">
          <cell r="C278" t="str">
            <v>401003-000501</v>
          </cell>
          <cell r="D278" t="str">
            <v>ETIQ TRASERA NOW DESENGRASANTE COCINAS 5 L CA</v>
          </cell>
          <cell r="E278">
            <v>7300</v>
          </cell>
          <cell r="F278">
            <v>3426.56</v>
          </cell>
        </row>
        <row r="279">
          <cell r="C279" t="str">
            <v>401004-000001</v>
          </cell>
          <cell r="D279" t="str">
            <v>ETIQ COD DE BARRA BIPACK VIDRIOS 5+1 L CA</v>
          </cell>
          <cell r="E279">
            <v>19068</v>
          </cell>
          <cell r="F279">
            <v>1315.69</v>
          </cell>
        </row>
        <row r="280">
          <cell r="C280" t="str">
            <v>401004-000100</v>
          </cell>
          <cell r="D280" t="str">
            <v>ETIQ NOW VIDRIOS Y SUPERFICIES 1 L D 13</v>
          </cell>
          <cell r="E280">
            <v>14163</v>
          </cell>
          <cell r="F280">
            <v>7393.07</v>
          </cell>
        </row>
        <row r="281">
          <cell r="C281" t="str">
            <v>401004-000101</v>
          </cell>
          <cell r="D281" t="str">
            <v>ETIQ NOW VIDRIOS Y SUPERFICIES 1 L CA</v>
          </cell>
          <cell r="E281">
            <v>328</v>
          </cell>
          <cell r="F281">
            <v>439.6</v>
          </cell>
        </row>
        <row r="282">
          <cell r="C282" t="str">
            <v>401004-000500</v>
          </cell>
          <cell r="D282" t="str">
            <v>ETIQ FRONTAL NOW VIDRIOS Y SUPERFICIES 5 L CA</v>
          </cell>
          <cell r="E282">
            <v>40</v>
          </cell>
          <cell r="F282">
            <v>70</v>
          </cell>
        </row>
        <row r="283">
          <cell r="C283" t="str">
            <v>401004-000501</v>
          </cell>
          <cell r="D283" t="str">
            <v>ETIQ TRASERA NOW VIDRIOS Y SUPERFICIES 5 L CA</v>
          </cell>
          <cell r="E283">
            <v>1096</v>
          </cell>
          <cell r="F283">
            <v>504.16</v>
          </cell>
        </row>
        <row r="284">
          <cell r="C284" t="str">
            <v>401006-000501</v>
          </cell>
          <cell r="D284" t="str">
            <v>ETIQ NOW DETERGENTE 5 L PR D14</v>
          </cell>
          <cell r="E284">
            <v>5000</v>
          </cell>
          <cell r="F284">
            <v>4650.95</v>
          </cell>
        </row>
        <row r="285">
          <cell r="C285" t="str">
            <v>401006-000900</v>
          </cell>
          <cell r="D285" t="str">
            <v>ETIQ FTE NOW DETERGENTE 9 L CA</v>
          </cell>
          <cell r="E285">
            <v>7000</v>
          </cell>
          <cell r="F285">
            <v>13958</v>
          </cell>
        </row>
        <row r="286">
          <cell r="C286" t="str">
            <v>401006-000901</v>
          </cell>
          <cell r="D286" t="str">
            <v>ETIQ REV NOW DETERGENTE 9 L CA</v>
          </cell>
          <cell r="E286">
            <v>7000</v>
          </cell>
          <cell r="F286">
            <v>8407</v>
          </cell>
        </row>
        <row r="287">
          <cell r="C287" t="str">
            <v>401006-000902</v>
          </cell>
          <cell r="D287" t="str">
            <v>ETIQ NOW DETERGENTE ROPA COLOR 9 L PR</v>
          </cell>
          <cell r="E287">
            <v>6000</v>
          </cell>
          <cell r="F287">
            <v>11964</v>
          </cell>
        </row>
        <row r="288">
          <cell r="C288" t="str">
            <v>401007-000501</v>
          </cell>
          <cell r="D288" t="str">
            <v>ETIQ NOW SUAVIZANTE 5 L PR D14</v>
          </cell>
          <cell r="E288">
            <v>7000</v>
          </cell>
          <cell r="F288">
            <v>9800</v>
          </cell>
        </row>
        <row r="289">
          <cell r="C289" t="str">
            <v>401007-000900</v>
          </cell>
          <cell r="D289" t="str">
            <v>ETIQ FTE NOW SUAVIZANTE 9 L CA</v>
          </cell>
          <cell r="E289">
            <v>6000</v>
          </cell>
          <cell r="F289">
            <v>11964</v>
          </cell>
        </row>
        <row r="290">
          <cell r="C290" t="str">
            <v>401007-000901</v>
          </cell>
          <cell r="D290" t="str">
            <v>ETIQ REV NOW SUAVIZANTE 9 L CA</v>
          </cell>
          <cell r="E290">
            <v>6000</v>
          </cell>
          <cell r="F290">
            <v>7206</v>
          </cell>
        </row>
        <row r="291">
          <cell r="C291" t="str">
            <v>401008-000002</v>
          </cell>
          <cell r="D291" t="str">
            <v>ETIQ COD DE BARRA BIPACK BAÑOS 5+1 L CA</v>
          </cell>
          <cell r="E291">
            <v>5235</v>
          </cell>
          <cell r="F291">
            <v>361.21</v>
          </cell>
        </row>
        <row r="292">
          <cell r="C292" t="str">
            <v>401008-000100</v>
          </cell>
          <cell r="D292" t="str">
            <v>ETIQ FTE NOW BAÑOS Y AZULEJOS 1 L D13</v>
          </cell>
          <cell r="E292">
            <v>21052</v>
          </cell>
          <cell r="F292">
            <v>20875.2</v>
          </cell>
        </row>
        <row r="293">
          <cell r="C293" t="str">
            <v>401008-000101</v>
          </cell>
          <cell r="D293" t="str">
            <v>ETIQ REV NOW BAÑOS Y AZULEJOS 1 L D13</v>
          </cell>
          <cell r="E293">
            <v>19676</v>
          </cell>
          <cell r="F293">
            <v>10371.01</v>
          </cell>
        </row>
        <row r="294">
          <cell r="C294" t="str">
            <v>401008-000400</v>
          </cell>
          <cell r="D294" t="str">
            <v>ETIQ FTE NOW BAÑOS Y AZULEJOS 4 L D 13</v>
          </cell>
          <cell r="E294">
            <v>900</v>
          </cell>
          <cell r="F294">
            <v>2143.8000000000002</v>
          </cell>
        </row>
        <row r="295">
          <cell r="C295" t="str">
            <v>401008-000401</v>
          </cell>
          <cell r="D295" t="str">
            <v>ETIQ REV NOW BAÑOS Y AZULEJOS 4 L D 13</v>
          </cell>
          <cell r="E295">
            <v>600</v>
          </cell>
          <cell r="F295">
            <v>1794</v>
          </cell>
        </row>
        <row r="296">
          <cell r="C296" t="str">
            <v>401008-000411</v>
          </cell>
          <cell r="D296" t="str">
            <v>ETIQ TRASERA NOW BAÑOS Y AZULEJOS 4 L CA</v>
          </cell>
          <cell r="E296">
            <v>1644</v>
          </cell>
          <cell r="F296">
            <v>1571.24</v>
          </cell>
        </row>
        <row r="297">
          <cell r="C297" t="str">
            <v>401008-000500</v>
          </cell>
          <cell r="D297" t="str">
            <v>ETIQ FTE NOW BAÑOS Y AZULEJOS 5 L</v>
          </cell>
          <cell r="E297">
            <v>144</v>
          </cell>
          <cell r="F297">
            <v>299.08999999999997</v>
          </cell>
        </row>
        <row r="298">
          <cell r="C298" t="str">
            <v>401011-000400</v>
          </cell>
          <cell r="D298" t="str">
            <v>ETIQ NOW BAÑOS SIN CLORO 4 L</v>
          </cell>
          <cell r="E298">
            <v>1389</v>
          </cell>
          <cell r="F298">
            <v>6153.27</v>
          </cell>
        </row>
        <row r="299">
          <cell r="C299" t="str">
            <v>401016-000280</v>
          </cell>
          <cell r="D299" t="str">
            <v>ETIQ FRONTAL NOW LAVATRASTES 2.8 L CA</v>
          </cell>
          <cell r="E299">
            <v>7873</v>
          </cell>
          <cell r="F299">
            <v>8749.18</v>
          </cell>
        </row>
        <row r="300">
          <cell r="C300" t="str">
            <v>401016-000281</v>
          </cell>
          <cell r="D300" t="str">
            <v>ETIQ TRASERA NOW LAVATRASTES 2.8 L CA</v>
          </cell>
          <cell r="E300">
            <v>7753</v>
          </cell>
          <cell r="F300">
            <v>4522.93</v>
          </cell>
        </row>
        <row r="301">
          <cell r="C301" t="str">
            <v>401016-000282</v>
          </cell>
          <cell r="D301" t="str">
            <v>ETIQ NOW LAVATRASTES 2.8 L PR</v>
          </cell>
          <cell r="E301">
            <v>5230</v>
          </cell>
          <cell r="F301">
            <v>5784.38</v>
          </cell>
        </row>
        <row r="302">
          <cell r="C302" t="str">
            <v>401017-000200</v>
          </cell>
          <cell r="D302" t="str">
            <v>ETIQ NOW LIMPIADOR LIMON 2 L D 13</v>
          </cell>
          <cell r="E302">
            <v>11622</v>
          </cell>
          <cell r="F302">
            <v>11791.25</v>
          </cell>
        </row>
        <row r="303">
          <cell r="C303" t="str">
            <v>401017-000500</v>
          </cell>
          <cell r="D303" t="str">
            <v>ETIQ NOW LIMPIADOR LIMON 5 L</v>
          </cell>
          <cell r="E303">
            <v>12011</v>
          </cell>
          <cell r="F303">
            <v>15894.15</v>
          </cell>
        </row>
        <row r="304">
          <cell r="C304" t="str">
            <v>401017-001000</v>
          </cell>
          <cell r="D304" t="str">
            <v>ETIQ NOW LIMPIADOR LIMON 10 L MX</v>
          </cell>
          <cell r="E304">
            <v>2635</v>
          </cell>
          <cell r="F304">
            <v>5138.25</v>
          </cell>
        </row>
        <row r="305">
          <cell r="C305" t="str">
            <v>401017-001001</v>
          </cell>
          <cell r="D305" t="str">
            <v>ETIQ FTE NOW LIMPIADOR LIMON 10 L CA</v>
          </cell>
          <cell r="E305">
            <v>5600</v>
          </cell>
          <cell r="F305">
            <v>14537.6</v>
          </cell>
        </row>
        <row r="306">
          <cell r="C306" t="str">
            <v>401017-001002</v>
          </cell>
          <cell r="D306" t="str">
            <v>ETIQ REV NOW LIMPIADOR LIMON 10 L CA</v>
          </cell>
          <cell r="E306">
            <v>5000</v>
          </cell>
          <cell r="F306">
            <v>6005</v>
          </cell>
        </row>
        <row r="307">
          <cell r="C307" t="str">
            <v>401019-000000</v>
          </cell>
          <cell r="D307" t="str">
            <v>ETIQ COD DE BARRA BIPACK MANZANA C 5+1 L</v>
          </cell>
          <cell r="E307">
            <v>200</v>
          </cell>
          <cell r="F307">
            <v>14</v>
          </cell>
        </row>
        <row r="308">
          <cell r="C308" t="str">
            <v>401020-001000</v>
          </cell>
          <cell r="D308" t="str">
            <v>ETIQ FTE NOW BLANQUEADOR 10 L CA</v>
          </cell>
          <cell r="E308">
            <v>5000</v>
          </cell>
          <cell r="F308">
            <v>9970</v>
          </cell>
        </row>
        <row r="309">
          <cell r="C309" t="str">
            <v>401020-001001</v>
          </cell>
          <cell r="D309" t="str">
            <v>ETIQ REV NOW BLANQUEADOR 10 L CA</v>
          </cell>
          <cell r="E309">
            <v>5000</v>
          </cell>
          <cell r="F309">
            <v>6005</v>
          </cell>
        </row>
        <row r="310">
          <cell r="C310" t="str">
            <v>401021-000400</v>
          </cell>
          <cell r="D310" t="str">
            <v>ETIQ NOW PRELAVADOR OXÍGENO 4 L</v>
          </cell>
          <cell r="E310">
            <v>500</v>
          </cell>
          <cell r="F310">
            <v>990</v>
          </cell>
        </row>
        <row r="311">
          <cell r="C311" t="str">
            <v>401021-001000</v>
          </cell>
          <cell r="D311" t="str">
            <v>ETIQ NOW QUITAMANCHAS 10 L</v>
          </cell>
          <cell r="E311">
            <v>3323</v>
          </cell>
          <cell r="F311">
            <v>6646</v>
          </cell>
        </row>
        <row r="312">
          <cell r="C312" t="str">
            <v>401027-001000</v>
          </cell>
          <cell r="D312" t="str">
            <v>ETIQ FTE NOW LIMPIADOR LAVANDA 10 L CA</v>
          </cell>
          <cell r="E312">
            <v>5000</v>
          </cell>
          <cell r="F312">
            <v>12980</v>
          </cell>
        </row>
        <row r="313">
          <cell r="C313" t="str">
            <v>401027-001001</v>
          </cell>
          <cell r="D313" t="str">
            <v>ETIQ REV NOW LIMPIADOR LAVANDA 10 L CA</v>
          </cell>
          <cell r="E313">
            <v>5000</v>
          </cell>
          <cell r="F313">
            <v>6005</v>
          </cell>
        </row>
        <row r="314">
          <cell r="C314" t="str">
            <v>401037-000510</v>
          </cell>
          <cell r="D314" t="str">
            <v>ETIQ FRONTAL NOW PISOS LAMINADOS 5 L CA</v>
          </cell>
          <cell r="E314">
            <v>4500</v>
          </cell>
          <cell r="F314">
            <v>9418.51</v>
          </cell>
        </row>
        <row r="315">
          <cell r="C315" t="str">
            <v>401037-000511</v>
          </cell>
          <cell r="D315" t="str">
            <v>ETIQ TRASERA NOW PISOS LAMINADOS 5 L CA</v>
          </cell>
          <cell r="E315">
            <v>4790</v>
          </cell>
          <cell r="F315">
            <v>2361.4699999999998</v>
          </cell>
        </row>
        <row r="316">
          <cell r="C316" t="str">
            <v>402002-000500</v>
          </cell>
          <cell r="D316" t="str">
            <v>ETIQ SENSACIONAL LAVANDA 5 L MX</v>
          </cell>
          <cell r="E316">
            <v>5000</v>
          </cell>
          <cell r="F316">
            <v>9563.42</v>
          </cell>
        </row>
        <row r="317">
          <cell r="C317" t="str">
            <v>402002-000501</v>
          </cell>
          <cell r="D317" t="str">
            <v>ETIQ SENSACIONAL LAVANDA 5 L CR</v>
          </cell>
          <cell r="E317">
            <v>500</v>
          </cell>
          <cell r="F317">
            <v>1646</v>
          </cell>
        </row>
        <row r="318">
          <cell r="C318" t="str">
            <v>402002-001000</v>
          </cell>
          <cell r="D318" t="str">
            <v>ETIQ SENSACIONAL LAVANDA 10 L</v>
          </cell>
          <cell r="E318">
            <v>1100</v>
          </cell>
          <cell r="F318">
            <v>2145</v>
          </cell>
        </row>
        <row r="319">
          <cell r="C319" t="str">
            <v>402002-002000</v>
          </cell>
          <cell r="D319" t="str">
            <v>ETIQ SENSACIONAL LAVANDA 20L D 14</v>
          </cell>
          <cell r="E319">
            <v>4000</v>
          </cell>
          <cell r="F319">
            <v>5260</v>
          </cell>
        </row>
        <row r="320">
          <cell r="C320" t="str">
            <v>402004-000500</v>
          </cell>
          <cell r="D320" t="str">
            <v>ETIQ SENSACIONAL PINO 5L</v>
          </cell>
          <cell r="E320">
            <v>2000</v>
          </cell>
          <cell r="F320">
            <v>3836.09</v>
          </cell>
        </row>
        <row r="321">
          <cell r="C321" t="str">
            <v>402004-001000</v>
          </cell>
          <cell r="D321" t="str">
            <v>ETIQ SENSACIONAL PINO 10 L</v>
          </cell>
          <cell r="E321">
            <v>2510</v>
          </cell>
          <cell r="F321">
            <v>4894.5</v>
          </cell>
        </row>
        <row r="322">
          <cell r="C322" t="str">
            <v>402004-002000</v>
          </cell>
          <cell r="D322" t="str">
            <v>ETIQ SENSACIONAL PINO 20L D14</v>
          </cell>
          <cell r="E322">
            <v>5460</v>
          </cell>
          <cell r="F322">
            <v>7179.9</v>
          </cell>
        </row>
        <row r="323">
          <cell r="C323" t="str">
            <v>402005-000500</v>
          </cell>
          <cell r="D323" t="str">
            <v>ETIQ SENSACIONAL SUAV COMPLETE 5L</v>
          </cell>
          <cell r="E323">
            <v>1000</v>
          </cell>
          <cell r="F323">
            <v>4920</v>
          </cell>
        </row>
        <row r="324">
          <cell r="C324" t="str">
            <v>402005-002000</v>
          </cell>
          <cell r="D324" t="str">
            <v>ETIQ SENSACIONAL SUAV COMPLETE 20L</v>
          </cell>
          <cell r="E324">
            <v>1000</v>
          </cell>
          <cell r="F324">
            <v>4790</v>
          </cell>
        </row>
        <row r="325">
          <cell r="C325" t="str">
            <v>402014-000100</v>
          </cell>
          <cell r="D325" t="str">
            <v>ETIQ FTE SENSACIONAL BAÑOS Y AZULEJOS 1 L CR</v>
          </cell>
          <cell r="E325">
            <v>4000</v>
          </cell>
          <cell r="F325">
            <v>14068</v>
          </cell>
        </row>
        <row r="326">
          <cell r="C326" t="str">
            <v>402014-000101</v>
          </cell>
          <cell r="D326" t="str">
            <v>ETIQ REV SENSACIONAL BAÑOS Y AZULEJOS 1 L CR</v>
          </cell>
          <cell r="E326">
            <v>5800</v>
          </cell>
          <cell r="F326">
            <v>16408.2</v>
          </cell>
        </row>
        <row r="327">
          <cell r="C327" t="str">
            <v>402015-002004</v>
          </cell>
          <cell r="D327" t="str">
            <v>ETIQ SENSACIONAL BLANQUEADOR 20L D14</v>
          </cell>
          <cell r="E327">
            <v>5504</v>
          </cell>
          <cell r="F327">
            <v>12444.79</v>
          </cell>
        </row>
        <row r="328">
          <cell r="C328" t="str">
            <v>402024-000100</v>
          </cell>
          <cell r="D328" t="str">
            <v>ETIQ FTE SENSACIONAL MULTIUSOS 1 L CR</v>
          </cell>
          <cell r="E328">
            <v>4000</v>
          </cell>
          <cell r="F328">
            <v>14068</v>
          </cell>
        </row>
        <row r="329">
          <cell r="C329" t="str">
            <v>402024-000101</v>
          </cell>
          <cell r="D329" t="str">
            <v>ETIQ REV SENSACIONAL MULTIUSOS 1 L CR</v>
          </cell>
          <cell r="E329">
            <v>1800</v>
          </cell>
          <cell r="F329">
            <v>5092.2</v>
          </cell>
        </row>
        <row r="330">
          <cell r="C330" t="str">
            <v>402026-000500</v>
          </cell>
          <cell r="D330" t="str">
            <v>ETIQ SENSACIONAL SUAVIZANTE 5 L MX</v>
          </cell>
          <cell r="E330">
            <v>1500</v>
          </cell>
          <cell r="F330">
            <v>2962.99</v>
          </cell>
        </row>
        <row r="331">
          <cell r="C331" t="str">
            <v>402026-000501</v>
          </cell>
          <cell r="D331" t="str">
            <v>ETIQ SENSACIONAL SUAVIZANTE 5 L CR</v>
          </cell>
          <cell r="E331">
            <v>3000</v>
          </cell>
          <cell r="F331">
            <v>9876</v>
          </cell>
        </row>
        <row r="332">
          <cell r="C332" t="str">
            <v>402026-001000</v>
          </cell>
          <cell r="D332" t="str">
            <v>ETIQ SENSACIONAL SUAVIZANTE 10 L</v>
          </cell>
          <cell r="E332">
            <v>3660</v>
          </cell>
          <cell r="F332">
            <v>7137</v>
          </cell>
        </row>
        <row r="333">
          <cell r="C333" t="str">
            <v>402026-002000</v>
          </cell>
          <cell r="D333" t="str">
            <v>ETIQ SENSACIONAL SUAVIZANTE 20L D 14</v>
          </cell>
          <cell r="E333">
            <v>3320</v>
          </cell>
          <cell r="F333">
            <v>4552.8599999999997</v>
          </cell>
        </row>
        <row r="334">
          <cell r="C334" t="str">
            <v>402029-000500</v>
          </cell>
          <cell r="D334" t="str">
            <v>ETIQ SENSACIONAL DETERGENTE 5 L MX</v>
          </cell>
          <cell r="E334">
            <v>4646</v>
          </cell>
          <cell r="F334">
            <v>9243.83</v>
          </cell>
        </row>
        <row r="335">
          <cell r="C335" t="str">
            <v>402029-000501</v>
          </cell>
          <cell r="D335" t="str">
            <v>ETIQ SENSACIONAL DETERGENTE 5 L CR</v>
          </cell>
          <cell r="E335">
            <v>1500</v>
          </cell>
          <cell r="F335">
            <v>4938</v>
          </cell>
        </row>
        <row r="336">
          <cell r="C336" t="str">
            <v>402029-001000</v>
          </cell>
          <cell r="D336" t="str">
            <v>ETIQ SENSACIONAL DETERGENTE 10 L</v>
          </cell>
          <cell r="E336">
            <v>3507</v>
          </cell>
          <cell r="F336">
            <v>6838.65</v>
          </cell>
        </row>
        <row r="337">
          <cell r="C337" t="str">
            <v>402029-002000</v>
          </cell>
          <cell r="D337" t="str">
            <v>ETIQ SENSACIONAL DETERGENTE 20L D 14</v>
          </cell>
          <cell r="E337">
            <v>1604</v>
          </cell>
          <cell r="F337">
            <v>2181.44</v>
          </cell>
        </row>
        <row r="338">
          <cell r="C338" t="str">
            <v>403001-020801</v>
          </cell>
          <cell r="D338" t="str">
            <v>ETIQ MIRACHEM 500 18.9/208 L MX</v>
          </cell>
          <cell r="E338">
            <v>13973</v>
          </cell>
          <cell r="F338">
            <v>20959.5</v>
          </cell>
        </row>
        <row r="339">
          <cell r="C339" t="str">
            <v>403002-020800</v>
          </cell>
          <cell r="D339" t="str">
            <v>ETIQ MIRACHEM 250 5/55 GAL (18.9/208 L)</v>
          </cell>
          <cell r="E339">
            <v>258</v>
          </cell>
          <cell r="F339">
            <v>474.72</v>
          </cell>
        </row>
        <row r="340">
          <cell r="C340" t="str">
            <v>404001-000500</v>
          </cell>
          <cell r="D340" t="str">
            <v>ETIQ FRENTE INNOVADOR PISOS MADERA 5 L D13</v>
          </cell>
          <cell r="E340">
            <v>23161</v>
          </cell>
          <cell r="F340">
            <v>22234.560000000001</v>
          </cell>
        </row>
        <row r="341">
          <cell r="C341" t="str">
            <v>404001-000501</v>
          </cell>
          <cell r="D341" t="str">
            <v>ETIQ REVERSO INNOVADOR PISOS MADERA 5 L D13</v>
          </cell>
          <cell r="E341">
            <v>24939</v>
          </cell>
          <cell r="F341">
            <v>11945.78</v>
          </cell>
        </row>
        <row r="342">
          <cell r="C342" t="str">
            <v>405000-000900</v>
          </cell>
          <cell r="D342" t="str">
            <v>ETIQ NATURAL SCIENCE DETERGENTE 9 L</v>
          </cell>
          <cell r="E342">
            <v>14424</v>
          </cell>
          <cell r="F342">
            <v>10529.52</v>
          </cell>
        </row>
        <row r="343">
          <cell r="C343" t="str">
            <v>405001-000900</v>
          </cell>
          <cell r="D343" t="str">
            <v>ETIQ NATURAL SCIENCE SUAVIZANTE 9 L</v>
          </cell>
          <cell r="E343">
            <v>24560</v>
          </cell>
          <cell r="F343">
            <v>26436.880000000001</v>
          </cell>
        </row>
        <row r="344">
          <cell r="C344" t="str">
            <v>405002-000900</v>
          </cell>
          <cell r="D344" t="str">
            <v>ETIQ NATURAL SCIENCE DETERGENTE ROPA OSCURA 9 L</v>
          </cell>
          <cell r="E344">
            <v>26002</v>
          </cell>
          <cell r="F344">
            <v>27822.14</v>
          </cell>
        </row>
        <row r="345">
          <cell r="C345" t="str">
            <v>407004-000900</v>
          </cell>
          <cell r="D345" t="str">
            <v>ETIQ FTE SC DETERGENTE 9 L</v>
          </cell>
          <cell r="E345">
            <v>1300</v>
          </cell>
          <cell r="F345">
            <v>949</v>
          </cell>
        </row>
        <row r="346">
          <cell r="C346" t="str">
            <v>407005-002000</v>
          </cell>
          <cell r="D346" t="str">
            <v>ETIQ SC LIMPIADOR LAVANDA 20 L CA</v>
          </cell>
          <cell r="E346">
            <v>2500</v>
          </cell>
          <cell r="F346">
            <v>3642.5</v>
          </cell>
        </row>
        <row r="347">
          <cell r="C347" t="str">
            <v>407006-002000</v>
          </cell>
          <cell r="D347" t="str">
            <v>ETIQ SC LIMPIADOR PINO 20 L CA</v>
          </cell>
          <cell r="E347">
            <v>4100</v>
          </cell>
          <cell r="F347">
            <v>5973.7</v>
          </cell>
        </row>
        <row r="348">
          <cell r="C348" t="str">
            <v>407007-002000</v>
          </cell>
          <cell r="D348" t="str">
            <v>ETIQ SC BLANQUEADOR 20 L CA</v>
          </cell>
          <cell r="E348">
            <v>7200</v>
          </cell>
          <cell r="F348">
            <v>8665.3799999999992</v>
          </cell>
        </row>
        <row r="349">
          <cell r="C349" t="str">
            <v>407008-002000</v>
          </cell>
          <cell r="D349" t="str">
            <v>ETIQ SC SUAVIZANTE 20 L CA</v>
          </cell>
          <cell r="E349">
            <v>4700</v>
          </cell>
          <cell r="F349">
            <v>6024.75</v>
          </cell>
        </row>
        <row r="350">
          <cell r="C350" t="str">
            <v>407009-002000</v>
          </cell>
          <cell r="D350" t="str">
            <v>ETIQ SC DETERGENTE 20 L CA</v>
          </cell>
          <cell r="E350">
            <v>4000</v>
          </cell>
          <cell r="F350">
            <v>8995.17</v>
          </cell>
        </row>
        <row r="351">
          <cell r="C351" t="str">
            <v>407021-002000</v>
          </cell>
          <cell r="D351" t="str">
            <v>ETIQ FRONTAL MC BLANQUEADOR 20L</v>
          </cell>
          <cell r="E351">
            <v>400</v>
          </cell>
          <cell r="F351">
            <v>378</v>
          </cell>
        </row>
        <row r="352">
          <cell r="C352" t="str">
            <v>407022-002000</v>
          </cell>
          <cell r="D352" t="str">
            <v>ETIQ FRONTAL MC SUAVIZANTE 20L</v>
          </cell>
          <cell r="E352">
            <v>9200</v>
          </cell>
          <cell r="F352">
            <v>8694</v>
          </cell>
        </row>
        <row r="353">
          <cell r="C353" t="str">
            <v>407023-000900</v>
          </cell>
          <cell r="D353" t="str">
            <v>ETIQ MC DETERGENTE 9L</v>
          </cell>
          <cell r="E353">
            <v>27400</v>
          </cell>
          <cell r="F353">
            <v>21002.1</v>
          </cell>
        </row>
        <row r="354">
          <cell r="C354" t="str">
            <v>407023-002001</v>
          </cell>
          <cell r="D354" t="str">
            <v>ETIQ LATERAL MC DETERGENTE 20L</v>
          </cell>
          <cell r="E354">
            <v>3392</v>
          </cell>
          <cell r="F354">
            <v>1538.61</v>
          </cell>
        </row>
        <row r="355">
          <cell r="C355" t="str">
            <v>407024-000000</v>
          </cell>
          <cell r="D355" t="str">
            <v>ETIQ COD DE BARRA MM MULTIUSOS DES 5+1 L</v>
          </cell>
          <cell r="E355">
            <v>167648</v>
          </cell>
          <cell r="F355">
            <v>11210.82</v>
          </cell>
        </row>
        <row r="356">
          <cell r="C356" t="str">
            <v>407024-000100</v>
          </cell>
          <cell r="D356" t="str">
            <v>ETIQ MC DESENGRASANTE 1L</v>
          </cell>
          <cell r="E356">
            <v>33200</v>
          </cell>
          <cell r="F356">
            <v>13202.66</v>
          </cell>
        </row>
        <row r="357">
          <cell r="C357" t="str">
            <v>407024-000501</v>
          </cell>
          <cell r="D357" t="str">
            <v>ETIQ REVERSO MC DESENGRASANTE 5L</v>
          </cell>
          <cell r="E357">
            <v>608</v>
          </cell>
          <cell r="F357">
            <v>145.91999999999999</v>
          </cell>
        </row>
        <row r="358">
          <cell r="C358" t="str">
            <v>407025-000000</v>
          </cell>
          <cell r="D358" t="str">
            <v>ETIQ COD DE BARRA MC BAÑOS Y AZULEJOS</v>
          </cell>
          <cell r="E358">
            <v>117000</v>
          </cell>
          <cell r="F358">
            <v>9353.43</v>
          </cell>
        </row>
        <row r="359">
          <cell r="C359" t="str">
            <v>407025-000100</v>
          </cell>
          <cell r="D359" t="str">
            <v>ETIQ MC BAÑOS Y AZULEJOS 1L</v>
          </cell>
          <cell r="E359">
            <v>29500</v>
          </cell>
          <cell r="F359">
            <v>14246.96</v>
          </cell>
        </row>
        <row r="360">
          <cell r="C360" t="str">
            <v>407025-000400</v>
          </cell>
          <cell r="D360" t="str">
            <v>ETIQ FRENTE MC BAÑOS Y AZULEJOS 4L</v>
          </cell>
          <cell r="E360">
            <v>14000</v>
          </cell>
          <cell r="F360">
            <v>12586</v>
          </cell>
        </row>
        <row r="361">
          <cell r="C361" t="str">
            <v>407025-000401</v>
          </cell>
          <cell r="D361" t="str">
            <v>ETIQ REVERSO MC BAÑOS Y AZULEJOS 4L</v>
          </cell>
          <cell r="E361">
            <v>19000</v>
          </cell>
          <cell r="F361">
            <v>5681</v>
          </cell>
        </row>
        <row r="362">
          <cell r="C362" t="str">
            <v>407026-000900</v>
          </cell>
          <cell r="D362" t="str">
            <v>ETIQ MC DETERGENTE ROPA OSCURA 9L</v>
          </cell>
          <cell r="E362">
            <v>28500</v>
          </cell>
          <cell r="F362">
            <v>21668.65</v>
          </cell>
        </row>
        <row r="363">
          <cell r="C363" t="str">
            <v>408001-000103</v>
          </cell>
          <cell r="D363" t="str">
            <v>ETIQ FRENTE GV ANTI-HONGOS 1L ATOM D09</v>
          </cell>
          <cell r="E363">
            <v>243</v>
          </cell>
          <cell r="F363">
            <v>109.35</v>
          </cell>
        </row>
        <row r="364">
          <cell r="C364" t="str">
            <v>408001-000105</v>
          </cell>
          <cell r="D364" t="str">
            <v>ETIQ FRENTE GV ANTI-HONGOS 1L REF D09</v>
          </cell>
          <cell r="E364">
            <v>3500</v>
          </cell>
          <cell r="F364">
            <v>1575</v>
          </cell>
        </row>
        <row r="365">
          <cell r="C365" t="str">
            <v>408001-000107</v>
          </cell>
          <cell r="D365" t="str">
            <v>ETIQ FRENTE GV ANTI-HONGOS 1 L ATOM D16</v>
          </cell>
          <cell r="E365">
            <v>114479</v>
          </cell>
          <cell r="F365">
            <v>97901.85</v>
          </cell>
        </row>
        <row r="366">
          <cell r="C366" t="str">
            <v>408001-000108</v>
          </cell>
          <cell r="D366" t="str">
            <v>ETIQ REV GV ANTI-HONGOS 1 L ATOM D16</v>
          </cell>
          <cell r="E366">
            <v>116538</v>
          </cell>
          <cell r="F366">
            <v>44035.09</v>
          </cell>
        </row>
        <row r="367">
          <cell r="C367" t="str">
            <v>408001-000109</v>
          </cell>
          <cell r="D367" t="str">
            <v>ETIQ FRENTE GV ANTI-HONGOS 1 L REFILL D16</v>
          </cell>
          <cell r="E367">
            <v>44864</v>
          </cell>
          <cell r="F367">
            <v>38493.31</v>
          </cell>
        </row>
        <row r="368">
          <cell r="C368" t="str">
            <v>408001-000110</v>
          </cell>
          <cell r="D368" t="str">
            <v>ETIQ REV GV ANTI-HONGOS 1 L REFILL D16</v>
          </cell>
          <cell r="E368">
            <v>46140</v>
          </cell>
          <cell r="F368">
            <v>17533.2</v>
          </cell>
        </row>
        <row r="369">
          <cell r="C369" t="str">
            <v>409000-001000</v>
          </cell>
          <cell r="D369" t="str">
            <v>ETIQ MM LIMPIADOR MULTIUSOS MANZANA CANELA 10 L</v>
          </cell>
          <cell r="E369">
            <v>1800</v>
          </cell>
          <cell r="F369">
            <v>1870.2</v>
          </cell>
        </row>
        <row r="370">
          <cell r="C370" t="str">
            <v>409001-001001</v>
          </cell>
          <cell r="D370" t="str">
            <v>ETIQ MM LIMPIADOR MULTIUSOS PINO 10 L D16</v>
          </cell>
          <cell r="E370">
            <v>65485</v>
          </cell>
          <cell r="F370">
            <v>66756.44</v>
          </cell>
        </row>
        <row r="371">
          <cell r="C371" t="str">
            <v>409001-002000</v>
          </cell>
          <cell r="D371" t="str">
            <v>ETIQ FRENTE MM LIMPIADOR MULTIUSOS PINO 20 L</v>
          </cell>
          <cell r="E371">
            <v>8890</v>
          </cell>
          <cell r="F371">
            <v>8401.07</v>
          </cell>
        </row>
        <row r="372">
          <cell r="C372" t="str">
            <v>409001-002002</v>
          </cell>
          <cell r="D372" t="str">
            <v>ETIQ FTE MM LIMPIADOR MULTIUSOS PINO 20 L D16</v>
          </cell>
          <cell r="E372">
            <v>47017</v>
          </cell>
          <cell r="F372">
            <v>50167.16</v>
          </cell>
        </row>
        <row r="373">
          <cell r="C373" t="str">
            <v>409001-002003</v>
          </cell>
          <cell r="D373" t="str">
            <v>ETIQ LATERAL MM LIMPIADOR MULTIUSOS PINO 20 L D16</v>
          </cell>
          <cell r="E373">
            <v>47049</v>
          </cell>
          <cell r="F373">
            <v>26817.93</v>
          </cell>
        </row>
        <row r="374">
          <cell r="C374" t="str">
            <v>409002-002002</v>
          </cell>
          <cell r="D374" t="str">
            <v>ETIQ FRONTAL MM BLANQUEADOR 20 L D16</v>
          </cell>
          <cell r="E374">
            <v>223222</v>
          </cell>
          <cell r="F374">
            <v>241846.44</v>
          </cell>
        </row>
        <row r="375">
          <cell r="C375" t="str">
            <v>409002-002003</v>
          </cell>
          <cell r="D375" t="str">
            <v>ETIQ LATERAL MM BLANQUEADOR 20 L D16</v>
          </cell>
          <cell r="E375">
            <v>135375</v>
          </cell>
          <cell r="F375">
            <v>83255.61</v>
          </cell>
        </row>
        <row r="376">
          <cell r="C376" t="str">
            <v>409003-000100</v>
          </cell>
          <cell r="D376" t="str">
            <v>ETIQ MM DESENGRASANTE 1 L</v>
          </cell>
          <cell r="E376">
            <v>17747</v>
          </cell>
          <cell r="F376">
            <v>6773.59</v>
          </cell>
        </row>
        <row r="377">
          <cell r="C377" t="str">
            <v>409003-000101</v>
          </cell>
          <cell r="D377" t="str">
            <v>ETIQ MM DESENGRASANTE 1 L D16</v>
          </cell>
          <cell r="E377">
            <v>73791</v>
          </cell>
          <cell r="F377">
            <v>35788.629999999997</v>
          </cell>
        </row>
        <row r="378">
          <cell r="C378" t="str">
            <v>409003-000500</v>
          </cell>
          <cell r="D378" t="str">
            <v>ETIQ FRENTE MM DESENGRASANTE 5 L</v>
          </cell>
          <cell r="E378">
            <v>7000</v>
          </cell>
          <cell r="F378">
            <v>5005</v>
          </cell>
        </row>
        <row r="379">
          <cell r="C379" t="str">
            <v>409003-000501</v>
          </cell>
          <cell r="D379" t="str">
            <v>ETIQ REVERSO MM DESENGRASANTE 5 L</v>
          </cell>
          <cell r="E379">
            <v>11334</v>
          </cell>
          <cell r="F379">
            <v>2856.32</v>
          </cell>
        </row>
        <row r="380">
          <cell r="C380" t="str">
            <v>409003-000502</v>
          </cell>
          <cell r="D380" t="str">
            <v>ETIQ FRENTE MM DESENGRASANTE 5 L D16</v>
          </cell>
          <cell r="E380">
            <v>100679</v>
          </cell>
          <cell r="F380">
            <v>80442.48</v>
          </cell>
        </row>
        <row r="381">
          <cell r="C381" t="str">
            <v>409003-000503</v>
          </cell>
          <cell r="D381" t="str">
            <v>ETIQ REVERSO MM DESENGRASANTE 5 L D16</v>
          </cell>
          <cell r="E381">
            <v>93290</v>
          </cell>
          <cell r="F381">
            <v>27333.96</v>
          </cell>
        </row>
        <row r="382">
          <cell r="C382" t="str">
            <v>409003-001002</v>
          </cell>
          <cell r="D382" t="str">
            <v>ETIQ FRENTE MM DESENGRASANTE 10 L D16</v>
          </cell>
          <cell r="E382">
            <v>162854</v>
          </cell>
          <cell r="F382">
            <v>171438.24</v>
          </cell>
        </row>
        <row r="383">
          <cell r="C383" t="str">
            <v>409003-001003</v>
          </cell>
          <cell r="D383" t="str">
            <v>ETIQ LATERAL MM DESENGRASANTE 10 L D16</v>
          </cell>
          <cell r="E383">
            <v>160987</v>
          </cell>
          <cell r="F383">
            <v>105849.48</v>
          </cell>
        </row>
        <row r="384">
          <cell r="C384" t="str">
            <v>409004-000000</v>
          </cell>
          <cell r="D384" t="str">
            <v>ETIQ COD DE BARRA MM VIDRIOS Y SUPERFICIES</v>
          </cell>
          <cell r="E384">
            <v>93312</v>
          </cell>
          <cell r="F384">
            <v>6438.53</v>
          </cell>
        </row>
        <row r="385">
          <cell r="C385" t="str">
            <v>409004-000100</v>
          </cell>
          <cell r="D385" t="str">
            <v>ETIQ MM VIDRIOS Y SUPERFICIES 1 L</v>
          </cell>
          <cell r="E385">
            <v>73511</v>
          </cell>
          <cell r="F385">
            <v>33775.980000000003</v>
          </cell>
        </row>
        <row r="386">
          <cell r="C386" t="str">
            <v>409004-000500</v>
          </cell>
          <cell r="D386" t="str">
            <v>ETIQ FRENTE MM VIDRIOS Y SUPERFICIES 5 L</v>
          </cell>
          <cell r="E386">
            <v>93841</v>
          </cell>
          <cell r="F386">
            <v>79366.460000000006</v>
          </cell>
        </row>
        <row r="387">
          <cell r="C387" t="str">
            <v>409004-000501</v>
          </cell>
          <cell r="D387" t="str">
            <v>ETIQ REVERSO MM VIDRIOS Y SUPERFICIES 5 L</v>
          </cell>
          <cell r="E387">
            <v>96992</v>
          </cell>
          <cell r="F387">
            <v>27390.93</v>
          </cell>
        </row>
        <row r="388">
          <cell r="C388" t="str">
            <v>409005-000000</v>
          </cell>
          <cell r="D388" t="str">
            <v>ETIQ COD DE BARRA MM BAÑOS Y AZULEJOS</v>
          </cell>
          <cell r="E388">
            <v>140286</v>
          </cell>
          <cell r="F388">
            <v>9359.18</v>
          </cell>
        </row>
        <row r="389">
          <cell r="C389" t="str">
            <v>409005-000100</v>
          </cell>
          <cell r="D389" t="str">
            <v>ETIQ MM BAÑOS Y AZULEJOS 1 L</v>
          </cell>
          <cell r="E389">
            <v>63000</v>
          </cell>
          <cell r="F389">
            <v>23968.86</v>
          </cell>
        </row>
        <row r="390">
          <cell r="C390" t="str">
            <v>409005-000101</v>
          </cell>
          <cell r="D390" t="str">
            <v>ETIQ MM BAÑOS Y AZULEJOS 1 L D16</v>
          </cell>
          <cell r="E390">
            <v>98446</v>
          </cell>
          <cell r="F390">
            <v>47747.77</v>
          </cell>
        </row>
        <row r="391">
          <cell r="C391" t="str">
            <v>409005-000500</v>
          </cell>
          <cell r="D391" t="str">
            <v>ETIQ FRENTE MM BAÑOS Y AZULEJOS 5 L</v>
          </cell>
          <cell r="E391">
            <v>60851</v>
          </cell>
          <cell r="F391">
            <v>43840.89</v>
          </cell>
        </row>
        <row r="392">
          <cell r="C392" t="str">
            <v>409005-000501</v>
          </cell>
          <cell r="D392" t="str">
            <v>ETIQ REVERSO MM BAÑOS Y AZULEJOS 5 L</v>
          </cell>
          <cell r="E392">
            <v>70000</v>
          </cell>
          <cell r="F392">
            <v>17641.47</v>
          </cell>
        </row>
        <row r="393">
          <cell r="C393" t="str">
            <v>409005-000502</v>
          </cell>
          <cell r="D393" t="str">
            <v>ETIQ FRENTE MM BAÑOS Y AZULEJOS 5 L D16</v>
          </cell>
          <cell r="E393">
            <v>123145</v>
          </cell>
          <cell r="F393">
            <v>98328.49</v>
          </cell>
        </row>
        <row r="394">
          <cell r="C394" t="str">
            <v>409005-000503</v>
          </cell>
          <cell r="D394" t="str">
            <v>ETIQ REVERSO MM BAÑOS Y AZULEJOS 5 L D16</v>
          </cell>
          <cell r="E394">
            <v>118051</v>
          </cell>
          <cell r="F394">
            <v>34293.17</v>
          </cell>
        </row>
        <row r="395">
          <cell r="C395" t="str">
            <v>409006-000901</v>
          </cell>
          <cell r="D395" t="str">
            <v>ETIQ MM SUAVIZANTE FLORAL 9 L D16</v>
          </cell>
          <cell r="E395">
            <v>198194</v>
          </cell>
          <cell r="F395">
            <v>177111.27</v>
          </cell>
        </row>
        <row r="396">
          <cell r="C396" t="str">
            <v>409006-002001</v>
          </cell>
          <cell r="D396" t="str">
            <v>ETIQ LATERAL MM SUAVIZANTE FLORAL 20 L</v>
          </cell>
          <cell r="E396">
            <v>7500</v>
          </cell>
          <cell r="F396">
            <v>3676.35</v>
          </cell>
        </row>
        <row r="397">
          <cell r="C397" t="str">
            <v>409006-002002</v>
          </cell>
          <cell r="D397" t="str">
            <v>ETIQ FRONTAL MM SUAVIZANTE FLORAL 20 L D16</v>
          </cell>
          <cell r="E397">
            <v>247331</v>
          </cell>
          <cell r="F397">
            <v>263902.2</v>
          </cell>
        </row>
        <row r="398">
          <cell r="C398" t="str">
            <v>409006-002003</v>
          </cell>
          <cell r="D398" t="str">
            <v>ETIQ LATERAL MM SUAVIZANTE FLORAL 20 L D16</v>
          </cell>
          <cell r="E398">
            <v>247064</v>
          </cell>
          <cell r="F398">
            <v>140826.48000000001</v>
          </cell>
        </row>
        <row r="399">
          <cell r="C399" t="str">
            <v>409007-000900</v>
          </cell>
          <cell r="D399" t="str">
            <v>ETIQ MM DETERGENTE ROPA BCA Y COLOR 9 L</v>
          </cell>
          <cell r="E399">
            <v>794</v>
          </cell>
          <cell r="F399">
            <v>601.85</v>
          </cell>
        </row>
        <row r="400">
          <cell r="C400" t="str">
            <v>409007-000901</v>
          </cell>
          <cell r="D400" t="str">
            <v>ETIQ MM DETERGENTE ROPA BCA Y COLOR 9 L D16</v>
          </cell>
          <cell r="E400">
            <v>42137</v>
          </cell>
          <cell r="F400">
            <v>32276.92</v>
          </cell>
        </row>
        <row r="401">
          <cell r="C401" t="str">
            <v>409007-001000</v>
          </cell>
          <cell r="D401" t="str">
            <v>ETIQ MM DETERGENTE ROPA BCA Y COLOR 10 L</v>
          </cell>
          <cell r="E401">
            <v>125000</v>
          </cell>
          <cell r="F401">
            <v>129750</v>
          </cell>
        </row>
        <row r="402">
          <cell r="C402" t="str">
            <v>409007-002000</v>
          </cell>
          <cell r="D402" t="str">
            <v>ETIQ FRONTAL MM DETERGENTE ROPA BCA Y COLOR 20 L</v>
          </cell>
          <cell r="E402">
            <v>5177</v>
          </cell>
          <cell r="F402">
            <v>4911.5</v>
          </cell>
        </row>
        <row r="403">
          <cell r="C403" t="str">
            <v>409007-002001</v>
          </cell>
          <cell r="D403" t="str">
            <v>ETIQ LATERAL MM DETERGENTE ROPA BCA Y COLOR 20 L</v>
          </cell>
          <cell r="E403">
            <v>3977</v>
          </cell>
          <cell r="F403">
            <v>2093</v>
          </cell>
        </row>
        <row r="404">
          <cell r="C404" t="str">
            <v>409007-002002</v>
          </cell>
          <cell r="D404" t="str">
            <v>ETIQ FTE MM DETERGENTE ROPA BCA Y COLOR 20 L D16</v>
          </cell>
          <cell r="E404">
            <v>296409</v>
          </cell>
          <cell r="F404">
            <v>316263.48</v>
          </cell>
        </row>
        <row r="405">
          <cell r="C405" t="str">
            <v>409007-002003</v>
          </cell>
          <cell r="D405" t="str">
            <v>ETIQ LATERAL MM DET ROPA BCA Y COLOR 20 L D16</v>
          </cell>
          <cell r="E405">
            <v>205651</v>
          </cell>
          <cell r="F405">
            <v>126794.98</v>
          </cell>
        </row>
        <row r="406">
          <cell r="C406" t="str">
            <v>409008-000900</v>
          </cell>
          <cell r="D406" t="str">
            <v>ETIQ MM DETERGENTE ROPA OSCURA 9 L</v>
          </cell>
          <cell r="E406">
            <v>127853</v>
          </cell>
          <cell r="F406">
            <v>96927.76</v>
          </cell>
        </row>
        <row r="407">
          <cell r="C407" t="str">
            <v>409008-000901</v>
          </cell>
          <cell r="D407" t="str">
            <v>ETIQ MM DETERGENTE ROPA OSCURA 9 L D16</v>
          </cell>
          <cell r="E407">
            <v>21232</v>
          </cell>
          <cell r="F407">
            <v>21232</v>
          </cell>
        </row>
        <row r="408">
          <cell r="C408" t="str">
            <v>409009-000900</v>
          </cell>
          <cell r="D408" t="str">
            <v>ETIQ MM QUITAMANCHAS 9 L</v>
          </cell>
          <cell r="E408">
            <v>16530</v>
          </cell>
          <cell r="F408">
            <v>12661.97</v>
          </cell>
        </row>
        <row r="409">
          <cell r="C409" t="str">
            <v>409009-001000</v>
          </cell>
          <cell r="D409" t="str">
            <v>ETIQ MM QUITAMANCHAS 10 L</v>
          </cell>
          <cell r="E409">
            <v>148495</v>
          </cell>
          <cell r="F409">
            <v>144722.70000000001</v>
          </cell>
        </row>
        <row r="410">
          <cell r="C410" t="str">
            <v>409010-000500</v>
          </cell>
          <cell r="D410" t="str">
            <v>ETIQ FRENTE MM DESENGRASANTE PARA MOTORES 5 L</v>
          </cell>
          <cell r="E410">
            <v>234342</v>
          </cell>
          <cell r="F410">
            <v>236955.04</v>
          </cell>
        </row>
        <row r="411">
          <cell r="C411" t="str">
            <v>409010-000501</v>
          </cell>
          <cell r="D411" t="str">
            <v>ETIQ LATERAL MM DESENGRASANTE PARA MOTORES 5 L</v>
          </cell>
          <cell r="E411">
            <v>233102</v>
          </cell>
          <cell r="F411">
            <v>202162.65</v>
          </cell>
        </row>
        <row r="412">
          <cell r="C412" t="str">
            <v>409011-001000</v>
          </cell>
          <cell r="D412" t="str">
            <v>ETIQ FRENTE MM SHAMPOO P/AUTO 10  L</v>
          </cell>
          <cell r="E412">
            <v>100433</v>
          </cell>
          <cell r="F412">
            <v>99937.29</v>
          </cell>
        </row>
        <row r="413">
          <cell r="C413" t="str">
            <v>409011-001001</v>
          </cell>
          <cell r="D413" t="str">
            <v>ETIQ LATERAL MM SHAMPOO P/AUTO 10  L</v>
          </cell>
          <cell r="E413">
            <v>97768</v>
          </cell>
          <cell r="F413">
            <v>86674.68</v>
          </cell>
        </row>
        <row r="414">
          <cell r="C414" t="str">
            <v>409012-000000</v>
          </cell>
          <cell r="D414" t="str">
            <v>ETIQ COD DE BARRA MM ABRILLANTADOR</v>
          </cell>
          <cell r="E414">
            <v>122166</v>
          </cell>
          <cell r="F414">
            <v>8429.4599999999991</v>
          </cell>
        </row>
        <row r="415">
          <cell r="C415" t="str">
            <v>409012-000100</v>
          </cell>
          <cell r="D415" t="str">
            <v>ETIQ MM ABRILLANTADOR 1 L D16</v>
          </cell>
          <cell r="E415">
            <v>96117</v>
          </cell>
          <cell r="F415">
            <v>81503.149999999994</v>
          </cell>
        </row>
        <row r="416">
          <cell r="C416" t="str">
            <v>409012-000500</v>
          </cell>
          <cell r="D416" t="str">
            <v>ETIQ FRENTE MM ABRILLANTADOR 5 L D16</v>
          </cell>
          <cell r="E416">
            <v>98191</v>
          </cell>
          <cell r="F416">
            <v>125818.51</v>
          </cell>
        </row>
        <row r="417">
          <cell r="C417" t="str">
            <v>409012-000501</v>
          </cell>
          <cell r="D417" t="str">
            <v>ETIQ REVERSO MM ABRILLANTADOR 5 L D16</v>
          </cell>
          <cell r="E417">
            <v>99396</v>
          </cell>
          <cell r="F417">
            <v>92440.84</v>
          </cell>
        </row>
        <row r="418">
          <cell r="C418" t="str">
            <v>409013-001000</v>
          </cell>
          <cell r="D418" t="str">
            <v>ETIQ MM LIMPIADOR MULTIUSOS BRISA DE MAR 10 L</v>
          </cell>
          <cell r="E418">
            <v>7231</v>
          </cell>
          <cell r="F418">
            <v>7715.48</v>
          </cell>
        </row>
        <row r="419">
          <cell r="C419" t="str">
            <v>460010-000000</v>
          </cell>
          <cell r="D419" t="str">
            <v>ENVASE PET CRISTAL CIRCULAR 1 L</v>
          </cell>
          <cell r="E419">
            <v>20</v>
          </cell>
          <cell r="F419">
            <v>32</v>
          </cell>
        </row>
        <row r="420">
          <cell r="C420" t="str">
            <v>460010-200000</v>
          </cell>
          <cell r="D420" t="str">
            <v>ENVASE PET CRISTAL 1 L REC</v>
          </cell>
          <cell r="E420">
            <v>8284</v>
          </cell>
          <cell r="F420">
            <v>21952.6</v>
          </cell>
        </row>
        <row r="421">
          <cell r="C421" t="str">
            <v>460010-201003</v>
          </cell>
          <cell r="D421" t="str">
            <v>ENV PET NOW COCINA 1 L</v>
          </cell>
          <cell r="E421">
            <v>4361</v>
          </cell>
          <cell r="F421">
            <v>13670.55</v>
          </cell>
        </row>
        <row r="422">
          <cell r="C422" t="str">
            <v>460010-201004</v>
          </cell>
          <cell r="D422" t="str">
            <v>ENV PET NOW VIDRIOS 1 L</v>
          </cell>
          <cell r="E422">
            <v>6601</v>
          </cell>
          <cell r="F422">
            <v>20938.36</v>
          </cell>
        </row>
        <row r="423">
          <cell r="C423" t="str">
            <v>460010-209004</v>
          </cell>
          <cell r="D423" t="str">
            <v>ENV PET MM VIDRIOS Y SUPERFICIES 1 L</v>
          </cell>
          <cell r="E423">
            <v>28000</v>
          </cell>
          <cell r="F423">
            <v>87072.82</v>
          </cell>
        </row>
        <row r="424">
          <cell r="C424" t="str">
            <v>460010-400000</v>
          </cell>
          <cell r="D424" t="str">
            <v>ENV BLANCO 1 L D 13</v>
          </cell>
          <cell r="E424">
            <v>15046</v>
          </cell>
          <cell r="F424">
            <v>42377.01</v>
          </cell>
        </row>
        <row r="425">
          <cell r="C425" t="str">
            <v>460010-401008</v>
          </cell>
          <cell r="D425" t="str">
            <v>ENV BCO 1 L D13 NOW BAÑOS BIPACK</v>
          </cell>
          <cell r="E425">
            <v>426</v>
          </cell>
          <cell r="F425">
            <v>1561.57</v>
          </cell>
        </row>
        <row r="426">
          <cell r="C426" t="str">
            <v>460010-401009</v>
          </cell>
          <cell r="D426" t="str">
            <v>ENV BCO 1 L D13 NOW BAÑOS (MISC)</v>
          </cell>
          <cell r="E426">
            <v>867</v>
          </cell>
          <cell r="F426">
            <v>3539.39</v>
          </cell>
        </row>
        <row r="427">
          <cell r="C427" t="str">
            <v>460010-409005</v>
          </cell>
          <cell r="D427" t="str">
            <v>ENV BCO 1 L D13 MM BAÑOS Y AZULEJOS</v>
          </cell>
          <cell r="E427">
            <v>14668</v>
          </cell>
          <cell r="F427">
            <v>48589.66</v>
          </cell>
        </row>
        <row r="428">
          <cell r="C428" t="str">
            <v>460010-409012</v>
          </cell>
          <cell r="D428" t="str">
            <v>ENV BCO 1 L D13 MM ABRILLANTADOR DE VINIL</v>
          </cell>
          <cell r="E428">
            <v>6181</v>
          </cell>
          <cell r="F428">
            <v>22733.14</v>
          </cell>
        </row>
        <row r="429">
          <cell r="C429" t="str">
            <v>460010-500000</v>
          </cell>
          <cell r="D429" t="str">
            <v>ENV PEAD NARANJA 1 L D 13</v>
          </cell>
          <cell r="E429">
            <v>3707</v>
          </cell>
          <cell r="F429">
            <v>12196.03</v>
          </cell>
        </row>
        <row r="430">
          <cell r="C430" t="str">
            <v>460010-501001</v>
          </cell>
          <cell r="D430" t="str">
            <v>ENV NAR 1L D13 NOW MULTIUSOS BIPACK</v>
          </cell>
          <cell r="E430">
            <v>171</v>
          </cell>
          <cell r="F430">
            <v>714.47</v>
          </cell>
        </row>
        <row r="431">
          <cell r="C431" t="str">
            <v>460010-501003</v>
          </cell>
          <cell r="D431" t="str">
            <v>ENV NAR 1L D13 NOW ALL PURPOSE DEGREASER</v>
          </cell>
          <cell r="E431">
            <v>115</v>
          </cell>
          <cell r="F431">
            <v>565.14</v>
          </cell>
        </row>
        <row r="432">
          <cell r="C432" t="str">
            <v>460010-501004</v>
          </cell>
          <cell r="D432" t="str">
            <v>ENV NAR 1L D13 NOW MULTIUSOS 1 L MISC</v>
          </cell>
          <cell r="E432">
            <v>436</v>
          </cell>
          <cell r="F432">
            <v>2198.54</v>
          </cell>
        </row>
        <row r="433">
          <cell r="C433" t="str">
            <v>460010-509003</v>
          </cell>
          <cell r="D433" t="str">
            <v>ENV NAR 1L MM MULTIUSOS DESENGRASANTE</v>
          </cell>
          <cell r="E433">
            <v>23418</v>
          </cell>
          <cell r="F433">
            <v>88402.96</v>
          </cell>
        </row>
        <row r="434">
          <cell r="C434" t="str">
            <v>460010-600000</v>
          </cell>
          <cell r="D434" t="str">
            <v>ENV PEAD NATURAL 1 L D 13</v>
          </cell>
          <cell r="E434">
            <v>1789</v>
          </cell>
          <cell r="F434">
            <v>4997.28</v>
          </cell>
        </row>
        <row r="435">
          <cell r="C435" t="str">
            <v>460010-601003</v>
          </cell>
          <cell r="D435" t="str">
            <v>ENV NAT NOW DESENGRASANTE COCINA 1 L CA</v>
          </cell>
          <cell r="E435">
            <v>116</v>
          </cell>
          <cell r="F435">
            <v>409.36</v>
          </cell>
        </row>
        <row r="436">
          <cell r="C436" t="str">
            <v>460010-800000</v>
          </cell>
          <cell r="D436" t="str">
            <v>ENV BLANCO 1 L</v>
          </cell>
          <cell r="E436">
            <v>105</v>
          </cell>
          <cell r="F436">
            <v>317.60000000000002</v>
          </cell>
        </row>
        <row r="437">
          <cell r="C437" t="str">
            <v>460010-808001</v>
          </cell>
          <cell r="D437" t="str">
            <v>ENV BCO GV ANTI-HONGOS 1 L ATOM</v>
          </cell>
          <cell r="E437">
            <v>5393</v>
          </cell>
          <cell r="F437">
            <v>23040.48</v>
          </cell>
        </row>
        <row r="438">
          <cell r="C438" t="str">
            <v>460010-808002</v>
          </cell>
          <cell r="D438" t="str">
            <v>ENV BCO GV ANTI-HONGOS 1 L REFILL</v>
          </cell>
          <cell r="E438">
            <v>4702</v>
          </cell>
          <cell r="F438">
            <v>20113.52</v>
          </cell>
        </row>
        <row r="439">
          <cell r="C439" t="str">
            <v>460020-000000</v>
          </cell>
          <cell r="D439" t="str">
            <v>ENVASE PET CRISTAL 2 L</v>
          </cell>
          <cell r="E439">
            <v>4258</v>
          </cell>
          <cell r="F439">
            <v>9958.81</v>
          </cell>
        </row>
        <row r="440">
          <cell r="C440" t="str">
            <v>460020-001017</v>
          </cell>
          <cell r="D440" t="str">
            <v>ENV PET NOW LIMON 2 L</v>
          </cell>
          <cell r="E440">
            <v>584</v>
          </cell>
          <cell r="F440">
            <v>1957.2</v>
          </cell>
        </row>
        <row r="441">
          <cell r="C441" t="str">
            <v>460028-000000</v>
          </cell>
          <cell r="D441" t="str">
            <v>ENVASE NATURAL 2.8 L</v>
          </cell>
          <cell r="E441">
            <v>4188</v>
          </cell>
          <cell r="F441">
            <v>35092.050000000003</v>
          </cell>
        </row>
        <row r="442">
          <cell r="C442" t="str">
            <v>460028-001016</v>
          </cell>
          <cell r="D442" t="str">
            <v>ENV NAT NOW LAVATRASTES 2.8 L CA</v>
          </cell>
          <cell r="E442">
            <v>128</v>
          </cell>
          <cell r="F442">
            <v>1289.94</v>
          </cell>
        </row>
        <row r="443">
          <cell r="C443" t="str">
            <v>460028-001017</v>
          </cell>
          <cell r="D443" t="str">
            <v>ENV NAT NOW LAVATRASTES 2.8 L PR</v>
          </cell>
          <cell r="E443">
            <v>443</v>
          </cell>
          <cell r="F443">
            <v>4313.8900000000003</v>
          </cell>
        </row>
        <row r="444">
          <cell r="C444" t="str">
            <v>460040-101021</v>
          </cell>
          <cell r="D444" t="str">
            <v>ENV BCO 4L D13 NOW PRELAVADOR</v>
          </cell>
          <cell r="E444">
            <v>118</v>
          </cell>
          <cell r="F444">
            <v>1123.55</v>
          </cell>
        </row>
        <row r="445">
          <cell r="C445" t="str">
            <v>460040-107025</v>
          </cell>
          <cell r="D445" t="str">
            <v>ENV BCO 4L D13 MC BAÑOS Y AZULEJOS</v>
          </cell>
          <cell r="E445">
            <v>948</v>
          </cell>
          <cell r="F445">
            <v>8349.5400000000009</v>
          </cell>
        </row>
        <row r="446">
          <cell r="C446" t="str">
            <v>460050-000000</v>
          </cell>
          <cell r="D446" t="str">
            <v>ENVASE PET CRISTAL 5 L</v>
          </cell>
          <cell r="E446">
            <v>5009</v>
          </cell>
          <cell r="F446">
            <v>26893.26</v>
          </cell>
        </row>
        <row r="447">
          <cell r="C447" t="str">
            <v>460050-001007</v>
          </cell>
          <cell r="D447" t="str">
            <v>ENV PET SUAVIZANTE NOW 5L</v>
          </cell>
          <cell r="E447">
            <v>204</v>
          </cell>
          <cell r="F447">
            <v>1305.5999999999999</v>
          </cell>
        </row>
        <row r="448">
          <cell r="C448" t="str">
            <v>460050-001017</v>
          </cell>
          <cell r="D448" t="str">
            <v>ENV PET NOW LIMON 5 L</v>
          </cell>
          <cell r="E448">
            <v>41</v>
          </cell>
          <cell r="F448">
            <v>245.83</v>
          </cell>
        </row>
        <row r="449">
          <cell r="C449" t="str">
            <v>460050-002004</v>
          </cell>
          <cell r="D449" t="str">
            <v>ENV PET SEN PINO 5 L</v>
          </cell>
          <cell r="E449">
            <v>257</v>
          </cell>
          <cell r="F449">
            <v>1611.01</v>
          </cell>
        </row>
        <row r="450">
          <cell r="C450" t="str">
            <v>460050-002026</v>
          </cell>
          <cell r="D450" t="str">
            <v>ENV PET SEN SUAVIZANTE 5 L</v>
          </cell>
          <cell r="E450">
            <v>504</v>
          </cell>
          <cell r="F450">
            <v>3428.81</v>
          </cell>
        </row>
        <row r="451">
          <cell r="C451" t="str">
            <v>460050-100000</v>
          </cell>
          <cell r="D451" t="str">
            <v>ENVASE NATURAL 5 L D13 DISEÑO INNOVADOR</v>
          </cell>
          <cell r="E451">
            <v>120</v>
          </cell>
          <cell r="F451">
            <v>956.4</v>
          </cell>
        </row>
        <row r="452">
          <cell r="C452" t="str">
            <v>460050-104001</v>
          </cell>
          <cell r="D452" t="str">
            <v>ENV 5L D13 INNOVADOR PISOS MADERA</v>
          </cell>
          <cell r="E452">
            <v>399</v>
          </cell>
          <cell r="F452">
            <v>3754.2</v>
          </cell>
        </row>
        <row r="453">
          <cell r="C453" t="str">
            <v>460050-301001</v>
          </cell>
          <cell r="D453" t="str">
            <v>ENV PET BCO NOW MULTIUSOS 5 L</v>
          </cell>
          <cell r="E453">
            <v>557</v>
          </cell>
          <cell r="F453">
            <v>3330.86</v>
          </cell>
        </row>
        <row r="454">
          <cell r="C454" t="str">
            <v>460050-400000</v>
          </cell>
          <cell r="D454" t="str">
            <v>ENV NAR 5L D13 DISEÑO NOW</v>
          </cell>
          <cell r="E454">
            <v>351</v>
          </cell>
          <cell r="F454">
            <v>3615.27</v>
          </cell>
        </row>
        <row r="455">
          <cell r="C455" t="str">
            <v>460050-401002</v>
          </cell>
          <cell r="D455" t="str">
            <v>ENV NAR 5L D13 NOW ALL PURPOSE DEGREASER</v>
          </cell>
          <cell r="E455">
            <v>104</v>
          </cell>
          <cell r="F455">
            <v>1179.69</v>
          </cell>
        </row>
        <row r="456">
          <cell r="C456" t="str">
            <v>460050-409003</v>
          </cell>
          <cell r="D456" t="str">
            <v>ENV NAR 5L D13 MM MULTIUSOS DESENGRASANTE</v>
          </cell>
          <cell r="E456">
            <v>22154</v>
          </cell>
          <cell r="F456">
            <v>252197.46</v>
          </cell>
        </row>
        <row r="457">
          <cell r="C457" t="str">
            <v>460050-500000</v>
          </cell>
          <cell r="D457" t="str">
            <v>ENV NATURAL 5L D13 DISEÑO NOW</v>
          </cell>
          <cell r="E457">
            <v>32</v>
          </cell>
          <cell r="F457">
            <v>279.67</v>
          </cell>
        </row>
        <row r="458">
          <cell r="C458" t="str">
            <v>460050-501003</v>
          </cell>
          <cell r="D458" t="str">
            <v>ENV NAT 5L NOW DES COCINA CA</v>
          </cell>
          <cell r="E458">
            <v>114</v>
          </cell>
          <cell r="F458">
            <v>1310.48</v>
          </cell>
        </row>
        <row r="459">
          <cell r="C459" t="str">
            <v>460050-509004</v>
          </cell>
          <cell r="D459" t="str">
            <v>ENV NAT 5L MM VIDRIOS Y SUPERFICIES</v>
          </cell>
          <cell r="E459">
            <v>19559</v>
          </cell>
          <cell r="F459">
            <v>207460.88</v>
          </cell>
        </row>
        <row r="460">
          <cell r="C460" t="str">
            <v>460050-509010</v>
          </cell>
          <cell r="D460" t="str">
            <v>ENV NAT 5L MM DESENGRASANTE AUTOMOTRIZ</v>
          </cell>
          <cell r="E460">
            <v>1692</v>
          </cell>
          <cell r="F460">
            <v>18899.580000000002</v>
          </cell>
        </row>
        <row r="461">
          <cell r="C461" t="str">
            <v>460050-700000</v>
          </cell>
          <cell r="D461" t="str">
            <v>ENVASE PET VERDE 5 L</v>
          </cell>
          <cell r="E461">
            <v>1152</v>
          </cell>
          <cell r="F461">
            <v>6335.79</v>
          </cell>
        </row>
        <row r="462">
          <cell r="C462" t="str">
            <v>460050-800000</v>
          </cell>
          <cell r="D462" t="str">
            <v>ENVASE BLANCO 5 L D13 DISEÑO NOW</v>
          </cell>
          <cell r="E462">
            <v>5182</v>
          </cell>
          <cell r="F462">
            <v>50921.75</v>
          </cell>
        </row>
        <row r="463">
          <cell r="C463" t="str">
            <v>460050-801008</v>
          </cell>
          <cell r="D463" t="str">
            <v>ENV BCO 5 L D13 NOW BAÑOS Y AZULEJOS</v>
          </cell>
          <cell r="E463">
            <v>63</v>
          </cell>
          <cell r="F463">
            <v>803.52</v>
          </cell>
        </row>
        <row r="464">
          <cell r="C464" t="str">
            <v>460050-801021</v>
          </cell>
          <cell r="D464" t="str">
            <v>ENV BCO 5 L D13 NOW PRELAVADOR</v>
          </cell>
          <cell r="E464">
            <v>73</v>
          </cell>
          <cell r="F464">
            <v>836.58</v>
          </cell>
        </row>
        <row r="465">
          <cell r="C465" t="str">
            <v>460050-809005</v>
          </cell>
          <cell r="D465" t="str">
            <v>ENV BCO 5 L D13 MM BAÑOS Y AZULEJOS</v>
          </cell>
          <cell r="E465">
            <v>8066</v>
          </cell>
          <cell r="F465">
            <v>87858.66</v>
          </cell>
        </row>
        <row r="466">
          <cell r="C466" t="str">
            <v>460050-809012</v>
          </cell>
          <cell r="D466" t="str">
            <v>ENV BCO 5 L D13 MM ABRILANTADOR DE VINIL</v>
          </cell>
          <cell r="E466">
            <v>2840</v>
          </cell>
          <cell r="F466">
            <v>34162.959999999999</v>
          </cell>
        </row>
        <row r="467">
          <cell r="C467" t="str">
            <v>460090-000000</v>
          </cell>
          <cell r="D467" t="str">
            <v>ENVASE 9L TIPO A COLOR BLANCO</v>
          </cell>
          <cell r="E467">
            <v>9550</v>
          </cell>
          <cell r="F467">
            <v>134458.06</v>
          </cell>
        </row>
        <row r="468">
          <cell r="C468" t="str">
            <v>460090-009007</v>
          </cell>
          <cell r="D468" t="str">
            <v>ENV 9L TIPO A BCO MM DETERGENTE</v>
          </cell>
          <cell r="E468">
            <v>599</v>
          </cell>
          <cell r="F468">
            <v>9255.77</v>
          </cell>
        </row>
        <row r="469">
          <cell r="C469" t="str">
            <v>460090-200000</v>
          </cell>
          <cell r="D469" t="str">
            <v>ENVASE 9L TIPO A COLOR AZUL</v>
          </cell>
          <cell r="E469">
            <v>13357</v>
          </cell>
          <cell r="F469">
            <v>193469.63</v>
          </cell>
        </row>
        <row r="470">
          <cell r="C470" t="str">
            <v>460090-209006</v>
          </cell>
          <cell r="D470" t="str">
            <v>ENV 9L TIPO A AZUL MM SUAVIZANTE</v>
          </cell>
          <cell r="E470">
            <v>1359</v>
          </cell>
          <cell r="F470">
            <v>21144.54</v>
          </cell>
        </row>
        <row r="471">
          <cell r="C471" t="str">
            <v>460090-300000</v>
          </cell>
          <cell r="D471" t="str">
            <v>ENVASE 9L TIPO B COLOR BLANCO</v>
          </cell>
          <cell r="E471">
            <v>4072</v>
          </cell>
          <cell r="F471">
            <v>69243.149999999994</v>
          </cell>
        </row>
        <row r="472">
          <cell r="C472" t="str">
            <v>460090-305000</v>
          </cell>
          <cell r="D472" t="str">
            <v>ENV 9L TIPO B BCO NS DETERGENTE</v>
          </cell>
          <cell r="E472">
            <v>99</v>
          </cell>
          <cell r="F472">
            <v>1422.63</v>
          </cell>
        </row>
        <row r="473">
          <cell r="C473" t="str">
            <v>460090-400000</v>
          </cell>
          <cell r="D473" t="str">
            <v>ENVASE 9L TIPO B COLOR AZUL</v>
          </cell>
          <cell r="E473">
            <v>3638</v>
          </cell>
          <cell r="F473">
            <v>59786.46</v>
          </cell>
        </row>
        <row r="474">
          <cell r="C474" t="str">
            <v>460090-505002</v>
          </cell>
          <cell r="D474" t="str">
            <v>ENV 9L TIPO B NGO NATURAL SCIENCE DET R. OSCURA</v>
          </cell>
          <cell r="E474">
            <v>398</v>
          </cell>
          <cell r="F474">
            <v>6971.01</v>
          </cell>
        </row>
        <row r="475">
          <cell r="C475" t="str">
            <v>460090-600000</v>
          </cell>
          <cell r="D475" t="str">
            <v>ENVASE TIPO A 9L COLOR NEGRO</v>
          </cell>
          <cell r="E475">
            <v>2420</v>
          </cell>
          <cell r="F475">
            <v>34719.07</v>
          </cell>
        </row>
        <row r="476">
          <cell r="C476" t="str">
            <v>460090-609008</v>
          </cell>
          <cell r="D476" t="str">
            <v>ENV 9L TIPO A NGO MM DETERGENTE R. OSCURA</v>
          </cell>
          <cell r="E476">
            <v>7271</v>
          </cell>
          <cell r="F476">
            <v>114720.09</v>
          </cell>
        </row>
        <row r="477">
          <cell r="C477" t="str">
            <v>460090-700000</v>
          </cell>
          <cell r="D477" t="str">
            <v>ENVASE TIPO A 9L COLOR FIUSHA 500 GRS</v>
          </cell>
          <cell r="E477">
            <v>1435</v>
          </cell>
          <cell r="F477">
            <v>26263.7</v>
          </cell>
        </row>
        <row r="478">
          <cell r="C478" t="str">
            <v>460090-701021</v>
          </cell>
          <cell r="D478" t="str">
            <v>ENV 10 L TIPO A FIUSHA NOW QUITAMANCHAS</v>
          </cell>
          <cell r="E478">
            <v>858</v>
          </cell>
          <cell r="F478">
            <v>17703.13</v>
          </cell>
        </row>
        <row r="479">
          <cell r="C479" t="str">
            <v>460090-709010</v>
          </cell>
          <cell r="D479" t="str">
            <v>ENV 10 L TIPO A FIUSHA MM QUITAMANCHAS</v>
          </cell>
          <cell r="E479">
            <v>5545</v>
          </cell>
          <cell r="F479">
            <v>116538.04</v>
          </cell>
        </row>
        <row r="480">
          <cell r="C480" t="str">
            <v>460100-000000</v>
          </cell>
          <cell r="D480" t="str">
            <v>ENVASE PET CRISTAL 10 L (CON ASA Y TAPA)</v>
          </cell>
          <cell r="E480">
            <v>8743</v>
          </cell>
          <cell r="F480">
            <v>61997.97</v>
          </cell>
        </row>
        <row r="481">
          <cell r="C481" t="str">
            <v>460100-001017</v>
          </cell>
          <cell r="D481" t="str">
            <v>ENV PET NOW LIMÓN 10 L</v>
          </cell>
          <cell r="E481">
            <v>26</v>
          </cell>
          <cell r="F481">
            <v>225.04</v>
          </cell>
        </row>
        <row r="482">
          <cell r="C482" t="str">
            <v>460100-002002</v>
          </cell>
          <cell r="D482" t="str">
            <v>ENV PET SEN LAVANDA 10 L</v>
          </cell>
          <cell r="E482">
            <v>82</v>
          </cell>
          <cell r="F482">
            <v>709.3</v>
          </cell>
        </row>
        <row r="483">
          <cell r="C483" t="str">
            <v>460100-009013</v>
          </cell>
          <cell r="D483" t="str">
            <v>ENV PET MM LIMPIADOR BRISA DE MAR 10 L</v>
          </cell>
          <cell r="E483">
            <v>1637</v>
          </cell>
          <cell r="F483">
            <v>13369.22</v>
          </cell>
        </row>
        <row r="484">
          <cell r="C484" t="str">
            <v>460100-100000</v>
          </cell>
          <cell r="D484" t="str">
            <v>ENV PET VERDE TRASLÚCIDO 10 L</v>
          </cell>
          <cell r="E484">
            <v>3848</v>
          </cell>
          <cell r="F484">
            <v>28857.21</v>
          </cell>
        </row>
        <row r="485">
          <cell r="C485" t="str">
            <v>460100-102004</v>
          </cell>
          <cell r="D485" t="str">
            <v>ENV PET SENSACIONAL LIMPIADOR PINO 10 L</v>
          </cell>
          <cell r="E485">
            <v>68</v>
          </cell>
          <cell r="F485">
            <v>625.6</v>
          </cell>
        </row>
        <row r="486">
          <cell r="C486" t="str">
            <v>460100-109001</v>
          </cell>
          <cell r="D486" t="str">
            <v>ENV PET MM LIMPIADOR PINO 10 L</v>
          </cell>
          <cell r="E486">
            <v>11544</v>
          </cell>
          <cell r="F486">
            <v>98345.59</v>
          </cell>
        </row>
        <row r="487">
          <cell r="C487" t="str">
            <v>460100-200000</v>
          </cell>
          <cell r="D487" t="str">
            <v>ENV VERDE AMARILLENTO 10 L T/VERDE</v>
          </cell>
          <cell r="E487">
            <v>944</v>
          </cell>
          <cell r="F487">
            <v>21699.24</v>
          </cell>
        </row>
        <row r="488">
          <cell r="C488" t="str">
            <v>460100-209003</v>
          </cell>
          <cell r="D488" t="str">
            <v>ENV VDE MM DESENG MULTIUSOS CONC T/VERDE</v>
          </cell>
          <cell r="E488">
            <v>7862</v>
          </cell>
          <cell r="F488">
            <v>194381.74</v>
          </cell>
        </row>
        <row r="489">
          <cell r="C489" t="str">
            <v>460100-300000</v>
          </cell>
          <cell r="D489" t="str">
            <v>ENV NATURAL 10 L T/AZUL</v>
          </cell>
          <cell r="E489">
            <v>6</v>
          </cell>
          <cell r="F489">
            <v>134.91</v>
          </cell>
        </row>
        <row r="490">
          <cell r="C490" t="str">
            <v>460100-309011</v>
          </cell>
          <cell r="D490" t="str">
            <v>ENV NAT MM SHAMPOO AUTOMOTRIZ 10 L T/AZUL</v>
          </cell>
          <cell r="E490">
            <v>7631</v>
          </cell>
          <cell r="F490">
            <v>187733.81</v>
          </cell>
        </row>
        <row r="491">
          <cell r="C491" t="str">
            <v>460100-800000</v>
          </cell>
          <cell r="D491" t="str">
            <v>ENVASE BLANCO 10 L T/AZUL</v>
          </cell>
          <cell r="E491">
            <v>1000</v>
          </cell>
          <cell r="F491">
            <v>21900</v>
          </cell>
        </row>
        <row r="492">
          <cell r="C492" t="str">
            <v>460200-100000</v>
          </cell>
          <cell r="D492" t="str">
            <v>ENVASE VERDE NACARADO 20 L TAPA AMARILLA</v>
          </cell>
          <cell r="E492">
            <v>10</v>
          </cell>
          <cell r="F492">
            <v>391.63</v>
          </cell>
        </row>
        <row r="493">
          <cell r="C493" t="str">
            <v>460200-102004</v>
          </cell>
          <cell r="D493" t="str">
            <v>ENV SENSACIONAL LIMPIADOR PINO 20 L</v>
          </cell>
          <cell r="E493">
            <v>70</v>
          </cell>
          <cell r="F493">
            <v>2759.69</v>
          </cell>
        </row>
        <row r="494">
          <cell r="C494" t="str">
            <v>460200-109001</v>
          </cell>
          <cell r="D494" t="str">
            <v>ENV VER NAC MM LIMPIADOR PINO 20 L</v>
          </cell>
          <cell r="E494">
            <v>7091</v>
          </cell>
          <cell r="F494">
            <v>290493.71000000002</v>
          </cell>
        </row>
        <row r="495">
          <cell r="C495" t="str">
            <v>460200-500000</v>
          </cell>
          <cell r="D495" t="str">
            <v>ENVASE NATURAL 20 L TAPA ROSA</v>
          </cell>
          <cell r="E495">
            <v>5</v>
          </cell>
          <cell r="F495">
            <v>196.65</v>
          </cell>
        </row>
        <row r="496">
          <cell r="C496" t="str">
            <v>460200-502026</v>
          </cell>
          <cell r="D496" t="str">
            <v>ENV SENSACIONAL SUAVIZANTE 20L T/ROSA</v>
          </cell>
          <cell r="E496">
            <v>240</v>
          </cell>
          <cell r="F496">
            <v>9768.32</v>
          </cell>
        </row>
        <row r="497">
          <cell r="C497" t="str">
            <v>460200-507022</v>
          </cell>
          <cell r="D497" t="str">
            <v>ENV NAT MC SUAVIZANTE 20L T/ROSA</v>
          </cell>
          <cell r="E497">
            <v>838</v>
          </cell>
          <cell r="F497">
            <v>31172.42</v>
          </cell>
        </row>
        <row r="498">
          <cell r="C498" t="str">
            <v>460200-509006</v>
          </cell>
          <cell r="D498" t="str">
            <v>ENV NAT MM SUAVIZANTE 20 L T/ROSA</v>
          </cell>
          <cell r="E498">
            <v>11393</v>
          </cell>
          <cell r="F498">
            <v>466737.01</v>
          </cell>
        </row>
        <row r="499">
          <cell r="C499" t="str">
            <v>460200-600000</v>
          </cell>
          <cell r="D499" t="str">
            <v>ENVASE NATURAL 20 L TAPA AZUL</v>
          </cell>
          <cell r="E499">
            <v>6265</v>
          </cell>
          <cell r="F499">
            <v>246402.45</v>
          </cell>
        </row>
        <row r="500">
          <cell r="C500" t="str">
            <v>460200-601003</v>
          </cell>
          <cell r="D500" t="str">
            <v>ENV NOW DESENGRASANTE DE COCINAS 20L</v>
          </cell>
          <cell r="E500">
            <v>98</v>
          </cell>
          <cell r="F500">
            <v>3555.93</v>
          </cell>
        </row>
        <row r="501">
          <cell r="C501" t="str">
            <v>460200-601004</v>
          </cell>
          <cell r="D501" t="str">
            <v>ENV NOW VIDRIOS Y SUPERFICIES 20L</v>
          </cell>
          <cell r="E501">
            <v>96</v>
          </cell>
          <cell r="F501">
            <v>3483.17</v>
          </cell>
        </row>
        <row r="502">
          <cell r="C502" t="str">
            <v>460200-601017</v>
          </cell>
          <cell r="D502" t="str">
            <v>ENV NOW LIMPIADOR LIMÓN 20L</v>
          </cell>
          <cell r="E502">
            <v>24</v>
          </cell>
          <cell r="F502">
            <v>968.27</v>
          </cell>
        </row>
        <row r="503">
          <cell r="C503" t="str">
            <v>460200-602002</v>
          </cell>
          <cell r="D503" t="str">
            <v>ENV SENSACIONAL LAVANDA 20L T/MORADA</v>
          </cell>
          <cell r="E503">
            <v>176</v>
          </cell>
          <cell r="F503">
            <v>6532.24</v>
          </cell>
        </row>
        <row r="504">
          <cell r="C504" t="str">
            <v>460200-602029</v>
          </cell>
          <cell r="D504" t="str">
            <v>ENV SENSACIONAL DETERGENTE 20L T/AZUL</v>
          </cell>
          <cell r="E504">
            <v>240</v>
          </cell>
          <cell r="F504">
            <v>9765.39</v>
          </cell>
        </row>
        <row r="505">
          <cell r="C505" t="str">
            <v>460200-607005</v>
          </cell>
          <cell r="D505" t="str">
            <v>ENV SC LAVANDA 20 L TAPA AZUL CA</v>
          </cell>
          <cell r="E505">
            <v>64</v>
          </cell>
          <cell r="F505">
            <v>2443.7199999999998</v>
          </cell>
        </row>
        <row r="506">
          <cell r="C506" t="str">
            <v>460200-609007</v>
          </cell>
          <cell r="D506" t="str">
            <v>ENV NAT MM DETERGENTE 20L T/AZUL</v>
          </cell>
          <cell r="E506">
            <v>774</v>
          </cell>
          <cell r="F506">
            <v>31708.45</v>
          </cell>
        </row>
        <row r="507">
          <cell r="C507" t="str">
            <v>460200-800000</v>
          </cell>
          <cell r="D507" t="str">
            <v>ENVASE BLANCO 20 L TAPA AZUL</v>
          </cell>
          <cell r="E507">
            <v>3302</v>
          </cell>
          <cell r="F507">
            <v>129867.66</v>
          </cell>
        </row>
        <row r="508">
          <cell r="C508" t="str">
            <v>460200-802015</v>
          </cell>
          <cell r="D508" t="str">
            <v>ENV BLANQUEADOR SENSACIONAL 20L T/AZUL</v>
          </cell>
          <cell r="E508">
            <v>90</v>
          </cell>
          <cell r="F508">
            <v>3469.88</v>
          </cell>
        </row>
        <row r="509">
          <cell r="C509" t="str">
            <v>460200-809002</v>
          </cell>
          <cell r="D509" t="str">
            <v>ENV BCO MM BLANQUEADOR 20 L</v>
          </cell>
          <cell r="E509">
            <v>14948</v>
          </cell>
          <cell r="F509">
            <v>613357.19999999995</v>
          </cell>
        </row>
        <row r="510">
          <cell r="C510" t="str">
            <v>460700-000000</v>
          </cell>
          <cell r="D510" t="str">
            <v>PORRON CAP 70 KGS (PEROXIDO)</v>
          </cell>
          <cell r="E510">
            <v>9</v>
          </cell>
          <cell r="F510">
            <v>1763.49</v>
          </cell>
        </row>
        <row r="511">
          <cell r="C511" t="str">
            <v>462160-800000</v>
          </cell>
          <cell r="D511" t="str">
            <v>ENVASE AZUL 208 L</v>
          </cell>
          <cell r="E511">
            <v>0</v>
          </cell>
          <cell r="F511">
            <v>0</v>
          </cell>
        </row>
        <row r="512">
          <cell r="C512" t="str">
            <v>469999-000000</v>
          </cell>
          <cell r="D512" t="str">
            <v>CONTENEDOR NAT 1000 L VALV MARIPOSA</v>
          </cell>
          <cell r="E512">
            <v>57</v>
          </cell>
          <cell r="F512">
            <v>67611.59</v>
          </cell>
        </row>
        <row r="513">
          <cell r="C513" t="str">
            <v>469999-000001</v>
          </cell>
          <cell r="D513" t="str">
            <v>CONTENEDOR DE 1 TONELADA (IBC DE PEROXIDO)</v>
          </cell>
          <cell r="E513">
            <v>3</v>
          </cell>
          <cell r="F513">
            <v>13794.72</v>
          </cell>
        </row>
        <row r="514">
          <cell r="C514" t="str">
            <v>470000-000101</v>
          </cell>
          <cell r="D514" t="str">
            <v>TAPA R-28 BLANCA</v>
          </cell>
          <cell r="E514">
            <v>202</v>
          </cell>
          <cell r="F514">
            <v>34.340000000000003</v>
          </cell>
        </row>
        <row r="515">
          <cell r="C515" t="str">
            <v>470000-000102</v>
          </cell>
          <cell r="D515" t="str">
            <v>TAPA POLIGONAL R-28 AZUL (GV REFILL)</v>
          </cell>
          <cell r="E515">
            <v>38720</v>
          </cell>
          <cell r="F515">
            <v>10011.709999999999</v>
          </cell>
        </row>
        <row r="516">
          <cell r="C516" t="str">
            <v>470000-000280</v>
          </cell>
          <cell r="D516" t="str">
            <v>TAPA DOSIF T/HONGO 28/410 VDE</v>
          </cell>
          <cell r="E516">
            <v>119265</v>
          </cell>
          <cell r="F516">
            <v>81697.31</v>
          </cell>
        </row>
        <row r="517">
          <cell r="C517" t="str">
            <v>470000-000500</v>
          </cell>
          <cell r="D517" t="str">
            <v>TAPA R-45 BLANCA</v>
          </cell>
          <cell r="E517">
            <v>2055</v>
          </cell>
          <cell r="F517">
            <v>688.34</v>
          </cell>
        </row>
        <row r="518">
          <cell r="C518" t="str">
            <v>470000-000509</v>
          </cell>
          <cell r="D518" t="str">
            <v>TAPA 358 AZUL ROYAL 358RBX-S</v>
          </cell>
          <cell r="E518">
            <v>288200</v>
          </cell>
          <cell r="F518">
            <v>86314.96</v>
          </cell>
        </row>
        <row r="519">
          <cell r="C519" t="str">
            <v>470000-000900</v>
          </cell>
          <cell r="D519" t="str">
            <v>VALVULA DOSIF WX300</v>
          </cell>
          <cell r="E519">
            <v>289937</v>
          </cell>
          <cell r="F519">
            <v>879987.79</v>
          </cell>
        </row>
        <row r="520">
          <cell r="C520" t="str">
            <v>470000-000901</v>
          </cell>
          <cell r="D520" t="str">
            <v>VASO DOSIFICADOR WX301</v>
          </cell>
          <cell r="E520">
            <v>304229</v>
          </cell>
          <cell r="F520">
            <v>237633.27</v>
          </cell>
        </row>
        <row r="521">
          <cell r="C521" t="str">
            <v>470000-000902</v>
          </cell>
          <cell r="D521" t="str">
            <v>TAPA R-38 LWB COLOR BLANCO</v>
          </cell>
          <cell r="E521">
            <v>83511</v>
          </cell>
          <cell r="F521">
            <v>36578.639999999999</v>
          </cell>
        </row>
        <row r="522">
          <cell r="C522" t="str">
            <v>470000-000904</v>
          </cell>
          <cell r="D522" t="str">
            <v>VASO DOSIFICADOR WX301 (IMPORTACIÓN)</v>
          </cell>
          <cell r="E522">
            <v>280</v>
          </cell>
          <cell r="F522">
            <v>363.72</v>
          </cell>
        </row>
        <row r="523">
          <cell r="C523" t="str">
            <v>470000-000905</v>
          </cell>
          <cell r="D523" t="str">
            <v>TAPA R-38 LWB COLOR NEGRO</v>
          </cell>
          <cell r="E523">
            <v>28735</v>
          </cell>
          <cell r="F523">
            <v>12332.86</v>
          </cell>
        </row>
        <row r="524">
          <cell r="C524" t="str">
            <v>470000-000906</v>
          </cell>
          <cell r="D524" t="str">
            <v>TAPA R-38 CON POLIFOAM 1102K PP/F3 BLANCA</v>
          </cell>
          <cell r="E524">
            <v>12854</v>
          </cell>
          <cell r="F524">
            <v>5815.76</v>
          </cell>
        </row>
        <row r="525">
          <cell r="C525" t="str">
            <v>470000-000907</v>
          </cell>
          <cell r="D525" t="str">
            <v>VALVULA DOSIFICADORA DELTA TAP R-38/400 BOTON AZUL</v>
          </cell>
          <cell r="E525">
            <v>92568</v>
          </cell>
          <cell r="F525">
            <v>388986.43</v>
          </cell>
        </row>
        <row r="526">
          <cell r="C526" t="str">
            <v>470000-000908</v>
          </cell>
          <cell r="D526" t="str">
            <v>VASO MEDIDOR PARA DELTA-TAP</v>
          </cell>
          <cell r="E526">
            <v>86008</v>
          </cell>
          <cell r="F526">
            <v>109379.84</v>
          </cell>
        </row>
        <row r="527">
          <cell r="C527" t="str">
            <v>470001-000109</v>
          </cell>
          <cell r="D527" t="str">
            <v>ATOM TS3 DEXTER SPRAY-STREAM AZUL REFLEX</v>
          </cell>
          <cell r="E527">
            <v>24223</v>
          </cell>
          <cell r="F527">
            <v>51958.33</v>
          </cell>
        </row>
        <row r="528">
          <cell r="C528" t="str">
            <v>470001-000110</v>
          </cell>
          <cell r="D528" t="str">
            <v>ATOM TS3 DEXTER SPRAY-STREAM TRAN-AZUL R</v>
          </cell>
          <cell r="E528">
            <v>272823</v>
          </cell>
          <cell r="F528">
            <v>610822.51</v>
          </cell>
        </row>
        <row r="529">
          <cell r="C529" t="str">
            <v>470001-000111</v>
          </cell>
          <cell r="D529" t="str">
            <v>ATOM TS3 DEXTER SPRAY-STREAM AZUL REFLEX (ESPUMANTE)</v>
          </cell>
          <cell r="E529">
            <v>31427</v>
          </cell>
          <cell r="F529">
            <v>72926.27</v>
          </cell>
        </row>
        <row r="530">
          <cell r="C530" t="str">
            <v>480000-000100</v>
          </cell>
          <cell r="D530" t="str">
            <v>CORRUGADO NOW MISCELANEOS 1L R11 FLAUTA C</v>
          </cell>
          <cell r="E530">
            <v>7210</v>
          </cell>
          <cell r="F530">
            <v>54349.52</v>
          </cell>
        </row>
        <row r="531">
          <cell r="C531" t="str">
            <v>480000-000103</v>
          </cell>
          <cell r="D531" t="str">
            <v>CORRUGADO 1 L GV ANTI-HONGOS</v>
          </cell>
          <cell r="E531">
            <v>24</v>
          </cell>
          <cell r="F531">
            <v>172.8</v>
          </cell>
        </row>
        <row r="532">
          <cell r="C532" t="str">
            <v>480000-000109</v>
          </cell>
          <cell r="D532" t="str">
            <v>CAJA 1 L GV ANTI-HONGOS (37.3 x 33.3 x 29)</v>
          </cell>
          <cell r="E532">
            <v>1500.5</v>
          </cell>
          <cell r="F532">
            <v>12073.09</v>
          </cell>
        </row>
        <row r="533">
          <cell r="C533" t="str">
            <v>480000-000204</v>
          </cell>
          <cell r="D533" t="str">
            <v>CORRUGADO PET 2 L S/IMPRESION</v>
          </cell>
          <cell r="E533">
            <v>1295</v>
          </cell>
          <cell r="F533">
            <v>6358.38</v>
          </cell>
        </row>
        <row r="534">
          <cell r="C534" t="str">
            <v>480000-000280</v>
          </cell>
          <cell r="D534" t="str">
            <v>CAJA LAVATRASTES 2.8 L</v>
          </cell>
          <cell r="E534">
            <v>7574</v>
          </cell>
          <cell r="F534">
            <v>52002.58</v>
          </cell>
        </row>
        <row r="535">
          <cell r="C535" t="str">
            <v>480000-000281</v>
          </cell>
          <cell r="D535" t="str">
            <v>DIV INTERNO LAVATRASTES 2.8 L</v>
          </cell>
          <cell r="E535">
            <v>6033</v>
          </cell>
          <cell r="F535">
            <v>27251.07</v>
          </cell>
        </row>
        <row r="536">
          <cell r="C536" t="str">
            <v>480000-000282</v>
          </cell>
          <cell r="D536" t="str">
            <v>CAJA NOW LAVATRASTES 2.8 L CA</v>
          </cell>
          <cell r="E536">
            <v>77</v>
          </cell>
          <cell r="F536">
            <v>770</v>
          </cell>
        </row>
        <row r="537">
          <cell r="C537" t="str">
            <v>480000-000283</v>
          </cell>
          <cell r="D537" t="str">
            <v>DIV INT NOW LAVATRASTES 2.8 L CA</v>
          </cell>
          <cell r="E537">
            <v>648</v>
          </cell>
          <cell r="F537">
            <v>4138.95</v>
          </cell>
        </row>
        <row r="538">
          <cell r="C538" t="str">
            <v>480000-000374</v>
          </cell>
          <cell r="D538" t="str">
            <v>CORRUGADO PET 3.785 L S/IMPRESION</v>
          </cell>
          <cell r="E538">
            <v>864</v>
          </cell>
          <cell r="F538">
            <v>4579.2</v>
          </cell>
        </row>
        <row r="539">
          <cell r="C539" t="str">
            <v>480000-000500</v>
          </cell>
          <cell r="D539" t="str">
            <v>CORRUGADO PET 5 L CM</v>
          </cell>
          <cell r="E539">
            <v>93</v>
          </cell>
          <cell r="F539">
            <v>604.5</v>
          </cell>
        </row>
        <row r="540">
          <cell r="C540" t="str">
            <v>480000-000502</v>
          </cell>
          <cell r="D540" t="str">
            <v>CAJA INNOVADOR PISOS MADERA 5LT 40ECT LB</v>
          </cell>
          <cell r="E540">
            <v>2400</v>
          </cell>
          <cell r="F540">
            <v>27072</v>
          </cell>
        </row>
        <row r="541">
          <cell r="C541" t="str">
            <v>480000-000503</v>
          </cell>
          <cell r="D541" t="str">
            <v>DIV INT INNOVADOR PISOS MADERA 5LT 40ECT LB</v>
          </cell>
          <cell r="E541">
            <v>27</v>
          </cell>
          <cell r="F541">
            <v>174.96</v>
          </cell>
        </row>
        <row r="542">
          <cell r="C542" t="str">
            <v>480000-000504</v>
          </cell>
          <cell r="D542" t="str">
            <v>CAJA NOW 4+1 CA</v>
          </cell>
          <cell r="E542">
            <v>461</v>
          </cell>
          <cell r="F542">
            <v>4199.22</v>
          </cell>
        </row>
        <row r="543">
          <cell r="C543" t="str">
            <v>480000-000505</v>
          </cell>
          <cell r="D543" t="str">
            <v>DIV INT NOW 4+1 CA</v>
          </cell>
          <cell r="E543">
            <v>685</v>
          </cell>
          <cell r="F543">
            <v>6411.61</v>
          </cell>
        </row>
        <row r="544">
          <cell r="C544" t="str">
            <v>480000-000506</v>
          </cell>
          <cell r="D544" t="str">
            <v>CAJA NOW 5+1 CA</v>
          </cell>
          <cell r="E544">
            <v>704</v>
          </cell>
          <cell r="F544">
            <v>7355.38</v>
          </cell>
        </row>
        <row r="545">
          <cell r="C545" t="str">
            <v>480000-000507</v>
          </cell>
          <cell r="D545" t="str">
            <v>DIV INT NOW 5+1 CA</v>
          </cell>
          <cell r="E545">
            <v>1920</v>
          </cell>
          <cell r="F545">
            <v>19343.21</v>
          </cell>
        </row>
        <row r="546">
          <cell r="C546" t="str">
            <v>480000-000508</v>
          </cell>
          <cell r="D546" t="str">
            <v>CAJA NOW PISOS MADERA 5LT CA</v>
          </cell>
          <cell r="E546">
            <v>2400</v>
          </cell>
          <cell r="F546">
            <v>22932</v>
          </cell>
        </row>
        <row r="547">
          <cell r="C547" t="str">
            <v>480000-000509</v>
          </cell>
          <cell r="D547" t="str">
            <v>DIV INT NOW PISOS MADERA 5LT CA</v>
          </cell>
          <cell r="E547">
            <v>1975</v>
          </cell>
          <cell r="F547">
            <v>14077.8</v>
          </cell>
        </row>
        <row r="548">
          <cell r="C548" t="str">
            <v>480003-000100</v>
          </cell>
          <cell r="D548" t="str">
            <v>DIV CORTO MISCELANEOS 1 L 23 ECT (330X290)</v>
          </cell>
          <cell r="E548">
            <v>10448</v>
          </cell>
          <cell r="F548">
            <v>10682.1</v>
          </cell>
        </row>
        <row r="549">
          <cell r="C549" t="str">
            <v>480003-000503</v>
          </cell>
          <cell r="D549" t="str">
            <v>DIV CORTO 4+1 (88x30.5 CM) R11/KG CB</v>
          </cell>
          <cell r="E549">
            <v>2850</v>
          </cell>
          <cell r="F549">
            <v>8949</v>
          </cell>
        </row>
        <row r="550">
          <cell r="C550" t="str">
            <v>480003-000600</v>
          </cell>
          <cell r="D550" t="str">
            <v>DIV CORTO 5+1 (90.5X30.9 CM) D13</v>
          </cell>
          <cell r="E550">
            <v>14933</v>
          </cell>
          <cell r="F550">
            <v>55804.6</v>
          </cell>
        </row>
        <row r="551">
          <cell r="C551" t="str">
            <v>480003-000900</v>
          </cell>
          <cell r="D551" t="str">
            <v>DIV CORTO 9 L 44ECT CD</v>
          </cell>
          <cell r="E551">
            <v>42914</v>
          </cell>
          <cell r="F551">
            <v>99275.53</v>
          </cell>
        </row>
        <row r="552">
          <cell r="C552" t="str">
            <v>480003-001000</v>
          </cell>
          <cell r="D552" t="str">
            <v>DIV CORTO 4R 10L (98X42.7 CM) 44 ECT</v>
          </cell>
          <cell r="E552">
            <v>9990</v>
          </cell>
          <cell r="F552">
            <v>59514.53</v>
          </cell>
        </row>
        <row r="553">
          <cell r="C553" t="str">
            <v>480004-000100</v>
          </cell>
          <cell r="D553" t="str">
            <v>DIV LARGO MISCELANEOS 1 L 23 ECT (370X290)</v>
          </cell>
          <cell r="E553">
            <v>12140.5</v>
          </cell>
          <cell r="F553">
            <v>14184.04</v>
          </cell>
        </row>
        <row r="554">
          <cell r="C554" t="str">
            <v>480004-000600</v>
          </cell>
          <cell r="D554" t="str">
            <v>DIV LARGO 5+1(156X30.9 CM) D13</v>
          </cell>
          <cell r="E554">
            <v>10719</v>
          </cell>
          <cell r="F554">
            <v>63613.04</v>
          </cell>
        </row>
        <row r="555">
          <cell r="C555" t="str">
            <v>480004-000900</v>
          </cell>
          <cell r="D555" t="str">
            <v>DIV LARGO 1R 9 L 44ECT</v>
          </cell>
          <cell r="E555">
            <v>21324</v>
          </cell>
          <cell r="F555">
            <v>105905.68</v>
          </cell>
        </row>
        <row r="556">
          <cell r="C556" t="str">
            <v>480004-000901</v>
          </cell>
          <cell r="D556" t="str">
            <v>DIV LARGO 5R 9 L 44ECT CD</v>
          </cell>
          <cell r="E556">
            <v>8356</v>
          </cell>
          <cell r="F556">
            <v>41500.1</v>
          </cell>
        </row>
        <row r="557">
          <cell r="C557" t="str">
            <v>480004-001000</v>
          </cell>
          <cell r="D557" t="str">
            <v>DIV LARGO 5R 10L (118X42.7 CM) 44 ECT</v>
          </cell>
          <cell r="E557">
            <v>8039</v>
          </cell>
          <cell r="F557">
            <v>54849.18</v>
          </cell>
        </row>
        <row r="558">
          <cell r="C558" t="str">
            <v>480005-000046</v>
          </cell>
          <cell r="D558" t="str">
            <v>POSTE 120 PUNTOS X 46 CMS</v>
          </cell>
          <cell r="E558">
            <v>5824</v>
          </cell>
          <cell r="F558">
            <v>5125.12</v>
          </cell>
        </row>
        <row r="559">
          <cell r="C559" t="str">
            <v>480005-000096</v>
          </cell>
          <cell r="D559" t="str">
            <v>POSTE 250 PUNTOS X 96 CMS</v>
          </cell>
          <cell r="E559">
            <v>4000</v>
          </cell>
          <cell r="F559">
            <v>14680</v>
          </cell>
        </row>
        <row r="560">
          <cell r="C560" t="str">
            <v>480005-000106</v>
          </cell>
          <cell r="D560" t="str">
            <v>POSTE 200 PUNTOS X 106 CMS</v>
          </cell>
          <cell r="E560">
            <v>580</v>
          </cell>
          <cell r="F560">
            <v>2349</v>
          </cell>
        </row>
        <row r="561">
          <cell r="C561" t="str">
            <v>480005-000109</v>
          </cell>
          <cell r="D561" t="str">
            <v>POSTE 250 PUNTOS X 108.5 CMS</v>
          </cell>
          <cell r="E561">
            <v>8564</v>
          </cell>
          <cell r="F561">
            <v>41020.81</v>
          </cell>
        </row>
        <row r="562">
          <cell r="C562" t="str">
            <v>480005-000111</v>
          </cell>
          <cell r="D562" t="str">
            <v>POSTE 250 PUNTOS X 111.5 CMS</v>
          </cell>
          <cell r="E562">
            <v>2016</v>
          </cell>
          <cell r="F562">
            <v>8520</v>
          </cell>
        </row>
        <row r="563">
          <cell r="C563" t="str">
            <v>480005-000115</v>
          </cell>
          <cell r="D563" t="str">
            <v>POSTE 250 PUNTOS X 115 CMS</v>
          </cell>
          <cell r="E563">
            <v>3088</v>
          </cell>
          <cell r="F563">
            <v>13587.2</v>
          </cell>
        </row>
        <row r="564">
          <cell r="C564" t="str">
            <v>480005-000128</v>
          </cell>
          <cell r="D564" t="str">
            <v>POSTE 250 PUNTOS X 127.5 CMS</v>
          </cell>
          <cell r="E564">
            <v>16448</v>
          </cell>
          <cell r="F564">
            <v>92838.16</v>
          </cell>
        </row>
        <row r="565">
          <cell r="C565" t="str">
            <v>480005-000129</v>
          </cell>
          <cell r="D565" t="str">
            <v>POSTE 250 PUNTOS X 129.5 CMS</v>
          </cell>
          <cell r="E565">
            <v>4722</v>
          </cell>
          <cell r="F565">
            <v>24507.18</v>
          </cell>
        </row>
        <row r="566">
          <cell r="C566" t="str">
            <v>480005-000133</v>
          </cell>
          <cell r="D566" t="str">
            <v>POSTE 250 PUNTOS X 133 CMS</v>
          </cell>
          <cell r="E566">
            <v>4190</v>
          </cell>
          <cell r="F566">
            <v>23956.61</v>
          </cell>
        </row>
        <row r="567">
          <cell r="C567" t="str">
            <v>480005-000143</v>
          </cell>
          <cell r="D567" t="str">
            <v>POSTE 200 PUNTOS x 142 CM</v>
          </cell>
          <cell r="E567">
            <v>7709</v>
          </cell>
          <cell r="F567">
            <v>45634.48</v>
          </cell>
        </row>
        <row r="568">
          <cell r="C568" t="str">
            <v>480005-000144</v>
          </cell>
          <cell r="D568" t="str">
            <v>POSTE 250 PUNTOS X 142 CMS</v>
          </cell>
          <cell r="E568">
            <v>4860</v>
          </cell>
          <cell r="F568">
            <v>32812.79</v>
          </cell>
        </row>
        <row r="569">
          <cell r="C569" t="str">
            <v>480005-000170</v>
          </cell>
          <cell r="D569" t="str">
            <v>POSTE 250 PUNTOS X 170 CMS</v>
          </cell>
          <cell r="E569">
            <v>1330</v>
          </cell>
          <cell r="F569">
            <v>9709</v>
          </cell>
        </row>
        <row r="570">
          <cell r="C570" t="str">
            <v>480005-000200</v>
          </cell>
          <cell r="D570" t="str">
            <v>POSTE 250 PUNTOS X 197 CM</v>
          </cell>
          <cell r="E570">
            <v>1917</v>
          </cell>
          <cell r="F570">
            <v>16217.82</v>
          </cell>
        </row>
        <row r="571">
          <cell r="C571" t="str">
            <v>480005-000208</v>
          </cell>
          <cell r="D571" t="str">
            <v>POSTE 200 PUNTOS X 208 CM</v>
          </cell>
          <cell r="E571">
            <v>1608</v>
          </cell>
          <cell r="F571">
            <v>11432.88</v>
          </cell>
        </row>
        <row r="572">
          <cell r="C572" t="str">
            <v>480006-000280</v>
          </cell>
          <cell r="D572" t="str">
            <v>CHAROLA NOW LAVATRASTES 2.8 CA</v>
          </cell>
          <cell r="E572">
            <v>329</v>
          </cell>
          <cell r="F572">
            <v>11811.1</v>
          </cell>
        </row>
        <row r="573">
          <cell r="C573" t="str">
            <v>480006-000500</v>
          </cell>
          <cell r="D573" t="str">
            <v>CHAROLA NOW 4+1 D13</v>
          </cell>
          <cell r="E573">
            <v>308</v>
          </cell>
          <cell r="F573">
            <v>8003.26</v>
          </cell>
        </row>
        <row r="574">
          <cell r="C574" t="str">
            <v>480006-000501</v>
          </cell>
          <cell r="D574" t="str">
            <v>CHAROLA NOW 4+1 LB R16 C</v>
          </cell>
          <cell r="E574">
            <v>284</v>
          </cell>
          <cell r="F574">
            <v>6588.75</v>
          </cell>
        </row>
        <row r="575">
          <cell r="C575" t="str">
            <v>480006-000502</v>
          </cell>
          <cell r="D575" t="str">
            <v>CHAROLA PISOS MADERA 5 L</v>
          </cell>
          <cell r="E575">
            <v>150</v>
          </cell>
          <cell r="F575">
            <v>5119.5</v>
          </cell>
        </row>
        <row r="576">
          <cell r="C576" t="str">
            <v>480006-000505</v>
          </cell>
          <cell r="D576" t="str">
            <v>TAPA NOW 5+1 CA</v>
          </cell>
          <cell r="E576">
            <v>350</v>
          </cell>
          <cell r="F576">
            <v>13384</v>
          </cell>
        </row>
        <row r="577">
          <cell r="C577" t="str">
            <v>480006-000508</v>
          </cell>
          <cell r="D577" t="str">
            <v>CHAROLA MM BLANCA SIN IMPRESIÓN BIPACK</v>
          </cell>
          <cell r="E577">
            <v>2313</v>
          </cell>
          <cell r="F577">
            <v>47231.46</v>
          </cell>
        </row>
        <row r="578">
          <cell r="C578" t="str">
            <v>480006-000603</v>
          </cell>
          <cell r="D578" t="str">
            <v>CHAROLA MM DESENGRASANTE BIPACK</v>
          </cell>
          <cell r="E578">
            <v>6</v>
          </cell>
          <cell r="F578">
            <v>117.34</v>
          </cell>
        </row>
        <row r="579">
          <cell r="C579" t="str">
            <v>480006-000606</v>
          </cell>
          <cell r="D579" t="str">
            <v>CHAROLA MM BAÑOS CON CLORO BIPACK D16</v>
          </cell>
          <cell r="E579">
            <v>3039</v>
          </cell>
          <cell r="F579">
            <v>62056.35</v>
          </cell>
        </row>
        <row r="580">
          <cell r="C580" t="str">
            <v>480006-000607</v>
          </cell>
          <cell r="D580" t="str">
            <v>CHAROLA MM ABRILLANTADOR BIPACK D16</v>
          </cell>
          <cell r="E580">
            <v>1537</v>
          </cell>
          <cell r="F580">
            <v>31283.040000000001</v>
          </cell>
        </row>
        <row r="581">
          <cell r="C581" t="str">
            <v>480006-000608</v>
          </cell>
          <cell r="D581" t="str">
            <v>CHAROLA MM DESENGRASANTE P/MOTORES 5L D16</v>
          </cell>
          <cell r="E581">
            <v>1328</v>
          </cell>
          <cell r="F581">
            <v>27085.46</v>
          </cell>
        </row>
        <row r="582">
          <cell r="C582" t="str">
            <v>480006-000609</v>
          </cell>
          <cell r="D582" t="str">
            <v>CHAROLA MM DESENGRASANTE BIPACK D16</v>
          </cell>
          <cell r="E582">
            <v>2217</v>
          </cell>
          <cell r="F582">
            <v>45270.45</v>
          </cell>
        </row>
        <row r="583">
          <cell r="C583" t="str">
            <v>480006-000610</v>
          </cell>
          <cell r="D583" t="str">
            <v>CHAROLA MM VIDRIOS Y SUPERFICIES BIPACK D16</v>
          </cell>
          <cell r="E583">
            <v>920</v>
          </cell>
          <cell r="F583">
            <v>18759.509999999998</v>
          </cell>
        </row>
        <row r="584">
          <cell r="C584" t="str">
            <v>480006-000903</v>
          </cell>
          <cell r="D584" t="str">
            <v>CHAROLA MC SUAVIZANTE 9 L 40 ECT</v>
          </cell>
          <cell r="E584">
            <v>109</v>
          </cell>
          <cell r="F584">
            <v>2218.16</v>
          </cell>
        </row>
        <row r="585">
          <cell r="C585" t="str">
            <v>480006-000905</v>
          </cell>
          <cell r="D585" t="str">
            <v>TAPA BCA SIN IMPRESIÓN 9 L 40 ECT</v>
          </cell>
          <cell r="E585">
            <v>5924</v>
          </cell>
          <cell r="F585">
            <v>131332.4</v>
          </cell>
        </row>
        <row r="586">
          <cell r="C586" t="str">
            <v>480006-000907</v>
          </cell>
          <cell r="D586" t="str">
            <v>CHAROLA MM SUAVIZANTE 9 L 40 ECT</v>
          </cell>
          <cell r="E586">
            <v>261</v>
          </cell>
          <cell r="F586">
            <v>5509.52</v>
          </cell>
        </row>
        <row r="587">
          <cell r="C587" t="str">
            <v>480006-000908</v>
          </cell>
          <cell r="D587" t="str">
            <v>CHAROLA MM DETERGENTE 9 L 40 ECT</v>
          </cell>
          <cell r="E587">
            <v>324</v>
          </cell>
          <cell r="F587">
            <v>6906.02</v>
          </cell>
        </row>
        <row r="588">
          <cell r="C588" t="str">
            <v>480006-000909</v>
          </cell>
          <cell r="D588" t="str">
            <v>CHAROLA MM DETERGENTE R OSCURA 9L</v>
          </cell>
          <cell r="E588">
            <v>143</v>
          </cell>
          <cell r="F588">
            <v>2905.27</v>
          </cell>
        </row>
        <row r="589">
          <cell r="C589" t="str">
            <v>480006-000911</v>
          </cell>
          <cell r="D589" t="str">
            <v>CHAROLA MM SUAVIZANTE 9 L 40 ECT D16</v>
          </cell>
          <cell r="E589">
            <v>4018</v>
          </cell>
          <cell r="F589">
            <v>89079.05</v>
          </cell>
        </row>
        <row r="590">
          <cell r="C590" t="str">
            <v>480006-000912</v>
          </cell>
          <cell r="D590" t="str">
            <v>CHAROLA MM DETERGENTE 9 L 40 ECT D16</v>
          </cell>
          <cell r="E590">
            <v>4609</v>
          </cell>
          <cell r="F590">
            <v>102142.23</v>
          </cell>
        </row>
        <row r="591">
          <cell r="C591" t="str">
            <v>480006-000913</v>
          </cell>
          <cell r="D591" t="str">
            <v>CHAROLA MM DETERGENTE R OSCURA 9 L 40 ECT D16</v>
          </cell>
          <cell r="E591">
            <v>1422</v>
          </cell>
          <cell r="F591">
            <v>31462.43</v>
          </cell>
        </row>
        <row r="592">
          <cell r="C592" t="str">
            <v>480006-000914</v>
          </cell>
          <cell r="D592" t="str">
            <v>CHAROLA MM QUITAMANCHAS 9 L 40 ECT D16</v>
          </cell>
          <cell r="E592">
            <v>1048</v>
          </cell>
          <cell r="F592">
            <v>22338.12</v>
          </cell>
        </row>
        <row r="593">
          <cell r="C593" t="str">
            <v>480006-001000</v>
          </cell>
          <cell r="D593" t="str">
            <v>CHAROLA MM LIMPIADOR PINO 10 L 44 ECT</v>
          </cell>
          <cell r="E593">
            <v>8</v>
          </cell>
          <cell r="F593">
            <v>178.06</v>
          </cell>
        </row>
        <row r="594">
          <cell r="C594" t="str">
            <v>480006-001001</v>
          </cell>
          <cell r="D594" t="str">
            <v>CHAROLA MM LIMPIADOR MANZANA CANELA 10 L 44 ECT</v>
          </cell>
          <cell r="E594">
            <v>296</v>
          </cell>
          <cell r="F594">
            <v>6298.88</v>
          </cell>
        </row>
        <row r="595">
          <cell r="C595" t="str">
            <v>480006-001003</v>
          </cell>
          <cell r="D595" t="str">
            <v>CHAROLA LIMPIADOR SIN IMPRESION 10 L 44 ECT</v>
          </cell>
          <cell r="E595">
            <v>1854</v>
          </cell>
          <cell r="F595">
            <v>43087.06</v>
          </cell>
        </row>
        <row r="596">
          <cell r="C596" t="str">
            <v>480006-001005</v>
          </cell>
          <cell r="D596" t="str">
            <v>CHAROLA MM LIMPIADOR PINO 10 L 44 ECT D16</v>
          </cell>
          <cell r="E596">
            <v>2599</v>
          </cell>
          <cell r="F596">
            <v>60394.86</v>
          </cell>
        </row>
        <row r="597">
          <cell r="C597" t="str">
            <v>480006-001006</v>
          </cell>
          <cell r="D597" t="str">
            <v>CHAROLA MM LIMPIADOR BRISA DE MAR 10 L 44 ECT D16</v>
          </cell>
          <cell r="E597">
            <v>102</v>
          </cell>
          <cell r="F597">
            <v>2117.21</v>
          </cell>
        </row>
        <row r="598">
          <cell r="C598" t="str">
            <v>480006-002001</v>
          </cell>
          <cell r="D598" t="str">
            <v>SEPARADOR CORRUGADO S/G</v>
          </cell>
          <cell r="E598">
            <v>2982</v>
          </cell>
          <cell r="F598">
            <v>18163.18</v>
          </cell>
        </row>
        <row r="599">
          <cell r="C599" t="str">
            <v>480007-000506</v>
          </cell>
          <cell r="D599" t="str">
            <v>ESQ INTERIOR ISO 4+1 D13</v>
          </cell>
          <cell r="E599">
            <v>9</v>
          </cell>
          <cell r="F599">
            <v>20.239999999999998</v>
          </cell>
        </row>
        <row r="600">
          <cell r="C600" t="str">
            <v>480007-000601</v>
          </cell>
          <cell r="D600" t="str">
            <v>ESQ INTERIOR (48.4x30.9 CM) D13</v>
          </cell>
          <cell r="E600">
            <v>11921</v>
          </cell>
          <cell r="F600">
            <v>25483.94</v>
          </cell>
        </row>
        <row r="601">
          <cell r="C601" t="str">
            <v>480007-000907</v>
          </cell>
          <cell r="D601" t="str">
            <v>ESQ INTERIOR MM 44 ECT</v>
          </cell>
          <cell r="E601">
            <v>41630</v>
          </cell>
          <cell r="F601">
            <v>94916.4</v>
          </cell>
        </row>
        <row r="602">
          <cell r="C602" t="str">
            <v>480007-001000</v>
          </cell>
          <cell r="D602" t="str">
            <v>ESQ INTERIOR 10L (48X42.7 CM) 44 ECT</v>
          </cell>
          <cell r="E602">
            <v>5618</v>
          </cell>
          <cell r="F602">
            <v>17972.849999999999</v>
          </cell>
        </row>
        <row r="603">
          <cell r="C603" t="str">
            <v>480008-000500</v>
          </cell>
          <cell r="D603" t="str">
            <v>DIV MEDIANO 4+1 (93x30.5 CM) R11/KG CB</v>
          </cell>
          <cell r="E603">
            <v>3000</v>
          </cell>
          <cell r="F603">
            <v>9840</v>
          </cell>
        </row>
        <row r="604">
          <cell r="C604" t="str">
            <v>480008-000900</v>
          </cell>
          <cell r="D604" t="str">
            <v>DIV MEDIANO 3R 9 L 44ECT CD</v>
          </cell>
          <cell r="E604">
            <v>10918</v>
          </cell>
          <cell r="F604">
            <v>44141.98</v>
          </cell>
        </row>
        <row r="605">
          <cell r="C605" t="str">
            <v>480009-000100</v>
          </cell>
          <cell r="D605" t="str">
            <v>MARCO FOLD 2.5 X 2.5 X CAL.160 X 123 X 98.8CM</v>
          </cell>
          <cell r="E605">
            <v>1000</v>
          </cell>
          <cell r="F605">
            <v>25960</v>
          </cell>
        </row>
        <row r="606">
          <cell r="C606" t="str">
            <v>480009-000101</v>
          </cell>
          <cell r="D606" t="str">
            <v>MARCO FOLD 2.5 X 2.5 X CAL.160 X 122.5 X 104.5CM</v>
          </cell>
          <cell r="E606">
            <v>616</v>
          </cell>
          <cell r="F606">
            <v>16299.36</v>
          </cell>
        </row>
        <row r="607">
          <cell r="C607" t="str">
            <v>480009-000102</v>
          </cell>
          <cell r="D607" t="str">
            <v>MARCO FOLD 2.5 X 2.5 X CAL.160 X 122 X 100.6CM</v>
          </cell>
          <cell r="E607">
            <v>775</v>
          </cell>
          <cell r="F607">
            <v>20181</v>
          </cell>
        </row>
        <row r="608">
          <cell r="C608" t="str">
            <v>480009-000113</v>
          </cell>
          <cell r="D608" t="str">
            <v>MARCO FOLDEABLE CAL 160 96X113.5 CM</v>
          </cell>
          <cell r="E608">
            <v>458</v>
          </cell>
          <cell r="F608">
            <v>6787.56</v>
          </cell>
        </row>
        <row r="609">
          <cell r="C609" t="str">
            <v>480009-000122</v>
          </cell>
          <cell r="D609" t="str">
            <v>MARCO FOLDEABLE CALIBRE 160 97X122 CM</v>
          </cell>
          <cell r="E609">
            <v>240</v>
          </cell>
          <cell r="F609">
            <v>4838.3999999999996</v>
          </cell>
        </row>
        <row r="610">
          <cell r="C610" t="str">
            <v>490000-000006</v>
          </cell>
          <cell r="D610" t="str">
            <v>PEL PLAS 18"X1300´CAL 080 5 MAN (ROLLO)</v>
          </cell>
          <cell r="E610">
            <v>2518</v>
          </cell>
          <cell r="F610">
            <v>261115.82</v>
          </cell>
        </row>
        <row r="611">
          <cell r="C611" t="str">
            <v>490000-000011</v>
          </cell>
          <cell r="D611" t="str">
            <v>POLIOLEFINA  MR25 CF400, CAL 100-19”</v>
          </cell>
          <cell r="E611">
            <v>256.12082800000002</v>
          </cell>
          <cell r="F611">
            <v>805560.97</v>
          </cell>
        </row>
        <row r="612">
          <cell r="C612" t="str">
            <v>490000-000500</v>
          </cell>
          <cell r="D612" t="str">
            <v>PEL STRECH AUT ALTO DES 30" CAL 80</v>
          </cell>
          <cell r="E612">
            <v>584.69000000000005</v>
          </cell>
          <cell r="F612">
            <v>25874.71</v>
          </cell>
        </row>
        <row r="613">
          <cell r="C613" t="str">
            <v>490000-000501</v>
          </cell>
          <cell r="D613" t="str">
            <v>PEL POL BAJA DENSIDAD CAL 250 ANCHO PLANO 180 MTS</v>
          </cell>
          <cell r="E613">
            <v>2671.7307519999999</v>
          </cell>
          <cell r="F613">
            <v>105533.36</v>
          </cell>
        </row>
        <row r="614">
          <cell r="C614" t="str">
            <v>490000-000502</v>
          </cell>
          <cell r="D614" t="str">
            <v>PEL STRECH NEXUS CAL 80</v>
          </cell>
          <cell r="E614">
            <v>1750.884663</v>
          </cell>
          <cell r="F614">
            <v>139070.24</v>
          </cell>
        </row>
        <row r="615">
          <cell r="C615" t="str">
            <v>490001-100000</v>
          </cell>
          <cell r="D615" t="str">
            <v>CINTA ADHESIVA</v>
          </cell>
          <cell r="E615">
            <v>3994</v>
          </cell>
          <cell r="F615">
            <v>78705.83</v>
          </cell>
        </row>
        <row r="616">
          <cell r="C616" t="str">
            <v>490002-000300</v>
          </cell>
          <cell r="D616" t="str">
            <v>TARIMA CHEP</v>
          </cell>
          <cell r="E616">
            <v>2583</v>
          </cell>
          <cell r="F616">
            <v>65315.88</v>
          </cell>
        </row>
        <row r="617">
          <cell r="C617" t="str">
            <v>490002-000301</v>
          </cell>
          <cell r="D617" t="str">
            <v>TARIMA BLANCA</v>
          </cell>
          <cell r="E617">
            <v>3</v>
          </cell>
          <cell r="F617">
            <v>165</v>
          </cell>
        </row>
        <row r="618">
          <cell r="C618" t="str">
            <v>490002-000302</v>
          </cell>
          <cell r="D618" t="str">
            <v>TARIMA CON TRATAMIENTO FITOSANITARIO</v>
          </cell>
          <cell r="E618">
            <v>144</v>
          </cell>
          <cell r="F618">
            <v>9732.7999999999993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B-38"/>
      <sheetName val="Detalle"/>
      <sheetName val="OBSOLETOS"/>
      <sheetName val="HTrabajo"/>
    </sheetNames>
    <sheetDataSet>
      <sheetData sheetId="0"/>
      <sheetData sheetId="1"/>
      <sheetData sheetId="2"/>
      <sheetData sheetId="3">
        <row r="10">
          <cell r="C10" t="str">
            <v>101001-000101</v>
          </cell>
          <cell r="D10" t="str">
            <v>NOW DESENGRASANTE MULTIUSOS 1 L</v>
          </cell>
          <cell r="E10">
            <v>327</v>
          </cell>
          <cell r="F10">
            <v>3672.53</v>
          </cell>
        </row>
        <row r="11">
          <cell r="C11" t="str">
            <v>101001-000601</v>
          </cell>
          <cell r="D11" t="str">
            <v>NOW DESENGRASANTE MULTIUSOS 5/1 L</v>
          </cell>
          <cell r="E11">
            <v>590</v>
          </cell>
          <cell r="F11">
            <v>24298.93</v>
          </cell>
        </row>
        <row r="12">
          <cell r="C12" t="str">
            <v>101001-000607</v>
          </cell>
          <cell r="D12" t="str">
            <v>NOW ALL PURPOSE SUPER DEGREASER 5/1 L</v>
          </cell>
          <cell r="E12">
            <v>1568</v>
          </cell>
          <cell r="F12">
            <v>78359.55</v>
          </cell>
        </row>
        <row r="13">
          <cell r="C13" t="str">
            <v>101001-001200</v>
          </cell>
          <cell r="D13" t="str">
            <v>NOW MULTIUSOS 1 L (CAJA/12 PZAS)</v>
          </cell>
          <cell r="E13">
            <v>1224</v>
          </cell>
          <cell r="F13">
            <v>166295.01999999999</v>
          </cell>
        </row>
        <row r="14">
          <cell r="C14" t="str">
            <v>101001-002001</v>
          </cell>
          <cell r="D14" t="str">
            <v>NOW DESENGRASANTE MULTIUSOS 20 L</v>
          </cell>
          <cell r="E14">
            <v>96</v>
          </cell>
          <cell r="F14">
            <v>9606.6</v>
          </cell>
        </row>
        <row r="15">
          <cell r="C15" t="str">
            <v>101001-002002</v>
          </cell>
          <cell r="D15" t="str">
            <v>NOW DESENGRASANTE MULTIUSOS 20 L (PDC)</v>
          </cell>
          <cell r="E15">
            <v>78</v>
          </cell>
          <cell r="F15">
            <v>4036.8</v>
          </cell>
        </row>
        <row r="16">
          <cell r="C16" t="str">
            <v>101003-000101</v>
          </cell>
          <cell r="D16" t="str">
            <v>NOW DESENGRASANTE DE COCINA 1 L</v>
          </cell>
          <cell r="E16">
            <v>89</v>
          </cell>
          <cell r="F16">
            <v>1066.5999999999999</v>
          </cell>
        </row>
        <row r="17">
          <cell r="C17" t="str">
            <v>101003-000110</v>
          </cell>
          <cell r="D17" t="str">
            <v>NOW COCINA DESENGRASANTE 1 L CR</v>
          </cell>
          <cell r="E17">
            <v>3</v>
          </cell>
          <cell r="F17">
            <v>30.11</v>
          </cell>
        </row>
        <row r="18">
          <cell r="C18" t="str">
            <v>101003-001200</v>
          </cell>
          <cell r="D18" t="str">
            <v>NOW COCINA 1 L (CAJA 12PZAS)</v>
          </cell>
          <cell r="E18">
            <v>355</v>
          </cell>
          <cell r="F18">
            <v>41111.86</v>
          </cell>
        </row>
        <row r="19">
          <cell r="C19" t="str">
            <v>101003-002001</v>
          </cell>
          <cell r="D19" t="str">
            <v>NOW DESENGRASANTE DE COCINA 20 L</v>
          </cell>
          <cell r="E19">
            <v>103</v>
          </cell>
          <cell r="F19">
            <v>11563.29</v>
          </cell>
        </row>
        <row r="20">
          <cell r="C20" t="str">
            <v>101004-000101</v>
          </cell>
          <cell r="D20" t="str">
            <v>NOW VIDRIOS Y SUPERFICIES 1 L</v>
          </cell>
          <cell r="E20">
            <v>270</v>
          </cell>
          <cell r="F20">
            <v>2242.8000000000002</v>
          </cell>
        </row>
        <row r="21">
          <cell r="C21" t="str">
            <v>101004-000601</v>
          </cell>
          <cell r="D21" t="str">
            <v>NOW VIDRIOS Y SUPERFICIES 5/1 L</v>
          </cell>
          <cell r="E21">
            <v>192</v>
          </cell>
          <cell r="F21">
            <v>6496.26</v>
          </cell>
        </row>
        <row r="22">
          <cell r="C22" t="str">
            <v>101004-001200</v>
          </cell>
          <cell r="D22" t="str">
            <v>NOW VIDRIOS 1 L (CAJA/12 PZAS)</v>
          </cell>
          <cell r="E22">
            <v>492</v>
          </cell>
          <cell r="F22">
            <v>48599.49</v>
          </cell>
        </row>
        <row r="23">
          <cell r="C23" t="str">
            <v>101004-002001</v>
          </cell>
          <cell r="D23" t="str">
            <v>NOW VIDRIOS Y SUPERFICIES 20 L</v>
          </cell>
          <cell r="E23">
            <v>225</v>
          </cell>
          <cell r="F23">
            <v>18977.330000000002</v>
          </cell>
        </row>
        <row r="24">
          <cell r="C24" t="str">
            <v>101006-000501</v>
          </cell>
          <cell r="D24" t="str">
            <v>NOW DETERGENTE PARA ROPA 5 L</v>
          </cell>
          <cell r="E24">
            <v>1512</v>
          </cell>
          <cell r="F24">
            <v>41110.559999999998</v>
          </cell>
        </row>
        <row r="25">
          <cell r="C25" t="str">
            <v>101006-000903</v>
          </cell>
          <cell r="D25" t="str">
            <v>NOW DETERGENTE LIQUIDO PARA ROPA DE COLOR 9 L PR</v>
          </cell>
          <cell r="E25">
            <v>0</v>
          </cell>
          <cell r="F25">
            <v>0</v>
          </cell>
        </row>
        <row r="26">
          <cell r="C26" t="str">
            <v>101007-000501</v>
          </cell>
          <cell r="D26" t="str">
            <v>NOW SUAVIZANTE DE TELAS 5 L</v>
          </cell>
          <cell r="E26">
            <v>0</v>
          </cell>
          <cell r="F26">
            <v>0</v>
          </cell>
        </row>
        <row r="27">
          <cell r="C27" t="str">
            <v>101008-000101</v>
          </cell>
          <cell r="D27" t="str">
            <v>NOW BAÑOS Y AZULEJOS 1 L</v>
          </cell>
          <cell r="E27">
            <v>57</v>
          </cell>
          <cell r="F27">
            <v>574.27</v>
          </cell>
        </row>
        <row r="28">
          <cell r="C28" t="str">
            <v>101008-000600</v>
          </cell>
          <cell r="D28" t="str">
            <v>NOW LIMPIADOR BAÑOS Y AZULEJOS CON CLORO ACTIVO ANTI HONGOS 5/1 L/112 PLT CA</v>
          </cell>
          <cell r="E28">
            <v>1</v>
          </cell>
          <cell r="F28">
            <v>5138.58</v>
          </cell>
        </row>
        <row r="29">
          <cell r="C29" t="str">
            <v>101008-000601</v>
          </cell>
          <cell r="D29" t="str">
            <v>NOW BAÑOS Y AZULEJOS 5/1 L</v>
          </cell>
          <cell r="E29">
            <v>382</v>
          </cell>
          <cell r="F29">
            <v>15997.17</v>
          </cell>
        </row>
        <row r="30">
          <cell r="C30" t="str">
            <v>101008-001200</v>
          </cell>
          <cell r="D30" t="str">
            <v>NOW BAÑOS 1 L (CAJA/12 PZAS)</v>
          </cell>
          <cell r="E30">
            <v>1189</v>
          </cell>
          <cell r="F30">
            <v>147325.18</v>
          </cell>
        </row>
        <row r="31">
          <cell r="C31" t="str">
            <v>101008-002001</v>
          </cell>
          <cell r="D31" t="str">
            <v>NOW BAÑOS Y AZULEJOS 20 L</v>
          </cell>
          <cell r="E31">
            <v>136</v>
          </cell>
          <cell r="F31">
            <v>12993.08</v>
          </cell>
        </row>
        <row r="32">
          <cell r="C32" t="str">
            <v>101008-002002</v>
          </cell>
          <cell r="D32" t="str">
            <v>NOW BAÑOS Y AZULEJOS 20 L (PDC)</v>
          </cell>
          <cell r="E32">
            <v>1</v>
          </cell>
          <cell r="F32">
            <v>30.17</v>
          </cell>
        </row>
        <row r="33">
          <cell r="C33" t="str">
            <v>101008-020801</v>
          </cell>
          <cell r="D33" t="str">
            <v>NOW BAÑOS Y AZULEJOS 208 L</v>
          </cell>
          <cell r="E33">
            <v>1</v>
          </cell>
          <cell r="F33">
            <v>878.65</v>
          </cell>
        </row>
        <row r="34">
          <cell r="C34" t="str">
            <v>101016-000281</v>
          </cell>
          <cell r="D34" t="str">
            <v>NOW LAVATRASTES LIMON 2.80 L MX</v>
          </cell>
          <cell r="E34">
            <v>1586</v>
          </cell>
          <cell r="F34">
            <v>57253.21</v>
          </cell>
        </row>
        <row r="35">
          <cell r="C35" t="str">
            <v>101016-000282</v>
          </cell>
          <cell r="D35" t="str">
            <v>NOW LAVATRASTES LIMON 2.80 L PR</v>
          </cell>
          <cell r="E35">
            <v>316</v>
          </cell>
          <cell r="F35">
            <v>11900.99</v>
          </cell>
        </row>
        <row r="36">
          <cell r="C36" t="str">
            <v>101017-000201</v>
          </cell>
          <cell r="D36" t="str">
            <v>NOW LIMPIADOR LIMON 2 L</v>
          </cell>
          <cell r="E36">
            <v>240</v>
          </cell>
          <cell r="F36">
            <v>3452.27</v>
          </cell>
        </row>
        <row r="37">
          <cell r="C37" t="str">
            <v>101017-000501</v>
          </cell>
          <cell r="D37" t="str">
            <v>NOW LIMPIADOR LIMON 5 L</v>
          </cell>
          <cell r="E37">
            <v>1456</v>
          </cell>
          <cell r="F37">
            <v>40217.24</v>
          </cell>
        </row>
        <row r="38">
          <cell r="C38" t="str">
            <v>101017-001001</v>
          </cell>
          <cell r="D38" t="str">
            <v>NOW LIMPIADOR LIMON 10 L</v>
          </cell>
          <cell r="E38">
            <v>668</v>
          </cell>
          <cell r="F38">
            <v>32269.73</v>
          </cell>
        </row>
        <row r="39">
          <cell r="C39" t="str">
            <v>101017-001200</v>
          </cell>
          <cell r="D39" t="str">
            <v>NOW LIMON 2 L (CAJA/6 PZAS)</v>
          </cell>
          <cell r="E39">
            <v>387</v>
          </cell>
          <cell r="F39">
            <v>32397.01</v>
          </cell>
        </row>
        <row r="40">
          <cell r="C40" t="str">
            <v>101017-002001</v>
          </cell>
          <cell r="D40" t="str">
            <v>NOW LIMPIADOR LIMON 20 L</v>
          </cell>
          <cell r="E40">
            <v>111</v>
          </cell>
          <cell r="F40">
            <v>13443.36</v>
          </cell>
        </row>
        <row r="41">
          <cell r="C41" t="str">
            <v>101019-001001</v>
          </cell>
          <cell r="D41" t="str">
            <v>NOW LIMPIADOR MANZANA CANELA 10 L</v>
          </cell>
          <cell r="E41">
            <v>523</v>
          </cell>
          <cell r="F41">
            <v>15448.27</v>
          </cell>
        </row>
        <row r="42">
          <cell r="C42" t="str">
            <v>101019-002002</v>
          </cell>
          <cell r="D42" t="str">
            <v>NOW LIMPIADOR MANZANA CANELA 20 L</v>
          </cell>
          <cell r="E42">
            <v>43</v>
          </cell>
          <cell r="F42">
            <v>2306.08</v>
          </cell>
        </row>
        <row r="43">
          <cell r="C43" t="str">
            <v>101021-000401</v>
          </cell>
          <cell r="D43" t="str">
            <v>NOW PRELAVADOR OXÍGENO 4 L</v>
          </cell>
          <cell r="E43">
            <v>16</v>
          </cell>
          <cell r="F43">
            <v>419.96</v>
          </cell>
        </row>
        <row r="44">
          <cell r="C44" t="str">
            <v>101021-001001</v>
          </cell>
          <cell r="D44" t="str">
            <v>NOW QUITAMANCHAS 10 L</v>
          </cell>
          <cell r="E44">
            <v>428</v>
          </cell>
          <cell r="F44">
            <v>29285.9</v>
          </cell>
        </row>
        <row r="45">
          <cell r="C45" t="str">
            <v>101025-001001</v>
          </cell>
          <cell r="D45" t="str">
            <v>NOW LIMPIADOR BRISA DE MAR 10 L</v>
          </cell>
          <cell r="E45">
            <v>90</v>
          </cell>
          <cell r="F45">
            <v>3682.26</v>
          </cell>
        </row>
        <row r="46">
          <cell r="C46" t="str">
            <v>102002-000501</v>
          </cell>
          <cell r="D46" t="str">
            <v>SENSACIONAL LIMPIADOR LAVANDA 5 L</v>
          </cell>
          <cell r="E46">
            <v>419</v>
          </cell>
          <cell r="F46">
            <v>10342.52</v>
          </cell>
        </row>
        <row r="47">
          <cell r="C47" t="str">
            <v>102002-001001</v>
          </cell>
          <cell r="D47" t="str">
            <v>SENSACIONAL LIMPIADOR LAVANDA 10 L</v>
          </cell>
          <cell r="E47">
            <v>552</v>
          </cell>
          <cell r="F47">
            <v>25224.14</v>
          </cell>
        </row>
        <row r="48">
          <cell r="C48" t="str">
            <v>102002-002001</v>
          </cell>
          <cell r="D48" t="str">
            <v>SENSACIONAL LIMPIADOR LAVANDA 20 L</v>
          </cell>
          <cell r="E48">
            <v>191</v>
          </cell>
          <cell r="F48">
            <v>17702.099999999999</v>
          </cell>
        </row>
        <row r="49">
          <cell r="C49" t="str">
            <v>102004-000501</v>
          </cell>
          <cell r="D49" t="str">
            <v>SENSACIONAL LIMPIADOR PINO 5 L</v>
          </cell>
          <cell r="E49">
            <v>355</v>
          </cell>
          <cell r="F49">
            <v>8296.66</v>
          </cell>
        </row>
        <row r="50">
          <cell r="C50" t="str">
            <v>102004-001001</v>
          </cell>
          <cell r="D50" t="str">
            <v>SENSACIONAL LIMPIADOR PINO 10 L</v>
          </cell>
          <cell r="E50">
            <v>405</v>
          </cell>
          <cell r="F50">
            <v>17536.36</v>
          </cell>
        </row>
        <row r="51">
          <cell r="C51" t="str">
            <v>102004-001002</v>
          </cell>
          <cell r="D51" t="str">
            <v>SENSACIONAL LIMPIADOR PINO 10 L (PDC)</v>
          </cell>
          <cell r="E51">
            <v>59</v>
          </cell>
          <cell r="F51">
            <v>2919.01</v>
          </cell>
        </row>
        <row r="52">
          <cell r="C52" t="str">
            <v>102004-002001</v>
          </cell>
          <cell r="D52" t="str">
            <v>SENSACIONAL LIMPIADOR PINO 20 L</v>
          </cell>
          <cell r="E52">
            <v>75</v>
          </cell>
          <cell r="F52">
            <v>7691.64</v>
          </cell>
        </row>
        <row r="53">
          <cell r="C53" t="str">
            <v>102005-002001</v>
          </cell>
          <cell r="D53" t="str">
            <v>SENSACIONAL SUAVIZANTE COMPLETE 20 L</v>
          </cell>
          <cell r="E53">
            <v>39</v>
          </cell>
          <cell r="F53">
            <v>4616.5200000000004</v>
          </cell>
        </row>
        <row r="54">
          <cell r="C54" t="str">
            <v>102015-002001</v>
          </cell>
          <cell r="D54" t="str">
            <v>SENSACIONAL BLANQUEADOR 20 L</v>
          </cell>
          <cell r="E54">
            <v>140</v>
          </cell>
          <cell r="F54">
            <v>9629.11</v>
          </cell>
        </row>
        <row r="55">
          <cell r="C55" t="str">
            <v>102015-002002</v>
          </cell>
          <cell r="D55" t="str">
            <v>SENSACIONAL BLANQUEADOR 20 L (PDC)</v>
          </cell>
          <cell r="E55">
            <v>2</v>
          </cell>
          <cell r="F55">
            <v>60.34</v>
          </cell>
        </row>
        <row r="56">
          <cell r="C56" t="str">
            <v>102026-000501</v>
          </cell>
          <cell r="D56" t="str">
            <v>SENSACIONAL SUAVIZANTE 5 L</v>
          </cell>
          <cell r="E56">
            <v>642</v>
          </cell>
          <cell r="F56">
            <v>24556.09</v>
          </cell>
        </row>
        <row r="57">
          <cell r="C57" t="str">
            <v>102026-001001</v>
          </cell>
          <cell r="D57" t="str">
            <v>SENSACIONAL SUAVIZANTE 10 L</v>
          </cell>
          <cell r="E57">
            <v>322</v>
          </cell>
          <cell r="F57">
            <v>19015.21</v>
          </cell>
        </row>
        <row r="58">
          <cell r="C58" t="str">
            <v>102026-002001</v>
          </cell>
          <cell r="D58" t="str">
            <v>SENSACIONAL SUAVIZANTE 20 L</v>
          </cell>
          <cell r="E58">
            <v>401</v>
          </cell>
          <cell r="F58">
            <v>118002.44</v>
          </cell>
        </row>
        <row r="59">
          <cell r="C59" t="str">
            <v>102026-002002</v>
          </cell>
          <cell r="D59" t="str">
            <v>SENSACIONAL SUAVIZANTE 20 L (PDC)</v>
          </cell>
          <cell r="E59">
            <v>2</v>
          </cell>
          <cell r="F59">
            <v>10286.530000000001</v>
          </cell>
        </row>
        <row r="60">
          <cell r="C60" t="str">
            <v>102026-020801</v>
          </cell>
          <cell r="D60" t="str">
            <v>SENSACIONAL SUAVIZANTE 208 L</v>
          </cell>
          <cell r="E60">
            <v>2</v>
          </cell>
          <cell r="F60">
            <v>2708.5</v>
          </cell>
        </row>
        <row r="61">
          <cell r="C61" t="str">
            <v>102026-100000</v>
          </cell>
          <cell r="D61" t="str">
            <v>SENSACIONAL SUAVIZANTE 1000 L</v>
          </cell>
          <cell r="E61">
            <v>1</v>
          </cell>
          <cell r="F61">
            <v>4563.75</v>
          </cell>
        </row>
        <row r="62">
          <cell r="C62" t="str">
            <v>102029-000501</v>
          </cell>
          <cell r="D62" t="str">
            <v>SENSACIONAL DETERGENTE 5 L</v>
          </cell>
          <cell r="E62">
            <v>1158</v>
          </cell>
          <cell r="F62">
            <v>35740.36</v>
          </cell>
        </row>
        <row r="63">
          <cell r="C63" t="str">
            <v>102029-000902</v>
          </cell>
          <cell r="D63" t="str">
            <v>SENSACIONAL DETERGENTE 9 L (PDC)</v>
          </cell>
          <cell r="E63">
            <v>55</v>
          </cell>
          <cell r="F63">
            <v>1659.48</v>
          </cell>
        </row>
        <row r="64">
          <cell r="C64" t="str">
            <v>102029-001001</v>
          </cell>
          <cell r="D64" t="str">
            <v>SENSACIONAL DETERGENTE 10 L</v>
          </cell>
          <cell r="E64">
            <v>723</v>
          </cell>
          <cell r="F64">
            <v>36880.07</v>
          </cell>
        </row>
        <row r="65">
          <cell r="C65" t="str">
            <v>102029-001002</v>
          </cell>
          <cell r="D65" t="str">
            <v>SENSACIONAL DETERGENTE 10 L (PDC) DOT</v>
          </cell>
          <cell r="E65">
            <v>561</v>
          </cell>
          <cell r="F65">
            <v>35123.07</v>
          </cell>
        </row>
        <row r="66">
          <cell r="C66" t="str">
            <v>102029-002001</v>
          </cell>
          <cell r="D66" t="str">
            <v>SENSACIONAL DETERGENTE 20 L</v>
          </cell>
          <cell r="E66">
            <v>1434</v>
          </cell>
          <cell r="F66">
            <v>174836.98</v>
          </cell>
        </row>
        <row r="67">
          <cell r="C67" t="str">
            <v>102029-002002</v>
          </cell>
          <cell r="D67" t="str">
            <v>SENSACIONAL DETERGENTE 20 L (PDC)</v>
          </cell>
          <cell r="E67">
            <v>10</v>
          </cell>
          <cell r="F67">
            <v>1135.08</v>
          </cell>
        </row>
        <row r="68">
          <cell r="C68" t="str">
            <v>102029-020801</v>
          </cell>
          <cell r="D68" t="str">
            <v>SENSACIONAL DETERGENTE 208 L</v>
          </cell>
          <cell r="E68">
            <v>2</v>
          </cell>
          <cell r="F68">
            <v>2337.5</v>
          </cell>
        </row>
        <row r="69">
          <cell r="C69" t="str">
            <v>103000-000100</v>
          </cell>
          <cell r="D69" t="str">
            <v>MIRACHEM OPTIX SCREEN, LENS &amp; DISPLAY CLEANER 32 Oz</v>
          </cell>
          <cell r="E69">
            <v>636</v>
          </cell>
          <cell r="F69">
            <v>19234.400000000001</v>
          </cell>
        </row>
        <row r="70">
          <cell r="C70" t="str">
            <v>103001-000102</v>
          </cell>
          <cell r="D70" t="str">
            <v>MIRACHEM 500 PW AEROSOL 18 OZ</v>
          </cell>
          <cell r="E70">
            <v>569</v>
          </cell>
          <cell r="F70">
            <v>33497.06</v>
          </cell>
        </row>
        <row r="71">
          <cell r="C71" t="str">
            <v>103001-000501</v>
          </cell>
          <cell r="D71" t="str">
            <v>MIRACHEM 500 5 L</v>
          </cell>
          <cell r="E71">
            <v>10</v>
          </cell>
          <cell r="F71">
            <v>898.32</v>
          </cell>
        </row>
        <row r="72">
          <cell r="C72" t="str">
            <v>103001-001891</v>
          </cell>
          <cell r="D72" t="str">
            <v>MIRACHEM 500 18.9 L</v>
          </cell>
          <cell r="E72">
            <v>102</v>
          </cell>
          <cell r="F72">
            <v>45147.46</v>
          </cell>
        </row>
        <row r="73">
          <cell r="C73" t="str">
            <v>103001-020801</v>
          </cell>
          <cell r="D73" t="str">
            <v>MIRACHEM 500 208 L</v>
          </cell>
          <cell r="E73">
            <v>17</v>
          </cell>
          <cell r="F73">
            <v>78100.160000000003</v>
          </cell>
        </row>
        <row r="74">
          <cell r="C74" t="str">
            <v>103002-001891</v>
          </cell>
          <cell r="D74" t="str">
            <v>MIRACHEM 250 RUST &amp; SCALE REMOVER 5 GAL</v>
          </cell>
          <cell r="E74">
            <v>30</v>
          </cell>
          <cell r="F74">
            <v>12648.42</v>
          </cell>
        </row>
        <row r="75">
          <cell r="C75" t="str">
            <v>103003-020801</v>
          </cell>
          <cell r="D75" t="str">
            <v>MIRACHEM 750 208 L</v>
          </cell>
          <cell r="E75">
            <v>26</v>
          </cell>
          <cell r="F75">
            <v>151480.23000000001</v>
          </cell>
        </row>
        <row r="76">
          <cell r="C76" t="str">
            <v>104003-000281</v>
          </cell>
          <cell r="D76" t="str">
            <v>INNOVADOR LAVATRASTES LIMON 2.80 L</v>
          </cell>
          <cell r="E76">
            <v>9</v>
          </cell>
          <cell r="F76">
            <v>295.16000000000003</v>
          </cell>
        </row>
        <row r="77">
          <cell r="C77" t="str">
            <v>105000-000901</v>
          </cell>
          <cell r="D77" t="str">
            <v>NATURAL SCIENCE DETERGENTE 9 L MX</v>
          </cell>
          <cell r="E77">
            <v>101</v>
          </cell>
          <cell r="F77">
            <v>5383.44</v>
          </cell>
        </row>
        <row r="78">
          <cell r="C78" t="str">
            <v>105000-000903</v>
          </cell>
          <cell r="D78" t="str">
            <v>NATURAL SCIENCE DETERGENTE 9 L PR</v>
          </cell>
          <cell r="E78">
            <v>900</v>
          </cell>
          <cell r="F78">
            <v>55717.27</v>
          </cell>
        </row>
        <row r="79">
          <cell r="C79" t="str">
            <v>105001-000901</v>
          </cell>
          <cell r="D79" t="str">
            <v>NATURAL SCIENCE SUAVIZANTE 9 L MX</v>
          </cell>
          <cell r="E79">
            <v>742</v>
          </cell>
          <cell r="F79">
            <v>48566.37</v>
          </cell>
        </row>
        <row r="80">
          <cell r="C80" t="str">
            <v>105001-000903</v>
          </cell>
          <cell r="D80" t="str">
            <v>NATURAL SCIENCE SUAVIZANTE 9 L PR</v>
          </cell>
          <cell r="E80">
            <v>0</v>
          </cell>
          <cell r="F80">
            <v>0</v>
          </cell>
        </row>
        <row r="81">
          <cell r="C81" t="str">
            <v>105002-000901</v>
          </cell>
          <cell r="D81" t="str">
            <v>NATURAL SCIENCE DETERGENTE ROPA OSCURA 9 L MX</v>
          </cell>
          <cell r="E81">
            <v>28</v>
          </cell>
          <cell r="F81">
            <v>1870.57</v>
          </cell>
        </row>
        <row r="82">
          <cell r="C82" t="str">
            <v>105002-000903</v>
          </cell>
          <cell r="D82" t="str">
            <v>NATURAL SCIENCE DETERGENTE ROPA OSCURA 9 L PR</v>
          </cell>
          <cell r="E82">
            <v>0</v>
          </cell>
          <cell r="F82">
            <v>0</v>
          </cell>
        </row>
        <row r="83">
          <cell r="C83" t="str">
            <v>107023-002001</v>
          </cell>
          <cell r="D83" t="str">
            <v>MC DETERGENTE 20L</v>
          </cell>
          <cell r="E83">
            <v>44</v>
          </cell>
          <cell r="F83">
            <v>4926.6499999999996</v>
          </cell>
        </row>
        <row r="84">
          <cell r="C84" t="str">
            <v>107025-000500</v>
          </cell>
          <cell r="D84" t="str">
            <v>MC BAÑOS Y AZULEJOS 4/1 L/128 PLT</v>
          </cell>
          <cell r="E84">
            <v>12</v>
          </cell>
          <cell r="F84">
            <v>45325.39</v>
          </cell>
        </row>
        <row r="85">
          <cell r="C85" t="str">
            <v>107026-000901</v>
          </cell>
          <cell r="D85" t="str">
            <v>MC DETERGENTE ROPA OSCURA 9L</v>
          </cell>
          <cell r="E85">
            <v>48</v>
          </cell>
          <cell r="F85">
            <v>3252.87</v>
          </cell>
        </row>
        <row r="86">
          <cell r="C86" t="str">
            <v>108001-000101</v>
          </cell>
          <cell r="D86" t="str">
            <v>GV ANTI-HONGOS 1 L ATOM</v>
          </cell>
          <cell r="E86">
            <v>26432</v>
          </cell>
          <cell r="F86">
            <v>262902.12</v>
          </cell>
        </row>
        <row r="87">
          <cell r="C87" t="str">
            <v>108001-000102</v>
          </cell>
          <cell r="D87" t="str">
            <v>GV ANTI-HONGOS 1 L REFILL</v>
          </cell>
          <cell r="E87">
            <v>24039</v>
          </cell>
          <cell r="F87">
            <v>187283.76</v>
          </cell>
        </row>
        <row r="88">
          <cell r="C88" t="str">
            <v>109000-001000</v>
          </cell>
          <cell r="D88" t="str">
            <v>MM LIMPIADOR MULTIUSOS MANZANA CANELA 10 L/90 PLT</v>
          </cell>
          <cell r="E88">
            <v>11</v>
          </cell>
          <cell r="F88">
            <v>35351.86</v>
          </cell>
        </row>
        <row r="89">
          <cell r="C89" t="str">
            <v>109001-001000</v>
          </cell>
          <cell r="D89" t="str">
            <v>MM LIMPIADOR MULTIUSOS PINO 10 L/90 PLT</v>
          </cell>
          <cell r="E89">
            <v>195</v>
          </cell>
          <cell r="F89">
            <v>817071.72</v>
          </cell>
        </row>
        <row r="90">
          <cell r="C90" t="str">
            <v>109001-002000</v>
          </cell>
          <cell r="D90" t="str">
            <v>MM LIMPIADOR MULTIUSOS PINO 20 L/48 PLT</v>
          </cell>
          <cell r="E90">
            <v>154</v>
          </cell>
          <cell r="F90">
            <v>797687</v>
          </cell>
        </row>
        <row r="91">
          <cell r="C91" t="str">
            <v>109002-002000</v>
          </cell>
          <cell r="D91" t="str">
            <v>MM BLANQUEADOR 20L/48 PLT</v>
          </cell>
          <cell r="E91">
            <v>345</v>
          </cell>
          <cell r="F91">
            <v>1143223.69</v>
          </cell>
        </row>
        <row r="92">
          <cell r="C92" t="str">
            <v>109003-000600</v>
          </cell>
          <cell r="D92" t="str">
            <v>MM MULTIUSOS DESENGRASANTE 5/1 L/116 PLT</v>
          </cell>
          <cell r="E92">
            <v>165</v>
          </cell>
          <cell r="F92">
            <v>767968.7</v>
          </cell>
        </row>
        <row r="93">
          <cell r="C93" t="str">
            <v>109003-001000</v>
          </cell>
          <cell r="D93" t="str">
            <v>MM DESENGRASANTE MULTIUSOS CONCENTRADO 10 L/100 PLT</v>
          </cell>
          <cell r="E93">
            <v>135</v>
          </cell>
          <cell r="F93">
            <v>741365.69</v>
          </cell>
        </row>
        <row r="94">
          <cell r="C94" t="str">
            <v>109004-000600</v>
          </cell>
          <cell r="D94" t="str">
            <v>MM VIDRIOS Y SUPERFICIES 5/1 L/116 PLT</v>
          </cell>
          <cell r="E94">
            <v>147</v>
          </cell>
          <cell r="F94">
            <v>526010.28</v>
          </cell>
        </row>
        <row r="95">
          <cell r="C95" t="str">
            <v>109005-000600</v>
          </cell>
          <cell r="D95" t="str">
            <v>MM BAÑOS Y AZULEJOS 5/1 L/116 PLT</v>
          </cell>
          <cell r="E95">
            <v>199</v>
          </cell>
          <cell r="F95">
            <v>864341.09</v>
          </cell>
        </row>
        <row r="96">
          <cell r="C96" t="str">
            <v>109006-000900</v>
          </cell>
          <cell r="D96" t="str">
            <v>MM SUAVIZANTE 9L/60 PLT</v>
          </cell>
          <cell r="E96">
            <v>459</v>
          </cell>
          <cell r="F96">
            <v>1828873.5</v>
          </cell>
        </row>
        <row r="97">
          <cell r="C97" t="str">
            <v>109006-002000</v>
          </cell>
          <cell r="D97" t="str">
            <v>MM SUAVIZANTE 20L/48 PLT</v>
          </cell>
          <cell r="E97">
            <v>464</v>
          </cell>
          <cell r="F97">
            <v>2990264.2</v>
          </cell>
        </row>
        <row r="98">
          <cell r="C98" t="str">
            <v>109007-000900</v>
          </cell>
          <cell r="D98" t="str">
            <v>MM DETERGENTE 9L/60 PLT</v>
          </cell>
          <cell r="E98">
            <v>1</v>
          </cell>
          <cell r="F98">
            <v>3495.11</v>
          </cell>
        </row>
        <row r="99">
          <cell r="C99" t="str">
            <v>109007-001000</v>
          </cell>
          <cell r="D99" t="str">
            <v>MM DETERGENTE 10 L/60 PLT</v>
          </cell>
          <cell r="E99">
            <v>459</v>
          </cell>
          <cell r="F99">
            <v>1759667.32</v>
          </cell>
        </row>
        <row r="100">
          <cell r="C100" t="str">
            <v>109007-002000</v>
          </cell>
          <cell r="D100" t="str">
            <v>MM DETERGENTE 20L/48 PLT</v>
          </cell>
          <cell r="E100">
            <v>503</v>
          </cell>
          <cell r="F100">
            <v>2838557.89</v>
          </cell>
        </row>
        <row r="101">
          <cell r="C101" t="str">
            <v>109008-000900</v>
          </cell>
          <cell r="D101" t="str">
            <v>MM DETERGENTE ROPA OSCURA 9L/60 PLT</v>
          </cell>
          <cell r="E101">
            <v>277</v>
          </cell>
          <cell r="F101">
            <v>1131404.52</v>
          </cell>
        </row>
        <row r="102">
          <cell r="C102" t="str">
            <v>109009-001000</v>
          </cell>
          <cell r="D102" t="str">
            <v>MM QUITAMANCHAS 10 L/60 PLT</v>
          </cell>
          <cell r="E102">
            <v>95</v>
          </cell>
          <cell r="F102">
            <v>385688.91</v>
          </cell>
        </row>
        <row r="103">
          <cell r="C103" t="str">
            <v>109010-000500</v>
          </cell>
          <cell r="D103" t="str">
            <v>MM DESENGRASANTE AUTOMOTRIZ 5 L/168 PLT</v>
          </cell>
          <cell r="E103">
            <v>60</v>
          </cell>
          <cell r="F103">
            <v>495316.32</v>
          </cell>
        </row>
        <row r="104">
          <cell r="C104" t="str">
            <v>109011-001000</v>
          </cell>
          <cell r="D104" t="str">
            <v>MM SHAMPOO AUTOMOTRIZ 10 L/100 PLT</v>
          </cell>
          <cell r="E104">
            <v>44</v>
          </cell>
          <cell r="F104">
            <v>234488.36</v>
          </cell>
        </row>
        <row r="105">
          <cell r="C105" t="str">
            <v>109012-000600</v>
          </cell>
          <cell r="D105" t="str">
            <v>MM ABRILLANTADOR DE VINIL 5/1 L/116 PLT</v>
          </cell>
          <cell r="E105">
            <v>70</v>
          </cell>
          <cell r="F105">
            <v>628117.28</v>
          </cell>
        </row>
        <row r="106">
          <cell r="C106" t="str">
            <v>109013-001000</v>
          </cell>
          <cell r="D106" t="str">
            <v>MM LIMPIADOR MULTIUSOS BRISA DE MAR 10 L/90 PLT</v>
          </cell>
          <cell r="E106">
            <v>9</v>
          </cell>
          <cell r="F106">
            <v>33066.14</v>
          </cell>
        </row>
        <row r="107">
          <cell r="C107" t="str">
            <v>201001-000105</v>
          </cell>
          <cell r="D107" t="str">
            <v>NOW DESENGRASANTE MULTIUSOS 1 L P/BIPACK MX PP</v>
          </cell>
          <cell r="E107">
            <v>72</v>
          </cell>
          <cell r="F107">
            <v>616.77</v>
          </cell>
        </row>
        <row r="108">
          <cell r="C108" t="str">
            <v>201001-000107</v>
          </cell>
          <cell r="D108" t="str">
            <v>NOW ALL PURPOSE SUPER DEGREASER 1 L PP</v>
          </cell>
          <cell r="E108">
            <v>3</v>
          </cell>
          <cell r="F108">
            <v>27.68</v>
          </cell>
        </row>
        <row r="109">
          <cell r="C109" t="str">
            <v>201001-000108</v>
          </cell>
          <cell r="D109" t="str">
            <v>NOW DESENGRASANTE 1 L PP CA</v>
          </cell>
          <cell r="E109">
            <v>109</v>
          </cell>
          <cell r="F109">
            <v>926.52</v>
          </cell>
        </row>
        <row r="110">
          <cell r="C110" t="str">
            <v>201001-000504</v>
          </cell>
          <cell r="D110" t="str">
            <v>NOW DESENGRASANTE MULTIUSOS 5 L P/BIPACK MX PP</v>
          </cell>
          <cell r="E110">
            <v>202</v>
          </cell>
          <cell r="F110">
            <v>4772.6499999999996</v>
          </cell>
        </row>
        <row r="111">
          <cell r="C111" t="str">
            <v>201001-000505</v>
          </cell>
          <cell r="D111" t="str">
            <v>NOW ALL PURPOSE SUPER DEGREASER 5 L PP</v>
          </cell>
          <cell r="E111">
            <v>24</v>
          </cell>
          <cell r="F111">
            <v>540.49</v>
          </cell>
        </row>
        <row r="112">
          <cell r="C112" t="str">
            <v>201001-000506</v>
          </cell>
          <cell r="D112" t="str">
            <v>NOW DESENGRASANTE 5 L PP CA</v>
          </cell>
          <cell r="E112">
            <v>5</v>
          </cell>
          <cell r="F112">
            <v>82.3</v>
          </cell>
        </row>
        <row r="113">
          <cell r="C113" t="str">
            <v>201003-000102</v>
          </cell>
          <cell r="D113" t="str">
            <v>NOW DESENGRASANTE COCINAS 1 L PP CA</v>
          </cell>
          <cell r="E113">
            <v>9</v>
          </cell>
          <cell r="F113">
            <v>77.69</v>
          </cell>
        </row>
        <row r="114">
          <cell r="C114" t="str">
            <v>201004-000102</v>
          </cell>
          <cell r="D114" t="str">
            <v>NOW VIDRIOS Y SUPERFICIES 1 L PP CA</v>
          </cell>
          <cell r="E114">
            <v>236</v>
          </cell>
          <cell r="F114">
            <v>1701.32</v>
          </cell>
        </row>
        <row r="115">
          <cell r="C115" t="str">
            <v>201008-000101</v>
          </cell>
          <cell r="D115" t="str">
            <v>NOW BAÑOS Y AZULEJOS 1 L P/BIPACK PP</v>
          </cell>
          <cell r="E115">
            <v>123</v>
          </cell>
          <cell r="F115">
            <v>961.64</v>
          </cell>
        </row>
        <row r="116">
          <cell r="C116" t="str">
            <v>201008-000501</v>
          </cell>
          <cell r="D116" t="str">
            <v>NOW BAÑOS Y AZULEJOS 5 L P/BIPACK PP</v>
          </cell>
          <cell r="E116">
            <v>3</v>
          </cell>
          <cell r="F116">
            <v>74.12</v>
          </cell>
        </row>
        <row r="117">
          <cell r="C117" t="str">
            <v>207025-000100</v>
          </cell>
          <cell r="D117" t="str">
            <v>MC BAÑOS Y AZULEJOS 1L PP</v>
          </cell>
          <cell r="E117">
            <v>486</v>
          </cell>
          <cell r="F117">
            <v>3425.6</v>
          </cell>
        </row>
        <row r="118">
          <cell r="C118" t="str">
            <v>207025-000400</v>
          </cell>
          <cell r="D118" t="str">
            <v>MC BAÑOS Y AZULEJOS 4L PP</v>
          </cell>
          <cell r="E118">
            <v>1876</v>
          </cell>
          <cell r="F118">
            <v>29099.51</v>
          </cell>
        </row>
        <row r="119">
          <cell r="C119" t="str">
            <v>209003-000100</v>
          </cell>
          <cell r="D119" t="str">
            <v>MM MULTIUSOS DESENGRASANTE 1 L PP</v>
          </cell>
          <cell r="E119">
            <v>2879</v>
          </cell>
          <cell r="F119">
            <v>23660.240000000002</v>
          </cell>
        </row>
        <row r="120">
          <cell r="C120" t="str">
            <v>209003-000500</v>
          </cell>
          <cell r="D120" t="str">
            <v>MM MULTIUSOS DESENGRASANTE 5 L PP</v>
          </cell>
          <cell r="E120">
            <v>978</v>
          </cell>
          <cell r="F120">
            <v>21815.25</v>
          </cell>
        </row>
        <row r="121">
          <cell r="C121" t="str">
            <v>209004-000100</v>
          </cell>
          <cell r="D121" t="str">
            <v>MM VIDRIOS Y SUPERFICIES 1 L PP</v>
          </cell>
          <cell r="E121">
            <v>2818</v>
          </cell>
          <cell r="F121">
            <v>17578.93</v>
          </cell>
        </row>
        <row r="122">
          <cell r="C122" t="str">
            <v>209004-000500</v>
          </cell>
          <cell r="D122" t="str">
            <v>MM VIDRIOS Y SUPERFICIES 5 L PP</v>
          </cell>
          <cell r="E122">
            <v>1484</v>
          </cell>
          <cell r="F122">
            <v>22642.22</v>
          </cell>
        </row>
        <row r="123">
          <cell r="C123" t="str">
            <v>209005-000100</v>
          </cell>
          <cell r="D123" t="str">
            <v>MM BAÑOS Y AZULEJOS 1 L PP</v>
          </cell>
          <cell r="E123">
            <v>2864</v>
          </cell>
          <cell r="F123">
            <v>21291.64</v>
          </cell>
        </row>
        <row r="124">
          <cell r="C124" t="str">
            <v>209005-000500</v>
          </cell>
          <cell r="D124" t="str">
            <v>MM BAÑOS Y AZULEJOS 5 L PP</v>
          </cell>
          <cell r="E124">
            <v>2641</v>
          </cell>
          <cell r="F124">
            <v>54160.97</v>
          </cell>
        </row>
        <row r="125">
          <cell r="C125" t="str">
            <v>209012-000100</v>
          </cell>
          <cell r="D125" t="str">
            <v>MM ABRILLANTADOR DE VINIL 1 L PP</v>
          </cell>
          <cell r="E125">
            <v>45</v>
          </cell>
          <cell r="F125">
            <v>635.58000000000004</v>
          </cell>
        </row>
        <row r="126">
          <cell r="C126" t="str">
            <v>209012-000500</v>
          </cell>
          <cell r="D126" t="str">
            <v>MM ABRILLANTADOR DE VINIL 5 L PP</v>
          </cell>
          <cell r="E126">
            <v>360</v>
          </cell>
          <cell r="F126">
            <v>19091.11</v>
          </cell>
        </row>
        <row r="127">
          <cell r="C127" t="str">
            <v>300100-000000</v>
          </cell>
          <cell r="D127" t="str">
            <v>AGUA CRUDA</v>
          </cell>
          <cell r="E127">
            <v>35600</v>
          </cell>
          <cell r="F127">
            <v>1629.06</v>
          </cell>
        </row>
        <row r="128">
          <cell r="C128" t="str">
            <v>300100-000001</v>
          </cell>
          <cell r="D128" t="str">
            <v>AGUA SUAVIZADA</v>
          </cell>
          <cell r="E128">
            <v>117097.2</v>
          </cell>
          <cell r="F128">
            <v>5358.37</v>
          </cell>
        </row>
        <row r="129">
          <cell r="C129" t="str">
            <v>300100-000002</v>
          </cell>
          <cell r="D129" t="str">
            <v>AGUA DESMINERALIZADA</v>
          </cell>
          <cell r="E129">
            <v>224735.5</v>
          </cell>
          <cell r="F129">
            <v>10283.89</v>
          </cell>
        </row>
        <row r="130">
          <cell r="C130" t="str">
            <v>300101-003005</v>
          </cell>
          <cell r="D130" t="str">
            <v>LIQ NOW DESENGRASANTE DE COCINAS</v>
          </cell>
          <cell r="E130">
            <v>4200</v>
          </cell>
          <cell r="F130">
            <v>9533.26</v>
          </cell>
        </row>
        <row r="131">
          <cell r="C131" t="str">
            <v>300101-004002</v>
          </cell>
          <cell r="D131" t="str">
            <v>LIQ NOW VIDRIOS Y SUPERFICIES</v>
          </cell>
          <cell r="E131">
            <v>124</v>
          </cell>
          <cell r="F131">
            <v>395.19</v>
          </cell>
        </row>
        <row r="132">
          <cell r="C132" t="str">
            <v>300101-011000</v>
          </cell>
          <cell r="D132" t="str">
            <v>LIQ NOW BAÑOS SIN CLORO</v>
          </cell>
          <cell r="E132">
            <v>1000</v>
          </cell>
          <cell r="F132">
            <v>2468.63</v>
          </cell>
        </row>
        <row r="133">
          <cell r="C133" t="str">
            <v>300101-017001</v>
          </cell>
          <cell r="D133" t="str">
            <v>LIQ NOW LIMPIADOR LIMON</v>
          </cell>
          <cell r="E133">
            <v>1490</v>
          </cell>
          <cell r="F133">
            <v>4838.33</v>
          </cell>
        </row>
        <row r="134">
          <cell r="C134" t="str">
            <v>300102-002000</v>
          </cell>
          <cell r="D134" t="str">
            <v>LIQ SENSACIONAL LIMPIADOR LAVANDA</v>
          </cell>
          <cell r="E134">
            <v>1232</v>
          </cell>
          <cell r="F134">
            <v>3293.52</v>
          </cell>
        </row>
        <row r="135">
          <cell r="C135" t="str">
            <v>300103-001001</v>
          </cell>
          <cell r="D135" t="str">
            <v>LIQ MIRACHEM 500 MX</v>
          </cell>
          <cell r="E135">
            <v>3797</v>
          </cell>
          <cell r="F135">
            <v>75516.899999999994</v>
          </cell>
        </row>
        <row r="136">
          <cell r="C136" t="str">
            <v>300104-003000</v>
          </cell>
          <cell r="D136" t="str">
            <v>LIQ INNOVADOR LAVATRASTES LIMON</v>
          </cell>
          <cell r="E136">
            <v>3523.192309</v>
          </cell>
          <cell r="F136">
            <v>24501.64</v>
          </cell>
        </row>
        <row r="137">
          <cell r="C137" t="str">
            <v>300105-001000</v>
          </cell>
          <cell r="D137" t="str">
            <v>LIQ NATURAL SCIENCE DETERGENTE</v>
          </cell>
          <cell r="E137">
            <v>884</v>
          </cell>
          <cell r="F137">
            <v>2313.35</v>
          </cell>
        </row>
        <row r="138">
          <cell r="C138" t="str">
            <v>300107-004001</v>
          </cell>
          <cell r="D138" t="str">
            <v>LIQ SC DETERGENTE (ANTERIOR)</v>
          </cell>
          <cell r="E138">
            <v>4.8000000000000001E-5</v>
          </cell>
          <cell r="F138">
            <v>0</v>
          </cell>
        </row>
        <row r="139">
          <cell r="C139" t="str">
            <v>300107-025000</v>
          </cell>
          <cell r="D139" t="str">
            <v>LIQ MC BAÑOS Y AZULEJOS</v>
          </cell>
          <cell r="E139">
            <v>31123</v>
          </cell>
          <cell r="F139">
            <v>57317.35</v>
          </cell>
        </row>
        <row r="140">
          <cell r="C140" t="str">
            <v>300108-001000</v>
          </cell>
          <cell r="D140" t="str">
            <v>LIQ GV ANTI-HONGOS</v>
          </cell>
          <cell r="E140">
            <v>25284</v>
          </cell>
          <cell r="F140">
            <v>32683.24</v>
          </cell>
        </row>
        <row r="141">
          <cell r="C141" t="str">
            <v>300109-000000</v>
          </cell>
          <cell r="D141" t="str">
            <v>LIQ MM LIMPIADOR MANZANA CANELA</v>
          </cell>
          <cell r="E141">
            <v>21000</v>
          </cell>
          <cell r="F141">
            <v>35147.17</v>
          </cell>
        </row>
        <row r="142">
          <cell r="C142" t="str">
            <v>300109-001000</v>
          </cell>
          <cell r="D142" t="str">
            <v>LIQ MM LIMPIADOR MULTIUSOS PINO</v>
          </cell>
          <cell r="E142">
            <v>44615</v>
          </cell>
          <cell r="F142">
            <v>113387.02</v>
          </cell>
        </row>
        <row r="143">
          <cell r="C143" t="str">
            <v>300109-002000</v>
          </cell>
          <cell r="D143" t="str">
            <v>LIQ MM BLANQUEADOR</v>
          </cell>
          <cell r="E143">
            <v>60240</v>
          </cell>
          <cell r="F143">
            <v>36841.56</v>
          </cell>
        </row>
        <row r="144">
          <cell r="C144" t="str">
            <v>300109-003000</v>
          </cell>
          <cell r="D144" t="str">
            <v>LIQ MM MULTIUSOS DESENGRASANTE</v>
          </cell>
          <cell r="E144">
            <v>68087</v>
          </cell>
          <cell r="F144">
            <v>144777.46</v>
          </cell>
        </row>
        <row r="145">
          <cell r="C145" t="str">
            <v>300109-003001</v>
          </cell>
          <cell r="D145" t="str">
            <v>LIQ MM DES MULTIUSOS CONCENTRADO</v>
          </cell>
          <cell r="E145">
            <v>14000</v>
          </cell>
          <cell r="F145">
            <v>30463.31</v>
          </cell>
        </row>
        <row r="146">
          <cell r="C146" t="str">
            <v>300109-004000</v>
          </cell>
          <cell r="D146" t="str">
            <v>LIQ MM VIDRIOS Y SUPERFICIES</v>
          </cell>
          <cell r="E146">
            <v>63351</v>
          </cell>
          <cell r="F146">
            <v>54826.93</v>
          </cell>
        </row>
        <row r="147">
          <cell r="C147" t="str">
            <v>300109-006000</v>
          </cell>
          <cell r="D147" t="str">
            <v>LIQ MM SUAVIZANTE FLORAL</v>
          </cell>
          <cell r="E147">
            <v>199990</v>
          </cell>
          <cell r="F147">
            <v>769067.17</v>
          </cell>
        </row>
        <row r="148">
          <cell r="C148" t="str">
            <v>300109-007001</v>
          </cell>
          <cell r="D148" t="str">
            <v>LIQ MM DETERGENTE ROPA BCA Y COLOR SBRW</v>
          </cell>
          <cell r="E148">
            <v>234754.5</v>
          </cell>
          <cell r="F148">
            <v>659475.94999999995</v>
          </cell>
        </row>
        <row r="149">
          <cell r="C149" t="str">
            <v>300109-008000</v>
          </cell>
          <cell r="D149" t="str">
            <v>LIQ MM DETERGENTE ROPA OSCURA</v>
          </cell>
          <cell r="E149">
            <v>2171</v>
          </cell>
          <cell r="F149">
            <v>8715.69</v>
          </cell>
        </row>
        <row r="150">
          <cell r="C150" t="str">
            <v>300109-008001</v>
          </cell>
          <cell r="D150" t="str">
            <v>LIQ MM DETERGENTE ROPA OSCURA SBRW</v>
          </cell>
          <cell r="E150">
            <v>28781</v>
          </cell>
          <cell r="F150">
            <v>116259.73</v>
          </cell>
        </row>
        <row r="151">
          <cell r="C151" t="str">
            <v>300109-009000</v>
          </cell>
          <cell r="D151" t="str">
            <v>LIQ MM QUITAMANCHAS</v>
          </cell>
          <cell r="E151">
            <v>6470</v>
          </cell>
          <cell r="F151">
            <v>19104.419999999998</v>
          </cell>
        </row>
        <row r="152">
          <cell r="C152" t="str">
            <v>300109-010000</v>
          </cell>
          <cell r="D152" t="str">
            <v>LIQ MM DESENGRASANTE AUTOMOTRIZ</v>
          </cell>
          <cell r="E152">
            <v>29790</v>
          </cell>
          <cell r="F152">
            <v>185714.8</v>
          </cell>
        </row>
        <row r="153">
          <cell r="C153" t="str">
            <v>300109-011000</v>
          </cell>
          <cell r="D153" t="str">
            <v>LIQ MM SHAMPOO AUTOMOTRIZ</v>
          </cell>
          <cell r="E153">
            <v>2000</v>
          </cell>
          <cell r="F153">
            <v>4172.1400000000003</v>
          </cell>
        </row>
        <row r="154">
          <cell r="C154" t="str">
            <v>300109-012000</v>
          </cell>
          <cell r="D154" t="str">
            <v>LIQ MM ABRILLANTADOR DE VINIL</v>
          </cell>
          <cell r="E154">
            <v>26545</v>
          </cell>
          <cell r="F154">
            <v>211864.72</v>
          </cell>
        </row>
        <row r="155">
          <cell r="C155" t="str">
            <v>300109-013000</v>
          </cell>
          <cell r="D155" t="str">
            <v>LIQ MM LIMPIADOR BRISA DE MAR</v>
          </cell>
          <cell r="E155">
            <v>36200</v>
          </cell>
          <cell r="F155">
            <v>75651.41</v>
          </cell>
        </row>
        <row r="156">
          <cell r="C156" t="str">
            <v>300200-000004</v>
          </cell>
          <cell r="D156" t="str">
            <v>BASE RW2</v>
          </cell>
          <cell r="E156">
            <v>96</v>
          </cell>
          <cell r="F156">
            <v>1056</v>
          </cell>
        </row>
        <row r="157">
          <cell r="C157" t="str">
            <v>300200-000500</v>
          </cell>
          <cell r="D157" t="str">
            <v>CONC M500 2:1 MX (55)</v>
          </cell>
          <cell r="E157">
            <v>110</v>
          </cell>
          <cell r="F157">
            <v>24092.03</v>
          </cell>
        </row>
        <row r="158">
          <cell r="C158" t="str">
            <v>300200-000501</v>
          </cell>
          <cell r="D158" t="str">
            <v>CONC M500 2:1 MX (275)</v>
          </cell>
          <cell r="E158">
            <v>275</v>
          </cell>
          <cell r="F158">
            <v>61820.62</v>
          </cell>
        </row>
        <row r="159">
          <cell r="C159" t="str">
            <v>300200-000502</v>
          </cell>
          <cell r="D159" t="str">
            <v>INHIBITOR M500 MX (5)</v>
          </cell>
          <cell r="E159">
            <v>90.000060000000005</v>
          </cell>
          <cell r="F159">
            <v>5146.4799999999996</v>
          </cell>
        </row>
        <row r="160">
          <cell r="C160" t="str">
            <v>300300-000003</v>
          </cell>
          <cell r="D160" t="str">
            <v>ALCOHOL ISOPROPILICO</v>
          </cell>
          <cell r="E160">
            <v>8488.4</v>
          </cell>
          <cell r="F160">
            <v>254380.15</v>
          </cell>
        </row>
        <row r="161">
          <cell r="C161" t="str">
            <v>300300-000004</v>
          </cell>
          <cell r="D161" t="str">
            <v>TEXAPON N70 SO3</v>
          </cell>
          <cell r="E161">
            <v>163</v>
          </cell>
          <cell r="F161">
            <v>3916.89</v>
          </cell>
        </row>
        <row r="162">
          <cell r="C162" t="str">
            <v>300300-000006</v>
          </cell>
          <cell r="D162" t="str">
            <v>GLUCOPON 425 N</v>
          </cell>
          <cell r="E162">
            <v>3249</v>
          </cell>
          <cell r="F162">
            <v>189421.21</v>
          </cell>
        </row>
        <row r="163">
          <cell r="C163" t="str">
            <v>300300-000007</v>
          </cell>
          <cell r="D163" t="str">
            <v>LAURIL SULFATO DE SODIO</v>
          </cell>
          <cell r="E163">
            <v>1175</v>
          </cell>
          <cell r="F163">
            <v>11786.49</v>
          </cell>
        </row>
        <row r="164">
          <cell r="C164" t="str">
            <v>300300-000008</v>
          </cell>
          <cell r="D164" t="str">
            <v>MONOETANOLAMINA</v>
          </cell>
          <cell r="E164">
            <v>5615.4</v>
          </cell>
          <cell r="F164">
            <v>206455.75</v>
          </cell>
        </row>
        <row r="165">
          <cell r="C165" t="str">
            <v>300300-000009</v>
          </cell>
          <cell r="D165" t="str">
            <v>ACIDO CLORHIDRICO</v>
          </cell>
          <cell r="E165">
            <v>1450</v>
          </cell>
          <cell r="F165">
            <v>3529</v>
          </cell>
        </row>
        <row r="166">
          <cell r="C166" t="str">
            <v>300300-000013</v>
          </cell>
          <cell r="D166" t="str">
            <v>ALCOHOL ETILICO</v>
          </cell>
          <cell r="E166">
            <v>4420.5</v>
          </cell>
          <cell r="F166">
            <v>83157.16</v>
          </cell>
        </row>
        <row r="167">
          <cell r="C167" t="str">
            <v>300300-000014</v>
          </cell>
          <cell r="D167" t="str">
            <v>FORMOL</v>
          </cell>
          <cell r="E167">
            <v>3742.8</v>
          </cell>
          <cell r="F167">
            <v>32000.99</v>
          </cell>
        </row>
        <row r="168">
          <cell r="C168" t="str">
            <v>300300-000022</v>
          </cell>
          <cell r="D168" t="str">
            <v>TRICLOSAN</v>
          </cell>
          <cell r="E168">
            <v>594.20000000000005</v>
          </cell>
          <cell r="F168">
            <v>314570.17</v>
          </cell>
        </row>
        <row r="169">
          <cell r="C169" t="str">
            <v>300300-000027</v>
          </cell>
          <cell r="D169" t="str">
            <v>HIPOCLORITO DE SODIO AL 13%</v>
          </cell>
          <cell r="E169">
            <v>30499</v>
          </cell>
          <cell r="F169">
            <v>65267.86</v>
          </cell>
        </row>
        <row r="170">
          <cell r="C170" t="str">
            <v>300300-000035</v>
          </cell>
          <cell r="D170" t="str">
            <v>ACEITE DE PINO AL 55%</v>
          </cell>
          <cell r="E170">
            <v>17811.099999999999</v>
          </cell>
          <cell r="F170">
            <v>1145453.81</v>
          </cell>
        </row>
        <row r="171">
          <cell r="C171" t="str">
            <v>300300-000037</v>
          </cell>
          <cell r="D171" t="str">
            <v>NONIL FENOL ETOXILADO DE 10 MOLES</v>
          </cell>
          <cell r="E171">
            <v>14358.6</v>
          </cell>
          <cell r="F171">
            <v>417966.55</v>
          </cell>
        </row>
        <row r="172">
          <cell r="C172" t="str">
            <v>300300-000038</v>
          </cell>
          <cell r="D172" t="str">
            <v>TRIETALONAMINA AL 85%</v>
          </cell>
          <cell r="E172">
            <v>514</v>
          </cell>
          <cell r="F172">
            <v>15111.6</v>
          </cell>
        </row>
        <row r="173">
          <cell r="C173" t="str">
            <v>300300-000046</v>
          </cell>
          <cell r="D173" t="str">
            <v>PEROXIDO DE HIDROGENO</v>
          </cell>
          <cell r="E173">
            <v>2457</v>
          </cell>
          <cell r="F173">
            <v>25242.19</v>
          </cell>
        </row>
        <row r="174">
          <cell r="C174" t="str">
            <v>300300-000051</v>
          </cell>
          <cell r="D174" t="str">
            <v>HIDROXIDO DE POTASIO LIQUIDO AL 50%</v>
          </cell>
          <cell r="E174">
            <v>4069</v>
          </cell>
          <cell r="F174">
            <v>59708.49</v>
          </cell>
        </row>
        <row r="175">
          <cell r="C175" t="str">
            <v>300300-000052</v>
          </cell>
          <cell r="D175" t="str">
            <v>CLORURO DE SODIO REFINADO</v>
          </cell>
          <cell r="E175">
            <v>17481.5</v>
          </cell>
          <cell r="F175">
            <v>52881.52</v>
          </cell>
        </row>
        <row r="176">
          <cell r="C176" t="str">
            <v>300300-000053</v>
          </cell>
          <cell r="D176" t="str">
            <v>CLORURO DE SODIO EN GRANO</v>
          </cell>
          <cell r="E176">
            <v>1000</v>
          </cell>
          <cell r="F176">
            <v>2760</v>
          </cell>
        </row>
        <row r="177">
          <cell r="C177" t="str">
            <v>300300-000060</v>
          </cell>
          <cell r="D177" t="str">
            <v>EDTA</v>
          </cell>
          <cell r="E177">
            <v>2446.9740000000002</v>
          </cell>
          <cell r="F177">
            <v>58486.45</v>
          </cell>
        </row>
        <row r="178">
          <cell r="C178" t="str">
            <v>300300-000061</v>
          </cell>
          <cell r="D178" t="str">
            <v>OCIDE</v>
          </cell>
          <cell r="E178">
            <v>51</v>
          </cell>
          <cell r="F178">
            <v>13864.54</v>
          </cell>
        </row>
        <row r="179">
          <cell r="C179" t="str">
            <v>300300-000063</v>
          </cell>
          <cell r="D179" t="str">
            <v>SULFONATO DE SODIO AL 25%</v>
          </cell>
          <cell r="E179">
            <v>11678</v>
          </cell>
          <cell r="F179">
            <v>110941</v>
          </cell>
        </row>
        <row r="180">
          <cell r="C180" t="str">
            <v>300300-000065</v>
          </cell>
          <cell r="D180" t="str">
            <v>BORAX DECAHIDRATADO GRANULAR</v>
          </cell>
          <cell r="E180">
            <v>102</v>
          </cell>
          <cell r="F180">
            <v>2209.3000000000002</v>
          </cell>
        </row>
        <row r="181">
          <cell r="C181" t="str">
            <v>300300-000066</v>
          </cell>
          <cell r="D181" t="str">
            <v>DIETANOLAMINA DE COCO AL 85%</v>
          </cell>
          <cell r="E181">
            <v>10468</v>
          </cell>
          <cell r="F181">
            <v>358144.13</v>
          </cell>
        </row>
        <row r="182">
          <cell r="C182" t="str">
            <v>300300-000067</v>
          </cell>
          <cell r="D182" t="str">
            <v>BUTIL CELLOSOLVE</v>
          </cell>
          <cell r="E182">
            <v>5305.6</v>
          </cell>
          <cell r="F182">
            <v>145816.65</v>
          </cell>
        </row>
        <row r="183">
          <cell r="C183" t="str">
            <v>300300-000078</v>
          </cell>
          <cell r="D183" t="str">
            <v>ACIDO LACTICO</v>
          </cell>
          <cell r="E183">
            <v>670</v>
          </cell>
          <cell r="F183">
            <v>31951.91</v>
          </cell>
        </row>
        <row r="184">
          <cell r="C184" t="str">
            <v>300300-000080</v>
          </cell>
          <cell r="D184" t="str">
            <v>JABON EMULSIFICANTE Q7 B3</v>
          </cell>
          <cell r="E184">
            <v>6108</v>
          </cell>
          <cell r="F184">
            <v>59249.279999999999</v>
          </cell>
        </row>
        <row r="185">
          <cell r="C185" t="str">
            <v>300300-000083</v>
          </cell>
          <cell r="D185" t="str">
            <v>KAOSOFT AGL 85</v>
          </cell>
          <cell r="E185">
            <v>37161</v>
          </cell>
          <cell r="F185">
            <v>1226312.72</v>
          </cell>
        </row>
        <row r="186">
          <cell r="C186" t="str">
            <v>300300-000085</v>
          </cell>
          <cell r="D186" t="str">
            <v>BICARBONATO DE SODIO</v>
          </cell>
          <cell r="E186">
            <v>414</v>
          </cell>
          <cell r="F186">
            <v>4802.63</v>
          </cell>
        </row>
        <row r="187">
          <cell r="C187" t="str">
            <v>300300-000087</v>
          </cell>
          <cell r="D187" t="str">
            <v>SOSA CAUSTICA LIQUIDA AL 50% (TAMBO)</v>
          </cell>
          <cell r="E187">
            <v>10456.82</v>
          </cell>
          <cell r="F187">
            <v>75289.119999999995</v>
          </cell>
        </row>
        <row r="188">
          <cell r="C188" t="str">
            <v>300300-000088</v>
          </cell>
          <cell r="D188" t="str">
            <v>CRODASINIC LS-30</v>
          </cell>
          <cell r="E188">
            <v>2</v>
          </cell>
          <cell r="F188">
            <v>172.03</v>
          </cell>
        </row>
        <row r="189">
          <cell r="C189" t="str">
            <v>300300-000090</v>
          </cell>
          <cell r="D189" t="str">
            <v>VINAGRE BCO DE ALCOHOL DE CAÑA</v>
          </cell>
          <cell r="E189">
            <v>483.7</v>
          </cell>
          <cell r="F189">
            <v>3337.53</v>
          </cell>
        </row>
        <row r="190">
          <cell r="C190" t="str">
            <v>300300-000091</v>
          </cell>
          <cell r="D190" t="str">
            <v>FORMOX</v>
          </cell>
          <cell r="E190">
            <v>3753</v>
          </cell>
          <cell r="F190">
            <v>110338.19</v>
          </cell>
        </row>
        <row r="191">
          <cell r="C191" t="str">
            <v>300300-000098</v>
          </cell>
          <cell r="D191" t="str">
            <v>POIZ 88</v>
          </cell>
          <cell r="E191">
            <v>2426.66</v>
          </cell>
          <cell r="F191">
            <v>372032.68</v>
          </cell>
        </row>
        <row r="192">
          <cell r="C192" t="str">
            <v>300300-000103</v>
          </cell>
          <cell r="D192" t="str">
            <v>ALCOHOL TRIDECILICO</v>
          </cell>
          <cell r="E192">
            <v>228.4</v>
          </cell>
          <cell r="F192">
            <v>8861.92</v>
          </cell>
        </row>
        <row r="193">
          <cell r="C193" t="str">
            <v>300300-000104</v>
          </cell>
          <cell r="D193" t="str">
            <v>MEZCLA DE TENSOACTIVOS</v>
          </cell>
          <cell r="E193">
            <v>230.2</v>
          </cell>
          <cell r="F193">
            <v>9026.14</v>
          </cell>
        </row>
        <row r="194">
          <cell r="C194" t="str">
            <v>300300-000105</v>
          </cell>
          <cell r="D194" t="str">
            <v>LAURIL ETER SULFATO DE SODIO AL 28%</v>
          </cell>
          <cell r="E194">
            <v>60215.5</v>
          </cell>
          <cell r="F194">
            <v>710542.89</v>
          </cell>
        </row>
        <row r="195">
          <cell r="C195" t="str">
            <v>300300-000106</v>
          </cell>
          <cell r="D195" t="str">
            <v>EXTRACTO DE ALOE VERA</v>
          </cell>
          <cell r="E195">
            <v>206</v>
          </cell>
          <cell r="F195">
            <v>15621.12</v>
          </cell>
        </row>
        <row r="196">
          <cell r="C196" t="str">
            <v>300300-000107</v>
          </cell>
          <cell r="D196" t="str">
            <v>LAURIL ETER SULFATO DE SODIO NATURAL</v>
          </cell>
          <cell r="E196">
            <v>36997</v>
          </cell>
          <cell r="F196">
            <v>401780.73</v>
          </cell>
        </row>
        <row r="197">
          <cell r="C197" t="str">
            <v>300300-000108</v>
          </cell>
          <cell r="D197" t="str">
            <v>COCOAMIDOPROPILBETAINA</v>
          </cell>
          <cell r="E197">
            <v>2500.65</v>
          </cell>
          <cell r="F197">
            <v>47012.22</v>
          </cell>
        </row>
        <row r="198">
          <cell r="C198" t="str">
            <v>300300-000109</v>
          </cell>
          <cell r="D198" t="str">
            <v>GLICERINA Q.P.</v>
          </cell>
          <cell r="E198">
            <v>1676</v>
          </cell>
          <cell r="F198">
            <v>25140</v>
          </cell>
        </row>
        <row r="199">
          <cell r="C199" t="str">
            <v>300300-000111</v>
          </cell>
          <cell r="D199" t="str">
            <v>JABON POTASICO DE COCO (TENSOL JPW M1)</v>
          </cell>
          <cell r="E199">
            <v>8985.9</v>
          </cell>
          <cell r="F199">
            <v>121742.29</v>
          </cell>
        </row>
        <row r="200">
          <cell r="C200" t="str">
            <v>300300-000112</v>
          </cell>
          <cell r="D200" t="str">
            <v>PEG-6000 DS</v>
          </cell>
          <cell r="E200">
            <v>426</v>
          </cell>
          <cell r="F200">
            <v>31496.48</v>
          </cell>
        </row>
        <row r="201">
          <cell r="C201" t="str">
            <v>300300-000115</v>
          </cell>
          <cell r="D201" t="str">
            <v>JAYPOL 213</v>
          </cell>
          <cell r="E201">
            <v>1036</v>
          </cell>
          <cell r="F201">
            <v>208368.23</v>
          </cell>
        </row>
        <row r="202">
          <cell r="C202" t="str">
            <v>300300-000116</v>
          </cell>
          <cell r="D202" t="str">
            <v>ACIDO CITRICO</v>
          </cell>
          <cell r="E202">
            <v>2375</v>
          </cell>
          <cell r="F202">
            <v>52954.66</v>
          </cell>
        </row>
        <row r="203">
          <cell r="C203" t="str">
            <v>300300-000117</v>
          </cell>
          <cell r="D203" t="str">
            <v>TEELOSE PC7</v>
          </cell>
          <cell r="E203">
            <v>998.2</v>
          </cell>
          <cell r="F203">
            <v>111798.26</v>
          </cell>
        </row>
        <row r="204">
          <cell r="C204" t="str">
            <v>300300-000120</v>
          </cell>
          <cell r="D204" t="str">
            <v>EUROCIDE KT</v>
          </cell>
          <cell r="E204">
            <v>21</v>
          </cell>
          <cell r="F204">
            <v>2415.8000000000002</v>
          </cell>
        </row>
        <row r="205">
          <cell r="C205" t="str">
            <v>300300-000127</v>
          </cell>
          <cell r="D205" t="str">
            <v>ACTICIDE SPX</v>
          </cell>
          <cell r="E205">
            <v>158.24</v>
          </cell>
          <cell r="F205">
            <v>6094.88</v>
          </cell>
        </row>
        <row r="206">
          <cell r="C206" t="str">
            <v>300300-000128</v>
          </cell>
          <cell r="D206" t="str">
            <v>DEHYQUART CC7</v>
          </cell>
          <cell r="E206">
            <v>112</v>
          </cell>
          <cell r="F206">
            <v>2876.1</v>
          </cell>
        </row>
        <row r="207">
          <cell r="C207" t="str">
            <v>300300-000131</v>
          </cell>
          <cell r="D207" t="str">
            <v>SOSA CAUSTICA LIQUIDA AL 50% (PORRON)</v>
          </cell>
          <cell r="E207">
            <v>1750</v>
          </cell>
          <cell r="F207">
            <v>12600.09</v>
          </cell>
        </row>
        <row r="208">
          <cell r="C208" t="str">
            <v>300300-000132</v>
          </cell>
          <cell r="D208" t="str">
            <v>DOWANOL DPM</v>
          </cell>
          <cell r="E208">
            <v>60</v>
          </cell>
          <cell r="F208">
            <v>2562.38</v>
          </cell>
        </row>
        <row r="209">
          <cell r="C209" t="str">
            <v>300300-000133</v>
          </cell>
          <cell r="D209" t="str">
            <v>ANTIFOM SLE</v>
          </cell>
          <cell r="E209">
            <v>577</v>
          </cell>
          <cell r="F209">
            <v>29443.8</v>
          </cell>
        </row>
        <row r="210">
          <cell r="C210" t="str">
            <v>300300-000135</v>
          </cell>
          <cell r="D210" t="str">
            <v>PVP K-30 30% SOLUTION</v>
          </cell>
          <cell r="E210">
            <v>3400</v>
          </cell>
          <cell r="F210">
            <v>353906.74</v>
          </cell>
        </row>
        <row r="211">
          <cell r="C211" t="str">
            <v>300300-000138</v>
          </cell>
          <cell r="D211" t="str">
            <v>ENZIMA CELULASA LIQUIDA</v>
          </cell>
          <cell r="E211">
            <v>492</v>
          </cell>
          <cell r="F211">
            <v>80919.42</v>
          </cell>
        </row>
        <row r="212">
          <cell r="C212" t="str">
            <v>300300-000139</v>
          </cell>
          <cell r="D212" t="str">
            <v>FLOWER WEEKEND CAP</v>
          </cell>
          <cell r="E212">
            <v>2469</v>
          </cell>
          <cell r="F212">
            <v>868308.91</v>
          </cell>
        </row>
        <row r="213">
          <cell r="C213" t="str">
            <v>300300-000140</v>
          </cell>
          <cell r="D213" t="str">
            <v>TENSOGEL FL</v>
          </cell>
          <cell r="E213">
            <v>1933</v>
          </cell>
          <cell r="F213">
            <v>115400.1</v>
          </cell>
        </row>
        <row r="214">
          <cell r="C214" t="str">
            <v>300300-000141</v>
          </cell>
          <cell r="D214" t="str">
            <v>CHROMABOND S-100</v>
          </cell>
          <cell r="E214">
            <v>4182</v>
          </cell>
          <cell r="F214">
            <v>1475348.16</v>
          </cell>
        </row>
        <row r="215">
          <cell r="C215" t="str">
            <v>300300-000143</v>
          </cell>
          <cell r="D215" t="str">
            <v>SURFADONE LP-100</v>
          </cell>
          <cell r="E215">
            <v>835.36</v>
          </cell>
          <cell r="F215">
            <v>282291.76</v>
          </cell>
        </row>
        <row r="216">
          <cell r="C216" t="str">
            <v>300300-000144</v>
          </cell>
          <cell r="D216" t="str">
            <v>ALCOHOL LAURICO ETOXILADO 7 MOE</v>
          </cell>
          <cell r="E216">
            <v>3712</v>
          </cell>
          <cell r="F216">
            <v>131375.81</v>
          </cell>
        </row>
        <row r="217">
          <cell r="C217" t="str">
            <v>300300-000146</v>
          </cell>
          <cell r="D217" t="str">
            <v>REFORZANTE STRAIGHT PINE COD. 711383</v>
          </cell>
          <cell r="E217">
            <v>1890</v>
          </cell>
          <cell r="F217">
            <v>293901.65999999997</v>
          </cell>
        </row>
        <row r="218">
          <cell r="C218" t="str">
            <v>300300-000147</v>
          </cell>
          <cell r="D218" t="str">
            <v>ACIDO OLEICO</v>
          </cell>
          <cell r="E218">
            <v>4698</v>
          </cell>
          <cell r="F218">
            <v>117430.59</v>
          </cell>
        </row>
        <row r="219">
          <cell r="C219" t="str">
            <v>300300-000148</v>
          </cell>
          <cell r="D219" t="str">
            <v>ACIDO DODECIL BENCEN SULFONICO AL 85%</v>
          </cell>
          <cell r="E219">
            <v>2505.5</v>
          </cell>
          <cell r="F219">
            <v>68155.37</v>
          </cell>
        </row>
        <row r="220">
          <cell r="C220" t="str">
            <v>300300-000149</v>
          </cell>
          <cell r="D220" t="str">
            <v>CARBOPOL ULTREZ 10</v>
          </cell>
          <cell r="E220">
            <v>2E-3</v>
          </cell>
          <cell r="F220">
            <v>1.05</v>
          </cell>
        </row>
        <row r="221">
          <cell r="C221" t="str">
            <v>300300-000150</v>
          </cell>
          <cell r="D221" t="str">
            <v>EMULSION DE CERA DE CARNAUBA TIPO 3</v>
          </cell>
          <cell r="E221">
            <v>48</v>
          </cell>
          <cell r="F221">
            <v>6421.9</v>
          </cell>
        </row>
        <row r="222">
          <cell r="C222" t="str">
            <v>300300-000151</v>
          </cell>
          <cell r="D222" t="str">
            <v>EMULSION SUPER GLOSS</v>
          </cell>
          <cell r="E222">
            <v>3678</v>
          </cell>
          <cell r="F222">
            <v>331425.56</v>
          </cell>
        </row>
        <row r="223">
          <cell r="C223" t="str">
            <v>300300-000152</v>
          </cell>
          <cell r="D223" t="str">
            <v>JABON EMULSIFICANTE DE OLEICO</v>
          </cell>
          <cell r="E223">
            <v>36032.625</v>
          </cell>
          <cell r="F223">
            <v>407506.1</v>
          </cell>
        </row>
        <row r="224">
          <cell r="C224" t="str">
            <v>300300-000153</v>
          </cell>
          <cell r="D224" t="str">
            <v>ESPESANTE VIAR 7021</v>
          </cell>
          <cell r="E224">
            <v>4080</v>
          </cell>
          <cell r="F224">
            <v>75771.8</v>
          </cell>
        </row>
        <row r="225">
          <cell r="C225" t="str">
            <v>300401-016000</v>
          </cell>
          <cell r="D225" t="str">
            <v>FRAG LIMA-LIMON 109306M01403</v>
          </cell>
          <cell r="E225">
            <v>280</v>
          </cell>
          <cell r="F225">
            <v>51557.9</v>
          </cell>
        </row>
        <row r="226">
          <cell r="C226" t="str">
            <v>300401-017004</v>
          </cell>
          <cell r="D226" t="str">
            <v>FRAG NEON LEMON 956526</v>
          </cell>
          <cell r="E226">
            <v>389</v>
          </cell>
          <cell r="F226">
            <v>102082.15</v>
          </cell>
        </row>
        <row r="227">
          <cell r="C227" t="str">
            <v>300401-021000</v>
          </cell>
          <cell r="D227" t="str">
            <v>FRAG JARDIN DE ROSAS</v>
          </cell>
          <cell r="E227">
            <v>0.8</v>
          </cell>
          <cell r="F227">
            <v>100.06</v>
          </cell>
        </row>
        <row r="228">
          <cell r="C228" t="str">
            <v>300401-021001</v>
          </cell>
          <cell r="D228" t="str">
            <v>FRAG PINK VANISH 961005</v>
          </cell>
          <cell r="E228">
            <v>18</v>
          </cell>
          <cell r="F228">
            <v>6498.38</v>
          </cell>
        </row>
        <row r="229">
          <cell r="C229" t="str">
            <v>300402-004002</v>
          </cell>
          <cell r="D229" t="str">
            <v>FRAG BOSQUE DE PINOS 61886 P</v>
          </cell>
          <cell r="E229">
            <v>110</v>
          </cell>
          <cell r="F229">
            <v>15578.58</v>
          </cell>
        </row>
        <row r="230">
          <cell r="C230" t="str">
            <v>300404-001000</v>
          </cell>
          <cell r="D230" t="str">
            <v>FRAG ORANGE GLOW ON 980652</v>
          </cell>
          <cell r="E230">
            <v>366</v>
          </cell>
          <cell r="F230">
            <v>83265.009999999995</v>
          </cell>
        </row>
        <row r="231">
          <cell r="C231" t="str">
            <v>300404-003000</v>
          </cell>
          <cell r="D231" t="str">
            <v>FRAG LIMON CALIFORNIA II 978952</v>
          </cell>
          <cell r="E231">
            <v>180</v>
          </cell>
          <cell r="F231">
            <v>31113.24</v>
          </cell>
        </row>
        <row r="232">
          <cell r="C232" t="str">
            <v>300405-001000</v>
          </cell>
          <cell r="D232" t="str">
            <v>FRAG BLUE BUBBLE 980387</v>
          </cell>
          <cell r="E232">
            <v>7</v>
          </cell>
          <cell r="F232">
            <v>1153.5899999999999</v>
          </cell>
        </row>
        <row r="233">
          <cell r="C233" t="str">
            <v>300407-000002</v>
          </cell>
          <cell r="D233" t="str">
            <v>FRAG LAVENDER FIELDS 267351</v>
          </cell>
          <cell r="E233">
            <v>292</v>
          </cell>
          <cell r="F233">
            <v>59691.63</v>
          </cell>
        </row>
        <row r="234">
          <cell r="C234" t="str">
            <v>300407-003000</v>
          </cell>
          <cell r="D234" t="str">
            <v>FRAG BLUE DIAMOND 958501</v>
          </cell>
          <cell r="E234">
            <v>734</v>
          </cell>
          <cell r="F234">
            <v>157855.20000000001</v>
          </cell>
        </row>
        <row r="235">
          <cell r="C235" t="str">
            <v>300407-024000</v>
          </cell>
          <cell r="D235" t="str">
            <v>FRAG ARCTIC BLUE 451296</v>
          </cell>
          <cell r="E235">
            <v>1269</v>
          </cell>
          <cell r="F235">
            <v>240908.54</v>
          </cell>
        </row>
        <row r="236">
          <cell r="C236" t="str">
            <v>300407-025000</v>
          </cell>
          <cell r="D236" t="str">
            <v>FRAG CLEAN ME NOW 427299</v>
          </cell>
          <cell r="E236">
            <v>1227</v>
          </cell>
          <cell r="F236">
            <v>394285.87</v>
          </cell>
        </row>
        <row r="237">
          <cell r="C237" t="str">
            <v>300409-000001</v>
          </cell>
          <cell r="D237" t="str">
            <v>FRAG APPLE CINAMMON PLUS 766845</v>
          </cell>
          <cell r="E237">
            <v>63.78</v>
          </cell>
          <cell r="F237">
            <v>9944.68</v>
          </cell>
        </row>
        <row r="238">
          <cell r="C238" t="str">
            <v>300409-003000</v>
          </cell>
          <cell r="D238" t="str">
            <v>FRAG MANDARINE JUICE 729549</v>
          </cell>
          <cell r="E238">
            <v>1135</v>
          </cell>
          <cell r="F238">
            <v>211020.21</v>
          </cell>
        </row>
        <row r="239">
          <cell r="C239" t="str">
            <v>300409-006001</v>
          </cell>
          <cell r="D239" t="str">
            <v>FRAG SAPPHIRE NEW 772962</v>
          </cell>
          <cell r="E239">
            <v>5526</v>
          </cell>
          <cell r="F239">
            <v>1305968.3899999999</v>
          </cell>
        </row>
        <row r="240">
          <cell r="C240" t="str">
            <v>300409-007001</v>
          </cell>
          <cell r="D240" t="str">
            <v>FRAG CELESTIAL BLUE 766841</v>
          </cell>
          <cell r="E240">
            <v>4700</v>
          </cell>
          <cell r="F240">
            <v>995476.16</v>
          </cell>
        </row>
        <row r="241">
          <cell r="C241" t="str">
            <v>300409-009000</v>
          </cell>
          <cell r="D241" t="str">
            <v>FRAG PINK SPOT BA 778653</v>
          </cell>
          <cell r="E241">
            <v>1467</v>
          </cell>
          <cell r="F241">
            <v>309414.24</v>
          </cell>
        </row>
        <row r="242">
          <cell r="C242" t="str">
            <v>300409-013000</v>
          </cell>
          <cell r="D242" t="str">
            <v>FRAG MARINE BREEZE AB 798963</v>
          </cell>
          <cell r="E242">
            <v>244.6</v>
          </cell>
          <cell r="F242">
            <v>40106.43</v>
          </cell>
        </row>
        <row r="243">
          <cell r="C243" t="str">
            <v>300501-003001</v>
          </cell>
          <cell r="D243" t="str">
            <v>TINTURA AMARILLO 10 K-7059</v>
          </cell>
          <cell r="E243">
            <v>7.0000000000000007E-2</v>
          </cell>
          <cell r="F243">
            <v>300.77999999999997</v>
          </cell>
        </row>
        <row r="244">
          <cell r="C244" t="str">
            <v>300501-004000</v>
          </cell>
          <cell r="D244" t="str">
            <v>TINTURA 36-I-36 AZUL INDUSTRIAL</v>
          </cell>
          <cell r="E244">
            <v>5.0449950000000001</v>
          </cell>
          <cell r="F244">
            <v>9774.65</v>
          </cell>
        </row>
        <row r="245">
          <cell r="C245" t="str">
            <v>300501-008000</v>
          </cell>
          <cell r="D245" t="str">
            <v>TINTURA VERDE COLANYL GM</v>
          </cell>
          <cell r="E245">
            <v>9.3455999999999992</v>
          </cell>
          <cell r="F245">
            <v>2788.51</v>
          </cell>
        </row>
        <row r="246">
          <cell r="C246" t="str">
            <v>300501-021001</v>
          </cell>
          <cell r="D246" t="str">
            <v>TINTURA ULTRA LIQUID 8104</v>
          </cell>
          <cell r="E246">
            <v>35.103000000000002</v>
          </cell>
          <cell r="F246">
            <v>42135.71</v>
          </cell>
        </row>
        <row r="247">
          <cell r="C247" t="str">
            <v>300502-001001</v>
          </cell>
          <cell r="D247" t="str">
            <v>TINTURA LIMA LIMON LIQU JC3350</v>
          </cell>
          <cell r="E247">
            <v>94.2</v>
          </cell>
          <cell r="F247">
            <v>14130</v>
          </cell>
        </row>
        <row r="248">
          <cell r="C248" t="str">
            <v>300502-004000</v>
          </cell>
          <cell r="D248" t="str">
            <v>TINTURA VERDE PINO  WR-99</v>
          </cell>
          <cell r="E248">
            <v>14.5</v>
          </cell>
          <cell r="F248">
            <v>5311.36</v>
          </cell>
        </row>
        <row r="249">
          <cell r="C249" t="str">
            <v>300502-007000</v>
          </cell>
          <cell r="D249" t="str">
            <v>TINTURA LIQUIKOLOR CHRISTMAS RED 2</v>
          </cell>
          <cell r="E249">
            <v>100.9</v>
          </cell>
          <cell r="F249">
            <v>4141.66</v>
          </cell>
        </row>
        <row r="250">
          <cell r="C250" t="str">
            <v>300502-012000</v>
          </cell>
          <cell r="D250" t="str">
            <v>TINTURA VERDE 18-KA 957 AWSOME APPLE</v>
          </cell>
          <cell r="E250">
            <v>0.35799999999999998</v>
          </cell>
          <cell r="F250">
            <v>1787.09</v>
          </cell>
        </row>
        <row r="251">
          <cell r="C251" t="str">
            <v>300502-025000</v>
          </cell>
          <cell r="D251" t="str">
            <v>TINTURA NARANJA FLUORESCENTE 36-KI-02</v>
          </cell>
          <cell r="E251">
            <v>3.5</v>
          </cell>
          <cell r="F251">
            <v>1278.17</v>
          </cell>
        </row>
        <row r="252">
          <cell r="C252" t="str">
            <v>300504-003000</v>
          </cell>
          <cell r="D252" t="str">
            <v>TINTURA LIQUITINT AQ-BY-01</v>
          </cell>
          <cell r="E252">
            <v>64.046000000000006</v>
          </cell>
          <cell r="F252">
            <v>59602.97</v>
          </cell>
        </row>
        <row r="253">
          <cell r="C253" t="str">
            <v>300507-000000</v>
          </cell>
          <cell r="D253" t="str">
            <v>TINTURA VIOLETA COBANIL M</v>
          </cell>
          <cell r="E253">
            <v>8.6460000000000008</v>
          </cell>
          <cell r="F253">
            <v>8.67</v>
          </cell>
        </row>
        <row r="254">
          <cell r="C254" t="str">
            <v>300507-003000</v>
          </cell>
          <cell r="D254" t="str">
            <v>TINTURA LIQUITINT ROYAL HFMC</v>
          </cell>
          <cell r="E254">
            <v>75.967849999999999</v>
          </cell>
          <cell r="F254">
            <v>43941.81</v>
          </cell>
        </row>
        <row r="255">
          <cell r="C255" t="str">
            <v>300509-008000</v>
          </cell>
          <cell r="D255" t="str">
            <v>TINTURA CHEM DISPERSION NEGRO 14ABP2</v>
          </cell>
          <cell r="E255">
            <v>46.1</v>
          </cell>
          <cell r="F255">
            <v>34584.949999999997</v>
          </cell>
        </row>
        <row r="256">
          <cell r="C256" t="str">
            <v>300509-010000</v>
          </cell>
          <cell r="D256" t="str">
            <v>TINTURA ULTRA LIQUID 8136 ROJO</v>
          </cell>
          <cell r="E256">
            <v>56.322299999999998</v>
          </cell>
          <cell r="F256">
            <v>81893.279999999999</v>
          </cell>
        </row>
        <row r="257">
          <cell r="C257" t="str">
            <v>300509-013000</v>
          </cell>
          <cell r="D257" t="str">
            <v>TINTURA ULTRA LIQUID 8148</v>
          </cell>
          <cell r="E257">
            <v>2.7942999999999998</v>
          </cell>
          <cell r="F257">
            <v>2873.52</v>
          </cell>
        </row>
        <row r="258">
          <cell r="C258" t="str">
            <v>400000-000000</v>
          </cell>
          <cell r="D258" t="str">
            <v>ETIQUETA TERMICA 4X6" AZUL 2935 U</v>
          </cell>
          <cell r="E258">
            <v>1800</v>
          </cell>
          <cell r="F258">
            <v>514.47</v>
          </cell>
        </row>
        <row r="259">
          <cell r="C259" t="str">
            <v>400000-000004</v>
          </cell>
          <cell r="D259" t="str">
            <v>ETIQUETA TERMICA 4X6" VERDE 334 U</v>
          </cell>
          <cell r="E259">
            <v>3170</v>
          </cell>
          <cell r="F259">
            <v>905.93</v>
          </cell>
        </row>
        <row r="260">
          <cell r="C260" t="str">
            <v>400000-000005</v>
          </cell>
          <cell r="D260" t="str">
            <v>ETIQUETA TERMICA 4X6" VERDE 3375 U</v>
          </cell>
          <cell r="E260">
            <v>1800</v>
          </cell>
          <cell r="F260">
            <v>514.45000000000005</v>
          </cell>
        </row>
        <row r="261">
          <cell r="C261" t="str">
            <v>400000-000007</v>
          </cell>
          <cell r="D261" t="str">
            <v>ETIQUETA TERMICA 4X6" AMARILLO 5635 U</v>
          </cell>
          <cell r="E261">
            <v>1800</v>
          </cell>
          <cell r="F261">
            <v>519.38</v>
          </cell>
        </row>
        <row r="262">
          <cell r="C262" t="str">
            <v>400000-000008</v>
          </cell>
          <cell r="D262" t="str">
            <v>ETIQUETA TERMICA 4X6" NARANJA 1505 U</v>
          </cell>
          <cell r="E262">
            <v>3300</v>
          </cell>
          <cell r="F262">
            <v>943.16</v>
          </cell>
        </row>
        <row r="263">
          <cell r="C263" t="str">
            <v>400000-000009</v>
          </cell>
          <cell r="D263" t="str">
            <v>ETIQUETA TERMICA 4X6" AMARILLO 585 U</v>
          </cell>
          <cell r="E263">
            <v>3190</v>
          </cell>
          <cell r="F263">
            <v>1009.27</v>
          </cell>
        </row>
        <row r="264">
          <cell r="C264" t="str">
            <v>400000-000010</v>
          </cell>
          <cell r="D264" t="str">
            <v>ETIQUETA TERMICA 4X6" AMARILLO 609 U</v>
          </cell>
          <cell r="E264">
            <v>3500</v>
          </cell>
          <cell r="F264">
            <v>1007.95</v>
          </cell>
        </row>
        <row r="265">
          <cell r="C265" t="str">
            <v>400000-000011</v>
          </cell>
          <cell r="D265" t="str">
            <v>ETIQUETA TERMICA 4X6" AZUL 2975 U</v>
          </cell>
          <cell r="E265">
            <v>4200</v>
          </cell>
          <cell r="F265">
            <v>1328.81</v>
          </cell>
        </row>
        <row r="266">
          <cell r="C266" t="str">
            <v>400000-000012</v>
          </cell>
          <cell r="D266" t="str">
            <v>ETIQUETA TERMICA 4X6" NARANJA 1485 U</v>
          </cell>
          <cell r="E266">
            <v>2400</v>
          </cell>
          <cell r="F266">
            <v>685.94</v>
          </cell>
        </row>
        <row r="267">
          <cell r="C267" t="str">
            <v>400000-000014</v>
          </cell>
          <cell r="D267" t="str">
            <v>ETIQUETA TERMICA 4X6" GRIS 1U</v>
          </cell>
          <cell r="E267">
            <v>1500</v>
          </cell>
          <cell r="F267">
            <v>502.65</v>
          </cell>
        </row>
        <row r="268">
          <cell r="C268" t="str">
            <v>401001-000001</v>
          </cell>
          <cell r="D268" t="str">
            <v>ETIQ COD DE BARRA BIPACK NOW MULTIUSOS 5+1 L</v>
          </cell>
          <cell r="E268">
            <v>142296</v>
          </cell>
          <cell r="F268">
            <v>11383.68</v>
          </cell>
        </row>
        <row r="269">
          <cell r="C269" t="str">
            <v>401001-000002</v>
          </cell>
          <cell r="D269" t="str">
            <v>ETIQ COD DE BARRA MULTIUSOS 5+1 P.R.</v>
          </cell>
          <cell r="E269">
            <v>14150</v>
          </cell>
          <cell r="F269">
            <v>989.38</v>
          </cell>
        </row>
        <row r="270">
          <cell r="C270" t="str">
            <v>401001-000100</v>
          </cell>
          <cell r="D270" t="str">
            <v>ETIQ FTE NOW DESENGRASANTE MULTIUSOS 1 L D13</v>
          </cell>
          <cell r="E270">
            <v>9630</v>
          </cell>
          <cell r="F270">
            <v>9514.31</v>
          </cell>
        </row>
        <row r="271">
          <cell r="C271" t="str">
            <v>401001-000101</v>
          </cell>
          <cell r="D271" t="str">
            <v>ETIQ REV NOW DESENGRASANTE MULTIUSOS 1 L D13</v>
          </cell>
          <cell r="E271">
            <v>31307</v>
          </cell>
          <cell r="F271">
            <v>30893.08</v>
          </cell>
        </row>
        <row r="272">
          <cell r="C272" t="str">
            <v>401001-000121</v>
          </cell>
          <cell r="D272" t="str">
            <v>ETIQ FTE NOW ALL PURPOSE SUPER DEGREASER 1 L D13</v>
          </cell>
          <cell r="E272">
            <v>100</v>
          </cell>
          <cell r="F272">
            <v>150.86000000000001</v>
          </cell>
        </row>
        <row r="273">
          <cell r="C273" t="str">
            <v>401001-000500</v>
          </cell>
          <cell r="D273" t="str">
            <v>ETIQ FTE NOW DESENGRASANTE MULTIUSOS 5 L D 13</v>
          </cell>
          <cell r="E273">
            <v>7935</v>
          </cell>
          <cell r="F273">
            <v>15473.25</v>
          </cell>
        </row>
        <row r="274">
          <cell r="C274" t="str">
            <v>401001-000511</v>
          </cell>
          <cell r="D274" t="str">
            <v>ETIQ TRASERA NOW DESENG MULTIUSOS 5 L D CA</v>
          </cell>
          <cell r="E274">
            <v>1492</v>
          </cell>
          <cell r="F274">
            <v>686.32</v>
          </cell>
        </row>
        <row r="275">
          <cell r="C275" t="str">
            <v>401003-000001</v>
          </cell>
          <cell r="D275" t="str">
            <v>ETIQ COD DE BARRA BIPACK COCINA 5+1 L CA</v>
          </cell>
          <cell r="E275">
            <v>6000</v>
          </cell>
          <cell r="F275">
            <v>2400</v>
          </cell>
        </row>
        <row r="276">
          <cell r="C276" t="str">
            <v>401003-000100</v>
          </cell>
          <cell r="D276" t="str">
            <v>ETIQ NOW DESENGRASANTE DE COCINAS 1 L D 13</v>
          </cell>
          <cell r="E276">
            <v>971</v>
          </cell>
          <cell r="F276">
            <v>470.64</v>
          </cell>
        </row>
        <row r="277">
          <cell r="C277" t="str">
            <v>401004-000001</v>
          </cell>
          <cell r="D277" t="str">
            <v>ETIQ COD DE BARRA BIPACK VIDRIOS 5+1 L CA</v>
          </cell>
          <cell r="E277">
            <v>19068</v>
          </cell>
          <cell r="F277">
            <v>1315.69</v>
          </cell>
        </row>
        <row r="278">
          <cell r="C278" t="str">
            <v>401004-000100</v>
          </cell>
          <cell r="D278" t="str">
            <v>ETIQ NOW VIDRIOS Y SUPERFICIES 1 L D 13</v>
          </cell>
          <cell r="E278">
            <v>6193</v>
          </cell>
          <cell r="F278">
            <v>3232.73</v>
          </cell>
        </row>
        <row r="279">
          <cell r="C279" t="str">
            <v>401004-000101</v>
          </cell>
          <cell r="D279" t="str">
            <v>ETIQ NOW VIDRIOS Y SUPERFICIES 1 L CA</v>
          </cell>
          <cell r="E279">
            <v>328</v>
          </cell>
          <cell r="F279">
            <v>439.6</v>
          </cell>
        </row>
        <row r="280">
          <cell r="C280" t="str">
            <v>401004-000500</v>
          </cell>
          <cell r="D280" t="str">
            <v>ETIQ FRONTAL NOW VIDRIOS Y SUPERFICIES 5 L CA</v>
          </cell>
          <cell r="E280">
            <v>40</v>
          </cell>
          <cell r="F280">
            <v>70</v>
          </cell>
        </row>
        <row r="281">
          <cell r="C281" t="str">
            <v>401004-000501</v>
          </cell>
          <cell r="D281" t="str">
            <v>ETIQ TRASERA NOW VIDRIOS Y SUPERFICIES 5 L CA</v>
          </cell>
          <cell r="E281">
            <v>1096</v>
          </cell>
          <cell r="F281">
            <v>504.16</v>
          </cell>
        </row>
        <row r="282">
          <cell r="C282" t="str">
            <v>401006-000900</v>
          </cell>
          <cell r="D282" t="str">
            <v>ETIQ FTE NOW DETERGENTE 9 L CA</v>
          </cell>
          <cell r="E282">
            <v>7000</v>
          </cell>
          <cell r="F282">
            <v>13958</v>
          </cell>
        </row>
        <row r="283">
          <cell r="C283" t="str">
            <v>401006-000901</v>
          </cell>
          <cell r="D283" t="str">
            <v>ETIQ REV NOW DETERGENTE 9 L CA</v>
          </cell>
          <cell r="E283">
            <v>4000</v>
          </cell>
          <cell r="F283">
            <v>4804</v>
          </cell>
        </row>
        <row r="284">
          <cell r="C284" t="str">
            <v>401006-000902</v>
          </cell>
          <cell r="D284" t="str">
            <v>ETIQ NOW DETERGENTE ROPA COLOR 9 L PR</v>
          </cell>
          <cell r="E284">
            <v>6000</v>
          </cell>
          <cell r="F284">
            <v>11964</v>
          </cell>
        </row>
        <row r="285">
          <cell r="C285" t="str">
            <v>401007-000900</v>
          </cell>
          <cell r="D285" t="str">
            <v>ETIQ FTE NOW SUAVIZANTE 9 L CA</v>
          </cell>
          <cell r="E285">
            <v>6000</v>
          </cell>
          <cell r="F285">
            <v>11964</v>
          </cell>
        </row>
        <row r="286">
          <cell r="C286" t="str">
            <v>401007-000901</v>
          </cell>
          <cell r="D286" t="str">
            <v>ETIQ REV NOW SUAVIZANTE 9 L CA</v>
          </cell>
          <cell r="E286">
            <v>6000</v>
          </cell>
          <cell r="F286">
            <v>7206</v>
          </cell>
        </row>
        <row r="287">
          <cell r="C287" t="str">
            <v>401008-000002</v>
          </cell>
          <cell r="D287" t="str">
            <v>ETIQ COD DE BARRA BIPACK BAÑOS 5+1 L CA</v>
          </cell>
          <cell r="E287">
            <v>4655</v>
          </cell>
          <cell r="F287">
            <v>321.19</v>
          </cell>
        </row>
        <row r="288">
          <cell r="C288" t="str">
            <v>401008-000100</v>
          </cell>
          <cell r="D288" t="str">
            <v>ETIQ FTE NOW BAÑOS Y AZULEJOS 1 L D13</v>
          </cell>
          <cell r="E288">
            <v>5054</v>
          </cell>
          <cell r="F288">
            <v>4954.3100000000004</v>
          </cell>
        </row>
        <row r="289">
          <cell r="C289" t="str">
            <v>401008-000101</v>
          </cell>
          <cell r="D289" t="str">
            <v>ETIQ REV NOW BAÑOS Y AZULEJOS 1 L D13</v>
          </cell>
          <cell r="E289">
            <v>4236</v>
          </cell>
          <cell r="F289">
            <v>2232.7399999999998</v>
          </cell>
        </row>
        <row r="290">
          <cell r="C290" t="str">
            <v>401008-000400</v>
          </cell>
          <cell r="D290" t="str">
            <v>ETIQ FTE NOW BAÑOS Y AZULEJOS 4 L D 13</v>
          </cell>
          <cell r="E290">
            <v>900</v>
          </cell>
          <cell r="F290">
            <v>2143.8000000000002</v>
          </cell>
        </row>
        <row r="291">
          <cell r="C291" t="str">
            <v>401008-000411</v>
          </cell>
          <cell r="D291" t="str">
            <v>ETIQ TRASERA NOW BAÑOS Y AZULEJOS 4 L CA</v>
          </cell>
          <cell r="E291">
            <v>144</v>
          </cell>
          <cell r="F291">
            <v>137.63</v>
          </cell>
        </row>
        <row r="292">
          <cell r="C292" t="str">
            <v>401016-000280</v>
          </cell>
          <cell r="D292" t="str">
            <v>ETIQ FRONTAL NOW LAVATRASTES 2.8 L CA</v>
          </cell>
          <cell r="E292">
            <v>12549</v>
          </cell>
          <cell r="F292">
            <v>14421.65</v>
          </cell>
        </row>
        <row r="293">
          <cell r="C293" t="str">
            <v>401016-000281</v>
          </cell>
          <cell r="D293" t="str">
            <v>ETIQ TRASERA NOW LAVATRASTES 2.8 L CA</v>
          </cell>
          <cell r="E293">
            <v>8381</v>
          </cell>
          <cell r="F293">
            <v>6244.66</v>
          </cell>
        </row>
        <row r="294">
          <cell r="C294" t="str">
            <v>401016-000282</v>
          </cell>
          <cell r="D294" t="str">
            <v>ETIQ NOW LAVATRASTES 2.8 L PR</v>
          </cell>
          <cell r="E294">
            <v>3726</v>
          </cell>
          <cell r="F294">
            <v>4120.96</v>
          </cell>
        </row>
        <row r="295">
          <cell r="C295" t="str">
            <v>401017-000200</v>
          </cell>
          <cell r="D295" t="str">
            <v>ETIQ NOW LIMPIADOR LIMON 2 L D 13</v>
          </cell>
          <cell r="E295">
            <v>10348</v>
          </cell>
          <cell r="F295">
            <v>10498.69</v>
          </cell>
        </row>
        <row r="296">
          <cell r="C296" t="str">
            <v>401017-000500</v>
          </cell>
          <cell r="D296" t="str">
            <v>ETIQ NOW LIMPIADOR LIMON 5 L</v>
          </cell>
          <cell r="E296">
            <v>9171</v>
          </cell>
          <cell r="F296">
            <v>12135.98</v>
          </cell>
        </row>
        <row r="297">
          <cell r="C297" t="str">
            <v>401017-001000</v>
          </cell>
          <cell r="D297" t="str">
            <v>ETIQ NOW LIMPIADOR LIMON 10 L MX</v>
          </cell>
          <cell r="E297">
            <v>2635</v>
          </cell>
          <cell r="F297">
            <v>5138.25</v>
          </cell>
        </row>
        <row r="298">
          <cell r="C298" t="str">
            <v>401017-001001</v>
          </cell>
          <cell r="D298" t="str">
            <v>ETIQ FTE NOW LIMPIADOR LIMON 10 L CA</v>
          </cell>
          <cell r="E298">
            <v>5600</v>
          </cell>
          <cell r="F298">
            <v>14537.6</v>
          </cell>
        </row>
        <row r="299">
          <cell r="C299" t="str">
            <v>401017-001002</v>
          </cell>
          <cell r="D299" t="str">
            <v>ETIQ REV NOW LIMPIADOR LIMON 10 L CA</v>
          </cell>
          <cell r="E299">
            <v>5000</v>
          </cell>
          <cell r="F299">
            <v>6005</v>
          </cell>
        </row>
        <row r="300">
          <cell r="C300" t="str">
            <v>401019-000000</v>
          </cell>
          <cell r="D300" t="str">
            <v>ETIQ COD DE BARRA BIPACK MANZANA C 5+1 L</v>
          </cell>
          <cell r="E300">
            <v>200</v>
          </cell>
          <cell r="F300">
            <v>14</v>
          </cell>
        </row>
        <row r="301">
          <cell r="C301" t="str">
            <v>401020-001000</v>
          </cell>
          <cell r="D301" t="str">
            <v>ETIQ FTE NOW BLANQUEADOR 10 L CA</v>
          </cell>
          <cell r="E301">
            <v>5000</v>
          </cell>
          <cell r="F301">
            <v>9970</v>
          </cell>
        </row>
        <row r="302">
          <cell r="C302" t="str">
            <v>401020-001001</v>
          </cell>
          <cell r="D302" t="str">
            <v>ETIQ REV NOW BLANQUEADOR 10 L CA</v>
          </cell>
          <cell r="E302">
            <v>5000</v>
          </cell>
          <cell r="F302">
            <v>6005</v>
          </cell>
        </row>
        <row r="303">
          <cell r="C303" t="str">
            <v>401021-000400</v>
          </cell>
          <cell r="D303" t="str">
            <v>ETIQ NOW PRELAVADOR OXÍGENO 4 L</v>
          </cell>
          <cell r="E303">
            <v>500</v>
          </cell>
          <cell r="F303">
            <v>990</v>
          </cell>
        </row>
        <row r="304">
          <cell r="C304" t="str">
            <v>401021-001000</v>
          </cell>
          <cell r="D304" t="str">
            <v>ETIQ NOW QUITAMANCHAS 10 L</v>
          </cell>
          <cell r="E304">
            <v>3023</v>
          </cell>
          <cell r="F304">
            <v>6046</v>
          </cell>
        </row>
        <row r="305">
          <cell r="C305" t="str">
            <v>401027-001000</v>
          </cell>
          <cell r="D305" t="str">
            <v>ETIQ FTE NOW LIMPIADOR LAVANDA 10 L CA</v>
          </cell>
          <cell r="E305">
            <v>5000</v>
          </cell>
          <cell r="F305">
            <v>12980</v>
          </cell>
        </row>
        <row r="306">
          <cell r="C306" t="str">
            <v>401027-001001</v>
          </cell>
          <cell r="D306" t="str">
            <v>ETIQ REV NOW LIMPIADOR LAVANDA 10 L CA</v>
          </cell>
          <cell r="E306">
            <v>5000</v>
          </cell>
          <cell r="F306">
            <v>6005</v>
          </cell>
        </row>
        <row r="307">
          <cell r="C307" t="str">
            <v>402002-000500</v>
          </cell>
          <cell r="D307" t="str">
            <v>ETIQ SENSACIONAL LAVANDA 5 L MX</v>
          </cell>
          <cell r="E307">
            <v>3000</v>
          </cell>
          <cell r="F307">
            <v>5738.05</v>
          </cell>
        </row>
        <row r="308">
          <cell r="C308" t="str">
            <v>402002-000501</v>
          </cell>
          <cell r="D308" t="str">
            <v>ETIQ SENSACIONAL LAVANDA 5 L CR</v>
          </cell>
          <cell r="E308">
            <v>500</v>
          </cell>
          <cell r="F308">
            <v>1646</v>
          </cell>
        </row>
        <row r="309">
          <cell r="C309" t="str">
            <v>402002-001000</v>
          </cell>
          <cell r="D309" t="str">
            <v>ETIQ SENSACIONAL LAVANDA 10 L</v>
          </cell>
          <cell r="E309">
            <v>100</v>
          </cell>
          <cell r="F309">
            <v>195</v>
          </cell>
        </row>
        <row r="310">
          <cell r="C310" t="str">
            <v>402002-002000</v>
          </cell>
          <cell r="D310" t="str">
            <v>ETIQ SENSACIONAL LAVANDA 20L D 14</v>
          </cell>
          <cell r="E310">
            <v>3979</v>
          </cell>
          <cell r="F310">
            <v>5232.38</v>
          </cell>
        </row>
        <row r="311">
          <cell r="C311" t="str">
            <v>402004-001000</v>
          </cell>
          <cell r="D311" t="str">
            <v>ETIQ SENSACIONAL PINO 10 L</v>
          </cell>
          <cell r="E311">
            <v>930</v>
          </cell>
          <cell r="F311">
            <v>1813.5</v>
          </cell>
        </row>
        <row r="312">
          <cell r="C312" t="str">
            <v>402004-002000</v>
          </cell>
          <cell r="D312" t="str">
            <v>ETIQ SENSACIONAL PINO 20L D14</v>
          </cell>
          <cell r="E312">
            <v>2460</v>
          </cell>
          <cell r="F312">
            <v>3234.9</v>
          </cell>
        </row>
        <row r="313">
          <cell r="C313" t="str">
            <v>402014-000100</v>
          </cell>
          <cell r="D313" t="str">
            <v>ETIQ FTE SENSACIONAL BAÑOS Y AZULEJOS 1 L CR</v>
          </cell>
          <cell r="E313">
            <v>4000</v>
          </cell>
          <cell r="F313">
            <v>14068</v>
          </cell>
        </row>
        <row r="314">
          <cell r="C314" t="str">
            <v>402014-000101</v>
          </cell>
          <cell r="D314" t="str">
            <v>ETIQ REV SENSACIONAL BAÑOS Y AZULEJOS 1 L CR</v>
          </cell>
          <cell r="E314">
            <v>5800</v>
          </cell>
          <cell r="F314">
            <v>16408.2</v>
          </cell>
        </row>
        <row r="315">
          <cell r="C315" t="str">
            <v>402015-002004</v>
          </cell>
          <cell r="D315" t="str">
            <v>ETIQ SENSACIONAL BLANQUEADOR 20L D14</v>
          </cell>
          <cell r="E315">
            <v>2004</v>
          </cell>
          <cell r="F315">
            <v>4531.13</v>
          </cell>
        </row>
        <row r="316">
          <cell r="C316" t="str">
            <v>402024-000100</v>
          </cell>
          <cell r="D316" t="str">
            <v>ETIQ FTE SENSACIONAL MULTIUSOS 1 L CR</v>
          </cell>
          <cell r="E316">
            <v>4000</v>
          </cell>
          <cell r="F316">
            <v>14068</v>
          </cell>
        </row>
        <row r="317">
          <cell r="C317" t="str">
            <v>402024-000101</v>
          </cell>
          <cell r="D317" t="str">
            <v>ETIQ REV SENSACIONAL MULTIUSOS 1 L CR</v>
          </cell>
          <cell r="E317">
            <v>1800</v>
          </cell>
          <cell r="F317">
            <v>5092.2</v>
          </cell>
        </row>
        <row r="318">
          <cell r="C318" t="str">
            <v>402026-000501</v>
          </cell>
          <cell r="D318" t="str">
            <v>ETIQ SENSACIONAL SUAVIZANTE 5 L CR</v>
          </cell>
          <cell r="E318">
            <v>3000</v>
          </cell>
          <cell r="F318">
            <v>9876</v>
          </cell>
        </row>
        <row r="319">
          <cell r="C319" t="str">
            <v>402026-001000</v>
          </cell>
          <cell r="D319" t="str">
            <v>ETIQ SENSACIONAL SUAVIZANTE 10 L</v>
          </cell>
          <cell r="E319">
            <v>300</v>
          </cell>
          <cell r="F319">
            <v>585</v>
          </cell>
        </row>
        <row r="320">
          <cell r="C320" t="str">
            <v>402026-002000</v>
          </cell>
          <cell r="D320" t="str">
            <v>ETIQ SENSACIONAL SUAVIZANTE 20L D 14</v>
          </cell>
          <cell r="E320">
            <v>1580</v>
          </cell>
          <cell r="F320">
            <v>2166.7199999999998</v>
          </cell>
        </row>
        <row r="321">
          <cell r="C321" t="str">
            <v>402029-000500</v>
          </cell>
          <cell r="D321" t="str">
            <v>ETIQ SENSACIONAL DETERGENTE 5 L MX</v>
          </cell>
          <cell r="E321">
            <v>374</v>
          </cell>
          <cell r="F321">
            <v>744.12</v>
          </cell>
        </row>
        <row r="322">
          <cell r="C322" t="str">
            <v>402029-000501</v>
          </cell>
          <cell r="D322" t="str">
            <v>ETIQ SENSACIONAL DETERGENTE 5 L CR</v>
          </cell>
          <cell r="E322">
            <v>1500</v>
          </cell>
          <cell r="F322">
            <v>4938</v>
          </cell>
        </row>
        <row r="323">
          <cell r="C323" t="str">
            <v>402029-002000</v>
          </cell>
          <cell r="D323" t="str">
            <v>ETIQ SENSACIONAL DETERGENTE 20L D 14</v>
          </cell>
          <cell r="E323">
            <v>1364</v>
          </cell>
          <cell r="F323">
            <v>1855.04</v>
          </cell>
        </row>
        <row r="324">
          <cell r="C324" t="str">
            <v>403001-020801</v>
          </cell>
          <cell r="D324" t="str">
            <v>ETIQ MIRACHEM 500 18.9/208 L MX</v>
          </cell>
          <cell r="E324">
            <v>13667</v>
          </cell>
          <cell r="F324">
            <v>20500.5</v>
          </cell>
        </row>
        <row r="325">
          <cell r="C325" t="str">
            <v>403002-020800</v>
          </cell>
          <cell r="D325" t="str">
            <v>ETIQ MIRACHEM 250 5/55 GAL (18.9/208 L)</v>
          </cell>
          <cell r="E325">
            <v>258</v>
          </cell>
          <cell r="F325">
            <v>474.72</v>
          </cell>
        </row>
        <row r="326">
          <cell r="C326" t="str">
            <v>405000-000900</v>
          </cell>
          <cell r="D326" t="str">
            <v>ETIQ NATURAL SCIENCE DETERGENTE 9 L</v>
          </cell>
          <cell r="E326">
            <v>10488</v>
          </cell>
          <cell r="F326">
            <v>17199.63</v>
          </cell>
        </row>
        <row r="327">
          <cell r="C327" t="str">
            <v>405001-000900</v>
          </cell>
          <cell r="D327" t="str">
            <v>ETIQ NATURAL SCIENCE SUAVIZANTE 9 L</v>
          </cell>
          <cell r="E327">
            <v>10550</v>
          </cell>
          <cell r="F327">
            <v>19276.650000000001</v>
          </cell>
        </row>
        <row r="328">
          <cell r="C328" t="str">
            <v>405002-000900</v>
          </cell>
          <cell r="D328" t="str">
            <v>ETIQ NATURAL SCIENCE DETERGENTE ROPA OSCURA 9 L</v>
          </cell>
          <cell r="E328">
            <v>5268</v>
          </cell>
          <cell r="F328">
            <v>14631.76</v>
          </cell>
        </row>
        <row r="329">
          <cell r="C329" t="str">
            <v>407024-000000</v>
          </cell>
          <cell r="D329" t="str">
            <v>ETIQ COD DE BARRA MM MULTIUSOS DES 5+1 L</v>
          </cell>
          <cell r="E329">
            <v>129368</v>
          </cell>
          <cell r="F329">
            <v>8645.9599999999991</v>
          </cell>
        </row>
        <row r="330">
          <cell r="C330" t="str">
            <v>408001-000107</v>
          </cell>
          <cell r="D330" t="str">
            <v>ETIQ FRENTE GV ANTI-HONGOS 1 L ATOM D16</v>
          </cell>
          <cell r="E330">
            <v>70538</v>
          </cell>
          <cell r="F330">
            <v>60368.59</v>
          </cell>
        </row>
        <row r="331">
          <cell r="C331" t="str">
            <v>408001-000108</v>
          </cell>
          <cell r="D331" t="str">
            <v>ETIQ REV GV ANTI-HONGOS 1 L ATOM D16</v>
          </cell>
          <cell r="E331">
            <v>68111</v>
          </cell>
          <cell r="F331">
            <v>25736.46</v>
          </cell>
        </row>
        <row r="332">
          <cell r="C332" t="str">
            <v>408001-000109</v>
          </cell>
          <cell r="D332" t="str">
            <v>ETIQ FRENTE GV ANTI-HONGOS 1 L REFILL D16</v>
          </cell>
          <cell r="E332">
            <v>64352</v>
          </cell>
          <cell r="F332">
            <v>55214.02</v>
          </cell>
        </row>
        <row r="333">
          <cell r="C333" t="str">
            <v>408001-000110</v>
          </cell>
          <cell r="D333" t="str">
            <v>ETIQ REV GV ANTI-HONGOS 1 L REFILL D16</v>
          </cell>
          <cell r="E333">
            <v>73125</v>
          </cell>
          <cell r="F333">
            <v>27787.5</v>
          </cell>
        </row>
        <row r="334">
          <cell r="C334" t="str">
            <v>409000-001002</v>
          </cell>
          <cell r="D334" t="str">
            <v>ETIQ MM MULTIUSOS MANZANA CANELA 10 L D17</v>
          </cell>
          <cell r="E334">
            <v>101010</v>
          </cell>
          <cell r="F334">
            <v>99696.87</v>
          </cell>
        </row>
        <row r="335">
          <cell r="C335" t="str">
            <v>409001-001001</v>
          </cell>
          <cell r="D335" t="str">
            <v>ETIQ MM LIMPIADOR MULTIUSOS PINO 10 L D16</v>
          </cell>
          <cell r="E335">
            <v>172003</v>
          </cell>
          <cell r="F335">
            <v>168702.26</v>
          </cell>
        </row>
        <row r="336">
          <cell r="C336" t="str">
            <v>409001-002002</v>
          </cell>
          <cell r="D336" t="str">
            <v>ETIQ FTE MM LIMPIADOR MULTIUSOS PINO 20 L D16</v>
          </cell>
          <cell r="E336">
            <v>40397</v>
          </cell>
          <cell r="F336">
            <v>43103.62</v>
          </cell>
        </row>
        <row r="337">
          <cell r="C337" t="str">
            <v>409001-002003</v>
          </cell>
          <cell r="D337" t="str">
            <v>ETIQ LATERAL MM LIMPIADOR MULTIUSOS PINO 20 L D16</v>
          </cell>
          <cell r="E337">
            <v>40443</v>
          </cell>
          <cell r="F337">
            <v>23052.51</v>
          </cell>
        </row>
        <row r="338">
          <cell r="C338" t="str">
            <v>409002-002002</v>
          </cell>
          <cell r="D338" t="str">
            <v>ETIQ FRONTAL MM BLANQUEADOR 20 L D16</v>
          </cell>
          <cell r="E338">
            <v>130661</v>
          </cell>
          <cell r="F338">
            <v>140850.82999999999</v>
          </cell>
        </row>
        <row r="339">
          <cell r="C339" t="str">
            <v>409002-002003</v>
          </cell>
          <cell r="D339" t="str">
            <v>ETIQ LATERAL MM BLANQUEADOR 20 L D16</v>
          </cell>
          <cell r="E339">
            <v>123802</v>
          </cell>
          <cell r="F339">
            <v>76138.22</v>
          </cell>
        </row>
        <row r="340">
          <cell r="C340" t="str">
            <v>409003-000101</v>
          </cell>
          <cell r="D340" t="str">
            <v>ETIQ MM DESENGRASANTE 1 L D16</v>
          </cell>
          <cell r="E340">
            <v>133030</v>
          </cell>
          <cell r="F340">
            <v>64519.54</v>
          </cell>
        </row>
        <row r="341">
          <cell r="C341" t="str">
            <v>409003-000502</v>
          </cell>
          <cell r="D341" t="str">
            <v>ETIQ FRENTE MM DESENGRASANTE 5 L D16</v>
          </cell>
          <cell r="E341">
            <v>160061</v>
          </cell>
          <cell r="F341">
            <v>127888.73</v>
          </cell>
        </row>
        <row r="342">
          <cell r="C342" t="str">
            <v>409003-000503</v>
          </cell>
          <cell r="D342" t="str">
            <v>ETIQ REVERSO MM DESENGRASANTE 5 L D16</v>
          </cell>
          <cell r="E342">
            <v>208609</v>
          </cell>
          <cell r="F342">
            <v>61122.44</v>
          </cell>
        </row>
        <row r="343">
          <cell r="C343" t="str">
            <v>409003-001002</v>
          </cell>
          <cell r="D343" t="str">
            <v>ETIQ FRENTE MM DESENGRASANTE 10 L D16</v>
          </cell>
          <cell r="E343">
            <v>63337</v>
          </cell>
          <cell r="F343">
            <v>65785.45</v>
          </cell>
        </row>
        <row r="344">
          <cell r="C344" t="str">
            <v>409003-001003</v>
          </cell>
          <cell r="D344" t="str">
            <v>ETIQ LATERAL MM DESENGRASANTE 10 L D16</v>
          </cell>
          <cell r="E344">
            <v>58471</v>
          </cell>
          <cell r="F344">
            <v>38415.440000000002</v>
          </cell>
        </row>
        <row r="345">
          <cell r="C345" t="str">
            <v>409004-000000</v>
          </cell>
          <cell r="D345" t="str">
            <v>ETIQ COD DE BARRA MM VIDRIOS Y SUPERFICIES</v>
          </cell>
          <cell r="E345">
            <v>73128</v>
          </cell>
          <cell r="F345">
            <v>5045.83</v>
          </cell>
        </row>
        <row r="346">
          <cell r="C346" t="str">
            <v>409004-000100</v>
          </cell>
          <cell r="D346" t="str">
            <v>ETIQ MM VIDRIOS Y SUPERFICIES 1 L</v>
          </cell>
          <cell r="E346">
            <v>76089</v>
          </cell>
          <cell r="F346">
            <v>39711.839999999997</v>
          </cell>
        </row>
        <row r="347">
          <cell r="C347" t="str">
            <v>409004-000500</v>
          </cell>
          <cell r="D347" t="str">
            <v>ETIQ FRENTE MM VIDRIOS Y SUPERFICIES 5 L</v>
          </cell>
          <cell r="E347">
            <v>75579</v>
          </cell>
          <cell r="F347">
            <v>63921.29</v>
          </cell>
        </row>
        <row r="348">
          <cell r="C348" t="str">
            <v>409004-000501</v>
          </cell>
          <cell r="D348" t="str">
            <v>ETIQ REVERSO MM VIDRIOS Y SUPERFICIES 5 L</v>
          </cell>
          <cell r="E348">
            <v>75325</v>
          </cell>
          <cell r="F348">
            <v>21273.43</v>
          </cell>
        </row>
        <row r="349">
          <cell r="C349" t="str">
            <v>409005-000000</v>
          </cell>
          <cell r="D349" t="str">
            <v>ETIQ COD DE BARRA MM BAÑOS Y AZULEJOS</v>
          </cell>
          <cell r="E349">
            <v>137154</v>
          </cell>
          <cell r="F349">
            <v>9150.15</v>
          </cell>
        </row>
        <row r="350">
          <cell r="C350" t="str">
            <v>409005-000101</v>
          </cell>
          <cell r="D350" t="str">
            <v>ETIQ MM BAÑOS Y AZULEJOS 1 L D16</v>
          </cell>
          <cell r="E350">
            <v>223984</v>
          </cell>
          <cell r="F350">
            <v>108632.22</v>
          </cell>
        </row>
        <row r="351">
          <cell r="C351" t="str">
            <v>409005-000502</v>
          </cell>
          <cell r="D351" t="str">
            <v>ETIQ FRENTE MM BAÑOS Y AZULEJOS 5 L D16</v>
          </cell>
          <cell r="E351">
            <v>184256</v>
          </cell>
          <cell r="F351">
            <v>147180.23000000001</v>
          </cell>
        </row>
        <row r="352">
          <cell r="C352" t="str">
            <v>409005-000503</v>
          </cell>
          <cell r="D352" t="str">
            <v>ETIQ REVERSO MM BAÑOS Y AZULEJOS 5 L D16</v>
          </cell>
          <cell r="E352">
            <v>227856</v>
          </cell>
          <cell r="F352">
            <v>66470.48</v>
          </cell>
        </row>
        <row r="353">
          <cell r="C353" t="str">
            <v>409006-000901</v>
          </cell>
          <cell r="D353" t="str">
            <v>ETIQ MM SUAVIZANTE FLORAL 9 L D16</v>
          </cell>
          <cell r="E353">
            <v>5</v>
          </cell>
          <cell r="F353">
            <v>5.19</v>
          </cell>
        </row>
        <row r="354">
          <cell r="C354" t="str">
            <v>409006-002002</v>
          </cell>
          <cell r="D354" t="str">
            <v>ETIQ FRONTAL MM SUAVIZANTE FLORAL 20 L D16</v>
          </cell>
          <cell r="E354">
            <v>56010</v>
          </cell>
          <cell r="F354">
            <v>59762.68</v>
          </cell>
        </row>
        <row r="355">
          <cell r="C355" t="str">
            <v>409006-002003</v>
          </cell>
          <cell r="D355" t="str">
            <v>ETIQ LATERAL MM SUAVIZANTE FLORAL 20 L D16</v>
          </cell>
          <cell r="E355">
            <v>55996</v>
          </cell>
          <cell r="F355">
            <v>31917.72</v>
          </cell>
        </row>
        <row r="356">
          <cell r="C356" t="str">
            <v>409007-000901</v>
          </cell>
          <cell r="D356" t="str">
            <v>ETIQ MM DETERGENTE ROPA BCA Y COLOR 9 L D16</v>
          </cell>
          <cell r="E356">
            <v>3137</v>
          </cell>
          <cell r="F356">
            <v>2402.94</v>
          </cell>
        </row>
        <row r="357">
          <cell r="C357" t="str">
            <v>409007-001000</v>
          </cell>
          <cell r="D357" t="str">
            <v>ETIQ MM DETERGENTE ROPA BCA Y COLOR 10 L</v>
          </cell>
          <cell r="E357">
            <v>36866</v>
          </cell>
          <cell r="F357">
            <v>38266.93</v>
          </cell>
        </row>
        <row r="358">
          <cell r="C358" t="str">
            <v>409007-002002</v>
          </cell>
          <cell r="D358" t="str">
            <v>ETIQ FTE MM DETERGENTE ROPA BCA Y COLOR 20 L D16</v>
          </cell>
          <cell r="E358">
            <v>124566</v>
          </cell>
          <cell r="F358">
            <v>132911.91</v>
          </cell>
        </row>
        <row r="359">
          <cell r="C359" t="str">
            <v>409007-002003</v>
          </cell>
          <cell r="D359" t="str">
            <v>ETIQ LATERAL MM DET ROPA BCA Y COLOR 20 L D16</v>
          </cell>
          <cell r="E359">
            <v>132831</v>
          </cell>
          <cell r="F359">
            <v>81897.5</v>
          </cell>
        </row>
        <row r="360">
          <cell r="C360" t="str">
            <v>409008-000901</v>
          </cell>
          <cell r="D360" t="str">
            <v>ETIQ MM DETERGENTE ROPA OSCURA 9 L D16</v>
          </cell>
          <cell r="E360">
            <v>1942</v>
          </cell>
          <cell r="F360">
            <v>1942</v>
          </cell>
        </row>
        <row r="361">
          <cell r="C361" t="str">
            <v>409009-001000</v>
          </cell>
          <cell r="D361" t="str">
            <v>ETIQ MM QUITAMANCHAS 10 L</v>
          </cell>
          <cell r="E361">
            <v>126085</v>
          </cell>
          <cell r="F361">
            <v>122881.99</v>
          </cell>
        </row>
        <row r="362">
          <cell r="C362" t="str">
            <v>409010-000500</v>
          </cell>
          <cell r="D362" t="str">
            <v>ETIQ FRENTE MM DESENGRASANTE PARA MOTORES 5 L</v>
          </cell>
          <cell r="E362">
            <v>222726</v>
          </cell>
          <cell r="F362">
            <v>225209.52</v>
          </cell>
        </row>
        <row r="363">
          <cell r="C363" t="str">
            <v>409010-000501</v>
          </cell>
          <cell r="D363" t="str">
            <v>ETIQ LATERAL MM DESENGRASANTE PARA MOTORES 5 L</v>
          </cell>
          <cell r="E363">
            <v>221488</v>
          </cell>
          <cell r="F363">
            <v>192090.17</v>
          </cell>
        </row>
        <row r="364">
          <cell r="C364" t="str">
            <v>409011-001000</v>
          </cell>
          <cell r="D364" t="str">
            <v>ETIQ FRENTE MM SHAMPOO P/AUTO 10  L</v>
          </cell>
          <cell r="E364">
            <v>100433</v>
          </cell>
          <cell r="F364">
            <v>99937.29</v>
          </cell>
        </row>
        <row r="365">
          <cell r="C365" t="str">
            <v>409011-001001</v>
          </cell>
          <cell r="D365" t="str">
            <v>ETIQ LATERAL MM SHAMPOO P/AUTO 10  L</v>
          </cell>
          <cell r="E365">
            <v>96403</v>
          </cell>
          <cell r="F365">
            <v>85464.57</v>
          </cell>
        </row>
        <row r="366">
          <cell r="C366" t="str">
            <v>409012-000000</v>
          </cell>
          <cell r="D366" t="str">
            <v>ETIQ COD DE BARRA MM ABRILLANTADOR</v>
          </cell>
          <cell r="E366">
            <v>118802</v>
          </cell>
          <cell r="F366">
            <v>8197.34</v>
          </cell>
        </row>
        <row r="367">
          <cell r="C367" t="str">
            <v>409012-000100</v>
          </cell>
          <cell r="D367" t="str">
            <v>ETIQ MM ABRILLANTADOR 1 L D16</v>
          </cell>
          <cell r="E367">
            <v>96116</v>
          </cell>
          <cell r="F367">
            <v>81502.3</v>
          </cell>
        </row>
        <row r="368">
          <cell r="C368" t="str">
            <v>409012-000500</v>
          </cell>
          <cell r="D368" t="str">
            <v>ETIQ FRENTE MM ABRILLANTADOR 5 L D16</v>
          </cell>
          <cell r="E368">
            <v>94418</v>
          </cell>
          <cell r="F368">
            <v>120983.93</v>
          </cell>
        </row>
        <row r="369">
          <cell r="C369" t="str">
            <v>409012-000501</v>
          </cell>
          <cell r="D369" t="str">
            <v>ETIQ REVERSO MM ABRILLANTADOR 5 L D16</v>
          </cell>
          <cell r="E369">
            <v>95627</v>
          </cell>
          <cell r="F369">
            <v>88935.58</v>
          </cell>
        </row>
        <row r="370">
          <cell r="C370" t="str">
            <v>409013-001000</v>
          </cell>
          <cell r="D370" t="str">
            <v>ETIQ MM LIMPIADOR MULTIUSOS BRISA DE MAR 10 L</v>
          </cell>
          <cell r="E370">
            <v>311</v>
          </cell>
          <cell r="F370">
            <v>331.83</v>
          </cell>
        </row>
        <row r="371">
          <cell r="C371" t="str">
            <v>460010-000000</v>
          </cell>
          <cell r="D371" t="str">
            <v>ENVASE PET CRISTAL CIRCULAR 1 L</v>
          </cell>
          <cell r="E371">
            <v>20</v>
          </cell>
          <cell r="F371">
            <v>32</v>
          </cell>
        </row>
        <row r="372">
          <cell r="C372" t="str">
            <v>460010-200000</v>
          </cell>
          <cell r="D372" t="str">
            <v>ENVASE PET CRISTAL 1 L REC</v>
          </cell>
          <cell r="E372">
            <v>4740</v>
          </cell>
          <cell r="F372">
            <v>12561</v>
          </cell>
        </row>
        <row r="373">
          <cell r="C373" t="str">
            <v>460010-201003</v>
          </cell>
          <cell r="D373" t="str">
            <v>ENV PET NOW COCINA 1 L</v>
          </cell>
          <cell r="E373">
            <v>4948</v>
          </cell>
          <cell r="F373">
            <v>15510.59</v>
          </cell>
        </row>
        <row r="374">
          <cell r="C374" t="str">
            <v>460010-201004</v>
          </cell>
          <cell r="D374" t="str">
            <v>ENV PET NOW VIDRIOS 1 L</v>
          </cell>
          <cell r="E374">
            <v>6152</v>
          </cell>
          <cell r="F374">
            <v>19514.13</v>
          </cell>
        </row>
        <row r="375">
          <cell r="C375" t="str">
            <v>460010-209004</v>
          </cell>
          <cell r="D375" t="str">
            <v>ENV PET MM VIDRIOS Y SUPERFICIES 1 L</v>
          </cell>
          <cell r="E375">
            <v>24636</v>
          </cell>
          <cell r="F375">
            <v>77775.64</v>
          </cell>
        </row>
        <row r="376">
          <cell r="C376" t="str">
            <v>460010-400000</v>
          </cell>
          <cell r="D376" t="str">
            <v>ENV BLANCO 1 L D 13</v>
          </cell>
          <cell r="E376">
            <v>19741</v>
          </cell>
          <cell r="F376">
            <v>55279.93</v>
          </cell>
        </row>
        <row r="377">
          <cell r="C377" t="str">
            <v>460010-401008</v>
          </cell>
          <cell r="D377" t="str">
            <v>ENV BCO 1 L D13 NOW BAÑOS BIPACK</v>
          </cell>
          <cell r="E377">
            <v>426</v>
          </cell>
          <cell r="F377">
            <v>1593.76</v>
          </cell>
        </row>
        <row r="378">
          <cell r="C378" t="str">
            <v>460010-401009</v>
          </cell>
          <cell r="D378" t="str">
            <v>ENV BCO 1 L D13 NOW BAÑOS (MISC)</v>
          </cell>
          <cell r="E378">
            <v>1937</v>
          </cell>
          <cell r="F378">
            <v>8369.85</v>
          </cell>
        </row>
        <row r="379">
          <cell r="C379" t="str">
            <v>460010-409005</v>
          </cell>
          <cell r="D379" t="str">
            <v>ENV BCO 1 L D13 MM BAÑOS Y AZULEJOS</v>
          </cell>
          <cell r="E379">
            <v>34020</v>
          </cell>
          <cell r="F379">
            <v>112258.59</v>
          </cell>
        </row>
        <row r="380">
          <cell r="C380" t="str">
            <v>460010-409012</v>
          </cell>
          <cell r="D380" t="str">
            <v>ENV BCO 1 L D13 MM ABRILLANTADOR DE VINIL</v>
          </cell>
          <cell r="E380">
            <v>3915</v>
          </cell>
          <cell r="F380">
            <v>14383.28</v>
          </cell>
        </row>
        <row r="381">
          <cell r="C381" t="str">
            <v>460010-500000</v>
          </cell>
          <cell r="D381" t="str">
            <v>ENV PEAD NARANJA 1 L D 13</v>
          </cell>
          <cell r="E381">
            <v>17850</v>
          </cell>
          <cell r="F381">
            <v>58726.5</v>
          </cell>
        </row>
        <row r="382">
          <cell r="C382" t="str">
            <v>460010-501001</v>
          </cell>
          <cell r="D382" t="str">
            <v>ENV NAR 1L D13 NOW MULTIUSOS BIPACK</v>
          </cell>
          <cell r="E382">
            <v>223</v>
          </cell>
          <cell r="F382">
            <v>951.17</v>
          </cell>
        </row>
        <row r="383">
          <cell r="C383" t="str">
            <v>460010-501003</v>
          </cell>
          <cell r="D383" t="str">
            <v>ENV NAR 1L D13 NOW ALL PURPOSE DEGREASER</v>
          </cell>
          <cell r="E383">
            <v>115</v>
          </cell>
          <cell r="F383">
            <v>565.14</v>
          </cell>
        </row>
        <row r="384">
          <cell r="C384" t="str">
            <v>460010-501004</v>
          </cell>
          <cell r="D384" t="str">
            <v>ENV NAR 1L D13 NOW MULTIUSOS 1 L MISC</v>
          </cell>
          <cell r="E384">
            <v>2811</v>
          </cell>
          <cell r="F384">
            <v>14889.8</v>
          </cell>
        </row>
        <row r="385">
          <cell r="C385" t="str">
            <v>460010-509003</v>
          </cell>
          <cell r="D385" t="str">
            <v>ENV NAR 1L MM MULTIUSOS DESENGRASANTE</v>
          </cell>
          <cell r="E385">
            <v>19238</v>
          </cell>
          <cell r="F385">
            <v>72623.44</v>
          </cell>
        </row>
        <row r="386">
          <cell r="C386" t="str">
            <v>460010-600000</v>
          </cell>
          <cell r="D386" t="str">
            <v>ENV PEAD NATURAL 1 L D 13</v>
          </cell>
          <cell r="E386">
            <v>1789</v>
          </cell>
          <cell r="F386">
            <v>4997.28</v>
          </cell>
        </row>
        <row r="387">
          <cell r="C387" t="str">
            <v>460010-601003</v>
          </cell>
          <cell r="D387" t="str">
            <v>ENV NAT NOW DESENGRASANTE COCINA 1 L CA</v>
          </cell>
          <cell r="E387">
            <v>116</v>
          </cell>
          <cell r="F387">
            <v>409.36</v>
          </cell>
        </row>
        <row r="388">
          <cell r="C388" t="str">
            <v>460010-800000</v>
          </cell>
          <cell r="D388" t="str">
            <v>ENV BLANCO 1 L</v>
          </cell>
          <cell r="E388">
            <v>14351</v>
          </cell>
          <cell r="F388">
            <v>43626.04</v>
          </cell>
        </row>
        <row r="389">
          <cell r="C389" t="str">
            <v>460010-808001</v>
          </cell>
          <cell r="D389" t="str">
            <v>ENV BCO GV ANTI-HONGOS 1 L ATOM</v>
          </cell>
          <cell r="E389">
            <v>18316</v>
          </cell>
          <cell r="F389">
            <v>78256.22</v>
          </cell>
        </row>
        <row r="390">
          <cell r="C390" t="str">
            <v>460010-808002</v>
          </cell>
          <cell r="D390" t="str">
            <v>ENV BCO GV ANTI-HONGOS 1 L REFILL</v>
          </cell>
          <cell r="E390">
            <v>15532</v>
          </cell>
          <cell r="F390">
            <v>66445.91</v>
          </cell>
        </row>
        <row r="391">
          <cell r="C391" t="str">
            <v>460020-000000</v>
          </cell>
          <cell r="D391" t="str">
            <v>ENVASE PET CRISTAL 2 L</v>
          </cell>
          <cell r="E391">
            <v>3080</v>
          </cell>
          <cell r="F391">
            <v>7203.61</v>
          </cell>
        </row>
        <row r="392">
          <cell r="C392" t="str">
            <v>460020-001017</v>
          </cell>
          <cell r="D392" t="str">
            <v>ENV PET NOW LIMON 2 L</v>
          </cell>
          <cell r="E392">
            <v>1028</v>
          </cell>
          <cell r="F392">
            <v>3447.26</v>
          </cell>
        </row>
        <row r="393">
          <cell r="C393" t="str">
            <v>460028-000000</v>
          </cell>
          <cell r="D393" t="str">
            <v>ENVASE NATURAL 2.8 L</v>
          </cell>
          <cell r="E393">
            <v>5923</v>
          </cell>
          <cell r="F393">
            <v>48023.7</v>
          </cell>
        </row>
        <row r="394">
          <cell r="C394" t="str">
            <v>460028-001016</v>
          </cell>
          <cell r="D394" t="str">
            <v>ENV NAT NOW LAVATRASTES 2.8 L CA</v>
          </cell>
          <cell r="E394">
            <v>88</v>
          </cell>
          <cell r="F394">
            <v>897.24</v>
          </cell>
        </row>
        <row r="395">
          <cell r="C395" t="str">
            <v>460028-001017</v>
          </cell>
          <cell r="D395" t="str">
            <v>ENV NAT NOW LAVATRASTES 2.8 L PR</v>
          </cell>
          <cell r="E395">
            <v>252</v>
          </cell>
          <cell r="F395">
            <v>2322.89</v>
          </cell>
        </row>
        <row r="396">
          <cell r="C396" t="str">
            <v>460040-101021</v>
          </cell>
          <cell r="D396" t="str">
            <v>ENV BCO 4L D13 NOW PRELAVADOR</v>
          </cell>
          <cell r="E396">
            <v>118</v>
          </cell>
          <cell r="F396">
            <v>1123.55</v>
          </cell>
        </row>
        <row r="397">
          <cell r="C397" t="str">
            <v>460040-107025</v>
          </cell>
          <cell r="D397" t="str">
            <v>ENV BCO 4L D13 MC BAÑOS Y AZULEJOS</v>
          </cell>
          <cell r="E397">
            <v>948</v>
          </cell>
          <cell r="F397">
            <v>8349.5400000000009</v>
          </cell>
        </row>
        <row r="398">
          <cell r="C398" t="str">
            <v>460050-000000</v>
          </cell>
          <cell r="D398" t="str">
            <v>ENVASE PET CRISTAL 5 L</v>
          </cell>
          <cell r="E398">
            <v>3821</v>
          </cell>
          <cell r="F398">
            <v>20600.61</v>
          </cell>
        </row>
        <row r="399">
          <cell r="C399" t="str">
            <v>460050-001007</v>
          </cell>
          <cell r="D399" t="str">
            <v>ENV PET SUAVIZANTE NOW 5L</v>
          </cell>
          <cell r="E399">
            <v>238</v>
          </cell>
          <cell r="F399">
            <v>1616.36</v>
          </cell>
        </row>
        <row r="400">
          <cell r="C400" t="str">
            <v>460050-001017</v>
          </cell>
          <cell r="D400" t="str">
            <v>ENV PET NOW LIMON 5 L</v>
          </cell>
          <cell r="E400">
            <v>44</v>
          </cell>
          <cell r="F400">
            <v>293.08</v>
          </cell>
        </row>
        <row r="401">
          <cell r="C401" t="str">
            <v>460050-002004</v>
          </cell>
          <cell r="D401" t="str">
            <v>ENV PET SEN PINO 5 L</v>
          </cell>
          <cell r="E401">
            <v>257</v>
          </cell>
          <cell r="F401">
            <v>1611.01</v>
          </cell>
        </row>
        <row r="402">
          <cell r="C402" t="str">
            <v>460050-002029</v>
          </cell>
          <cell r="D402" t="str">
            <v>ENV PET SEN DETERGENTE 5 L</v>
          </cell>
          <cell r="E402">
            <v>2</v>
          </cell>
          <cell r="F402">
            <v>14.76</v>
          </cell>
        </row>
        <row r="403">
          <cell r="C403" t="str">
            <v>460050-100000</v>
          </cell>
          <cell r="D403" t="str">
            <v>ENVASE NATURAL 5 L D13 DISEÑO INNOVADOR</v>
          </cell>
          <cell r="E403">
            <v>120</v>
          </cell>
          <cell r="F403">
            <v>956.4</v>
          </cell>
        </row>
        <row r="404">
          <cell r="C404" t="str">
            <v>460050-104001</v>
          </cell>
          <cell r="D404" t="str">
            <v>ENV 5L D13 INNOVADOR PISOS MADERA</v>
          </cell>
          <cell r="E404">
            <v>399</v>
          </cell>
          <cell r="F404">
            <v>3754.2</v>
          </cell>
        </row>
        <row r="405">
          <cell r="C405" t="str">
            <v>460050-301001</v>
          </cell>
          <cell r="D405" t="str">
            <v>ENV PET BCO NOW MULTIUSOS 5 L</v>
          </cell>
          <cell r="E405">
            <v>557</v>
          </cell>
          <cell r="F405">
            <v>3330.86</v>
          </cell>
        </row>
        <row r="406">
          <cell r="C406" t="str">
            <v>460050-400000</v>
          </cell>
          <cell r="D406" t="str">
            <v>ENV NAR 5L D13 DISEÑO NOW</v>
          </cell>
          <cell r="E406">
            <v>8610</v>
          </cell>
          <cell r="F406">
            <v>88682.99</v>
          </cell>
        </row>
        <row r="407">
          <cell r="C407" t="str">
            <v>460050-401001</v>
          </cell>
          <cell r="D407" t="str">
            <v>ENV NAR 5L D13 NOW DESENGRASANTE MX</v>
          </cell>
          <cell r="E407">
            <v>6</v>
          </cell>
          <cell r="F407">
            <v>75.36</v>
          </cell>
        </row>
        <row r="408">
          <cell r="C408" t="str">
            <v>460050-401002</v>
          </cell>
          <cell r="D408" t="str">
            <v>ENV NAR 5L D13 NOW ALL PURPOSE DEGREASER</v>
          </cell>
          <cell r="E408">
            <v>104</v>
          </cell>
          <cell r="F408">
            <v>1179.69</v>
          </cell>
        </row>
        <row r="409">
          <cell r="C409" t="str">
            <v>460050-409003</v>
          </cell>
          <cell r="D409" t="str">
            <v>ENV NAR 5L D13 MM MULTIUSOS DESENGRASANTE</v>
          </cell>
          <cell r="E409">
            <v>10507</v>
          </cell>
          <cell r="F409">
            <v>119514.81</v>
          </cell>
        </row>
        <row r="410">
          <cell r="C410" t="str">
            <v>460050-500000</v>
          </cell>
          <cell r="D410" t="str">
            <v>ENV NATURAL 5L D13 DISEÑO NOW</v>
          </cell>
          <cell r="E410">
            <v>2233</v>
          </cell>
          <cell r="F410">
            <v>21213.5</v>
          </cell>
        </row>
        <row r="411">
          <cell r="C411" t="str">
            <v>460050-501003</v>
          </cell>
          <cell r="D411" t="str">
            <v>ENV NAT 5L NOW DES COCINA CA</v>
          </cell>
          <cell r="E411">
            <v>114</v>
          </cell>
          <cell r="F411">
            <v>1310.48</v>
          </cell>
        </row>
        <row r="412">
          <cell r="C412" t="str">
            <v>460050-509004</v>
          </cell>
          <cell r="D412" t="str">
            <v>ENV NAT 5L MM VIDRIOS Y SUPERFICIES</v>
          </cell>
          <cell r="E412">
            <v>8590</v>
          </cell>
          <cell r="F412">
            <v>91294.16</v>
          </cell>
        </row>
        <row r="413">
          <cell r="C413" t="str">
            <v>460050-509010</v>
          </cell>
          <cell r="D413" t="str">
            <v>ENV NAT 5L MM DESENGRASANTE AUTOMOTRIZ</v>
          </cell>
          <cell r="E413">
            <v>1194</v>
          </cell>
          <cell r="F413">
            <v>13585.81</v>
          </cell>
        </row>
        <row r="414">
          <cell r="C414" t="str">
            <v>460050-700000</v>
          </cell>
          <cell r="D414" t="str">
            <v>ENVASE PET VERDE 5 L</v>
          </cell>
          <cell r="E414">
            <v>1152</v>
          </cell>
          <cell r="F414">
            <v>6335.79</v>
          </cell>
        </row>
        <row r="415">
          <cell r="C415" t="str">
            <v>460050-800000</v>
          </cell>
          <cell r="D415" t="str">
            <v>ENVASE BLANCO 5 L D13 DISEÑO NOW</v>
          </cell>
          <cell r="E415">
            <v>4050</v>
          </cell>
          <cell r="F415">
            <v>39690.17</v>
          </cell>
        </row>
        <row r="416">
          <cell r="C416" t="str">
            <v>460050-801008</v>
          </cell>
          <cell r="D416" t="str">
            <v>ENV BCO 5 L D13 NOW BAÑOS Y AZULEJOS</v>
          </cell>
          <cell r="E416">
            <v>411</v>
          </cell>
          <cell r="F416">
            <v>6098.52</v>
          </cell>
        </row>
        <row r="417">
          <cell r="C417" t="str">
            <v>460050-801021</v>
          </cell>
          <cell r="D417" t="str">
            <v>ENV BCO 5 L D13 NOW PRELAVADOR</v>
          </cell>
          <cell r="E417">
            <v>73</v>
          </cell>
          <cell r="F417">
            <v>836.58</v>
          </cell>
        </row>
        <row r="418">
          <cell r="C418" t="str">
            <v>460050-809005</v>
          </cell>
          <cell r="D418" t="str">
            <v>ENV BCO 5 L D13 MM BAÑOS Y AZULEJOS</v>
          </cell>
          <cell r="E418">
            <v>19061</v>
          </cell>
          <cell r="F418">
            <v>207742.32</v>
          </cell>
        </row>
        <row r="419">
          <cell r="C419" t="str">
            <v>460050-809012</v>
          </cell>
          <cell r="D419" t="str">
            <v>ENV BCO 5 L D13 MM ABRILANTADOR DE VINIL</v>
          </cell>
          <cell r="E419">
            <v>3266</v>
          </cell>
          <cell r="F419">
            <v>39238.5</v>
          </cell>
        </row>
        <row r="420">
          <cell r="C420" t="str">
            <v>460090-000000</v>
          </cell>
          <cell r="D420" t="str">
            <v>ENVASE 9L TIPO A COLOR BLANCO</v>
          </cell>
          <cell r="E420">
            <v>1257</v>
          </cell>
          <cell r="F420">
            <v>18023.330000000002</v>
          </cell>
        </row>
        <row r="421">
          <cell r="C421" t="str">
            <v>460090-009007</v>
          </cell>
          <cell r="D421" t="str">
            <v>ENV 9L TIPO A BCO MM DETERGENTE</v>
          </cell>
          <cell r="E421">
            <v>599</v>
          </cell>
          <cell r="F421">
            <v>9255.77</v>
          </cell>
        </row>
        <row r="422">
          <cell r="C422" t="str">
            <v>460090-009008</v>
          </cell>
          <cell r="D422" t="str">
            <v>ENV 10 L TIPO A BCO MM DETERGENTE</v>
          </cell>
          <cell r="E422">
            <v>17550</v>
          </cell>
          <cell r="F422">
            <v>277779.69</v>
          </cell>
        </row>
        <row r="423">
          <cell r="C423" t="str">
            <v>460090-200000</v>
          </cell>
          <cell r="D423" t="str">
            <v>ENVASE 9L TIPO A COLOR AZUL</v>
          </cell>
          <cell r="E423">
            <v>2522</v>
          </cell>
          <cell r="F423">
            <v>36701.1</v>
          </cell>
        </row>
        <row r="424">
          <cell r="C424" t="str">
            <v>460090-209006</v>
          </cell>
          <cell r="D424" t="str">
            <v>ENV 9L TIPO A AZUL MM SUAVIZANTE</v>
          </cell>
          <cell r="E424">
            <v>13947</v>
          </cell>
          <cell r="F424">
            <v>223582.61</v>
          </cell>
        </row>
        <row r="425">
          <cell r="C425" t="str">
            <v>460090-300000</v>
          </cell>
          <cell r="D425" t="str">
            <v>ENVASE 9L TIPO B COLOR BLANCO</v>
          </cell>
          <cell r="E425">
            <v>629</v>
          </cell>
          <cell r="F425">
            <v>10689.57</v>
          </cell>
        </row>
        <row r="426">
          <cell r="C426" t="str">
            <v>460090-305000</v>
          </cell>
          <cell r="D426" t="str">
            <v>ENV 9L TIPO B BCO NS DETERGENTE</v>
          </cell>
          <cell r="E426">
            <v>128</v>
          </cell>
          <cell r="F426">
            <v>2439.27</v>
          </cell>
        </row>
        <row r="427">
          <cell r="C427" t="str">
            <v>460090-400000</v>
          </cell>
          <cell r="D427" t="str">
            <v>ENVASE 9L TIPO B COLOR AZUL</v>
          </cell>
          <cell r="E427">
            <v>2128</v>
          </cell>
          <cell r="F427">
            <v>34969.97</v>
          </cell>
        </row>
        <row r="428">
          <cell r="C428" t="str">
            <v>460090-405001</v>
          </cell>
          <cell r="D428" t="str">
            <v>ENV 9L TIPO B AZUL NATURAL SCIENCE SUAVIZANTE</v>
          </cell>
          <cell r="E428">
            <v>10</v>
          </cell>
          <cell r="F428">
            <v>186.87</v>
          </cell>
        </row>
        <row r="429">
          <cell r="C429" t="str">
            <v>460090-500000</v>
          </cell>
          <cell r="D429" t="str">
            <v>ENVASE TIPO B 9L COLOR NEGRO</v>
          </cell>
          <cell r="E429">
            <v>993</v>
          </cell>
          <cell r="F429">
            <v>17754.84</v>
          </cell>
        </row>
        <row r="430">
          <cell r="C430" t="str">
            <v>460090-505002</v>
          </cell>
          <cell r="D430" t="str">
            <v>ENV 9L TIPO B NGO NATURAL SCIENCE DET R. OSCURA</v>
          </cell>
          <cell r="E430">
            <v>212</v>
          </cell>
          <cell r="F430">
            <v>3969.22</v>
          </cell>
        </row>
        <row r="431">
          <cell r="C431" t="str">
            <v>460090-600000</v>
          </cell>
          <cell r="D431" t="str">
            <v>ENVASE TIPO A 9L COLOR NEGRO</v>
          </cell>
          <cell r="E431">
            <v>56</v>
          </cell>
          <cell r="F431">
            <v>796.16</v>
          </cell>
        </row>
        <row r="432">
          <cell r="C432" t="str">
            <v>460090-609008</v>
          </cell>
          <cell r="D432" t="str">
            <v>ENV 9L TIPO A NGO MM DETERGENTE R. OSCURA</v>
          </cell>
          <cell r="E432">
            <v>8093</v>
          </cell>
          <cell r="F432">
            <v>127524.38</v>
          </cell>
        </row>
        <row r="433">
          <cell r="C433" t="str">
            <v>460090-700000</v>
          </cell>
          <cell r="D433" t="str">
            <v>ENVASE TIPO A 9L COLOR FIUSHA 500 GRS</v>
          </cell>
          <cell r="E433">
            <v>235</v>
          </cell>
          <cell r="F433">
            <v>3955.86</v>
          </cell>
        </row>
        <row r="434">
          <cell r="C434" t="str">
            <v>460090-701021</v>
          </cell>
          <cell r="D434" t="str">
            <v>ENV 10 L TIPO A FIUSHA NOW QUITAMANCHAS</v>
          </cell>
          <cell r="E434">
            <v>691</v>
          </cell>
          <cell r="F434">
            <v>14389.43</v>
          </cell>
        </row>
        <row r="435">
          <cell r="C435" t="str">
            <v>460090-709010</v>
          </cell>
          <cell r="D435" t="str">
            <v>ENV 10 L TIPO A FIUSHA MM QUITAMANCHAS</v>
          </cell>
          <cell r="E435">
            <v>9677</v>
          </cell>
          <cell r="F435">
            <v>194329.34</v>
          </cell>
        </row>
        <row r="436">
          <cell r="C436" t="str">
            <v>460100-000000</v>
          </cell>
          <cell r="D436" t="str">
            <v>ENVASE PET CRISTAL 10 L (CON ASA Y TAPA)</v>
          </cell>
          <cell r="E436">
            <v>3652</v>
          </cell>
          <cell r="F436">
            <v>25859.96</v>
          </cell>
        </row>
        <row r="437">
          <cell r="C437" t="str">
            <v>460100-001017</v>
          </cell>
          <cell r="D437" t="str">
            <v>ENV PET NOW LIMÓN 10 L</v>
          </cell>
          <cell r="E437">
            <v>26</v>
          </cell>
          <cell r="F437">
            <v>225.04</v>
          </cell>
        </row>
        <row r="438">
          <cell r="C438" t="str">
            <v>460100-002002</v>
          </cell>
          <cell r="D438" t="str">
            <v>ENV PET SEN LAVANDA 10 L</v>
          </cell>
          <cell r="E438">
            <v>82</v>
          </cell>
          <cell r="F438">
            <v>709.3</v>
          </cell>
        </row>
        <row r="439">
          <cell r="C439" t="str">
            <v>460100-009013</v>
          </cell>
          <cell r="D439" t="str">
            <v>ENV PET MM LIMPIADOR BRISA DE MAR 10 L</v>
          </cell>
          <cell r="E439">
            <v>341</v>
          </cell>
          <cell r="F439">
            <v>2784.95</v>
          </cell>
        </row>
        <row r="440">
          <cell r="C440" t="str">
            <v>460100-100000</v>
          </cell>
          <cell r="D440" t="str">
            <v>ENV PET VERDE TRASLÚCIDO 10 L</v>
          </cell>
          <cell r="E440">
            <v>5068</v>
          </cell>
          <cell r="F440">
            <v>38010</v>
          </cell>
        </row>
        <row r="441">
          <cell r="C441" t="str">
            <v>460100-102004</v>
          </cell>
          <cell r="D441" t="str">
            <v>ENV PET SENSACIONAL LIMPIADOR PINO 10 L</v>
          </cell>
          <cell r="E441">
            <v>68</v>
          </cell>
          <cell r="F441">
            <v>625.6</v>
          </cell>
        </row>
        <row r="442">
          <cell r="C442" t="str">
            <v>460100-109001</v>
          </cell>
          <cell r="D442" t="str">
            <v>ENV PET MM LIMPIADOR PINO 10 L</v>
          </cell>
          <cell r="E442">
            <v>9834</v>
          </cell>
          <cell r="F442">
            <v>83466.31</v>
          </cell>
        </row>
        <row r="443">
          <cell r="C443" t="str">
            <v>460100-200000</v>
          </cell>
          <cell r="D443" t="str">
            <v>ENV VERDE AMARILLENTO 10 L T/VERDE</v>
          </cell>
          <cell r="E443">
            <v>75</v>
          </cell>
          <cell r="F443">
            <v>1719.22</v>
          </cell>
        </row>
        <row r="444">
          <cell r="C444" t="str">
            <v>460100-209003</v>
          </cell>
          <cell r="D444" t="str">
            <v>ENV VDE MM DESENG MULTIUSOS CONC T/VERDE</v>
          </cell>
          <cell r="E444">
            <v>7456</v>
          </cell>
          <cell r="F444">
            <v>184131.44</v>
          </cell>
        </row>
        <row r="445">
          <cell r="C445" t="str">
            <v>460100-300000</v>
          </cell>
          <cell r="D445" t="str">
            <v>ENV NATURAL 10 L T/AZUL</v>
          </cell>
          <cell r="E445">
            <v>6</v>
          </cell>
          <cell r="F445">
            <v>134.91</v>
          </cell>
        </row>
        <row r="446">
          <cell r="C446" t="str">
            <v>460100-309011</v>
          </cell>
          <cell r="D446" t="str">
            <v>ENV NAT MM SHAMPOO AUTOMOTRIZ 10 L T/AZUL</v>
          </cell>
          <cell r="E446">
            <v>5731</v>
          </cell>
          <cell r="F446">
            <v>140980.18</v>
          </cell>
        </row>
        <row r="447">
          <cell r="C447" t="str">
            <v>460100-800000</v>
          </cell>
          <cell r="D447" t="str">
            <v>ENVASE BLANCO 10 L T/AZUL</v>
          </cell>
          <cell r="E447">
            <v>5</v>
          </cell>
          <cell r="F447">
            <v>109.5</v>
          </cell>
        </row>
        <row r="448">
          <cell r="C448" t="str">
            <v>460200-100000</v>
          </cell>
          <cell r="D448" t="str">
            <v>ENVASE VERDE NACARADO 20 L TAPA AMARILLA</v>
          </cell>
          <cell r="E448">
            <v>5</v>
          </cell>
          <cell r="F448">
            <v>196.02</v>
          </cell>
        </row>
        <row r="449">
          <cell r="C449" t="str">
            <v>460200-102004</v>
          </cell>
          <cell r="D449" t="str">
            <v>ENV SENSACIONAL LIMPIADOR PINO 20 L</v>
          </cell>
          <cell r="E449">
            <v>70</v>
          </cell>
          <cell r="F449">
            <v>2759.69</v>
          </cell>
        </row>
        <row r="450">
          <cell r="C450" t="str">
            <v>460200-109001</v>
          </cell>
          <cell r="D450" t="str">
            <v>ENV VER NAC MM LIMPIADOR PINO 20 L</v>
          </cell>
          <cell r="E450">
            <v>6778</v>
          </cell>
          <cell r="F450">
            <v>277673.88</v>
          </cell>
        </row>
        <row r="451">
          <cell r="C451" t="str">
            <v>460200-500000</v>
          </cell>
          <cell r="D451" t="str">
            <v>ENVASE NATURAL 20 L TAPA ROSA</v>
          </cell>
          <cell r="E451">
            <v>3</v>
          </cell>
          <cell r="F451">
            <v>117.99</v>
          </cell>
        </row>
        <row r="452">
          <cell r="C452" t="str">
            <v>460200-502026</v>
          </cell>
          <cell r="D452" t="str">
            <v>ENV SENSACIONAL SUAVIZANTE 20L T/ROSA</v>
          </cell>
          <cell r="E452">
            <v>240</v>
          </cell>
          <cell r="F452">
            <v>9768.32</v>
          </cell>
        </row>
        <row r="453">
          <cell r="C453" t="str">
            <v>460200-507022</v>
          </cell>
          <cell r="D453" t="str">
            <v>ENV NAT MC SUAVIZANTE 20L T/ROSA</v>
          </cell>
          <cell r="E453">
            <v>838</v>
          </cell>
          <cell r="F453">
            <v>31172.42</v>
          </cell>
        </row>
        <row r="454">
          <cell r="C454" t="str">
            <v>460200-509006</v>
          </cell>
          <cell r="D454" t="str">
            <v>ENV NAT MM SUAVIZANTE 20 L T/ROSA</v>
          </cell>
          <cell r="E454">
            <v>10319</v>
          </cell>
          <cell r="F454">
            <v>422738.46</v>
          </cell>
        </row>
        <row r="455">
          <cell r="C455" t="str">
            <v>460200-600000</v>
          </cell>
          <cell r="D455" t="str">
            <v>ENVASE NATURAL 20 L TAPA AZUL</v>
          </cell>
          <cell r="E455">
            <v>3</v>
          </cell>
          <cell r="F455">
            <v>117.99</v>
          </cell>
        </row>
        <row r="456">
          <cell r="C456" t="str">
            <v>460200-601003</v>
          </cell>
          <cell r="D456" t="str">
            <v>ENV NOW DESENGRASANTE DE COCINAS 20L</v>
          </cell>
          <cell r="E456">
            <v>98</v>
          </cell>
          <cell r="F456">
            <v>3555.93</v>
          </cell>
        </row>
        <row r="457">
          <cell r="C457" t="str">
            <v>460200-601004</v>
          </cell>
          <cell r="D457" t="str">
            <v>ENV NOW VIDRIOS Y SUPERFICIES 20L</v>
          </cell>
          <cell r="E457">
            <v>2</v>
          </cell>
          <cell r="F457">
            <v>74.95</v>
          </cell>
        </row>
        <row r="458">
          <cell r="C458" t="str">
            <v>460200-601017</v>
          </cell>
          <cell r="D458" t="str">
            <v>ENV NOW LIMPIADOR LIMÓN 20L</v>
          </cell>
          <cell r="E458">
            <v>23</v>
          </cell>
          <cell r="F458">
            <v>927.93</v>
          </cell>
        </row>
        <row r="459">
          <cell r="C459" t="str">
            <v>460200-602002</v>
          </cell>
          <cell r="D459" t="str">
            <v>ENV SENSACIONAL LAVANDA 20L T/MORADA</v>
          </cell>
          <cell r="E459">
            <v>5</v>
          </cell>
          <cell r="F459">
            <v>189.25</v>
          </cell>
        </row>
        <row r="460">
          <cell r="C460" t="str">
            <v>460200-602029</v>
          </cell>
          <cell r="D460" t="str">
            <v>ENV SENSACIONAL DETERGENTE 20L T/AZUL</v>
          </cell>
          <cell r="E460">
            <v>480</v>
          </cell>
          <cell r="F460">
            <v>19530.990000000002</v>
          </cell>
        </row>
        <row r="461">
          <cell r="C461" t="str">
            <v>460200-603001</v>
          </cell>
          <cell r="D461" t="str">
            <v>ENV MIRACHEM 500 18.9 L</v>
          </cell>
          <cell r="E461">
            <v>38</v>
          </cell>
          <cell r="F461">
            <v>1551.54</v>
          </cell>
        </row>
        <row r="462">
          <cell r="C462" t="str">
            <v>460200-607005</v>
          </cell>
          <cell r="D462" t="str">
            <v>ENV SC LAVANDA 20 L TAPA AZUL CA</v>
          </cell>
          <cell r="E462">
            <v>64</v>
          </cell>
          <cell r="F462">
            <v>2443.7199999999998</v>
          </cell>
        </row>
        <row r="463">
          <cell r="C463" t="str">
            <v>460200-609007</v>
          </cell>
          <cell r="D463" t="str">
            <v>ENV NAT MM DETERGENTE 20L T/AZUL</v>
          </cell>
          <cell r="E463">
            <v>9806</v>
          </cell>
          <cell r="F463">
            <v>402509.05</v>
          </cell>
        </row>
        <row r="464">
          <cell r="C464" t="str">
            <v>460200-802015</v>
          </cell>
          <cell r="D464" t="str">
            <v>ENV BLANQUEADOR SENSACIONAL 20L T/AZUL</v>
          </cell>
          <cell r="E464">
            <v>90</v>
          </cell>
          <cell r="F464">
            <v>3668.65</v>
          </cell>
        </row>
        <row r="465">
          <cell r="C465" t="str">
            <v>460200-809002</v>
          </cell>
          <cell r="D465" t="str">
            <v>ENV BCO MM BLANQUEADOR 20 L</v>
          </cell>
          <cell r="E465">
            <v>9216</v>
          </cell>
          <cell r="F465">
            <v>378077.69</v>
          </cell>
        </row>
        <row r="466">
          <cell r="C466" t="str">
            <v>460700-000000</v>
          </cell>
          <cell r="D466" t="str">
            <v>PORRON CAP 70 KGS (PEROXIDO)</v>
          </cell>
          <cell r="E466">
            <v>9</v>
          </cell>
          <cell r="F466">
            <v>1763.49</v>
          </cell>
        </row>
        <row r="467">
          <cell r="C467" t="str">
            <v>462160-800000</v>
          </cell>
          <cell r="D467" t="str">
            <v>ENVASE AZUL 208 L</v>
          </cell>
          <cell r="E467">
            <v>6</v>
          </cell>
          <cell r="F467">
            <v>2397.96</v>
          </cell>
        </row>
        <row r="468">
          <cell r="C468" t="str">
            <v>469999-000000</v>
          </cell>
          <cell r="D468" t="str">
            <v>CONTENEDOR NAT 1000 L VALV MARIPOSA</v>
          </cell>
          <cell r="E468">
            <v>57</v>
          </cell>
          <cell r="F468">
            <v>67611.59</v>
          </cell>
        </row>
        <row r="469">
          <cell r="C469" t="str">
            <v>469999-000001</v>
          </cell>
          <cell r="D469" t="str">
            <v>CONTENEDOR DE 1 TONELADA (IBC DE PEROXIDO)</v>
          </cell>
          <cell r="E469">
            <v>8</v>
          </cell>
          <cell r="F469">
            <v>33345.019999999997</v>
          </cell>
        </row>
        <row r="470">
          <cell r="C470" t="str">
            <v>470000-000101</v>
          </cell>
          <cell r="D470" t="str">
            <v>TAPA R-28 BLANCA</v>
          </cell>
          <cell r="E470">
            <v>2022</v>
          </cell>
          <cell r="F470">
            <v>343.74</v>
          </cell>
        </row>
        <row r="471">
          <cell r="C471" t="str">
            <v>470000-000102</v>
          </cell>
          <cell r="D471" t="str">
            <v>TAPA POLIGONAL R-28 AZUL (GV REFILL)</v>
          </cell>
          <cell r="E471">
            <v>60864</v>
          </cell>
          <cell r="F471">
            <v>15823.47</v>
          </cell>
        </row>
        <row r="472">
          <cell r="C472" t="str">
            <v>470000-000280</v>
          </cell>
          <cell r="D472" t="str">
            <v>TAPA DOSIF T/HONGO 28/410 VDE</v>
          </cell>
          <cell r="E472">
            <v>118064</v>
          </cell>
          <cell r="F472">
            <v>80874.77</v>
          </cell>
        </row>
        <row r="473">
          <cell r="C473" t="str">
            <v>470000-000500</v>
          </cell>
          <cell r="D473" t="str">
            <v>TAPA R-45 BLANCA</v>
          </cell>
          <cell r="E473">
            <v>2055</v>
          </cell>
          <cell r="F473">
            <v>688.34</v>
          </cell>
        </row>
        <row r="474">
          <cell r="C474" t="str">
            <v>470000-000509</v>
          </cell>
          <cell r="D474" t="str">
            <v>TAPA 358 AZUL ROYAL 358RBX-S</v>
          </cell>
          <cell r="E474">
            <v>199664</v>
          </cell>
          <cell r="F474">
            <v>59798.69</v>
          </cell>
        </row>
        <row r="475">
          <cell r="C475" t="str">
            <v>470000-000900</v>
          </cell>
          <cell r="D475" t="str">
            <v>VALVULA DOSIF WX300</v>
          </cell>
          <cell r="E475">
            <v>254537</v>
          </cell>
          <cell r="F475">
            <v>812520.84</v>
          </cell>
        </row>
        <row r="476">
          <cell r="C476" t="str">
            <v>470000-000901</v>
          </cell>
          <cell r="D476" t="str">
            <v>VASO DOSIFICADOR WX301</v>
          </cell>
          <cell r="E476">
            <v>272069</v>
          </cell>
          <cell r="F476">
            <v>227456.24</v>
          </cell>
        </row>
        <row r="477">
          <cell r="C477" t="str">
            <v>470000-000902</v>
          </cell>
          <cell r="D477" t="str">
            <v>TAPA R-38 LWB COLOR BLANCO</v>
          </cell>
          <cell r="E477">
            <v>69537</v>
          </cell>
          <cell r="F477">
            <v>30595.52</v>
          </cell>
        </row>
        <row r="478">
          <cell r="C478" t="str">
            <v>470000-000904</v>
          </cell>
          <cell r="D478" t="str">
            <v>VASO DOSIFICADOR WX301 (IMPORTACIÓN)</v>
          </cell>
          <cell r="E478">
            <v>280</v>
          </cell>
          <cell r="F478">
            <v>363.72</v>
          </cell>
        </row>
        <row r="479">
          <cell r="C479" t="str">
            <v>470000-000905</v>
          </cell>
          <cell r="D479" t="str">
            <v>TAPA R-38 LWB COLOR NEGRO</v>
          </cell>
          <cell r="E479">
            <v>38751</v>
          </cell>
          <cell r="F479">
            <v>16880.73</v>
          </cell>
        </row>
        <row r="480">
          <cell r="C480" t="str">
            <v>470000-000906</v>
          </cell>
          <cell r="D480" t="str">
            <v>TAPA R-38 CON POLIFOAM 1102K PP/F3 BLANCA</v>
          </cell>
          <cell r="E480">
            <v>7150</v>
          </cell>
          <cell r="F480">
            <v>3420.6</v>
          </cell>
        </row>
        <row r="481">
          <cell r="C481" t="str">
            <v>470000-000907</v>
          </cell>
          <cell r="D481" t="str">
            <v>VALVULA DOSIFICADORA DELTA TAP R-38/400 BOTON AZUL</v>
          </cell>
          <cell r="E481">
            <v>73857</v>
          </cell>
          <cell r="F481">
            <v>311077.95</v>
          </cell>
        </row>
        <row r="482">
          <cell r="C482" t="str">
            <v>470000-000908</v>
          </cell>
          <cell r="D482" t="str">
            <v>VASO MEDIDOR PARA DELTA-TAP</v>
          </cell>
          <cell r="E482">
            <v>68887</v>
          </cell>
          <cell r="F482">
            <v>88076.25</v>
          </cell>
        </row>
        <row r="483">
          <cell r="C483" t="str">
            <v>470001-000109</v>
          </cell>
          <cell r="D483" t="str">
            <v>ATOM TS3 DEXTER SPRAY-STREAM AZUL REFLEX</v>
          </cell>
          <cell r="E483">
            <v>11431</v>
          </cell>
          <cell r="F483">
            <v>24519.49</v>
          </cell>
        </row>
        <row r="484">
          <cell r="C484" t="str">
            <v>470001-000110</v>
          </cell>
          <cell r="D484" t="str">
            <v>ATOM TS3 DEXTER SPRAY-STREAM TRAN-AZUL R</v>
          </cell>
          <cell r="E484">
            <v>361420</v>
          </cell>
          <cell r="F484">
            <v>811266.99</v>
          </cell>
        </row>
        <row r="485">
          <cell r="C485" t="str">
            <v>470001-000111</v>
          </cell>
          <cell r="D485" t="str">
            <v>ATOM TS3 DEXTER SPRAY-STREAM AZUL REFLEX (ESPUMANTE)</v>
          </cell>
          <cell r="E485">
            <v>83697</v>
          </cell>
          <cell r="F485">
            <v>194218.89</v>
          </cell>
        </row>
        <row r="486">
          <cell r="C486" t="str">
            <v>480000-000100</v>
          </cell>
          <cell r="D486" t="str">
            <v>CORRUGADO NOW MISCELANEOS 1L R11 FLAUTA C</v>
          </cell>
          <cell r="E486">
            <v>6913</v>
          </cell>
          <cell r="F486">
            <v>52060.75</v>
          </cell>
        </row>
        <row r="487">
          <cell r="C487" t="str">
            <v>480000-000103</v>
          </cell>
          <cell r="D487" t="str">
            <v>CORRUGADO 1 L GV ANTI-HONGOS</v>
          </cell>
          <cell r="E487">
            <v>24</v>
          </cell>
          <cell r="F487">
            <v>172.8</v>
          </cell>
        </row>
        <row r="488">
          <cell r="C488" t="str">
            <v>480000-000109</v>
          </cell>
          <cell r="D488" t="str">
            <v>CAJA 1 L GV ANTI-HONGOS (37.3 x 33.3 x 29)</v>
          </cell>
          <cell r="E488">
            <v>3392</v>
          </cell>
          <cell r="F488">
            <v>28347.77</v>
          </cell>
        </row>
        <row r="489">
          <cell r="C489" t="str">
            <v>480000-000204</v>
          </cell>
          <cell r="D489" t="str">
            <v>CORRUGADO PET 2 L S/IMPRESION</v>
          </cell>
          <cell r="E489">
            <v>1174</v>
          </cell>
          <cell r="F489">
            <v>5764.29</v>
          </cell>
        </row>
        <row r="490">
          <cell r="C490" t="str">
            <v>480000-000280</v>
          </cell>
          <cell r="D490" t="str">
            <v>CAJA LAVATRASTES 2.8 L</v>
          </cell>
          <cell r="E490">
            <v>6907</v>
          </cell>
          <cell r="F490">
            <v>47422.89</v>
          </cell>
        </row>
        <row r="491">
          <cell r="C491" t="str">
            <v>480000-000281</v>
          </cell>
          <cell r="D491" t="str">
            <v>DIV INTERNO LAVATRASTES 2.8 L</v>
          </cell>
          <cell r="E491">
            <v>5225</v>
          </cell>
          <cell r="F491">
            <v>23601.33</v>
          </cell>
        </row>
        <row r="492">
          <cell r="C492" t="str">
            <v>480000-000282</v>
          </cell>
          <cell r="D492" t="str">
            <v>CAJA NOW LAVATRASTES 2.8 L CA</v>
          </cell>
          <cell r="E492">
            <v>77</v>
          </cell>
          <cell r="F492">
            <v>770</v>
          </cell>
        </row>
        <row r="493">
          <cell r="C493" t="str">
            <v>480000-000283</v>
          </cell>
          <cell r="D493" t="str">
            <v>DIV INT NOW LAVATRASTES 2.8 L CA</v>
          </cell>
          <cell r="E493">
            <v>648</v>
          </cell>
          <cell r="F493">
            <v>4138.95</v>
          </cell>
        </row>
        <row r="494">
          <cell r="C494" t="str">
            <v>480000-000374</v>
          </cell>
          <cell r="D494" t="str">
            <v>CORRUGADO PET 3.785 L S/IMPRESION</v>
          </cell>
          <cell r="E494">
            <v>864</v>
          </cell>
          <cell r="F494">
            <v>4579.2</v>
          </cell>
        </row>
        <row r="495">
          <cell r="C495" t="str">
            <v>480000-000500</v>
          </cell>
          <cell r="D495" t="str">
            <v>CORRUGADO PET 5 L CM</v>
          </cell>
          <cell r="E495">
            <v>93</v>
          </cell>
          <cell r="F495">
            <v>604.5</v>
          </cell>
        </row>
        <row r="496">
          <cell r="C496" t="str">
            <v>480000-000502</v>
          </cell>
          <cell r="D496" t="str">
            <v>CAJA INNOVADOR PISOS MADERA 5LT 40ECT LB</v>
          </cell>
          <cell r="E496">
            <v>2400</v>
          </cell>
          <cell r="F496">
            <v>27072</v>
          </cell>
        </row>
        <row r="497">
          <cell r="C497" t="str">
            <v>480000-000503</v>
          </cell>
          <cell r="D497" t="str">
            <v>DIV INT INNOVADOR PISOS MADERA 5LT 40ECT LB</v>
          </cell>
          <cell r="E497">
            <v>27</v>
          </cell>
          <cell r="F497">
            <v>174.96</v>
          </cell>
        </row>
        <row r="498">
          <cell r="C498" t="str">
            <v>480000-000504</v>
          </cell>
          <cell r="D498" t="str">
            <v>CAJA NOW 4+1 CA</v>
          </cell>
          <cell r="E498">
            <v>461</v>
          </cell>
          <cell r="F498">
            <v>4199.22</v>
          </cell>
        </row>
        <row r="499">
          <cell r="C499" t="str">
            <v>480000-000505</v>
          </cell>
          <cell r="D499" t="str">
            <v>DIV INT NOW 4+1 CA</v>
          </cell>
          <cell r="E499">
            <v>685</v>
          </cell>
          <cell r="F499">
            <v>6411.61</v>
          </cell>
        </row>
        <row r="500">
          <cell r="C500" t="str">
            <v>480000-000506</v>
          </cell>
          <cell r="D500" t="str">
            <v>CAJA NOW 5+1 CA</v>
          </cell>
          <cell r="E500">
            <v>3704</v>
          </cell>
          <cell r="F500">
            <v>48605.38</v>
          </cell>
        </row>
        <row r="501">
          <cell r="C501" t="str">
            <v>480000-000507</v>
          </cell>
          <cell r="D501" t="str">
            <v>DIV INT NOW 5+1 CA</v>
          </cell>
          <cell r="E501">
            <v>1920</v>
          </cell>
          <cell r="F501">
            <v>19343.21</v>
          </cell>
        </row>
        <row r="502">
          <cell r="C502" t="str">
            <v>480000-000508</v>
          </cell>
          <cell r="D502" t="str">
            <v>CAJA NOW PISOS MADERA 5LT CA</v>
          </cell>
          <cell r="E502">
            <v>2400</v>
          </cell>
          <cell r="F502">
            <v>22932</v>
          </cell>
        </row>
        <row r="503">
          <cell r="C503" t="str">
            <v>480000-000509</v>
          </cell>
          <cell r="D503" t="str">
            <v>DIV INT NOW PISOS MADERA 5LT CA</v>
          </cell>
          <cell r="E503">
            <v>1975</v>
          </cell>
          <cell r="F503">
            <v>14077.8</v>
          </cell>
        </row>
        <row r="504">
          <cell r="C504" t="str">
            <v>480003-000100</v>
          </cell>
          <cell r="D504" t="str">
            <v>DIV CORTO MISCELANEOS 1 L 23 ECT (330X290)</v>
          </cell>
          <cell r="E504">
            <v>5624</v>
          </cell>
          <cell r="F504">
            <v>5805.39</v>
          </cell>
        </row>
        <row r="505">
          <cell r="C505" t="str">
            <v>480003-000503</v>
          </cell>
          <cell r="D505" t="str">
            <v>DIV CORTO 4+1 (88x30.5 CM) R11/KG CB</v>
          </cell>
          <cell r="E505">
            <v>2850</v>
          </cell>
          <cell r="F505">
            <v>8949</v>
          </cell>
        </row>
        <row r="506">
          <cell r="C506" t="str">
            <v>480003-000600</v>
          </cell>
          <cell r="D506" t="str">
            <v>DIV CORTO 5+1 (90.5X30.9 CM) D13</v>
          </cell>
          <cell r="E506">
            <v>13039</v>
          </cell>
          <cell r="F506">
            <v>48957.19</v>
          </cell>
        </row>
        <row r="507">
          <cell r="C507" t="str">
            <v>480003-000900</v>
          </cell>
          <cell r="D507" t="str">
            <v>DIV CORTO 9 L 44ECT CD</v>
          </cell>
          <cell r="E507">
            <v>35588</v>
          </cell>
          <cell r="F507">
            <v>82234.36</v>
          </cell>
        </row>
        <row r="508">
          <cell r="C508" t="str">
            <v>480003-001000</v>
          </cell>
          <cell r="D508" t="str">
            <v>DIV CORTO 4R 10L (98X42.7 CM) 44 ECT</v>
          </cell>
          <cell r="E508">
            <v>12110</v>
          </cell>
          <cell r="F508">
            <v>72607.67</v>
          </cell>
        </row>
        <row r="509">
          <cell r="C509" t="str">
            <v>480004-000100</v>
          </cell>
          <cell r="D509" t="str">
            <v>DIV LARGO MISCELANEOS 1 L 23 ECT (370X290)</v>
          </cell>
          <cell r="E509">
            <v>4829</v>
          </cell>
          <cell r="F509">
            <v>5640.26</v>
          </cell>
        </row>
        <row r="510">
          <cell r="C510" t="str">
            <v>480004-000600</v>
          </cell>
          <cell r="D510" t="str">
            <v>DIV LARGO 5+1(156X30.9 CM) D13</v>
          </cell>
          <cell r="E510">
            <v>17375</v>
          </cell>
          <cell r="F510">
            <v>104296.89</v>
          </cell>
        </row>
        <row r="511">
          <cell r="C511" t="str">
            <v>480004-000900</v>
          </cell>
          <cell r="D511" t="str">
            <v>DIV LARGO 1R 9 L 44ECT</v>
          </cell>
          <cell r="E511">
            <v>17886</v>
          </cell>
          <cell r="F511">
            <v>88830.83</v>
          </cell>
        </row>
        <row r="512">
          <cell r="C512" t="str">
            <v>480004-000901</v>
          </cell>
          <cell r="D512" t="str">
            <v>DIV LARGO 5R 9 L 44ECT CD</v>
          </cell>
          <cell r="E512">
            <v>8732</v>
          </cell>
          <cell r="F512">
            <v>43367.48</v>
          </cell>
        </row>
        <row r="513">
          <cell r="C513" t="str">
            <v>480004-001000</v>
          </cell>
          <cell r="D513" t="str">
            <v>DIV LARGO 5R 10L (118X42.7 CM) 44 ECT</v>
          </cell>
          <cell r="E513">
            <v>9826</v>
          </cell>
          <cell r="F513">
            <v>68146.259999999995</v>
          </cell>
        </row>
        <row r="514">
          <cell r="C514" t="str">
            <v>480005-000046</v>
          </cell>
          <cell r="D514" t="str">
            <v>POSTE 120 PUNTOS X 46 CMS</v>
          </cell>
          <cell r="E514">
            <v>5800</v>
          </cell>
          <cell r="F514">
            <v>5104</v>
          </cell>
        </row>
        <row r="515">
          <cell r="C515" t="str">
            <v>480005-000096</v>
          </cell>
          <cell r="D515" t="str">
            <v>POSTE 250 PUNTOS X 96 CMS</v>
          </cell>
          <cell r="E515">
            <v>4000</v>
          </cell>
          <cell r="F515">
            <v>14680</v>
          </cell>
        </row>
        <row r="516">
          <cell r="C516" t="str">
            <v>480005-000106</v>
          </cell>
          <cell r="D516" t="str">
            <v>POSTE 200 PUNTOS X 106 CMS</v>
          </cell>
          <cell r="E516">
            <v>580</v>
          </cell>
          <cell r="F516">
            <v>2349</v>
          </cell>
        </row>
        <row r="517">
          <cell r="C517" t="str">
            <v>480005-000109</v>
          </cell>
          <cell r="D517" t="str">
            <v>POSTE 250 PUNTOS X 108.5 CMS</v>
          </cell>
          <cell r="E517">
            <v>23699.000019999999</v>
          </cell>
          <cell r="F517">
            <v>113518.18</v>
          </cell>
        </row>
        <row r="518">
          <cell r="C518" t="str">
            <v>480005-000111</v>
          </cell>
          <cell r="D518" t="str">
            <v>POSTE 250 PUNTOS X 111.5 CMS</v>
          </cell>
          <cell r="E518">
            <v>2016</v>
          </cell>
          <cell r="F518">
            <v>8520</v>
          </cell>
        </row>
        <row r="519">
          <cell r="C519" t="str">
            <v>480005-000115</v>
          </cell>
          <cell r="D519" t="str">
            <v>POSTE 250 PUNTOS X 115 CMS</v>
          </cell>
          <cell r="E519">
            <v>3088</v>
          </cell>
          <cell r="F519">
            <v>13587.2</v>
          </cell>
        </row>
        <row r="520">
          <cell r="C520" t="str">
            <v>480005-000128</v>
          </cell>
          <cell r="D520" t="str">
            <v>POSTE 250 PUNTOS X 127.5 CMS</v>
          </cell>
          <cell r="E520">
            <v>23390</v>
          </cell>
          <cell r="F520">
            <v>131932.57999999999</v>
          </cell>
        </row>
        <row r="521">
          <cell r="C521" t="str">
            <v>480005-000129</v>
          </cell>
          <cell r="D521" t="str">
            <v>POSTE 250 PUNTOS X 129.5 CMS</v>
          </cell>
          <cell r="E521">
            <v>4722</v>
          </cell>
          <cell r="F521">
            <v>24507.18</v>
          </cell>
        </row>
        <row r="522">
          <cell r="C522" t="str">
            <v>480005-000133</v>
          </cell>
          <cell r="D522" t="str">
            <v>POSTE 250 PUNTOS X 133 CMS</v>
          </cell>
          <cell r="E522">
            <v>5198</v>
          </cell>
          <cell r="F522">
            <v>30017.19</v>
          </cell>
        </row>
        <row r="523">
          <cell r="C523" t="str">
            <v>480005-000143</v>
          </cell>
          <cell r="D523" t="str">
            <v>POSTE 200 PUNTOS x 142 CM</v>
          </cell>
          <cell r="E523">
            <v>4909</v>
          </cell>
          <cell r="F523">
            <v>29061.1</v>
          </cell>
        </row>
        <row r="524">
          <cell r="C524" t="str">
            <v>480005-000144</v>
          </cell>
          <cell r="D524" t="str">
            <v>POSTE 250 PUNTOS X 142 CMS</v>
          </cell>
          <cell r="E524">
            <v>18556</v>
          </cell>
          <cell r="F524">
            <v>125604.23</v>
          </cell>
        </row>
        <row r="525">
          <cell r="C525" t="str">
            <v>480005-000170</v>
          </cell>
          <cell r="D525" t="str">
            <v>POSTE 250 PUNTOS X 170 CMS</v>
          </cell>
          <cell r="E525">
            <v>1224</v>
          </cell>
          <cell r="F525">
            <v>8935.2000000000007</v>
          </cell>
        </row>
        <row r="526">
          <cell r="C526" t="str">
            <v>480005-000200</v>
          </cell>
          <cell r="D526" t="str">
            <v>POSTE 250 PUNTOS X 197 CM</v>
          </cell>
          <cell r="E526">
            <v>1849</v>
          </cell>
          <cell r="F526">
            <v>15642.54</v>
          </cell>
        </row>
        <row r="527">
          <cell r="C527" t="str">
            <v>480005-000208</v>
          </cell>
          <cell r="D527" t="str">
            <v>POSTE 200 PUNTOS X 208 CM</v>
          </cell>
          <cell r="E527">
            <v>1568</v>
          </cell>
          <cell r="F527">
            <v>11148.48</v>
          </cell>
        </row>
        <row r="528">
          <cell r="C528" t="str">
            <v>480006-000280</v>
          </cell>
          <cell r="D528" t="str">
            <v>CHAROLA NOW LAVATRASTES 2.8 CA</v>
          </cell>
          <cell r="E528">
            <v>329</v>
          </cell>
          <cell r="F528">
            <v>11811.1</v>
          </cell>
        </row>
        <row r="529">
          <cell r="C529" t="str">
            <v>480006-000500</v>
          </cell>
          <cell r="D529" t="str">
            <v>CHAROLA NOW 4+1 D13</v>
          </cell>
          <cell r="E529">
            <v>308</v>
          </cell>
          <cell r="F529">
            <v>8003.26</v>
          </cell>
        </row>
        <row r="530">
          <cell r="C530" t="str">
            <v>480006-000501</v>
          </cell>
          <cell r="D530" t="str">
            <v>CHAROLA NOW 4+1 LB R16 C</v>
          </cell>
          <cell r="E530">
            <v>284</v>
          </cell>
          <cell r="F530">
            <v>6588.75</v>
          </cell>
        </row>
        <row r="531">
          <cell r="C531" t="str">
            <v>480006-000502</v>
          </cell>
          <cell r="D531" t="str">
            <v>CHAROLA PISOS MADERA 5 L</v>
          </cell>
          <cell r="E531">
            <v>150</v>
          </cell>
          <cell r="F531">
            <v>5119.5</v>
          </cell>
        </row>
        <row r="532">
          <cell r="C532" t="str">
            <v>480006-000505</v>
          </cell>
          <cell r="D532" t="str">
            <v>TAPA NOW 5+1 CA</v>
          </cell>
          <cell r="E532">
            <v>350</v>
          </cell>
          <cell r="F532">
            <v>13384</v>
          </cell>
        </row>
        <row r="533">
          <cell r="C533" t="str">
            <v>480006-000508</v>
          </cell>
          <cell r="D533" t="str">
            <v>CHAROLA MM BLANCA SIN IMPRESIÓN BIPACK</v>
          </cell>
          <cell r="E533">
            <v>1216</v>
          </cell>
          <cell r="F533">
            <v>24830.720000000001</v>
          </cell>
        </row>
        <row r="534">
          <cell r="C534" t="str">
            <v>480006-000603</v>
          </cell>
          <cell r="D534" t="str">
            <v>CHAROLA MM DESENGRASANTE BIPACK</v>
          </cell>
          <cell r="E534">
            <v>6</v>
          </cell>
          <cell r="F534">
            <v>117.34</v>
          </cell>
        </row>
        <row r="535">
          <cell r="C535" t="str">
            <v>480006-000606</v>
          </cell>
          <cell r="D535" t="str">
            <v>CHAROLA MM BAÑOS CON CLORO BIPACK D16</v>
          </cell>
          <cell r="E535">
            <v>2931</v>
          </cell>
          <cell r="F535">
            <v>59850.99</v>
          </cell>
        </row>
        <row r="536">
          <cell r="C536" t="str">
            <v>480006-000607</v>
          </cell>
          <cell r="D536" t="str">
            <v>CHAROLA MM ABRILLANTADOR BIPACK D16</v>
          </cell>
          <cell r="E536">
            <v>1421</v>
          </cell>
          <cell r="F536">
            <v>28949.61</v>
          </cell>
        </row>
        <row r="537">
          <cell r="C537" t="str">
            <v>480006-000608</v>
          </cell>
          <cell r="D537" t="str">
            <v>CHAROLA MM DESENGRASANTE P/MOTORES 5L D16</v>
          </cell>
          <cell r="E537">
            <v>1040</v>
          </cell>
          <cell r="F537">
            <v>21222.11</v>
          </cell>
        </row>
        <row r="538">
          <cell r="C538" t="str">
            <v>480006-000609</v>
          </cell>
          <cell r="D538" t="str">
            <v>CHAROLA MM DESENGRASANTE BIPACK D16</v>
          </cell>
          <cell r="E538">
            <v>917</v>
          </cell>
          <cell r="F538">
            <v>18725.099999999999</v>
          </cell>
        </row>
        <row r="539">
          <cell r="C539" t="str">
            <v>480006-000610</v>
          </cell>
          <cell r="D539" t="str">
            <v>CHAROLA MM VIDRIOS Y SUPERFICIES BIPACK D16</v>
          </cell>
          <cell r="E539">
            <v>796</v>
          </cell>
          <cell r="F539">
            <v>16246.48</v>
          </cell>
        </row>
        <row r="540">
          <cell r="C540" t="str">
            <v>480006-000903</v>
          </cell>
          <cell r="D540" t="str">
            <v>CHAROLA MC SUAVIZANTE 9 L 40 ECT</v>
          </cell>
          <cell r="E540">
            <v>109</v>
          </cell>
          <cell r="F540">
            <v>2218.16</v>
          </cell>
        </row>
        <row r="541">
          <cell r="C541" t="str">
            <v>480006-000905</v>
          </cell>
          <cell r="D541" t="str">
            <v>TAPA BCA SIN IMPRESIÓN 9 L 40 ECT</v>
          </cell>
          <cell r="E541">
            <v>5341</v>
          </cell>
          <cell r="F541">
            <v>118409.92</v>
          </cell>
        </row>
        <row r="542">
          <cell r="C542" t="str">
            <v>480006-000907</v>
          </cell>
          <cell r="D542" t="str">
            <v>CHAROLA MM SUAVIZANTE 9 L 40 ECT</v>
          </cell>
          <cell r="E542">
            <v>261</v>
          </cell>
          <cell r="F542">
            <v>5509.52</v>
          </cell>
        </row>
        <row r="543">
          <cell r="C543" t="str">
            <v>480006-000908</v>
          </cell>
          <cell r="D543" t="str">
            <v>CHAROLA MM DETERGENTE 9 L 40 ECT</v>
          </cell>
          <cell r="E543">
            <v>324</v>
          </cell>
          <cell r="F543">
            <v>6906.02</v>
          </cell>
        </row>
        <row r="544">
          <cell r="C544" t="str">
            <v>480006-000909</v>
          </cell>
          <cell r="D544" t="str">
            <v>CHAROLA MM DETERGENTE R OSCURA 9L</v>
          </cell>
          <cell r="E544">
            <v>143</v>
          </cell>
          <cell r="F544">
            <v>2905.27</v>
          </cell>
        </row>
        <row r="545">
          <cell r="C545" t="str">
            <v>480006-000911</v>
          </cell>
          <cell r="D545" t="str">
            <v>CHAROLA MM SUAVIZANTE 9 L 40 ECT D16</v>
          </cell>
          <cell r="E545">
            <v>350</v>
          </cell>
          <cell r="F545">
            <v>7759.49</v>
          </cell>
        </row>
        <row r="546">
          <cell r="C546" t="str">
            <v>480006-000912</v>
          </cell>
          <cell r="D546" t="str">
            <v>CHAROLA MM DETERGENTE 9 L 40 ECT D16</v>
          </cell>
          <cell r="E546">
            <v>1090</v>
          </cell>
          <cell r="F546">
            <v>24157.39</v>
          </cell>
        </row>
        <row r="547">
          <cell r="C547" t="str">
            <v>480006-000913</v>
          </cell>
          <cell r="D547" t="str">
            <v>CHAROLA MM DETERGENTE R OSCURA 9 L 40 ECT D16</v>
          </cell>
          <cell r="E547">
            <v>2907</v>
          </cell>
          <cell r="F547">
            <v>64420.84</v>
          </cell>
        </row>
        <row r="548">
          <cell r="C548" t="str">
            <v>480006-000914</v>
          </cell>
          <cell r="D548" t="str">
            <v>CHAROLA MM QUITAMANCHAS 9 L 40 ECT D16</v>
          </cell>
          <cell r="E548">
            <v>184</v>
          </cell>
          <cell r="F548">
            <v>3921.96</v>
          </cell>
        </row>
        <row r="549">
          <cell r="C549" t="str">
            <v>480006-001000</v>
          </cell>
          <cell r="D549" t="str">
            <v>CHAROLA MM LIMPIADOR PINO 10 L 44 ECT</v>
          </cell>
          <cell r="E549">
            <v>8</v>
          </cell>
          <cell r="F549">
            <v>178.06</v>
          </cell>
        </row>
        <row r="550">
          <cell r="C550" t="str">
            <v>480006-001001</v>
          </cell>
          <cell r="D550" t="str">
            <v>CHAROLA MM LIMPIADOR MANZANA CANELA 10 L 44 ECT</v>
          </cell>
          <cell r="E550">
            <v>296</v>
          </cell>
          <cell r="F550">
            <v>6298.88</v>
          </cell>
        </row>
        <row r="551">
          <cell r="C551" t="str">
            <v>480006-001003</v>
          </cell>
          <cell r="D551" t="str">
            <v>CHAROLA LIMPIADOR SIN IMPRESION 10 L 44 ECT</v>
          </cell>
          <cell r="E551">
            <v>1914</v>
          </cell>
          <cell r="F551">
            <v>44481.43</v>
          </cell>
        </row>
        <row r="552">
          <cell r="C552" t="str">
            <v>480006-001005</v>
          </cell>
          <cell r="D552" t="str">
            <v>CHAROLA MM LIMPIADOR PINO 10 L 44 ECT D16</v>
          </cell>
          <cell r="E552">
            <v>2944</v>
          </cell>
          <cell r="F552">
            <v>68414.83</v>
          </cell>
        </row>
        <row r="553">
          <cell r="C553" t="str">
            <v>480006-001006</v>
          </cell>
          <cell r="D553" t="str">
            <v>CHAROLA MM LIMPIADOR BRISA DE MAR 10 L 44 ECT D16</v>
          </cell>
          <cell r="E553">
            <v>187</v>
          </cell>
          <cell r="F553">
            <v>4332.18</v>
          </cell>
        </row>
        <row r="554">
          <cell r="C554" t="str">
            <v>480006-001009</v>
          </cell>
          <cell r="D554" t="str">
            <v>CHAROLA MM DETERGENTE 10 L 40 ECT D17</v>
          </cell>
          <cell r="E554">
            <v>3580</v>
          </cell>
          <cell r="F554">
            <v>79368.600000000006</v>
          </cell>
        </row>
        <row r="555">
          <cell r="C555" t="str">
            <v>480006-002001</v>
          </cell>
          <cell r="D555" t="str">
            <v>SEPARADOR CORRUGADO S/G</v>
          </cell>
          <cell r="E555">
            <v>4370</v>
          </cell>
          <cell r="F555">
            <v>27559.25</v>
          </cell>
        </row>
        <row r="556">
          <cell r="C556" t="str">
            <v>480007-000506</v>
          </cell>
          <cell r="D556" t="str">
            <v>ESQ INTERIOR ISO 4+1 D13</v>
          </cell>
          <cell r="E556">
            <v>9</v>
          </cell>
          <cell r="F556">
            <v>20.239999999999998</v>
          </cell>
        </row>
        <row r="557">
          <cell r="C557" t="str">
            <v>480007-000601</v>
          </cell>
          <cell r="D557" t="str">
            <v>ESQ INTERIOR (48.4x30.9 CM) D13</v>
          </cell>
          <cell r="E557">
            <v>13148.2</v>
          </cell>
          <cell r="F557">
            <v>28110.15</v>
          </cell>
        </row>
        <row r="558">
          <cell r="C558" t="str">
            <v>480007-000907</v>
          </cell>
          <cell r="D558" t="str">
            <v>ESQ INTERIOR MM 44 ECT</v>
          </cell>
          <cell r="E558">
            <v>17450</v>
          </cell>
          <cell r="F558">
            <v>39786</v>
          </cell>
        </row>
        <row r="559">
          <cell r="C559" t="str">
            <v>480007-001000</v>
          </cell>
          <cell r="D559" t="str">
            <v>ESQ INTERIOR 10L (48X42.7 CM) 44 ECT</v>
          </cell>
          <cell r="E559">
            <v>7598</v>
          </cell>
          <cell r="F559">
            <v>24313.200000000001</v>
          </cell>
        </row>
        <row r="560">
          <cell r="C560" t="str">
            <v>480008-000500</v>
          </cell>
          <cell r="D560" t="str">
            <v>DIV MEDIANO 4+1 (93x30.5 CM) R11/KG CB</v>
          </cell>
          <cell r="E560">
            <v>3000</v>
          </cell>
          <cell r="F560">
            <v>9840</v>
          </cell>
        </row>
        <row r="561">
          <cell r="C561" t="str">
            <v>480008-000900</v>
          </cell>
          <cell r="D561" t="str">
            <v>DIV MEDIANO 3R 9 L 44ECT CD</v>
          </cell>
          <cell r="E561">
            <v>11192</v>
          </cell>
          <cell r="F561">
            <v>45244.33</v>
          </cell>
        </row>
        <row r="562">
          <cell r="C562" t="str">
            <v>480009-000100</v>
          </cell>
          <cell r="D562" t="str">
            <v>MARCO FOLD 2.5 X 2.5 X CAL.160 X 123 X 98.8CM</v>
          </cell>
          <cell r="E562">
            <v>1000</v>
          </cell>
          <cell r="F562">
            <v>25960</v>
          </cell>
        </row>
        <row r="563">
          <cell r="C563" t="str">
            <v>480009-000101</v>
          </cell>
          <cell r="D563" t="str">
            <v>MARCO FOLD 2.5 X 2.5 X CAL.160 X 122.5 X 104.5CM</v>
          </cell>
          <cell r="E563">
            <v>616</v>
          </cell>
          <cell r="F563">
            <v>16299.36</v>
          </cell>
        </row>
        <row r="564">
          <cell r="C564" t="str">
            <v>480009-000102</v>
          </cell>
          <cell r="D564" t="str">
            <v>MARCO FOLD 2.5 X 2.5 X CAL.160 X 122 X 100.6CM</v>
          </cell>
          <cell r="E564">
            <v>716</v>
          </cell>
          <cell r="F564">
            <v>18644.64</v>
          </cell>
        </row>
        <row r="565">
          <cell r="C565" t="str">
            <v>480009-000113</v>
          </cell>
          <cell r="D565" t="str">
            <v>MARCO FOLDEABLE CAL 160 96X113.5 CM</v>
          </cell>
          <cell r="E565">
            <v>458</v>
          </cell>
          <cell r="F565">
            <v>6787.56</v>
          </cell>
        </row>
        <row r="566">
          <cell r="C566" t="str">
            <v>480009-000122</v>
          </cell>
          <cell r="D566" t="str">
            <v>MARCO FOLDEABLE CALIBRE 160 97X122 CM</v>
          </cell>
          <cell r="E566">
            <v>224</v>
          </cell>
          <cell r="F566">
            <v>4515.84</v>
          </cell>
        </row>
        <row r="567">
          <cell r="C567" t="str">
            <v>490000-000006</v>
          </cell>
          <cell r="D567" t="str">
            <v>PEL PLAS 18"X1300´CAL 080 5 MAN (ROLLO)</v>
          </cell>
          <cell r="E567">
            <v>1952</v>
          </cell>
          <cell r="F567">
            <v>202421.75</v>
          </cell>
        </row>
        <row r="568">
          <cell r="C568" t="str">
            <v>490000-000011</v>
          </cell>
          <cell r="D568" t="str">
            <v>POLIOLEFINA  MR25 CF400, CAL 100-19”</v>
          </cell>
          <cell r="E568">
            <v>141.41682800000001</v>
          </cell>
          <cell r="F568">
            <v>443158.77</v>
          </cell>
        </row>
        <row r="569">
          <cell r="C569" t="str">
            <v>490000-000500</v>
          </cell>
          <cell r="D569" t="str">
            <v>PEL STRECH AUT ALTO DES 30" CAL 80</v>
          </cell>
          <cell r="E569">
            <v>584.69000000000005</v>
          </cell>
          <cell r="F569">
            <v>25874.71</v>
          </cell>
        </row>
        <row r="570">
          <cell r="C570" t="str">
            <v>490000-000501</v>
          </cell>
          <cell r="D570" t="str">
            <v>PEL POL BAJA DENSIDAD CAL 250 ANCHO PLANO 180 MTS</v>
          </cell>
          <cell r="E570">
            <v>3346.5089469999998</v>
          </cell>
          <cell r="F570">
            <v>132187.12</v>
          </cell>
        </row>
        <row r="571">
          <cell r="C571" t="str">
            <v>490000-000502</v>
          </cell>
          <cell r="D571" t="str">
            <v>PEL STRECH NEXUS CAL 80</v>
          </cell>
          <cell r="E571">
            <v>2243.187484</v>
          </cell>
          <cell r="F571">
            <v>177500.4</v>
          </cell>
        </row>
        <row r="572">
          <cell r="C572" t="str">
            <v>490001-100000</v>
          </cell>
          <cell r="D572" t="str">
            <v>CINTA ADHESIVA</v>
          </cell>
          <cell r="E572">
            <v>2740</v>
          </cell>
          <cell r="F572">
            <v>55997.47</v>
          </cell>
        </row>
        <row r="573">
          <cell r="C573" t="str">
            <v>490002-000300</v>
          </cell>
          <cell r="D573" t="str">
            <v>TARIMA CHEP</v>
          </cell>
          <cell r="E573">
            <v>2689</v>
          </cell>
          <cell r="F573">
            <v>68329.429999999993</v>
          </cell>
        </row>
        <row r="574">
          <cell r="C574" t="str">
            <v>490002-000301</v>
          </cell>
          <cell r="D574" t="str">
            <v>TARIMA BLANCA</v>
          </cell>
          <cell r="E574">
            <v>3</v>
          </cell>
          <cell r="F574">
            <v>165</v>
          </cell>
        </row>
        <row r="575">
          <cell r="C575" t="str">
            <v>490002-000302</v>
          </cell>
          <cell r="D575" t="str">
            <v>TARIMA CON TRATAMIENTO FITOSANITARIO</v>
          </cell>
          <cell r="E575">
            <v>66</v>
          </cell>
          <cell r="F575">
            <v>4460</v>
          </cell>
        </row>
        <row r="576">
          <cell r="F576">
            <v>53555316.200000033</v>
          </cell>
        </row>
        <row r="577">
          <cell r="E577">
            <v>0</v>
          </cell>
          <cell r="F577">
            <v>0</v>
          </cell>
        </row>
        <row r="579">
          <cell r="E579">
            <v>0</v>
          </cell>
          <cell r="F579">
            <v>0</v>
          </cell>
        </row>
        <row r="580">
          <cell r="E580">
            <v>0</v>
          </cell>
          <cell r="F580">
            <v>0</v>
          </cell>
        </row>
        <row r="581">
          <cell r="E581">
            <v>0</v>
          </cell>
          <cell r="F581">
            <v>0</v>
          </cell>
        </row>
        <row r="582">
          <cell r="E582">
            <v>0</v>
          </cell>
          <cell r="F582">
            <v>0</v>
          </cell>
        </row>
        <row r="583">
          <cell r="F583">
            <v>0</v>
          </cell>
        </row>
        <row r="584">
          <cell r="F584">
            <v>0</v>
          </cell>
        </row>
        <row r="585">
          <cell r="E585">
            <v>0</v>
          </cell>
          <cell r="F585">
            <v>0</v>
          </cell>
        </row>
        <row r="586">
          <cell r="F586">
            <v>0</v>
          </cell>
        </row>
        <row r="587">
          <cell r="F587">
            <v>0</v>
          </cell>
        </row>
        <row r="588">
          <cell r="F588">
            <v>0</v>
          </cell>
        </row>
        <row r="589">
          <cell r="E589">
            <v>0</v>
          </cell>
          <cell r="F589">
            <v>0</v>
          </cell>
        </row>
        <row r="590">
          <cell r="E590">
            <v>0</v>
          </cell>
          <cell r="F590">
            <v>0</v>
          </cell>
        </row>
        <row r="591">
          <cell r="E591">
            <v>0</v>
          </cell>
          <cell r="F591">
            <v>0</v>
          </cell>
        </row>
        <row r="592">
          <cell r="E592">
            <v>0</v>
          </cell>
          <cell r="F592">
            <v>0</v>
          </cell>
        </row>
        <row r="594">
          <cell r="D594" t="e">
            <v>#N/A</v>
          </cell>
          <cell r="E594" t="e">
            <v>#N/A</v>
          </cell>
          <cell r="F594">
            <v>0</v>
          </cell>
        </row>
        <row r="595">
          <cell r="E595">
            <v>0</v>
          </cell>
          <cell r="F595">
            <v>0</v>
          </cell>
        </row>
        <row r="596">
          <cell r="E596">
            <v>0</v>
          </cell>
          <cell r="F596">
            <v>0</v>
          </cell>
        </row>
        <row r="597">
          <cell r="F597">
            <v>0</v>
          </cell>
        </row>
        <row r="598">
          <cell r="E598">
            <v>0</v>
          </cell>
          <cell r="F598">
            <v>0</v>
          </cell>
        </row>
        <row r="600">
          <cell r="E600">
            <v>0</v>
          </cell>
          <cell r="F600">
            <v>0</v>
          </cell>
        </row>
        <row r="601">
          <cell r="E601">
            <v>0</v>
          </cell>
          <cell r="F601">
            <v>0</v>
          </cell>
        </row>
        <row r="602">
          <cell r="E602">
            <v>0</v>
          </cell>
          <cell r="F602">
            <v>0</v>
          </cell>
        </row>
        <row r="603">
          <cell r="E603">
            <v>0</v>
          </cell>
          <cell r="F603">
            <v>0</v>
          </cell>
        </row>
        <row r="604">
          <cell r="E604">
            <v>0</v>
          </cell>
          <cell r="F604">
            <v>0</v>
          </cell>
        </row>
        <row r="605">
          <cell r="E605">
            <v>0</v>
          </cell>
          <cell r="F605">
            <v>0</v>
          </cell>
        </row>
        <row r="606">
          <cell r="F606">
            <v>0</v>
          </cell>
        </row>
        <row r="607">
          <cell r="F607">
            <v>0</v>
          </cell>
        </row>
        <row r="608">
          <cell r="F608">
            <v>0</v>
          </cell>
        </row>
        <row r="609">
          <cell r="F609">
            <v>0</v>
          </cell>
        </row>
        <row r="610">
          <cell r="E610">
            <v>0</v>
          </cell>
          <cell r="F610">
            <v>0</v>
          </cell>
        </row>
        <row r="611">
          <cell r="F611">
            <v>0</v>
          </cell>
        </row>
        <row r="612">
          <cell r="F612">
            <v>0</v>
          </cell>
        </row>
        <row r="613">
          <cell r="E613">
            <v>0</v>
          </cell>
          <cell r="F613">
            <v>0</v>
          </cell>
        </row>
        <row r="614">
          <cell r="E614">
            <v>0</v>
          </cell>
          <cell r="F614">
            <v>0</v>
          </cell>
        </row>
        <row r="615">
          <cell r="E615">
            <v>0</v>
          </cell>
          <cell r="F615">
            <v>0</v>
          </cell>
        </row>
        <row r="616">
          <cell r="E616">
            <v>0</v>
          </cell>
          <cell r="F616">
            <v>0</v>
          </cell>
        </row>
        <row r="618">
          <cell r="F618">
            <v>0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B-38"/>
      <sheetName val="Detalle"/>
      <sheetName val="OBSOLETOS"/>
      <sheetName val="HTrabajo"/>
    </sheetNames>
    <sheetDataSet>
      <sheetData sheetId="0"/>
      <sheetData sheetId="1"/>
      <sheetData sheetId="2"/>
      <sheetData sheetId="3">
        <row r="10">
          <cell r="C10" t="str">
            <v>101001-000101</v>
          </cell>
          <cell r="D10" t="str">
            <v>NOW DESENGRASANTE MULTIUSOS 1 L</v>
          </cell>
          <cell r="E10">
            <v>327</v>
          </cell>
          <cell r="F10">
            <v>3672.53</v>
          </cell>
        </row>
        <row r="11">
          <cell r="C11" t="str">
            <v>101001-000601</v>
          </cell>
          <cell r="D11" t="str">
            <v>NOW DESENGRASANTE MULTIUSOS 5/1 L</v>
          </cell>
          <cell r="E11">
            <v>590</v>
          </cell>
          <cell r="F11">
            <v>24298.93</v>
          </cell>
        </row>
        <row r="12">
          <cell r="C12" t="str">
            <v>101001-000607</v>
          </cell>
          <cell r="D12" t="str">
            <v>NOW ALL PURPOSE SUPER DEGREASER 5/1 L</v>
          </cell>
          <cell r="E12">
            <v>1568</v>
          </cell>
          <cell r="F12">
            <v>78359.55</v>
          </cell>
        </row>
        <row r="13">
          <cell r="C13" t="str">
            <v>101001-001200</v>
          </cell>
          <cell r="D13" t="str">
            <v>NOW MULTIUSOS 1 L (CAJA/12 PZAS)</v>
          </cell>
          <cell r="E13">
            <v>1224</v>
          </cell>
          <cell r="F13">
            <v>166295.01999999999</v>
          </cell>
        </row>
        <row r="14">
          <cell r="C14" t="str">
            <v>101001-002001</v>
          </cell>
          <cell r="D14" t="str">
            <v>NOW DESENGRASANTE MULTIUSOS 20 L</v>
          </cell>
          <cell r="E14">
            <v>96</v>
          </cell>
          <cell r="F14">
            <v>9606.6</v>
          </cell>
        </row>
        <row r="15">
          <cell r="C15" t="str">
            <v>101001-002002</v>
          </cell>
          <cell r="D15" t="str">
            <v>NOW DESENGRASANTE MULTIUSOS 20 L (PDC)</v>
          </cell>
          <cell r="E15">
            <v>78</v>
          </cell>
          <cell r="F15">
            <v>4036.8</v>
          </cell>
        </row>
        <row r="16">
          <cell r="C16" t="str">
            <v>101003-000101</v>
          </cell>
          <cell r="D16" t="str">
            <v>NOW DESENGRASANTE DE COCINA 1 L</v>
          </cell>
          <cell r="E16">
            <v>89</v>
          </cell>
          <cell r="F16">
            <v>1066.5999999999999</v>
          </cell>
        </row>
        <row r="17">
          <cell r="C17" t="str">
            <v>101003-000110</v>
          </cell>
          <cell r="D17" t="str">
            <v>NOW COCINA DESENGRASANTE 1 L CR</v>
          </cell>
          <cell r="E17">
            <v>3</v>
          </cell>
          <cell r="F17">
            <v>30.11</v>
          </cell>
        </row>
        <row r="18">
          <cell r="C18" t="str">
            <v>101003-001200</v>
          </cell>
          <cell r="D18" t="str">
            <v>NOW COCINA 1 L (CAJA 12PZAS)</v>
          </cell>
          <cell r="E18">
            <v>355</v>
          </cell>
          <cell r="F18">
            <v>41111.86</v>
          </cell>
        </row>
        <row r="19">
          <cell r="C19" t="str">
            <v>101003-002001</v>
          </cell>
          <cell r="D19" t="str">
            <v>NOW DESENGRASANTE DE COCINA 20 L</v>
          </cell>
          <cell r="E19">
            <v>103</v>
          </cell>
          <cell r="F19">
            <v>11563.29</v>
          </cell>
        </row>
        <row r="20">
          <cell r="C20" t="str">
            <v>101004-000101</v>
          </cell>
          <cell r="D20" t="str">
            <v>NOW VIDRIOS Y SUPERFICIES 1 L</v>
          </cell>
          <cell r="E20">
            <v>270</v>
          </cell>
          <cell r="F20">
            <v>2242.8000000000002</v>
          </cell>
        </row>
        <row r="21">
          <cell r="C21" t="str">
            <v>101004-000601</v>
          </cell>
          <cell r="D21" t="str">
            <v>NOW VIDRIOS Y SUPERFICIES 5/1 L</v>
          </cell>
          <cell r="E21">
            <v>192</v>
          </cell>
          <cell r="F21">
            <v>6496.26</v>
          </cell>
        </row>
        <row r="22">
          <cell r="C22" t="str">
            <v>101004-001200</v>
          </cell>
          <cell r="D22" t="str">
            <v>NOW VIDRIOS 1 L (CAJA/12 PZAS)</v>
          </cell>
          <cell r="E22">
            <v>492</v>
          </cell>
          <cell r="F22">
            <v>48599.49</v>
          </cell>
        </row>
        <row r="23">
          <cell r="C23" t="str">
            <v>101004-002001</v>
          </cell>
          <cell r="D23" t="str">
            <v>NOW VIDRIOS Y SUPERFICIES 20 L</v>
          </cell>
          <cell r="E23">
            <v>225</v>
          </cell>
          <cell r="F23">
            <v>18977.330000000002</v>
          </cell>
        </row>
        <row r="24">
          <cell r="C24" t="str">
            <v>101006-000501</v>
          </cell>
          <cell r="D24" t="str">
            <v>NOW DETERGENTE PARA ROPA 5 L</v>
          </cell>
          <cell r="E24">
            <v>1512</v>
          </cell>
          <cell r="F24">
            <v>41110.559999999998</v>
          </cell>
        </row>
        <row r="25">
          <cell r="C25" t="str">
            <v>101006-000903</v>
          </cell>
          <cell r="D25" t="str">
            <v>NOW DETERGENTE LIQUIDO PARA ROPA DE COLOR 9 L PR</v>
          </cell>
          <cell r="E25">
            <v>0</v>
          </cell>
          <cell r="F25">
            <v>0</v>
          </cell>
        </row>
        <row r="26">
          <cell r="C26" t="str">
            <v>101007-000501</v>
          </cell>
          <cell r="D26" t="str">
            <v>NOW SUAVIZANTE DE TELAS 5 L</v>
          </cell>
          <cell r="E26">
            <v>0</v>
          </cell>
          <cell r="F26">
            <v>0</v>
          </cell>
        </row>
        <row r="27">
          <cell r="C27" t="str">
            <v>101008-000101</v>
          </cell>
          <cell r="D27" t="str">
            <v>NOW BAÑOS Y AZULEJOS 1 L</v>
          </cell>
          <cell r="E27">
            <v>57</v>
          </cell>
          <cell r="F27">
            <v>574.27</v>
          </cell>
        </row>
        <row r="28">
          <cell r="C28" t="str">
            <v>101008-000600</v>
          </cell>
          <cell r="D28" t="str">
            <v>NOW LIMPIADOR BAÑOS Y AZULEJOS CON CLORO ACTIVO ANTI HONGOS 5/1 L/112 PLT CA</v>
          </cell>
          <cell r="E28">
            <v>1</v>
          </cell>
          <cell r="F28">
            <v>5138.58</v>
          </cell>
        </row>
        <row r="29">
          <cell r="C29" t="str">
            <v>101008-000601</v>
          </cell>
          <cell r="D29" t="str">
            <v>NOW BAÑOS Y AZULEJOS 5/1 L</v>
          </cell>
          <cell r="E29">
            <v>382</v>
          </cell>
          <cell r="F29">
            <v>15997.17</v>
          </cell>
        </row>
        <row r="30">
          <cell r="C30" t="str">
            <v>101008-001200</v>
          </cell>
          <cell r="D30" t="str">
            <v>NOW BAÑOS 1 L (CAJA/12 PZAS)</v>
          </cell>
          <cell r="E30">
            <v>1189</v>
          </cell>
          <cell r="F30">
            <v>147325.18</v>
          </cell>
        </row>
        <row r="31">
          <cell r="C31" t="str">
            <v>101008-002001</v>
          </cell>
          <cell r="D31" t="str">
            <v>NOW BAÑOS Y AZULEJOS 20 L</v>
          </cell>
          <cell r="E31">
            <v>136</v>
          </cell>
          <cell r="F31">
            <v>12993.08</v>
          </cell>
        </row>
        <row r="32">
          <cell r="C32" t="str">
            <v>101008-002002</v>
          </cell>
          <cell r="D32" t="str">
            <v>NOW BAÑOS Y AZULEJOS 20 L (PDC)</v>
          </cell>
          <cell r="E32">
            <v>1</v>
          </cell>
          <cell r="F32">
            <v>30.17</v>
          </cell>
        </row>
        <row r="33">
          <cell r="C33" t="str">
            <v>101008-020801</v>
          </cell>
          <cell r="D33" t="str">
            <v>NOW BAÑOS Y AZULEJOS 208 L</v>
          </cell>
          <cell r="E33">
            <v>1</v>
          </cell>
          <cell r="F33">
            <v>878.65</v>
          </cell>
        </row>
        <row r="34">
          <cell r="C34" t="str">
            <v>101016-000281</v>
          </cell>
          <cell r="D34" t="str">
            <v>NOW LAVATRASTES LIMON 2.80 L MX</v>
          </cell>
          <cell r="E34">
            <v>1586</v>
          </cell>
          <cell r="F34">
            <v>57253.21</v>
          </cell>
        </row>
        <row r="35">
          <cell r="C35" t="str">
            <v>101016-000282</v>
          </cell>
          <cell r="D35" t="str">
            <v>NOW LAVATRASTES LIMON 2.80 L PR</v>
          </cell>
          <cell r="E35">
            <v>316</v>
          </cell>
          <cell r="F35">
            <v>11900.99</v>
          </cell>
        </row>
        <row r="36">
          <cell r="C36" t="str">
            <v>101017-000201</v>
          </cell>
          <cell r="D36" t="str">
            <v>NOW LIMPIADOR LIMON 2 L</v>
          </cell>
          <cell r="E36">
            <v>240</v>
          </cell>
          <cell r="F36">
            <v>3452.27</v>
          </cell>
        </row>
        <row r="37">
          <cell r="C37" t="str">
            <v>101017-000501</v>
          </cell>
          <cell r="D37" t="str">
            <v>NOW LIMPIADOR LIMON 5 L</v>
          </cell>
          <cell r="E37">
            <v>1456</v>
          </cell>
          <cell r="F37">
            <v>40217.24</v>
          </cell>
        </row>
        <row r="38">
          <cell r="C38" t="str">
            <v>101017-001001</v>
          </cell>
          <cell r="D38" t="str">
            <v>NOW LIMPIADOR LIMON 10 L</v>
          </cell>
          <cell r="E38">
            <v>668</v>
          </cell>
          <cell r="F38">
            <v>32269.73</v>
          </cell>
        </row>
        <row r="39">
          <cell r="C39" t="str">
            <v>101017-001200</v>
          </cell>
          <cell r="D39" t="str">
            <v>NOW LIMON 2 L (CAJA/6 PZAS)</v>
          </cell>
          <cell r="E39">
            <v>387</v>
          </cell>
          <cell r="F39">
            <v>32397.01</v>
          </cell>
        </row>
        <row r="40">
          <cell r="C40" t="str">
            <v>101017-002001</v>
          </cell>
          <cell r="D40" t="str">
            <v>NOW LIMPIADOR LIMON 20 L</v>
          </cell>
          <cell r="E40">
            <v>111</v>
          </cell>
          <cell r="F40">
            <v>13443.36</v>
          </cell>
        </row>
        <row r="41">
          <cell r="C41" t="str">
            <v>101019-001001</v>
          </cell>
          <cell r="D41" t="str">
            <v>NOW LIMPIADOR MANZANA CANELA 10 L</v>
          </cell>
          <cell r="E41">
            <v>523</v>
          </cell>
          <cell r="F41">
            <v>15448.27</v>
          </cell>
        </row>
        <row r="42">
          <cell r="C42" t="str">
            <v>101019-002002</v>
          </cell>
          <cell r="D42" t="str">
            <v>NOW LIMPIADOR MANZANA CANELA 20 L</v>
          </cell>
          <cell r="E42">
            <v>43</v>
          </cell>
          <cell r="F42">
            <v>2306.08</v>
          </cell>
        </row>
        <row r="43">
          <cell r="C43" t="str">
            <v>101021-000401</v>
          </cell>
          <cell r="D43" t="str">
            <v>NOW PRELAVADOR OXÍGENO 4 L</v>
          </cell>
          <cell r="E43">
            <v>16</v>
          </cell>
          <cell r="F43">
            <v>419.96</v>
          </cell>
        </row>
        <row r="44">
          <cell r="C44" t="str">
            <v>101021-001001</v>
          </cell>
          <cell r="D44" t="str">
            <v>NOW QUITAMANCHAS 10 L</v>
          </cell>
          <cell r="E44">
            <v>428</v>
          </cell>
          <cell r="F44">
            <v>29285.9</v>
          </cell>
        </row>
        <row r="45">
          <cell r="C45" t="str">
            <v>101025-001001</v>
          </cell>
          <cell r="D45" t="str">
            <v>NOW LIMPIADOR BRISA DE MAR 10 L</v>
          </cell>
          <cell r="E45">
            <v>90</v>
          </cell>
          <cell r="F45">
            <v>3682.26</v>
          </cell>
        </row>
        <row r="46">
          <cell r="C46" t="str">
            <v>102002-000501</v>
          </cell>
          <cell r="D46" t="str">
            <v>SENSACIONAL LIMPIADOR LAVANDA 5 L</v>
          </cell>
          <cell r="E46">
            <v>419</v>
          </cell>
          <cell r="F46">
            <v>10342.52</v>
          </cell>
        </row>
        <row r="47">
          <cell r="C47" t="str">
            <v>102002-001001</v>
          </cell>
          <cell r="D47" t="str">
            <v>SENSACIONAL LIMPIADOR LAVANDA 10 L</v>
          </cell>
          <cell r="E47">
            <v>552</v>
          </cell>
          <cell r="F47">
            <v>25224.14</v>
          </cell>
        </row>
        <row r="48">
          <cell r="C48" t="str">
            <v>102002-002001</v>
          </cell>
          <cell r="D48" t="str">
            <v>SENSACIONAL LIMPIADOR LAVANDA 20 L</v>
          </cell>
          <cell r="E48">
            <v>191</v>
          </cell>
          <cell r="F48">
            <v>17702.099999999999</v>
          </cell>
        </row>
        <row r="49">
          <cell r="C49" t="str">
            <v>102004-000501</v>
          </cell>
          <cell r="D49" t="str">
            <v>SENSACIONAL LIMPIADOR PINO 5 L</v>
          </cell>
          <cell r="E49">
            <v>355</v>
          </cell>
          <cell r="F49">
            <v>8296.66</v>
          </cell>
        </row>
        <row r="50">
          <cell r="C50" t="str">
            <v>102004-001001</v>
          </cell>
          <cell r="D50" t="str">
            <v>SENSACIONAL LIMPIADOR PINO 10 L</v>
          </cell>
          <cell r="E50">
            <v>405</v>
          </cell>
          <cell r="F50">
            <v>17536.36</v>
          </cell>
        </row>
        <row r="51">
          <cell r="C51" t="str">
            <v>102004-001002</v>
          </cell>
          <cell r="D51" t="str">
            <v>SENSACIONAL LIMPIADOR PINO 10 L (PDC)</v>
          </cell>
          <cell r="E51">
            <v>59</v>
          </cell>
          <cell r="F51">
            <v>2919.01</v>
          </cell>
        </row>
        <row r="52">
          <cell r="C52" t="str">
            <v>102004-002001</v>
          </cell>
          <cell r="D52" t="str">
            <v>SENSACIONAL LIMPIADOR PINO 20 L</v>
          </cell>
          <cell r="E52">
            <v>75</v>
          </cell>
          <cell r="F52">
            <v>7691.64</v>
          </cell>
        </row>
        <row r="53">
          <cell r="C53" t="str">
            <v>102005-002001</v>
          </cell>
          <cell r="D53" t="str">
            <v>SENSACIONAL SUAVIZANTE COMPLETE 20 L</v>
          </cell>
          <cell r="E53">
            <v>39</v>
          </cell>
          <cell r="F53">
            <v>4616.5200000000004</v>
          </cell>
        </row>
        <row r="54">
          <cell r="C54" t="str">
            <v>102015-002001</v>
          </cell>
          <cell r="D54" t="str">
            <v>SENSACIONAL BLANQUEADOR 20 L</v>
          </cell>
          <cell r="E54">
            <v>140</v>
          </cell>
          <cell r="F54">
            <v>9629.11</v>
          </cell>
        </row>
        <row r="55">
          <cell r="C55" t="str">
            <v>102015-002002</v>
          </cell>
          <cell r="D55" t="str">
            <v>SENSACIONAL BLANQUEADOR 20 L (PDC)</v>
          </cell>
          <cell r="E55">
            <v>2</v>
          </cell>
          <cell r="F55">
            <v>60.34</v>
          </cell>
        </row>
        <row r="56">
          <cell r="C56" t="str">
            <v>102026-000501</v>
          </cell>
          <cell r="D56" t="str">
            <v>SENSACIONAL SUAVIZANTE 5 L</v>
          </cell>
          <cell r="E56">
            <v>642</v>
          </cell>
          <cell r="F56">
            <v>24556.09</v>
          </cell>
        </row>
        <row r="57">
          <cell r="C57" t="str">
            <v>102026-001001</v>
          </cell>
          <cell r="D57" t="str">
            <v>SENSACIONAL SUAVIZANTE 10 L</v>
          </cell>
          <cell r="E57">
            <v>322</v>
          </cell>
          <cell r="F57">
            <v>19015.21</v>
          </cell>
        </row>
        <row r="58">
          <cell r="C58" t="str">
            <v>102026-002001</v>
          </cell>
          <cell r="D58" t="str">
            <v>SENSACIONAL SUAVIZANTE 20 L</v>
          </cell>
          <cell r="E58">
            <v>401</v>
          </cell>
          <cell r="F58">
            <v>118002.44</v>
          </cell>
        </row>
        <row r="59">
          <cell r="C59" t="str">
            <v>102026-002002</v>
          </cell>
          <cell r="D59" t="str">
            <v>SENSACIONAL SUAVIZANTE 20 L (PDC)</v>
          </cell>
          <cell r="E59">
            <v>2</v>
          </cell>
          <cell r="F59">
            <v>10286.530000000001</v>
          </cell>
        </row>
        <row r="60">
          <cell r="C60" t="str">
            <v>102026-020801</v>
          </cell>
          <cell r="D60" t="str">
            <v>SENSACIONAL SUAVIZANTE 208 L</v>
          </cell>
          <cell r="E60">
            <v>2</v>
          </cell>
          <cell r="F60">
            <v>2708.5</v>
          </cell>
        </row>
        <row r="61">
          <cell r="C61" t="str">
            <v>102026-100000</v>
          </cell>
          <cell r="D61" t="str">
            <v>SENSACIONAL SUAVIZANTE 1000 L</v>
          </cell>
          <cell r="E61">
            <v>1</v>
          </cell>
          <cell r="F61">
            <v>4563.75</v>
          </cell>
        </row>
        <row r="62">
          <cell r="C62" t="str">
            <v>102029-000501</v>
          </cell>
          <cell r="D62" t="str">
            <v>SENSACIONAL DETERGENTE 5 L</v>
          </cell>
          <cell r="E62">
            <v>1158</v>
          </cell>
          <cell r="F62">
            <v>35740.36</v>
          </cell>
        </row>
        <row r="63">
          <cell r="C63" t="str">
            <v>102029-000902</v>
          </cell>
          <cell r="D63" t="str">
            <v>SENSACIONAL DETERGENTE 9 L (PDC)</v>
          </cell>
          <cell r="E63">
            <v>55</v>
          </cell>
          <cell r="F63">
            <v>1659.48</v>
          </cell>
        </row>
        <row r="64">
          <cell r="C64" t="str">
            <v>102029-001001</v>
          </cell>
          <cell r="D64" t="str">
            <v>SENSACIONAL DETERGENTE 10 L</v>
          </cell>
          <cell r="E64">
            <v>723</v>
          </cell>
          <cell r="F64">
            <v>36880.07</v>
          </cell>
        </row>
        <row r="65">
          <cell r="C65" t="str">
            <v>102029-001002</v>
          </cell>
          <cell r="D65" t="str">
            <v>SENSACIONAL DETERGENTE 10 L (PDC) DOT</v>
          </cell>
          <cell r="E65">
            <v>561</v>
          </cell>
          <cell r="F65">
            <v>35123.07</v>
          </cell>
        </row>
        <row r="66">
          <cell r="C66" t="str">
            <v>102029-002001</v>
          </cell>
          <cell r="D66" t="str">
            <v>SENSACIONAL DETERGENTE 20 L</v>
          </cell>
          <cell r="E66">
            <v>1434</v>
          </cell>
          <cell r="F66">
            <v>174836.98</v>
          </cell>
        </row>
        <row r="67">
          <cell r="C67" t="str">
            <v>102029-002002</v>
          </cell>
          <cell r="D67" t="str">
            <v>SENSACIONAL DETERGENTE 20 L (PDC)</v>
          </cell>
          <cell r="E67">
            <v>10</v>
          </cell>
          <cell r="F67">
            <v>1135.08</v>
          </cell>
        </row>
        <row r="68">
          <cell r="C68" t="str">
            <v>102029-020801</v>
          </cell>
          <cell r="D68" t="str">
            <v>SENSACIONAL DETERGENTE 208 L</v>
          </cell>
          <cell r="E68">
            <v>2</v>
          </cell>
          <cell r="F68">
            <v>2337.5</v>
          </cell>
        </row>
        <row r="69">
          <cell r="C69" t="str">
            <v>103000-000100</v>
          </cell>
          <cell r="D69" t="str">
            <v>MIRACHEM OPTIX SCREEN, LENS &amp; DISPLAY CLEANER 32 Oz</v>
          </cell>
          <cell r="E69">
            <v>636</v>
          </cell>
          <cell r="F69">
            <v>19234.400000000001</v>
          </cell>
        </row>
        <row r="70">
          <cell r="C70" t="str">
            <v>103001-000102</v>
          </cell>
          <cell r="D70" t="str">
            <v>MIRACHEM 500 PW AEROSOL 18 OZ</v>
          </cell>
          <cell r="E70">
            <v>569</v>
          </cell>
          <cell r="F70">
            <v>33497.06</v>
          </cell>
        </row>
        <row r="71">
          <cell r="C71" t="str">
            <v>103001-000501</v>
          </cell>
          <cell r="D71" t="str">
            <v>MIRACHEM 500 5 L</v>
          </cell>
          <cell r="E71">
            <v>10</v>
          </cell>
          <cell r="F71">
            <v>898.32</v>
          </cell>
        </row>
        <row r="72">
          <cell r="C72" t="str">
            <v>103001-001891</v>
          </cell>
          <cell r="D72" t="str">
            <v>MIRACHEM 500 18.9 L</v>
          </cell>
          <cell r="E72">
            <v>102</v>
          </cell>
          <cell r="F72">
            <v>45147.46</v>
          </cell>
        </row>
        <row r="73">
          <cell r="C73" t="str">
            <v>103001-020801</v>
          </cell>
          <cell r="D73" t="str">
            <v>MIRACHEM 500 208 L</v>
          </cell>
          <cell r="E73">
            <v>17</v>
          </cell>
          <cell r="F73">
            <v>78100.160000000003</v>
          </cell>
        </row>
        <row r="74">
          <cell r="C74" t="str">
            <v>103002-001891</v>
          </cell>
          <cell r="D74" t="str">
            <v>MIRACHEM 250 RUST &amp; SCALE REMOVER 5 GAL</v>
          </cell>
          <cell r="E74">
            <v>30</v>
          </cell>
          <cell r="F74">
            <v>12648.42</v>
          </cell>
        </row>
        <row r="75">
          <cell r="C75" t="str">
            <v>103003-020801</v>
          </cell>
          <cell r="D75" t="str">
            <v>MIRACHEM 750 208 L</v>
          </cell>
          <cell r="E75">
            <v>26</v>
          </cell>
          <cell r="F75">
            <v>151480.23000000001</v>
          </cell>
        </row>
        <row r="76">
          <cell r="C76" t="str">
            <v>104003-000281</v>
          </cell>
          <cell r="D76" t="str">
            <v>INNOVADOR LAVATRASTES LIMON 2.80 L</v>
          </cell>
          <cell r="E76">
            <v>9</v>
          </cell>
          <cell r="F76">
            <v>295.16000000000003</v>
          </cell>
        </row>
        <row r="77">
          <cell r="C77" t="str">
            <v>105000-000901</v>
          </cell>
          <cell r="D77" t="str">
            <v>NATURAL SCIENCE DETERGENTE 9 L MX</v>
          </cell>
          <cell r="E77">
            <v>101</v>
          </cell>
          <cell r="F77">
            <v>5383.44</v>
          </cell>
        </row>
        <row r="78">
          <cell r="C78" t="str">
            <v>105000-000903</v>
          </cell>
          <cell r="D78" t="str">
            <v>NATURAL SCIENCE DETERGENTE 9 L PR</v>
          </cell>
          <cell r="E78">
            <v>900</v>
          </cell>
          <cell r="F78">
            <v>55717.27</v>
          </cell>
        </row>
        <row r="79">
          <cell r="C79" t="str">
            <v>105001-000901</v>
          </cell>
          <cell r="D79" t="str">
            <v>NATURAL SCIENCE SUAVIZANTE 9 L MX</v>
          </cell>
          <cell r="E79">
            <v>742</v>
          </cell>
          <cell r="F79">
            <v>48566.37</v>
          </cell>
        </row>
        <row r="80">
          <cell r="C80" t="str">
            <v>105001-000903</v>
          </cell>
          <cell r="D80" t="str">
            <v>NATURAL SCIENCE SUAVIZANTE 9 L PR</v>
          </cell>
          <cell r="E80">
            <v>0</v>
          </cell>
          <cell r="F80">
            <v>0</v>
          </cell>
        </row>
        <row r="81">
          <cell r="C81" t="str">
            <v>105002-000901</v>
          </cell>
          <cell r="D81" t="str">
            <v>NATURAL SCIENCE DETERGENTE ROPA OSCURA 9 L MX</v>
          </cell>
          <cell r="E81">
            <v>28</v>
          </cell>
          <cell r="F81">
            <v>1870.57</v>
          </cell>
        </row>
        <row r="82">
          <cell r="C82" t="str">
            <v>105002-000903</v>
          </cell>
          <cell r="D82" t="str">
            <v>NATURAL SCIENCE DETERGENTE ROPA OSCURA 9 L PR</v>
          </cell>
          <cell r="E82">
            <v>0</v>
          </cell>
          <cell r="F82">
            <v>0</v>
          </cell>
        </row>
        <row r="83">
          <cell r="C83" t="str">
            <v>107023-002001</v>
          </cell>
          <cell r="D83" t="str">
            <v>MC DETERGENTE 20L</v>
          </cell>
          <cell r="E83">
            <v>44</v>
          </cell>
          <cell r="F83">
            <v>4926.6499999999996</v>
          </cell>
        </row>
        <row r="84">
          <cell r="C84" t="str">
            <v>107025-000500</v>
          </cell>
          <cell r="D84" t="str">
            <v>MC BAÑOS Y AZULEJOS 4/1 L/128 PLT</v>
          </cell>
          <cell r="E84">
            <v>12</v>
          </cell>
          <cell r="F84">
            <v>45325.39</v>
          </cell>
        </row>
        <row r="85">
          <cell r="C85" t="str">
            <v>107026-000901</v>
          </cell>
          <cell r="D85" t="str">
            <v>MC DETERGENTE ROPA OSCURA 9L</v>
          </cell>
          <cell r="E85">
            <v>48</v>
          </cell>
          <cell r="F85">
            <v>3252.87</v>
          </cell>
        </row>
        <row r="86">
          <cell r="C86" t="str">
            <v>108001-000101</v>
          </cell>
          <cell r="D86" t="str">
            <v>GV ANTI-HONGOS 1 L ATOM</v>
          </cell>
          <cell r="E86">
            <v>26432</v>
          </cell>
          <cell r="F86">
            <v>262902.12</v>
          </cell>
        </row>
        <row r="87">
          <cell r="C87" t="str">
            <v>108001-000102</v>
          </cell>
          <cell r="D87" t="str">
            <v>GV ANTI-HONGOS 1 L REFILL</v>
          </cell>
          <cell r="E87">
            <v>24039</v>
          </cell>
          <cell r="F87">
            <v>187283.76</v>
          </cell>
        </row>
        <row r="88">
          <cell r="C88" t="str">
            <v>109000-001000</v>
          </cell>
          <cell r="D88" t="str">
            <v>MM LIMPIADOR MULTIUSOS MANZANA CANELA 10 L/90 PLT</v>
          </cell>
          <cell r="E88">
            <v>11</v>
          </cell>
          <cell r="F88">
            <v>35351.86</v>
          </cell>
        </row>
        <row r="89">
          <cell r="C89" t="str">
            <v>109001-001000</v>
          </cell>
          <cell r="D89" t="str">
            <v>MM LIMPIADOR MULTIUSOS PINO 10 L/90 PLT</v>
          </cell>
          <cell r="E89">
            <v>195</v>
          </cell>
          <cell r="F89">
            <v>817071.72</v>
          </cell>
        </row>
        <row r="90">
          <cell r="C90" t="str">
            <v>109001-002000</v>
          </cell>
          <cell r="D90" t="str">
            <v>MM LIMPIADOR MULTIUSOS PINO 20 L/48 PLT</v>
          </cell>
          <cell r="E90">
            <v>154</v>
          </cell>
          <cell r="F90">
            <v>797687</v>
          </cell>
        </row>
        <row r="91">
          <cell r="C91" t="str">
            <v>109002-002000</v>
          </cell>
          <cell r="D91" t="str">
            <v>MM BLANQUEADOR 20L/48 PLT</v>
          </cell>
          <cell r="E91">
            <v>345</v>
          </cell>
          <cell r="F91">
            <v>1143223.69</v>
          </cell>
        </row>
        <row r="92">
          <cell r="C92" t="str">
            <v>109003-000600</v>
          </cell>
          <cell r="D92" t="str">
            <v>MM MULTIUSOS DESENGRASANTE 5/1 L/116 PLT</v>
          </cell>
          <cell r="E92">
            <v>165</v>
          </cell>
          <cell r="F92">
            <v>767968.7</v>
          </cell>
        </row>
        <row r="93">
          <cell r="C93" t="str">
            <v>109003-001000</v>
          </cell>
          <cell r="D93" t="str">
            <v>MM DESENGRASANTE MULTIUSOS CONCENTRADO 10 L/100 PLT</v>
          </cell>
          <cell r="E93">
            <v>135</v>
          </cell>
          <cell r="F93">
            <v>741365.69</v>
          </cell>
        </row>
        <row r="94">
          <cell r="C94" t="str">
            <v>109004-000600</v>
          </cell>
          <cell r="D94" t="str">
            <v>MM VIDRIOS Y SUPERFICIES 5/1 L/116 PLT</v>
          </cell>
          <cell r="E94">
            <v>147</v>
          </cell>
          <cell r="F94">
            <v>526010.28</v>
          </cell>
        </row>
        <row r="95">
          <cell r="C95" t="str">
            <v>109005-000600</v>
          </cell>
          <cell r="D95" t="str">
            <v>MM BAÑOS Y AZULEJOS 5/1 L/116 PLT</v>
          </cell>
          <cell r="E95">
            <v>199</v>
          </cell>
          <cell r="F95">
            <v>864341.09</v>
          </cell>
        </row>
        <row r="96">
          <cell r="C96" t="str">
            <v>109006-000900</v>
          </cell>
          <cell r="D96" t="str">
            <v>MM SUAVIZANTE 9L/60 PLT</v>
          </cell>
          <cell r="E96">
            <v>459</v>
          </cell>
          <cell r="F96">
            <v>1828873.5</v>
          </cell>
        </row>
        <row r="97">
          <cell r="C97" t="str">
            <v>109006-002000</v>
          </cell>
          <cell r="D97" t="str">
            <v>MM SUAVIZANTE 20L/48 PLT</v>
          </cell>
          <cell r="E97">
            <v>464</v>
          </cell>
          <cell r="F97">
            <v>2990264.2</v>
          </cell>
        </row>
        <row r="98">
          <cell r="C98" t="str">
            <v>109007-000900</v>
          </cell>
          <cell r="D98" t="str">
            <v>MM DETERGENTE 9L/60 PLT</v>
          </cell>
          <cell r="E98">
            <v>1</v>
          </cell>
          <cell r="F98">
            <v>3495.11</v>
          </cell>
        </row>
        <row r="99">
          <cell r="C99" t="str">
            <v>109007-001000</v>
          </cell>
          <cell r="D99" t="str">
            <v>MM DETERGENTE 10 L/60 PLT</v>
          </cell>
          <cell r="E99">
            <v>459</v>
          </cell>
          <cell r="F99">
            <v>1759667.32</v>
          </cell>
        </row>
        <row r="100">
          <cell r="C100" t="str">
            <v>109007-002000</v>
          </cell>
          <cell r="D100" t="str">
            <v>MM DETERGENTE 20L/48 PLT</v>
          </cell>
          <cell r="E100">
            <v>503</v>
          </cell>
          <cell r="F100">
            <v>2838557.89</v>
          </cell>
        </row>
        <row r="101">
          <cell r="C101" t="str">
            <v>109008-000900</v>
          </cell>
          <cell r="D101" t="str">
            <v>MM DETERGENTE ROPA OSCURA 9L/60 PLT</v>
          </cell>
          <cell r="E101">
            <v>277</v>
          </cell>
          <cell r="F101">
            <v>1131404.52</v>
          </cell>
        </row>
        <row r="102">
          <cell r="C102" t="str">
            <v>109009-001000</v>
          </cell>
          <cell r="D102" t="str">
            <v>MM QUITAMANCHAS 10 L/60 PLT</v>
          </cell>
          <cell r="E102">
            <v>95</v>
          </cell>
          <cell r="F102">
            <v>385688.91</v>
          </cell>
        </row>
        <row r="103">
          <cell r="C103" t="str">
            <v>109010-000500</v>
          </cell>
          <cell r="D103" t="str">
            <v>MM DESENGRASANTE AUTOMOTRIZ 5 L/168 PLT</v>
          </cell>
          <cell r="E103">
            <v>60</v>
          </cell>
          <cell r="F103">
            <v>495316.32</v>
          </cell>
        </row>
        <row r="104">
          <cell r="C104" t="str">
            <v>109011-001000</v>
          </cell>
          <cell r="D104" t="str">
            <v>MM SHAMPOO AUTOMOTRIZ 10 L/100 PLT</v>
          </cell>
          <cell r="E104">
            <v>44</v>
          </cell>
          <cell r="F104">
            <v>234488.36</v>
          </cell>
        </row>
        <row r="105">
          <cell r="C105" t="str">
            <v>109012-000600</v>
          </cell>
          <cell r="D105" t="str">
            <v>MM ABRILLANTADOR DE VINIL 5/1 L/116 PLT</v>
          </cell>
          <cell r="E105">
            <v>70</v>
          </cell>
          <cell r="F105">
            <v>628117.28</v>
          </cell>
        </row>
        <row r="106">
          <cell r="C106" t="str">
            <v>109013-001000</v>
          </cell>
          <cell r="D106" t="str">
            <v>MM LIMPIADOR MULTIUSOS BRISA DE MAR 10 L/90 PLT</v>
          </cell>
          <cell r="E106">
            <v>9</v>
          </cell>
          <cell r="F106">
            <v>33066.14</v>
          </cell>
        </row>
        <row r="107">
          <cell r="C107" t="str">
            <v>201001-000105</v>
          </cell>
          <cell r="D107" t="str">
            <v>NOW DESENGRASANTE MULTIUSOS 1 L P/BIPACK MX PP</v>
          </cell>
          <cell r="E107">
            <v>72</v>
          </cell>
          <cell r="F107">
            <v>616.77</v>
          </cell>
        </row>
        <row r="108">
          <cell r="C108" t="str">
            <v>201001-000107</v>
          </cell>
          <cell r="D108" t="str">
            <v>NOW ALL PURPOSE SUPER DEGREASER 1 L PP</v>
          </cell>
          <cell r="E108">
            <v>3</v>
          </cell>
          <cell r="F108">
            <v>27.68</v>
          </cell>
        </row>
        <row r="109">
          <cell r="C109" t="str">
            <v>201001-000108</v>
          </cell>
          <cell r="D109" t="str">
            <v>NOW DESENGRASANTE 1 L PP CA</v>
          </cell>
          <cell r="E109">
            <v>109</v>
          </cell>
          <cell r="F109">
            <v>926.52</v>
          </cell>
        </row>
        <row r="110">
          <cell r="C110" t="str">
            <v>201001-000504</v>
          </cell>
          <cell r="D110" t="str">
            <v>NOW DESENGRASANTE MULTIUSOS 5 L P/BIPACK MX PP</v>
          </cell>
          <cell r="E110">
            <v>202</v>
          </cell>
          <cell r="F110">
            <v>4772.6499999999996</v>
          </cell>
        </row>
        <row r="111">
          <cell r="C111" t="str">
            <v>201001-000505</v>
          </cell>
          <cell r="D111" t="str">
            <v>NOW ALL PURPOSE SUPER DEGREASER 5 L PP</v>
          </cell>
          <cell r="E111">
            <v>24</v>
          </cell>
          <cell r="F111">
            <v>540.49</v>
          </cell>
        </row>
        <row r="112">
          <cell r="C112" t="str">
            <v>201001-000506</v>
          </cell>
          <cell r="D112" t="str">
            <v>NOW DESENGRASANTE 5 L PP CA</v>
          </cell>
          <cell r="E112">
            <v>5</v>
          </cell>
          <cell r="F112">
            <v>82.3</v>
          </cell>
        </row>
        <row r="113">
          <cell r="C113" t="str">
            <v>201003-000102</v>
          </cell>
          <cell r="D113" t="str">
            <v>NOW DESENGRASANTE COCINAS 1 L PP CA</v>
          </cell>
          <cell r="E113">
            <v>9</v>
          </cell>
          <cell r="F113">
            <v>77.69</v>
          </cell>
        </row>
        <row r="114">
          <cell r="C114" t="str">
            <v>201004-000102</v>
          </cell>
          <cell r="D114" t="str">
            <v>NOW VIDRIOS Y SUPERFICIES 1 L PP CA</v>
          </cell>
          <cell r="E114">
            <v>236</v>
          </cell>
          <cell r="F114">
            <v>1701.32</v>
          </cell>
        </row>
        <row r="115">
          <cell r="C115" t="str">
            <v>201008-000101</v>
          </cell>
          <cell r="D115" t="str">
            <v>NOW BAÑOS Y AZULEJOS 1 L P/BIPACK PP</v>
          </cell>
          <cell r="E115">
            <v>123</v>
          </cell>
          <cell r="F115">
            <v>961.64</v>
          </cell>
        </row>
        <row r="116">
          <cell r="C116" t="str">
            <v>201008-000501</v>
          </cell>
          <cell r="D116" t="str">
            <v>NOW BAÑOS Y AZULEJOS 5 L P/BIPACK PP</v>
          </cell>
          <cell r="E116">
            <v>3</v>
          </cell>
          <cell r="F116">
            <v>74.12</v>
          </cell>
        </row>
        <row r="117">
          <cell r="C117" t="str">
            <v>207025-000100</v>
          </cell>
          <cell r="D117" t="str">
            <v>MC BAÑOS Y AZULEJOS 1L PP</v>
          </cell>
          <cell r="E117">
            <v>486</v>
          </cell>
          <cell r="F117">
            <v>3425.6</v>
          </cell>
        </row>
        <row r="118">
          <cell r="C118" t="str">
            <v>207025-000400</v>
          </cell>
          <cell r="D118" t="str">
            <v>MC BAÑOS Y AZULEJOS 4L PP</v>
          </cell>
          <cell r="E118">
            <v>1876</v>
          </cell>
          <cell r="F118">
            <v>29099.51</v>
          </cell>
        </row>
        <row r="119">
          <cell r="C119" t="str">
            <v>209003-000100</v>
          </cell>
          <cell r="D119" t="str">
            <v>MM MULTIUSOS DESENGRASANTE 1 L PP</v>
          </cell>
          <cell r="E119">
            <v>2879</v>
          </cell>
          <cell r="F119">
            <v>23660.240000000002</v>
          </cell>
        </row>
        <row r="120">
          <cell r="C120" t="str">
            <v>209003-000500</v>
          </cell>
          <cell r="D120" t="str">
            <v>MM MULTIUSOS DESENGRASANTE 5 L PP</v>
          </cell>
          <cell r="E120">
            <v>978</v>
          </cell>
          <cell r="F120">
            <v>21815.25</v>
          </cell>
        </row>
        <row r="121">
          <cell r="C121" t="str">
            <v>209004-000100</v>
          </cell>
          <cell r="D121" t="str">
            <v>MM VIDRIOS Y SUPERFICIES 1 L PP</v>
          </cell>
          <cell r="E121">
            <v>2818</v>
          </cell>
          <cell r="F121">
            <v>17578.93</v>
          </cell>
        </row>
        <row r="122">
          <cell r="C122" t="str">
            <v>209004-000500</v>
          </cell>
          <cell r="D122" t="str">
            <v>MM VIDRIOS Y SUPERFICIES 5 L PP</v>
          </cell>
          <cell r="E122">
            <v>1484</v>
          </cell>
          <cell r="F122">
            <v>22642.22</v>
          </cell>
        </row>
        <row r="123">
          <cell r="C123" t="str">
            <v>209005-000100</v>
          </cell>
          <cell r="D123" t="str">
            <v>MM BAÑOS Y AZULEJOS 1 L PP</v>
          </cell>
          <cell r="E123">
            <v>2864</v>
          </cell>
          <cell r="F123">
            <v>21291.64</v>
          </cell>
        </row>
        <row r="124">
          <cell r="C124" t="str">
            <v>209005-000500</v>
          </cell>
          <cell r="D124" t="str">
            <v>MM BAÑOS Y AZULEJOS 5 L PP</v>
          </cell>
          <cell r="E124">
            <v>2641</v>
          </cell>
          <cell r="F124">
            <v>54160.97</v>
          </cell>
        </row>
        <row r="125">
          <cell r="C125" t="str">
            <v>209012-000100</v>
          </cell>
          <cell r="D125" t="str">
            <v>MM ABRILLANTADOR DE VINIL 1 L PP</v>
          </cell>
          <cell r="E125">
            <v>45</v>
          </cell>
          <cell r="F125">
            <v>635.58000000000004</v>
          </cell>
        </row>
        <row r="126">
          <cell r="C126" t="str">
            <v>209012-000500</v>
          </cell>
          <cell r="D126" t="str">
            <v>MM ABRILLANTADOR DE VINIL 5 L PP</v>
          </cell>
          <cell r="E126">
            <v>360</v>
          </cell>
          <cell r="F126">
            <v>19091.11</v>
          </cell>
        </row>
        <row r="127">
          <cell r="C127" t="str">
            <v>300100-000000</v>
          </cell>
          <cell r="D127" t="str">
            <v>AGUA CRUDA</v>
          </cell>
          <cell r="E127">
            <v>35600</v>
          </cell>
          <cell r="F127">
            <v>1629.06</v>
          </cell>
        </row>
        <row r="128">
          <cell r="C128" t="str">
            <v>300100-000001</v>
          </cell>
          <cell r="D128" t="str">
            <v>AGUA SUAVIZADA</v>
          </cell>
          <cell r="E128">
            <v>117097.2</v>
          </cell>
          <cell r="F128">
            <v>5358.37</v>
          </cell>
        </row>
        <row r="129">
          <cell r="C129" t="str">
            <v>300100-000002</v>
          </cell>
          <cell r="D129" t="str">
            <v>AGUA DESMINERALIZADA</v>
          </cell>
          <cell r="E129">
            <v>224735.5</v>
          </cell>
          <cell r="F129">
            <v>10283.89</v>
          </cell>
        </row>
        <row r="130">
          <cell r="C130" t="str">
            <v>300101-003005</v>
          </cell>
          <cell r="D130" t="str">
            <v>LIQ NOW DESENGRASANTE DE COCINAS</v>
          </cell>
          <cell r="E130">
            <v>4200</v>
          </cell>
          <cell r="F130">
            <v>9533.26</v>
          </cell>
        </row>
        <row r="131">
          <cell r="C131" t="str">
            <v>300101-004002</v>
          </cell>
          <cell r="D131" t="str">
            <v>LIQ NOW VIDRIOS Y SUPERFICIES</v>
          </cell>
          <cell r="E131">
            <v>124</v>
          </cell>
          <cell r="F131">
            <v>395.19</v>
          </cell>
        </row>
        <row r="132">
          <cell r="C132" t="str">
            <v>300101-011000</v>
          </cell>
          <cell r="D132" t="str">
            <v>LIQ NOW BAÑOS SIN CLORO</v>
          </cell>
          <cell r="E132">
            <v>1000</v>
          </cell>
          <cell r="F132">
            <v>2468.63</v>
          </cell>
        </row>
        <row r="133">
          <cell r="C133" t="str">
            <v>300101-017001</v>
          </cell>
          <cell r="D133" t="str">
            <v>LIQ NOW LIMPIADOR LIMON</v>
          </cell>
          <cell r="E133">
            <v>1490</v>
          </cell>
          <cell r="F133">
            <v>4838.33</v>
          </cell>
        </row>
        <row r="134">
          <cell r="C134" t="str">
            <v>300102-002000</v>
          </cell>
          <cell r="D134" t="str">
            <v>LIQ SENSACIONAL LIMPIADOR LAVANDA</v>
          </cell>
          <cell r="E134">
            <v>1232</v>
          </cell>
          <cell r="F134">
            <v>3293.52</v>
          </cell>
        </row>
        <row r="135">
          <cell r="C135" t="str">
            <v>300103-001001</v>
          </cell>
          <cell r="D135" t="str">
            <v>LIQ MIRACHEM 500 MX</v>
          </cell>
          <cell r="E135">
            <v>3797</v>
          </cell>
          <cell r="F135">
            <v>75516.899999999994</v>
          </cell>
        </row>
        <row r="136">
          <cell r="C136" t="str">
            <v>300104-003000</v>
          </cell>
          <cell r="D136" t="str">
            <v>LIQ INNOVADOR LAVATRASTES LIMON</v>
          </cell>
          <cell r="E136">
            <v>3523.192309</v>
          </cell>
          <cell r="F136">
            <v>24501.64</v>
          </cell>
        </row>
        <row r="137">
          <cell r="C137" t="str">
            <v>300105-001000</v>
          </cell>
          <cell r="D137" t="str">
            <v>LIQ NATURAL SCIENCE DETERGENTE</v>
          </cell>
          <cell r="E137">
            <v>884</v>
          </cell>
          <cell r="F137">
            <v>2313.35</v>
          </cell>
        </row>
        <row r="138">
          <cell r="C138" t="str">
            <v>300107-004001</v>
          </cell>
          <cell r="D138" t="str">
            <v>LIQ SC DETERGENTE (ANTERIOR)</v>
          </cell>
          <cell r="E138">
            <v>4.8000000000000001E-5</v>
          </cell>
          <cell r="F138">
            <v>0</v>
          </cell>
        </row>
        <row r="139">
          <cell r="C139" t="str">
            <v>300107-025000</v>
          </cell>
          <cell r="D139" t="str">
            <v>LIQ MC BAÑOS Y AZULEJOS</v>
          </cell>
          <cell r="E139">
            <v>31123</v>
          </cell>
          <cell r="F139">
            <v>57317.35</v>
          </cell>
        </row>
        <row r="140">
          <cell r="C140" t="str">
            <v>300108-001000</v>
          </cell>
          <cell r="D140" t="str">
            <v>LIQ GV ANTI-HONGOS</v>
          </cell>
          <cell r="E140">
            <v>25284</v>
          </cell>
          <cell r="F140">
            <v>32683.24</v>
          </cell>
        </row>
        <row r="141">
          <cell r="C141" t="str">
            <v>300109-000000</v>
          </cell>
          <cell r="D141" t="str">
            <v>LIQ MM LIMPIADOR MANZANA CANELA</v>
          </cell>
          <cell r="E141">
            <v>21000</v>
          </cell>
          <cell r="F141">
            <v>35147.17</v>
          </cell>
        </row>
        <row r="142">
          <cell r="C142" t="str">
            <v>300109-001000</v>
          </cell>
          <cell r="D142" t="str">
            <v>LIQ MM LIMPIADOR MULTIUSOS PINO</v>
          </cell>
          <cell r="E142">
            <v>44615</v>
          </cell>
          <cell r="F142">
            <v>113387.02</v>
          </cell>
        </row>
        <row r="143">
          <cell r="C143" t="str">
            <v>300109-002000</v>
          </cell>
          <cell r="D143" t="str">
            <v>LIQ MM BLANQUEADOR</v>
          </cell>
          <cell r="E143">
            <v>60240</v>
          </cell>
          <cell r="F143">
            <v>36841.56</v>
          </cell>
        </row>
        <row r="144">
          <cell r="C144" t="str">
            <v>300109-003000</v>
          </cell>
          <cell r="D144" t="str">
            <v>LIQ MM MULTIUSOS DESENGRASANTE</v>
          </cell>
          <cell r="E144">
            <v>68087</v>
          </cell>
          <cell r="F144">
            <v>144777.46</v>
          </cell>
        </row>
        <row r="145">
          <cell r="C145" t="str">
            <v>300109-003001</v>
          </cell>
          <cell r="D145" t="str">
            <v>LIQ MM DES MULTIUSOS CONCENTRADO</v>
          </cell>
          <cell r="E145">
            <v>14000</v>
          </cell>
          <cell r="F145">
            <v>30463.31</v>
          </cell>
        </row>
        <row r="146">
          <cell r="C146" t="str">
            <v>300109-004000</v>
          </cell>
          <cell r="D146" t="str">
            <v>LIQ MM VIDRIOS Y SUPERFICIES</v>
          </cell>
          <cell r="E146">
            <v>63351</v>
          </cell>
          <cell r="F146">
            <v>54826.93</v>
          </cell>
        </row>
        <row r="147">
          <cell r="C147" t="str">
            <v>300109-006000</v>
          </cell>
          <cell r="D147" t="str">
            <v>LIQ MM SUAVIZANTE FLORAL</v>
          </cell>
          <cell r="E147">
            <v>199990</v>
          </cell>
          <cell r="F147">
            <v>769067.17</v>
          </cell>
        </row>
        <row r="148">
          <cell r="C148" t="str">
            <v>300109-007001</v>
          </cell>
          <cell r="D148" t="str">
            <v>LIQ MM DETERGENTE ROPA BCA Y COLOR SBRW</v>
          </cell>
          <cell r="E148">
            <v>234754.5</v>
          </cell>
          <cell r="F148">
            <v>659475.94999999995</v>
          </cell>
        </row>
        <row r="149">
          <cell r="C149" t="str">
            <v>300109-008000</v>
          </cell>
          <cell r="D149" t="str">
            <v>LIQ MM DETERGENTE ROPA OSCURA</v>
          </cell>
          <cell r="E149">
            <v>2171</v>
          </cell>
          <cell r="F149">
            <v>8715.69</v>
          </cell>
        </row>
        <row r="150">
          <cell r="C150" t="str">
            <v>300109-008001</v>
          </cell>
          <cell r="D150" t="str">
            <v>LIQ MM DETERGENTE ROPA OSCURA SBRW</v>
          </cell>
          <cell r="E150">
            <v>28781</v>
          </cell>
          <cell r="F150">
            <v>116259.73</v>
          </cell>
        </row>
        <row r="151">
          <cell r="C151" t="str">
            <v>300109-009000</v>
          </cell>
          <cell r="D151" t="str">
            <v>LIQ MM QUITAMANCHAS</v>
          </cell>
          <cell r="E151">
            <v>6470</v>
          </cell>
          <cell r="F151">
            <v>19104.419999999998</v>
          </cell>
        </row>
        <row r="152">
          <cell r="C152" t="str">
            <v>300109-010000</v>
          </cell>
          <cell r="D152" t="str">
            <v>LIQ MM DESENGRASANTE AUTOMOTRIZ</v>
          </cell>
          <cell r="E152">
            <v>29790</v>
          </cell>
          <cell r="F152">
            <v>185714.8</v>
          </cell>
        </row>
        <row r="153">
          <cell r="C153" t="str">
            <v>300109-011000</v>
          </cell>
          <cell r="D153" t="str">
            <v>LIQ MM SHAMPOO AUTOMOTRIZ</v>
          </cell>
          <cell r="E153">
            <v>2000</v>
          </cell>
          <cell r="F153">
            <v>4172.1400000000003</v>
          </cell>
        </row>
        <row r="154">
          <cell r="C154" t="str">
            <v>300109-012000</v>
          </cell>
          <cell r="D154" t="str">
            <v>LIQ MM ABRILLANTADOR DE VINIL</v>
          </cell>
          <cell r="E154">
            <v>26545</v>
          </cell>
          <cell r="F154">
            <v>211864.72</v>
          </cell>
        </row>
        <row r="155">
          <cell r="C155" t="str">
            <v>300109-013000</v>
          </cell>
          <cell r="D155" t="str">
            <v>LIQ MM LIMPIADOR BRISA DE MAR</v>
          </cell>
          <cell r="E155">
            <v>36200</v>
          </cell>
          <cell r="F155">
            <v>75651.41</v>
          </cell>
        </row>
        <row r="156">
          <cell r="C156" t="str">
            <v>300200-000004</v>
          </cell>
          <cell r="D156" t="str">
            <v>BASE RW2</v>
          </cell>
          <cell r="E156">
            <v>96</v>
          </cell>
          <cell r="F156">
            <v>1056</v>
          </cell>
        </row>
        <row r="157">
          <cell r="C157" t="str">
            <v>300200-000500</v>
          </cell>
          <cell r="D157" t="str">
            <v>CONC M500 2:1 MX (55)</v>
          </cell>
          <cell r="E157">
            <v>110</v>
          </cell>
          <cell r="F157">
            <v>24092.03</v>
          </cell>
        </row>
        <row r="158">
          <cell r="C158" t="str">
            <v>300200-000501</v>
          </cell>
          <cell r="D158" t="str">
            <v>CONC M500 2:1 MX (275)</v>
          </cell>
          <cell r="E158">
            <v>275</v>
          </cell>
          <cell r="F158">
            <v>61820.62</v>
          </cell>
        </row>
        <row r="159">
          <cell r="C159" t="str">
            <v>300200-000502</v>
          </cell>
          <cell r="D159" t="str">
            <v>INHIBITOR M500 MX (5)</v>
          </cell>
          <cell r="E159">
            <v>90.000060000000005</v>
          </cell>
          <cell r="F159">
            <v>5146.4799999999996</v>
          </cell>
        </row>
        <row r="160">
          <cell r="C160" t="str">
            <v>300300-000003</v>
          </cell>
          <cell r="D160" t="str">
            <v>ALCOHOL ISOPROPILICO</v>
          </cell>
          <cell r="E160">
            <v>8488.4</v>
          </cell>
          <cell r="F160">
            <v>254380.15</v>
          </cell>
        </row>
        <row r="161">
          <cell r="C161" t="str">
            <v>300300-000004</v>
          </cell>
          <cell r="D161" t="str">
            <v>TEXAPON N70 SO3</v>
          </cell>
          <cell r="E161">
            <v>163</v>
          </cell>
          <cell r="F161">
            <v>3916.89</v>
          </cell>
        </row>
        <row r="162">
          <cell r="C162" t="str">
            <v>300300-000006</v>
          </cell>
          <cell r="D162" t="str">
            <v>GLUCOPON 425 N</v>
          </cell>
          <cell r="E162">
            <v>3249</v>
          </cell>
          <cell r="F162">
            <v>189421.21</v>
          </cell>
        </row>
        <row r="163">
          <cell r="C163" t="str">
            <v>300300-000007</v>
          </cell>
          <cell r="D163" t="str">
            <v>LAURIL SULFATO DE SODIO</v>
          </cell>
          <cell r="E163">
            <v>1175</v>
          </cell>
          <cell r="F163">
            <v>11786.49</v>
          </cell>
        </row>
        <row r="164">
          <cell r="C164" t="str">
            <v>300300-000008</v>
          </cell>
          <cell r="D164" t="str">
            <v>MONOETANOLAMINA</v>
          </cell>
          <cell r="E164">
            <v>5615.4</v>
          </cell>
          <cell r="F164">
            <v>206455.75</v>
          </cell>
        </row>
        <row r="165">
          <cell r="C165" t="str">
            <v>300300-000009</v>
          </cell>
          <cell r="D165" t="str">
            <v>ACIDO CLORHIDRICO</v>
          </cell>
          <cell r="E165">
            <v>1450</v>
          </cell>
          <cell r="F165">
            <v>3529</v>
          </cell>
        </row>
        <row r="166">
          <cell r="C166" t="str">
            <v>300300-000013</v>
          </cell>
          <cell r="D166" t="str">
            <v>ALCOHOL ETILICO</v>
          </cell>
          <cell r="E166">
            <v>4420.5</v>
          </cell>
          <cell r="F166">
            <v>83157.16</v>
          </cell>
        </row>
        <row r="167">
          <cell r="C167" t="str">
            <v>300300-000014</v>
          </cell>
          <cell r="D167" t="str">
            <v>FORMOL</v>
          </cell>
          <cell r="E167">
            <v>3742.8</v>
          </cell>
          <cell r="F167">
            <v>32000.99</v>
          </cell>
        </row>
        <row r="168">
          <cell r="C168" t="str">
            <v>300300-000022</v>
          </cell>
          <cell r="D168" t="str">
            <v>TRICLOSAN</v>
          </cell>
          <cell r="E168">
            <v>594.20000000000005</v>
          </cell>
          <cell r="F168">
            <v>314570.17</v>
          </cell>
        </row>
        <row r="169">
          <cell r="C169" t="str">
            <v>300300-000027</v>
          </cell>
          <cell r="D169" t="str">
            <v>HIPOCLORITO DE SODIO AL 13%</v>
          </cell>
          <cell r="E169">
            <v>30499</v>
          </cell>
          <cell r="F169">
            <v>65267.86</v>
          </cell>
        </row>
        <row r="170">
          <cell r="C170" t="str">
            <v>300300-000035</v>
          </cell>
          <cell r="D170" t="str">
            <v>ACEITE DE PINO AL 55%</v>
          </cell>
          <cell r="E170">
            <v>17811.099999999999</v>
          </cell>
          <cell r="F170">
            <v>1145453.81</v>
          </cell>
        </row>
        <row r="171">
          <cell r="C171" t="str">
            <v>300300-000037</v>
          </cell>
          <cell r="D171" t="str">
            <v>NONIL FENOL ETOXILADO DE 10 MOLES</v>
          </cell>
          <cell r="E171">
            <v>14358.6</v>
          </cell>
          <cell r="F171">
            <v>417966.55</v>
          </cell>
        </row>
        <row r="172">
          <cell r="C172" t="str">
            <v>300300-000038</v>
          </cell>
          <cell r="D172" t="str">
            <v>TRIETALONAMINA AL 85%</v>
          </cell>
          <cell r="E172">
            <v>514</v>
          </cell>
          <cell r="F172">
            <v>15111.6</v>
          </cell>
        </row>
        <row r="173">
          <cell r="C173" t="str">
            <v>300300-000046</v>
          </cell>
          <cell r="D173" t="str">
            <v>PEROXIDO DE HIDROGENO</v>
          </cell>
          <cell r="E173">
            <v>2457</v>
          </cell>
          <cell r="F173">
            <v>25242.19</v>
          </cell>
        </row>
        <row r="174">
          <cell r="C174" t="str">
            <v>300300-000051</v>
          </cell>
          <cell r="D174" t="str">
            <v>HIDROXIDO DE POTASIO LIQUIDO AL 50%</v>
          </cell>
          <cell r="E174">
            <v>4069</v>
          </cell>
          <cell r="F174">
            <v>59708.49</v>
          </cell>
        </row>
        <row r="175">
          <cell r="C175" t="str">
            <v>300300-000052</v>
          </cell>
          <cell r="D175" t="str">
            <v>CLORURO DE SODIO REFINADO</v>
          </cell>
          <cell r="E175">
            <v>17481.5</v>
          </cell>
          <cell r="F175">
            <v>52881.52</v>
          </cell>
        </row>
        <row r="176">
          <cell r="C176" t="str">
            <v>300300-000053</v>
          </cell>
          <cell r="D176" t="str">
            <v>CLORURO DE SODIO EN GRANO</v>
          </cell>
          <cell r="E176">
            <v>1000</v>
          </cell>
          <cell r="F176">
            <v>2760</v>
          </cell>
        </row>
        <row r="177">
          <cell r="C177" t="str">
            <v>300300-000060</v>
          </cell>
          <cell r="D177" t="str">
            <v>EDTA</v>
          </cell>
          <cell r="E177">
            <v>2446.9740000000002</v>
          </cell>
          <cell r="F177">
            <v>58486.45</v>
          </cell>
        </row>
        <row r="178">
          <cell r="C178" t="str">
            <v>300300-000061</v>
          </cell>
          <cell r="D178" t="str">
            <v>OCIDE</v>
          </cell>
          <cell r="E178">
            <v>51</v>
          </cell>
          <cell r="F178">
            <v>13864.54</v>
          </cell>
        </row>
        <row r="179">
          <cell r="C179" t="str">
            <v>300300-000063</v>
          </cell>
          <cell r="D179" t="str">
            <v>SULFONATO DE SODIO AL 25%</v>
          </cell>
          <cell r="E179">
            <v>11678</v>
          </cell>
          <cell r="F179">
            <v>110941</v>
          </cell>
        </row>
        <row r="180">
          <cell r="C180" t="str">
            <v>300300-000065</v>
          </cell>
          <cell r="D180" t="str">
            <v>BORAX DECAHIDRATADO GRANULAR</v>
          </cell>
          <cell r="E180">
            <v>102</v>
          </cell>
          <cell r="F180">
            <v>2209.3000000000002</v>
          </cell>
        </row>
        <row r="181">
          <cell r="C181" t="str">
            <v>300300-000066</v>
          </cell>
          <cell r="D181" t="str">
            <v>DIETANOLAMINA DE COCO AL 85%</v>
          </cell>
          <cell r="E181">
            <v>10468</v>
          </cell>
          <cell r="F181">
            <v>358144.13</v>
          </cell>
        </row>
        <row r="182">
          <cell r="C182" t="str">
            <v>300300-000067</v>
          </cell>
          <cell r="D182" t="str">
            <v>BUTIL CELLOSOLVE</v>
          </cell>
          <cell r="E182">
            <v>5305.6</v>
          </cell>
          <cell r="F182">
            <v>145816.65</v>
          </cell>
        </row>
        <row r="183">
          <cell r="C183" t="str">
            <v>300300-000078</v>
          </cell>
          <cell r="D183" t="str">
            <v>ACIDO LACTICO</v>
          </cell>
          <cell r="E183">
            <v>670</v>
          </cell>
          <cell r="F183">
            <v>31951.91</v>
          </cell>
        </row>
        <row r="184">
          <cell r="C184" t="str">
            <v>300300-000080</v>
          </cell>
          <cell r="D184" t="str">
            <v>JABON EMULSIFICANTE Q7 B3</v>
          </cell>
          <cell r="E184">
            <v>6108</v>
          </cell>
          <cell r="F184">
            <v>59249.279999999999</v>
          </cell>
        </row>
        <row r="185">
          <cell r="C185" t="str">
            <v>300300-000083</v>
          </cell>
          <cell r="D185" t="str">
            <v>KAOSOFT AGL 85</v>
          </cell>
          <cell r="E185">
            <v>37161</v>
          </cell>
          <cell r="F185">
            <v>1226312.72</v>
          </cell>
        </row>
        <row r="186">
          <cell r="C186" t="str">
            <v>300300-000085</v>
          </cell>
          <cell r="D186" t="str">
            <v>BICARBONATO DE SODIO</v>
          </cell>
          <cell r="E186">
            <v>414</v>
          </cell>
          <cell r="F186">
            <v>4802.63</v>
          </cell>
        </row>
        <row r="187">
          <cell r="C187" t="str">
            <v>300300-000087</v>
          </cell>
          <cell r="D187" t="str">
            <v>SOSA CAUSTICA LIQUIDA AL 50% (TAMBO)</v>
          </cell>
          <cell r="E187">
            <v>10456.82</v>
          </cell>
          <cell r="F187">
            <v>75289.119999999995</v>
          </cell>
        </row>
        <row r="188">
          <cell r="C188" t="str">
            <v>300300-000088</v>
          </cell>
          <cell r="D188" t="str">
            <v>CRODASINIC LS-30</v>
          </cell>
          <cell r="E188">
            <v>2</v>
          </cell>
          <cell r="F188">
            <v>172.03</v>
          </cell>
        </row>
        <row r="189">
          <cell r="C189" t="str">
            <v>300300-000090</v>
          </cell>
          <cell r="D189" t="str">
            <v>VINAGRE BCO DE ALCOHOL DE CAÑA</v>
          </cell>
          <cell r="E189">
            <v>483.7</v>
          </cell>
          <cell r="F189">
            <v>3337.53</v>
          </cell>
        </row>
        <row r="190">
          <cell r="C190" t="str">
            <v>300300-000091</v>
          </cell>
          <cell r="D190" t="str">
            <v>FORMOX</v>
          </cell>
          <cell r="E190">
            <v>3753</v>
          </cell>
          <cell r="F190">
            <v>110338.19</v>
          </cell>
        </row>
        <row r="191">
          <cell r="C191" t="str">
            <v>300300-000098</v>
          </cell>
          <cell r="D191" t="str">
            <v>POIZ 88</v>
          </cell>
          <cell r="E191">
            <v>2426.66</v>
          </cell>
          <cell r="F191">
            <v>372032.68</v>
          </cell>
        </row>
        <row r="192">
          <cell r="C192" t="str">
            <v>300300-000103</v>
          </cell>
          <cell r="D192" t="str">
            <v>ALCOHOL TRIDECILICO</v>
          </cell>
          <cell r="E192">
            <v>228.4</v>
          </cell>
          <cell r="F192">
            <v>8861.92</v>
          </cell>
        </row>
        <row r="193">
          <cell r="C193" t="str">
            <v>300300-000104</v>
          </cell>
          <cell r="D193" t="str">
            <v>MEZCLA DE TENSOACTIVOS</v>
          </cell>
          <cell r="E193">
            <v>230.2</v>
          </cell>
          <cell r="F193">
            <v>9026.14</v>
          </cell>
        </row>
        <row r="194">
          <cell r="C194" t="str">
            <v>300300-000105</v>
          </cell>
          <cell r="D194" t="str">
            <v>LAURIL ETER SULFATO DE SODIO AL 28%</v>
          </cell>
          <cell r="E194">
            <v>60215.5</v>
          </cell>
          <cell r="F194">
            <v>710542.89</v>
          </cell>
        </row>
        <row r="195">
          <cell r="C195" t="str">
            <v>300300-000106</v>
          </cell>
          <cell r="D195" t="str">
            <v>EXTRACTO DE ALOE VERA</v>
          </cell>
          <cell r="E195">
            <v>206</v>
          </cell>
          <cell r="F195">
            <v>15621.12</v>
          </cell>
        </row>
        <row r="196">
          <cell r="C196" t="str">
            <v>300300-000107</v>
          </cell>
          <cell r="D196" t="str">
            <v>LAURIL ETER SULFATO DE SODIO NATURAL</v>
          </cell>
          <cell r="E196">
            <v>36997</v>
          </cell>
          <cell r="F196">
            <v>401780.73</v>
          </cell>
        </row>
        <row r="197">
          <cell r="C197" t="str">
            <v>300300-000108</v>
          </cell>
          <cell r="D197" t="str">
            <v>COCOAMIDOPROPILBETAINA</v>
          </cell>
          <cell r="E197">
            <v>2500.65</v>
          </cell>
          <cell r="F197">
            <v>47012.22</v>
          </cell>
        </row>
        <row r="198">
          <cell r="C198" t="str">
            <v>300300-000109</v>
          </cell>
          <cell r="D198" t="str">
            <v>GLICERINA Q.P.</v>
          </cell>
          <cell r="E198">
            <v>1676</v>
          </cell>
          <cell r="F198">
            <v>25140</v>
          </cell>
        </row>
        <row r="199">
          <cell r="C199" t="str">
            <v>300300-000111</v>
          </cell>
          <cell r="D199" t="str">
            <v>JABON POTASICO DE COCO (TENSOL JPW M1)</v>
          </cell>
          <cell r="E199">
            <v>8985.9</v>
          </cell>
          <cell r="F199">
            <v>121742.29</v>
          </cell>
        </row>
        <row r="200">
          <cell r="C200" t="str">
            <v>300300-000112</v>
          </cell>
          <cell r="D200" t="str">
            <v>PEG-6000 DS</v>
          </cell>
          <cell r="E200">
            <v>426</v>
          </cell>
          <cell r="F200">
            <v>31496.48</v>
          </cell>
        </row>
        <row r="201">
          <cell r="C201" t="str">
            <v>300300-000115</v>
          </cell>
          <cell r="D201" t="str">
            <v>JAYPOL 213</v>
          </cell>
          <cell r="E201">
            <v>1036</v>
          </cell>
          <cell r="F201">
            <v>208368.23</v>
          </cell>
        </row>
        <row r="202">
          <cell r="C202" t="str">
            <v>300300-000116</v>
          </cell>
          <cell r="D202" t="str">
            <v>ACIDO CITRICO</v>
          </cell>
          <cell r="E202">
            <v>2375</v>
          </cell>
          <cell r="F202">
            <v>52954.66</v>
          </cell>
        </row>
        <row r="203">
          <cell r="C203" t="str">
            <v>300300-000117</v>
          </cell>
          <cell r="D203" t="str">
            <v>TEELOSE PC7</v>
          </cell>
          <cell r="E203">
            <v>998.2</v>
          </cell>
          <cell r="F203">
            <v>111798.26</v>
          </cell>
        </row>
        <row r="204">
          <cell r="C204" t="str">
            <v>300300-000120</v>
          </cell>
          <cell r="D204" t="str">
            <v>EUROCIDE KT</v>
          </cell>
          <cell r="E204">
            <v>21</v>
          </cell>
          <cell r="F204">
            <v>2415.8000000000002</v>
          </cell>
        </row>
        <row r="205">
          <cell r="C205" t="str">
            <v>300300-000127</v>
          </cell>
          <cell r="D205" t="str">
            <v>ACTICIDE SPX</v>
          </cell>
          <cell r="E205">
            <v>158.24</v>
          </cell>
          <cell r="F205">
            <v>6094.88</v>
          </cell>
        </row>
        <row r="206">
          <cell r="C206" t="str">
            <v>300300-000128</v>
          </cell>
          <cell r="D206" t="str">
            <v>DEHYQUART CC7</v>
          </cell>
          <cell r="E206">
            <v>112</v>
          </cell>
          <cell r="F206">
            <v>2876.1</v>
          </cell>
        </row>
        <row r="207">
          <cell r="C207" t="str">
            <v>300300-000131</v>
          </cell>
          <cell r="D207" t="str">
            <v>SOSA CAUSTICA LIQUIDA AL 50% (PORRON)</v>
          </cell>
          <cell r="E207">
            <v>1750</v>
          </cell>
          <cell r="F207">
            <v>12600.09</v>
          </cell>
        </row>
        <row r="208">
          <cell r="C208" t="str">
            <v>300300-000132</v>
          </cell>
          <cell r="D208" t="str">
            <v>DOWANOL DPM</v>
          </cell>
          <cell r="E208">
            <v>60</v>
          </cell>
          <cell r="F208">
            <v>2562.38</v>
          </cell>
        </row>
        <row r="209">
          <cell r="C209" t="str">
            <v>300300-000133</v>
          </cell>
          <cell r="D209" t="str">
            <v>ANTIFOM SLE</v>
          </cell>
          <cell r="E209">
            <v>577</v>
          </cell>
          <cell r="F209">
            <v>29443.8</v>
          </cell>
        </row>
        <row r="210">
          <cell r="C210" t="str">
            <v>300300-000135</v>
          </cell>
          <cell r="D210" t="str">
            <v>PVP K-30 30% SOLUTION</v>
          </cell>
          <cell r="E210">
            <v>3400</v>
          </cell>
          <cell r="F210">
            <v>353906.74</v>
          </cell>
        </row>
        <row r="211">
          <cell r="C211" t="str">
            <v>300300-000138</v>
          </cell>
          <cell r="D211" t="str">
            <v>ENZIMA CELULASA LIQUIDA</v>
          </cell>
          <cell r="E211">
            <v>492</v>
          </cell>
          <cell r="F211">
            <v>80919.42</v>
          </cell>
        </row>
        <row r="212">
          <cell r="C212" t="str">
            <v>300300-000139</v>
          </cell>
          <cell r="D212" t="str">
            <v>FLOWER WEEKEND CAP</v>
          </cell>
          <cell r="E212">
            <v>2469</v>
          </cell>
          <cell r="F212">
            <v>868308.91</v>
          </cell>
        </row>
        <row r="213">
          <cell r="C213" t="str">
            <v>300300-000140</v>
          </cell>
          <cell r="D213" t="str">
            <v>TENSOGEL FL</v>
          </cell>
          <cell r="E213">
            <v>1933</v>
          </cell>
          <cell r="F213">
            <v>115400.1</v>
          </cell>
        </row>
        <row r="214">
          <cell r="C214" t="str">
            <v>300300-000141</v>
          </cell>
          <cell r="D214" t="str">
            <v>CHROMABOND S-100</v>
          </cell>
          <cell r="E214">
            <v>4182</v>
          </cell>
          <cell r="F214">
            <v>1475348.16</v>
          </cell>
        </row>
        <row r="215">
          <cell r="C215" t="str">
            <v>300300-000143</v>
          </cell>
          <cell r="D215" t="str">
            <v>SURFADONE LP-100</v>
          </cell>
          <cell r="E215">
            <v>835.36</v>
          </cell>
          <cell r="F215">
            <v>282291.76</v>
          </cell>
        </row>
        <row r="216">
          <cell r="C216" t="str">
            <v>300300-000144</v>
          </cell>
          <cell r="D216" t="str">
            <v>ALCOHOL LAURICO ETOXILADO 7 MOE</v>
          </cell>
          <cell r="E216">
            <v>3712</v>
          </cell>
          <cell r="F216">
            <v>131375.81</v>
          </cell>
        </row>
        <row r="217">
          <cell r="C217" t="str">
            <v>300300-000146</v>
          </cell>
          <cell r="D217" t="str">
            <v>REFORZANTE STRAIGHT PINE COD. 711383</v>
          </cell>
          <cell r="E217">
            <v>1890</v>
          </cell>
          <cell r="F217">
            <v>293901.65999999997</v>
          </cell>
        </row>
        <row r="218">
          <cell r="C218" t="str">
            <v>300300-000147</v>
          </cell>
          <cell r="D218" t="str">
            <v>ACIDO OLEICO</v>
          </cell>
          <cell r="E218">
            <v>4698</v>
          </cell>
          <cell r="F218">
            <v>117430.59</v>
          </cell>
        </row>
        <row r="219">
          <cell r="C219" t="str">
            <v>300300-000148</v>
          </cell>
          <cell r="D219" t="str">
            <v>ACIDO DODECIL BENCEN SULFONICO AL 85%</v>
          </cell>
          <cell r="E219">
            <v>2505.5</v>
          </cell>
          <cell r="F219">
            <v>68155.37</v>
          </cell>
        </row>
        <row r="220">
          <cell r="C220" t="str">
            <v>300300-000149</v>
          </cell>
          <cell r="D220" t="str">
            <v>CARBOPOL ULTREZ 10</v>
          </cell>
          <cell r="E220">
            <v>2E-3</v>
          </cell>
          <cell r="F220">
            <v>1.05</v>
          </cell>
        </row>
        <row r="221">
          <cell r="C221" t="str">
            <v>300300-000150</v>
          </cell>
          <cell r="D221" t="str">
            <v>EMULSION DE CERA DE CARNAUBA TIPO 3</v>
          </cell>
          <cell r="E221">
            <v>48</v>
          </cell>
          <cell r="F221">
            <v>6421.9</v>
          </cell>
        </row>
        <row r="222">
          <cell r="C222" t="str">
            <v>300300-000151</v>
          </cell>
          <cell r="D222" t="str">
            <v>EMULSION SUPER GLOSS</v>
          </cell>
          <cell r="E222">
            <v>3678</v>
          </cell>
          <cell r="F222">
            <v>331425.56</v>
          </cell>
        </row>
        <row r="223">
          <cell r="C223" t="str">
            <v>300300-000152</v>
          </cell>
          <cell r="D223" t="str">
            <v>JABON EMULSIFICANTE DE OLEICO</v>
          </cell>
          <cell r="E223">
            <v>36032.625</v>
          </cell>
          <cell r="F223">
            <v>407506.1</v>
          </cell>
        </row>
        <row r="224">
          <cell r="C224" t="str">
            <v>300300-000153</v>
          </cell>
          <cell r="D224" t="str">
            <v>ESPESANTE VIAR 7021</v>
          </cell>
          <cell r="E224">
            <v>4080</v>
          </cell>
          <cell r="F224">
            <v>75771.8</v>
          </cell>
        </row>
        <row r="225">
          <cell r="C225" t="str">
            <v>300401-016000</v>
          </cell>
          <cell r="D225" t="str">
            <v>FRAG LIMA-LIMON 109306M01403</v>
          </cell>
          <cell r="E225">
            <v>280</v>
          </cell>
          <cell r="F225">
            <v>51557.9</v>
          </cell>
        </row>
        <row r="226">
          <cell r="C226" t="str">
            <v>300401-017004</v>
          </cell>
          <cell r="D226" t="str">
            <v>FRAG NEON LEMON 956526</v>
          </cell>
          <cell r="E226">
            <v>389</v>
          </cell>
          <cell r="F226">
            <v>102082.15</v>
          </cell>
        </row>
        <row r="227">
          <cell r="C227" t="str">
            <v>300401-021000</v>
          </cell>
          <cell r="D227" t="str">
            <v>FRAG JARDIN DE ROSAS</v>
          </cell>
          <cell r="E227">
            <v>0.8</v>
          </cell>
          <cell r="F227">
            <v>100.06</v>
          </cell>
        </row>
        <row r="228">
          <cell r="C228" t="str">
            <v>300401-021001</v>
          </cell>
          <cell r="D228" t="str">
            <v>FRAG PINK VANISH 961005</v>
          </cell>
          <cell r="E228">
            <v>18</v>
          </cell>
          <cell r="F228">
            <v>6498.38</v>
          </cell>
        </row>
        <row r="229">
          <cell r="C229" t="str">
            <v>300402-004002</v>
          </cell>
          <cell r="D229" t="str">
            <v>FRAG BOSQUE DE PINOS 61886 P</v>
          </cell>
          <cell r="E229">
            <v>110</v>
          </cell>
          <cell r="F229">
            <v>15578.58</v>
          </cell>
        </row>
        <row r="230">
          <cell r="C230" t="str">
            <v>300404-001000</v>
          </cell>
          <cell r="D230" t="str">
            <v>FRAG ORANGE GLOW ON 980652</v>
          </cell>
          <cell r="E230">
            <v>366</v>
          </cell>
          <cell r="F230">
            <v>83265.009999999995</v>
          </cell>
        </row>
        <row r="231">
          <cell r="C231" t="str">
            <v>300404-003000</v>
          </cell>
          <cell r="D231" t="str">
            <v>FRAG LIMON CALIFORNIA II 978952</v>
          </cell>
          <cell r="E231">
            <v>180</v>
          </cell>
          <cell r="F231">
            <v>31113.24</v>
          </cell>
        </row>
        <row r="232">
          <cell r="C232" t="str">
            <v>300405-001000</v>
          </cell>
          <cell r="D232" t="str">
            <v>FRAG BLUE BUBBLE 980387</v>
          </cell>
          <cell r="E232">
            <v>7</v>
          </cell>
          <cell r="F232">
            <v>1153.5899999999999</v>
          </cell>
        </row>
        <row r="233">
          <cell r="C233" t="str">
            <v>300407-000002</v>
          </cell>
          <cell r="D233" t="str">
            <v>FRAG LAVENDER FIELDS 267351</v>
          </cell>
          <cell r="E233">
            <v>292</v>
          </cell>
          <cell r="F233">
            <v>59691.63</v>
          </cell>
        </row>
        <row r="234">
          <cell r="C234" t="str">
            <v>300407-003000</v>
          </cell>
          <cell r="D234" t="str">
            <v>FRAG BLUE DIAMOND 958501</v>
          </cell>
          <cell r="E234">
            <v>734</v>
          </cell>
          <cell r="F234">
            <v>157855.20000000001</v>
          </cell>
        </row>
        <row r="235">
          <cell r="C235" t="str">
            <v>300407-024000</v>
          </cell>
          <cell r="D235" t="str">
            <v>FRAG ARCTIC BLUE 451296</v>
          </cell>
          <cell r="E235">
            <v>1269</v>
          </cell>
          <cell r="F235">
            <v>240908.54</v>
          </cell>
        </row>
        <row r="236">
          <cell r="C236" t="str">
            <v>300407-025000</v>
          </cell>
          <cell r="D236" t="str">
            <v>FRAG CLEAN ME NOW 427299</v>
          </cell>
          <cell r="E236">
            <v>1227</v>
          </cell>
          <cell r="F236">
            <v>394285.87</v>
          </cell>
        </row>
        <row r="237">
          <cell r="C237" t="str">
            <v>300409-000001</v>
          </cell>
          <cell r="D237" t="str">
            <v>FRAG APPLE CINAMMON PLUS 766845</v>
          </cell>
          <cell r="E237">
            <v>63.78</v>
          </cell>
          <cell r="F237">
            <v>9944.68</v>
          </cell>
        </row>
        <row r="238">
          <cell r="C238" t="str">
            <v>300409-003000</v>
          </cell>
          <cell r="D238" t="str">
            <v>FRAG MANDARINE JUICE 729549</v>
          </cell>
          <cell r="E238">
            <v>1135</v>
          </cell>
          <cell r="F238">
            <v>211020.21</v>
          </cell>
        </row>
        <row r="239">
          <cell r="C239" t="str">
            <v>300409-006001</v>
          </cell>
          <cell r="D239" t="str">
            <v>FRAG SAPPHIRE NEW 772962</v>
          </cell>
          <cell r="E239">
            <v>5526</v>
          </cell>
          <cell r="F239">
            <v>1305968.3899999999</v>
          </cell>
        </row>
        <row r="240">
          <cell r="C240" t="str">
            <v>300409-007001</v>
          </cell>
          <cell r="D240" t="str">
            <v>FRAG CELESTIAL BLUE 766841</v>
          </cell>
          <cell r="E240">
            <v>4700</v>
          </cell>
          <cell r="F240">
            <v>995476.16</v>
          </cell>
        </row>
        <row r="241">
          <cell r="C241" t="str">
            <v>300409-009000</v>
          </cell>
          <cell r="D241" t="str">
            <v>FRAG PINK SPOT BA 778653</v>
          </cell>
          <cell r="E241">
            <v>1467</v>
          </cell>
          <cell r="F241">
            <v>309414.24</v>
          </cell>
        </row>
        <row r="242">
          <cell r="C242" t="str">
            <v>300409-013000</v>
          </cell>
          <cell r="D242" t="str">
            <v>FRAG MARINE BREEZE AB 798963</v>
          </cell>
          <cell r="E242">
            <v>244.6</v>
          </cell>
          <cell r="F242">
            <v>40106.43</v>
          </cell>
        </row>
        <row r="243">
          <cell r="C243" t="str">
            <v>300501-003001</v>
          </cell>
          <cell r="D243" t="str">
            <v>TINTURA AMARILLO 10 K-7059</v>
          </cell>
          <cell r="E243">
            <v>7.0000000000000007E-2</v>
          </cell>
          <cell r="F243">
            <v>300.77999999999997</v>
          </cell>
        </row>
        <row r="244">
          <cell r="C244" t="str">
            <v>300501-004000</v>
          </cell>
          <cell r="D244" t="str">
            <v>TINTURA 36-I-36 AZUL INDUSTRIAL</v>
          </cell>
          <cell r="E244">
            <v>5.0449950000000001</v>
          </cell>
          <cell r="F244">
            <v>9774.65</v>
          </cell>
        </row>
        <row r="245">
          <cell r="C245" t="str">
            <v>300501-008000</v>
          </cell>
          <cell r="D245" t="str">
            <v>TINTURA VERDE COLANYL GM</v>
          </cell>
          <cell r="E245">
            <v>9.3455999999999992</v>
          </cell>
          <cell r="F245">
            <v>2788.51</v>
          </cell>
        </row>
        <row r="246">
          <cell r="C246" t="str">
            <v>300501-021001</v>
          </cell>
          <cell r="D246" t="str">
            <v>TINTURA ULTRA LIQUID 8104</v>
          </cell>
          <cell r="E246">
            <v>35.103000000000002</v>
          </cell>
          <cell r="F246">
            <v>42135.71</v>
          </cell>
        </row>
        <row r="247">
          <cell r="C247" t="str">
            <v>300502-001001</v>
          </cell>
          <cell r="D247" t="str">
            <v>TINTURA LIMA LIMON LIQU JC3350</v>
          </cell>
          <cell r="E247">
            <v>94.2</v>
          </cell>
          <cell r="F247">
            <v>14130</v>
          </cell>
        </row>
        <row r="248">
          <cell r="C248" t="str">
            <v>300502-004000</v>
          </cell>
          <cell r="D248" t="str">
            <v>TINTURA VERDE PINO  WR-99</v>
          </cell>
          <cell r="E248">
            <v>14.5</v>
          </cell>
          <cell r="F248">
            <v>5311.36</v>
          </cell>
        </row>
        <row r="249">
          <cell r="C249" t="str">
            <v>300502-007000</v>
          </cell>
          <cell r="D249" t="str">
            <v>TINTURA LIQUIKOLOR CHRISTMAS RED 2</v>
          </cell>
          <cell r="E249">
            <v>100.9</v>
          </cell>
          <cell r="F249">
            <v>4141.66</v>
          </cell>
        </row>
        <row r="250">
          <cell r="C250" t="str">
            <v>300502-012000</v>
          </cell>
          <cell r="D250" t="str">
            <v>TINTURA VERDE 18-KA 957 AWSOME APPLE</v>
          </cell>
          <cell r="E250">
            <v>0.35799999999999998</v>
          </cell>
          <cell r="F250">
            <v>1787.09</v>
          </cell>
        </row>
        <row r="251">
          <cell r="C251" t="str">
            <v>300502-025000</v>
          </cell>
          <cell r="D251" t="str">
            <v>TINTURA NARANJA FLUORESCENTE 36-KI-02</v>
          </cell>
          <cell r="E251">
            <v>3.5</v>
          </cell>
          <cell r="F251">
            <v>1278.17</v>
          </cell>
        </row>
        <row r="252">
          <cell r="C252" t="str">
            <v>300504-003000</v>
          </cell>
          <cell r="D252" t="str">
            <v>TINTURA LIQUITINT AQ-BY-01</v>
          </cell>
          <cell r="E252">
            <v>64.046000000000006</v>
          </cell>
          <cell r="F252">
            <v>59602.97</v>
          </cell>
        </row>
        <row r="253">
          <cell r="C253" t="str">
            <v>300507-000000</v>
          </cell>
          <cell r="D253" t="str">
            <v>TINTURA VIOLETA COBANIL M</v>
          </cell>
          <cell r="E253">
            <v>8.6460000000000008</v>
          </cell>
          <cell r="F253">
            <v>8.67</v>
          </cell>
        </row>
        <row r="254">
          <cell r="C254" t="str">
            <v>300507-003000</v>
          </cell>
          <cell r="D254" t="str">
            <v>TINTURA LIQUITINT ROYAL HFMC</v>
          </cell>
          <cell r="E254">
            <v>75.967849999999999</v>
          </cell>
          <cell r="F254">
            <v>43941.81</v>
          </cell>
        </row>
        <row r="255">
          <cell r="C255" t="str">
            <v>300509-008000</v>
          </cell>
          <cell r="D255" t="str">
            <v>TINTURA CHEM DISPERSION NEGRO 14ABP2</v>
          </cell>
          <cell r="E255">
            <v>46.1</v>
          </cell>
          <cell r="F255">
            <v>34584.949999999997</v>
          </cell>
        </row>
        <row r="256">
          <cell r="C256" t="str">
            <v>300509-010000</v>
          </cell>
          <cell r="D256" t="str">
            <v>TINTURA ULTRA LIQUID 8136 ROJO</v>
          </cell>
          <cell r="E256">
            <v>56.322299999999998</v>
          </cell>
          <cell r="F256">
            <v>81893.279999999999</v>
          </cell>
        </row>
        <row r="257">
          <cell r="C257" t="str">
            <v>300509-013000</v>
          </cell>
          <cell r="D257" t="str">
            <v>TINTURA ULTRA LIQUID 8148</v>
          </cell>
          <cell r="E257">
            <v>2.7942999999999998</v>
          </cell>
          <cell r="F257">
            <v>2873.52</v>
          </cell>
        </row>
        <row r="258">
          <cell r="C258" t="str">
            <v>400000-000000</v>
          </cell>
          <cell r="D258" t="str">
            <v>ETIQUETA TERMICA 4X6" AZUL 2935 U</v>
          </cell>
          <cell r="E258">
            <v>1800</v>
          </cell>
          <cell r="F258">
            <v>514.47</v>
          </cell>
        </row>
        <row r="259">
          <cell r="C259" t="str">
            <v>400000-000004</v>
          </cell>
          <cell r="D259" t="str">
            <v>ETIQUETA TERMICA 4X6" VERDE 334 U</v>
          </cell>
          <cell r="E259">
            <v>3170</v>
          </cell>
          <cell r="F259">
            <v>905.93</v>
          </cell>
        </row>
        <row r="260">
          <cell r="C260" t="str">
            <v>400000-000005</v>
          </cell>
          <cell r="D260" t="str">
            <v>ETIQUETA TERMICA 4X6" VERDE 3375 U</v>
          </cell>
          <cell r="E260">
            <v>1800</v>
          </cell>
          <cell r="F260">
            <v>514.45000000000005</v>
          </cell>
        </row>
        <row r="261">
          <cell r="C261" t="str">
            <v>400000-000007</v>
          </cell>
          <cell r="D261" t="str">
            <v>ETIQUETA TERMICA 4X6" AMARILLO 5635 U</v>
          </cell>
          <cell r="E261">
            <v>1800</v>
          </cell>
          <cell r="F261">
            <v>519.38</v>
          </cell>
        </row>
        <row r="262">
          <cell r="C262" t="str">
            <v>400000-000008</v>
          </cell>
          <cell r="D262" t="str">
            <v>ETIQUETA TERMICA 4X6" NARANJA 1505 U</v>
          </cell>
          <cell r="E262">
            <v>3300</v>
          </cell>
          <cell r="F262">
            <v>943.16</v>
          </cell>
        </row>
        <row r="263">
          <cell r="C263" t="str">
            <v>400000-000009</v>
          </cell>
          <cell r="D263" t="str">
            <v>ETIQUETA TERMICA 4X6" AMARILLO 585 U</v>
          </cell>
          <cell r="E263">
            <v>3190</v>
          </cell>
          <cell r="F263">
            <v>1009.27</v>
          </cell>
        </row>
        <row r="264">
          <cell r="C264" t="str">
            <v>400000-000010</v>
          </cell>
          <cell r="D264" t="str">
            <v>ETIQUETA TERMICA 4X6" AMARILLO 609 U</v>
          </cell>
          <cell r="E264">
            <v>3500</v>
          </cell>
          <cell r="F264">
            <v>1007.95</v>
          </cell>
        </row>
        <row r="265">
          <cell r="C265" t="str">
            <v>400000-000011</v>
          </cell>
          <cell r="D265" t="str">
            <v>ETIQUETA TERMICA 4X6" AZUL 2975 U</v>
          </cell>
          <cell r="E265">
            <v>4200</v>
          </cell>
          <cell r="F265">
            <v>1328.81</v>
          </cell>
        </row>
        <row r="266">
          <cell r="C266" t="str">
            <v>400000-000012</v>
          </cell>
          <cell r="D266" t="str">
            <v>ETIQUETA TERMICA 4X6" NARANJA 1485 U</v>
          </cell>
          <cell r="E266">
            <v>2400</v>
          </cell>
          <cell r="F266">
            <v>685.94</v>
          </cell>
        </row>
        <row r="267">
          <cell r="C267" t="str">
            <v>400000-000014</v>
          </cell>
          <cell r="D267" t="str">
            <v>ETIQUETA TERMICA 4X6" GRIS 1U</v>
          </cell>
          <cell r="E267">
            <v>1500</v>
          </cell>
          <cell r="F267">
            <v>502.65</v>
          </cell>
        </row>
        <row r="268">
          <cell r="C268" t="str">
            <v>401001-000001</v>
          </cell>
          <cell r="D268" t="str">
            <v>ETIQ COD DE BARRA BIPACK NOW MULTIUSOS 5+1 L</v>
          </cell>
          <cell r="E268">
            <v>142296</v>
          </cell>
          <cell r="F268">
            <v>11383.68</v>
          </cell>
        </row>
        <row r="269">
          <cell r="C269" t="str">
            <v>401001-000002</v>
          </cell>
          <cell r="D269" t="str">
            <v>ETIQ COD DE BARRA MULTIUSOS 5+1 P.R.</v>
          </cell>
          <cell r="E269">
            <v>14150</v>
          </cell>
          <cell r="F269">
            <v>989.38</v>
          </cell>
        </row>
        <row r="270">
          <cell r="C270" t="str">
            <v>401001-000100</v>
          </cell>
          <cell r="D270" t="str">
            <v>ETIQ FTE NOW DESENGRASANTE MULTIUSOS 1 L D13</v>
          </cell>
          <cell r="E270">
            <v>9630</v>
          </cell>
          <cell r="F270">
            <v>9514.31</v>
          </cell>
        </row>
        <row r="271">
          <cell r="C271" t="str">
            <v>401001-000101</v>
          </cell>
          <cell r="D271" t="str">
            <v>ETIQ REV NOW DESENGRASANTE MULTIUSOS 1 L D13</v>
          </cell>
          <cell r="E271">
            <v>31307</v>
          </cell>
          <cell r="F271">
            <v>30893.08</v>
          </cell>
        </row>
        <row r="272">
          <cell r="C272" t="str">
            <v>401001-000121</v>
          </cell>
          <cell r="D272" t="str">
            <v>ETIQ FTE NOW ALL PURPOSE SUPER DEGREASER 1 L D13</v>
          </cell>
          <cell r="E272">
            <v>100</v>
          </cell>
          <cell r="F272">
            <v>150.86000000000001</v>
          </cell>
        </row>
        <row r="273">
          <cell r="C273" t="str">
            <v>401001-000500</v>
          </cell>
          <cell r="D273" t="str">
            <v>ETIQ FTE NOW DESENGRASANTE MULTIUSOS 5 L D 13</v>
          </cell>
          <cell r="E273">
            <v>7935</v>
          </cell>
          <cell r="F273">
            <v>15473.25</v>
          </cell>
        </row>
        <row r="274">
          <cell r="C274" t="str">
            <v>401001-000511</v>
          </cell>
          <cell r="D274" t="str">
            <v>ETIQ TRASERA NOW DESENG MULTIUSOS 5 L D CA</v>
          </cell>
          <cell r="E274">
            <v>1492</v>
          </cell>
          <cell r="F274">
            <v>686.32</v>
          </cell>
        </row>
        <row r="275">
          <cell r="C275" t="str">
            <v>401003-000001</v>
          </cell>
          <cell r="D275" t="str">
            <v>ETIQ COD DE BARRA BIPACK COCINA 5+1 L CA</v>
          </cell>
          <cell r="E275">
            <v>6000</v>
          </cell>
          <cell r="F275">
            <v>2400</v>
          </cell>
        </row>
        <row r="276">
          <cell r="C276" t="str">
            <v>401003-000100</v>
          </cell>
          <cell r="D276" t="str">
            <v>ETIQ NOW DESENGRASANTE DE COCINAS 1 L D 13</v>
          </cell>
          <cell r="E276">
            <v>971</v>
          </cell>
          <cell r="F276">
            <v>470.64</v>
          </cell>
        </row>
        <row r="277">
          <cell r="C277" t="str">
            <v>401004-000001</v>
          </cell>
          <cell r="D277" t="str">
            <v>ETIQ COD DE BARRA BIPACK VIDRIOS 5+1 L CA</v>
          </cell>
          <cell r="E277">
            <v>19068</v>
          </cell>
          <cell r="F277">
            <v>1315.69</v>
          </cell>
        </row>
        <row r="278">
          <cell r="C278" t="str">
            <v>401004-000100</v>
          </cell>
          <cell r="D278" t="str">
            <v>ETIQ NOW VIDRIOS Y SUPERFICIES 1 L D 13</v>
          </cell>
          <cell r="E278">
            <v>6193</v>
          </cell>
          <cell r="F278">
            <v>3232.73</v>
          </cell>
        </row>
        <row r="279">
          <cell r="C279" t="str">
            <v>401004-000101</v>
          </cell>
          <cell r="D279" t="str">
            <v>ETIQ NOW VIDRIOS Y SUPERFICIES 1 L CA</v>
          </cell>
          <cell r="E279">
            <v>328</v>
          </cell>
          <cell r="F279">
            <v>439.6</v>
          </cell>
        </row>
        <row r="280">
          <cell r="C280" t="str">
            <v>401004-000500</v>
          </cell>
          <cell r="D280" t="str">
            <v>ETIQ FRONTAL NOW VIDRIOS Y SUPERFICIES 5 L CA</v>
          </cell>
          <cell r="E280">
            <v>40</v>
          </cell>
          <cell r="F280">
            <v>70</v>
          </cell>
        </row>
        <row r="281">
          <cell r="C281" t="str">
            <v>401004-000501</v>
          </cell>
          <cell r="D281" t="str">
            <v>ETIQ TRASERA NOW VIDRIOS Y SUPERFICIES 5 L CA</v>
          </cell>
          <cell r="E281">
            <v>1096</v>
          </cell>
          <cell r="F281">
            <v>504.16</v>
          </cell>
        </row>
        <row r="282">
          <cell r="C282" t="str">
            <v>401006-000900</v>
          </cell>
          <cell r="D282" t="str">
            <v>ETIQ FTE NOW DETERGENTE 9 L CA</v>
          </cell>
          <cell r="E282">
            <v>7000</v>
          </cell>
          <cell r="F282">
            <v>13958</v>
          </cell>
        </row>
        <row r="283">
          <cell r="C283" t="str">
            <v>401006-000901</v>
          </cell>
          <cell r="D283" t="str">
            <v>ETIQ REV NOW DETERGENTE 9 L CA</v>
          </cell>
          <cell r="E283">
            <v>4000</v>
          </cell>
          <cell r="F283">
            <v>4804</v>
          </cell>
        </row>
        <row r="284">
          <cell r="C284" t="str">
            <v>401006-000902</v>
          </cell>
          <cell r="D284" t="str">
            <v>ETIQ NOW DETERGENTE ROPA COLOR 9 L PR</v>
          </cell>
          <cell r="E284">
            <v>6000</v>
          </cell>
          <cell r="F284">
            <v>11964</v>
          </cell>
        </row>
        <row r="285">
          <cell r="C285" t="str">
            <v>401007-000900</v>
          </cell>
          <cell r="D285" t="str">
            <v>ETIQ FTE NOW SUAVIZANTE 9 L CA</v>
          </cell>
          <cell r="E285">
            <v>6000</v>
          </cell>
          <cell r="F285">
            <v>11964</v>
          </cell>
        </row>
        <row r="286">
          <cell r="C286" t="str">
            <v>401007-000901</v>
          </cell>
          <cell r="D286" t="str">
            <v>ETIQ REV NOW SUAVIZANTE 9 L CA</v>
          </cell>
          <cell r="E286">
            <v>6000</v>
          </cell>
          <cell r="F286">
            <v>7206</v>
          </cell>
        </row>
        <row r="287">
          <cell r="C287" t="str">
            <v>401008-000002</v>
          </cell>
          <cell r="D287" t="str">
            <v>ETIQ COD DE BARRA BIPACK BAÑOS 5+1 L CA</v>
          </cell>
          <cell r="E287">
            <v>4655</v>
          </cell>
          <cell r="F287">
            <v>321.19</v>
          </cell>
        </row>
        <row r="288">
          <cell r="C288" t="str">
            <v>401008-000100</v>
          </cell>
          <cell r="D288" t="str">
            <v>ETIQ FTE NOW BAÑOS Y AZULEJOS 1 L D13</v>
          </cell>
          <cell r="E288">
            <v>5054</v>
          </cell>
          <cell r="F288">
            <v>4954.3100000000004</v>
          </cell>
        </row>
        <row r="289">
          <cell r="C289" t="str">
            <v>401008-000101</v>
          </cell>
          <cell r="D289" t="str">
            <v>ETIQ REV NOW BAÑOS Y AZULEJOS 1 L D13</v>
          </cell>
          <cell r="E289">
            <v>4236</v>
          </cell>
          <cell r="F289">
            <v>2232.7399999999998</v>
          </cell>
        </row>
        <row r="290">
          <cell r="C290" t="str">
            <v>401008-000400</v>
          </cell>
          <cell r="D290" t="str">
            <v>ETIQ FTE NOW BAÑOS Y AZULEJOS 4 L D 13</v>
          </cell>
          <cell r="E290">
            <v>900</v>
          </cell>
          <cell r="F290">
            <v>2143.8000000000002</v>
          </cell>
        </row>
        <row r="291">
          <cell r="C291" t="str">
            <v>401008-000411</v>
          </cell>
          <cell r="D291" t="str">
            <v>ETIQ TRASERA NOW BAÑOS Y AZULEJOS 4 L CA</v>
          </cell>
          <cell r="E291">
            <v>144</v>
          </cell>
          <cell r="F291">
            <v>137.63</v>
          </cell>
        </row>
        <row r="292">
          <cell r="C292" t="str">
            <v>401016-000280</v>
          </cell>
          <cell r="D292" t="str">
            <v>ETIQ FRONTAL NOW LAVATRASTES 2.8 L CA</v>
          </cell>
          <cell r="E292">
            <v>12549</v>
          </cell>
          <cell r="F292">
            <v>14421.65</v>
          </cell>
        </row>
        <row r="293">
          <cell r="C293" t="str">
            <v>401016-000281</v>
          </cell>
          <cell r="D293" t="str">
            <v>ETIQ TRASERA NOW LAVATRASTES 2.8 L CA</v>
          </cell>
          <cell r="E293">
            <v>8381</v>
          </cell>
          <cell r="F293">
            <v>6244.66</v>
          </cell>
        </row>
        <row r="294">
          <cell r="C294" t="str">
            <v>401016-000282</v>
          </cell>
          <cell r="D294" t="str">
            <v>ETIQ NOW LAVATRASTES 2.8 L PR</v>
          </cell>
          <cell r="E294">
            <v>3726</v>
          </cell>
          <cell r="F294">
            <v>4120.96</v>
          </cell>
        </row>
        <row r="295">
          <cell r="C295" t="str">
            <v>401017-000200</v>
          </cell>
          <cell r="D295" t="str">
            <v>ETIQ NOW LIMPIADOR LIMON 2 L D 13</v>
          </cell>
          <cell r="E295">
            <v>10348</v>
          </cell>
          <cell r="F295">
            <v>10498.69</v>
          </cell>
        </row>
        <row r="296">
          <cell r="C296" t="str">
            <v>401017-000500</v>
          </cell>
          <cell r="D296" t="str">
            <v>ETIQ NOW LIMPIADOR LIMON 5 L</v>
          </cell>
          <cell r="E296">
            <v>9171</v>
          </cell>
          <cell r="F296">
            <v>12135.98</v>
          </cell>
        </row>
        <row r="297">
          <cell r="C297" t="str">
            <v>401017-001000</v>
          </cell>
          <cell r="D297" t="str">
            <v>ETIQ NOW LIMPIADOR LIMON 10 L MX</v>
          </cell>
          <cell r="E297">
            <v>2635</v>
          </cell>
          <cell r="F297">
            <v>5138.25</v>
          </cell>
        </row>
        <row r="298">
          <cell r="C298" t="str">
            <v>401017-001001</v>
          </cell>
          <cell r="D298" t="str">
            <v>ETIQ FTE NOW LIMPIADOR LIMON 10 L CA</v>
          </cell>
          <cell r="E298">
            <v>5600</v>
          </cell>
          <cell r="F298">
            <v>14537.6</v>
          </cell>
        </row>
        <row r="299">
          <cell r="C299" t="str">
            <v>401017-001002</v>
          </cell>
          <cell r="D299" t="str">
            <v>ETIQ REV NOW LIMPIADOR LIMON 10 L CA</v>
          </cell>
          <cell r="E299">
            <v>5000</v>
          </cell>
          <cell r="F299">
            <v>6005</v>
          </cell>
        </row>
        <row r="300">
          <cell r="C300" t="str">
            <v>401019-000000</v>
          </cell>
          <cell r="D300" t="str">
            <v>ETIQ COD DE BARRA BIPACK MANZANA C 5+1 L</v>
          </cell>
          <cell r="E300">
            <v>200</v>
          </cell>
          <cell r="F300">
            <v>14</v>
          </cell>
        </row>
        <row r="301">
          <cell r="C301" t="str">
            <v>401020-001000</v>
          </cell>
          <cell r="D301" t="str">
            <v>ETIQ FTE NOW BLANQUEADOR 10 L CA</v>
          </cell>
          <cell r="E301">
            <v>5000</v>
          </cell>
          <cell r="F301">
            <v>9970</v>
          </cell>
        </row>
        <row r="302">
          <cell r="C302" t="str">
            <v>401020-001001</v>
          </cell>
          <cell r="D302" t="str">
            <v>ETIQ REV NOW BLANQUEADOR 10 L CA</v>
          </cell>
          <cell r="E302">
            <v>5000</v>
          </cell>
          <cell r="F302">
            <v>6005</v>
          </cell>
        </row>
        <row r="303">
          <cell r="C303" t="str">
            <v>401021-000400</v>
          </cell>
          <cell r="D303" t="str">
            <v>ETIQ NOW PRELAVADOR OXÍGENO 4 L</v>
          </cell>
          <cell r="E303">
            <v>500</v>
          </cell>
          <cell r="F303">
            <v>990</v>
          </cell>
        </row>
        <row r="304">
          <cell r="C304" t="str">
            <v>401021-001000</v>
          </cell>
          <cell r="D304" t="str">
            <v>ETIQ NOW QUITAMANCHAS 10 L</v>
          </cell>
          <cell r="E304">
            <v>3023</v>
          </cell>
          <cell r="F304">
            <v>6046</v>
          </cell>
        </row>
        <row r="305">
          <cell r="C305" t="str">
            <v>401027-001000</v>
          </cell>
          <cell r="D305" t="str">
            <v>ETIQ FTE NOW LIMPIADOR LAVANDA 10 L CA</v>
          </cell>
          <cell r="E305">
            <v>5000</v>
          </cell>
          <cell r="F305">
            <v>12980</v>
          </cell>
        </row>
        <row r="306">
          <cell r="C306" t="str">
            <v>401027-001001</v>
          </cell>
          <cell r="D306" t="str">
            <v>ETIQ REV NOW LIMPIADOR LAVANDA 10 L CA</v>
          </cell>
          <cell r="E306">
            <v>5000</v>
          </cell>
          <cell r="F306">
            <v>6005</v>
          </cell>
        </row>
        <row r="307">
          <cell r="C307" t="str">
            <v>402002-000500</v>
          </cell>
          <cell r="D307" t="str">
            <v>ETIQ SENSACIONAL LAVANDA 5 L MX</v>
          </cell>
          <cell r="E307">
            <v>3000</v>
          </cell>
          <cell r="F307">
            <v>5738.05</v>
          </cell>
        </row>
        <row r="308">
          <cell r="C308" t="str">
            <v>402002-000501</v>
          </cell>
          <cell r="D308" t="str">
            <v>ETIQ SENSACIONAL LAVANDA 5 L CR</v>
          </cell>
          <cell r="E308">
            <v>500</v>
          </cell>
          <cell r="F308">
            <v>1646</v>
          </cell>
        </row>
        <row r="309">
          <cell r="C309" t="str">
            <v>402002-001000</v>
          </cell>
          <cell r="D309" t="str">
            <v>ETIQ SENSACIONAL LAVANDA 10 L</v>
          </cell>
          <cell r="E309">
            <v>100</v>
          </cell>
          <cell r="F309">
            <v>195</v>
          </cell>
        </row>
        <row r="310">
          <cell r="C310" t="str">
            <v>402002-002000</v>
          </cell>
          <cell r="D310" t="str">
            <v>ETIQ SENSACIONAL LAVANDA 20L D 14</v>
          </cell>
          <cell r="E310">
            <v>3979</v>
          </cell>
          <cell r="F310">
            <v>5232.38</v>
          </cell>
        </row>
        <row r="311">
          <cell r="C311" t="str">
            <v>402004-001000</v>
          </cell>
          <cell r="D311" t="str">
            <v>ETIQ SENSACIONAL PINO 10 L</v>
          </cell>
          <cell r="E311">
            <v>930</v>
          </cell>
          <cell r="F311">
            <v>1813.5</v>
          </cell>
        </row>
        <row r="312">
          <cell r="C312" t="str">
            <v>402004-002000</v>
          </cell>
          <cell r="D312" t="str">
            <v>ETIQ SENSACIONAL PINO 20L D14</v>
          </cell>
          <cell r="E312">
            <v>2460</v>
          </cell>
          <cell r="F312">
            <v>3234.9</v>
          </cell>
        </row>
        <row r="313">
          <cell r="C313" t="str">
            <v>402014-000100</v>
          </cell>
          <cell r="D313" t="str">
            <v>ETIQ FTE SENSACIONAL BAÑOS Y AZULEJOS 1 L CR</v>
          </cell>
          <cell r="E313">
            <v>4000</v>
          </cell>
          <cell r="F313">
            <v>14068</v>
          </cell>
        </row>
        <row r="314">
          <cell r="C314" t="str">
            <v>402014-000101</v>
          </cell>
          <cell r="D314" t="str">
            <v>ETIQ REV SENSACIONAL BAÑOS Y AZULEJOS 1 L CR</v>
          </cell>
          <cell r="E314">
            <v>5800</v>
          </cell>
          <cell r="F314">
            <v>16408.2</v>
          </cell>
        </row>
        <row r="315">
          <cell r="C315" t="str">
            <v>402015-002004</v>
          </cell>
          <cell r="D315" t="str">
            <v>ETIQ SENSACIONAL BLANQUEADOR 20L D14</v>
          </cell>
          <cell r="E315">
            <v>2004</v>
          </cell>
          <cell r="F315">
            <v>4531.13</v>
          </cell>
        </row>
        <row r="316">
          <cell r="C316" t="str">
            <v>402024-000100</v>
          </cell>
          <cell r="D316" t="str">
            <v>ETIQ FTE SENSACIONAL MULTIUSOS 1 L CR</v>
          </cell>
          <cell r="E316">
            <v>4000</v>
          </cell>
          <cell r="F316">
            <v>14068</v>
          </cell>
        </row>
        <row r="317">
          <cell r="C317" t="str">
            <v>402024-000101</v>
          </cell>
          <cell r="D317" t="str">
            <v>ETIQ REV SENSACIONAL MULTIUSOS 1 L CR</v>
          </cell>
          <cell r="E317">
            <v>1800</v>
          </cell>
          <cell r="F317">
            <v>5092.2</v>
          </cell>
        </row>
        <row r="318">
          <cell r="C318" t="str">
            <v>402026-000501</v>
          </cell>
          <cell r="D318" t="str">
            <v>ETIQ SENSACIONAL SUAVIZANTE 5 L CR</v>
          </cell>
          <cell r="E318">
            <v>3000</v>
          </cell>
          <cell r="F318">
            <v>9876</v>
          </cell>
        </row>
        <row r="319">
          <cell r="C319" t="str">
            <v>402026-001000</v>
          </cell>
          <cell r="D319" t="str">
            <v>ETIQ SENSACIONAL SUAVIZANTE 10 L</v>
          </cell>
          <cell r="E319">
            <v>300</v>
          </cell>
          <cell r="F319">
            <v>585</v>
          </cell>
        </row>
        <row r="320">
          <cell r="C320" t="str">
            <v>402026-002000</v>
          </cell>
          <cell r="D320" t="str">
            <v>ETIQ SENSACIONAL SUAVIZANTE 20L D 14</v>
          </cell>
          <cell r="E320">
            <v>1580</v>
          </cell>
          <cell r="F320">
            <v>2166.7199999999998</v>
          </cell>
        </row>
        <row r="321">
          <cell r="C321" t="str">
            <v>402029-000500</v>
          </cell>
          <cell r="D321" t="str">
            <v>ETIQ SENSACIONAL DETERGENTE 5 L MX</v>
          </cell>
          <cell r="E321">
            <v>374</v>
          </cell>
          <cell r="F321">
            <v>744.12</v>
          </cell>
        </row>
        <row r="322">
          <cell r="C322" t="str">
            <v>402029-000501</v>
          </cell>
          <cell r="D322" t="str">
            <v>ETIQ SENSACIONAL DETERGENTE 5 L CR</v>
          </cell>
          <cell r="E322">
            <v>1500</v>
          </cell>
          <cell r="F322">
            <v>4938</v>
          </cell>
        </row>
        <row r="323">
          <cell r="C323" t="str">
            <v>402029-002000</v>
          </cell>
          <cell r="D323" t="str">
            <v>ETIQ SENSACIONAL DETERGENTE 20L D 14</v>
          </cell>
          <cell r="E323">
            <v>1364</v>
          </cell>
          <cell r="F323">
            <v>1855.04</v>
          </cell>
        </row>
        <row r="324">
          <cell r="C324" t="str">
            <v>403001-020801</v>
          </cell>
          <cell r="D324" t="str">
            <v>ETIQ MIRACHEM 500 18.9/208 L MX</v>
          </cell>
          <cell r="E324">
            <v>13667</v>
          </cell>
          <cell r="F324">
            <v>20500.5</v>
          </cell>
        </row>
        <row r="325">
          <cell r="C325" t="str">
            <v>403002-020800</v>
          </cell>
          <cell r="D325" t="str">
            <v>ETIQ MIRACHEM 250 5/55 GAL (18.9/208 L)</v>
          </cell>
          <cell r="E325">
            <v>258</v>
          </cell>
          <cell r="F325">
            <v>474.72</v>
          </cell>
        </row>
        <row r="326">
          <cell r="C326" t="str">
            <v>405000-000900</v>
          </cell>
          <cell r="D326" t="str">
            <v>ETIQ NATURAL SCIENCE DETERGENTE 9 L</v>
          </cell>
          <cell r="E326">
            <v>10488</v>
          </cell>
          <cell r="F326">
            <v>17199.63</v>
          </cell>
        </row>
        <row r="327">
          <cell r="C327" t="str">
            <v>405001-000900</v>
          </cell>
          <cell r="D327" t="str">
            <v>ETIQ NATURAL SCIENCE SUAVIZANTE 9 L</v>
          </cell>
          <cell r="E327">
            <v>10550</v>
          </cell>
          <cell r="F327">
            <v>19276.650000000001</v>
          </cell>
        </row>
        <row r="328">
          <cell r="C328" t="str">
            <v>405002-000900</v>
          </cell>
          <cell r="D328" t="str">
            <v>ETIQ NATURAL SCIENCE DETERGENTE ROPA OSCURA 9 L</v>
          </cell>
          <cell r="E328">
            <v>5268</v>
          </cell>
          <cell r="F328">
            <v>14631.76</v>
          </cell>
        </row>
        <row r="329">
          <cell r="C329" t="str">
            <v>407024-000000</v>
          </cell>
          <cell r="D329" t="str">
            <v>ETIQ COD DE BARRA MM MULTIUSOS DES 5+1 L</v>
          </cell>
          <cell r="E329">
            <v>129368</v>
          </cell>
          <cell r="F329">
            <v>8645.9599999999991</v>
          </cell>
        </row>
        <row r="330">
          <cell r="C330" t="str">
            <v>408001-000107</v>
          </cell>
          <cell r="D330" t="str">
            <v>ETIQ FRENTE GV ANTI-HONGOS 1 L ATOM D16</v>
          </cell>
          <cell r="E330">
            <v>70538</v>
          </cell>
          <cell r="F330">
            <v>60368.59</v>
          </cell>
        </row>
        <row r="331">
          <cell r="C331" t="str">
            <v>408001-000108</v>
          </cell>
          <cell r="D331" t="str">
            <v>ETIQ REV GV ANTI-HONGOS 1 L ATOM D16</v>
          </cell>
          <cell r="E331">
            <v>68111</v>
          </cell>
          <cell r="F331">
            <v>25736.46</v>
          </cell>
        </row>
        <row r="332">
          <cell r="C332" t="str">
            <v>408001-000109</v>
          </cell>
          <cell r="D332" t="str">
            <v>ETIQ FRENTE GV ANTI-HONGOS 1 L REFILL D16</v>
          </cell>
          <cell r="E332">
            <v>64352</v>
          </cell>
          <cell r="F332">
            <v>55214.02</v>
          </cell>
        </row>
        <row r="333">
          <cell r="C333" t="str">
            <v>408001-000110</v>
          </cell>
          <cell r="D333" t="str">
            <v>ETIQ REV GV ANTI-HONGOS 1 L REFILL D16</v>
          </cell>
          <cell r="E333">
            <v>73125</v>
          </cell>
          <cell r="F333">
            <v>27787.5</v>
          </cell>
        </row>
        <row r="334">
          <cell r="C334" t="str">
            <v>409000-001002</v>
          </cell>
          <cell r="D334" t="str">
            <v>ETIQ MM MULTIUSOS MANZANA CANELA 10 L D17</v>
          </cell>
          <cell r="E334">
            <v>101010</v>
          </cell>
          <cell r="F334">
            <v>99696.87</v>
          </cell>
        </row>
        <row r="335">
          <cell r="C335" t="str">
            <v>409001-001001</v>
          </cell>
          <cell r="D335" t="str">
            <v>ETIQ MM LIMPIADOR MULTIUSOS PINO 10 L D16</v>
          </cell>
          <cell r="E335">
            <v>172003</v>
          </cell>
          <cell r="F335">
            <v>168702.26</v>
          </cell>
        </row>
        <row r="336">
          <cell r="C336" t="str">
            <v>409001-002002</v>
          </cell>
          <cell r="D336" t="str">
            <v>ETIQ FTE MM LIMPIADOR MULTIUSOS PINO 20 L D16</v>
          </cell>
          <cell r="E336">
            <v>40397</v>
          </cell>
          <cell r="F336">
            <v>43103.62</v>
          </cell>
        </row>
        <row r="337">
          <cell r="C337" t="str">
            <v>409001-002003</v>
          </cell>
          <cell r="D337" t="str">
            <v>ETIQ LATERAL MM LIMPIADOR MULTIUSOS PINO 20 L D16</v>
          </cell>
          <cell r="E337">
            <v>40443</v>
          </cell>
          <cell r="F337">
            <v>23052.51</v>
          </cell>
        </row>
        <row r="338">
          <cell r="C338" t="str">
            <v>409002-002002</v>
          </cell>
          <cell r="D338" t="str">
            <v>ETIQ FRONTAL MM BLANQUEADOR 20 L D16</v>
          </cell>
          <cell r="E338">
            <v>130661</v>
          </cell>
          <cell r="F338">
            <v>140850.82999999999</v>
          </cell>
        </row>
        <row r="339">
          <cell r="C339" t="str">
            <v>409002-002003</v>
          </cell>
          <cell r="D339" t="str">
            <v>ETIQ LATERAL MM BLANQUEADOR 20 L D16</v>
          </cell>
          <cell r="E339">
            <v>123802</v>
          </cell>
          <cell r="F339">
            <v>76138.22</v>
          </cell>
        </row>
        <row r="340">
          <cell r="C340" t="str">
            <v>409003-000101</v>
          </cell>
          <cell r="D340" t="str">
            <v>ETIQ MM DESENGRASANTE 1 L D16</v>
          </cell>
          <cell r="E340">
            <v>133030</v>
          </cell>
          <cell r="F340">
            <v>64519.54</v>
          </cell>
        </row>
        <row r="341">
          <cell r="C341" t="str">
            <v>409003-000502</v>
          </cell>
          <cell r="D341" t="str">
            <v>ETIQ FRENTE MM DESENGRASANTE 5 L D16</v>
          </cell>
          <cell r="E341">
            <v>160061</v>
          </cell>
          <cell r="F341">
            <v>127888.73</v>
          </cell>
        </row>
        <row r="342">
          <cell r="C342" t="str">
            <v>409003-000503</v>
          </cell>
          <cell r="D342" t="str">
            <v>ETIQ REVERSO MM DESENGRASANTE 5 L D16</v>
          </cell>
          <cell r="E342">
            <v>208609</v>
          </cell>
          <cell r="F342">
            <v>61122.44</v>
          </cell>
        </row>
        <row r="343">
          <cell r="C343" t="str">
            <v>409003-001002</v>
          </cell>
          <cell r="D343" t="str">
            <v>ETIQ FRENTE MM DESENGRASANTE 10 L D16</v>
          </cell>
          <cell r="E343">
            <v>63337</v>
          </cell>
          <cell r="F343">
            <v>65785.45</v>
          </cell>
        </row>
        <row r="344">
          <cell r="C344" t="str">
            <v>409003-001003</v>
          </cell>
          <cell r="D344" t="str">
            <v>ETIQ LATERAL MM DESENGRASANTE 10 L D16</v>
          </cell>
          <cell r="E344">
            <v>58471</v>
          </cell>
          <cell r="F344">
            <v>38415.440000000002</v>
          </cell>
        </row>
        <row r="345">
          <cell r="C345" t="str">
            <v>409004-000000</v>
          </cell>
          <cell r="D345" t="str">
            <v>ETIQ COD DE BARRA MM VIDRIOS Y SUPERFICIES</v>
          </cell>
          <cell r="E345">
            <v>73128</v>
          </cell>
          <cell r="F345">
            <v>5045.83</v>
          </cell>
        </row>
        <row r="346">
          <cell r="C346" t="str">
            <v>409004-000100</v>
          </cell>
          <cell r="D346" t="str">
            <v>ETIQ MM VIDRIOS Y SUPERFICIES 1 L</v>
          </cell>
          <cell r="E346">
            <v>76089</v>
          </cell>
          <cell r="F346">
            <v>39711.839999999997</v>
          </cell>
        </row>
        <row r="347">
          <cell r="C347" t="str">
            <v>409004-000500</v>
          </cell>
          <cell r="D347" t="str">
            <v>ETIQ FRENTE MM VIDRIOS Y SUPERFICIES 5 L</v>
          </cell>
          <cell r="E347">
            <v>75579</v>
          </cell>
          <cell r="F347">
            <v>63921.29</v>
          </cell>
        </row>
        <row r="348">
          <cell r="C348" t="str">
            <v>409004-000501</v>
          </cell>
          <cell r="D348" t="str">
            <v>ETIQ REVERSO MM VIDRIOS Y SUPERFICIES 5 L</v>
          </cell>
          <cell r="E348">
            <v>75325</v>
          </cell>
          <cell r="F348">
            <v>21273.43</v>
          </cell>
        </row>
        <row r="349">
          <cell r="C349" t="str">
            <v>409005-000000</v>
          </cell>
          <cell r="D349" t="str">
            <v>ETIQ COD DE BARRA MM BAÑOS Y AZULEJOS</v>
          </cell>
          <cell r="E349">
            <v>137154</v>
          </cell>
          <cell r="F349">
            <v>9150.15</v>
          </cell>
        </row>
        <row r="350">
          <cell r="C350" t="str">
            <v>409005-000101</v>
          </cell>
          <cell r="D350" t="str">
            <v>ETIQ MM BAÑOS Y AZULEJOS 1 L D16</v>
          </cell>
          <cell r="E350">
            <v>223984</v>
          </cell>
          <cell r="F350">
            <v>108632.22</v>
          </cell>
        </row>
        <row r="351">
          <cell r="C351" t="str">
            <v>409005-000502</v>
          </cell>
          <cell r="D351" t="str">
            <v>ETIQ FRENTE MM BAÑOS Y AZULEJOS 5 L D16</v>
          </cell>
          <cell r="E351">
            <v>184256</v>
          </cell>
          <cell r="F351">
            <v>147180.23000000001</v>
          </cell>
        </row>
        <row r="352">
          <cell r="C352" t="str">
            <v>409005-000503</v>
          </cell>
          <cell r="D352" t="str">
            <v>ETIQ REVERSO MM BAÑOS Y AZULEJOS 5 L D16</v>
          </cell>
          <cell r="E352">
            <v>227856</v>
          </cell>
          <cell r="F352">
            <v>66470.48</v>
          </cell>
        </row>
        <row r="353">
          <cell r="C353" t="str">
            <v>409006-000901</v>
          </cell>
          <cell r="D353" t="str">
            <v>ETIQ MM SUAVIZANTE FLORAL 9 L D16</v>
          </cell>
          <cell r="E353">
            <v>5</v>
          </cell>
          <cell r="F353">
            <v>5.19</v>
          </cell>
        </row>
        <row r="354">
          <cell r="C354" t="str">
            <v>409006-002002</v>
          </cell>
          <cell r="D354" t="str">
            <v>ETIQ FRONTAL MM SUAVIZANTE FLORAL 20 L D16</v>
          </cell>
          <cell r="E354">
            <v>56010</v>
          </cell>
          <cell r="F354">
            <v>59762.68</v>
          </cell>
        </row>
        <row r="355">
          <cell r="C355" t="str">
            <v>409006-002003</v>
          </cell>
          <cell r="D355" t="str">
            <v>ETIQ LATERAL MM SUAVIZANTE FLORAL 20 L D16</v>
          </cell>
          <cell r="E355">
            <v>55996</v>
          </cell>
          <cell r="F355">
            <v>31917.72</v>
          </cell>
        </row>
        <row r="356">
          <cell r="C356" t="str">
            <v>409007-000901</v>
          </cell>
          <cell r="D356" t="str">
            <v>ETIQ MM DETERGENTE ROPA BCA Y COLOR 9 L D16</v>
          </cell>
          <cell r="E356">
            <v>3137</v>
          </cell>
          <cell r="F356">
            <v>2402.94</v>
          </cell>
        </row>
        <row r="357">
          <cell r="C357" t="str">
            <v>409007-001000</v>
          </cell>
          <cell r="D357" t="str">
            <v>ETIQ MM DETERGENTE ROPA BCA Y COLOR 10 L</v>
          </cell>
          <cell r="E357">
            <v>36866</v>
          </cell>
          <cell r="F357">
            <v>38266.93</v>
          </cell>
        </row>
        <row r="358">
          <cell r="C358" t="str">
            <v>409007-002002</v>
          </cell>
          <cell r="D358" t="str">
            <v>ETIQ FTE MM DETERGENTE ROPA BCA Y COLOR 20 L D16</v>
          </cell>
          <cell r="E358">
            <v>124566</v>
          </cell>
          <cell r="F358">
            <v>132911.91</v>
          </cell>
        </row>
        <row r="359">
          <cell r="C359" t="str">
            <v>409007-002003</v>
          </cell>
          <cell r="D359" t="str">
            <v>ETIQ LATERAL MM DET ROPA BCA Y COLOR 20 L D16</v>
          </cell>
          <cell r="E359">
            <v>132831</v>
          </cell>
          <cell r="F359">
            <v>81897.5</v>
          </cell>
        </row>
        <row r="360">
          <cell r="C360" t="str">
            <v>409008-000901</v>
          </cell>
          <cell r="D360" t="str">
            <v>ETIQ MM DETERGENTE ROPA OSCURA 9 L D16</v>
          </cell>
          <cell r="E360">
            <v>1942</v>
          </cell>
          <cell r="F360">
            <v>1942</v>
          </cell>
        </row>
        <row r="361">
          <cell r="C361" t="str">
            <v>409009-001000</v>
          </cell>
          <cell r="D361" t="str">
            <v>ETIQ MM QUITAMANCHAS 10 L</v>
          </cell>
          <cell r="E361">
            <v>126085</v>
          </cell>
          <cell r="F361">
            <v>122881.99</v>
          </cell>
        </row>
        <row r="362">
          <cell r="C362" t="str">
            <v>409010-000500</v>
          </cell>
          <cell r="D362" t="str">
            <v>ETIQ FRENTE MM DESENGRASANTE PARA MOTORES 5 L</v>
          </cell>
          <cell r="E362">
            <v>222726</v>
          </cell>
          <cell r="F362">
            <v>225209.52</v>
          </cell>
        </row>
        <row r="363">
          <cell r="C363" t="str">
            <v>409010-000501</v>
          </cell>
          <cell r="D363" t="str">
            <v>ETIQ LATERAL MM DESENGRASANTE PARA MOTORES 5 L</v>
          </cell>
          <cell r="E363">
            <v>221488</v>
          </cell>
          <cell r="F363">
            <v>192090.17</v>
          </cell>
        </row>
        <row r="364">
          <cell r="C364" t="str">
            <v>409011-001000</v>
          </cell>
          <cell r="D364" t="str">
            <v>ETIQ FRENTE MM SHAMPOO P/AUTO 10  L</v>
          </cell>
          <cell r="E364">
            <v>100433</v>
          </cell>
          <cell r="F364">
            <v>99937.29</v>
          </cell>
        </row>
        <row r="365">
          <cell r="C365" t="str">
            <v>409011-001001</v>
          </cell>
          <cell r="D365" t="str">
            <v>ETIQ LATERAL MM SHAMPOO P/AUTO 10  L</v>
          </cell>
          <cell r="E365">
            <v>96403</v>
          </cell>
          <cell r="F365">
            <v>85464.57</v>
          </cell>
        </row>
        <row r="366">
          <cell r="C366" t="str">
            <v>409012-000000</v>
          </cell>
          <cell r="D366" t="str">
            <v>ETIQ COD DE BARRA MM ABRILLANTADOR</v>
          </cell>
          <cell r="E366">
            <v>118802</v>
          </cell>
          <cell r="F366">
            <v>8197.34</v>
          </cell>
        </row>
        <row r="367">
          <cell r="C367" t="str">
            <v>409012-000100</v>
          </cell>
          <cell r="D367" t="str">
            <v>ETIQ MM ABRILLANTADOR 1 L D16</v>
          </cell>
          <cell r="E367">
            <v>96116</v>
          </cell>
          <cell r="F367">
            <v>81502.3</v>
          </cell>
        </row>
        <row r="368">
          <cell r="C368" t="str">
            <v>409012-000500</v>
          </cell>
          <cell r="D368" t="str">
            <v>ETIQ FRENTE MM ABRILLANTADOR 5 L D16</v>
          </cell>
          <cell r="E368">
            <v>94418</v>
          </cell>
          <cell r="F368">
            <v>120983.93</v>
          </cell>
        </row>
        <row r="369">
          <cell r="C369" t="str">
            <v>409012-000501</v>
          </cell>
          <cell r="D369" t="str">
            <v>ETIQ REVERSO MM ABRILLANTADOR 5 L D16</v>
          </cell>
          <cell r="E369">
            <v>95627</v>
          </cell>
          <cell r="F369">
            <v>88935.58</v>
          </cell>
        </row>
        <row r="370">
          <cell r="C370" t="str">
            <v>409013-001000</v>
          </cell>
          <cell r="D370" t="str">
            <v>ETIQ MM LIMPIADOR MULTIUSOS BRISA DE MAR 10 L</v>
          </cell>
          <cell r="E370">
            <v>311</v>
          </cell>
          <cell r="F370">
            <v>331.83</v>
          </cell>
        </row>
        <row r="371">
          <cell r="C371" t="str">
            <v>460010-000000</v>
          </cell>
          <cell r="D371" t="str">
            <v>ENVASE PET CRISTAL CIRCULAR 1 L</v>
          </cell>
          <cell r="E371">
            <v>20</v>
          </cell>
          <cell r="F371">
            <v>32</v>
          </cell>
        </row>
        <row r="372">
          <cell r="C372" t="str">
            <v>460010-200000</v>
          </cell>
          <cell r="D372" t="str">
            <v>ENVASE PET CRISTAL 1 L REC</v>
          </cell>
          <cell r="E372">
            <v>4740</v>
          </cell>
          <cell r="F372">
            <v>12561</v>
          </cell>
        </row>
        <row r="373">
          <cell r="C373" t="str">
            <v>460010-201003</v>
          </cell>
          <cell r="D373" t="str">
            <v>ENV PET NOW COCINA 1 L</v>
          </cell>
          <cell r="E373">
            <v>4948</v>
          </cell>
          <cell r="F373">
            <v>15510.59</v>
          </cell>
        </row>
        <row r="374">
          <cell r="C374" t="str">
            <v>460010-201004</v>
          </cell>
          <cell r="D374" t="str">
            <v>ENV PET NOW VIDRIOS 1 L</v>
          </cell>
          <cell r="E374">
            <v>6152</v>
          </cell>
          <cell r="F374">
            <v>19514.13</v>
          </cell>
        </row>
        <row r="375">
          <cell r="C375" t="str">
            <v>460010-209004</v>
          </cell>
          <cell r="D375" t="str">
            <v>ENV PET MM VIDRIOS Y SUPERFICIES 1 L</v>
          </cell>
          <cell r="E375">
            <v>24636</v>
          </cell>
          <cell r="F375">
            <v>77775.64</v>
          </cell>
        </row>
        <row r="376">
          <cell r="C376" t="str">
            <v>460010-400000</v>
          </cell>
          <cell r="D376" t="str">
            <v>ENV BLANCO 1 L D 13</v>
          </cell>
          <cell r="E376">
            <v>19741</v>
          </cell>
          <cell r="F376">
            <v>55279.93</v>
          </cell>
        </row>
        <row r="377">
          <cell r="C377" t="str">
            <v>460010-401008</v>
          </cell>
          <cell r="D377" t="str">
            <v>ENV BCO 1 L D13 NOW BAÑOS BIPACK</v>
          </cell>
          <cell r="E377">
            <v>426</v>
          </cell>
          <cell r="F377">
            <v>1593.76</v>
          </cell>
        </row>
        <row r="378">
          <cell r="C378" t="str">
            <v>460010-401009</v>
          </cell>
          <cell r="D378" t="str">
            <v>ENV BCO 1 L D13 NOW BAÑOS (MISC)</v>
          </cell>
          <cell r="E378">
            <v>1937</v>
          </cell>
          <cell r="F378">
            <v>8369.85</v>
          </cell>
        </row>
        <row r="379">
          <cell r="C379" t="str">
            <v>460010-409005</v>
          </cell>
          <cell r="D379" t="str">
            <v>ENV BCO 1 L D13 MM BAÑOS Y AZULEJOS</v>
          </cell>
          <cell r="E379">
            <v>34020</v>
          </cell>
          <cell r="F379">
            <v>112258.59</v>
          </cell>
        </row>
        <row r="380">
          <cell r="C380" t="str">
            <v>460010-409012</v>
          </cell>
          <cell r="D380" t="str">
            <v>ENV BCO 1 L D13 MM ABRILLANTADOR DE VINIL</v>
          </cell>
          <cell r="E380">
            <v>3915</v>
          </cell>
          <cell r="F380">
            <v>14383.28</v>
          </cell>
        </row>
        <row r="381">
          <cell r="C381" t="str">
            <v>460010-500000</v>
          </cell>
          <cell r="D381" t="str">
            <v>ENV PEAD NARANJA 1 L D 13</v>
          </cell>
          <cell r="E381">
            <v>17850</v>
          </cell>
          <cell r="F381">
            <v>58726.5</v>
          </cell>
        </row>
        <row r="382">
          <cell r="C382" t="str">
            <v>460010-501001</v>
          </cell>
          <cell r="D382" t="str">
            <v>ENV NAR 1L D13 NOW MULTIUSOS BIPACK</v>
          </cell>
          <cell r="E382">
            <v>223</v>
          </cell>
          <cell r="F382">
            <v>951.17</v>
          </cell>
        </row>
        <row r="383">
          <cell r="C383" t="str">
            <v>460010-501003</v>
          </cell>
          <cell r="D383" t="str">
            <v>ENV NAR 1L D13 NOW ALL PURPOSE DEGREASER</v>
          </cell>
          <cell r="E383">
            <v>115</v>
          </cell>
          <cell r="F383">
            <v>565.14</v>
          </cell>
        </row>
        <row r="384">
          <cell r="C384" t="str">
            <v>460010-501004</v>
          </cell>
          <cell r="D384" t="str">
            <v>ENV NAR 1L D13 NOW MULTIUSOS 1 L MISC</v>
          </cell>
          <cell r="E384">
            <v>2811</v>
          </cell>
          <cell r="F384">
            <v>14889.8</v>
          </cell>
        </row>
        <row r="385">
          <cell r="C385" t="str">
            <v>460010-509003</v>
          </cell>
          <cell r="D385" t="str">
            <v>ENV NAR 1L MM MULTIUSOS DESENGRASANTE</v>
          </cell>
          <cell r="E385">
            <v>19238</v>
          </cell>
          <cell r="F385">
            <v>72623.44</v>
          </cell>
        </row>
        <row r="386">
          <cell r="C386" t="str">
            <v>460010-600000</v>
          </cell>
          <cell r="D386" t="str">
            <v>ENV PEAD NATURAL 1 L D 13</v>
          </cell>
          <cell r="E386">
            <v>1789</v>
          </cell>
          <cell r="F386">
            <v>4997.28</v>
          </cell>
        </row>
        <row r="387">
          <cell r="C387" t="str">
            <v>460010-601003</v>
          </cell>
          <cell r="D387" t="str">
            <v>ENV NAT NOW DESENGRASANTE COCINA 1 L CA</v>
          </cell>
          <cell r="E387">
            <v>116</v>
          </cell>
          <cell r="F387">
            <v>409.36</v>
          </cell>
        </row>
        <row r="388">
          <cell r="C388" t="str">
            <v>460010-800000</v>
          </cell>
          <cell r="D388" t="str">
            <v>ENV BLANCO 1 L</v>
          </cell>
          <cell r="E388">
            <v>14351</v>
          </cell>
          <cell r="F388">
            <v>43626.04</v>
          </cell>
        </row>
        <row r="389">
          <cell r="C389" t="str">
            <v>460010-808001</v>
          </cell>
          <cell r="D389" t="str">
            <v>ENV BCO GV ANTI-HONGOS 1 L ATOM</v>
          </cell>
          <cell r="E389">
            <v>18316</v>
          </cell>
          <cell r="F389">
            <v>78256.22</v>
          </cell>
        </row>
        <row r="390">
          <cell r="C390" t="str">
            <v>460010-808002</v>
          </cell>
          <cell r="D390" t="str">
            <v>ENV BCO GV ANTI-HONGOS 1 L REFILL</v>
          </cell>
          <cell r="E390">
            <v>15532</v>
          </cell>
          <cell r="F390">
            <v>66445.91</v>
          </cell>
        </row>
        <row r="391">
          <cell r="C391" t="str">
            <v>460020-000000</v>
          </cell>
          <cell r="D391" t="str">
            <v>ENVASE PET CRISTAL 2 L</v>
          </cell>
          <cell r="E391">
            <v>3080</v>
          </cell>
          <cell r="F391">
            <v>7203.61</v>
          </cell>
        </row>
        <row r="392">
          <cell r="C392" t="str">
            <v>460020-001017</v>
          </cell>
          <cell r="D392" t="str">
            <v>ENV PET NOW LIMON 2 L</v>
          </cell>
          <cell r="E392">
            <v>1028</v>
          </cell>
          <cell r="F392">
            <v>3447.26</v>
          </cell>
        </row>
        <row r="393">
          <cell r="C393" t="str">
            <v>460028-000000</v>
          </cell>
          <cell r="D393" t="str">
            <v>ENVASE NATURAL 2.8 L</v>
          </cell>
          <cell r="E393">
            <v>5923</v>
          </cell>
          <cell r="F393">
            <v>48023.7</v>
          </cell>
        </row>
        <row r="394">
          <cell r="C394" t="str">
            <v>460028-001016</v>
          </cell>
          <cell r="D394" t="str">
            <v>ENV NAT NOW LAVATRASTES 2.8 L CA</v>
          </cell>
          <cell r="E394">
            <v>88</v>
          </cell>
          <cell r="F394">
            <v>897.24</v>
          </cell>
        </row>
        <row r="395">
          <cell r="C395" t="str">
            <v>460028-001017</v>
          </cell>
          <cell r="D395" t="str">
            <v>ENV NAT NOW LAVATRASTES 2.8 L PR</v>
          </cell>
          <cell r="E395">
            <v>252</v>
          </cell>
          <cell r="F395">
            <v>2322.89</v>
          </cell>
        </row>
        <row r="396">
          <cell r="C396" t="str">
            <v>460040-101021</v>
          </cell>
          <cell r="D396" t="str">
            <v>ENV BCO 4L D13 NOW PRELAVADOR</v>
          </cell>
          <cell r="E396">
            <v>118</v>
          </cell>
          <cell r="F396">
            <v>1123.55</v>
          </cell>
        </row>
        <row r="397">
          <cell r="C397" t="str">
            <v>460040-107025</v>
          </cell>
          <cell r="D397" t="str">
            <v>ENV BCO 4L D13 MC BAÑOS Y AZULEJOS</v>
          </cell>
          <cell r="E397">
            <v>948</v>
          </cell>
          <cell r="F397">
            <v>8349.5400000000009</v>
          </cell>
        </row>
        <row r="398">
          <cell r="C398" t="str">
            <v>460050-000000</v>
          </cell>
          <cell r="D398" t="str">
            <v>ENVASE PET CRISTAL 5 L</v>
          </cell>
          <cell r="E398">
            <v>3821</v>
          </cell>
          <cell r="F398">
            <v>20600.61</v>
          </cell>
        </row>
        <row r="399">
          <cell r="C399" t="str">
            <v>460050-001007</v>
          </cell>
          <cell r="D399" t="str">
            <v>ENV PET SUAVIZANTE NOW 5L</v>
          </cell>
          <cell r="E399">
            <v>238</v>
          </cell>
          <cell r="F399">
            <v>1616.36</v>
          </cell>
        </row>
        <row r="400">
          <cell r="C400" t="str">
            <v>460050-001017</v>
          </cell>
          <cell r="D400" t="str">
            <v>ENV PET NOW LIMON 5 L</v>
          </cell>
          <cell r="E400">
            <v>44</v>
          </cell>
          <cell r="F400">
            <v>293.08</v>
          </cell>
        </row>
        <row r="401">
          <cell r="C401" t="str">
            <v>460050-002004</v>
          </cell>
          <cell r="D401" t="str">
            <v>ENV PET SEN PINO 5 L</v>
          </cell>
          <cell r="E401">
            <v>257</v>
          </cell>
          <cell r="F401">
            <v>1611.01</v>
          </cell>
        </row>
        <row r="402">
          <cell r="C402" t="str">
            <v>460050-002029</v>
          </cell>
          <cell r="D402" t="str">
            <v>ENV PET SEN DETERGENTE 5 L</v>
          </cell>
          <cell r="E402">
            <v>2</v>
          </cell>
          <cell r="F402">
            <v>14.76</v>
          </cell>
        </row>
        <row r="403">
          <cell r="C403" t="str">
            <v>460050-100000</v>
          </cell>
          <cell r="D403" t="str">
            <v>ENVASE NATURAL 5 L D13 DISEÑO INNOVADOR</v>
          </cell>
          <cell r="E403">
            <v>120</v>
          </cell>
          <cell r="F403">
            <v>956.4</v>
          </cell>
        </row>
        <row r="404">
          <cell r="C404" t="str">
            <v>460050-104001</v>
          </cell>
          <cell r="D404" t="str">
            <v>ENV 5L D13 INNOVADOR PISOS MADERA</v>
          </cell>
          <cell r="E404">
            <v>399</v>
          </cell>
          <cell r="F404">
            <v>3754.2</v>
          </cell>
        </row>
        <row r="405">
          <cell r="C405" t="str">
            <v>460050-301001</v>
          </cell>
          <cell r="D405" t="str">
            <v>ENV PET BCO NOW MULTIUSOS 5 L</v>
          </cell>
          <cell r="E405">
            <v>557</v>
          </cell>
          <cell r="F405">
            <v>3330.86</v>
          </cell>
        </row>
        <row r="406">
          <cell r="C406" t="str">
            <v>460050-400000</v>
          </cell>
          <cell r="D406" t="str">
            <v>ENV NAR 5L D13 DISEÑO NOW</v>
          </cell>
          <cell r="E406">
            <v>8610</v>
          </cell>
          <cell r="F406">
            <v>88682.99</v>
          </cell>
        </row>
        <row r="407">
          <cell r="C407" t="str">
            <v>460050-401001</v>
          </cell>
          <cell r="D407" t="str">
            <v>ENV NAR 5L D13 NOW DESENGRASANTE MX</v>
          </cell>
          <cell r="E407">
            <v>6</v>
          </cell>
          <cell r="F407">
            <v>75.36</v>
          </cell>
        </row>
        <row r="408">
          <cell r="C408" t="str">
            <v>460050-401002</v>
          </cell>
          <cell r="D408" t="str">
            <v>ENV NAR 5L D13 NOW ALL PURPOSE DEGREASER</v>
          </cell>
          <cell r="E408">
            <v>104</v>
          </cell>
          <cell r="F408">
            <v>1179.69</v>
          </cell>
        </row>
        <row r="409">
          <cell r="C409" t="str">
            <v>460050-409003</v>
          </cell>
          <cell r="D409" t="str">
            <v>ENV NAR 5L D13 MM MULTIUSOS DESENGRASANTE</v>
          </cell>
          <cell r="E409">
            <v>10507</v>
          </cell>
          <cell r="F409">
            <v>119514.81</v>
          </cell>
        </row>
        <row r="410">
          <cell r="C410" t="str">
            <v>460050-500000</v>
          </cell>
          <cell r="D410" t="str">
            <v>ENV NATURAL 5L D13 DISEÑO NOW</v>
          </cell>
          <cell r="E410">
            <v>2233</v>
          </cell>
          <cell r="F410">
            <v>21213.5</v>
          </cell>
        </row>
        <row r="411">
          <cell r="C411" t="str">
            <v>460050-501003</v>
          </cell>
          <cell r="D411" t="str">
            <v>ENV NAT 5L NOW DES COCINA CA</v>
          </cell>
          <cell r="E411">
            <v>114</v>
          </cell>
          <cell r="F411">
            <v>1310.48</v>
          </cell>
        </row>
        <row r="412">
          <cell r="C412" t="str">
            <v>460050-509004</v>
          </cell>
          <cell r="D412" t="str">
            <v>ENV NAT 5L MM VIDRIOS Y SUPERFICIES</v>
          </cell>
          <cell r="E412">
            <v>8590</v>
          </cell>
          <cell r="F412">
            <v>91294.16</v>
          </cell>
        </row>
        <row r="413">
          <cell r="C413" t="str">
            <v>460050-509010</v>
          </cell>
          <cell r="D413" t="str">
            <v>ENV NAT 5L MM DESENGRASANTE AUTOMOTRIZ</v>
          </cell>
          <cell r="E413">
            <v>1194</v>
          </cell>
          <cell r="F413">
            <v>13585.81</v>
          </cell>
        </row>
        <row r="414">
          <cell r="C414" t="str">
            <v>460050-700000</v>
          </cell>
          <cell r="D414" t="str">
            <v>ENVASE PET VERDE 5 L</v>
          </cell>
          <cell r="E414">
            <v>1152</v>
          </cell>
          <cell r="F414">
            <v>6335.79</v>
          </cell>
        </row>
        <row r="415">
          <cell r="C415" t="str">
            <v>460050-800000</v>
          </cell>
          <cell r="D415" t="str">
            <v>ENVASE BLANCO 5 L D13 DISEÑO NOW</v>
          </cell>
          <cell r="E415">
            <v>4050</v>
          </cell>
          <cell r="F415">
            <v>39690.17</v>
          </cell>
        </row>
        <row r="416">
          <cell r="C416" t="str">
            <v>460050-801008</v>
          </cell>
          <cell r="D416" t="str">
            <v>ENV BCO 5 L D13 NOW BAÑOS Y AZULEJOS</v>
          </cell>
          <cell r="E416">
            <v>411</v>
          </cell>
          <cell r="F416">
            <v>6098.52</v>
          </cell>
        </row>
        <row r="417">
          <cell r="C417" t="str">
            <v>460050-801021</v>
          </cell>
          <cell r="D417" t="str">
            <v>ENV BCO 5 L D13 NOW PRELAVADOR</v>
          </cell>
          <cell r="E417">
            <v>73</v>
          </cell>
          <cell r="F417">
            <v>836.58</v>
          </cell>
        </row>
        <row r="418">
          <cell r="C418" t="str">
            <v>460050-809005</v>
          </cell>
          <cell r="D418" t="str">
            <v>ENV BCO 5 L D13 MM BAÑOS Y AZULEJOS</v>
          </cell>
          <cell r="E418">
            <v>19061</v>
          </cell>
          <cell r="F418">
            <v>207742.32</v>
          </cell>
        </row>
        <row r="419">
          <cell r="C419" t="str">
            <v>460050-809012</v>
          </cell>
          <cell r="D419" t="str">
            <v>ENV BCO 5 L D13 MM ABRILANTADOR DE VINIL</v>
          </cell>
          <cell r="E419">
            <v>3266</v>
          </cell>
          <cell r="F419">
            <v>39238.5</v>
          </cell>
        </row>
        <row r="420">
          <cell r="C420" t="str">
            <v>460090-000000</v>
          </cell>
          <cell r="D420" t="str">
            <v>ENVASE 9L TIPO A COLOR BLANCO</v>
          </cell>
          <cell r="E420">
            <v>1257</v>
          </cell>
          <cell r="F420">
            <v>18023.330000000002</v>
          </cell>
        </row>
        <row r="421">
          <cell r="C421" t="str">
            <v>460090-009007</v>
          </cell>
          <cell r="D421" t="str">
            <v>ENV 9L TIPO A BCO MM DETERGENTE</v>
          </cell>
          <cell r="E421">
            <v>599</v>
          </cell>
          <cell r="F421">
            <v>9255.77</v>
          </cell>
        </row>
        <row r="422">
          <cell r="C422" t="str">
            <v>460090-009008</v>
          </cell>
          <cell r="D422" t="str">
            <v>ENV 10 L TIPO A BCO MM DETERGENTE</v>
          </cell>
          <cell r="E422">
            <v>17550</v>
          </cell>
          <cell r="F422">
            <v>277779.69</v>
          </cell>
        </row>
        <row r="423">
          <cell r="C423" t="str">
            <v>460090-200000</v>
          </cell>
          <cell r="D423" t="str">
            <v>ENVASE 9L TIPO A COLOR AZUL</v>
          </cell>
          <cell r="E423">
            <v>2522</v>
          </cell>
          <cell r="F423">
            <v>36701.1</v>
          </cell>
        </row>
        <row r="424">
          <cell r="C424" t="str">
            <v>460090-209006</v>
          </cell>
          <cell r="D424" t="str">
            <v>ENV 9L TIPO A AZUL MM SUAVIZANTE</v>
          </cell>
          <cell r="E424">
            <v>13947</v>
          </cell>
          <cell r="F424">
            <v>223582.61</v>
          </cell>
        </row>
        <row r="425">
          <cell r="C425" t="str">
            <v>460090-300000</v>
          </cell>
          <cell r="D425" t="str">
            <v>ENVASE 9L TIPO B COLOR BLANCO</v>
          </cell>
          <cell r="E425">
            <v>629</v>
          </cell>
          <cell r="F425">
            <v>10689.57</v>
          </cell>
        </row>
        <row r="426">
          <cell r="C426" t="str">
            <v>460090-305000</v>
          </cell>
          <cell r="D426" t="str">
            <v>ENV 9L TIPO B BCO NS DETERGENTE</v>
          </cell>
          <cell r="E426">
            <v>128</v>
          </cell>
          <cell r="F426">
            <v>2439.27</v>
          </cell>
        </row>
        <row r="427">
          <cell r="C427" t="str">
            <v>460090-400000</v>
          </cell>
          <cell r="D427" t="str">
            <v>ENVASE 9L TIPO B COLOR AZUL</v>
          </cell>
          <cell r="E427">
            <v>2128</v>
          </cell>
          <cell r="F427">
            <v>34969.97</v>
          </cell>
        </row>
        <row r="428">
          <cell r="C428" t="str">
            <v>460090-405001</v>
          </cell>
          <cell r="D428" t="str">
            <v>ENV 9L TIPO B AZUL NATURAL SCIENCE SUAVIZANTE</v>
          </cell>
          <cell r="E428">
            <v>10</v>
          </cell>
          <cell r="F428">
            <v>186.87</v>
          </cell>
        </row>
        <row r="429">
          <cell r="C429" t="str">
            <v>460090-500000</v>
          </cell>
          <cell r="D429" t="str">
            <v>ENVASE TIPO B 9L COLOR NEGRO</v>
          </cell>
          <cell r="E429">
            <v>993</v>
          </cell>
          <cell r="F429">
            <v>17754.84</v>
          </cell>
        </row>
        <row r="430">
          <cell r="C430" t="str">
            <v>460090-505002</v>
          </cell>
          <cell r="D430" t="str">
            <v>ENV 9L TIPO B NGO NATURAL SCIENCE DET R. OSCURA</v>
          </cell>
          <cell r="E430">
            <v>212</v>
          </cell>
          <cell r="F430">
            <v>3969.22</v>
          </cell>
        </row>
        <row r="431">
          <cell r="C431" t="str">
            <v>460090-600000</v>
          </cell>
          <cell r="D431" t="str">
            <v>ENVASE TIPO A 9L COLOR NEGRO</v>
          </cell>
          <cell r="E431">
            <v>56</v>
          </cell>
          <cell r="F431">
            <v>796.16</v>
          </cell>
        </row>
        <row r="432">
          <cell r="C432" t="str">
            <v>460090-609008</v>
          </cell>
          <cell r="D432" t="str">
            <v>ENV 9L TIPO A NGO MM DETERGENTE R. OSCURA</v>
          </cell>
          <cell r="E432">
            <v>8093</v>
          </cell>
          <cell r="F432">
            <v>127524.38</v>
          </cell>
        </row>
        <row r="433">
          <cell r="C433" t="str">
            <v>460090-700000</v>
          </cell>
          <cell r="D433" t="str">
            <v>ENVASE TIPO A 9L COLOR FIUSHA 500 GRS</v>
          </cell>
          <cell r="E433">
            <v>235</v>
          </cell>
          <cell r="F433">
            <v>3955.86</v>
          </cell>
        </row>
        <row r="434">
          <cell r="C434" t="str">
            <v>460090-701021</v>
          </cell>
          <cell r="D434" t="str">
            <v>ENV 10 L TIPO A FIUSHA NOW QUITAMANCHAS</v>
          </cell>
          <cell r="E434">
            <v>691</v>
          </cell>
          <cell r="F434">
            <v>14389.43</v>
          </cell>
        </row>
        <row r="435">
          <cell r="C435" t="str">
            <v>460090-709010</v>
          </cell>
          <cell r="D435" t="str">
            <v>ENV 10 L TIPO A FIUSHA MM QUITAMANCHAS</v>
          </cell>
          <cell r="E435">
            <v>9677</v>
          </cell>
          <cell r="F435">
            <v>194329.34</v>
          </cell>
        </row>
        <row r="436">
          <cell r="C436" t="str">
            <v>460100-000000</v>
          </cell>
          <cell r="D436" t="str">
            <v>ENVASE PET CRISTAL 10 L (CON ASA Y TAPA)</v>
          </cell>
          <cell r="E436">
            <v>3652</v>
          </cell>
          <cell r="F436">
            <v>25859.96</v>
          </cell>
        </row>
        <row r="437">
          <cell r="C437" t="str">
            <v>460100-001017</v>
          </cell>
          <cell r="D437" t="str">
            <v>ENV PET NOW LIMÓN 10 L</v>
          </cell>
          <cell r="E437">
            <v>26</v>
          </cell>
          <cell r="F437">
            <v>225.04</v>
          </cell>
        </row>
        <row r="438">
          <cell r="C438" t="str">
            <v>460100-002002</v>
          </cell>
          <cell r="D438" t="str">
            <v>ENV PET SEN LAVANDA 10 L</v>
          </cell>
          <cell r="E438">
            <v>82</v>
          </cell>
          <cell r="F438">
            <v>709.3</v>
          </cell>
        </row>
        <row r="439">
          <cell r="C439" t="str">
            <v>460100-009013</v>
          </cell>
          <cell r="D439" t="str">
            <v>ENV PET MM LIMPIADOR BRISA DE MAR 10 L</v>
          </cell>
          <cell r="E439">
            <v>341</v>
          </cell>
          <cell r="F439">
            <v>2784.95</v>
          </cell>
        </row>
        <row r="440">
          <cell r="C440" t="str">
            <v>460100-100000</v>
          </cell>
          <cell r="D440" t="str">
            <v>ENV PET VERDE TRASLÚCIDO 10 L</v>
          </cell>
          <cell r="E440">
            <v>5068</v>
          </cell>
          <cell r="F440">
            <v>38010</v>
          </cell>
        </row>
        <row r="441">
          <cell r="C441" t="str">
            <v>460100-102004</v>
          </cell>
          <cell r="D441" t="str">
            <v>ENV PET SENSACIONAL LIMPIADOR PINO 10 L</v>
          </cell>
          <cell r="E441">
            <v>68</v>
          </cell>
          <cell r="F441">
            <v>625.6</v>
          </cell>
        </row>
        <row r="442">
          <cell r="C442" t="str">
            <v>460100-109001</v>
          </cell>
          <cell r="D442" t="str">
            <v>ENV PET MM LIMPIADOR PINO 10 L</v>
          </cell>
          <cell r="E442">
            <v>9834</v>
          </cell>
          <cell r="F442">
            <v>83466.31</v>
          </cell>
        </row>
        <row r="443">
          <cell r="C443" t="str">
            <v>460100-200000</v>
          </cell>
          <cell r="D443" t="str">
            <v>ENV VERDE AMARILLENTO 10 L T/VERDE</v>
          </cell>
          <cell r="E443">
            <v>75</v>
          </cell>
          <cell r="F443">
            <v>1719.22</v>
          </cell>
        </row>
        <row r="444">
          <cell r="C444" t="str">
            <v>460100-209003</v>
          </cell>
          <cell r="D444" t="str">
            <v>ENV VDE MM DESENG MULTIUSOS CONC T/VERDE</v>
          </cell>
          <cell r="E444">
            <v>7456</v>
          </cell>
          <cell r="F444">
            <v>184131.44</v>
          </cell>
        </row>
        <row r="445">
          <cell r="C445" t="str">
            <v>460100-300000</v>
          </cell>
          <cell r="D445" t="str">
            <v>ENV NATURAL 10 L T/AZUL</v>
          </cell>
          <cell r="E445">
            <v>6</v>
          </cell>
          <cell r="F445">
            <v>134.91</v>
          </cell>
        </row>
        <row r="446">
          <cell r="C446" t="str">
            <v>460100-309011</v>
          </cell>
          <cell r="D446" t="str">
            <v>ENV NAT MM SHAMPOO AUTOMOTRIZ 10 L T/AZUL</v>
          </cell>
          <cell r="E446">
            <v>5731</v>
          </cell>
          <cell r="F446">
            <v>140980.18</v>
          </cell>
        </row>
        <row r="447">
          <cell r="C447" t="str">
            <v>460100-800000</v>
          </cell>
          <cell r="D447" t="str">
            <v>ENVASE BLANCO 10 L T/AZUL</v>
          </cell>
          <cell r="E447">
            <v>5</v>
          </cell>
          <cell r="F447">
            <v>109.5</v>
          </cell>
        </row>
        <row r="448">
          <cell r="C448" t="str">
            <v>460200-100000</v>
          </cell>
          <cell r="D448" t="str">
            <v>ENVASE VERDE NACARADO 20 L TAPA AMARILLA</v>
          </cell>
          <cell r="E448">
            <v>5</v>
          </cell>
          <cell r="F448">
            <v>196.02</v>
          </cell>
        </row>
        <row r="449">
          <cell r="C449" t="str">
            <v>460200-102004</v>
          </cell>
          <cell r="D449" t="str">
            <v>ENV SENSACIONAL LIMPIADOR PINO 20 L</v>
          </cell>
          <cell r="E449">
            <v>70</v>
          </cell>
          <cell r="F449">
            <v>2759.69</v>
          </cell>
        </row>
        <row r="450">
          <cell r="C450" t="str">
            <v>460200-109001</v>
          </cell>
          <cell r="D450" t="str">
            <v>ENV VER NAC MM LIMPIADOR PINO 20 L</v>
          </cell>
          <cell r="E450">
            <v>6778</v>
          </cell>
          <cell r="F450">
            <v>277673.88</v>
          </cell>
        </row>
        <row r="451">
          <cell r="C451" t="str">
            <v>460200-500000</v>
          </cell>
          <cell r="D451" t="str">
            <v>ENVASE NATURAL 20 L TAPA ROSA</v>
          </cell>
          <cell r="E451">
            <v>3</v>
          </cell>
          <cell r="F451">
            <v>117.99</v>
          </cell>
        </row>
        <row r="452">
          <cell r="C452" t="str">
            <v>460200-502026</v>
          </cell>
          <cell r="D452" t="str">
            <v>ENV SENSACIONAL SUAVIZANTE 20L T/ROSA</v>
          </cell>
          <cell r="E452">
            <v>240</v>
          </cell>
          <cell r="F452">
            <v>9768.32</v>
          </cell>
        </row>
        <row r="453">
          <cell r="C453" t="str">
            <v>460200-507022</v>
          </cell>
          <cell r="D453" t="str">
            <v>ENV NAT MC SUAVIZANTE 20L T/ROSA</v>
          </cell>
          <cell r="E453">
            <v>838</v>
          </cell>
          <cell r="F453">
            <v>31172.42</v>
          </cell>
        </row>
        <row r="454">
          <cell r="C454" t="str">
            <v>460200-509006</v>
          </cell>
          <cell r="D454" t="str">
            <v>ENV NAT MM SUAVIZANTE 20 L T/ROSA</v>
          </cell>
          <cell r="E454">
            <v>10319</v>
          </cell>
          <cell r="F454">
            <v>422738.46</v>
          </cell>
        </row>
        <row r="455">
          <cell r="C455" t="str">
            <v>460200-600000</v>
          </cell>
          <cell r="D455" t="str">
            <v>ENVASE NATURAL 20 L TAPA AZUL</v>
          </cell>
          <cell r="E455">
            <v>3</v>
          </cell>
          <cell r="F455">
            <v>117.99</v>
          </cell>
        </row>
        <row r="456">
          <cell r="C456" t="str">
            <v>460200-601003</v>
          </cell>
          <cell r="D456" t="str">
            <v>ENV NOW DESENGRASANTE DE COCINAS 20L</v>
          </cell>
          <cell r="E456">
            <v>98</v>
          </cell>
          <cell r="F456">
            <v>3555.93</v>
          </cell>
        </row>
        <row r="457">
          <cell r="C457" t="str">
            <v>460200-601004</v>
          </cell>
          <cell r="D457" t="str">
            <v>ENV NOW VIDRIOS Y SUPERFICIES 20L</v>
          </cell>
          <cell r="E457">
            <v>2</v>
          </cell>
          <cell r="F457">
            <v>74.95</v>
          </cell>
        </row>
        <row r="458">
          <cell r="C458" t="str">
            <v>460200-601017</v>
          </cell>
          <cell r="D458" t="str">
            <v>ENV NOW LIMPIADOR LIMÓN 20L</v>
          </cell>
          <cell r="E458">
            <v>23</v>
          </cell>
          <cell r="F458">
            <v>927.93</v>
          </cell>
        </row>
        <row r="459">
          <cell r="C459" t="str">
            <v>460200-602002</v>
          </cell>
          <cell r="D459" t="str">
            <v>ENV SENSACIONAL LAVANDA 20L T/MORADA</v>
          </cell>
          <cell r="E459">
            <v>5</v>
          </cell>
          <cell r="F459">
            <v>189.25</v>
          </cell>
        </row>
        <row r="460">
          <cell r="C460" t="str">
            <v>460200-602029</v>
          </cell>
          <cell r="D460" t="str">
            <v>ENV SENSACIONAL DETERGENTE 20L T/AZUL</v>
          </cell>
          <cell r="E460">
            <v>480</v>
          </cell>
          <cell r="F460">
            <v>19530.990000000002</v>
          </cell>
        </row>
        <row r="461">
          <cell r="C461" t="str">
            <v>460200-603001</v>
          </cell>
          <cell r="D461" t="str">
            <v>ENV MIRACHEM 500 18.9 L</v>
          </cell>
          <cell r="E461">
            <v>38</v>
          </cell>
          <cell r="F461">
            <v>1551.54</v>
          </cell>
        </row>
        <row r="462">
          <cell r="C462" t="str">
            <v>460200-607005</v>
          </cell>
          <cell r="D462" t="str">
            <v>ENV SC LAVANDA 20 L TAPA AZUL CA</v>
          </cell>
          <cell r="E462">
            <v>64</v>
          </cell>
          <cell r="F462">
            <v>2443.7199999999998</v>
          </cell>
        </row>
        <row r="463">
          <cell r="C463" t="str">
            <v>460200-609007</v>
          </cell>
          <cell r="D463" t="str">
            <v>ENV NAT MM DETERGENTE 20L T/AZUL</v>
          </cell>
          <cell r="E463">
            <v>9806</v>
          </cell>
          <cell r="F463">
            <v>402509.05</v>
          </cell>
        </row>
        <row r="464">
          <cell r="C464" t="str">
            <v>460200-802015</v>
          </cell>
          <cell r="D464" t="str">
            <v>ENV BLANQUEADOR SENSACIONAL 20L T/AZUL</v>
          </cell>
          <cell r="E464">
            <v>90</v>
          </cell>
          <cell r="F464">
            <v>3668.65</v>
          </cell>
        </row>
        <row r="465">
          <cell r="C465" t="str">
            <v>460200-809002</v>
          </cell>
          <cell r="D465" t="str">
            <v>ENV BCO MM BLANQUEADOR 20 L</v>
          </cell>
          <cell r="E465">
            <v>9216</v>
          </cell>
          <cell r="F465">
            <v>378077.69</v>
          </cell>
        </row>
        <row r="466">
          <cell r="C466" t="str">
            <v>460700-000000</v>
          </cell>
          <cell r="D466" t="str">
            <v>PORRON CAP 70 KGS (PEROXIDO)</v>
          </cell>
          <cell r="E466">
            <v>9</v>
          </cell>
          <cell r="F466">
            <v>1763.49</v>
          </cell>
        </row>
        <row r="467">
          <cell r="C467" t="str">
            <v>462160-800000</v>
          </cell>
          <cell r="D467" t="str">
            <v>ENVASE AZUL 208 L</v>
          </cell>
          <cell r="E467">
            <v>6</v>
          </cell>
          <cell r="F467">
            <v>2397.96</v>
          </cell>
        </row>
        <row r="468">
          <cell r="C468" t="str">
            <v>469999-000000</v>
          </cell>
          <cell r="D468" t="str">
            <v>CONTENEDOR NAT 1000 L VALV MARIPOSA</v>
          </cell>
          <cell r="E468">
            <v>57</v>
          </cell>
          <cell r="F468">
            <v>67611.59</v>
          </cell>
        </row>
        <row r="469">
          <cell r="C469" t="str">
            <v>469999-000001</v>
          </cell>
          <cell r="D469" t="str">
            <v>CONTENEDOR DE 1 TONELADA (IBC DE PEROXIDO)</v>
          </cell>
          <cell r="E469">
            <v>8</v>
          </cell>
          <cell r="F469">
            <v>33345.019999999997</v>
          </cell>
        </row>
        <row r="470">
          <cell r="C470" t="str">
            <v>470000-000101</v>
          </cell>
          <cell r="D470" t="str">
            <v>TAPA R-28 BLANCA</v>
          </cell>
          <cell r="E470">
            <v>2022</v>
          </cell>
          <cell r="F470">
            <v>343.74</v>
          </cell>
        </row>
        <row r="471">
          <cell r="C471" t="str">
            <v>470000-000102</v>
          </cell>
          <cell r="D471" t="str">
            <v>TAPA POLIGONAL R-28 AZUL (GV REFILL)</v>
          </cell>
          <cell r="E471">
            <v>60864</v>
          </cell>
          <cell r="F471">
            <v>15823.47</v>
          </cell>
        </row>
        <row r="472">
          <cell r="C472" t="str">
            <v>470000-000280</v>
          </cell>
          <cell r="D472" t="str">
            <v>TAPA DOSIF T/HONGO 28/410 VDE</v>
          </cell>
          <cell r="E472">
            <v>118064</v>
          </cell>
          <cell r="F472">
            <v>80874.77</v>
          </cell>
        </row>
        <row r="473">
          <cell r="C473" t="str">
            <v>470000-000500</v>
          </cell>
          <cell r="D473" t="str">
            <v>TAPA R-45 BLANCA</v>
          </cell>
          <cell r="E473">
            <v>2055</v>
          </cell>
          <cell r="F473">
            <v>688.34</v>
          </cell>
        </row>
        <row r="474">
          <cell r="C474" t="str">
            <v>470000-000509</v>
          </cell>
          <cell r="D474" t="str">
            <v>TAPA 358 AZUL ROYAL 358RBX-S</v>
          </cell>
          <cell r="E474">
            <v>199664</v>
          </cell>
          <cell r="F474">
            <v>59798.69</v>
          </cell>
        </row>
        <row r="475">
          <cell r="C475" t="str">
            <v>470000-000900</v>
          </cell>
          <cell r="D475" t="str">
            <v>VALVULA DOSIF WX300</v>
          </cell>
          <cell r="E475">
            <v>254537</v>
          </cell>
          <cell r="F475">
            <v>812520.84</v>
          </cell>
        </row>
        <row r="476">
          <cell r="C476" t="str">
            <v>470000-000901</v>
          </cell>
          <cell r="D476" t="str">
            <v>VASO DOSIFICADOR WX301</v>
          </cell>
          <cell r="E476">
            <v>272069</v>
          </cell>
          <cell r="F476">
            <v>227456.24</v>
          </cell>
        </row>
        <row r="477">
          <cell r="C477" t="str">
            <v>470000-000902</v>
          </cell>
          <cell r="D477" t="str">
            <v>TAPA R-38 LWB COLOR BLANCO</v>
          </cell>
          <cell r="E477">
            <v>69537</v>
          </cell>
          <cell r="F477">
            <v>30595.52</v>
          </cell>
        </row>
        <row r="478">
          <cell r="C478" t="str">
            <v>470000-000904</v>
          </cell>
          <cell r="D478" t="str">
            <v>VASO DOSIFICADOR WX301 (IMPORTACIÓN)</v>
          </cell>
          <cell r="E478">
            <v>280</v>
          </cell>
          <cell r="F478">
            <v>363.72</v>
          </cell>
        </row>
        <row r="479">
          <cell r="C479" t="str">
            <v>470000-000905</v>
          </cell>
          <cell r="D479" t="str">
            <v>TAPA R-38 LWB COLOR NEGRO</v>
          </cell>
          <cell r="E479">
            <v>38751</v>
          </cell>
          <cell r="F479">
            <v>16880.73</v>
          </cell>
        </row>
        <row r="480">
          <cell r="C480" t="str">
            <v>470000-000906</v>
          </cell>
          <cell r="D480" t="str">
            <v>TAPA R-38 CON POLIFOAM 1102K PP/F3 BLANCA</v>
          </cell>
          <cell r="E480">
            <v>7150</v>
          </cell>
          <cell r="F480">
            <v>3420.6</v>
          </cell>
        </row>
        <row r="481">
          <cell r="C481" t="str">
            <v>470000-000907</v>
          </cell>
          <cell r="D481" t="str">
            <v>VALVULA DOSIFICADORA DELTA TAP R-38/400 BOTON AZUL</v>
          </cell>
          <cell r="E481">
            <v>73857</v>
          </cell>
          <cell r="F481">
            <v>311077.95</v>
          </cell>
        </row>
        <row r="482">
          <cell r="C482" t="str">
            <v>470000-000908</v>
          </cell>
          <cell r="D482" t="str">
            <v>VASO MEDIDOR PARA DELTA-TAP</v>
          </cell>
          <cell r="E482">
            <v>68887</v>
          </cell>
          <cell r="F482">
            <v>88076.25</v>
          </cell>
        </row>
        <row r="483">
          <cell r="C483" t="str">
            <v>470001-000109</v>
          </cell>
          <cell r="D483" t="str">
            <v>ATOM TS3 DEXTER SPRAY-STREAM AZUL REFLEX</v>
          </cell>
          <cell r="E483">
            <v>11431</v>
          </cell>
          <cell r="F483">
            <v>24519.49</v>
          </cell>
        </row>
        <row r="484">
          <cell r="C484" t="str">
            <v>470001-000110</v>
          </cell>
          <cell r="D484" t="str">
            <v>ATOM TS3 DEXTER SPRAY-STREAM TRAN-AZUL R</v>
          </cell>
          <cell r="E484">
            <v>361420</v>
          </cell>
          <cell r="F484">
            <v>811266.99</v>
          </cell>
        </row>
        <row r="485">
          <cell r="C485" t="str">
            <v>470001-000111</v>
          </cell>
          <cell r="D485" t="str">
            <v>ATOM TS3 DEXTER SPRAY-STREAM AZUL REFLEX (ESPUMANTE)</v>
          </cell>
          <cell r="E485">
            <v>83697</v>
          </cell>
          <cell r="F485">
            <v>194218.89</v>
          </cell>
        </row>
        <row r="486">
          <cell r="C486" t="str">
            <v>480000-000100</v>
          </cell>
          <cell r="D486" t="str">
            <v>CORRUGADO NOW MISCELANEOS 1L R11 FLAUTA C</v>
          </cell>
          <cell r="E486">
            <v>6913</v>
          </cell>
          <cell r="F486">
            <v>52060.75</v>
          </cell>
        </row>
        <row r="487">
          <cell r="C487" t="str">
            <v>480000-000103</v>
          </cell>
          <cell r="D487" t="str">
            <v>CORRUGADO 1 L GV ANTI-HONGOS</v>
          </cell>
          <cell r="E487">
            <v>24</v>
          </cell>
          <cell r="F487">
            <v>172.8</v>
          </cell>
        </row>
        <row r="488">
          <cell r="C488" t="str">
            <v>480000-000109</v>
          </cell>
          <cell r="D488" t="str">
            <v>CAJA 1 L GV ANTI-HONGOS (37.3 x 33.3 x 29)</v>
          </cell>
          <cell r="E488">
            <v>3392</v>
          </cell>
          <cell r="F488">
            <v>28347.77</v>
          </cell>
        </row>
        <row r="489">
          <cell r="C489" t="str">
            <v>480000-000204</v>
          </cell>
          <cell r="D489" t="str">
            <v>CORRUGADO PET 2 L S/IMPRESION</v>
          </cell>
          <cell r="E489">
            <v>1174</v>
          </cell>
          <cell r="F489">
            <v>5764.29</v>
          </cell>
        </row>
        <row r="490">
          <cell r="C490" t="str">
            <v>480000-000280</v>
          </cell>
          <cell r="D490" t="str">
            <v>CAJA LAVATRASTES 2.8 L</v>
          </cell>
          <cell r="E490">
            <v>6907</v>
          </cell>
          <cell r="F490">
            <v>47422.89</v>
          </cell>
        </row>
        <row r="491">
          <cell r="C491" t="str">
            <v>480000-000281</v>
          </cell>
          <cell r="D491" t="str">
            <v>DIV INTERNO LAVATRASTES 2.8 L</v>
          </cell>
          <cell r="E491">
            <v>5225</v>
          </cell>
          <cell r="F491">
            <v>23601.33</v>
          </cell>
        </row>
        <row r="492">
          <cell r="C492" t="str">
            <v>480000-000282</v>
          </cell>
          <cell r="D492" t="str">
            <v>CAJA NOW LAVATRASTES 2.8 L CA</v>
          </cell>
          <cell r="E492">
            <v>77</v>
          </cell>
          <cell r="F492">
            <v>770</v>
          </cell>
        </row>
        <row r="493">
          <cell r="C493" t="str">
            <v>480000-000283</v>
          </cell>
          <cell r="D493" t="str">
            <v>DIV INT NOW LAVATRASTES 2.8 L CA</v>
          </cell>
          <cell r="E493">
            <v>648</v>
          </cell>
          <cell r="F493">
            <v>4138.95</v>
          </cell>
        </row>
        <row r="494">
          <cell r="C494" t="str">
            <v>480000-000374</v>
          </cell>
          <cell r="D494" t="str">
            <v>CORRUGADO PET 3.785 L S/IMPRESION</v>
          </cell>
          <cell r="E494">
            <v>864</v>
          </cell>
          <cell r="F494">
            <v>4579.2</v>
          </cell>
        </row>
        <row r="495">
          <cell r="C495" t="str">
            <v>480000-000500</v>
          </cell>
          <cell r="D495" t="str">
            <v>CORRUGADO PET 5 L CM</v>
          </cell>
          <cell r="E495">
            <v>93</v>
          </cell>
          <cell r="F495">
            <v>604.5</v>
          </cell>
        </row>
        <row r="496">
          <cell r="C496" t="str">
            <v>480000-000502</v>
          </cell>
          <cell r="D496" t="str">
            <v>CAJA INNOVADOR PISOS MADERA 5LT 40ECT LB</v>
          </cell>
          <cell r="E496">
            <v>2400</v>
          </cell>
          <cell r="F496">
            <v>27072</v>
          </cell>
        </row>
        <row r="497">
          <cell r="C497" t="str">
            <v>480000-000503</v>
          </cell>
          <cell r="D497" t="str">
            <v>DIV INT INNOVADOR PISOS MADERA 5LT 40ECT LB</v>
          </cell>
          <cell r="E497">
            <v>27</v>
          </cell>
          <cell r="F497">
            <v>174.96</v>
          </cell>
        </row>
        <row r="498">
          <cell r="C498" t="str">
            <v>480000-000504</v>
          </cell>
          <cell r="D498" t="str">
            <v>CAJA NOW 4+1 CA</v>
          </cell>
          <cell r="E498">
            <v>461</v>
          </cell>
          <cell r="F498">
            <v>4199.22</v>
          </cell>
        </row>
        <row r="499">
          <cell r="C499" t="str">
            <v>480000-000505</v>
          </cell>
          <cell r="D499" t="str">
            <v>DIV INT NOW 4+1 CA</v>
          </cell>
          <cell r="E499">
            <v>685</v>
          </cell>
          <cell r="F499">
            <v>6411.61</v>
          </cell>
        </row>
        <row r="500">
          <cell r="C500" t="str">
            <v>480000-000506</v>
          </cell>
          <cell r="D500" t="str">
            <v>CAJA NOW 5+1 CA</v>
          </cell>
          <cell r="E500">
            <v>3704</v>
          </cell>
          <cell r="F500">
            <v>48605.38</v>
          </cell>
        </row>
        <row r="501">
          <cell r="C501" t="str">
            <v>480000-000507</v>
          </cell>
          <cell r="D501" t="str">
            <v>DIV INT NOW 5+1 CA</v>
          </cell>
          <cell r="E501">
            <v>1920</v>
          </cell>
          <cell r="F501">
            <v>19343.21</v>
          </cell>
        </row>
        <row r="502">
          <cell r="C502" t="str">
            <v>480000-000508</v>
          </cell>
          <cell r="D502" t="str">
            <v>CAJA NOW PISOS MADERA 5LT CA</v>
          </cell>
          <cell r="E502">
            <v>2400</v>
          </cell>
          <cell r="F502">
            <v>22932</v>
          </cell>
        </row>
        <row r="503">
          <cell r="C503" t="str">
            <v>480000-000509</v>
          </cell>
          <cell r="D503" t="str">
            <v>DIV INT NOW PISOS MADERA 5LT CA</v>
          </cell>
          <cell r="E503">
            <v>1975</v>
          </cell>
          <cell r="F503">
            <v>14077.8</v>
          </cell>
        </row>
        <row r="504">
          <cell r="C504" t="str">
            <v>480003-000100</v>
          </cell>
          <cell r="D504" t="str">
            <v>DIV CORTO MISCELANEOS 1 L 23 ECT (330X290)</v>
          </cell>
          <cell r="E504">
            <v>5624</v>
          </cell>
          <cell r="F504">
            <v>5805.39</v>
          </cell>
        </row>
        <row r="505">
          <cell r="C505" t="str">
            <v>480003-000503</v>
          </cell>
          <cell r="D505" t="str">
            <v>DIV CORTO 4+1 (88x30.5 CM) R11/KG CB</v>
          </cell>
          <cell r="E505">
            <v>2850</v>
          </cell>
          <cell r="F505">
            <v>8949</v>
          </cell>
        </row>
        <row r="506">
          <cell r="C506" t="str">
            <v>480003-000600</v>
          </cell>
          <cell r="D506" t="str">
            <v>DIV CORTO 5+1 (90.5X30.9 CM) D13</v>
          </cell>
          <cell r="E506">
            <v>13039</v>
          </cell>
          <cell r="F506">
            <v>48957.19</v>
          </cell>
        </row>
        <row r="507">
          <cell r="C507" t="str">
            <v>480003-000900</v>
          </cell>
          <cell r="D507" t="str">
            <v>DIV CORTO 9 L 44ECT CD</v>
          </cell>
          <cell r="E507">
            <v>35588</v>
          </cell>
          <cell r="F507">
            <v>82234.36</v>
          </cell>
        </row>
        <row r="508">
          <cell r="C508" t="str">
            <v>480003-001000</v>
          </cell>
          <cell r="D508" t="str">
            <v>DIV CORTO 4R 10L (98X42.7 CM) 44 ECT</v>
          </cell>
          <cell r="E508">
            <v>12110</v>
          </cell>
          <cell r="F508">
            <v>72607.67</v>
          </cell>
        </row>
        <row r="509">
          <cell r="C509" t="str">
            <v>480004-000100</v>
          </cell>
          <cell r="D509" t="str">
            <v>DIV LARGO MISCELANEOS 1 L 23 ECT (370X290)</v>
          </cell>
          <cell r="E509">
            <v>4829</v>
          </cell>
          <cell r="F509">
            <v>5640.26</v>
          </cell>
        </row>
        <row r="510">
          <cell r="C510" t="str">
            <v>480004-000600</v>
          </cell>
          <cell r="D510" t="str">
            <v>DIV LARGO 5+1(156X30.9 CM) D13</v>
          </cell>
          <cell r="E510">
            <v>17375</v>
          </cell>
          <cell r="F510">
            <v>104296.89</v>
          </cell>
        </row>
        <row r="511">
          <cell r="C511" t="str">
            <v>480004-000900</v>
          </cell>
          <cell r="D511" t="str">
            <v>DIV LARGO 1R 9 L 44ECT</v>
          </cell>
          <cell r="E511">
            <v>17886</v>
          </cell>
          <cell r="F511">
            <v>88830.83</v>
          </cell>
        </row>
        <row r="512">
          <cell r="C512" t="str">
            <v>480004-000901</v>
          </cell>
          <cell r="D512" t="str">
            <v>DIV LARGO 5R 9 L 44ECT CD</v>
          </cell>
          <cell r="E512">
            <v>8732</v>
          </cell>
          <cell r="F512">
            <v>43367.48</v>
          </cell>
        </row>
        <row r="513">
          <cell r="C513" t="str">
            <v>480004-001000</v>
          </cell>
          <cell r="D513" t="str">
            <v>DIV LARGO 5R 10L (118X42.7 CM) 44 ECT</v>
          </cell>
          <cell r="E513">
            <v>9826</v>
          </cell>
          <cell r="F513">
            <v>68146.259999999995</v>
          </cell>
        </row>
        <row r="514">
          <cell r="C514" t="str">
            <v>480005-000046</v>
          </cell>
          <cell r="D514" t="str">
            <v>POSTE 120 PUNTOS X 46 CMS</v>
          </cell>
          <cell r="E514">
            <v>5800</v>
          </cell>
          <cell r="F514">
            <v>5104</v>
          </cell>
        </row>
        <row r="515">
          <cell r="C515" t="str">
            <v>480005-000096</v>
          </cell>
          <cell r="D515" t="str">
            <v>POSTE 250 PUNTOS X 96 CMS</v>
          </cell>
          <cell r="E515">
            <v>4000</v>
          </cell>
          <cell r="F515">
            <v>14680</v>
          </cell>
        </row>
        <row r="516">
          <cell r="C516" t="str">
            <v>480005-000106</v>
          </cell>
          <cell r="D516" t="str">
            <v>POSTE 200 PUNTOS X 106 CMS</v>
          </cell>
          <cell r="E516">
            <v>580</v>
          </cell>
          <cell r="F516">
            <v>2349</v>
          </cell>
        </row>
        <row r="517">
          <cell r="C517" t="str">
            <v>480005-000109</v>
          </cell>
          <cell r="D517" t="str">
            <v>POSTE 250 PUNTOS X 108.5 CMS</v>
          </cell>
          <cell r="E517">
            <v>23699.000019999999</v>
          </cell>
          <cell r="F517">
            <v>113518.18</v>
          </cell>
        </row>
        <row r="518">
          <cell r="C518" t="str">
            <v>480005-000111</v>
          </cell>
          <cell r="D518" t="str">
            <v>POSTE 250 PUNTOS X 111.5 CMS</v>
          </cell>
          <cell r="E518">
            <v>2016</v>
          </cell>
          <cell r="F518">
            <v>8520</v>
          </cell>
        </row>
        <row r="519">
          <cell r="C519" t="str">
            <v>480005-000115</v>
          </cell>
          <cell r="D519" t="str">
            <v>POSTE 250 PUNTOS X 115 CMS</v>
          </cell>
          <cell r="E519">
            <v>3088</v>
          </cell>
          <cell r="F519">
            <v>13587.2</v>
          </cell>
        </row>
        <row r="520">
          <cell r="C520" t="str">
            <v>480005-000128</v>
          </cell>
          <cell r="D520" t="str">
            <v>POSTE 250 PUNTOS X 127.5 CMS</v>
          </cell>
          <cell r="E520">
            <v>23390</v>
          </cell>
          <cell r="F520">
            <v>131932.57999999999</v>
          </cell>
        </row>
        <row r="521">
          <cell r="C521" t="str">
            <v>480005-000129</v>
          </cell>
          <cell r="D521" t="str">
            <v>POSTE 250 PUNTOS X 129.5 CMS</v>
          </cell>
          <cell r="E521">
            <v>4722</v>
          </cell>
          <cell r="F521">
            <v>24507.18</v>
          </cell>
        </row>
        <row r="522">
          <cell r="C522" t="str">
            <v>480005-000133</v>
          </cell>
          <cell r="D522" t="str">
            <v>POSTE 250 PUNTOS X 133 CMS</v>
          </cell>
          <cell r="E522">
            <v>5198</v>
          </cell>
          <cell r="F522">
            <v>30017.19</v>
          </cell>
        </row>
        <row r="523">
          <cell r="C523" t="str">
            <v>480005-000143</v>
          </cell>
          <cell r="D523" t="str">
            <v>POSTE 200 PUNTOS x 142 CM</v>
          </cell>
          <cell r="E523">
            <v>4909</v>
          </cell>
          <cell r="F523">
            <v>29061.1</v>
          </cell>
        </row>
        <row r="524">
          <cell r="C524" t="str">
            <v>480005-000144</v>
          </cell>
          <cell r="D524" t="str">
            <v>POSTE 250 PUNTOS X 142 CMS</v>
          </cell>
          <cell r="E524">
            <v>18556</v>
          </cell>
          <cell r="F524">
            <v>125604.23</v>
          </cell>
        </row>
        <row r="525">
          <cell r="C525" t="str">
            <v>480005-000170</v>
          </cell>
          <cell r="D525" t="str">
            <v>POSTE 250 PUNTOS X 170 CMS</v>
          </cell>
          <cell r="E525">
            <v>1224</v>
          </cell>
          <cell r="F525">
            <v>8935.2000000000007</v>
          </cell>
        </row>
        <row r="526">
          <cell r="C526" t="str">
            <v>480005-000200</v>
          </cell>
          <cell r="D526" t="str">
            <v>POSTE 250 PUNTOS X 197 CM</v>
          </cell>
          <cell r="E526">
            <v>1849</v>
          </cell>
          <cell r="F526">
            <v>15642.54</v>
          </cell>
        </row>
        <row r="527">
          <cell r="C527" t="str">
            <v>480005-000208</v>
          </cell>
          <cell r="D527" t="str">
            <v>POSTE 200 PUNTOS X 208 CM</v>
          </cell>
          <cell r="E527">
            <v>1568</v>
          </cell>
          <cell r="F527">
            <v>11148.48</v>
          </cell>
        </row>
        <row r="528">
          <cell r="C528" t="str">
            <v>480006-000280</v>
          </cell>
          <cell r="D528" t="str">
            <v>CHAROLA NOW LAVATRASTES 2.8 CA</v>
          </cell>
          <cell r="E528">
            <v>329</v>
          </cell>
          <cell r="F528">
            <v>11811.1</v>
          </cell>
        </row>
        <row r="529">
          <cell r="C529" t="str">
            <v>480006-000500</v>
          </cell>
          <cell r="D529" t="str">
            <v>CHAROLA NOW 4+1 D13</v>
          </cell>
          <cell r="E529">
            <v>308</v>
          </cell>
          <cell r="F529">
            <v>8003.26</v>
          </cell>
        </row>
        <row r="530">
          <cell r="C530" t="str">
            <v>480006-000501</v>
          </cell>
          <cell r="D530" t="str">
            <v>CHAROLA NOW 4+1 LB R16 C</v>
          </cell>
          <cell r="E530">
            <v>284</v>
          </cell>
          <cell r="F530">
            <v>6588.75</v>
          </cell>
        </row>
        <row r="531">
          <cell r="C531" t="str">
            <v>480006-000502</v>
          </cell>
          <cell r="D531" t="str">
            <v>CHAROLA PISOS MADERA 5 L</v>
          </cell>
          <cell r="E531">
            <v>150</v>
          </cell>
          <cell r="F531">
            <v>5119.5</v>
          </cell>
        </row>
        <row r="532">
          <cell r="C532" t="str">
            <v>480006-000505</v>
          </cell>
          <cell r="D532" t="str">
            <v>TAPA NOW 5+1 CA</v>
          </cell>
          <cell r="E532">
            <v>350</v>
          </cell>
          <cell r="F532">
            <v>13384</v>
          </cell>
        </row>
        <row r="533">
          <cell r="C533" t="str">
            <v>480006-000508</v>
          </cell>
          <cell r="D533" t="str">
            <v>CHAROLA MM BLANCA SIN IMPRESIÓN BIPACK</v>
          </cell>
          <cell r="E533">
            <v>1216</v>
          </cell>
          <cell r="F533">
            <v>24830.720000000001</v>
          </cell>
        </row>
        <row r="534">
          <cell r="C534" t="str">
            <v>480006-000603</v>
          </cell>
          <cell r="D534" t="str">
            <v>CHAROLA MM DESENGRASANTE BIPACK</v>
          </cell>
          <cell r="E534">
            <v>6</v>
          </cell>
          <cell r="F534">
            <v>117.34</v>
          </cell>
        </row>
        <row r="535">
          <cell r="C535" t="str">
            <v>480006-000606</v>
          </cell>
          <cell r="D535" t="str">
            <v>CHAROLA MM BAÑOS CON CLORO BIPACK D16</v>
          </cell>
          <cell r="E535">
            <v>2931</v>
          </cell>
          <cell r="F535">
            <v>59850.99</v>
          </cell>
        </row>
        <row r="536">
          <cell r="C536" t="str">
            <v>480006-000607</v>
          </cell>
          <cell r="D536" t="str">
            <v>CHAROLA MM ABRILLANTADOR BIPACK D16</v>
          </cell>
          <cell r="E536">
            <v>1421</v>
          </cell>
          <cell r="F536">
            <v>28949.61</v>
          </cell>
        </row>
        <row r="537">
          <cell r="C537" t="str">
            <v>480006-000608</v>
          </cell>
          <cell r="D537" t="str">
            <v>CHAROLA MM DESENGRASANTE P/MOTORES 5L D16</v>
          </cell>
          <cell r="E537">
            <v>1040</v>
          </cell>
          <cell r="F537">
            <v>21222.11</v>
          </cell>
        </row>
        <row r="538">
          <cell r="C538" t="str">
            <v>480006-000609</v>
          </cell>
          <cell r="D538" t="str">
            <v>CHAROLA MM DESENGRASANTE BIPACK D16</v>
          </cell>
          <cell r="E538">
            <v>917</v>
          </cell>
          <cell r="F538">
            <v>18725.099999999999</v>
          </cell>
        </row>
        <row r="539">
          <cell r="C539" t="str">
            <v>480006-000610</v>
          </cell>
          <cell r="D539" t="str">
            <v>CHAROLA MM VIDRIOS Y SUPERFICIES BIPACK D16</v>
          </cell>
          <cell r="E539">
            <v>796</v>
          </cell>
          <cell r="F539">
            <v>16246.48</v>
          </cell>
        </row>
        <row r="540">
          <cell r="C540" t="str">
            <v>480006-000903</v>
          </cell>
          <cell r="D540" t="str">
            <v>CHAROLA MC SUAVIZANTE 9 L 40 ECT</v>
          </cell>
          <cell r="E540">
            <v>109</v>
          </cell>
          <cell r="F540">
            <v>2218.16</v>
          </cell>
        </row>
        <row r="541">
          <cell r="C541" t="str">
            <v>480006-000905</v>
          </cell>
          <cell r="D541" t="str">
            <v>TAPA BCA SIN IMPRESIÓN 9 L 40 ECT</v>
          </cell>
          <cell r="E541">
            <v>5341</v>
          </cell>
          <cell r="F541">
            <v>118409.92</v>
          </cell>
        </row>
        <row r="542">
          <cell r="C542" t="str">
            <v>480006-000907</v>
          </cell>
          <cell r="D542" t="str">
            <v>CHAROLA MM SUAVIZANTE 9 L 40 ECT</v>
          </cell>
          <cell r="E542">
            <v>261</v>
          </cell>
          <cell r="F542">
            <v>5509.52</v>
          </cell>
        </row>
        <row r="543">
          <cell r="C543" t="str">
            <v>480006-000908</v>
          </cell>
          <cell r="D543" t="str">
            <v>CHAROLA MM DETERGENTE 9 L 40 ECT</v>
          </cell>
          <cell r="E543">
            <v>324</v>
          </cell>
          <cell r="F543">
            <v>6906.02</v>
          </cell>
        </row>
        <row r="544">
          <cell r="C544" t="str">
            <v>480006-000909</v>
          </cell>
          <cell r="D544" t="str">
            <v>CHAROLA MM DETERGENTE R OSCURA 9L</v>
          </cell>
          <cell r="E544">
            <v>143</v>
          </cell>
          <cell r="F544">
            <v>2905.27</v>
          </cell>
        </row>
        <row r="545">
          <cell r="C545" t="str">
            <v>480006-000911</v>
          </cell>
          <cell r="D545" t="str">
            <v>CHAROLA MM SUAVIZANTE 9 L 40 ECT D16</v>
          </cell>
          <cell r="E545">
            <v>350</v>
          </cell>
          <cell r="F545">
            <v>7759.49</v>
          </cell>
        </row>
        <row r="546">
          <cell r="C546" t="str">
            <v>480006-000912</v>
          </cell>
          <cell r="D546" t="str">
            <v>CHAROLA MM DETERGENTE 9 L 40 ECT D16</v>
          </cell>
          <cell r="E546">
            <v>1090</v>
          </cell>
          <cell r="F546">
            <v>24157.39</v>
          </cell>
        </row>
        <row r="547">
          <cell r="C547" t="str">
            <v>480006-000913</v>
          </cell>
          <cell r="D547" t="str">
            <v>CHAROLA MM DETERGENTE R OSCURA 9 L 40 ECT D16</v>
          </cell>
          <cell r="E547">
            <v>2907</v>
          </cell>
          <cell r="F547">
            <v>64420.84</v>
          </cell>
        </row>
        <row r="548">
          <cell r="C548" t="str">
            <v>480006-000914</v>
          </cell>
          <cell r="D548" t="str">
            <v>CHAROLA MM QUITAMANCHAS 9 L 40 ECT D16</v>
          </cell>
          <cell r="E548">
            <v>184</v>
          </cell>
          <cell r="F548">
            <v>3921.96</v>
          </cell>
        </row>
        <row r="549">
          <cell r="C549" t="str">
            <v>480006-001000</v>
          </cell>
          <cell r="D549" t="str">
            <v>CHAROLA MM LIMPIADOR PINO 10 L 44 ECT</v>
          </cell>
          <cell r="E549">
            <v>8</v>
          </cell>
          <cell r="F549">
            <v>178.06</v>
          </cell>
        </row>
        <row r="550">
          <cell r="C550" t="str">
            <v>480006-001001</v>
          </cell>
          <cell r="D550" t="str">
            <v>CHAROLA MM LIMPIADOR MANZANA CANELA 10 L 44 ECT</v>
          </cell>
          <cell r="E550">
            <v>296</v>
          </cell>
          <cell r="F550">
            <v>6298.88</v>
          </cell>
        </row>
        <row r="551">
          <cell r="C551" t="str">
            <v>480006-001003</v>
          </cell>
          <cell r="D551" t="str">
            <v>CHAROLA LIMPIADOR SIN IMPRESION 10 L 44 ECT</v>
          </cell>
          <cell r="E551">
            <v>1914</v>
          </cell>
          <cell r="F551">
            <v>44481.43</v>
          </cell>
        </row>
        <row r="552">
          <cell r="C552" t="str">
            <v>480006-001005</v>
          </cell>
          <cell r="D552" t="str">
            <v>CHAROLA MM LIMPIADOR PINO 10 L 44 ECT D16</v>
          </cell>
          <cell r="E552">
            <v>2944</v>
          </cell>
          <cell r="F552">
            <v>68414.83</v>
          </cell>
        </row>
        <row r="553">
          <cell r="C553" t="str">
            <v>480006-001006</v>
          </cell>
          <cell r="D553" t="str">
            <v>CHAROLA MM LIMPIADOR BRISA DE MAR 10 L 44 ECT D16</v>
          </cell>
          <cell r="E553">
            <v>187</v>
          </cell>
          <cell r="F553">
            <v>4332.18</v>
          </cell>
        </row>
        <row r="554">
          <cell r="C554" t="str">
            <v>480006-001009</v>
          </cell>
          <cell r="D554" t="str">
            <v>CHAROLA MM DETERGENTE 10 L 40 ECT D17</v>
          </cell>
          <cell r="E554">
            <v>3580</v>
          </cell>
          <cell r="F554">
            <v>79368.600000000006</v>
          </cell>
        </row>
        <row r="555">
          <cell r="C555" t="str">
            <v>480006-002001</v>
          </cell>
          <cell r="D555" t="str">
            <v>SEPARADOR CORRUGADO S/G</v>
          </cell>
          <cell r="E555">
            <v>4370</v>
          </cell>
          <cell r="F555">
            <v>27559.25</v>
          </cell>
        </row>
        <row r="556">
          <cell r="C556" t="str">
            <v>480007-000506</v>
          </cell>
          <cell r="D556" t="str">
            <v>ESQ INTERIOR ISO 4+1 D13</v>
          </cell>
          <cell r="E556">
            <v>9</v>
          </cell>
          <cell r="F556">
            <v>20.239999999999998</v>
          </cell>
        </row>
        <row r="557">
          <cell r="C557" t="str">
            <v>480007-000601</v>
          </cell>
          <cell r="D557" t="str">
            <v>ESQ INTERIOR (48.4x30.9 CM) D13</v>
          </cell>
          <cell r="E557">
            <v>13148.2</v>
          </cell>
          <cell r="F557">
            <v>28110.15</v>
          </cell>
        </row>
        <row r="558">
          <cell r="C558" t="str">
            <v>480007-000907</v>
          </cell>
          <cell r="D558" t="str">
            <v>ESQ INTERIOR MM 44 ECT</v>
          </cell>
          <cell r="E558">
            <v>17450</v>
          </cell>
          <cell r="F558">
            <v>39786</v>
          </cell>
        </row>
        <row r="559">
          <cell r="C559" t="str">
            <v>480007-001000</v>
          </cell>
          <cell r="D559" t="str">
            <v>ESQ INTERIOR 10L (48X42.7 CM) 44 ECT</v>
          </cell>
          <cell r="E559">
            <v>7598</v>
          </cell>
          <cell r="F559">
            <v>24313.200000000001</v>
          </cell>
        </row>
        <row r="560">
          <cell r="C560" t="str">
            <v>480008-000500</v>
          </cell>
          <cell r="D560" t="str">
            <v>DIV MEDIANO 4+1 (93x30.5 CM) R11/KG CB</v>
          </cell>
          <cell r="E560">
            <v>3000</v>
          </cell>
          <cell r="F560">
            <v>9840</v>
          </cell>
        </row>
        <row r="561">
          <cell r="C561" t="str">
            <v>480008-000900</v>
          </cell>
          <cell r="D561" t="str">
            <v>DIV MEDIANO 3R 9 L 44ECT CD</v>
          </cell>
          <cell r="E561">
            <v>11192</v>
          </cell>
          <cell r="F561">
            <v>45244.33</v>
          </cell>
        </row>
        <row r="562">
          <cell r="C562" t="str">
            <v>480009-000100</v>
          </cell>
          <cell r="D562" t="str">
            <v>MARCO FOLD 2.5 X 2.5 X CAL.160 X 123 X 98.8CM</v>
          </cell>
          <cell r="E562">
            <v>1000</v>
          </cell>
          <cell r="F562">
            <v>25960</v>
          </cell>
        </row>
        <row r="563">
          <cell r="C563" t="str">
            <v>480009-000101</v>
          </cell>
          <cell r="D563" t="str">
            <v>MARCO FOLD 2.5 X 2.5 X CAL.160 X 122.5 X 104.5CM</v>
          </cell>
          <cell r="E563">
            <v>616</v>
          </cell>
          <cell r="F563">
            <v>16299.36</v>
          </cell>
        </row>
        <row r="564">
          <cell r="C564" t="str">
            <v>480009-000102</v>
          </cell>
          <cell r="D564" t="str">
            <v>MARCO FOLD 2.5 X 2.5 X CAL.160 X 122 X 100.6CM</v>
          </cell>
          <cell r="E564">
            <v>716</v>
          </cell>
          <cell r="F564">
            <v>18644.64</v>
          </cell>
        </row>
        <row r="565">
          <cell r="C565" t="str">
            <v>480009-000113</v>
          </cell>
          <cell r="D565" t="str">
            <v>MARCO FOLDEABLE CAL 160 96X113.5 CM</v>
          </cell>
          <cell r="E565">
            <v>458</v>
          </cell>
          <cell r="F565">
            <v>6787.56</v>
          </cell>
        </row>
        <row r="566">
          <cell r="C566" t="str">
            <v>480009-000122</v>
          </cell>
          <cell r="D566" t="str">
            <v>MARCO FOLDEABLE CALIBRE 160 97X122 CM</v>
          </cell>
          <cell r="E566">
            <v>224</v>
          </cell>
          <cell r="F566">
            <v>4515.84</v>
          </cell>
        </row>
        <row r="567">
          <cell r="C567" t="str">
            <v>490000-000006</v>
          </cell>
          <cell r="D567" t="str">
            <v>PEL PLAS 18"X1300´CAL 080 5 MAN (ROLLO)</v>
          </cell>
          <cell r="E567">
            <v>1952</v>
          </cell>
          <cell r="F567">
            <v>202421.75</v>
          </cell>
        </row>
        <row r="568">
          <cell r="C568" t="str">
            <v>490000-000011</v>
          </cell>
          <cell r="D568" t="str">
            <v>POLIOLEFINA  MR25 CF400, CAL 100-19”</v>
          </cell>
          <cell r="E568">
            <v>141.41682800000001</v>
          </cell>
          <cell r="F568">
            <v>443158.77</v>
          </cell>
        </row>
        <row r="569">
          <cell r="C569" t="str">
            <v>490000-000500</v>
          </cell>
          <cell r="D569" t="str">
            <v>PEL STRECH AUT ALTO DES 30" CAL 80</v>
          </cell>
          <cell r="E569">
            <v>584.69000000000005</v>
          </cell>
          <cell r="F569">
            <v>25874.71</v>
          </cell>
        </row>
        <row r="570">
          <cell r="C570" t="str">
            <v>490000-000501</v>
          </cell>
          <cell r="D570" t="str">
            <v>PEL POL BAJA DENSIDAD CAL 250 ANCHO PLANO 180 MTS</v>
          </cell>
          <cell r="E570">
            <v>3346.5089469999998</v>
          </cell>
          <cell r="F570">
            <v>132187.12</v>
          </cell>
        </row>
        <row r="571">
          <cell r="C571" t="str">
            <v>490000-000502</v>
          </cell>
          <cell r="D571" t="str">
            <v>PEL STRECH NEXUS CAL 80</v>
          </cell>
          <cell r="E571">
            <v>2243.187484</v>
          </cell>
          <cell r="F571">
            <v>177500.4</v>
          </cell>
        </row>
        <row r="572">
          <cell r="C572" t="str">
            <v>490001-100000</v>
          </cell>
          <cell r="D572" t="str">
            <v>CINTA ADHESIVA</v>
          </cell>
          <cell r="E572">
            <v>2740</v>
          </cell>
          <cell r="F572">
            <v>55997.47</v>
          </cell>
        </row>
        <row r="573">
          <cell r="C573" t="str">
            <v>490002-000300</v>
          </cell>
          <cell r="D573" t="str">
            <v>TARIMA CHEP</v>
          </cell>
          <cell r="E573">
            <v>2689</v>
          </cell>
          <cell r="F573">
            <v>68329.429999999993</v>
          </cell>
        </row>
        <row r="574">
          <cell r="C574" t="str">
            <v>490002-000301</v>
          </cell>
          <cell r="D574" t="str">
            <v>TARIMA BLANCA</v>
          </cell>
          <cell r="E574">
            <v>3</v>
          </cell>
          <cell r="F574">
            <v>165</v>
          </cell>
        </row>
        <row r="575">
          <cell r="C575" t="str">
            <v>490002-000302</v>
          </cell>
          <cell r="D575" t="str">
            <v>TARIMA CON TRATAMIENTO FITOSANITARIO</v>
          </cell>
          <cell r="E575">
            <v>66</v>
          </cell>
          <cell r="F575">
            <v>4460</v>
          </cell>
        </row>
        <row r="576">
          <cell r="F576">
            <v>53555316.200000033</v>
          </cell>
        </row>
        <row r="577">
          <cell r="E577">
            <v>0</v>
          </cell>
          <cell r="F577">
            <v>0</v>
          </cell>
        </row>
        <row r="579">
          <cell r="E579">
            <v>0</v>
          </cell>
          <cell r="F579">
            <v>0</v>
          </cell>
        </row>
        <row r="580">
          <cell r="E580">
            <v>0</v>
          </cell>
          <cell r="F580">
            <v>0</v>
          </cell>
        </row>
        <row r="581">
          <cell r="E581">
            <v>0</v>
          </cell>
          <cell r="F581">
            <v>0</v>
          </cell>
        </row>
        <row r="582">
          <cell r="E582">
            <v>0</v>
          </cell>
          <cell r="F582">
            <v>0</v>
          </cell>
        </row>
        <row r="583">
          <cell r="F583">
            <v>0</v>
          </cell>
        </row>
        <row r="584">
          <cell r="F584">
            <v>0</v>
          </cell>
        </row>
        <row r="585">
          <cell r="E585">
            <v>0</v>
          </cell>
          <cell r="F585">
            <v>0</v>
          </cell>
        </row>
        <row r="586">
          <cell r="F586">
            <v>0</v>
          </cell>
        </row>
        <row r="587">
          <cell r="F587">
            <v>0</v>
          </cell>
        </row>
        <row r="588">
          <cell r="F588">
            <v>0</v>
          </cell>
        </row>
        <row r="589">
          <cell r="E589">
            <v>0</v>
          </cell>
          <cell r="F589">
            <v>0</v>
          </cell>
        </row>
        <row r="590">
          <cell r="E590">
            <v>0</v>
          </cell>
          <cell r="F590">
            <v>0</v>
          </cell>
        </row>
        <row r="591">
          <cell r="E591">
            <v>0</v>
          </cell>
          <cell r="F591">
            <v>0</v>
          </cell>
        </row>
        <row r="592">
          <cell r="E592">
            <v>0</v>
          </cell>
          <cell r="F592">
            <v>0</v>
          </cell>
        </row>
        <row r="594">
          <cell r="D594" t="e">
            <v>#N/A</v>
          </cell>
          <cell r="E594" t="e">
            <v>#N/A</v>
          </cell>
          <cell r="F594">
            <v>0</v>
          </cell>
        </row>
        <row r="595">
          <cell r="E595">
            <v>0</v>
          </cell>
          <cell r="F595">
            <v>0</v>
          </cell>
        </row>
        <row r="596">
          <cell r="E596">
            <v>0</v>
          </cell>
          <cell r="F596">
            <v>0</v>
          </cell>
        </row>
        <row r="597">
          <cell r="F597">
            <v>0</v>
          </cell>
        </row>
        <row r="598">
          <cell r="E598">
            <v>0</v>
          </cell>
          <cell r="F598">
            <v>0</v>
          </cell>
        </row>
        <row r="600">
          <cell r="E600">
            <v>0</v>
          </cell>
          <cell r="F600">
            <v>0</v>
          </cell>
        </row>
        <row r="601">
          <cell r="E601">
            <v>0</v>
          </cell>
          <cell r="F601">
            <v>0</v>
          </cell>
        </row>
        <row r="602">
          <cell r="E602">
            <v>0</v>
          </cell>
          <cell r="F602">
            <v>0</v>
          </cell>
        </row>
        <row r="603">
          <cell r="E603">
            <v>0</v>
          </cell>
          <cell r="F603">
            <v>0</v>
          </cell>
        </row>
        <row r="604">
          <cell r="E604">
            <v>0</v>
          </cell>
          <cell r="F604">
            <v>0</v>
          </cell>
        </row>
        <row r="605">
          <cell r="E605">
            <v>0</v>
          </cell>
          <cell r="F605">
            <v>0</v>
          </cell>
        </row>
        <row r="606">
          <cell r="F606">
            <v>0</v>
          </cell>
        </row>
        <row r="607">
          <cell r="F607">
            <v>0</v>
          </cell>
        </row>
        <row r="608">
          <cell r="F608">
            <v>0</v>
          </cell>
        </row>
        <row r="609">
          <cell r="F609">
            <v>0</v>
          </cell>
        </row>
        <row r="610">
          <cell r="E610">
            <v>0</v>
          </cell>
          <cell r="F610">
            <v>0</v>
          </cell>
        </row>
        <row r="611">
          <cell r="F611">
            <v>0</v>
          </cell>
        </row>
        <row r="612">
          <cell r="F612">
            <v>0</v>
          </cell>
        </row>
        <row r="613">
          <cell r="E613">
            <v>0</v>
          </cell>
          <cell r="F613">
            <v>0</v>
          </cell>
        </row>
        <row r="614">
          <cell r="E614">
            <v>0</v>
          </cell>
          <cell r="F614">
            <v>0</v>
          </cell>
        </row>
        <row r="615">
          <cell r="E615">
            <v>0</v>
          </cell>
          <cell r="F615">
            <v>0</v>
          </cell>
        </row>
        <row r="616">
          <cell r="E616">
            <v>0</v>
          </cell>
          <cell r="F616">
            <v>0</v>
          </cell>
        </row>
        <row r="618">
          <cell r="F618">
            <v>0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o de dotaciones (2)"/>
      <sheetName val="I m p l o s i ó n"/>
      <sheetName val="COTIZACION CITY CLUB ABR 19"/>
      <sheetName val="COTIZACION CITY CLUB (2)"/>
      <sheetName val="COT COSTCO NOV 19"/>
      <sheetName val="COTIZACION CITY C NOV 19"/>
      <sheetName val="COT SCM MM BRISA DE MAR"/>
      <sheetName val="Dotaciones Sep 16"/>
      <sheetName val="OP-COR-A-53"/>
      <sheetName val="COT HOME D PISOS LAMINADOS"/>
      <sheetName val="COTIZACION MM BLANQUEADOR 10 L"/>
      <sheetName val="COTIZACION AMAZON"/>
      <sheetName val="COTIZACION CENTROAMERICA"/>
      <sheetName val="COTIZACION CENTROAMERICA II"/>
      <sheetName val="COTIZACION CHILD PROOF"/>
      <sheetName val="COT ROPA BLANCA "/>
      <sheetName val="COT SM MM ABRILLANTADOR"/>
      <sheetName val="MARGENES MARCO BARCENAS"/>
      <sheetName val="COTIZACION GTA GUATEMALA OCT19"/>
      <sheetName val="Dotaciones Octubre 19"/>
      <sheetName val="BENEFICIO ECO NVAS FORMULAS"/>
      <sheetName val="COTIZACION OPTIVOSA"/>
      <sheetName val="COTIZACION PRO MEX"/>
      <sheetName val="MARGENES DG"/>
      <sheetName val="costos de perfumacion"/>
      <sheetName val="PRODUCTOS                      "/>
      <sheetName val="MANZANA CANELA 19"/>
      <sheetName val="LIMPIADOR PINO"/>
      <sheetName val="BLANQUEADOR"/>
      <sheetName val="DESENGRASANTE"/>
      <sheetName val="VIDRIOS Y SUPERFICIES"/>
      <sheetName val="QUITAMANCHAS"/>
      <sheetName val="BAÑOS ANTIHONGOS"/>
      <sheetName val="DETERGENTE OSCURA"/>
      <sheetName val="LINEA AUTOMOTRIZ"/>
      <sheetName val="SUAVIZANTES"/>
      <sheetName val="DETERGENTE COLOR"/>
      <sheetName val="LAVATRASTES"/>
      <sheetName val="VENTAS PROMEDIO"/>
      <sheetName val="BASE EM"/>
      <sheetName val="EXPLOSION DE MATERIALES"/>
      <sheetName val="PROYECTO HEB"/>
      <sheetName val="MAT PRIM"/>
      <sheetName val="BRISA DE MAR"/>
      <sheetName val="PROYECTO JOI CANADIAN STORES"/>
      <sheetName val="LAVANDA"/>
      <sheetName val="ESPECIALIDADES HOME DEPOT"/>
      <sheetName val="M I R A C H E M"/>
      <sheetName val="COCINA"/>
      <sheetName val="LIMON"/>
      <sheetName val="COTIZACION MM LAVANDA 2019"/>
      <sheetName val="COSTOS TARGET LAVANDA"/>
      <sheetName val="OP-COR-A-02 N"/>
      <sheetName val="OP-COR-B-48"/>
      <sheetName val="PRECIOS                        "/>
      <sheetName val="COTIZACION  ROPA BLANCA"/>
      <sheetName val="COSTOS TARGET SAMS CLUB"/>
      <sheetName val="COTIZACION MM BRISA DE MAR 2020"/>
      <sheetName val="CALCULO DE SUBSIDIO 2018"/>
      <sheetName val="ER NOW MULTIUSOS"/>
      <sheetName val="Analisis Promociones TLMK"/>
      <sheetName val="COTIZACION NOW DESENGRASANTE"/>
      <sheetName val="COTIZACION MASCOTAS"/>
      <sheetName val="COT CITY MC QUITAMANCHAS"/>
      <sheetName val="COTIZACION JOI CANADIAN STORES"/>
      <sheetName val="OP-COR-A-02"/>
      <sheetName val="COT GREAT VALUE"/>
      <sheetName val="COT DET ROPA BCA"/>
      <sheetName val="COT MANZANA CANELA"/>
      <sheetName val="ACT PRECIOS VER CHILD PROOF"/>
      <sheetName val="JUSTIFICACION DE PRECIOS"/>
      <sheetName val="DETALLE DE DESCTO ABRILLANTADOR"/>
      <sheetName val="COTIZACION ROPA OSCURA"/>
      <sheetName val="REVISION DE PRECIOS EMPLEADOS"/>
      <sheetName val="COTIZACION HEB"/>
      <sheetName val="DETERGENTE FREE &amp; CLEAR"/>
      <sheetName val="PROY AURRERA 2019"/>
      <sheetName val="PROY JABON BARRA LIQUIDO"/>
      <sheetName val="PROY LIMPIADOR AMONIA CITY"/>
      <sheetName val="INCREMENTOS POR PRODUCTO"/>
      <sheetName val="MARGENES SUAVIZANTE DG"/>
      <sheetName val="MARGENES"/>
      <sheetName val="PROY AURRERA 2018"/>
      <sheetName val="Precios TLMK L1"/>
      <sheetName val="Precios TLMK L2"/>
      <sheetName val="Precios TLMK L3"/>
      <sheetName val="Precios TLMK L4"/>
      <sheetName val="Precios Mirachem"/>
      <sheetName val="CARGOS POR DAÑOS"/>
      <sheetName val="ER PROYECTADO SAMS"/>
      <sheetName val="FLORES DE VERANO"/>
      <sheetName val="OP-COR-B-48 (2)"/>
      <sheetName val="MANZANA CANELA"/>
      <sheetName val="MANZANA CANELA nueva dosis de f"/>
      <sheetName val="MANZANA COMPARATIVO 16-17"/>
      <sheetName val="ANALISIS DE PRECIOS EMPLEADOS"/>
      <sheetName val="EM PROY HOME DEPOT INICIAL"/>
      <sheetName val="ADQUISICION"/>
      <sheetName val="Precios TLMK Jun 19"/>
      <sheetName val="Precios TLMK SEP 18"/>
      <sheetName val="Precios TLMK Abr 18"/>
      <sheetName val="Precios TLMK Ene 18"/>
      <sheetName val="Otros"/>
      <sheetName val="Requisicion de Muestras "/>
      <sheetName val="Pisos madera y Cantera"/>
      <sheetName val="JABON LIQUIDO TIPO BARRA"/>
      <sheetName val="Precios TLMK F1"/>
      <sheetName val="Precios TLMK F2"/>
      <sheetName val="Precios TLMK F3"/>
      <sheetName val="Precios TLMK F4"/>
      <sheetName val="Precios TLMK"/>
      <sheetName val="Precios Render"/>
      <sheetName val="Precios TLMK Ene 17"/>
      <sheetName val="Precios TLMK Automotriz"/>
      <sheetName val="Programa de pipas"/>
      <sheetName val="Multiusos Pino (2)"/>
      <sheetName val="Plan Maestro Etiquetado"/>
      <sheetName val="Reacondicionado"/>
      <sheetName val="AJUSTES Y VARIOS"/>
      <sheetName val="INVENTARIOS"/>
      <sheetName val="VP"/>
      <sheetName val="BM"/>
      <sheetName val="BASE EXPLOSION DE MATERIALES DO"/>
      <sheetName val="COSTO DE FACTURAS"/>
      <sheetName val="COSTO LOTE PILOTO SUAV JUL19"/>
      <sheetName val="LOTE PILOTO QUITAMANCHAS"/>
      <sheetName val="LOTE PILOTO QUITAMANCHAS 2"/>
      <sheetName val="AJUSTE BLANQUEADOR"/>
      <sheetName val="Cargos a daños grales"/>
      <sheetName val="COT SM MM PROYECTOS OCT 19"/>
      <sheetName val="PROYECTOS                      "/>
      <sheetName val="DETERGENTE BEBE"/>
      <sheetName val="SUAVIZANTE BEBE"/>
      <sheetName val="COSTOS TARGET CITY CLUB"/>
      <sheetName val="PROY LIMPIAPARABRISAS"/>
      <sheetName val="PROY SHAMPOO MASCOTAS"/>
      <sheetName val="JABON LIQUIDO MANOS"/>
      <sheetName val="PROY DETERGENTE BLANCA"/>
      <sheetName val="PISOS LAMINADOS"/>
      <sheetName val="MP PROYECTOS"/>
      <sheetName val="PROY DESINFECTANTE (ODOBAN)"/>
      <sheetName val="PROY BLANQUEADOR MASCOTAS"/>
      <sheetName val="PROY SHAMPOO ROPA FINA"/>
      <sheetName val="COTIZACIONES                   "/>
      <sheetName val="ER TELEMARKETING BUEN FIN"/>
      <sheetName val="MARGENES PROMEX"/>
      <sheetName val="LOTE PILOTO SUAV 011019"/>
      <sheetName val="LOTE PILOTO ABRILLAN 071019"/>
      <sheetName val="LOTE PILOTO BAÑOS 071019"/>
      <sheetName val="COSTO DET R O PILOTO 141019"/>
      <sheetName val="LOTE DET LÍQUIDO "/>
      <sheetName val="PILOTO LAVATRASTES 141019"/>
      <sheetName val="PILOTO BRISA DE MAR"/>
      <sheetName val="AF-COR-B-6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47">
          <cell r="G147">
            <v>11.967183200000001</v>
          </cell>
        </row>
      </sheetData>
      <sheetData sheetId="28" refreshError="1"/>
      <sheetData sheetId="29">
        <row r="155">
          <cell r="G155">
            <v>2.4334699999999998</v>
          </cell>
        </row>
      </sheetData>
      <sheetData sheetId="30" refreshError="1"/>
      <sheetData sheetId="31" refreshError="1"/>
      <sheetData sheetId="32" refreshError="1"/>
      <sheetData sheetId="33">
        <row r="12">
          <cell r="C12">
            <v>3.7033787</v>
          </cell>
        </row>
      </sheetData>
      <sheetData sheetId="34" refreshError="1"/>
      <sheetData sheetId="35" refreshError="1"/>
      <sheetData sheetId="36">
        <row r="17">
          <cell r="D17">
            <v>54.752292753999996</v>
          </cell>
        </row>
      </sheetData>
      <sheetData sheetId="37">
        <row r="205">
          <cell r="G205">
            <v>0.94499999999999995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287">
          <cell r="G287">
            <v>0.93600000000000005</v>
          </cell>
        </row>
      </sheetData>
      <sheetData sheetId="44" refreshError="1"/>
      <sheetData sheetId="45">
        <row r="12">
          <cell r="F12">
            <v>1.3883415020000001</v>
          </cell>
        </row>
      </sheetData>
      <sheetData sheetId="46">
        <row r="201">
          <cell r="G201">
            <v>42.675609999999999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>
        <row r="1">
          <cell r="E1">
            <v>21</v>
          </cell>
        </row>
      </sheetData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o de dotaciones (2)"/>
      <sheetName val="I m p l o s i ó n"/>
      <sheetName val="COTIZACION GARROTON PR"/>
      <sheetName val="COT COSTCO OCT 19"/>
      <sheetName val="BENEFICIO ECO NVAS FORMULAS"/>
      <sheetName val="Dotaciones Sep 16"/>
      <sheetName val="OP-COR-A-53"/>
      <sheetName val="COT HOME D PISOS LAMINADOS"/>
      <sheetName val="COTIZACION MM BLANQUEADOR 10 L"/>
      <sheetName val="COTIZACION AMAZON"/>
      <sheetName val="COTIZACION CENTROAMERICA"/>
      <sheetName val="COTIZACION CENTROAMERICA II"/>
      <sheetName val="COTIZACION CHILD PROOF"/>
      <sheetName val="COT ROPA BLANCA "/>
      <sheetName val="COT SM MM ABRILLANTADOR"/>
      <sheetName val="MARGENES MARCO BARCENAS"/>
      <sheetName val="COTIZACION GTA GUATEMALA OCT19"/>
      <sheetName val="MARGENES ESP DG"/>
      <sheetName val="costos de perfumacion"/>
      <sheetName val="PRODUCTOS                      "/>
      <sheetName val="MANZANA CANELA 19"/>
      <sheetName val="LIMPIADOR PINO"/>
      <sheetName val="BLANQUEADOR"/>
      <sheetName val="DESENGRASANTE"/>
      <sheetName val="VIDRIOS Y SUPERFICIES"/>
      <sheetName val="BAÑOS ANTIHONGOS"/>
      <sheetName val="DETERGENTE COLOR"/>
      <sheetName val="DETERGENTE OSCURA"/>
      <sheetName val="QUITAMANCHAS"/>
      <sheetName val="LINEA AUTOMOTRIZ"/>
      <sheetName val="BRISA DE MAR"/>
      <sheetName val="MAT PRIM"/>
      <sheetName val="LAVATRASTES"/>
      <sheetName val="VENTAS PROMEDIO"/>
      <sheetName val="BASE EM"/>
      <sheetName val="EXPLOSION DE MATERIALES"/>
      <sheetName val="SUAVIZANTES"/>
      <sheetName val="ESPECIALIDADES HOME DEPOT"/>
      <sheetName val="M I R A C H E M"/>
      <sheetName val="COCINA"/>
      <sheetName val="LIMON"/>
      <sheetName val="LAVANDA 2019"/>
      <sheetName val="COTIZACION MM LAVANDA 2019"/>
      <sheetName val="COSTOS TARGET LAVANDA"/>
      <sheetName val="OP-COR-A-02 N"/>
      <sheetName val="OP-COR-B-48"/>
      <sheetName val="PRECIOS                        "/>
      <sheetName val="COTIZACION  ROPA BLANCA"/>
      <sheetName val="COSTOS TARGET SAMS CLUB"/>
      <sheetName val="COTIZACION MM BRISA DE MAR 2020"/>
      <sheetName val="COSTOS TARGET CITY CLUB"/>
      <sheetName val="CALCULO DE SUBSIDIO 2018"/>
      <sheetName val="ER NOW MULTIUSOS"/>
      <sheetName val="Analisis Promociones TLMK"/>
      <sheetName val="COTIZACION NOW DESENGRASANTE"/>
      <sheetName val="COTIZACION MASCOTAS"/>
      <sheetName val="COT CITY MC QUITAMANCHAS"/>
      <sheetName val="COTIZACION CITY CLUB"/>
      <sheetName val="PROYECTO JOI CANADIAN STORES"/>
      <sheetName val="COTIZACION JOI CANADIAN STORES"/>
      <sheetName val="OP-COR-A-02"/>
      <sheetName val="COT GREAT VALUE"/>
      <sheetName val="COT DET ROPA BCA"/>
      <sheetName val="COT MANZANA CANELA"/>
      <sheetName val="ACT PRECIOS VER CHILD PROOF"/>
      <sheetName val="JUSTIFICACION DE PRECIOS"/>
      <sheetName val="DETALLE DE DESCTO ABRILLANTADOR"/>
      <sheetName val="COTIZACION ROPA OSCURA"/>
      <sheetName val="REVISION DE PRECIOS EMPLEADOS"/>
      <sheetName val="PROYECTO HEB"/>
      <sheetName val="COTIZACION HEB"/>
      <sheetName val="DETERGENTE FREE &amp; CLEAR"/>
      <sheetName val="PROY AURRERA 2019"/>
      <sheetName val="PROY JABON BARRA LIQUIDO"/>
      <sheetName val="PROY LIMPIADOR AMONIA CITY"/>
      <sheetName val="PROY SHAMPOO PERRO"/>
      <sheetName val="INCREMENTOS POR PRODUCTO"/>
      <sheetName val="MARGENES SUAVIZANTE DG"/>
      <sheetName val="MARGENES"/>
      <sheetName val="PROY AURRERA 2018"/>
      <sheetName val="Precios TLMK L1"/>
      <sheetName val="Precios TLMK L2"/>
      <sheetName val="Precios TLMK L3"/>
      <sheetName val="Precios TLMK L4"/>
      <sheetName val="Precios Mirachem"/>
      <sheetName val="CARGOS POR DAÑOS"/>
      <sheetName val="ER PROYECTADO SAMS"/>
      <sheetName val="FLORES DE VERANO"/>
      <sheetName val="OP-COR-B-48 (2)"/>
      <sheetName val="MANZANA CANELA"/>
      <sheetName val="MANZANA CANELA nueva dosis de f"/>
      <sheetName val="MANZANA COMPARATIVO 16-17"/>
      <sheetName val="ANALISIS DE PRECIOS EMPLEADOS"/>
      <sheetName val="EM PROY HOME DEPOT INICIAL"/>
      <sheetName val="ADQUISICION"/>
      <sheetName val="Precios TLMK Jun 19"/>
      <sheetName val="Precios TLMK SEP 18"/>
      <sheetName val="Precios TLMK Abr 18"/>
      <sheetName val="Precios TLMK Ene 18"/>
      <sheetName val="Otros"/>
      <sheetName val="Requisicion de Muestras "/>
      <sheetName val="Pisos madera y Cantera"/>
      <sheetName val="JABON LIQUIDO TIPO BARRA"/>
      <sheetName val="Precios TLMK F1"/>
      <sheetName val="Precios TLMK F2"/>
      <sheetName val="Precios TLMK F3"/>
      <sheetName val="Precios TLMK F4"/>
      <sheetName val="Precios TLMK"/>
      <sheetName val="Precios Render"/>
      <sheetName val="Precios TLMK Ene 17"/>
      <sheetName val="Precios TLMK Automotriz"/>
      <sheetName val="Programa de pipas"/>
      <sheetName val="Multiusos Pino (2)"/>
      <sheetName val="Plan Maestro Etiquetado"/>
      <sheetName val="Reacondicionado"/>
      <sheetName val="AJUSTES Y VARIOS"/>
      <sheetName val="INVENTARIOS"/>
      <sheetName val="VP"/>
      <sheetName val="BM"/>
      <sheetName val="BASE EXPLOSION DE MATERIALES DO"/>
      <sheetName val="COSTO DE FACTURAS"/>
      <sheetName val="COSTO LOTE PILOTO SUAV JUL19"/>
      <sheetName val="LOTE PILOTO QUITAMANCHAS"/>
      <sheetName val="LOTE PILOTO QUITAMANCHAS 2"/>
      <sheetName val="AJUSTE BLANQUEADOR"/>
      <sheetName val="Cargos a daños grales"/>
      <sheetName val="PROYECTOS                      "/>
      <sheetName val="COT SM MM PROYECTOS OCT 19"/>
      <sheetName val="DETERGENTE BEBE"/>
      <sheetName val="SUAVIZANTE BEBE"/>
      <sheetName val="JABON LIQUIDO MANOS"/>
      <sheetName val="PROY DETERGENTE BLANCA"/>
      <sheetName val="PISOS LAMINADOS"/>
      <sheetName val="MP PROYECTOS"/>
      <sheetName val="PROY DESINFECTANTE (ODOBAN)"/>
      <sheetName val="PROY BLANQUEADOR MASCOTAS"/>
      <sheetName val="SHAMPOO ROPA FINA"/>
      <sheetName val="COTIZACIONES                   "/>
      <sheetName val="ER TELEMARKETING BUEN FIN"/>
      <sheetName val="MARGENES PROMEX"/>
      <sheetName val="LIMPIAPARABRISAS"/>
      <sheetName val="LOTE PILOTO SUAV 011019"/>
      <sheetName val="LOTE PILOTO ABRILLAN 071019"/>
      <sheetName val="LOTE PILOTO BAÑOS 071019"/>
      <sheetName val="COSTO DET R O PILOTO 141019"/>
      <sheetName val="LOTE DET LÍQUIDO "/>
      <sheetName val="PILOTO LAVATRASTES 141019"/>
      <sheetName val="COTIZACION CITY CLUB (2)"/>
      <sheetName val="COT COSTCO NOV 19"/>
      <sheetName val="PROY LIMPIAPARABRISAS"/>
      <sheetName val="PROY SHAMPOO ROPA FINA"/>
      <sheetName val="COTIZACION PRO MEX"/>
      <sheetName val="COTIZACION CITY CLUB ABR 19"/>
      <sheetName val="COTIZACION CITY C NOV 19"/>
      <sheetName val="COTIZACION OPTIVOSA"/>
      <sheetName val="COT SCM MM BRISA DE MAR"/>
      <sheetName val="Dotaciones Octubre 19"/>
      <sheetName val="MARGENES DG"/>
      <sheetName val="PROY SHAMPOO MASCO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1">
          <cell r="C21">
            <v>40.68770599655555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>
        <row r="18">
          <cell r="C18">
            <v>67.925080672000007</v>
          </cell>
        </row>
      </sheetData>
      <sheetData sheetId="29"/>
      <sheetData sheetId="30"/>
      <sheetData sheetId="31"/>
      <sheetData sheetId="32">
        <row r="16">
          <cell r="D16">
            <v>31.469098961904756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22">
          <cell r="E22">
            <v>39.234725475955557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>
        <row r="16">
          <cell r="C16">
            <v>61.677900947619051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>
        <row r="17">
          <cell r="D17">
            <v>57.102626000000015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>
        <row r="24">
          <cell r="D24">
            <v>69.373119435000007</v>
          </cell>
        </row>
      </sheetData>
      <sheetData sheetId="148"/>
      <sheetData sheetId="149"/>
      <sheetData sheetId="150">
        <row r="18">
          <cell r="I18">
            <v>73.075618386000002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-DC-FO-44"/>
      <sheetName val="Hoja1"/>
    </sheetNames>
    <sheetDataSet>
      <sheetData sheetId="0"/>
      <sheetData sheetId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B-58"/>
      <sheetName val="Hoja1"/>
    </sheetNames>
    <sheetDataSet>
      <sheetData sheetId="0"/>
      <sheetData sheetId="1">
        <row r="1">
          <cell r="E1" t="str">
            <v>109001-001000</v>
          </cell>
          <cell r="F1" t="str">
            <v>Pino 10L</v>
          </cell>
          <cell r="G1">
            <v>201060</v>
          </cell>
          <cell r="H1">
            <v>13354405.200000001</v>
          </cell>
        </row>
        <row r="2">
          <cell r="E2" t="str">
            <v>109001-002000</v>
          </cell>
          <cell r="F2" t="str">
            <v>Pino 20L</v>
          </cell>
          <cell r="G2">
            <v>130608</v>
          </cell>
          <cell r="H2">
            <v>18768369.599999998</v>
          </cell>
        </row>
        <row r="3">
          <cell r="E3" t="str">
            <v>109002-002000</v>
          </cell>
          <cell r="F3" t="str">
            <v>Blanq 20L</v>
          </cell>
          <cell r="G3">
            <v>380064</v>
          </cell>
          <cell r="H3">
            <v>37656741.119999997</v>
          </cell>
        </row>
        <row r="4">
          <cell r="E4" t="str">
            <v>109003-000600</v>
          </cell>
          <cell r="F4" t="str">
            <v>Desengrasante Bipack</v>
          </cell>
          <cell r="G4">
            <v>269700</v>
          </cell>
          <cell r="H4">
            <v>18873606</v>
          </cell>
        </row>
        <row r="5">
          <cell r="E5" t="str">
            <v>109003-001000</v>
          </cell>
          <cell r="F5" t="str">
            <v>Deseng 10L</v>
          </cell>
          <cell r="G5">
            <v>165700</v>
          </cell>
          <cell r="H5">
            <v>18359560</v>
          </cell>
        </row>
        <row r="6">
          <cell r="E6" t="str">
            <v>109004-000600</v>
          </cell>
          <cell r="F6" t="str">
            <v>Vidrios Bipack</v>
          </cell>
          <cell r="G6">
            <v>168896</v>
          </cell>
          <cell r="H6">
            <v>8782592</v>
          </cell>
        </row>
        <row r="7">
          <cell r="E7" t="str">
            <v>109005-000600</v>
          </cell>
          <cell r="F7" t="str">
            <v>Baños bipack</v>
          </cell>
          <cell r="G7">
            <v>329672</v>
          </cell>
          <cell r="H7">
            <v>26532002.560000002</v>
          </cell>
        </row>
        <row r="8">
          <cell r="E8" t="str">
            <v>109006-000900</v>
          </cell>
          <cell r="F8" t="str">
            <v>Suav 9L</v>
          </cell>
          <cell r="G8">
            <v>546840</v>
          </cell>
          <cell r="H8">
            <v>51348276</v>
          </cell>
        </row>
        <row r="9">
          <cell r="E9" t="str">
            <v>109006-002000</v>
          </cell>
          <cell r="F9" t="str">
            <v>Suav 20L</v>
          </cell>
          <cell r="G9">
            <v>456288</v>
          </cell>
          <cell r="H9">
            <v>83026164.480000004</v>
          </cell>
        </row>
        <row r="10">
          <cell r="E10" t="str">
            <v>109007-000900</v>
          </cell>
          <cell r="F10" t="str">
            <v>Det 9L</v>
          </cell>
          <cell r="G10">
            <v>562800</v>
          </cell>
          <cell r="H10">
            <v>69911016</v>
          </cell>
        </row>
        <row r="11">
          <cell r="E11" t="str">
            <v>109007-002000</v>
          </cell>
          <cell r="F11" t="str">
            <v>Det 20L</v>
          </cell>
          <cell r="G11">
            <v>520944</v>
          </cell>
          <cell r="H11">
            <v>119197196.64000002</v>
          </cell>
        </row>
        <row r="12">
          <cell r="E12" t="str">
            <v>109008-000900</v>
          </cell>
          <cell r="F12" t="str">
            <v>Det osc 9L</v>
          </cell>
          <cell r="G12">
            <v>168600</v>
          </cell>
          <cell r="H12">
            <v>18006480</v>
          </cell>
        </row>
        <row r="13">
          <cell r="E13" t="str">
            <v>109009-001000</v>
          </cell>
          <cell r="F13" t="str">
            <v>Quitamanchas</v>
          </cell>
          <cell r="G13">
            <v>157800</v>
          </cell>
          <cell r="H13">
            <v>18778200</v>
          </cell>
        </row>
        <row r="14">
          <cell r="E14" t="str">
            <v>109010-000500</v>
          </cell>
          <cell r="F14">
            <v>0</v>
          </cell>
          <cell r="G14">
            <v>0</v>
          </cell>
          <cell r="H14">
            <v>0</v>
          </cell>
        </row>
        <row r="15">
          <cell r="E15" t="str">
            <v>109011-001000</v>
          </cell>
          <cell r="F15">
            <v>0</v>
          </cell>
          <cell r="G15">
            <v>0</v>
          </cell>
          <cell r="H15">
            <v>0</v>
          </cell>
        </row>
        <row r="16">
          <cell r="E16" t="str">
            <v>109012-000600</v>
          </cell>
          <cell r="F16">
            <v>0</v>
          </cell>
          <cell r="G16">
            <v>0</v>
          </cell>
          <cell r="H16">
            <v>0</v>
          </cell>
        </row>
        <row r="17">
          <cell r="E17" t="str">
            <v>109013-001000</v>
          </cell>
          <cell r="F17">
            <v>0</v>
          </cell>
          <cell r="G17">
            <v>0</v>
          </cell>
          <cell r="H17">
            <v>0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B-58"/>
      <sheetName val="Hoja1"/>
    </sheetNames>
    <sheetDataSet>
      <sheetData sheetId="0"/>
      <sheetData sheetId="1">
        <row r="1">
          <cell r="E1" t="str">
            <v>109001-001000</v>
          </cell>
          <cell r="F1" t="str">
            <v>Pino 10L</v>
          </cell>
          <cell r="G1">
            <v>201060</v>
          </cell>
          <cell r="H1">
            <v>13354405.200000001</v>
          </cell>
        </row>
        <row r="2">
          <cell r="E2" t="str">
            <v>109001-002000</v>
          </cell>
          <cell r="F2" t="str">
            <v>Pino 20L</v>
          </cell>
          <cell r="G2">
            <v>130608</v>
          </cell>
          <cell r="H2">
            <v>18768369.599999998</v>
          </cell>
        </row>
        <row r="3">
          <cell r="E3" t="str">
            <v>109002-002000</v>
          </cell>
          <cell r="F3" t="str">
            <v>Blanq 20L</v>
          </cell>
          <cell r="G3">
            <v>380064</v>
          </cell>
          <cell r="H3">
            <v>37656741.119999997</v>
          </cell>
        </row>
        <row r="4">
          <cell r="E4" t="str">
            <v>109003-000600</v>
          </cell>
          <cell r="F4" t="str">
            <v>Desengrasante Bipack</v>
          </cell>
          <cell r="G4">
            <v>269700</v>
          </cell>
          <cell r="H4">
            <v>18873606</v>
          </cell>
        </row>
        <row r="5">
          <cell r="E5" t="str">
            <v>109003-001000</v>
          </cell>
          <cell r="F5" t="str">
            <v>Deseng 10L</v>
          </cell>
          <cell r="G5">
            <v>165700</v>
          </cell>
          <cell r="H5">
            <v>18359560</v>
          </cell>
        </row>
        <row r="6">
          <cell r="E6" t="str">
            <v>109004-000600</v>
          </cell>
          <cell r="F6" t="str">
            <v>Vidrios Bipack</v>
          </cell>
          <cell r="G6">
            <v>168896</v>
          </cell>
          <cell r="H6">
            <v>8782592</v>
          </cell>
        </row>
        <row r="7">
          <cell r="E7" t="str">
            <v>109005-000600</v>
          </cell>
          <cell r="F7" t="str">
            <v>Baños bipack</v>
          </cell>
          <cell r="G7">
            <v>329672</v>
          </cell>
          <cell r="H7">
            <v>26532002.560000002</v>
          </cell>
        </row>
        <row r="8">
          <cell r="E8" t="str">
            <v>109006-000900</v>
          </cell>
          <cell r="F8" t="str">
            <v>Suav 9L</v>
          </cell>
          <cell r="G8">
            <v>546840</v>
          </cell>
          <cell r="H8">
            <v>51348276</v>
          </cell>
        </row>
        <row r="9">
          <cell r="E9" t="str">
            <v>109006-002000</v>
          </cell>
          <cell r="F9" t="str">
            <v>Suav 20L</v>
          </cell>
          <cell r="G9">
            <v>456288</v>
          </cell>
          <cell r="H9">
            <v>83026164.480000004</v>
          </cell>
        </row>
        <row r="10">
          <cell r="E10" t="str">
            <v>109007-000900</v>
          </cell>
          <cell r="F10" t="str">
            <v>Det 9L</v>
          </cell>
          <cell r="G10">
            <v>562800</v>
          </cell>
          <cell r="H10">
            <v>69911016</v>
          </cell>
        </row>
        <row r="11">
          <cell r="E11" t="str">
            <v>109007-002000</v>
          </cell>
          <cell r="F11" t="str">
            <v>Det 20L</v>
          </cell>
          <cell r="G11">
            <v>520944</v>
          </cell>
          <cell r="H11">
            <v>119197196.64000002</v>
          </cell>
        </row>
        <row r="12">
          <cell r="E12" t="str">
            <v>109008-000900</v>
          </cell>
          <cell r="F12" t="str">
            <v>Det osc 9L</v>
          </cell>
          <cell r="G12">
            <v>168600</v>
          </cell>
          <cell r="H12">
            <v>18006480</v>
          </cell>
        </row>
        <row r="13">
          <cell r="E13" t="str">
            <v>109009-001000</v>
          </cell>
          <cell r="F13" t="str">
            <v>Quitamanchas</v>
          </cell>
          <cell r="G13">
            <v>157800</v>
          </cell>
          <cell r="H13">
            <v>18778200</v>
          </cell>
        </row>
        <row r="14">
          <cell r="E14" t="str">
            <v>109010-000500</v>
          </cell>
          <cell r="F14">
            <v>0</v>
          </cell>
          <cell r="G14">
            <v>0</v>
          </cell>
          <cell r="H14">
            <v>0</v>
          </cell>
        </row>
        <row r="15">
          <cell r="E15" t="str">
            <v>109011-001000</v>
          </cell>
          <cell r="F15">
            <v>0</v>
          </cell>
          <cell r="G15">
            <v>0</v>
          </cell>
          <cell r="H15">
            <v>0</v>
          </cell>
        </row>
        <row r="16">
          <cell r="E16" t="str">
            <v>109012-000600</v>
          </cell>
          <cell r="F16">
            <v>0</v>
          </cell>
          <cell r="G16">
            <v>0</v>
          </cell>
          <cell r="H16">
            <v>0</v>
          </cell>
        </row>
        <row r="17">
          <cell r="E17" t="str">
            <v>109013-001000</v>
          </cell>
          <cell r="F17">
            <v>0</v>
          </cell>
          <cell r="G17">
            <v>0</v>
          </cell>
          <cell r="H17">
            <v>0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e de auditoría de stocks "/>
      <sheetName val="BASE EMSM"/>
      <sheetName val="Reporte_Tab"/>
      <sheetName val="Resum_Prod"/>
      <sheetName val="Base_Ptos"/>
      <sheetName val="Hoja4"/>
    </sheetNames>
    <sheetDataSet>
      <sheetData sheetId="0" refreshError="1"/>
      <sheetData sheetId="1">
        <row r="1">
          <cell r="B1" t="str">
            <v>Número de artículo</v>
          </cell>
          <cell r="C1" t="str">
            <v>Descripción</v>
          </cell>
          <cell r="D1" t="str">
            <v>Almacén</v>
          </cell>
          <cell r="E1" t="str">
            <v>Fecha del sistema</v>
          </cell>
          <cell r="F1" t="str">
            <v>Fecha de contabilización</v>
          </cell>
          <cell r="G1" t="str">
            <v>Documento</v>
          </cell>
          <cell r="H1" t="str">
            <v>Cantidad</v>
          </cell>
          <cell r="I1" t="str">
            <v>Costos</v>
          </cell>
          <cell r="J1" t="str">
            <v>Valor trans.</v>
          </cell>
          <cell r="K1" t="str">
            <v>Cantidad acumulada</v>
          </cell>
          <cell r="L1" t="str">
            <v>Valor acumulado</v>
          </cell>
          <cell r="M1" t="str">
            <v>Marca</v>
          </cell>
          <cell r="N1" t="str">
            <v>Grupo</v>
          </cell>
          <cell r="O1" t="str">
            <v>Tipo</v>
          </cell>
          <cell r="P1" t="str">
            <v>Gpo_INE</v>
          </cell>
          <cell r="Q1" t="str">
            <v>Capacidad</v>
          </cell>
          <cell r="R1" t="str">
            <v>Lts</v>
          </cell>
        </row>
        <row r="2">
          <cell r="B2" t="str">
            <v>101001-000101</v>
          </cell>
          <cell r="C2" t="str">
            <v>NOW DESENGRASANTE MULTIUSOS 1 L</v>
          </cell>
          <cell r="D2">
            <v>2</v>
          </cell>
          <cell r="E2">
            <v>42866</v>
          </cell>
          <cell r="F2">
            <v>42866</v>
          </cell>
          <cell r="G2" t="str">
            <v>EM 106196</v>
          </cell>
          <cell r="H2">
            <v>432</v>
          </cell>
          <cell r="I2">
            <v>9.3111099999999993</v>
          </cell>
          <cell r="J2">
            <v>4022.4</v>
          </cell>
          <cell r="K2">
            <v>432</v>
          </cell>
          <cell r="L2">
            <v>4022.4</v>
          </cell>
          <cell r="M2" t="str">
            <v>NOW</v>
          </cell>
          <cell r="N2" t="str">
            <v>MULTIUSOS</v>
          </cell>
          <cell r="O2" t="str">
            <v>DESENGRASANTE</v>
          </cell>
          <cell r="P2" t="str">
            <v>DETERGENTE 80081</v>
          </cell>
          <cell r="Q2">
            <v>1</v>
          </cell>
          <cell r="R2">
            <v>432</v>
          </cell>
        </row>
        <row r="3">
          <cell r="B3" t="str">
            <v>101001-000601</v>
          </cell>
          <cell r="C3" t="str">
            <v>NOW DESENGRASANTE MULTIUSOS 5/1 L</v>
          </cell>
          <cell r="D3">
            <v>2</v>
          </cell>
          <cell r="E3">
            <v>42860</v>
          </cell>
          <cell r="F3">
            <v>42860</v>
          </cell>
          <cell r="G3" t="str">
            <v>EM 105900</v>
          </cell>
          <cell r="H3">
            <v>6</v>
          </cell>
          <cell r="I3">
            <v>40.638330000000003</v>
          </cell>
          <cell r="J3">
            <v>243.83</v>
          </cell>
          <cell r="K3">
            <v>222</v>
          </cell>
          <cell r="L3">
            <v>9082.56</v>
          </cell>
          <cell r="M3" t="str">
            <v>NOW</v>
          </cell>
          <cell r="N3" t="str">
            <v>MULTIUSOS</v>
          </cell>
          <cell r="O3" t="str">
            <v>DESENGRASANTE</v>
          </cell>
          <cell r="P3" t="str">
            <v>DETERGENTE 80081</v>
          </cell>
          <cell r="Q3">
            <v>6</v>
          </cell>
          <cell r="R3">
            <v>36</v>
          </cell>
        </row>
        <row r="4">
          <cell r="B4" t="str">
            <v>101001-000610</v>
          </cell>
          <cell r="C4" t="str">
            <v>NOW MULTIUSOS DESENGRASANTE 5/1 L/112 PLT CA</v>
          </cell>
          <cell r="D4">
            <v>5</v>
          </cell>
          <cell r="E4">
            <v>42866</v>
          </cell>
          <cell r="F4">
            <v>42866</v>
          </cell>
          <cell r="G4" t="str">
            <v>EM 106201</v>
          </cell>
          <cell r="H4">
            <v>8</v>
          </cell>
          <cell r="I4">
            <v>7215.78</v>
          </cell>
          <cell r="J4">
            <v>57726.239999999998</v>
          </cell>
          <cell r="K4">
            <v>8</v>
          </cell>
          <cell r="L4">
            <v>57726.239999999998</v>
          </cell>
          <cell r="M4" t="str">
            <v>NOW</v>
          </cell>
          <cell r="N4" t="str">
            <v>MULTIUSOS</v>
          </cell>
          <cell r="O4" t="str">
            <v>DESENGRASANTE</v>
          </cell>
          <cell r="P4" t="str">
            <v>DETERGENTE 80081</v>
          </cell>
          <cell r="Q4">
            <v>672</v>
          </cell>
          <cell r="R4">
            <v>5376</v>
          </cell>
        </row>
        <row r="5">
          <cell r="B5" t="str">
            <v>101001-000610</v>
          </cell>
          <cell r="C5" t="str">
            <v>NOW MULTIUSOS DESENGRASANTE 5/1 L/112 PLT CA</v>
          </cell>
          <cell r="D5">
            <v>5</v>
          </cell>
          <cell r="E5">
            <v>42871</v>
          </cell>
          <cell r="F5">
            <v>42871</v>
          </cell>
          <cell r="G5" t="str">
            <v>EM 106398</v>
          </cell>
          <cell r="H5">
            <v>1</v>
          </cell>
          <cell r="I5">
            <v>4576.9799999999996</v>
          </cell>
          <cell r="J5">
            <v>4576.9799999999996</v>
          </cell>
          <cell r="K5">
            <v>1</v>
          </cell>
          <cell r="L5">
            <v>4576.9799999999996</v>
          </cell>
          <cell r="M5" t="str">
            <v>NOW</v>
          </cell>
          <cell r="N5" t="str">
            <v>MULTIUSOS</v>
          </cell>
          <cell r="O5" t="str">
            <v>DESENGRASANTE</v>
          </cell>
          <cell r="P5" t="str">
            <v>DETERGENTE 80081</v>
          </cell>
          <cell r="Q5">
            <v>672</v>
          </cell>
          <cell r="R5">
            <v>672</v>
          </cell>
        </row>
        <row r="6">
          <cell r="B6" t="str">
            <v>101001-001200</v>
          </cell>
          <cell r="C6" t="str">
            <v>NOW MULTIUSOS 1 L (CAJA/12 PZAS)</v>
          </cell>
          <cell r="D6">
            <v>5</v>
          </cell>
          <cell r="E6">
            <v>42886</v>
          </cell>
          <cell r="F6">
            <v>42886</v>
          </cell>
          <cell r="G6" t="str">
            <v>EM 107095</v>
          </cell>
          <cell r="H6">
            <v>324</v>
          </cell>
          <cell r="I6">
            <v>135.79605000000001</v>
          </cell>
          <cell r="J6">
            <v>43997.919999999998</v>
          </cell>
          <cell r="K6">
            <v>325</v>
          </cell>
          <cell r="L6">
            <v>44109.65</v>
          </cell>
          <cell r="M6" t="str">
            <v>NOW</v>
          </cell>
          <cell r="N6" t="str">
            <v>MULTIUSOS</v>
          </cell>
          <cell r="O6" t="str">
            <v>DESENGRASANTE</v>
          </cell>
          <cell r="P6" t="str">
            <v>DETERGENTE 80081</v>
          </cell>
          <cell r="Q6">
            <v>12</v>
          </cell>
          <cell r="R6">
            <v>3888</v>
          </cell>
        </row>
        <row r="7">
          <cell r="B7" t="str">
            <v>101001-020801</v>
          </cell>
          <cell r="C7" t="str">
            <v>NOW DESENGRASANTE MULTIUSOS 208 L</v>
          </cell>
          <cell r="D7">
            <v>5</v>
          </cell>
          <cell r="E7">
            <v>42886</v>
          </cell>
          <cell r="F7">
            <v>42886</v>
          </cell>
          <cell r="G7" t="str">
            <v>EM 107096</v>
          </cell>
          <cell r="H7">
            <v>1</v>
          </cell>
          <cell r="I7">
            <v>1005.59</v>
          </cell>
          <cell r="J7">
            <v>1005.59</v>
          </cell>
          <cell r="K7">
            <v>1</v>
          </cell>
          <cell r="L7">
            <v>1005.59</v>
          </cell>
          <cell r="M7" t="str">
            <v>NOW</v>
          </cell>
          <cell r="N7" t="str">
            <v>MULTIUSOS</v>
          </cell>
          <cell r="O7" t="str">
            <v>DESENGRASANTE</v>
          </cell>
          <cell r="P7" t="str">
            <v>DETERGENTE 80081</v>
          </cell>
          <cell r="Q7">
            <v>208</v>
          </cell>
          <cell r="R7">
            <v>208</v>
          </cell>
        </row>
        <row r="8">
          <cell r="B8" t="str">
            <v>101003-000101</v>
          </cell>
          <cell r="C8" t="str">
            <v>NOW DESENGRASANTE DE COCINA 1 L</v>
          </cell>
          <cell r="D8">
            <v>2</v>
          </cell>
          <cell r="E8">
            <v>42878</v>
          </cell>
          <cell r="F8">
            <v>42878</v>
          </cell>
          <cell r="G8" t="str">
            <v>EM 106694</v>
          </cell>
          <cell r="H8">
            <v>432</v>
          </cell>
          <cell r="I8">
            <v>11.983980000000001</v>
          </cell>
          <cell r="J8">
            <v>5177.08</v>
          </cell>
          <cell r="K8">
            <v>432</v>
          </cell>
          <cell r="L8">
            <v>5177.08</v>
          </cell>
          <cell r="M8" t="str">
            <v>NOW</v>
          </cell>
          <cell r="N8" t="str">
            <v>COCINA</v>
          </cell>
          <cell r="O8" t="str">
            <v>DESENGRASANTE</v>
          </cell>
          <cell r="P8" t="str">
            <v>DETERGENTE 80081</v>
          </cell>
          <cell r="Q8">
            <v>1</v>
          </cell>
          <cell r="R8">
            <v>432</v>
          </cell>
        </row>
        <row r="9">
          <cell r="B9" t="str">
            <v>101004-000101</v>
          </cell>
          <cell r="C9" t="str">
            <v>NOW VIDRIOS Y SUPERFICIES 1 L</v>
          </cell>
          <cell r="D9">
            <v>2</v>
          </cell>
          <cell r="E9">
            <v>42867</v>
          </cell>
          <cell r="F9">
            <v>42867</v>
          </cell>
          <cell r="G9" t="str">
            <v>EM 106219</v>
          </cell>
          <cell r="H9">
            <v>432</v>
          </cell>
          <cell r="I9">
            <v>8.3066700000000004</v>
          </cell>
          <cell r="J9">
            <v>3588.48</v>
          </cell>
          <cell r="K9">
            <v>432</v>
          </cell>
          <cell r="L9">
            <v>3588.48</v>
          </cell>
          <cell r="M9" t="str">
            <v>NOW</v>
          </cell>
          <cell r="N9" t="str">
            <v>VIDRIOS Y SUPERFICIES</v>
          </cell>
          <cell r="O9">
            <v>0</v>
          </cell>
          <cell r="P9" t="str">
            <v>DETERGENTE 80081</v>
          </cell>
          <cell r="Q9">
            <v>1</v>
          </cell>
          <cell r="R9">
            <v>432</v>
          </cell>
        </row>
        <row r="10">
          <cell r="B10" t="str">
            <v>101004-000600</v>
          </cell>
          <cell r="C10" t="str">
            <v>NOW LIMPIADOR VIDRIOS Y SUPERFICIES CON VINAGRE 5/1 L/112 PLT CA</v>
          </cell>
          <cell r="D10">
            <v>5</v>
          </cell>
          <cell r="E10">
            <v>42860</v>
          </cell>
          <cell r="F10">
            <v>42860</v>
          </cell>
          <cell r="G10" t="str">
            <v>EM 105850</v>
          </cell>
          <cell r="H10">
            <v>2</v>
          </cell>
          <cell r="I10">
            <v>4330.4849999999997</v>
          </cell>
          <cell r="J10">
            <v>8660.9699999999993</v>
          </cell>
          <cell r="K10">
            <v>2</v>
          </cell>
          <cell r="L10">
            <v>8660.9699999999993</v>
          </cell>
          <cell r="M10" t="str">
            <v>NOW</v>
          </cell>
          <cell r="N10" t="str">
            <v>VIDRIOS Y SUPERFICIES</v>
          </cell>
          <cell r="O10" t="str">
            <v>CON VINAGRE</v>
          </cell>
          <cell r="P10" t="str">
            <v>DETERGENTE 80081</v>
          </cell>
          <cell r="Q10">
            <v>672</v>
          </cell>
          <cell r="R10">
            <v>1344</v>
          </cell>
        </row>
        <row r="11">
          <cell r="B11" t="str">
            <v>101004-000600</v>
          </cell>
          <cell r="C11" t="str">
            <v>NOW LIMPIADOR VIDRIOS Y SUPERFICIES CON VINAGRE 5/1 L/112 PLT CA</v>
          </cell>
          <cell r="D11">
            <v>5</v>
          </cell>
          <cell r="E11">
            <v>42860</v>
          </cell>
          <cell r="F11">
            <v>42860</v>
          </cell>
          <cell r="G11" t="str">
            <v>EM 105851</v>
          </cell>
          <cell r="H11">
            <v>4</v>
          </cell>
          <cell r="I11">
            <v>4330.4799999999996</v>
          </cell>
          <cell r="J11">
            <v>17321.919999999998</v>
          </cell>
          <cell r="K11">
            <v>6</v>
          </cell>
          <cell r="L11">
            <v>25982.89</v>
          </cell>
          <cell r="M11" t="str">
            <v>NOW</v>
          </cell>
          <cell r="N11" t="str">
            <v>VIDRIOS Y SUPERFICIES</v>
          </cell>
          <cell r="O11" t="str">
            <v>CON VINAGRE</v>
          </cell>
          <cell r="P11" t="str">
            <v>DETERGENTE 80081</v>
          </cell>
          <cell r="Q11">
            <v>672</v>
          </cell>
          <cell r="R11">
            <v>2688</v>
          </cell>
        </row>
        <row r="12">
          <cell r="B12" t="str">
            <v>101008-000101</v>
          </cell>
          <cell r="C12" t="str">
            <v>NOW BAÑOS Y AZULEJOS 1 L</v>
          </cell>
          <cell r="D12">
            <v>2</v>
          </cell>
          <cell r="E12">
            <v>42866</v>
          </cell>
          <cell r="F12">
            <v>42866</v>
          </cell>
          <cell r="G12" t="str">
            <v>EM 106197</v>
          </cell>
          <cell r="H12">
            <v>432</v>
          </cell>
          <cell r="I12">
            <v>10.07465</v>
          </cell>
          <cell r="J12">
            <v>4352.25</v>
          </cell>
          <cell r="K12">
            <v>432</v>
          </cell>
          <cell r="L12">
            <v>4352.25</v>
          </cell>
          <cell r="M12" t="str">
            <v>NOW</v>
          </cell>
          <cell r="N12" t="str">
            <v>BAÑOS Y AZULEJOS</v>
          </cell>
          <cell r="O12">
            <v>0</v>
          </cell>
          <cell r="P12" t="str">
            <v>PARA MOSAICOS Y AZULEJOS</v>
          </cell>
          <cell r="Q12">
            <v>1</v>
          </cell>
          <cell r="R12">
            <v>432</v>
          </cell>
        </row>
        <row r="13">
          <cell r="B13" t="str">
            <v>101008-000110</v>
          </cell>
          <cell r="C13" t="str">
            <v>NOW LIMPIADOR BAÑOS Y AZULEJOS 1 L CR</v>
          </cell>
          <cell r="D13">
            <v>1</v>
          </cell>
          <cell r="E13">
            <v>42874</v>
          </cell>
          <cell r="F13">
            <v>42874</v>
          </cell>
          <cell r="G13" t="str">
            <v>EM 106572</v>
          </cell>
          <cell r="H13">
            <v>2</v>
          </cell>
          <cell r="I13">
            <v>10.210000000000001</v>
          </cell>
          <cell r="J13">
            <v>20.420000000000002</v>
          </cell>
          <cell r="K13">
            <v>2</v>
          </cell>
          <cell r="L13">
            <v>20.420000000000002</v>
          </cell>
          <cell r="M13" t="str">
            <v>NOW</v>
          </cell>
          <cell r="N13" t="str">
            <v>BAÑOS Y AZULEJOS</v>
          </cell>
          <cell r="O13">
            <v>0</v>
          </cell>
          <cell r="P13" t="str">
            <v>PARA MOSAICOS Y AZULEJOS</v>
          </cell>
          <cell r="Q13">
            <v>1</v>
          </cell>
          <cell r="R13">
            <v>2</v>
          </cell>
        </row>
        <row r="14">
          <cell r="B14" t="str">
            <v>101008-000600</v>
          </cell>
          <cell r="C14" t="str">
            <v>NOW LIMPIADOR BAÑOS Y AZULEJOS CON CLORO ACTIVO ANTI HONGOS 5/1 L/112 PLT CA</v>
          </cell>
          <cell r="D14">
            <v>5</v>
          </cell>
          <cell r="E14">
            <v>42864</v>
          </cell>
          <cell r="F14">
            <v>42863</v>
          </cell>
          <cell r="G14" t="str">
            <v>EM 106011</v>
          </cell>
          <cell r="H14">
            <v>4</v>
          </cell>
          <cell r="I14">
            <v>5138.5524999999998</v>
          </cell>
          <cell r="J14">
            <v>20554.21</v>
          </cell>
          <cell r="K14">
            <v>4</v>
          </cell>
          <cell r="L14">
            <v>20554.21</v>
          </cell>
          <cell r="M14" t="str">
            <v>NOW</v>
          </cell>
          <cell r="N14" t="str">
            <v>BAÑOS Y AZULEJOS</v>
          </cell>
          <cell r="O14">
            <v>0</v>
          </cell>
          <cell r="P14" t="str">
            <v>PARA MOSAICOS Y AZULEJOS</v>
          </cell>
          <cell r="Q14">
            <v>672</v>
          </cell>
          <cell r="R14">
            <v>2688</v>
          </cell>
        </row>
        <row r="15">
          <cell r="B15" t="str">
            <v>101008-000600</v>
          </cell>
          <cell r="C15" t="str">
            <v>NOW LIMPIADOR BAÑOS Y AZULEJOS CON CLORO ACTIVO ANTI HONGOS 5/1 L/112 PLT CA</v>
          </cell>
          <cell r="D15">
            <v>5</v>
          </cell>
          <cell r="E15">
            <v>42864</v>
          </cell>
          <cell r="F15">
            <v>42863</v>
          </cell>
          <cell r="G15" t="str">
            <v>EM 106012</v>
          </cell>
          <cell r="H15">
            <v>5</v>
          </cell>
          <cell r="I15">
            <v>5138.57</v>
          </cell>
          <cell r="J15">
            <v>25692.85</v>
          </cell>
          <cell r="K15">
            <v>9</v>
          </cell>
          <cell r="L15">
            <v>46247.06</v>
          </cell>
          <cell r="M15" t="str">
            <v>NOW</v>
          </cell>
          <cell r="N15" t="str">
            <v>BAÑOS Y AZULEJOS</v>
          </cell>
          <cell r="O15">
            <v>0</v>
          </cell>
          <cell r="P15" t="str">
            <v>PARA MOSAICOS Y AZULEJOS</v>
          </cell>
          <cell r="Q15">
            <v>672</v>
          </cell>
          <cell r="R15">
            <v>3360</v>
          </cell>
        </row>
        <row r="16">
          <cell r="B16" t="str">
            <v>101008-000600</v>
          </cell>
          <cell r="C16" t="str">
            <v>NOW LIMPIADOR BAÑOS Y AZULEJOS CON CLORO ACTIVO ANTI HONGOS 5/1 L/112 PLT CA</v>
          </cell>
          <cell r="D16">
            <v>5</v>
          </cell>
          <cell r="E16">
            <v>42864</v>
          </cell>
          <cell r="F16">
            <v>42863</v>
          </cell>
          <cell r="G16" t="str">
            <v>EM 106013</v>
          </cell>
          <cell r="H16">
            <v>1</v>
          </cell>
          <cell r="I16">
            <v>5138.7299999999996</v>
          </cell>
          <cell r="J16">
            <v>5138.7299999999996</v>
          </cell>
          <cell r="K16">
            <v>10</v>
          </cell>
          <cell r="L16">
            <v>51385.79</v>
          </cell>
          <cell r="M16" t="str">
            <v>NOW</v>
          </cell>
          <cell r="N16" t="str">
            <v>BAÑOS Y AZULEJOS</v>
          </cell>
          <cell r="O16">
            <v>0</v>
          </cell>
          <cell r="P16" t="str">
            <v>PARA MOSAICOS Y AZULEJOS</v>
          </cell>
          <cell r="Q16">
            <v>672</v>
          </cell>
          <cell r="R16">
            <v>672</v>
          </cell>
        </row>
        <row r="17">
          <cell r="B17" t="str">
            <v>101008-000601</v>
          </cell>
          <cell r="C17" t="str">
            <v>NOW BAÑOS Y AZULEJOS 5/1 L</v>
          </cell>
          <cell r="D17">
            <v>2</v>
          </cell>
          <cell r="E17">
            <v>42860</v>
          </cell>
          <cell r="F17">
            <v>42860</v>
          </cell>
          <cell r="G17" t="str">
            <v>EM 105900</v>
          </cell>
          <cell r="H17">
            <v>6</v>
          </cell>
          <cell r="I17">
            <v>38.106670000000001</v>
          </cell>
          <cell r="J17">
            <v>228.64</v>
          </cell>
          <cell r="K17">
            <v>588</v>
          </cell>
          <cell r="L17">
            <v>22417.39</v>
          </cell>
          <cell r="M17" t="str">
            <v>NOW</v>
          </cell>
          <cell r="N17" t="str">
            <v>BAÑOS Y AZULEJOS</v>
          </cell>
          <cell r="O17">
            <v>0</v>
          </cell>
          <cell r="P17" t="str">
            <v>PARA MOSAICOS Y AZULEJOS</v>
          </cell>
          <cell r="Q17">
            <v>6</v>
          </cell>
          <cell r="R17">
            <v>36</v>
          </cell>
        </row>
        <row r="18">
          <cell r="B18" t="str">
            <v>101008-002001</v>
          </cell>
          <cell r="C18" t="str">
            <v>NOW BAÑOS Y AZULEJOS 20 L</v>
          </cell>
          <cell r="D18">
            <v>5</v>
          </cell>
          <cell r="E18">
            <v>42878</v>
          </cell>
          <cell r="F18">
            <v>42878</v>
          </cell>
          <cell r="G18" t="str">
            <v>EM 106689</v>
          </cell>
          <cell r="H18">
            <v>96</v>
          </cell>
          <cell r="I18">
            <v>94.065830000000005</v>
          </cell>
          <cell r="J18">
            <v>9030.32</v>
          </cell>
          <cell r="K18">
            <v>96</v>
          </cell>
          <cell r="L18">
            <v>9030.32</v>
          </cell>
          <cell r="M18" t="str">
            <v>NOW</v>
          </cell>
          <cell r="N18" t="str">
            <v>BAÑOS Y AZULEJOS</v>
          </cell>
          <cell r="O18">
            <v>0</v>
          </cell>
          <cell r="P18" t="str">
            <v>PARA MOSAICOS Y AZULEJOS</v>
          </cell>
          <cell r="Q18">
            <v>20</v>
          </cell>
          <cell r="R18">
            <v>1920</v>
          </cell>
        </row>
        <row r="19">
          <cell r="B19" t="str">
            <v>101016-000280</v>
          </cell>
          <cell r="C19" t="str">
            <v>NOW JABON LIQUIDO LAVATRASTES 2.80 L/156 PLT CA</v>
          </cell>
          <cell r="D19">
            <v>5</v>
          </cell>
          <cell r="E19">
            <v>42860</v>
          </cell>
          <cell r="F19">
            <v>42860</v>
          </cell>
          <cell r="G19" t="str">
            <v>EM 105888</v>
          </cell>
          <cell r="H19">
            <v>6</v>
          </cell>
          <cell r="I19">
            <v>6044.4750000000004</v>
          </cell>
          <cell r="J19">
            <v>36266.85</v>
          </cell>
          <cell r="K19">
            <v>6</v>
          </cell>
          <cell r="L19">
            <v>36266.85</v>
          </cell>
          <cell r="M19" t="str">
            <v>NOW</v>
          </cell>
          <cell r="N19" t="str">
            <v xml:space="preserve">DET LAVATRASTES </v>
          </cell>
          <cell r="O19" t="str">
            <v>LIMPIADOR</v>
          </cell>
          <cell r="P19" t="str">
            <v>DETERGENTE 80081</v>
          </cell>
          <cell r="Q19">
            <v>436.79999999999995</v>
          </cell>
          <cell r="R19">
            <v>2620.7999999999997</v>
          </cell>
        </row>
        <row r="20">
          <cell r="B20" t="str">
            <v>101016-000280</v>
          </cell>
          <cell r="C20" t="str">
            <v>NOW JABON LIQUIDO LAVATRASTES 2.80 L/156 PLT CA</v>
          </cell>
          <cell r="D20">
            <v>5</v>
          </cell>
          <cell r="E20">
            <v>42860</v>
          </cell>
          <cell r="F20">
            <v>42860</v>
          </cell>
          <cell r="G20" t="str">
            <v>EM 105895</v>
          </cell>
          <cell r="H20">
            <v>3</v>
          </cell>
          <cell r="I20">
            <v>6044.48</v>
          </cell>
          <cell r="J20">
            <v>18133.439999999999</v>
          </cell>
          <cell r="K20">
            <v>9</v>
          </cell>
          <cell r="L20">
            <v>54400.29</v>
          </cell>
          <cell r="M20" t="str">
            <v>NOW</v>
          </cell>
          <cell r="N20" t="str">
            <v xml:space="preserve">DET LAVATRASTES </v>
          </cell>
          <cell r="O20" t="str">
            <v>LIMPIADOR</v>
          </cell>
          <cell r="P20" t="str">
            <v>DETERGENTE 80081</v>
          </cell>
          <cell r="Q20">
            <v>436.79999999999995</v>
          </cell>
          <cell r="R20">
            <v>1310.3999999999999</v>
          </cell>
        </row>
        <row r="21">
          <cell r="B21" t="str">
            <v>101016-000280</v>
          </cell>
          <cell r="C21" t="str">
            <v>NOW JABON LIQUIDO LAVATRASTES 2.80 L/156 PLT CA</v>
          </cell>
          <cell r="D21">
            <v>5</v>
          </cell>
          <cell r="E21">
            <v>42864</v>
          </cell>
          <cell r="F21">
            <v>42863</v>
          </cell>
          <cell r="G21" t="str">
            <v>EM 106014</v>
          </cell>
          <cell r="H21">
            <v>4</v>
          </cell>
          <cell r="I21">
            <v>6073.6424999999999</v>
          </cell>
          <cell r="J21">
            <v>24294.57</v>
          </cell>
          <cell r="K21">
            <v>8</v>
          </cell>
          <cell r="L21">
            <v>48472.480000000003</v>
          </cell>
          <cell r="M21" t="str">
            <v>NOW</v>
          </cell>
          <cell r="N21" t="str">
            <v xml:space="preserve">DET LAVATRASTES </v>
          </cell>
          <cell r="O21" t="str">
            <v>LIMPIADOR</v>
          </cell>
          <cell r="P21" t="str">
            <v>DETERGENTE 80081</v>
          </cell>
          <cell r="Q21">
            <v>436.79999999999995</v>
          </cell>
          <cell r="R21">
            <v>1747.1999999999998</v>
          </cell>
        </row>
        <row r="22">
          <cell r="B22" t="str">
            <v>101016-000280</v>
          </cell>
          <cell r="C22" t="str">
            <v>NOW JABON LIQUIDO LAVATRASTES 2.80 L/156 PLT CA</v>
          </cell>
          <cell r="D22">
            <v>5</v>
          </cell>
          <cell r="E22">
            <v>42865</v>
          </cell>
          <cell r="F22">
            <v>42864</v>
          </cell>
          <cell r="G22" t="str">
            <v>EM 106084</v>
          </cell>
          <cell r="H22">
            <v>4</v>
          </cell>
          <cell r="I22">
            <v>5951.42</v>
          </cell>
          <cell r="J22">
            <v>23805.68</v>
          </cell>
          <cell r="K22">
            <v>5</v>
          </cell>
          <cell r="L22">
            <v>29864.74</v>
          </cell>
          <cell r="M22" t="str">
            <v>NOW</v>
          </cell>
          <cell r="N22" t="str">
            <v xml:space="preserve">DET LAVATRASTES </v>
          </cell>
          <cell r="O22" t="str">
            <v>LIMPIADOR</v>
          </cell>
          <cell r="P22" t="str">
            <v>DETERGENTE 80081</v>
          </cell>
          <cell r="Q22">
            <v>436.79999999999995</v>
          </cell>
          <cell r="R22">
            <v>1747.1999999999998</v>
          </cell>
        </row>
        <row r="23">
          <cell r="B23" t="str">
            <v>101016-000280</v>
          </cell>
          <cell r="C23" t="str">
            <v>NOW JABON LIQUIDO LAVATRASTES 2.80 L/156 PLT CA</v>
          </cell>
          <cell r="D23">
            <v>5</v>
          </cell>
          <cell r="E23">
            <v>42865</v>
          </cell>
          <cell r="F23">
            <v>42864</v>
          </cell>
          <cell r="G23" t="str">
            <v>EM 106085</v>
          </cell>
          <cell r="H23">
            <v>3</v>
          </cell>
          <cell r="I23">
            <v>5951.42</v>
          </cell>
          <cell r="J23">
            <v>17854.259999999998</v>
          </cell>
          <cell r="K23">
            <v>8</v>
          </cell>
          <cell r="L23">
            <v>47719</v>
          </cell>
          <cell r="M23" t="str">
            <v>NOW</v>
          </cell>
          <cell r="N23" t="str">
            <v xml:space="preserve">DET LAVATRASTES </v>
          </cell>
          <cell r="O23" t="str">
            <v>LIMPIADOR</v>
          </cell>
          <cell r="P23" t="str">
            <v>DETERGENTE 80081</v>
          </cell>
          <cell r="Q23">
            <v>436.79999999999995</v>
          </cell>
          <cell r="R23">
            <v>1310.3999999999999</v>
          </cell>
        </row>
        <row r="24">
          <cell r="B24" t="str">
            <v>101016-000281</v>
          </cell>
          <cell r="C24" t="str">
            <v>NOW LAVATRASTES LIMON 2.80 L MX</v>
          </cell>
          <cell r="D24">
            <v>5</v>
          </cell>
          <cell r="E24">
            <v>42885</v>
          </cell>
          <cell r="F24">
            <v>42884</v>
          </cell>
          <cell r="G24" t="str">
            <v>EM 107004</v>
          </cell>
          <cell r="H24">
            <v>128</v>
          </cell>
          <cell r="I24">
            <v>35.45805</v>
          </cell>
          <cell r="J24">
            <v>4538.63</v>
          </cell>
          <cell r="K24">
            <v>128</v>
          </cell>
          <cell r="L24">
            <v>4538.63</v>
          </cell>
          <cell r="M24" t="str">
            <v>NOW</v>
          </cell>
          <cell r="N24" t="str">
            <v xml:space="preserve">DET LAVATRASTES </v>
          </cell>
          <cell r="O24" t="str">
            <v>LIMPIADOR</v>
          </cell>
          <cell r="P24" t="str">
            <v>DETERGENTE 80081</v>
          </cell>
          <cell r="Q24">
            <v>2.8</v>
          </cell>
          <cell r="R24">
            <v>358.4</v>
          </cell>
        </row>
        <row r="25">
          <cell r="B25" t="str">
            <v>101017-000201</v>
          </cell>
          <cell r="C25" t="str">
            <v>NOW LIMPIADOR LIMON 2 L</v>
          </cell>
          <cell r="D25">
            <v>2</v>
          </cell>
          <cell r="E25">
            <v>42874</v>
          </cell>
          <cell r="F25">
            <v>42874</v>
          </cell>
          <cell r="G25" t="str">
            <v>EM 106602</v>
          </cell>
          <cell r="H25">
            <v>288</v>
          </cell>
          <cell r="I25">
            <v>14.38434</v>
          </cell>
          <cell r="J25">
            <v>4142.6899999999996</v>
          </cell>
          <cell r="K25">
            <v>288</v>
          </cell>
          <cell r="L25">
            <v>4142.6899999999996</v>
          </cell>
          <cell r="M25" t="str">
            <v>NOW</v>
          </cell>
          <cell r="N25" t="str">
            <v>LIMON</v>
          </cell>
          <cell r="O25" t="str">
            <v>LIMPIADOR</v>
          </cell>
          <cell r="P25" t="str">
            <v>OTROS 20029</v>
          </cell>
          <cell r="Q25">
            <v>2</v>
          </cell>
          <cell r="R25">
            <v>576</v>
          </cell>
        </row>
        <row r="26">
          <cell r="B26" t="str">
            <v>101017-000501</v>
          </cell>
          <cell r="C26" t="str">
            <v>NOW LIMPIADOR LIMON 5 L</v>
          </cell>
          <cell r="D26">
            <v>5</v>
          </cell>
          <cell r="E26">
            <v>42871</v>
          </cell>
          <cell r="F26">
            <v>42871</v>
          </cell>
          <cell r="G26" t="str">
            <v>EM 106397</v>
          </cell>
          <cell r="H26">
            <v>336</v>
          </cell>
          <cell r="I26">
            <v>27.066400000000002</v>
          </cell>
          <cell r="J26">
            <v>9094.31</v>
          </cell>
          <cell r="K26">
            <v>336</v>
          </cell>
          <cell r="L26">
            <v>9094.31</v>
          </cell>
          <cell r="M26" t="str">
            <v>NOW</v>
          </cell>
          <cell r="N26" t="str">
            <v>LIMON</v>
          </cell>
          <cell r="O26" t="str">
            <v>LIMPIADOR</v>
          </cell>
          <cell r="P26" t="str">
            <v>OTROS 20029</v>
          </cell>
          <cell r="Q26">
            <v>5</v>
          </cell>
          <cell r="R26">
            <v>1680</v>
          </cell>
        </row>
        <row r="27">
          <cell r="B27" t="str">
            <v>101017-000501</v>
          </cell>
          <cell r="C27" t="str">
            <v>NOW LIMPIADOR LIMON 5 L</v>
          </cell>
          <cell r="D27">
            <v>5</v>
          </cell>
          <cell r="E27">
            <v>42872</v>
          </cell>
          <cell r="F27">
            <v>42872</v>
          </cell>
          <cell r="G27" t="str">
            <v>EM 106476</v>
          </cell>
          <cell r="H27">
            <v>168</v>
          </cell>
          <cell r="I27">
            <v>27.200769999999999</v>
          </cell>
          <cell r="J27">
            <v>4569.7299999999996</v>
          </cell>
          <cell r="K27">
            <v>168</v>
          </cell>
          <cell r="L27">
            <v>4569.7299999999996</v>
          </cell>
          <cell r="M27" t="str">
            <v>NOW</v>
          </cell>
          <cell r="N27" t="str">
            <v>LIMON</v>
          </cell>
          <cell r="O27" t="str">
            <v>LIMPIADOR</v>
          </cell>
          <cell r="P27" t="str">
            <v>OTROS 20029</v>
          </cell>
          <cell r="Q27">
            <v>5</v>
          </cell>
          <cell r="R27">
            <v>840</v>
          </cell>
        </row>
        <row r="28">
          <cell r="B28" t="str">
            <v>101017-000501</v>
          </cell>
          <cell r="C28" t="str">
            <v>NOW LIMPIADOR LIMON 5 L</v>
          </cell>
          <cell r="D28">
            <v>5</v>
          </cell>
          <cell r="E28">
            <v>42881</v>
          </cell>
          <cell r="F28">
            <v>42880</v>
          </cell>
          <cell r="G28" t="str">
            <v>EM 106868</v>
          </cell>
          <cell r="H28">
            <v>391</v>
          </cell>
          <cell r="I28">
            <v>27.205469999999998</v>
          </cell>
          <cell r="J28">
            <v>10637.34</v>
          </cell>
          <cell r="K28">
            <v>391</v>
          </cell>
          <cell r="L28">
            <v>10637.34</v>
          </cell>
          <cell r="M28" t="str">
            <v>NOW</v>
          </cell>
          <cell r="N28" t="str">
            <v>LIMON</v>
          </cell>
          <cell r="O28" t="str">
            <v>LIMPIADOR</v>
          </cell>
          <cell r="P28" t="str">
            <v>OTROS 20029</v>
          </cell>
          <cell r="Q28">
            <v>5</v>
          </cell>
          <cell r="R28">
            <v>1955</v>
          </cell>
        </row>
        <row r="29">
          <cell r="B29" t="str">
            <v>101017-001200</v>
          </cell>
          <cell r="C29" t="str">
            <v>NOW LIMON 2 L (CAJA/6 PZAS)</v>
          </cell>
          <cell r="D29">
            <v>5</v>
          </cell>
          <cell r="E29">
            <v>42865</v>
          </cell>
          <cell r="F29">
            <v>42864</v>
          </cell>
          <cell r="G29" t="str">
            <v>EM 106086</v>
          </cell>
          <cell r="H29">
            <v>240</v>
          </cell>
          <cell r="I29">
            <v>104.39963</v>
          </cell>
          <cell r="J29">
            <v>25055.91</v>
          </cell>
          <cell r="K29">
            <v>240</v>
          </cell>
          <cell r="L29">
            <v>25055.91</v>
          </cell>
          <cell r="M29" t="str">
            <v>NOW</v>
          </cell>
          <cell r="N29" t="str">
            <v>LIMON</v>
          </cell>
          <cell r="O29" t="str">
            <v>LIMPIADOR</v>
          </cell>
          <cell r="P29" t="str">
            <v>OTROS 20029</v>
          </cell>
          <cell r="Q29">
            <v>12</v>
          </cell>
          <cell r="R29">
            <v>2880</v>
          </cell>
        </row>
        <row r="30">
          <cell r="B30" t="str">
            <v>101017-001200</v>
          </cell>
          <cell r="C30" t="str">
            <v>NOW LIMON 2 L (CAJA/6 PZAS)</v>
          </cell>
          <cell r="D30">
            <v>5</v>
          </cell>
          <cell r="E30">
            <v>42865</v>
          </cell>
          <cell r="F30">
            <v>42865</v>
          </cell>
          <cell r="G30" t="str">
            <v>EM 106091</v>
          </cell>
          <cell r="H30">
            <v>6</v>
          </cell>
          <cell r="I30">
            <v>104.4</v>
          </cell>
          <cell r="J30">
            <v>626.4</v>
          </cell>
          <cell r="K30">
            <v>150</v>
          </cell>
          <cell r="L30">
            <v>15659.95</v>
          </cell>
          <cell r="M30" t="str">
            <v>NOW</v>
          </cell>
          <cell r="N30" t="str">
            <v>LIMON</v>
          </cell>
          <cell r="O30" t="str">
            <v>LIMPIADOR</v>
          </cell>
          <cell r="P30" t="str">
            <v>OTROS 20029</v>
          </cell>
          <cell r="Q30">
            <v>12</v>
          </cell>
          <cell r="R30">
            <v>72</v>
          </cell>
        </row>
        <row r="31">
          <cell r="B31" t="str">
            <v>101017-001200</v>
          </cell>
          <cell r="C31" t="str">
            <v>NOW LIMON 2 L (CAJA/6 PZAS)</v>
          </cell>
          <cell r="D31">
            <v>5</v>
          </cell>
          <cell r="E31">
            <v>42866</v>
          </cell>
          <cell r="F31">
            <v>42865</v>
          </cell>
          <cell r="G31" t="str">
            <v>EM 106150</v>
          </cell>
          <cell r="H31">
            <v>42</v>
          </cell>
          <cell r="I31">
            <v>73.291669999999996</v>
          </cell>
          <cell r="J31">
            <v>3078.25</v>
          </cell>
          <cell r="K31">
            <v>48</v>
          </cell>
          <cell r="L31">
            <v>3704.65</v>
          </cell>
          <cell r="M31" t="str">
            <v>NOW</v>
          </cell>
          <cell r="N31" t="str">
            <v>LIMON</v>
          </cell>
          <cell r="O31" t="str">
            <v>LIMPIADOR</v>
          </cell>
          <cell r="P31" t="str">
            <v>OTROS 20029</v>
          </cell>
          <cell r="Q31">
            <v>12</v>
          </cell>
          <cell r="R31">
            <v>504</v>
          </cell>
        </row>
        <row r="32">
          <cell r="B32" t="str">
            <v>101017-002001</v>
          </cell>
          <cell r="C32" t="str">
            <v>NOW LIMPIADOR LIMON 20 L</v>
          </cell>
          <cell r="D32">
            <v>5</v>
          </cell>
          <cell r="E32">
            <v>42877</v>
          </cell>
          <cell r="F32">
            <v>42877</v>
          </cell>
          <cell r="G32" t="str">
            <v>EM 106658</v>
          </cell>
          <cell r="H32">
            <v>96</v>
          </cell>
          <cell r="I32">
            <v>121.00667</v>
          </cell>
          <cell r="J32">
            <v>11616.64</v>
          </cell>
          <cell r="K32">
            <v>96</v>
          </cell>
          <cell r="L32">
            <v>11616.64</v>
          </cell>
          <cell r="M32" t="str">
            <v>NOW</v>
          </cell>
          <cell r="N32" t="str">
            <v>LIMON</v>
          </cell>
          <cell r="O32" t="str">
            <v>LIMPIADOR</v>
          </cell>
          <cell r="P32" t="str">
            <v>OTROS 20029</v>
          </cell>
          <cell r="Q32">
            <v>20</v>
          </cell>
          <cell r="R32">
            <v>1920</v>
          </cell>
        </row>
        <row r="33">
          <cell r="B33" t="str">
            <v>101017-100000</v>
          </cell>
          <cell r="C33" t="str">
            <v>NOW LIMPIADOR LIMON 1000 L</v>
          </cell>
          <cell r="D33">
            <v>5</v>
          </cell>
          <cell r="E33">
            <v>42880</v>
          </cell>
          <cell r="F33">
            <v>42880</v>
          </cell>
          <cell r="G33" t="str">
            <v>EM 106821</v>
          </cell>
          <cell r="H33">
            <v>1</v>
          </cell>
          <cell r="I33">
            <v>4002.29</v>
          </cell>
          <cell r="J33">
            <v>4002.29</v>
          </cell>
          <cell r="K33">
            <v>1</v>
          </cell>
          <cell r="L33">
            <v>4002.29</v>
          </cell>
          <cell r="M33" t="str">
            <v>NOW</v>
          </cell>
          <cell r="N33" t="str">
            <v>LIMON</v>
          </cell>
          <cell r="O33" t="str">
            <v>LIMPIADOR</v>
          </cell>
          <cell r="P33" t="str">
            <v>OTROS 20029</v>
          </cell>
          <cell r="Q33">
            <v>1000</v>
          </cell>
          <cell r="R33">
            <v>1000</v>
          </cell>
        </row>
        <row r="34">
          <cell r="B34" t="str">
            <v>101021-000901</v>
          </cell>
          <cell r="C34" t="str">
            <v>NOW QUITAMANCHAS 9 L</v>
          </cell>
          <cell r="D34">
            <v>2</v>
          </cell>
          <cell r="E34">
            <v>42864</v>
          </cell>
          <cell r="F34">
            <v>42864</v>
          </cell>
          <cell r="G34" t="str">
            <v>EM 106023</v>
          </cell>
          <cell r="H34">
            <v>120</v>
          </cell>
          <cell r="I34">
            <v>60.557000000000002</v>
          </cell>
          <cell r="J34">
            <v>7266.84</v>
          </cell>
          <cell r="K34">
            <v>120</v>
          </cell>
          <cell r="L34">
            <v>7266.84</v>
          </cell>
          <cell r="M34" t="str">
            <v>NOW</v>
          </cell>
          <cell r="N34" t="str">
            <v>PRELAVADO O QUITAMANCHAS</v>
          </cell>
          <cell r="O34" t="str">
            <v>PRELAVADOR</v>
          </cell>
          <cell r="P34" t="str">
            <v>LAVANDERIA 120123</v>
          </cell>
          <cell r="Q34">
            <v>9</v>
          </cell>
          <cell r="R34">
            <v>1080</v>
          </cell>
        </row>
        <row r="35">
          <cell r="B35" t="str">
            <v>101021-001001</v>
          </cell>
          <cell r="C35" t="str">
            <v>NOW QUITAMANCHAS 10 L</v>
          </cell>
          <cell r="D35">
            <v>5</v>
          </cell>
          <cell r="E35">
            <v>42872</v>
          </cell>
          <cell r="F35">
            <v>42872</v>
          </cell>
          <cell r="G35" t="str">
            <v>EM 106413</v>
          </cell>
          <cell r="H35">
            <v>51</v>
          </cell>
          <cell r="I35">
            <v>70.519220000000004</v>
          </cell>
          <cell r="J35">
            <v>3596.48</v>
          </cell>
          <cell r="K35">
            <v>51</v>
          </cell>
          <cell r="L35">
            <v>3596.48</v>
          </cell>
          <cell r="M35" t="str">
            <v>NOW</v>
          </cell>
          <cell r="N35" t="str">
            <v>PRELAVADO O QUITAMANCHAS</v>
          </cell>
          <cell r="O35" t="str">
            <v>PRELAVADOR</v>
          </cell>
          <cell r="P35" t="str">
            <v>LAVANDERIA 120123</v>
          </cell>
          <cell r="Q35">
            <v>10</v>
          </cell>
          <cell r="R35">
            <v>510</v>
          </cell>
        </row>
        <row r="36">
          <cell r="B36" t="str">
            <v>101022-000501</v>
          </cell>
          <cell r="C36" t="str">
            <v>NOW DESENGRASANTE AUTOMOTRIZ 5 L</v>
          </cell>
          <cell r="D36">
            <v>5</v>
          </cell>
          <cell r="E36">
            <v>42881</v>
          </cell>
          <cell r="F36">
            <v>42881</v>
          </cell>
          <cell r="G36" t="str">
            <v>EM 106904</v>
          </cell>
          <cell r="H36">
            <v>70</v>
          </cell>
          <cell r="I36">
            <v>47.47871</v>
          </cell>
          <cell r="J36">
            <v>3323.51</v>
          </cell>
          <cell r="K36">
            <v>70</v>
          </cell>
          <cell r="L36">
            <v>3323.51</v>
          </cell>
          <cell r="M36" t="str">
            <v>NOW</v>
          </cell>
          <cell r="N36" t="str">
            <v>NOW DESENGRASANTE AUTOMOTRIZ</v>
          </cell>
          <cell r="O36" t="str">
            <v>DESENGRASANTE</v>
          </cell>
          <cell r="P36" t="str">
            <v>DETERGENTE 80081</v>
          </cell>
          <cell r="Q36">
            <v>5</v>
          </cell>
          <cell r="R36">
            <v>350</v>
          </cell>
        </row>
        <row r="37">
          <cell r="B37" t="str">
            <v>101022-000501</v>
          </cell>
          <cell r="C37" t="str">
            <v>NOW DESENGRASANTE AUTOMOTRIZ 5 L</v>
          </cell>
          <cell r="D37">
            <v>5</v>
          </cell>
          <cell r="E37">
            <v>42884</v>
          </cell>
          <cell r="F37">
            <v>42884</v>
          </cell>
          <cell r="G37" t="str">
            <v>EM 106973</v>
          </cell>
          <cell r="H37">
            <v>10</v>
          </cell>
          <cell r="I37">
            <v>45.106999999999999</v>
          </cell>
          <cell r="J37">
            <v>451.07</v>
          </cell>
          <cell r="K37">
            <v>10</v>
          </cell>
          <cell r="L37">
            <v>451.07</v>
          </cell>
          <cell r="M37" t="str">
            <v>NOW</v>
          </cell>
          <cell r="N37" t="str">
            <v>NOW DESENGRASANTE AUTOMOTRIZ</v>
          </cell>
          <cell r="O37" t="str">
            <v>DESENGRASANTE</v>
          </cell>
          <cell r="P37" t="str">
            <v>DETERGENTE 80081</v>
          </cell>
          <cell r="Q37">
            <v>5</v>
          </cell>
          <cell r="R37">
            <v>50</v>
          </cell>
        </row>
        <row r="38">
          <cell r="B38" t="str">
            <v>102002-002001</v>
          </cell>
          <cell r="C38" t="str">
            <v>SENSACIONAL LIMPIADOR LAVANDA 20 L</v>
          </cell>
          <cell r="D38">
            <v>2</v>
          </cell>
          <cell r="E38">
            <v>42860</v>
          </cell>
          <cell r="F38">
            <v>42860</v>
          </cell>
          <cell r="G38" t="str">
            <v>EM 105900</v>
          </cell>
          <cell r="H38">
            <v>1</v>
          </cell>
          <cell r="I38">
            <v>92.15</v>
          </cell>
          <cell r="J38">
            <v>92.15</v>
          </cell>
          <cell r="K38">
            <v>49</v>
          </cell>
          <cell r="L38">
            <v>4513.42</v>
          </cell>
          <cell r="M38" t="str">
            <v>SENSACIONAL</v>
          </cell>
          <cell r="N38" t="str">
            <v>LAVANDA</v>
          </cell>
          <cell r="O38" t="str">
            <v>LIMPIADOR</v>
          </cell>
          <cell r="P38" t="str">
            <v>OTROS 20029</v>
          </cell>
          <cell r="Q38">
            <v>20</v>
          </cell>
          <cell r="R38">
            <v>20</v>
          </cell>
        </row>
        <row r="39">
          <cell r="B39" t="str">
            <v>102002-002001</v>
          </cell>
          <cell r="C39" t="str">
            <v>SENSACIONAL LIMPIADOR LAVANDA 20 L</v>
          </cell>
          <cell r="D39">
            <v>5</v>
          </cell>
          <cell r="E39">
            <v>42879</v>
          </cell>
          <cell r="F39">
            <v>42879</v>
          </cell>
          <cell r="G39" t="str">
            <v>EM 106790</v>
          </cell>
          <cell r="H39">
            <v>96</v>
          </cell>
          <cell r="I39">
            <v>91.944999999999993</v>
          </cell>
          <cell r="J39">
            <v>8826.7199999999993</v>
          </cell>
          <cell r="K39">
            <v>99</v>
          </cell>
          <cell r="L39">
            <v>9103.1200000000008</v>
          </cell>
          <cell r="M39" t="str">
            <v>SENSACIONAL</v>
          </cell>
          <cell r="N39" t="str">
            <v>LAVANDA</v>
          </cell>
          <cell r="O39" t="str">
            <v>LIMPIADOR</v>
          </cell>
          <cell r="P39" t="str">
            <v>OTROS 20029</v>
          </cell>
          <cell r="Q39">
            <v>20</v>
          </cell>
          <cell r="R39">
            <v>1920</v>
          </cell>
        </row>
        <row r="40">
          <cell r="B40" t="str">
            <v>102002-002001</v>
          </cell>
          <cell r="C40" t="str">
            <v>SENSACIONAL LIMPIADOR LAVANDA 20 L</v>
          </cell>
          <cell r="D40">
            <v>5</v>
          </cell>
          <cell r="E40">
            <v>42880</v>
          </cell>
          <cell r="F40">
            <v>42879</v>
          </cell>
          <cell r="G40" t="str">
            <v>EM 106836</v>
          </cell>
          <cell r="H40">
            <v>1</v>
          </cell>
          <cell r="I40">
            <v>90.67</v>
          </cell>
          <cell r="J40">
            <v>90.67</v>
          </cell>
          <cell r="K40">
            <v>4</v>
          </cell>
          <cell r="L40">
            <v>366.52</v>
          </cell>
          <cell r="M40" t="str">
            <v>SENSACIONAL</v>
          </cell>
          <cell r="N40" t="str">
            <v>LAVANDA</v>
          </cell>
          <cell r="O40" t="str">
            <v>LIMPIADOR</v>
          </cell>
          <cell r="P40" t="str">
            <v>OTROS 20029</v>
          </cell>
          <cell r="Q40">
            <v>20</v>
          </cell>
          <cell r="R40">
            <v>20</v>
          </cell>
        </row>
        <row r="41">
          <cell r="B41" t="str">
            <v>102004-002001</v>
          </cell>
          <cell r="C41" t="str">
            <v>SENSACIONAL LIMPIADOR PINO 20 L</v>
          </cell>
          <cell r="D41">
            <v>2</v>
          </cell>
          <cell r="E41">
            <v>42860</v>
          </cell>
          <cell r="F41">
            <v>42860</v>
          </cell>
          <cell r="G41" t="str">
            <v>EM 105900</v>
          </cell>
          <cell r="H41">
            <v>1</v>
          </cell>
          <cell r="I41">
            <v>103.31</v>
          </cell>
          <cell r="J41">
            <v>103.31</v>
          </cell>
          <cell r="K41">
            <v>204</v>
          </cell>
          <cell r="L41">
            <v>20921.490000000002</v>
          </cell>
          <cell r="M41" t="str">
            <v>SENSACIONAL</v>
          </cell>
          <cell r="N41" t="str">
            <v>PINO</v>
          </cell>
          <cell r="O41" t="str">
            <v>LIMPIADOR</v>
          </cell>
          <cell r="P41" t="str">
            <v>PREPARADOS ABASE DE PINO</v>
          </cell>
          <cell r="Q41">
            <v>20</v>
          </cell>
          <cell r="R41">
            <v>20</v>
          </cell>
        </row>
        <row r="42">
          <cell r="B42" t="str">
            <v>102015-002001</v>
          </cell>
          <cell r="C42" t="str">
            <v>SENSACIONAL BLANQUEADOR 20 L</v>
          </cell>
          <cell r="D42">
            <v>5</v>
          </cell>
          <cell r="E42">
            <v>42880</v>
          </cell>
          <cell r="F42">
            <v>42880</v>
          </cell>
          <cell r="G42" t="str">
            <v>EM 106816</v>
          </cell>
          <cell r="H42">
            <v>96</v>
          </cell>
          <cell r="I42">
            <v>66.027500000000003</v>
          </cell>
          <cell r="J42">
            <v>6338.64</v>
          </cell>
          <cell r="K42">
            <v>96</v>
          </cell>
          <cell r="L42">
            <v>6338.64</v>
          </cell>
          <cell r="M42" t="str">
            <v>SENSACIONAL</v>
          </cell>
          <cell r="N42" t="str">
            <v>BLANQUEADOR</v>
          </cell>
          <cell r="O42">
            <v>0</v>
          </cell>
          <cell r="P42" t="str">
            <v>BLANQUEADOR</v>
          </cell>
          <cell r="Q42">
            <v>20</v>
          </cell>
          <cell r="R42">
            <v>1920</v>
          </cell>
        </row>
        <row r="43">
          <cell r="B43" t="str">
            <v>102015-100000</v>
          </cell>
          <cell r="C43" t="str">
            <v>SENSACIONAL BLANQUEADOR 1000 L</v>
          </cell>
          <cell r="D43">
            <v>5</v>
          </cell>
          <cell r="E43">
            <v>42873</v>
          </cell>
          <cell r="F43">
            <v>42873</v>
          </cell>
          <cell r="G43" t="str">
            <v>EM 106546</v>
          </cell>
          <cell r="H43">
            <v>1</v>
          </cell>
          <cell r="I43">
            <v>1311.66</v>
          </cell>
          <cell r="J43">
            <v>1311.66</v>
          </cell>
          <cell r="K43">
            <v>2</v>
          </cell>
          <cell r="L43">
            <v>2625.72</v>
          </cell>
          <cell r="M43" t="str">
            <v>SENSACIONAL</v>
          </cell>
          <cell r="N43" t="str">
            <v>BLANQUEADOR</v>
          </cell>
          <cell r="O43">
            <v>0</v>
          </cell>
          <cell r="P43" t="str">
            <v>BLANQUEADOR</v>
          </cell>
          <cell r="Q43">
            <v>1000</v>
          </cell>
          <cell r="R43">
            <v>1000</v>
          </cell>
        </row>
        <row r="44">
          <cell r="B44" t="str">
            <v>102015-100000</v>
          </cell>
          <cell r="C44" t="str">
            <v>SENSACIONAL BLANQUEADOR 1000 L</v>
          </cell>
          <cell r="D44">
            <v>5</v>
          </cell>
          <cell r="E44">
            <v>42880</v>
          </cell>
          <cell r="F44">
            <v>42880</v>
          </cell>
          <cell r="G44" t="str">
            <v>EM 106814</v>
          </cell>
          <cell r="H44">
            <v>1</v>
          </cell>
          <cell r="I44">
            <v>1309.33</v>
          </cell>
          <cell r="J44">
            <v>1309.33</v>
          </cell>
          <cell r="K44">
            <v>2</v>
          </cell>
          <cell r="L44">
            <v>2622.19</v>
          </cell>
          <cell r="M44" t="str">
            <v>SENSACIONAL</v>
          </cell>
          <cell r="N44" t="str">
            <v>BLANQUEADOR</v>
          </cell>
          <cell r="O44">
            <v>0</v>
          </cell>
          <cell r="P44" t="str">
            <v>BLANQUEADOR</v>
          </cell>
          <cell r="Q44">
            <v>1000</v>
          </cell>
          <cell r="R44">
            <v>1000</v>
          </cell>
        </row>
        <row r="45">
          <cell r="B45" t="str">
            <v>102026-001001</v>
          </cell>
          <cell r="C45" t="str">
            <v>SENSACIONAL SUAVIZANTE 10 L</v>
          </cell>
          <cell r="D45">
            <v>5</v>
          </cell>
          <cell r="E45">
            <v>42881</v>
          </cell>
          <cell r="F45">
            <v>42881</v>
          </cell>
          <cell r="G45" t="str">
            <v>EM 106906</v>
          </cell>
          <cell r="H45">
            <v>180</v>
          </cell>
          <cell r="I45">
            <v>60.59928</v>
          </cell>
          <cell r="J45">
            <v>10907.87</v>
          </cell>
          <cell r="K45">
            <v>180</v>
          </cell>
          <cell r="L45">
            <v>10907.87</v>
          </cell>
          <cell r="M45" t="str">
            <v>SENSACIONAL</v>
          </cell>
          <cell r="N45" t="str">
            <v>SUAVIZANTE</v>
          </cell>
          <cell r="O45">
            <v>0</v>
          </cell>
          <cell r="P45" t="str">
            <v>SUAVIZANTE 100101</v>
          </cell>
          <cell r="Q45">
            <v>10</v>
          </cell>
          <cell r="R45">
            <v>1800</v>
          </cell>
        </row>
        <row r="46">
          <cell r="B46" t="str">
            <v>102026-002001</v>
          </cell>
          <cell r="C46" t="str">
            <v>SENSACIONAL SUAVIZANTE 20 L</v>
          </cell>
          <cell r="D46">
            <v>2</v>
          </cell>
          <cell r="E46">
            <v>42877</v>
          </cell>
          <cell r="F46">
            <v>42877</v>
          </cell>
          <cell r="G46" t="str">
            <v>EM 106645</v>
          </cell>
          <cell r="H46">
            <v>37</v>
          </cell>
          <cell r="I46">
            <v>5143.26703</v>
          </cell>
          <cell r="J46">
            <v>190300.88</v>
          </cell>
          <cell r="K46">
            <v>601</v>
          </cell>
          <cell r="L46">
            <v>266511.38</v>
          </cell>
          <cell r="M46" t="str">
            <v>SENSACIONAL</v>
          </cell>
          <cell r="N46" t="str">
            <v>SUAVIZANTE</v>
          </cell>
          <cell r="O46">
            <v>0</v>
          </cell>
          <cell r="P46" t="str">
            <v>SUAVIZANTE 100101</v>
          </cell>
          <cell r="Q46">
            <v>20</v>
          </cell>
          <cell r="R46">
            <v>740</v>
          </cell>
        </row>
        <row r="47">
          <cell r="B47" t="str">
            <v>102026-020801</v>
          </cell>
          <cell r="C47" t="str">
            <v>SENSACIONAL SUAVIZANTE 208 L</v>
          </cell>
          <cell r="D47">
            <v>5</v>
          </cell>
          <cell r="E47">
            <v>42871</v>
          </cell>
          <cell r="F47">
            <v>42867</v>
          </cell>
          <cell r="G47" t="str">
            <v>EM 106345</v>
          </cell>
          <cell r="H47">
            <v>1</v>
          </cell>
          <cell r="I47">
            <v>1342.31</v>
          </cell>
          <cell r="J47">
            <v>1342.31</v>
          </cell>
          <cell r="K47">
            <v>1</v>
          </cell>
          <cell r="L47">
            <v>1342.31</v>
          </cell>
          <cell r="M47" t="str">
            <v>SENSACIONAL</v>
          </cell>
          <cell r="N47" t="str">
            <v>SUAVIZANTE</v>
          </cell>
          <cell r="O47">
            <v>0</v>
          </cell>
          <cell r="P47" t="str">
            <v>SUAVIZANTE 100101</v>
          </cell>
          <cell r="Q47">
            <v>208</v>
          </cell>
          <cell r="R47">
            <v>208</v>
          </cell>
        </row>
        <row r="48">
          <cell r="B48" t="str">
            <v>102026-100000</v>
          </cell>
          <cell r="C48" t="str">
            <v>SENSACIONAL SUAVIZANTE 1000 L</v>
          </cell>
          <cell r="D48">
            <v>5</v>
          </cell>
          <cell r="E48">
            <v>42870</v>
          </cell>
          <cell r="F48">
            <v>42870</v>
          </cell>
          <cell r="G48" t="str">
            <v>EM 106327</v>
          </cell>
          <cell r="H48">
            <v>1</v>
          </cell>
          <cell r="I48">
            <v>4533.83</v>
          </cell>
          <cell r="J48">
            <v>4533.83</v>
          </cell>
          <cell r="K48">
            <v>1</v>
          </cell>
          <cell r="L48">
            <v>4533.83</v>
          </cell>
          <cell r="M48" t="str">
            <v>SENSACIONAL</v>
          </cell>
          <cell r="N48" t="str">
            <v>SUAVIZANTE</v>
          </cell>
          <cell r="O48">
            <v>0</v>
          </cell>
          <cell r="P48" t="str">
            <v>SUAVIZANTE 100101</v>
          </cell>
          <cell r="Q48">
            <v>1000</v>
          </cell>
          <cell r="R48">
            <v>1000</v>
          </cell>
        </row>
        <row r="49">
          <cell r="B49" t="str">
            <v>102029-000501</v>
          </cell>
          <cell r="C49" t="str">
            <v>SENSACIONAL DETERGENTE 5 L</v>
          </cell>
          <cell r="D49">
            <v>5</v>
          </cell>
          <cell r="E49">
            <v>42866</v>
          </cell>
          <cell r="F49">
            <v>42865</v>
          </cell>
          <cell r="G49" t="str">
            <v>EM 106148</v>
          </cell>
          <cell r="H49">
            <v>504</v>
          </cell>
          <cell r="I49">
            <v>26.671109999999999</v>
          </cell>
          <cell r="J49">
            <v>13442.24</v>
          </cell>
          <cell r="K49">
            <v>504</v>
          </cell>
          <cell r="L49">
            <v>13442.24</v>
          </cell>
          <cell r="M49" t="str">
            <v>SENSACIONAL</v>
          </cell>
          <cell r="N49" t="str">
            <v>DETERGENTE COLOR</v>
          </cell>
          <cell r="O49" t="str">
            <v>DETERGENTE</v>
          </cell>
          <cell r="P49" t="str">
            <v>DETERGENTE 80081</v>
          </cell>
          <cell r="Q49">
            <v>5</v>
          </cell>
          <cell r="R49">
            <v>2520</v>
          </cell>
        </row>
        <row r="50">
          <cell r="B50" t="str">
            <v>102029-000501</v>
          </cell>
          <cell r="C50" t="str">
            <v>SENSACIONAL DETERGENTE 5 L</v>
          </cell>
          <cell r="D50">
            <v>5</v>
          </cell>
          <cell r="E50">
            <v>42885</v>
          </cell>
          <cell r="F50">
            <v>42885</v>
          </cell>
          <cell r="G50" t="str">
            <v>EM 107033</v>
          </cell>
          <cell r="H50">
            <v>504</v>
          </cell>
          <cell r="I50">
            <v>27.366849999999999</v>
          </cell>
          <cell r="J50">
            <v>13792.89</v>
          </cell>
          <cell r="K50">
            <v>504</v>
          </cell>
          <cell r="L50">
            <v>13792.89</v>
          </cell>
          <cell r="M50" t="str">
            <v>SENSACIONAL</v>
          </cell>
          <cell r="N50" t="str">
            <v>DETERGENTE COLOR</v>
          </cell>
          <cell r="O50" t="str">
            <v>DETERGENTE</v>
          </cell>
          <cell r="P50" t="str">
            <v>DETERGENTE 80081</v>
          </cell>
          <cell r="Q50">
            <v>5</v>
          </cell>
          <cell r="R50">
            <v>2520</v>
          </cell>
        </row>
        <row r="51">
          <cell r="B51" t="str">
            <v>102029-001001</v>
          </cell>
          <cell r="C51" t="str">
            <v>SENSACIONAL DETERGENTE 10 L</v>
          </cell>
          <cell r="D51">
            <v>5</v>
          </cell>
          <cell r="E51">
            <v>42866</v>
          </cell>
          <cell r="F51">
            <v>42865</v>
          </cell>
          <cell r="G51" t="str">
            <v>EM 106145</v>
          </cell>
          <cell r="H51">
            <v>270</v>
          </cell>
          <cell r="I51">
            <v>51.082259999999998</v>
          </cell>
          <cell r="J51">
            <v>13792.21</v>
          </cell>
          <cell r="K51">
            <v>270</v>
          </cell>
          <cell r="L51">
            <v>13792.21</v>
          </cell>
          <cell r="M51" t="str">
            <v>SENSACIONAL</v>
          </cell>
          <cell r="N51" t="str">
            <v>DETERGENTE COLOR</v>
          </cell>
          <cell r="O51" t="str">
            <v>DETERGENTE</v>
          </cell>
          <cell r="P51" t="str">
            <v>DETERGENTE 80081</v>
          </cell>
          <cell r="Q51">
            <v>10</v>
          </cell>
          <cell r="R51">
            <v>2700</v>
          </cell>
        </row>
        <row r="52">
          <cell r="B52" t="str">
            <v>102029-002001</v>
          </cell>
          <cell r="C52" t="str">
            <v>SENSACIONAL DETERGENTE 20 L</v>
          </cell>
          <cell r="D52">
            <v>2</v>
          </cell>
          <cell r="E52">
            <v>42859</v>
          </cell>
          <cell r="F52">
            <v>42859</v>
          </cell>
          <cell r="G52" t="str">
            <v>EM 105749</v>
          </cell>
          <cell r="H52">
            <v>1</v>
          </cell>
          <cell r="I52">
            <v>5728.43</v>
          </cell>
          <cell r="J52">
            <v>5728.43</v>
          </cell>
          <cell r="K52">
            <v>1379</v>
          </cell>
          <cell r="L52">
            <v>169321.56</v>
          </cell>
          <cell r="M52" t="str">
            <v>SENSACIONAL</v>
          </cell>
          <cell r="N52" t="str">
            <v>DETERGENTE COLOR</v>
          </cell>
          <cell r="O52" t="str">
            <v>DETERGENTE</v>
          </cell>
          <cell r="P52" t="str">
            <v>DETERGENTE 80081</v>
          </cell>
          <cell r="Q52">
            <v>20</v>
          </cell>
          <cell r="R52">
            <v>20</v>
          </cell>
        </row>
        <row r="53">
          <cell r="B53" t="str">
            <v>102029-002001</v>
          </cell>
          <cell r="C53" t="str">
            <v>SENSACIONAL DETERGENTE 20 L</v>
          </cell>
          <cell r="D53">
            <v>2</v>
          </cell>
          <cell r="E53">
            <v>42859</v>
          </cell>
          <cell r="F53">
            <v>42859</v>
          </cell>
          <cell r="G53" t="str">
            <v>EM 105760</v>
          </cell>
          <cell r="H53">
            <v>48</v>
          </cell>
          <cell r="I53">
            <v>119.34229000000001</v>
          </cell>
          <cell r="J53">
            <v>5728.43</v>
          </cell>
          <cell r="K53">
            <v>1424</v>
          </cell>
          <cell r="L53">
            <v>174681.63</v>
          </cell>
          <cell r="M53" t="str">
            <v>SENSACIONAL</v>
          </cell>
          <cell r="N53" t="str">
            <v>DETERGENTE COLOR</v>
          </cell>
          <cell r="O53" t="str">
            <v>DETERGENTE</v>
          </cell>
          <cell r="P53" t="str">
            <v>DETERGENTE 80081</v>
          </cell>
          <cell r="Q53">
            <v>20</v>
          </cell>
          <cell r="R53">
            <v>960</v>
          </cell>
        </row>
        <row r="54">
          <cell r="B54" t="str">
            <v>102029-002001</v>
          </cell>
          <cell r="C54" t="str">
            <v>SENSACIONAL DETERGENTE 20 L</v>
          </cell>
          <cell r="D54">
            <v>2</v>
          </cell>
          <cell r="E54">
            <v>42877</v>
          </cell>
          <cell r="F54">
            <v>42877</v>
          </cell>
          <cell r="G54" t="str">
            <v>EM 106639</v>
          </cell>
          <cell r="H54">
            <v>96</v>
          </cell>
          <cell r="I54">
            <v>120.22302000000001</v>
          </cell>
          <cell r="J54">
            <v>11541.41</v>
          </cell>
          <cell r="K54">
            <v>1516</v>
          </cell>
          <cell r="L54">
            <v>184831.14</v>
          </cell>
          <cell r="M54" t="str">
            <v>SENSACIONAL</v>
          </cell>
          <cell r="N54" t="str">
            <v>DETERGENTE COLOR</v>
          </cell>
          <cell r="O54" t="str">
            <v>DETERGENTE</v>
          </cell>
          <cell r="P54" t="str">
            <v>DETERGENTE 80081</v>
          </cell>
          <cell r="Q54">
            <v>20</v>
          </cell>
          <cell r="R54">
            <v>1920</v>
          </cell>
        </row>
        <row r="55">
          <cell r="B55" t="str">
            <v>102029-002001</v>
          </cell>
          <cell r="C55" t="str">
            <v>SENSACIONAL DETERGENTE 20 L</v>
          </cell>
          <cell r="D55">
            <v>2</v>
          </cell>
          <cell r="E55">
            <v>42877</v>
          </cell>
          <cell r="F55">
            <v>42877</v>
          </cell>
          <cell r="G55" t="str">
            <v>EM 106641</v>
          </cell>
          <cell r="H55">
            <v>19</v>
          </cell>
          <cell r="I55">
            <v>113.50946999999999</v>
          </cell>
          <cell r="J55">
            <v>2156.6799999999998</v>
          </cell>
          <cell r="K55">
            <v>1535</v>
          </cell>
          <cell r="L55">
            <v>186987.82</v>
          </cell>
          <cell r="M55" t="str">
            <v>SENSACIONAL</v>
          </cell>
          <cell r="N55" t="str">
            <v>DETERGENTE COLOR</v>
          </cell>
          <cell r="O55" t="str">
            <v>DETERGENTE</v>
          </cell>
          <cell r="P55" t="str">
            <v>DETERGENTE 80081</v>
          </cell>
          <cell r="Q55">
            <v>20</v>
          </cell>
          <cell r="R55">
            <v>380</v>
          </cell>
        </row>
        <row r="56">
          <cell r="B56" t="str">
            <v>102029-002001</v>
          </cell>
          <cell r="C56" t="str">
            <v>SENSACIONAL DETERGENTE 20 L</v>
          </cell>
          <cell r="D56">
            <v>5</v>
          </cell>
          <cell r="E56">
            <v>42858</v>
          </cell>
          <cell r="F56">
            <v>42858</v>
          </cell>
          <cell r="G56" t="str">
            <v>EM 105674</v>
          </cell>
          <cell r="H56">
            <v>48</v>
          </cell>
          <cell r="I56">
            <v>5728.4237499999999</v>
          </cell>
          <cell r="J56">
            <v>274964.34000000003</v>
          </cell>
          <cell r="K56">
            <v>48</v>
          </cell>
          <cell r="L56">
            <v>274964.34000000003</v>
          </cell>
          <cell r="M56" t="str">
            <v>SENSACIONAL</v>
          </cell>
          <cell r="N56" t="str">
            <v>DETERGENTE COLOR</v>
          </cell>
          <cell r="O56" t="str">
            <v>DETERGENTE</v>
          </cell>
          <cell r="P56" t="str">
            <v>DETERGENTE 80081</v>
          </cell>
          <cell r="Q56">
            <v>20</v>
          </cell>
          <cell r="R56">
            <v>960</v>
          </cell>
        </row>
        <row r="57">
          <cell r="B57" t="str">
            <v>102029-002001</v>
          </cell>
          <cell r="C57" t="str">
            <v>SENSACIONAL DETERGENTE 20 L</v>
          </cell>
          <cell r="D57">
            <v>5</v>
          </cell>
          <cell r="E57">
            <v>42866</v>
          </cell>
          <cell r="F57">
            <v>42865</v>
          </cell>
          <cell r="G57" t="str">
            <v>EM 106146</v>
          </cell>
          <cell r="H57">
            <v>144</v>
          </cell>
          <cell r="I57">
            <v>119.80785</v>
          </cell>
          <cell r="J57">
            <v>17252.330000000002</v>
          </cell>
          <cell r="K57">
            <v>144</v>
          </cell>
          <cell r="L57">
            <v>17252.330000000002</v>
          </cell>
          <cell r="M57" t="str">
            <v>SENSACIONAL</v>
          </cell>
          <cell r="N57" t="str">
            <v>DETERGENTE COLOR</v>
          </cell>
          <cell r="O57" t="str">
            <v>DETERGENTE</v>
          </cell>
          <cell r="P57" t="str">
            <v>DETERGENTE 80081</v>
          </cell>
          <cell r="Q57">
            <v>20</v>
          </cell>
          <cell r="R57">
            <v>2880</v>
          </cell>
        </row>
        <row r="58">
          <cell r="B58" t="str">
            <v>102029-002001</v>
          </cell>
          <cell r="C58" t="str">
            <v>SENSACIONAL DETERGENTE 20 L</v>
          </cell>
          <cell r="D58">
            <v>5</v>
          </cell>
          <cell r="E58">
            <v>42866</v>
          </cell>
          <cell r="F58">
            <v>42865</v>
          </cell>
          <cell r="G58" t="str">
            <v>EM 106147</v>
          </cell>
          <cell r="H58">
            <v>240</v>
          </cell>
          <cell r="I58">
            <v>119.80788</v>
          </cell>
          <cell r="J58">
            <v>28753.89</v>
          </cell>
          <cell r="K58">
            <v>384</v>
          </cell>
          <cell r="L58">
            <v>46006.22</v>
          </cell>
          <cell r="M58" t="str">
            <v>SENSACIONAL</v>
          </cell>
          <cell r="N58" t="str">
            <v>DETERGENTE COLOR</v>
          </cell>
          <cell r="O58" t="str">
            <v>DETERGENTE</v>
          </cell>
          <cell r="P58" t="str">
            <v>DETERGENTE 80081</v>
          </cell>
          <cell r="Q58">
            <v>20</v>
          </cell>
          <cell r="R58">
            <v>4800</v>
          </cell>
        </row>
        <row r="59">
          <cell r="B59" t="str">
            <v>102029-002001</v>
          </cell>
          <cell r="C59" t="str">
            <v>SENSACIONAL DETERGENTE 20 L</v>
          </cell>
          <cell r="D59">
            <v>5</v>
          </cell>
          <cell r="E59">
            <v>42881</v>
          </cell>
          <cell r="F59">
            <v>42881</v>
          </cell>
          <cell r="G59" t="str">
            <v>EM 106907</v>
          </cell>
          <cell r="H59">
            <v>144</v>
          </cell>
          <cell r="I59">
            <v>122.79438</v>
          </cell>
          <cell r="J59">
            <v>17682.39</v>
          </cell>
          <cell r="K59">
            <v>144</v>
          </cell>
          <cell r="L59">
            <v>17682.39</v>
          </cell>
          <cell r="M59" t="str">
            <v>SENSACIONAL</v>
          </cell>
          <cell r="N59" t="str">
            <v>DETERGENTE COLOR</v>
          </cell>
          <cell r="O59" t="str">
            <v>DETERGENTE</v>
          </cell>
          <cell r="P59" t="str">
            <v>DETERGENTE 80081</v>
          </cell>
          <cell r="Q59">
            <v>20</v>
          </cell>
          <cell r="R59">
            <v>2880</v>
          </cell>
        </row>
        <row r="60">
          <cell r="B60" t="str">
            <v>102029-002001</v>
          </cell>
          <cell r="C60" t="str">
            <v>SENSACIONAL DETERGENTE 20 L</v>
          </cell>
          <cell r="D60">
            <v>5</v>
          </cell>
          <cell r="E60">
            <v>42881</v>
          </cell>
          <cell r="F60">
            <v>42881</v>
          </cell>
          <cell r="G60" t="str">
            <v>EM 106908</v>
          </cell>
          <cell r="H60">
            <v>144</v>
          </cell>
          <cell r="I60">
            <v>122.79431</v>
          </cell>
          <cell r="J60">
            <v>17682.38</v>
          </cell>
          <cell r="K60">
            <v>288</v>
          </cell>
          <cell r="L60">
            <v>35364.769999999997</v>
          </cell>
          <cell r="M60" t="str">
            <v>SENSACIONAL</v>
          </cell>
          <cell r="N60" t="str">
            <v>DETERGENTE COLOR</v>
          </cell>
          <cell r="O60" t="str">
            <v>DETERGENTE</v>
          </cell>
          <cell r="P60" t="str">
            <v>DETERGENTE 80081</v>
          </cell>
          <cell r="Q60">
            <v>20</v>
          </cell>
          <cell r="R60">
            <v>2880</v>
          </cell>
        </row>
        <row r="61">
          <cell r="B61" t="str">
            <v>102029-002001</v>
          </cell>
          <cell r="C61" t="str">
            <v>SENSACIONAL DETERGENTE 20 L</v>
          </cell>
          <cell r="D61">
            <v>5</v>
          </cell>
          <cell r="E61">
            <v>42884</v>
          </cell>
          <cell r="F61">
            <v>42881</v>
          </cell>
          <cell r="G61" t="str">
            <v>EM 106940</v>
          </cell>
          <cell r="H61">
            <v>48</v>
          </cell>
          <cell r="I61">
            <v>122.79479000000001</v>
          </cell>
          <cell r="J61">
            <v>5894.15</v>
          </cell>
          <cell r="K61">
            <v>49</v>
          </cell>
          <cell r="L61">
            <v>6016.13</v>
          </cell>
          <cell r="M61" t="str">
            <v>SENSACIONAL</v>
          </cell>
          <cell r="N61" t="str">
            <v>DETERGENTE COLOR</v>
          </cell>
          <cell r="O61" t="str">
            <v>DETERGENTE</v>
          </cell>
          <cell r="P61" t="str">
            <v>DETERGENTE 80081</v>
          </cell>
          <cell r="Q61">
            <v>20</v>
          </cell>
          <cell r="R61">
            <v>960</v>
          </cell>
        </row>
        <row r="62">
          <cell r="B62" t="str">
            <v>102029-020801</v>
          </cell>
          <cell r="C62" t="str">
            <v>SENSACIONAL DETERGENTE 208 L</v>
          </cell>
          <cell r="D62">
            <v>5</v>
          </cell>
          <cell r="E62">
            <v>42871</v>
          </cell>
          <cell r="F62">
            <v>42867</v>
          </cell>
          <cell r="G62" t="str">
            <v>EM 106346</v>
          </cell>
          <cell r="H62">
            <v>1</v>
          </cell>
          <cell r="I62">
            <v>1174.44</v>
          </cell>
          <cell r="J62">
            <v>1174.44</v>
          </cell>
          <cell r="K62">
            <v>1</v>
          </cell>
          <cell r="L62">
            <v>1174.44</v>
          </cell>
          <cell r="M62" t="str">
            <v>SENSACIONAL</v>
          </cell>
          <cell r="N62" t="str">
            <v>DETERGENTE 208 L</v>
          </cell>
          <cell r="O62" t="str">
            <v>DETERGENTE</v>
          </cell>
          <cell r="P62" t="str">
            <v>DETERGENTE 80081</v>
          </cell>
          <cell r="Q62">
            <v>208</v>
          </cell>
          <cell r="R62">
            <v>208</v>
          </cell>
        </row>
        <row r="63">
          <cell r="B63" t="str">
            <v>103001-001891</v>
          </cell>
          <cell r="C63" t="str">
            <v>MIRACHEM 500 18.9 L</v>
          </cell>
          <cell r="D63">
            <v>5</v>
          </cell>
          <cell r="E63">
            <v>42881</v>
          </cell>
          <cell r="F63">
            <v>42881</v>
          </cell>
          <cell r="G63" t="str">
            <v>EM 106905</v>
          </cell>
          <cell r="H63">
            <v>2</v>
          </cell>
          <cell r="I63">
            <v>418.09</v>
          </cell>
          <cell r="J63">
            <v>836.18</v>
          </cell>
          <cell r="K63">
            <v>2</v>
          </cell>
          <cell r="L63">
            <v>836.18</v>
          </cell>
          <cell r="M63" t="str">
            <v>MIRACHEM</v>
          </cell>
          <cell r="N63" t="str">
            <v>MIRACHEM</v>
          </cell>
          <cell r="O63">
            <v>500</v>
          </cell>
          <cell r="P63" t="str">
            <v>DETERGENTE 80081</v>
          </cell>
          <cell r="Q63">
            <v>18.899999999999999</v>
          </cell>
          <cell r="R63">
            <v>37.799999999999997</v>
          </cell>
        </row>
        <row r="64">
          <cell r="B64" t="str">
            <v>103001-001891</v>
          </cell>
          <cell r="C64" t="str">
            <v>MIRACHEM 500 18.9 L</v>
          </cell>
          <cell r="D64">
            <v>5</v>
          </cell>
          <cell r="E64">
            <v>42884</v>
          </cell>
          <cell r="F64">
            <v>42884</v>
          </cell>
          <cell r="G64" t="str">
            <v>EM 106991</v>
          </cell>
          <cell r="H64">
            <v>96</v>
          </cell>
          <cell r="I64">
            <v>421.49990000000003</v>
          </cell>
          <cell r="J64">
            <v>40463.99</v>
          </cell>
          <cell r="K64">
            <v>96</v>
          </cell>
          <cell r="L64">
            <v>40463.99</v>
          </cell>
          <cell r="M64" t="str">
            <v>MIRACHEM</v>
          </cell>
          <cell r="N64" t="str">
            <v>MIRACHEM</v>
          </cell>
          <cell r="O64">
            <v>500</v>
          </cell>
          <cell r="P64" t="str">
            <v>DETERGENTE 80081</v>
          </cell>
          <cell r="Q64">
            <v>18.899999999999999</v>
          </cell>
          <cell r="R64">
            <v>1814.3999999999999</v>
          </cell>
        </row>
        <row r="65">
          <cell r="B65" t="str">
            <v>103001-020801</v>
          </cell>
          <cell r="C65" t="str">
            <v>MIRACHEM 500 208 L</v>
          </cell>
          <cell r="D65">
            <v>1</v>
          </cell>
          <cell r="E65">
            <v>42885</v>
          </cell>
          <cell r="F65">
            <v>42885</v>
          </cell>
          <cell r="G65" t="str">
            <v>EM 107001</v>
          </cell>
          <cell r="H65">
            <v>2</v>
          </cell>
          <cell r="I65">
            <v>4313.9750000000004</v>
          </cell>
          <cell r="J65">
            <v>8627.9500000000007</v>
          </cell>
          <cell r="K65">
            <v>10</v>
          </cell>
          <cell r="L65">
            <v>43031.83</v>
          </cell>
          <cell r="M65" t="str">
            <v>MIRACHEM</v>
          </cell>
          <cell r="N65" t="str">
            <v>MIRACHEM</v>
          </cell>
          <cell r="O65">
            <v>500</v>
          </cell>
          <cell r="P65" t="str">
            <v>DETERGENTE 80081</v>
          </cell>
          <cell r="Q65">
            <v>208</v>
          </cell>
          <cell r="R65">
            <v>416</v>
          </cell>
        </row>
        <row r="66">
          <cell r="B66" t="str">
            <v>103001-020801</v>
          </cell>
          <cell r="C66" t="str">
            <v>MIRACHEM 500 208 L</v>
          </cell>
          <cell r="D66">
            <v>5</v>
          </cell>
          <cell r="E66">
            <v>42874</v>
          </cell>
          <cell r="F66">
            <v>42874</v>
          </cell>
          <cell r="G66" t="str">
            <v>EM 106604</v>
          </cell>
          <cell r="H66">
            <v>8</v>
          </cell>
          <cell r="I66">
            <v>4313.9724999999999</v>
          </cell>
          <cell r="J66">
            <v>34511.78</v>
          </cell>
          <cell r="K66">
            <v>8</v>
          </cell>
          <cell r="L66">
            <v>34511.78</v>
          </cell>
          <cell r="M66" t="str">
            <v>MIRACHEM</v>
          </cell>
          <cell r="N66" t="str">
            <v>MIRACHEM</v>
          </cell>
          <cell r="O66">
            <v>500</v>
          </cell>
          <cell r="P66" t="str">
            <v>DETERGENTE 80081</v>
          </cell>
          <cell r="Q66">
            <v>208</v>
          </cell>
          <cell r="R66">
            <v>1664</v>
          </cell>
        </row>
        <row r="67">
          <cell r="B67" t="str">
            <v>103001-020801</v>
          </cell>
          <cell r="C67" t="str">
            <v>MIRACHEM 500 208 L</v>
          </cell>
          <cell r="D67">
            <v>5</v>
          </cell>
          <cell r="E67">
            <v>42886</v>
          </cell>
          <cell r="F67">
            <v>42886</v>
          </cell>
          <cell r="G67" t="str">
            <v>EM 107093</v>
          </cell>
          <cell r="H67">
            <v>4</v>
          </cell>
          <cell r="I67">
            <v>4647.5325000000003</v>
          </cell>
          <cell r="J67">
            <v>18590.13</v>
          </cell>
          <cell r="K67">
            <v>4</v>
          </cell>
          <cell r="L67">
            <v>18590.13</v>
          </cell>
          <cell r="M67" t="str">
            <v>MIRACHEM</v>
          </cell>
          <cell r="N67" t="str">
            <v>MIRACHEM</v>
          </cell>
          <cell r="O67">
            <v>500</v>
          </cell>
          <cell r="P67" t="str">
            <v>DETERGENTE 80081</v>
          </cell>
          <cell r="Q67">
            <v>208</v>
          </cell>
          <cell r="R67">
            <v>832</v>
          </cell>
        </row>
        <row r="68">
          <cell r="B68" t="str">
            <v>103001-020801</v>
          </cell>
          <cell r="C68" t="str">
            <v>MIRACHEM 500 208 L</v>
          </cell>
          <cell r="D68">
            <v>5</v>
          </cell>
          <cell r="E68">
            <v>42886</v>
          </cell>
          <cell r="F68">
            <v>42886</v>
          </cell>
          <cell r="G68" t="str">
            <v>EM 107094</v>
          </cell>
          <cell r="H68">
            <v>10</v>
          </cell>
          <cell r="I68">
            <v>4647.5339999999997</v>
          </cell>
          <cell r="J68">
            <v>46475.34</v>
          </cell>
          <cell r="K68">
            <v>14</v>
          </cell>
          <cell r="L68">
            <v>65065.47</v>
          </cell>
          <cell r="M68" t="str">
            <v>MIRACHEM</v>
          </cell>
          <cell r="N68" t="str">
            <v>MIRACHEM</v>
          </cell>
          <cell r="O68">
            <v>500</v>
          </cell>
          <cell r="P68" t="str">
            <v>DETERGENTE 80081</v>
          </cell>
          <cell r="Q68">
            <v>208</v>
          </cell>
          <cell r="R68">
            <v>2080</v>
          </cell>
        </row>
        <row r="69">
          <cell r="B69" t="str">
            <v>105001-000901</v>
          </cell>
          <cell r="C69" t="str">
            <v>NATURAL SCIENCE SUAVIZANTE 9 L MX</v>
          </cell>
          <cell r="D69">
            <v>5</v>
          </cell>
          <cell r="E69">
            <v>42872</v>
          </cell>
          <cell r="F69">
            <v>42871</v>
          </cell>
          <cell r="G69" t="str">
            <v>EM 106412</v>
          </cell>
          <cell r="H69">
            <v>60</v>
          </cell>
          <cell r="I69">
            <v>65.842500000000001</v>
          </cell>
          <cell r="J69">
            <v>3950.55</v>
          </cell>
          <cell r="K69">
            <v>61</v>
          </cell>
          <cell r="L69">
            <v>4016.2</v>
          </cell>
          <cell r="M69" t="str">
            <v>NATURAL SCIENCE</v>
          </cell>
          <cell r="N69" t="str">
            <v>REGULAR MX</v>
          </cell>
          <cell r="O69" t="str">
            <v>DETERGENTE</v>
          </cell>
          <cell r="P69" t="str">
            <v>DETERGENTE 80081</v>
          </cell>
          <cell r="Q69">
            <v>9</v>
          </cell>
          <cell r="R69">
            <v>540</v>
          </cell>
        </row>
        <row r="70">
          <cell r="B70" t="str">
            <v>108001-000101</v>
          </cell>
          <cell r="C70" t="str">
            <v>GV ANTI-HONGOS 1 L ATOM</v>
          </cell>
          <cell r="D70">
            <v>5</v>
          </cell>
          <cell r="E70">
            <v>42857</v>
          </cell>
          <cell r="F70">
            <v>42857</v>
          </cell>
          <cell r="G70" t="str">
            <v>EM 105619</v>
          </cell>
          <cell r="H70">
            <v>3888</v>
          </cell>
          <cell r="I70">
            <v>9.4145299999999992</v>
          </cell>
          <cell r="J70">
            <v>36603.699999999997</v>
          </cell>
          <cell r="K70">
            <v>3949</v>
          </cell>
          <cell r="L70">
            <v>37181.760000000002</v>
          </cell>
          <cell r="M70" t="str">
            <v>GV</v>
          </cell>
          <cell r="N70" t="str">
            <v>ANTI-HONGOS ATOMIZADOR</v>
          </cell>
          <cell r="O70" t="str">
            <v>ATOMIZADOR</v>
          </cell>
          <cell r="P70" t="str">
            <v>DETERGENTE 80081</v>
          </cell>
          <cell r="Q70">
            <v>1</v>
          </cell>
          <cell r="R70">
            <v>3888</v>
          </cell>
        </row>
        <row r="71">
          <cell r="B71" t="str">
            <v>108001-000101</v>
          </cell>
          <cell r="C71" t="str">
            <v>GV ANTI-HONGOS 1 L ATOM</v>
          </cell>
          <cell r="D71">
            <v>5</v>
          </cell>
          <cell r="E71">
            <v>42858</v>
          </cell>
          <cell r="F71">
            <v>42858</v>
          </cell>
          <cell r="G71" t="str">
            <v>EM 105703</v>
          </cell>
          <cell r="H71">
            <v>2100</v>
          </cell>
          <cell r="I71">
            <v>9.4737799999999996</v>
          </cell>
          <cell r="J71">
            <v>19894.93</v>
          </cell>
          <cell r="K71">
            <v>2161</v>
          </cell>
          <cell r="L71">
            <v>20469.28</v>
          </cell>
          <cell r="M71" t="str">
            <v>GV</v>
          </cell>
          <cell r="N71" t="str">
            <v>ANTI-HONGOS ATOMIZADOR</v>
          </cell>
          <cell r="O71" t="str">
            <v>ATOMIZADOR</v>
          </cell>
          <cell r="P71" t="str">
            <v>DETERGENTE 80081</v>
          </cell>
          <cell r="Q71">
            <v>1</v>
          </cell>
          <cell r="R71">
            <v>2100</v>
          </cell>
        </row>
        <row r="72">
          <cell r="B72" t="str">
            <v>108001-000101</v>
          </cell>
          <cell r="C72" t="str">
            <v>GV ANTI-HONGOS 1 L ATOM</v>
          </cell>
          <cell r="D72">
            <v>5</v>
          </cell>
          <cell r="E72">
            <v>42858</v>
          </cell>
          <cell r="F72">
            <v>42858</v>
          </cell>
          <cell r="G72" t="str">
            <v>EM 105733</v>
          </cell>
          <cell r="H72">
            <v>1932</v>
          </cell>
          <cell r="I72">
            <v>9.48489</v>
          </cell>
          <cell r="J72">
            <v>18324.8</v>
          </cell>
          <cell r="K72">
            <v>4093</v>
          </cell>
          <cell r="L72">
            <v>38794.080000000002</v>
          </cell>
          <cell r="M72" t="str">
            <v>GV</v>
          </cell>
          <cell r="N72" t="str">
            <v>ANTI-HONGOS ATOMIZADOR</v>
          </cell>
          <cell r="O72" t="str">
            <v>ATOMIZADOR</v>
          </cell>
          <cell r="P72" t="str">
            <v>DETERGENTE 80081</v>
          </cell>
          <cell r="Q72">
            <v>1</v>
          </cell>
          <cell r="R72">
            <v>1932</v>
          </cell>
        </row>
        <row r="73">
          <cell r="B73" t="str">
            <v>108001-000101</v>
          </cell>
          <cell r="C73" t="str">
            <v>GV ANTI-HONGOS 1 L ATOM</v>
          </cell>
          <cell r="D73">
            <v>5</v>
          </cell>
          <cell r="E73">
            <v>42866</v>
          </cell>
          <cell r="F73">
            <v>42866</v>
          </cell>
          <cell r="G73" t="str">
            <v>EM 106200</v>
          </cell>
          <cell r="H73">
            <v>3360</v>
          </cell>
          <cell r="I73">
            <v>9.5935699999999997</v>
          </cell>
          <cell r="J73">
            <v>32234.39</v>
          </cell>
          <cell r="K73">
            <v>3474</v>
          </cell>
          <cell r="L73">
            <v>33310.160000000003</v>
          </cell>
          <cell r="M73" t="str">
            <v>GV</v>
          </cell>
          <cell r="N73" t="str">
            <v>ANTI-HONGOS ATOMIZADOR</v>
          </cell>
          <cell r="O73" t="str">
            <v>ATOMIZADOR</v>
          </cell>
          <cell r="P73" t="str">
            <v>DETERGENTE 80081</v>
          </cell>
          <cell r="Q73">
            <v>1</v>
          </cell>
          <cell r="R73">
            <v>3360</v>
          </cell>
        </row>
        <row r="74">
          <cell r="B74" t="str">
            <v>108001-000101</v>
          </cell>
          <cell r="C74" t="str">
            <v>GV ANTI-HONGOS 1 L ATOM</v>
          </cell>
          <cell r="D74">
            <v>5</v>
          </cell>
          <cell r="E74">
            <v>42867</v>
          </cell>
          <cell r="F74">
            <v>42867</v>
          </cell>
          <cell r="G74" t="str">
            <v>EM 106263</v>
          </cell>
          <cell r="H74">
            <v>2160</v>
          </cell>
          <cell r="I74">
            <v>9.6209299999999995</v>
          </cell>
          <cell r="J74">
            <v>20781.21</v>
          </cell>
          <cell r="K74">
            <v>2274</v>
          </cell>
          <cell r="L74">
            <v>21874.29</v>
          </cell>
          <cell r="M74" t="str">
            <v>GV</v>
          </cell>
          <cell r="N74" t="str">
            <v>ANTI-HONGOS ATOMIZADOR</v>
          </cell>
          <cell r="O74" t="str">
            <v>ATOMIZADOR</v>
          </cell>
          <cell r="P74" t="str">
            <v>DETERGENTE 80081</v>
          </cell>
          <cell r="Q74">
            <v>1</v>
          </cell>
          <cell r="R74">
            <v>2160</v>
          </cell>
        </row>
        <row r="75">
          <cell r="B75" t="str">
            <v>108001-000101</v>
          </cell>
          <cell r="C75" t="str">
            <v>GV ANTI-HONGOS 1 L ATOM</v>
          </cell>
          <cell r="D75">
            <v>5</v>
          </cell>
          <cell r="E75">
            <v>42867</v>
          </cell>
          <cell r="F75">
            <v>42867</v>
          </cell>
          <cell r="G75" t="str">
            <v>EM 106264</v>
          </cell>
          <cell r="H75">
            <v>432</v>
          </cell>
          <cell r="I75">
            <v>9.6209699999999998</v>
          </cell>
          <cell r="J75">
            <v>4156.26</v>
          </cell>
          <cell r="K75">
            <v>2706</v>
          </cell>
          <cell r="L75">
            <v>26030.55</v>
          </cell>
          <cell r="M75" t="str">
            <v>GV</v>
          </cell>
          <cell r="N75" t="str">
            <v>ANTI-HONGOS ATOMIZADOR</v>
          </cell>
          <cell r="O75" t="str">
            <v>ATOMIZADOR</v>
          </cell>
          <cell r="P75" t="str">
            <v>DETERGENTE 80081</v>
          </cell>
          <cell r="Q75">
            <v>1</v>
          </cell>
          <cell r="R75">
            <v>432</v>
          </cell>
        </row>
        <row r="76">
          <cell r="B76" t="str">
            <v>108001-000101</v>
          </cell>
          <cell r="C76" t="str">
            <v>GV ANTI-HONGOS 1 L ATOM</v>
          </cell>
          <cell r="D76">
            <v>5</v>
          </cell>
          <cell r="E76">
            <v>42867</v>
          </cell>
          <cell r="F76">
            <v>42867</v>
          </cell>
          <cell r="G76" t="str">
            <v>EM 106265</v>
          </cell>
          <cell r="H76">
            <v>804</v>
          </cell>
          <cell r="I76">
            <v>9.6209299999999995</v>
          </cell>
          <cell r="J76">
            <v>7735.23</v>
          </cell>
          <cell r="K76">
            <v>3510</v>
          </cell>
          <cell r="L76">
            <v>33765.78</v>
          </cell>
          <cell r="M76" t="str">
            <v>GV</v>
          </cell>
          <cell r="N76" t="str">
            <v>ANTI-HONGOS ATOMIZADOR</v>
          </cell>
          <cell r="O76" t="str">
            <v>ATOMIZADOR</v>
          </cell>
          <cell r="P76" t="str">
            <v>DETERGENTE 80081</v>
          </cell>
          <cell r="Q76">
            <v>1</v>
          </cell>
          <cell r="R76">
            <v>804</v>
          </cell>
        </row>
        <row r="77">
          <cell r="B77" t="str">
            <v>108001-000101</v>
          </cell>
          <cell r="C77" t="str">
            <v>GV ANTI-HONGOS 1 L ATOM</v>
          </cell>
          <cell r="D77">
            <v>5</v>
          </cell>
          <cell r="E77">
            <v>42870</v>
          </cell>
          <cell r="F77">
            <v>42870</v>
          </cell>
          <cell r="G77" t="str">
            <v>EM 106312</v>
          </cell>
          <cell r="H77">
            <v>3396</v>
          </cell>
          <cell r="I77">
            <v>9.6342199999999991</v>
          </cell>
          <cell r="J77">
            <v>32717.81</v>
          </cell>
          <cell r="K77">
            <v>4746</v>
          </cell>
          <cell r="L77">
            <v>45704.639999999999</v>
          </cell>
          <cell r="M77" t="str">
            <v>GV</v>
          </cell>
          <cell r="N77" t="str">
            <v>ANTI-HONGOS ATOMIZADOR</v>
          </cell>
          <cell r="O77" t="str">
            <v>ATOMIZADOR</v>
          </cell>
          <cell r="P77" t="str">
            <v>DETERGENTE 80081</v>
          </cell>
          <cell r="Q77">
            <v>1</v>
          </cell>
          <cell r="R77">
            <v>3396</v>
          </cell>
        </row>
        <row r="78">
          <cell r="B78" t="str">
            <v>108001-000101</v>
          </cell>
          <cell r="C78" t="str">
            <v>GV ANTI-HONGOS 1 L ATOM</v>
          </cell>
          <cell r="D78">
            <v>5</v>
          </cell>
          <cell r="E78">
            <v>42872</v>
          </cell>
          <cell r="F78">
            <v>42872</v>
          </cell>
          <cell r="G78" t="str">
            <v>EM 106463</v>
          </cell>
          <cell r="H78">
            <v>3888</v>
          </cell>
          <cell r="I78">
            <v>10.06344</v>
          </cell>
          <cell r="J78">
            <v>39126.65</v>
          </cell>
          <cell r="K78">
            <v>4002</v>
          </cell>
          <cell r="L78">
            <v>40224.49</v>
          </cell>
          <cell r="M78" t="str">
            <v>GV</v>
          </cell>
          <cell r="N78" t="str">
            <v>ANTI-HONGOS ATOMIZADOR</v>
          </cell>
          <cell r="O78" t="str">
            <v>ATOMIZADOR</v>
          </cell>
          <cell r="P78" t="str">
            <v>DETERGENTE 80081</v>
          </cell>
          <cell r="Q78">
            <v>1</v>
          </cell>
          <cell r="R78">
            <v>3888</v>
          </cell>
        </row>
        <row r="79">
          <cell r="B79" t="str">
            <v>108001-000101</v>
          </cell>
          <cell r="C79" t="str">
            <v>GV ANTI-HONGOS 1 L ATOM</v>
          </cell>
          <cell r="D79">
            <v>5</v>
          </cell>
          <cell r="E79">
            <v>42873</v>
          </cell>
          <cell r="F79">
            <v>42873</v>
          </cell>
          <cell r="G79" t="str">
            <v>EM 106544</v>
          </cell>
          <cell r="H79">
            <v>2160</v>
          </cell>
          <cell r="I79">
            <v>10.60669</v>
          </cell>
          <cell r="J79">
            <v>22910.44</v>
          </cell>
          <cell r="K79">
            <v>2274</v>
          </cell>
          <cell r="L79">
            <v>24056.27</v>
          </cell>
          <cell r="M79" t="str">
            <v>GV</v>
          </cell>
          <cell r="N79" t="str">
            <v>ANTI-HONGOS ATOMIZADOR</v>
          </cell>
          <cell r="O79" t="str">
            <v>ATOMIZADOR</v>
          </cell>
          <cell r="P79" t="str">
            <v>DETERGENTE 80081</v>
          </cell>
          <cell r="Q79">
            <v>1</v>
          </cell>
          <cell r="R79">
            <v>2160</v>
          </cell>
        </row>
        <row r="80">
          <cell r="B80" t="str">
            <v>108001-000101</v>
          </cell>
          <cell r="C80" t="str">
            <v>GV ANTI-HONGOS 1 L ATOM</v>
          </cell>
          <cell r="D80">
            <v>5</v>
          </cell>
          <cell r="E80">
            <v>42873</v>
          </cell>
          <cell r="F80">
            <v>42873</v>
          </cell>
          <cell r="G80" t="str">
            <v>EM 106545</v>
          </cell>
          <cell r="H80">
            <v>1728</v>
          </cell>
          <cell r="I80">
            <v>10.606680000000001</v>
          </cell>
          <cell r="J80">
            <v>18328.34</v>
          </cell>
          <cell r="K80">
            <v>4002</v>
          </cell>
          <cell r="L80">
            <v>42384.61</v>
          </cell>
          <cell r="M80" t="str">
            <v>GV</v>
          </cell>
          <cell r="N80" t="str">
            <v>ANTI-HONGOS ATOMIZADOR</v>
          </cell>
          <cell r="O80" t="str">
            <v>ATOMIZADOR</v>
          </cell>
          <cell r="P80" t="str">
            <v>DETERGENTE 80081</v>
          </cell>
          <cell r="Q80">
            <v>1</v>
          </cell>
          <cell r="R80">
            <v>1728</v>
          </cell>
        </row>
        <row r="81">
          <cell r="B81" t="str">
            <v>108001-000101</v>
          </cell>
          <cell r="C81" t="str">
            <v>GV ANTI-HONGOS 1 L ATOM</v>
          </cell>
          <cell r="D81">
            <v>5</v>
          </cell>
          <cell r="E81">
            <v>42877</v>
          </cell>
          <cell r="F81">
            <v>42877</v>
          </cell>
          <cell r="G81" t="str">
            <v>EM 106654</v>
          </cell>
          <cell r="H81">
            <v>6048</v>
          </cell>
          <cell r="I81">
            <v>9.8702900000000007</v>
          </cell>
          <cell r="J81">
            <v>59695.54</v>
          </cell>
          <cell r="K81">
            <v>6162</v>
          </cell>
          <cell r="L81">
            <v>60902.9</v>
          </cell>
          <cell r="M81" t="str">
            <v>GV</v>
          </cell>
          <cell r="N81" t="str">
            <v>ANTI-HONGOS ATOMIZADOR</v>
          </cell>
          <cell r="O81" t="str">
            <v>ATOMIZADOR</v>
          </cell>
          <cell r="P81" t="str">
            <v>DETERGENTE 80081</v>
          </cell>
          <cell r="Q81">
            <v>1</v>
          </cell>
          <cell r="R81">
            <v>6048</v>
          </cell>
        </row>
        <row r="82">
          <cell r="B82" t="str">
            <v>108001-000101</v>
          </cell>
          <cell r="C82" t="str">
            <v>GV ANTI-HONGOS 1 L ATOM</v>
          </cell>
          <cell r="D82">
            <v>5</v>
          </cell>
          <cell r="E82">
            <v>42877</v>
          </cell>
          <cell r="F82">
            <v>42877</v>
          </cell>
          <cell r="G82" t="str">
            <v>EM 106655</v>
          </cell>
          <cell r="H82">
            <v>1728</v>
          </cell>
          <cell r="I82">
            <v>9.8702900000000007</v>
          </cell>
          <cell r="J82">
            <v>17055.86</v>
          </cell>
          <cell r="K82">
            <v>7890</v>
          </cell>
          <cell r="L82">
            <v>77958.759999999995</v>
          </cell>
          <cell r="M82" t="str">
            <v>GV</v>
          </cell>
          <cell r="N82" t="str">
            <v>ANTI-HONGOS ATOMIZADOR</v>
          </cell>
          <cell r="O82" t="str">
            <v>ATOMIZADOR</v>
          </cell>
          <cell r="P82" t="str">
            <v>DETERGENTE 80081</v>
          </cell>
          <cell r="Q82">
            <v>1</v>
          </cell>
          <cell r="R82">
            <v>1728</v>
          </cell>
        </row>
        <row r="83">
          <cell r="B83" t="str">
            <v>108001-000101</v>
          </cell>
          <cell r="C83" t="str">
            <v>GV ANTI-HONGOS 1 L ATOM</v>
          </cell>
          <cell r="D83">
            <v>5</v>
          </cell>
          <cell r="E83">
            <v>42878</v>
          </cell>
          <cell r="F83">
            <v>42878</v>
          </cell>
          <cell r="G83" t="str">
            <v>EM 106725</v>
          </cell>
          <cell r="H83">
            <v>3888</v>
          </cell>
          <cell r="I83">
            <v>9.7930799999999998</v>
          </cell>
          <cell r="J83">
            <v>38075.480000000003</v>
          </cell>
          <cell r="K83">
            <v>4002</v>
          </cell>
          <cell r="L83">
            <v>39201.879999999997</v>
          </cell>
          <cell r="M83" t="str">
            <v>GV</v>
          </cell>
          <cell r="N83" t="str">
            <v>ANTI-HONGOS ATOMIZADOR</v>
          </cell>
          <cell r="O83" t="str">
            <v>ATOMIZADOR</v>
          </cell>
          <cell r="P83" t="str">
            <v>DETERGENTE 80081</v>
          </cell>
          <cell r="Q83">
            <v>1</v>
          </cell>
          <cell r="R83">
            <v>3888</v>
          </cell>
        </row>
        <row r="84">
          <cell r="B84" t="str">
            <v>108001-000101</v>
          </cell>
          <cell r="C84" t="str">
            <v>GV ANTI-HONGOS 1 L ATOM</v>
          </cell>
          <cell r="D84">
            <v>5</v>
          </cell>
          <cell r="E84">
            <v>42878</v>
          </cell>
          <cell r="F84">
            <v>42878</v>
          </cell>
          <cell r="G84" t="str">
            <v>EM 106726</v>
          </cell>
          <cell r="H84">
            <v>3888</v>
          </cell>
          <cell r="I84">
            <v>9.7930799999999998</v>
          </cell>
          <cell r="J84">
            <v>38075.480000000003</v>
          </cell>
          <cell r="K84">
            <v>7890</v>
          </cell>
          <cell r="L84">
            <v>77277.36</v>
          </cell>
          <cell r="M84" t="str">
            <v>GV</v>
          </cell>
          <cell r="N84" t="str">
            <v>ANTI-HONGOS ATOMIZADOR</v>
          </cell>
          <cell r="O84" t="str">
            <v>ATOMIZADOR</v>
          </cell>
          <cell r="P84" t="str">
            <v>DETERGENTE 80081</v>
          </cell>
          <cell r="Q84">
            <v>1</v>
          </cell>
          <cell r="R84">
            <v>3888</v>
          </cell>
        </row>
        <row r="85">
          <cell r="B85" t="str">
            <v>108001-000101</v>
          </cell>
          <cell r="C85" t="str">
            <v>GV ANTI-HONGOS 1 L ATOM</v>
          </cell>
          <cell r="D85">
            <v>5</v>
          </cell>
          <cell r="E85">
            <v>42879</v>
          </cell>
          <cell r="F85">
            <v>42879</v>
          </cell>
          <cell r="G85" t="str">
            <v>EM 106778</v>
          </cell>
          <cell r="H85">
            <v>864</v>
          </cell>
          <cell r="I85">
            <v>9.8397900000000007</v>
          </cell>
          <cell r="J85">
            <v>8501.58</v>
          </cell>
          <cell r="K85">
            <v>978</v>
          </cell>
          <cell r="L85">
            <v>9618.1299999999992</v>
          </cell>
          <cell r="M85" t="str">
            <v>GV</v>
          </cell>
          <cell r="N85" t="str">
            <v>ANTI-HONGOS ATOMIZADOR</v>
          </cell>
          <cell r="O85" t="str">
            <v>ATOMIZADOR</v>
          </cell>
          <cell r="P85" t="str">
            <v>DETERGENTE 80081</v>
          </cell>
          <cell r="Q85">
            <v>1</v>
          </cell>
          <cell r="R85">
            <v>864</v>
          </cell>
        </row>
        <row r="86">
          <cell r="B86" t="str">
            <v>108001-000101</v>
          </cell>
          <cell r="C86" t="str">
            <v>GV ANTI-HONGOS 1 L ATOM</v>
          </cell>
          <cell r="D86">
            <v>5</v>
          </cell>
          <cell r="E86">
            <v>42879</v>
          </cell>
          <cell r="F86">
            <v>42879</v>
          </cell>
          <cell r="G86" t="str">
            <v>EM 106779</v>
          </cell>
          <cell r="H86">
            <v>432</v>
          </cell>
          <cell r="I86">
            <v>9.8397699999999997</v>
          </cell>
          <cell r="J86">
            <v>4250.78</v>
          </cell>
          <cell r="K86">
            <v>1410</v>
          </cell>
          <cell r="L86">
            <v>13868.91</v>
          </cell>
          <cell r="M86" t="str">
            <v>GV</v>
          </cell>
          <cell r="N86" t="str">
            <v>ANTI-HONGOS ATOMIZADOR</v>
          </cell>
          <cell r="O86" t="str">
            <v>ATOMIZADOR</v>
          </cell>
          <cell r="P86" t="str">
            <v>DETERGENTE 80081</v>
          </cell>
          <cell r="Q86">
            <v>1</v>
          </cell>
          <cell r="R86">
            <v>432</v>
          </cell>
        </row>
        <row r="87">
          <cell r="B87" t="str">
            <v>108001-000101</v>
          </cell>
          <cell r="C87" t="str">
            <v>GV ANTI-HONGOS 1 L ATOM</v>
          </cell>
          <cell r="D87">
            <v>5</v>
          </cell>
          <cell r="E87">
            <v>42879</v>
          </cell>
          <cell r="F87">
            <v>42879</v>
          </cell>
          <cell r="G87" t="str">
            <v>EM 106780</v>
          </cell>
          <cell r="H87">
            <v>864</v>
          </cell>
          <cell r="I87">
            <v>9.8397600000000001</v>
          </cell>
          <cell r="J87">
            <v>8501.5499999999993</v>
          </cell>
          <cell r="K87">
            <v>2274</v>
          </cell>
          <cell r="L87">
            <v>22370.46</v>
          </cell>
          <cell r="M87" t="str">
            <v>GV</v>
          </cell>
          <cell r="N87" t="str">
            <v>ANTI-HONGOS ATOMIZADOR</v>
          </cell>
          <cell r="O87" t="str">
            <v>ATOMIZADOR</v>
          </cell>
          <cell r="P87" t="str">
            <v>DETERGENTE 80081</v>
          </cell>
          <cell r="Q87">
            <v>1</v>
          </cell>
          <cell r="R87">
            <v>864</v>
          </cell>
        </row>
        <row r="88">
          <cell r="B88" t="str">
            <v>108001-000101</v>
          </cell>
          <cell r="C88" t="str">
            <v>GV ANTI-HONGOS 1 L ATOM</v>
          </cell>
          <cell r="D88">
            <v>5</v>
          </cell>
          <cell r="E88">
            <v>42879</v>
          </cell>
          <cell r="F88">
            <v>42879</v>
          </cell>
          <cell r="G88" t="str">
            <v>EM 106781</v>
          </cell>
          <cell r="H88">
            <v>432</v>
          </cell>
          <cell r="I88">
            <v>10.53463</v>
          </cell>
          <cell r="J88">
            <v>4550.96</v>
          </cell>
          <cell r="K88">
            <v>2706</v>
          </cell>
          <cell r="L88">
            <v>26921.42</v>
          </cell>
          <cell r="M88" t="str">
            <v>GV</v>
          </cell>
          <cell r="N88" t="str">
            <v>ANTI-HONGOS ATOMIZADOR</v>
          </cell>
          <cell r="O88" t="str">
            <v>ATOMIZADOR</v>
          </cell>
          <cell r="P88" t="str">
            <v>DETERGENTE 80081</v>
          </cell>
          <cell r="Q88">
            <v>1</v>
          </cell>
          <cell r="R88">
            <v>432</v>
          </cell>
        </row>
        <row r="89">
          <cell r="B89" t="str">
            <v>108001-000101</v>
          </cell>
          <cell r="C89" t="str">
            <v>GV ANTI-HONGOS 1 L ATOM</v>
          </cell>
          <cell r="D89">
            <v>5</v>
          </cell>
          <cell r="E89">
            <v>42881</v>
          </cell>
          <cell r="F89">
            <v>42880</v>
          </cell>
          <cell r="G89" t="str">
            <v>EM 106860</v>
          </cell>
          <cell r="H89">
            <v>1944</v>
          </cell>
          <cell r="I89">
            <v>9.8326399999999996</v>
          </cell>
          <cell r="J89">
            <v>19114.66</v>
          </cell>
          <cell r="K89">
            <v>2058</v>
          </cell>
          <cell r="L89">
            <v>20248.82</v>
          </cell>
          <cell r="M89" t="str">
            <v>GV</v>
          </cell>
          <cell r="N89" t="str">
            <v>ANTI-HONGOS ATOMIZADOR</v>
          </cell>
          <cell r="O89" t="str">
            <v>ATOMIZADOR</v>
          </cell>
          <cell r="P89" t="str">
            <v>DETERGENTE 80081</v>
          </cell>
          <cell r="Q89">
            <v>1</v>
          </cell>
          <cell r="R89">
            <v>1944</v>
          </cell>
        </row>
        <row r="90">
          <cell r="B90" t="str">
            <v>108001-000101</v>
          </cell>
          <cell r="C90" t="str">
            <v>GV ANTI-HONGOS 1 L ATOM</v>
          </cell>
          <cell r="D90">
            <v>5</v>
          </cell>
          <cell r="E90">
            <v>42881</v>
          </cell>
          <cell r="F90">
            <v>42880</v>
          </cell>
          <cell r="G90" t="str">
            <v>EM 106864</v>
          </cell>
          <cell r="H90">
            <v>1296</v>
          </cell>
          <cell r="I90">
            <v>9.8326399999999996</v>
          </cell>
          <cell r="J90">
            <v>12743.1</v>
          </cell>
          <cell r="K90">
            <v>3354</v>
          </cell>
          <cell r="L90">
            <v>32991.919999999998</v>
          </cell>
          <cell r="M90" t="str">
            <v>GV</v>
          </cell>
          <cell r="N90" t="str">
            <v>ANTI-HONGOS ATOMIZADOR</v>
          </cell>
          <cell r="O90" t="str">
            <v>ATOMIZADOR</v>
          </cell>
          <cell r="P90" t="str">
            <v>DETERGENTE 80081</v>
          </cell>
          <cell r="Q90">
            <v>1</v>
          </cell>
          <cell r="R90">
            <v>1296</v>
          </cell>
        </row>
        <row r="91">
          <cell r="B91" t="str">
            <v>108001-000101</v>
          </cell>
          <cell r="C91" t="str">
            <v>GV ANTI-HONGOS 1 L ATOM</v>
          </cell>
          <cell r="D91">
            <v>5</v>
          </cell>
          <cell r="E91">
            <v>42881</v>
          </cell>
          <cell r="F91">
            <v>42881</v>
          </cell>
          <cell r="G91" t="str">
            <v>EM 106903</v>
          </cell>
          <cell r="H91">
            <v>2592</v>
          </cell>
          <cell r="I91">
            <v>9.8232300000000006</v>
          </cell>
          <cell r="J91">
            <v>25461.81</v>
          </cell>
          <cell r="K91">
            <v>2706</v>
          </cell>
          <cell r="L91">
            <v>26583.18</v>
          </cell>
          <cell r="M91" t="str">
            <v>GV</v>
          </cell>
          <cell r="N91" t="str">
            <v>ANTI-HONGOS ATOMIZADOR</v>
          </cell>
          <cell r="O91" t="str">
            <v>ATOMIZADOR</v>
          </cell>
          <cell r="P91" t="str">
            <v>DETERGENTE 80081</v>
          </cell>
          <cell r="Q91">
            <v>1</v>
          </cell>
          <cell r="R91">
            <v>2592</v>
          </cell>
        </row>
        <row r="92">
          <cell r="B92" t="str">
            <v>108001-000101</v>
          </cell>
          <cell r="C92" t="str">
            <v>GV ANTI-HONGOS 1 L ATOM</v>
          </cell>
          <cell r="D92">
            <v>5</v>
          </cell>
          <cell r="E92">
            <v>42884</v>
          </cell>
          <cell r="F92">
            <v>42881</v>
          </cell>
          <cell r="G92" t="str">
            <v>EM 106916</v>
          </cell>
          <cell r="H92">
            <v>348</v>
          </cell>
          <cell r="I92">
            <v>9.8236500000000007</v>
          </cell>
          <cell r="J92">
            <v>3418.63</v>
          </cell>
          <cell r="K92">
            <v>462</v>
          </cell>
          <cell r="L92">
            <v>4538.54</v>
          </cell>
          <cell r="M92" t="str">
            <v>GV</v>
          </cell>
          <cell r="N92" t="str">
            <v>ANTI-HONGOS ATOMIZADOR</v>
          </cell>
          <cell r="O92" t="str">
            <v>ATOMIZADOR</v>
          </cell>
          <cell r="P92" t="str">
            <v>DETERGENTE 80081</v>
          </cell>
          <cell r="Q92">
            <v>1</v>
          </cell>
          <cell r="R92">
            <v>348</v>
          </cell>
        </row>
        <row r="93">
          <cell r="B93" t="str">
            <v>108001-000101</v>
          </cell>
          <cell r="C93" t="str">
            <v>GV ANTI-HONGOS 1 L ATOM</v>
          </cell>
          <cell r="D93">
            <v>5</v>
          </cell>
          <cell r="E93">
            <v>42884</v>
          </cell>
          <cell r="F93">
            <v>42884</v>
          </cell>
          <cell r="G93" t="str">
            <v>EM 106986</v>
          </cell>
          <cell r="H93">
            <v>1560</v>
          </cell>
          <cell r="I93">
            <v>9.7839600000000004</v>
          </cell>
          <cell r="J93">
            <v>15262.98</v>
          </cell>
          <cell r="K93">
            <v>2022</v>
          </cell>
          <cell r="L93">
            <v>19801.52</v>
          </cell>
          <cell r="M93" t="str">
            <v>GV</v>
          </cell>
          <cell r="N93" t="str">
            <v>ANTI-HONGOS ATOMIZADOR</v>
          </cell>
          <cell r="O93" t="str">
            <v>ATOMIZADOR</v>
          </cell>
          <cell r="P93" t="str">
            <v>DETERGENTE 80081</v>
          </cell>
          <cell r="Q93">
            <v>1</v>
          </cell>
          <cell r="R93">
            <v>1560</v>
          </cell>
        </row>
        <row r="94">
          <cell r="B94" t="str">
            <v>108001-000101</v>
          </cell>
          <cell r="C94" t="str">
            <v>GV ANTI-HONGOS 1 L ATOM</v>
          </cell>
          <cell r="D94">
            <v>5</v>
          </cell>
          <cell r="E94">
            <v>42884</v>
          </cell>
          <cell r="F94">
            <v>42884</v>
          </cell>
          <cell r="G94" t="str">
            <v>EM 106987</v>
          </cell>
          <cell r="H94">
            <v>1032</v>
          </cell>
          <cell r="I94">
            <v>9.7839600000000004</v>
          </cell>
          <cell r="J94">
            <v>10097.049999999999</v>
          </cell>
          <cell r="K94">
            <v>3054</v>
          </cell>
          <cell r="L94">
            <v>29898.57</v>
          </cell>
          <cell r="M94" t="str">
            <v>GV</v>
          </cell>
          <cell r="N94" t="str">
            <v>ANTI-HONGOS ATOMIZADOR</v>
          </cell>
          <cell r="O94" t="str">
            <v>ATOMIZADOR</v>
          </cell>
          <cell r="P94" t="str">
            <v>DETERGENTE 80081</v>
          </cell>
          <cell r="Q94">
            <v>1</v>
          </cell>
          <cell r="R94">
            <v>1032</v>
          </cell>
        </row>
        <row r="95">
          <cell r="B95" t="str">
            <v>108001-000101</v>
          </cell>
          <cell r="C95" t="str">
            <v>GV ANTI-HONGOS 1 L ATOM</v>
          </cell>
          <cell r="D95">
            <v>5</v>
          </cell>
          <cell r="E95">
            <v>42886</v>
          </cell>
          <cell r="F95">
            <v>42886</v>
          </cell>
          <cell r="G95" t="str">
            <v>EM 107090</v>
          </cell>
          <cell r="H95">
            <v>3744</v>
          </cell>
          <cell r="I95">
            <v>10.46302</v>
          </cell>
          <cell r="J95">
            <v>39173.53</v>
          </cell>
          <cell r="K95">
            <v>3858</v>
          </cell>
          <cell r="L95">
            <v>40289.589999999997</v>
          </cell>
          <cell r="M95" t="str">
            <v>GV</v>
          </cell>
          <cell r="N95" t="str">
            <v>ANTI-HONGOS ATOMIZADOR</v>
          </cell>
          <cell r="O95" t="str">
            <v>ATOMIZADOR</v>
          </cell>
          <cell r="P95" t="str">
            <v>DETERGENTE 80081</v>
          </cell>
          <cell r="Q95">
            <v>1</v>
          </cell>
          <cell r="R95">
            <v>3744</v>
          </cell>
        </row>
        <row r="96">
          <cell r="B96" t="str">
            <v>108001-000101</v>
          </cell>
          <cell r="C96" t="str">
            <v>GV ANTI-HONGOS 1 L ATOM</v>
          </cell>
          <cell r="D96">
            <v>5</v>
          </cell>
          <cell r="E96">
            <v>42886</v>
          </cell>
          <cell r="F96">
            <v>42886</v>
          </cell>
          <cell r="G96" t="str">
            <v>EM 107091</v>
          </cell>
          <cell r="H96">
            <v>864</v>
          </cell>
          <cell r="I96">
            <v>10.46303</v>
          </cell>
          <cell r="J96">
            <v>9040.06</v>
          </cell>
          <cell r="K96">
            <v>4722</v>
          </cell>
          <cell r="L96">
            <v>49329.65</v>
          </cell>
          <cell r="M96" t="str">
            <v>GV</v>
          </cell>
          <cell r="N96" t="str">
            <v>ANTI-HONGOS ATOMIZADOR</v>
          </cell>
          <cell r="O96" t="str">
            <v>ATOMIZADOR</v>
          </cell>
          <cell r="P96" t="str">
            <v>DETERGENTE 80081</v>
          </cell>
          <cell r="Q96">
            <v>1</v>
          </cell>
          <cell r="R96">
            <v>864</v>
          </cell>
        </row>
        <row r="97">
          <cell r="B97" t="str">
            <v>108001-000102</v>
          </cell>
          <cell r="C97" t="str">
            <v>GV ANTI-HONGOS 1 L REFILL</v>
          </cell>
          <cell r="D97">
            <v>5</v>
          </cell>
          <cell r="E97">
            <v>42859</v>
          </cell>
          <cell r="F97">
            <v>42859</v>
          </cell>
          <cell r="G97" t="str">
            <v>EM 105808</v>
          </cell>
          <cell r="H97">
            <v>3780</v>
          </cell>
          <cell r="I97">
            <v>7.5115699999999999</v>
          </cell>
          <cell r="J97">
            <v>28393.74</v>
          </cell>
          <cell r="K97">
            <v>3880</v>
          </cell>
          <cell r="L97">
            <v>29138.9</v>
          </cell>
          <cell r="M97" t="str">
            <v>GV</v>
          </cell>
          <cell r="N97" t="str">
            <v>ANTI-HONGOS REFIL</v>
          </cell>
          <cell r="O97" t="str">
            <v>REFIL</v>
          </cell>
          <cell r="P97" t="str">
            <v>DETERGENTE 80081</v>
          </cell>
          <cell r="Q97">
            <v>1</v>
          </cell>
          <cell r="R97">
            <v>3780</v>
          </cell>
        </row>
        <row r="98">
          <cell r="B98" t="str">
            <v>108001-000102</v>
          </cell>
          <cell r="C98" t="str">
            <v>GV ANTI-HONGOS 1 L REFILL</v>
          </cell>
          <cell r="D98">
            <v>5</v>
          </cell>
          <cell r="E98">
            <v>42867</v>
          </cell>
          <cell r="F98">
            <v>42867</v>
          </cell>
          <cell r="G98" t="str">
            <v>EM 106262</v>
          </cell>
          <cell r="H98">
            <v>1728</v>
          </cell>
          <cell r="I98">
            <v>8.2820699999999992</v>
          </cell>
          <cell r="J98">
            <v>14311.42</v>
          </cell>
          <cell r="K98">
            <v>1845</v>
          </cell>
          <cell r="L98">
            <v>15188.97</v>
          </cell>
          <cell r="M98" t="str">
            <v>GV</v>
          </cell>
          <cell r="N98" t="str">
            <v>ANTI-HONGOS REFIL</v>
          </cell>
          <cell r="O98" t="str">
            <v>REFIL</v>
          </cell>
          <cell r="P98" t="str">
            <v>DETERGENTE 80081</v>
          </cell>
          <cell r="Q98">
            <v>1</v>
          </cell>
          <cell r="R98">
            <v>1728</v>
          </cell>
        </row>
        <row r="99">
          <cell r="B99" t="str">
            <v>108001-000102</v>
          </cell>
          <cell r="C99" t="str">
            <v>GV ANTI-HONGOS 1 L REFILL</v>
          </cell>
          <cell r="D99">
            <v>5</v>
          </cell>
          <cell r="E99">
            <v>42871</v>
          </cell>
          <cell r="F99">
            <v>42871</v>
          </cell>
          <cell r="G99" t="str">
            <v>EM 106378</v>
          </cell>
          <cell r="H99">
            <v>3888</v>
          </cell>
          <cell r="I99">
            <v>7.6176000000000004</v>
          </cell>
          <cell r="J99">
            <v>29617.24</v>
          </cell>
          <cell r="K99">
            <v>4005</v>
          </cell>
          <cell r="L99">
            <v>30580.44</v>
          </cell>
          <cell r="M99" t="str">
            <v>GV</v>
          </cell>
          <cell r="N99" t="str">
            <v>ANTI-HONGOS REFIL</v>
          </cell>
          <cell r="O99" t="str">
            <v>REFIL</v>
          </cell>
          <cell r="P99" t="str">
            <v>DETERGENTE 80081</v>
          </cell>
          <cell r="Q99">
            <v>1</v>
          </cell>
          <cell r="R99">
            <v>3888</v>
          </cell>
        </row>
        <row r="100">
          <cell r="B100" t="str">
            <v>108001-000102</v>
          </cell>
          <cell r="C100" t="str">
            <v>GV ANTI-HONGOS 1 L REFILL</v>
          </cell>
          <cell r="D100">
            <v>5</v>
          </cell>
          <cell r="E100">
            <v>42874</v>
          </cell>
          <cell r="F100">
            <v>42874</v>
          </cell>
          <cell r="G100" t="str">
            <v>EM 106596</v>
          </cell>
          <cell r="H100">
            <v>4320</v>
          </cell>
          <cell r="I100">
            <v>7.4900099999999998</v>
          </cell>
          <cell r="J100">
            <v>32356.86</v>
          </cell>
          <cell r="K100">
            <v>4437</v>
          </cell>
          <cell r="L100">
            <v>33250.22</v>
          </cell>
          <cell r="M100" t="str">
            <v>GV</v>
          </cell>
          <cell r="N100" t="str">
            <v>ANTI-HONGOS REFIL</v>
          </cell>
          <cell r="O100" t="str">
            <v>REFIL</v>
          </cell>
          <cell r="P100" t="str">
            <v>DETERGENTE 80081</v>
          </cell>
          <cell r="Q100">
            <v>1</v>
          </cell>
          <cell r="R100">
            <v>4320</v>
          </cell>
        </row>
        <row r="101">
          <cell r="B101" t="str">
            <v>108001-000102</v>
          </cell>
          <cell r="C101" t="str">
            <v>GV ANTI-HONGOS 1 L REFILL</v>
          </cell>
          <cell r="D101">
            <v>5</v>
          </cell>
          <cell r="E101">
            <v>42877</v>
          </cell>
          <cell r="F101">
            <v>42877</v>
          </cell>
          <cell r="G101" t="str">
            <v>EM 106656</v>
          </cell>
          <cell r="H101">
            <v>2592</v>
          </cell>
          <cell r="I101">
            <v>7.5594200000000003</v>
          </cell>
          <cell r="J101">
            <v>19594.009999999998</v>
          </cell>
          <cell r="K101">
            <v>3141</v>
          </cell>
          <cell r="L101">
            <v>23708.14</v>
          </cell>
          <cell r="M101" t="str">
            <v>GV</v>
          </cell>
          <cell r="N101" t="str">
            <v>ANTI-HONGOS REFIL</v>
          </cell>
          <cell r="O101" t="str">
            <v>REFIL</v>
          </cell>
          <cell r="P101" t="str">
            <v>DETERGENTE 80081</v>
          </cell>
          <cell r="Q101">
            <v>1</v>
          </cell>
          <cell r="R101">
            <v>2592</v>
          </cell>
        </row>
        <row r="102">
          <cell r="B102" t="str">
            <v>108001-000102</v>
          </cell>
          <cell r="C102" t="str">
            <v>GV ANTI-HONGOS 1 L REFILL</v>
          </cell>
          <cell r="D102">
            <v>5</v>
          </cell>
          <cell r="E102">
            <v>42877</v>
          </cell>
          <cell r="F102">
            <v>42877</v>
          </cell>
          <cell r="G102" t="str">
            <v>EM 106657</v>
          </cell>
          <cell r="H102">
            <v>864</v>
          </cell>
          <cell r="I102">
            <v>7.5594200000000003</v>
          </cell>
          <cell r="J102">
            <v>6531.34</v>
          </cell>
          <cell r="K102">
            <v>4005</v>
          </cell>
          <cell r="L102">
            <v>30239.48</v>
          </cell>
          <cell r="M102" t="str">
            <v>GV</v>
          </cell>
          <cell r="N102" t="str">
            <v>ANTI-HONGOS REFIL</v>
          </cell>
          <cell r="O102" t="str">
            <v>REFIL</v>
          </cell>
          <cell r="P102" t="str">
            <v>DETERGENTE 80081</v>
          </cell>
          <cell r="Q102">
            <v>1</v>
          </cell>
          <cell r="R102">
            <v>864</v>
          </cell>
        </row>
        <row r="103">
          <cell r="B103" t="str">
            <v>108001-000102</v>
          </cell>
          <cell r="C103" t="str">
            <v>GV ANTI-HONGOS 1 L REFILL</v>
          </cell>
          <cell r="D103">
            <v>5</v>
          </cell>
          <cell r="E103">
            <v>42878</v>
          </cell>
          <cell r="F103">
            <v>42878</v>
          </cell>
          <cell r="G103" t="str">
            <v>EM 106727</v>
          </cell>
          <cell r="H103">
            <v>864</v>
          </cell>
          <cell r="I103">
            <v>7.59483</v>
          </cell>
          <cell r="J103">
            <v>6561.93</v>
          </cell>
          <cell r="K103">
            <v>981</v>
          </cell>
          <cell r="L103">
            <v>7445.33</v>
          </cell>
          <cell r="M103" t="str">
            <v>GV</v>
          </cell>
          <cell r="N103" t="str">
            <v>ANTI-HONGOS REFIL</v>
          </cell>
          <cell r="O103" t="str">
            <v>REFIL</v>
          </cell>
          <cell r="P103" t="str">
            <v>DETERGENTE 80081</v>
          </cell>
          <cell r="Q103">
            <v>1</v>
          </cell>
          <cell r="R103">
            <v>864</v>
          </cell>
        </row>
        <row r="104">
          <cell r="B104" t="str">
            <v>108001-000102</v>
          </cell>
          <cell r="C104" t="str">
            <v>GV ANTI-HONGOS 1 L REFILL</v>
          </cell>
          <cell r="D104">
            <v>5</v>
          </cell>
          <cell r="E104">
            <v>42878</v>
          </cell>
          <cell r="F104">
            <v>42878</v>
          </cell>
          <cell r="G104" t="str">
            <v>EM 106728</v>
          </cell>
          <cell r="H104">
            <v>720</v>
          </cell>
          <cell r="I104">
            <v>7.5948099999999998</v>
          </cell>
          <cell r="J104">
            <v>5468.26</v>
          </cell>
          <cell r="K104">
            <v>1701</v>
          </cell>
          <cell r="L104">
            <v>12913.59</v>
          </cell>
          <cell r="M104" t="str">
            <v>GV</v>
          </cell>
          <cell r="N104" t="str">
            <v>ANTI-HONGOS REFIL</v>
          </cell>
          <cell r="O104" t="str">
            <v>REFIL</v>
          </cell>
          <cell r="P104" t="str">
            <v>DETERGENTE 80081</v>
          </cell>
          <cell r="Q104">
            <v>1</v>
          </cell>
          <cell r="R104">
            <v>720</v>
          </cell>
        </row>
        <row r="105">
          <cell r="B105" t="str">
            <v>108001-000102</v>
          </cell>
          <cell r="C105" t="str">
            <v>GV ANTI-HONGOS 1 L REFILL</v>
          </cell>
          <cell r="D105">
            <v>5</v>
          </cell>
          <cell r="E105">
            <v>42879</v>
          </cell>
          <cell r="F105">
            <v>42879</v>
          </cell>
          <cell r="G105" t="str">
            <v>EM 106765</v>
          </cell>
          <cell r="H105">
            <v>3888</v>
          </cell>
          <cell r="I105">
            <v>7.7123999999999997</v>
          </cell>
          <cell r="J105">
            <v>29985.82</v>
          </cell>
          <cell r="K105">
            <v>4005</v>
          </cell>
          <cell r="L105">
            <v>30874.06</v>
          </cell>
          <cell r="M105" t="str">
            <v>GV</v>
          </cell>
          <cell r="N105" t="str">
            <v>ANTI-HONGOS REFIL</v>
          </cell>
          <cell r="O105" t="str">
            <v>REFIL</v>
          </cell>
          <cell r="P105" t="str">
            <v>DETERGENTE 80081</v>
          </cell>
          <cell r="Q105">
            <v>1</v>
          </cell>
          <cell r="R105">
            <v>3888</v>
          </cell>
        </row>
        <row r="106">
          <cell r="B106" t="str">
            <v>108001-000102</v>
          </cell>
          <cell r="C106" t="str">
            <v>GV ANTI-HONGOS 1 L REFILL</v>
          </cell>
          <cell r="D106">
            <v>5</v>
          </cell>
          <cell r="E106">
            <v>42879</v>
          </cell>
          <cell r="F106">
            <v>42879</v>
          </cell>
          <cell r="G106" t="str">
            <v>EM 106777</v>
          </cell>
          <cell r="H106">
            <v>3888</v>
          </cell>
          <cell r="I106">
            <v>7.7124100000000002</v>
          </cell>
          <cell r="J106">
            <v>29985.85</v>
          </cell>
          <cell r="K106">
            <v>7893</v>
          </cell>
          <cell r="L106">
            <v>60859.91</v>
          </cell>
          <cell r="M106" t="str">
            <v>GV</v>
          </cell>
          <cell r="N106" t="str">
            <v>ANTI-HONGOS REFIL</v>
          </cell>
          <cell r="O106" t="str">
            <v>REFIL</v>
          </cell>
          <cell r="P106" t="str">
            <v>DETERGENTE 80081</v>
          </cell>
          <cell r="Q106">
            <v>1</v>
          </cell>
          <cell r="R106">
            <v>3888</v>
          </cell>
        </row>
        <row r="107">
          <cell r="B107" t="str">
            <v>108001-000102</v>
          </cell>
          <cell r="C107" t="str">
            <v>GV ANTI-HONGOS 1 L REFILL</v>
          </cell>
          <cell r="D107">
            <v>5</v>
          </cell>
          <cell r="E107">
            <v>42881</v>
          </cell>
          <cell r="F107">
            <v>42880</v>
          </cell>
          <cell r="G107" t="str">
            <v>EM 106856</v>
          </cell>
          <cell r="H107">
            <v>564</v>
          </cell>
          <cell r="I107">
            <v>7.7873900000000003</v>
          </cell>
          <cell r="J107">
            <v>4392.09</v>
          </cell>
          <cell r="K107">
            <v>681</v>
          </cell>
          <cell r="L107">
            <v>5294.23</v>
          </cell>
          <cell r="M107" t="str">
            <v>GV</v>
          </cell>
          <cell r="N107" t="str">
            <v>ANTI-HONGOS REFIL</v>
          </cell>
          <cell r="O107" t="str">
            <v>REFIL</v>
          </cell>
          <cell r="P107" t="str">
            <v>DETERGENTE 80081</v>
          </cell>
          <cell r="Q107">
            <v>1</v>
          </cell>
          <cell r="R107">
            <v>564</v>
          </cell>
        </row>
        <row r="108">
          <cell r="B108" t="str">
            <v>108001-000102</v>
          </cell>
          <cell r="C108" t="str">
            <v>GV ANTI-HONGOS 1 L REFILL</v>
          </cell>
          <cell r="D108">
            <v>5</v>
          </cell>
          <cell r="E108">
            <v>42881</v>
          </cell>
          <cell r="F108">
            <v>42880</v>
          </cell>
          <cell r="G108" t="str">
            <v>EM 106857</v>
          </cell>
          <cell r="H108">
            <v>2004</v>
          </cell>
          <cell r="I108">
            <v>7.7873799999999997</v>
          </cell>
          <cell r="J108">
            <v>15605.9</v>
          </cell>
          <cell r="K108">
            <v>2253</v>
          </cell>
          <cell r="L108">
            <v>17541.68</v>
          </cell>
          <cell r="M108" t="str">
            <v>GV</v>
          </cell>
          <cell r="N108" t="str">
            <v>ANTI-HONGOS REFIL</v>
          </cell>
          <cell r="O108" t="str">
            <v>REFIL</v>
          </cell>
          <cell r="P108" t="str">
            <v>DETERGENTE 80081</v>
          </cell>
          <cell r="Q108">
            <v>1</v>
          </cell>
          <cell r="R108">
            <v>2004</v>
          </cell>
        </row>
        <row r="109">
          <cell r="B109" t="str">
            <v>108001-000102</v>
          </cell>
          <cell r="C109" t="str">
            <v>GV ANTI-HONGOS 1 L REFILL</v>
          </cell>
          <cell r="D109">
            <v>5</v>
          </cell>
          <cell r="E109">
            <v>42884</v>
          </cell>
          <cell r="F109">
            <v>42884</v>
          </cell>
          <cell r="G109" t="str">
            <v>EM 106989</v>
          </cell>
          <cell r="H109">
            <v>1728</v>
          </cell>
          <cell r="I109">
            <v>7.7497999999999996</v>
          </cell>
          <cell r="J109">
            <v>13391.66</v>
          </cell>
          <cell r="K109">
            <v>1845</v>
          </cell>
          <cell r="L109">
            <v>14302.61</v>
          </cell>
          <cell r="M109" t="str">
            <v>GV</v>
          </cell>
          <cell r="N109" t="str">
            <v>ANTI-HONGOS REFIL</v>
          </cell>
          <cell r="O109" t="str">
            <v>REFIL</v>
          </cell>
          <cell r="P109" t="str">
            <v>DETERGENTE 80081</v>
          </cell>
          <cell r="Q109">
            <v>1</v>
          </cell>
          <cell r="R109">
            <v>1728</v>
          </cell>
        </row>
        <row r="110">
          <cell r="B110" t="str">
            <v>108001-000102</v>
          </cell>
          <cell r="C110" t="str">
            <v>GV ANTI-HONGOS 1 L REFILL</v>
          </cell>
          <cell r="D110">
            <v>5</v>
          </cell>
          <cell r="E110">
            <v>42884</v>
          </cell>
          <cell r="F110">
            <v>42884</v>
          </cell>
          <cell r="G110" t="str">
            <v>EM 106990</v>
          </cell>
          <cell r="H110">
            <v>540</v>
          </cell>
          <cell r="I110">
            <v>7.7497999999999996</v>
          </cell>
          <cell r="J110">
            <v>4184.8900000000003</v>
          </cell>
          <cell r="K110">
            <v>2385</v>
          </cell>
          <cell r="L110">
            <v>18487.5</v>
          </cell>
          <cell r="M110" t="str">
            <v>GV</v>
          </cell>
          <cell r="N110" t="str">
            <v>ANTI-HONGOS REFIL</v>
          </cell>
          <cell r="O110" t="str">
            <v>REFIL</v>
          </cell>
          <cell r="P110" t="str">
            <v>DETERGENTE 80081</v>
          </cell>
          <cell r="Q110">
            <v>1</v>
          </cell>
          <cell r="R110">
            <v>540</v>
          </cell>
        </row>
        <row r="111">
          <cell r="B111" t="str">
            <v>108001-000102</v>
          </cell>
          <cell r="C111" t="str">
            <v>GV ANTI-HONGOS 1 L REFILL</v>
          </cell>
          <cell r="D111">
            <v>5</v>
          </cell>
          <cell r="E111">
            <v>42885</v>
          </cell>
          <cell r="F111">
            <v>42885</v>
          </cell>
          <cell r="G111" t="str">
            <v>EM 107032</v>
          </cell>
          <cell r="H111">
            <v>1728</v>
          </cell>
          <cell r="I111">
            <v>7.7993499999999996</v>
          </cell>
          <cell r="J111">
            <v>13477.28</v>
          </cell>
          <cell r="K111">
            <v>1845</v>
          </cell>
          <cell r="L111">
            <v>14384.21</v>
          </cell>
          <cell r="M111" t="str">
            <v>GV</v>
          </cell>
          <cell r="N111" t="str">
            <v>ANTI-HONGOS REFIL</v>
          </cell>
          <cell r="O111" t="str">
            <v>REFIL</v>
          </cell>
          <cell r="P111" t="str">
            <v>DETERGENTE 80081</v>
          </cell>
          <cell r="Q111">
            <v>1</v>
          </cell>
          <cell r="R111">
            <v>1728</v>
          </cell>
        </row>
        <row r="112">
          <cell r="B112" t="str">
            <v>108001-000102</v>
          </cell>
          <cell r="C112" t="str">
            <v>GV ANTI-HONGOS 1 L REFILL</v>
          </cell>
          <cell r="D112">
            <v>5</v>
          </cell>
          <cell r="E112">
            <v>42886</v>
          </cell>
          <cell r="F112">
            <v>42885</v>
          </cell>
          <cell r="G112" t="str">
            <v>EM 107047</v>
          </cell>
          <cell r="H112">
            <v>2679</v>
          </cell>
          <cell r="I112">
            <v>7.8001300000000002</v>
          </cell>
          <cell r="J112">
            <v>20896.560000000001</v>
          </cell>
          <cell r="K112">
            <v>2796</v>
          </cell>
          <cell r="L112">
            <v>21808.73</v>
          </cell>
          <cell r="M112" t="str">
            <v>GV</v>
          </cell>
          <cell r="N112" t="str">
            <v>ANTI-HONGOS REFIL</v>
          </cell>
          <cell r="O112" t="str">
            <v>REFIL</v>
          </cell>
          <cell r="P112" t="str">
            <v>DETERGENTE 80081</v>
          </cell>
          <cell r="Q112">
            <v>1</v>
          </cell>
          <cell r="R112">
            <v>2679</v>
          </cell>
        </row>
        <row r="113">
          <cell r="B113" t="str">
            <v>109001-001000</v>
          </cell>
          <cell r="C113" t="str">
            <v>MM LIMPIADOR MULTIUSOS PINO 10 L/90 PLT</v>
          </cell>
          <cell r="D113">
            <v>5</v>
          </cell>
          <cell r="E113">
            <v>42857</v>
          </cell>
          <cell r="F113">
            <v>42857</v>
          </cell>
          <cell r="G113" t="str">
            <v>EM 105616</v>
          </cell>
          <cell r="H113">
            <v>11</v>
          </cell>
          <cell r="I113">
            <v>4193.09818</v>
          </cell>
          <cell r="J113">
            <v>46124.08</v>
          </cell>
          <cell r="K113">
            <v>26</v>
          </cell>
          <cell r="L113">
            <v>108243.11</v>
          </cell>
          <cell r="M113" t="str">
            <v>MM</v>
          </cell>
          <cell r="N113" t="str">
            <v>PINO 10 L</v>
          </cell>
          <cell r="O113" t="str">
            <v>LIMPIADOR</v>
          </cell>
          <cell r="P113" t="str">
            <v>PREPARADOS ABASE DE PINO</v>
          </cell>
          <cell r="Q113">
            <v>900</v>
          </cell>
          <cell r="R113">
            <v>9900</v>
          </cell>
        </row>
        <row r="114">
          <cell r="B114" t="str">
            <v>109001-001000</v>
          </cell>
          <cell r="C114" t="str">
            <v>MM LIMPIADOR MULTIUSOS PINO 10 L/90 PLT</v>
          </cell>
          <cell r="D114">
            <v>5</v>
          </cell>
          <cell r="E114">
            <v>42857</v>
          </cell>
          <cell r="F114">
            <v>42857</v>
          </cell>
          <cell r="G114" t="str">
            <v>EM 105617</v>
          </cell>
          <cell r="H114">
            <v>12</v>
          </cell>
          <cell r="I114">
            <v>4193.0974999999999</v>
          </cell>
          <cell r="J114">
            <v>50317.17</v>
          </cell>
          <cell r="K114">
            <v>38</v>
          </cell>
          <cell r="L114">
            <v>158560.28</v>
          </cell>
          <cell r="M114" t="str">
            <v>MM</v>
          </cell>
          <cell r="N114" t="str">
            <v>PINO 10 L</v>
          </cell>
          <cell r="O114" t="str">
            <v>LIMPIADOR</v>
          </cell>
          <cell r="P114" t="str">
            <v>PREPARADOS ABASE DE PINO</v>
          </cell>
          <cell r="Q114">
            <v>900</v>
          </cell>
          <cell r="R114">
            <v>10800</v>
          </cell>
        </row>
        <row r="115">
          <cell r="B115" t="str">
            <v>109001-001000</v>
          </cell>
          <cell r="C115" t="str">
            <v>MM LIMPIADOR MULTIUSOS PINO 10 L/90 PLT</v>
          </cell>
          <cell r="D115">
            <v>5</v>
          </cell>
          <cell r="E115">
            <v>42858</v>
          </cell>
          <cell r="F115">
            <v>42858</v>
          </cell>
          <cell r="G115" t="str">
            <v>EM 105714</v>
          </cell>
          <cell r="H115">
            <v>6</v>
          </cell>
          <cell r="I115">
            <v>4262.7449999999999</v>
          </cell>
          <cell r="J115">
            <v>25576.47</v>
          </cell>
          <cell r="K115">
            <v>20</v>
          </cell>
          <cell r="L115">
            <v>83993.42</v>
          </cell>
          <cell r="M115" t="str">
            <v>MM</v>
          </cell>
          <cell r="N115" t="str">
            <v>PINO 10 L</v>
          </cell>
          <cell r="O115" t="str">
            <v>LIMPIADOR</v>
          </cell>
          <cell r="P115" t="str">
            <v>PREPARADOS ABASE DE PINO</v>
          </cell>
          <cell r="Q115">
            <v>900</v>
          </cell>
          <cell r="R115">
            <v>5400</v>
          </cell>
        </row>
        <row r="116">
          <cell r="B116" t="str">
            <v>109001-001000</v>
          </cell>
          <cell r="C116" t="str">
            <v>MM LIMPIADOR MULTIUSOS PINO 10 L/90 PLT</v>
          </cell>
          <cell r="D116">
            <v>5</v>
          </cell>
          <cell r="E116">
            <v>42858</v>
          </cell>
          <cell r="F116">
            <v>42858</v>
          </cell>
          <cell r="G116" t="str">
            <v>EM 105715</v>
          </cell>
          <cell r="H116">
            <v>6</v>
          </cell>
          <cell r="I116">
            <v>4262.7466700000004</v>
          </cell>
          <cell r="J116">
            <v>25576.48</v>
          </cell>
          <cell r="K116">
            <v>26</v>
          </cell>
          <cell r="L116">
            <v>109569.9</v>
          </cell>
          <cell r="M116" t="str">
            <v>MM</v>
          </cell>
          <cell r="N116" t="str">
            <v>PINO 10 L</v>
          </cell>
          <cell r="O116" t="str">
            <v>LIMPIADOR</v>
          </cell>
          <cell r="P116" t="str">
            <v>PREPARADOS ABASE DE PINO</v>
          </cell>
          <cell r="Q116">
            <v>900</v>
          </cell>
          <cell r="R116">
            <v>5400</v>
          </cell>
        </row>
        <row r="117">
          <cell r="B117" t="str">
            <v>109001-001000</v>
          </cell>
          <cell r="C117" t="str">
            <v>MM LIMPIADOR MULTIUSOS PINO 10 L/90 PLT</v>
          </cell>
          <cell r="D117">
            <v>5</v>
          </cell>
          <cell r="E117">
            <v>42858</v>
          </cell>
          <cell r="F117">
            <v>42858</v>
          </cell>
          <cell r="G117" t="str">
            <v>EM 105716</v>
          </cell>
          <cell r="H117">
            <v>11</v>
          </cell>
          <cell r="I117">
            <v>4262.7490900000003</v>
          </cell>
          <cell r="J117">
            <v>46890.239999999998</v>
          </cell>
          <cell r="K117">
            <v>37</v>
          </cell>
          <cell r="L117">
            <v>156460.14000000001</v>
          </cell>
          <cell r="M117" t="str">
            <v>MM</v>
          </cell>
          <cell r="N117" t="str">
            <v>PINO 10 L</v>
          </cell>
          <cell r="O117" t="str">
            <v>LIMPIADOR</v>
          </cell>
          <cell r="P117" t="str">
            <v>PREPARADOS ABASE DE PINO</v>
          </cell>
          <cell r="Q117">
            <v>900</v>
          </cell>
          <cell r="R117">
            <v>9900</v>
          </cell>
        </row>
        <row r="118">
          <cell r="B118" t="str">
            <v>109001-001000</v>
          </cell>
          <cell r="C118" t="str">
            <v>MM LIMPIADOR MULTIUSOS PINO 10 L/90 PLT</v>
          </cell>
          <cell r="D118">
            <v>5</v>
          </cell>
          <cell r="E118">
            <v>42858</v>
          </cell>
          <cell r="F118">
            <v>42858</v>
          </cell>
          <cell r="G118" t="str">
            <v>EM 105717</v>
          </cell>
          <cell r="H118">
            <v>11</v>
          </cell>
          <cell r="I118">
            <v>4262.7472699999998</v>
          </cell>
          <cell r="J118">
            <v>46890.22</v>
          </cell>
          <cell r="K118">
            <v>48</v>
          </cell>
          <cell r="L118">
            <v>203350.36</v>
          </cell>
          <cell r="M118" t="str">
            <v>MM</v>
          </cell>
          <cell r="N118" t="str">
            <v>PINO 10 L</v>
          </cell>
          <cell r="O118" t="str">
            <v>LIMPIADOR</v>
          </cell>
          <cell r="P118" t="str">
            <v>PREPARADOS ABASE DE PINO</v>
          </cell>
          <cell r="Q118">
            <v>900</v>
          </cell>
          <cell r="R118">
            <v>9900</v>
          </cell>
        </row>
        <row r="119">
          <cell r="B119" t="str">
            <v>109001-001000</v>
          </cell>
          <cell r="C119" t="str">
            <v>MM LIMPIADOR MULTIUSOS PINO 10 L/90 PLT</v>
          </cell>
          <cell r="D119">
            <v>5</v>
          </cell>
          <cell r="E119">
            <v>42864</v>
          </cell>
          <cell r="F119">
            <v>42863</v>
          </cell>
          <cell r="G119" t="str">
            <v>EM 105998</v>
          </cell>
          <cell r="H119">
            <v>14</v>
          </cell>
          <cell r="I119">
            <v>4243.0171399999999</v>
          </cell>
          <cell r="J119">
            <v>59402.239999999998</v>
          </cell>
          <cell r="K119">
            <v>14</v>
          </cell>
          <cell r="L119">
            <v>59402.239999999998</v>
          </cell>
          <cell r="M119" t="str">
            <v>MM</v>
          </cell>
          <cell r="N119" t="str">
            <v>PINO 10 L</v>
          </cell>
          <cell r="O119" t="str">
            <v>LIMPIADOR</v>
          </cell>
          <cell r="P119" t="str">
            <v>PREPARADOS ABASE DE PINO</v>
          </cell>
          <cell r="Q119">
            <v>900</v>
          </cell>
          <cell r="R119">
            <v>12600</v>
          </cell>
        </row>
        <row r="120">
          <cell r="B120" t="str">
            <v>109001-001000</v>
          </cell>
          <cell r="C120" t="str">
            <v>MM LIMPIADOR MULTIUSOS PINO 10 L/90 PLT</v>
          </cell>
          <cell r="D120">
            <v>5</v>
          </cell>
          <cell r="E120">
            <v>42864</v>
          </cell>
          <cell r="F120">
            <v>42863</v>
          </cell>
          <cell r="G120" t="str">
            <v>EM 105999</v>
          </cell>
          <cell r="H120">
            <v>8</v>
          </cell>
          <cell r="I120">
            <v>4243.0187500000002</v>
          </cell>
          <cell r="J120">
            <v>33944.15</v>
          </cell>
          <cell r="K120">
            <v>22</v>
          </cell>
          <cell r="L120">
            <v>93346.39</v>
          </cell>
          <cell r="M120" t="str">
            <v>MM</v>
          </cell>
          <cell r="N120" t="str">
            <v>PINO 10 L</v>
          </cell>
          <cell r="O120" t="str">
            <v>LIMPIADOR</v>
          </cell>
          <cell r="P120" t="str">
            <v>PREPARADOS ABASE DE PINO</v>
          </cell>
          <cell r="Q120">
            <v>900</v>
          </cell>
          <cell r="R120">
            <v>7200</v>
          </cell>
        </row>
        <row r="121">
          <cell r="B121" t="str">
            <v>109001-001000</v>
          </cell>
          <cell r="C121" t="str">
            <v>MM LIMPIADOR MULTIUSOS PINO 10 L/90 PLT</v>
          </cell>
          <cell r="D121">
            <v>5</v>
          </cell>
          <cell r="E121">
            <v>42864</v>
          </cell>
          <cell r="F121">
            <v>42864</v>
          </cell>
          <cell r="G121" t="str">
            <v>EM 106042</v>
          </cell>
          <cell r="H121">
            <v>11</v>
          </cell>
          <cell r="I121">
            <v>4265.5681800000002</v>
          </cell>
          <cell r="J121">
            <v>46921.25</v>
          </cell>
          <cell r="K121">
            <v>26</v>
          </cell>
          <cell r="L121">
            <v>110566.52</v>
          </cell>
          <cell r="M121" t="str">
            <v>MM</v>
          </cell>
          <cell r="N121" t="str">
            <v>PINO 10 L</v>
          </cell>
          <cell r="O121" t="str">
            <v>LIMPIADOR</v>
          </cell>
          <cell r="P121" t="str">
            <v>PREPARADOS ABASE DE PINO</v>
          </cell>
          <cell r="Q121">
            <v>900</v>
          </cell>
          <cell r="R121">
            <v>9900</v>
          </cell>
        </row>
        <row r="122">
          <cell r="B122" t="str">
            <v>109001-001000</v>
          </cell>
          <cell r="C122" t="str">
            <v>MM LIMPIADOR MULTIUSOS PINO 10 L/90 PLT</v>
          </cell>
          <cell r="D122">
            <v>5</v>
          </cell>
          <cell r="E122">
            <v>42864</v>
          </cell>
          <cell r="F122">
            <v>42864</v>
          </cell>
          <cell r="G122" t="str">
            <v>EM 106050</v>
          </cell>
          <cell r="H122">
            <v>11</v>
          </cell>
          <cell r="I122">
            <v>4265.5681800000002</v>
          </cell>
          <cell r="J122">
            <v>46921.25</v>
          </cell>
          <cell r="K122">
            <v>37</v>
          </cell>
          <cell r="L122">
            <v>157487.76999999999</v>
          </cell>
          <cell r="M122" t="str">
            <v>MM</v>
          </cell>
          <cell r="N122" t="str">
            <v>PINO 10 L</v>
          </cell>
          <cell r="O122" t="str">
            <v>LIMPIADOR</v>
          </cell>
          <cell r="P122" t="str">
            <v>PREPARADOS ABASE DE PINO</v>
          </cell>
          <cell r="Q122">
            <v>900</v>
          </cell>
          <cell r="R122">
            <v>9900</v>
          </cell>
        </row>
        <row r="123">
          <cell r="B123" t="str">
            <v>109001-001000</v>
          </cell>
          <cell r="C123" t="str">
            <v>MM LIMPIADOR MULTIUSOS PINO 10 L/90 PLT</v>
          </cell>
          <cell r="D123">
            <v>5</v>
          </cell>
          <cell r="E123">
            <v>42865</v>
          </cell>
          <cell r="F123">
            <v>42865</v>
          </cell>
          <cell r="G123" t="str">
            <v>EM 106092</v>
          </cell>
          <cell r="H123">
            <v>12</v>
          </cell>
          <cell r="I123">
            <v>4123.0041700000002</v>
          </cell>
          <cell r="J123">
            <v>49476.05</v>
          </cell>
          <cell r="K123">
            <v>33</v>
          </cell>
          <cell r="L123">
            <v>138861</v>
          </cell>
          <cell r="M123" t="str">
            <v>MM</v>
          </cell>
          <cell r="N123" t="str">
            <v>PINO 10 L</v>
          </cell>
          <cell r="O123" t="str">
            <v>LIMPIADOR</v>
          </cell>
          <cell r="P123" t="str">
            <v>PREPARADOS ABASE DE PINO</v>
          </cell>
          <cell r="Q123">
            <v>900</v>
          </cell>
          <cell r="R123">
            <v>10800</v>
          </cell>
        </row>
        <row r="124">
          <cell r="B124" t="str">
            <v>109001-001000</v>
          </cell>
          <cell r="C124" t="str">
            <v>MM LIMPIADOR MULTIUSOS PINO 10 L/90 PLT</v>
          </cell>
          <cell r="D124">
            <v>5</v>
          </cell>
          <cell r="E124">
            <v>42865</v>
          </cell>
          <cell r="F124">
            <v>42865</v>
          </cell>
          <cell r="G124" t="str">
            <v>EM 106093</v>
          </cell>
          <cell r="H124">
            <v>10</v>
          </cell>
          <cell r="I124">
            <v>4123.0029999999997</v>
          </cell>
          <cell r="J124">
            <v>41230.03</v>
          </cell>
          <cell r="K124">
            <v>43</v>
          </cell>
          <cell r="L124">
            <v>180091.03</v>
          </cell>
          <cell r="M124" t="str">
            <v>MM</v>
          </cell>
          <cell r="N124" t="str">
            <v>PINO 10 L</v>
          </cell>
          <cell r="O124" t="str">
            <v>LIMPIADOR</v>
          </cell>
          <cell r="P124" t="str">
            <v>PREPARADOS ABASE DE PINO</v>
          </cell>
          <cell r="Q124">
            <v>900</v>
          </cell>
          <cell r="R124">
            <v>9000</v>
          </cell>
        </row>
        <row r="125">
          <cell r="B125" t="str">
            <v>109001-001000</v>
          </cell>
          <cell r="C125" t="str">
            <v>MM LIMPIADOR MULTIUSOS PINO 10 L/90 PLT</v>
          </cell>
          <cell r="D125">
            <v>5</v>
          </cell>
          <cell r="E125">
            <v>42866</v>
          </cell>
          <cell r="F125">
            <v>42866</v>
          </cell>
          <cell r="G125" t="str">
            <v>EM 106167</v>
          </cell>
          <cell r="H125">
            <v>11</v>
          </cell>
          <cell r="I125">
            <v>4152.4763599999997</v>
          </cell>
          <cell r="J125">
            <v>45677.24</v>
          </cell>
          <cell r="K125">
            <v>27</v>
          </cell>
          <cell r="L125">
            <v>112687.86</v>
          </cell>
          <cell r="M125" t="str">
            <v>MM</v>
          </cell>
          <cell r="N125" t="str">
            <v>PINO 10 L</v>
          </cell>
          <cell r="O125" t="str">
            <v>LIMPIADOR</v>
          </cell>
          <cell r="P125" t="str">
            <v>PREPARADOS ABASE DE PINO</v>
          </cell>
          <cell r="Q125">
            <v>900</v>
          </cell>
          <cell r="R125">
            <v>9900</v>
          </cell>
        </row>
        <row r="126">
          <cell r="B126" t="str">
            <v>109001-001000</v>
          </cell>
          <cell r="C126" t="str">
            <v>MM LIMPIADOR MULTIUSOS PINO 10 L/90 PLT</v>
          </cell>
          <cell r="D126">
            <v>5</v>
          </cell>
          <cell r="E126">
            <v>42866</v>
          </cell>
          <cell r="F126">
            <v>42866</v>
          </cell>
          <cell r="G126" t="str">
            <v>EM 106168</v>
          </cell>
          <cell r="H126">
            <v>11</v>
          </cell>
          <cell r="I126">
            <v>4152.4763599999997</v>
          </cell>
          <cell r="J126">
            <v>45677.24</v>
          </cell>
          <cell r="K126">
            <v>38</v>
          </cell>
          <cell r="L126">
            <v>158365.1</v>
          </cell>
          <cell r="M126" t="str">
            <v>MM</v>
          </cell>
          <cell r="N126" t="str">
            <v>PINO 10 L</v>
          </cell>
          <cell r="O126" t="str">
            <v>LIMPIADOR</v>
          </cell>
          <cell r="P126" t="str">
            <v>PREPARADOS ABASE DE PINO</v>
          </cell>
          <cell r="Q126">
            <v>900</v>
          </cell>
          <cell r="R126">
            <v>9900</v>
          </cell>
        </row>
        <row r="127">
          <cell r="B127" t="str">
            <v>109001-001000</v>
          </cell>
          <cell r="C127" t="str">
            <v>MM LIMPIADOR MULTIUSOS PINO 10 L/90 PLT</v>
          </cell>
          <cell r="D127">
            <v>5</v>
          </cell>
          <cell r="E127">
            <v>42867</v>
          </cell>
          <cell r="F127">
            <v>42867</v>
          </cell>
          <cell r="G127" t="str">
            <v>EM 106222</v>
          </cell>
          <cell r="H127">
            <v>11</v>
          </cell>
          <cell r="I127">
            <v>4122.42</v>
          </cell>
          <cell r="J127">
            <v>45346.62</v>
          </cell>
          <cell r="K127">
            <v>22</v>
          </cell>
          <cell r="L127">
            <v>91189.14</v>
          </cell>
          <cell r="M127" t="str">
            <v>MM</v>
          </cell>
          <cell r="N127" t="str">
            <v>PINO 10 L</v>
          </cell>
          <cell r="O127" t="str">
            <v>LIMPIADOR</v>
          </cell>
          <cell r="P127" t="str">
            <v>PREPARADOS ABASE DE PINO</v>
          </cell>
          <cell r="Q127">
            <v>900</v>
          </cell>
          <cell r="R127">
            <v>9900</v>
          </cell>
        </row>
        <row r="128">
          <cell r="B128" t="str">
            <v>109001-001000</v>
          </cell>
          <cell r="C128" t="str">
            <v>MM LIMPIADOR MULTIUSOS PINO 10 L/90 PLT</v>
          </cell>
          <cell r="D128">
            <v>5</v>
          </cell>
          <cell r="E128">
            <v>42867</v>
          </cell>
          <cell r="F128">
            <v>42867</v>
          </cell>
          <cell r="G128" t="str">
            <v>EM 106234</v>
          </cell>
          <cell r="H128">
            <v>13</v>
          </cell>
          <cell r="I128">
            <v>4122.4438499999997</v>
          </cell>
          <cell r="J128">
            <v>53591.77</v>
          </cell>
          <cell r="K128">
            <v>35</v>
          </cell>
          <cell r="L128">
            <v>144780.91</v>
          </cell>
          <cell r="M128" t="str">
            <v>MM</v>
          </cell>
          <cell r="N128" t="str">
            <v>PINO 10 L</v>
          </cell>
          <cell r="O128" t="str">
            <v>LIMPIADOR</v>
          </cell>
          <cell r="P128" t="str">
            <v>PREPARADOS ABASE DE PINO</v>
          </cell>
          <cell r="Q128">
            <v>900</v>
          </cell>
          <cell r="R128">
            <v>11700</v>
          </cell>
        </row>
        <row r="129">
          <cell r="B129" t="str">
            <v>109001-001000</v>
          </cell>
          <cell r="C129" t="str">
            <v>MM LIMPIADOR MULTIUSOS PINO 10 L/90 PLT</v>
          </cell>
          <cell r="D129">
            <v>5</v>
          </cell>
          <cell r="E129">
            <v>42870</v>
          </cell>
          <cell r="F129">
            <v>42870</v>
          </cell>
          <cell r="G129" t="str">
            <v>EM 106299</v>
          </cell>
          <cell r="H129">
            <v>22</v>
          </cell>
          <cell r="I129">
            <v>4117.9431800000002</v>
          </cell>
          <cell r="J129">
            <v>90594.75</v>
          </cell>
          <cell r="K129">
            <v>30</v>
          </cell>
          <cell r="L129">
            <v>123687.53</v>
          </cell>
          <cell r="M129" t="str">
            <v>MM</v>
          </cell>
          <cell r="N129" t="str">
            <v>PINO 10 L</v>
          </cell>
          <cell r="O129" t="str">
            <v>LIMPIADOR</v>
          </cell>
          <cell r="P129" t="str">
            <v>PREPARADOS ABASE DE PINO</v>
          </cell>
          <cell r="Q129">
            <v>900</v>
          </cell>
          <cell r="R129">
            <v>19800</v>
          </cell>
        </row>
        <row r="130">
          <cell r="B130" t="str">
            <v>109001-001000</v>
          </cell>
          <cell r="C130" t="str">
            <v>MM LIMPIADOR MULTIUSOS PINO 10 L/90 PLT</v>
          </cell>
          <cell r="D130">
            <v>5</v>
          </cell>
          <cell r="E130">
            <v>42871</v>
          </cell>
          <cell r="F130">
            <v>42871</v>
          </cell>
          <cell r="G130" t="str">
            <v>EM 106372</v>
          </cell>
          <cell r="H130">
            <v>11</v>
          </cell>
          <cell r="I130">
            <v>4116.7754599999998</v>
          </cell>
          <cell r="J130">
            <v>45284.53</v>
          </cell>
          <cell r="K130">
            <v>19</v>
          </cell>
          <cell r="L130">
            <v>78267.87</v>
          </cell>
          <cell r="M130" t="str">
            <v>MM</v>
          </cell>
          <cell r="N130" t="str">
            <v>PINO 10 L</v>
          </cell>
          <cell r="O130" t="str">
            <v>LIMPIADOR</v>
          </cell>
          <cell r="P130" t="str">
            <v>PREPARADOS ABASE DE PINO</v>
          </cell>
          <cell r="Q130">
            <v>900</v>
          </cell>
          <cell r="R130">
            <v>9900</v>
          </cell>
        </row>
        <row r="131">
          <cell r="B131" t="str">
            <v>109001-001000</v>
          </cell>
          <cell r="C131" t="str">
            <v>MM LIMPIADOR MULTIUSOS PINO 10 L/90 PLT</v>
          </cell>
          <cell r="D131">
            <v>5</v>
          </cell>
          <cell r="E131">
            <v>42871</v>
          </cell>
          <cell r="F131">
            <v>42871</v>
          </cell>
          <cell r="G131" t="str">
            <v>EM 106373</v>
          </cell>
          <cell r="H131">
            <v>11</v>
          </cell>
          <cell r="I131">
            <v>4116.7745500000001</v>
          </cell>
          <cell r="J131">
            <v>45284.52</v>
          </cell>
          <cell r="K131">
            <v>30</v>
          </cell>
          <cell r="L131">
            <v>123552.39</v>
          </cell>
          <cell r="M131" t="str">
            <v>MM</v>
          </cell>
          <cell r="N131" t="str">
            <v>PINO 10 L</v>
          </cell>
          <cell r="O131" t="str">
            <v>LIMPIADOR</v>
          </cell>
          <cell r="P131" t="str">
            <v>PREPARADOS ABASE DE PINO</v>
          </cell>
          <cell r="Q131">
            <v>900</v>
          </cell>
          <cell r="R131">
            <v>9900</v>
          </cell>
        </row>
        <row r="132">
          <cell r="B132" t="str">
            <v>109001-001000</v>
          </cell>
          <cell r="C132" t="str">
            <v>MM LIMPIADOR MULTIUSOS PINO 10 L/90 PLT</v>
          </cell>
          <cell r="D132">
            <v>5</v>
          </cell>
          <cell r="E132">
            <v>42871</v>
          </cell>
          <cell r="F132">
            <v>42871</v>
          </cell>
          <cell r="G132" t="str">
            <v>EM 106400</v>
          </cell>
          <cell r="H132">
            <v>1</v>
          </cell>
          <cell r="I132">
            <v>4116.78</v>
          </cell>
          <cell r="J132">
            <v>4116.78</v>
          </cell>
          <cell r="K132">
            <v>30</v>
          </cell>
          <cell r="L132">
            <v>123550.76</v>
          </cell>
          <cell r="M132" t="str">
            <v>MM</v>
          </cell>
          <cell r="N132" t="str">
            <v>PINO 10 L</v>
          </cell>
          <cell r="O132" t="str">
            <v>LIMPIADOR</v>
          </cell>
          <cell r="P132" t="str">
            <v>PREPARADOS ABASE DE PINO</v>
          </cell>
          <cell r="Q132">
            <v>900</v>
          </cell>
          <cell r="R132">
            <v>900</v>
          </cell>
        </row>
        <row r="133">
          <cell r="B133" t="str">
            <v>109001-001000</v>
          </cell>
          <cell r="C133" t="str">
            <v>MM LIMPIADOR MULTIUSOS PINO 10 L/90 PLT</v>
          </cell>
          <cell r="D133">
            <v>5</v>
          </cell>
          <cell r="E133">
            <v>42872</v>
          </cell>
          <cell r="F133">
            <v>42872</v>
          </cell>
          <cell r="G133" t="str">
            <v>EM 106441</v>
          </cell>
          <cell r="H133">
            <v>14</v>
          </cell>
          <cell r="I133">
            <v>4113.6678599999996</v>
          </cell>
          <cell r="J133">
            <v>57591.35</v>
          </cell>
          <cell r="K133">
            <v>21</v>
          </cell>
          <cell r="L133">
            <v>86419.86</v>
          </cell>
          <cell r="M133" t="str">
            <v>MM</v>
          </cell>
          <cell r="N133" t="str">
            <v>PINO 10 L</v>
          </cell>
          <cell r="O133" t="str">
            <v>LIMPIADOR</v>
          </cell>
          <cell r="P133" t="str">
            <v>PREPARADOS ABASE DE PINO</v>
          </cell>
          <cell r="Q133">
            <v>900</v>
          </cell>
          <cell r="R133">
            <v>12600</v>
          </cell>
        </row>
        <row r="134">
          <cell r="B134" t="str">
            <v>109001-001000</v>
          </cell>
          <cell r="C134" t="str">
            <v>MM LIMPIADOR MULTIUSOS PINO 10 L/90 PLT</v>
          </cell>
          <cell r="D134">
            <v>5</v>
          </cell>
          <cell r="E134">
            <v>42872</v>
          </cell>
          <cell r="F134">
            <v>42872</v>
          </cell>
          <cell r="G134" t="str">
            <v>EM 106442</v>
          </cell>
          <cell r="H134">
            <v>7</v>
          </cell>
          <cell r="I134">
            <v>4113.6657100000002</v>
          </cell>
          <cell r="J134">
            <v>28795.66</v>
          </cell>
          <cell r="K134">
            <v>28</v>
          </cell>
          <cell r="L134">
            <v>115215.52</v>
          </cell>
          <cell r="M134" t="str">
            <v>MM</v>
          </cell>
          <cell r="N134" t="str">
            <v>PINO 10 L</v>
          </cell>
          <cell r="O134" t="str">
            <v>LIMPIADOR</v>
          </cell>
          <cell r="P134" t="str">
            <v>PREPARADOS ABASE DE PINO</v>
          </cell>
          <cell r="Q134">
            <v>900</v>
          </cell>
          <cell r="R134">
            <v>6300</v>
          </cell>
        </row>
        <row r="135">
          <cell r="B135" t="str">
            <v>109001-001000</v>
          </cell>
          <cell r="C135" t="str">
            <v>MM LIMPIADOR MULTIUSOS PINO 10 L/90 PLT</v>
          </cell>
          <cell r="D135">
            <v>5</v>
          </cell>
          <cell r="E135">
            <v>42873</v>
          </cell>
          <cell r="F135">
            <v>42873</v>
          </cell>
          <cell r="G135" t="str">
            <v>EM 106521</v>
          </cell>
          <cell r="H135">
            <v>22</v>
          </cell>
          <cell r="I135">
            <v>4110.7286400000003</v>
          </cell>
          <cell r="J135">
            <v>90436.03</v>
          </cell>
          <cell r="K135">
            <v>29</v>
          </cell>
          <cell r="L135">
            <v>119239.91</v>
          </cell>
          <cell r="M135" t="str">
            <v>MM</v>
          </cell>
          <cell r="N135" t="str">
            <v>PINO 10 L</v>
          </cell>
          <cell r="O135" t="str">
            <v>LIMPIADOR</v>
          </cell>
          <cell r="P135" t="str">
            <v>PREPARADOS ABASE DE PINO</v>
          </cell>
          <cell r="Q135">
            <v>900</v>
          </cell>
          <cell r="R135">
            <v>19800</v>
          </cell>
        </row>
        <row r="136">
          <cell r="B136" t="str">
            <v>109001-001000</v>
          </cell>
          <cell r="C136" t="str">
            <v>MM LIMPIADOR MULTIUSOS PINO 10 L/90 PLT</v>
          </cell>
          <cell r="D136">
            <v>5</v>
          </cell>
          <cell r="E136">
            <v>42874</v>
          </cell>
          <cell r="F136">
            <v>42874</v>
          </cell>
          <cell r="G136" t="str">
            <v>EM 106603</v>
          </cell>
          <cell r="H136">
            <v>22</v>
          </cell>
          <cell r="I136">
            <v>4068.2022700000002</v>
          </cell>
          <cell r="J136">
            <v>89500.45</v>
          </cell>
          <cell r="K136">
            <v>29</v>
          </cell>
          <cell r="L136">
            <v>118282.5</v>
          </cell>
          <cell r="M136" t="str">
            <v>MM</v>
          </cell>
          <cell r="N136" t="str">
            <v>PINO 10 L</v>
          </cell>
          <cell r="O136" t="str">
            <v>LIMPIADOR</v>
          </cell>
          <cell r="P136" t="str">
            <v>PREPARADOS ABASE DE PINO</v>
          </cell>
          <cell r="Q136">
            <v>900</v>
          </cell>
          <cell r="R136">
            <v>19800</v>
          </cell>
        </row>
        <row r="137">
          <cell r="B137" t="str">
            <v>109001-001000</v>
          </cell>
          <cell r="C137" t="str">
            <v>MM LIMPIADOR MULTIUSOS PINO 10 L/90 PLT</v>
          </cell>
          <cell r="D137">
            <v>5</v>
          </cell>
          <cell r="E137">
            <v>42877</v>
          </cell>
          <cell r="F137">
            <v>42877</v>
          </cell>
          <cell r="G137" t="str">
            <v>EM 106632</v>
          </cell>
          <cell r="H137">
            <v>23</v>
          </cell>
          <cell r="I137">
            <v>4097.5321700000004</v>
          </cell>
          <cell r="J137">
            <v>94243.24</v>
          </cell>
          <cell r="K137">
            <v>30</v>
          </cell>
          <cell r="L137">
            <v>122794.19</v>
          </cell>
          <cell r="M137" t="str">
            <v>MM</v>
          </cell>
          <cell r="N137" t="str">
            <v>PINO 10 L</v>
          </cell>
          <cell r="O137" t="str">
            <v>LIMPIADOR</v>
          </cell>
          <cell r="P137" t="str">
            <v>PREPARADOS ABASE DE PINO</v>
          </cell>
          <cell r="Q137">
            <v>900</v>
          </cell>
          <cell r="R137">
            <v>20700</v>
          </cell>
        </row>
        <row r="138">
          <cell r="B138" t="str">
            <v>109001-001000</v>
          </cell>
          <cell r="C138" t="str">
            <v>MM LIMPIADOR MULTIUSOS PINO 10 L/90 PLT</v>
          </cell>
          <cell r="D138">
            <v>5</v>
          </cell>
          <cell r="E138">
            <v>42878</v>
          </cell>
          <cell r="F138">
            <v>42878</v>
          </cell>
          <cell r="G138" t="str">
            <v>EM 106704</v>
          </cell>
          <cell r="H138">
            <v>21</v>
          </cell>
          <cell r="I138">
            <v>4097.4776199999997</v>
          </cell>
          <cell r="J138">
            <v>86047.03</v>
          </cell>
          <cell r="K138">
            <v>28</v>
          </cell>
          <cell r="L138">
            <v>114699</v>
          </cell>
          <cell r="M138" t="str">
            <v>MM</v>
          </cell>
          <cell r="N138" t="str">
            <v>PINO 10 L</v>
          </cell>
          <cell r="O138" t="str">
            <v>LIMPIADOR</v>
          </cell>
          <cell r="P138" t="str">
            <v>PREPARADOS ABASE DE PINO</v>
          </cell>
          <cell r="Q138">
            <v>900</v>
          </cell>
          <cell r="R138">
            <v>18900</v>
          </cell>
        </row>
        <row r="139">
          <cell r="B139" t="str">
            <v>109001-001000</v>
          </cell>
          <cell r="C139" t="str">
            <v>MM LIMPIADOR MULTIUSOS PINO 10 L/90 PLT</v>
          </cell>
          <cell r="D139">
            <v>5</v>
          </cell>
          <cell r="E139">
            <v>42880</v>
          </cell>
          <cell r="F139">
            <v>42880</v>
          </cell>
          <cell r="G139" t="str">
            <v>EM 106839</v>
          </cell>
          <cell r="H139">
            <v>22</v>
          </cell>
          <cell r="I139">
            <v>4089.2049999999999</v>
          </cell>
          <cell r="J139">
            <v>89962.51</v>
          </cell>
          <cell r="K139">
            <v>29</v>
          </cell>
          <cell r="L139">
            <v>118637.25</v>
          </cell>
          <cell r="M139" t="str">
            <v>MM</v>
          </cell>
          <cell r="N139" t="str">
            <v>PINO 10 L</v>
          </cell>
          <cell r="O139" t="str">
            <v>LIMPIADOR</v>
          </cell>
          <cell r="P139" t="str">
            <v>PREPARADOS ABASE DE PINO</v>
          </cell>
          <cell r="Q139">
            <v>900</v>
          </cell>
          <cell r="R139">
            <v>19800</v>
          </cell>
        </row>
        <row r="140">
          <cell r="B140" t="str">
            <v>109001-001000</v>
          </cell>
          <cell r="C140" t="str">
            <v>MM LIMPIADOR MULTIUSOS PINO 10 L/90 PLT</v>
          </cell>
          <cell r="D140">
            <v>5</v>
          </cell>
          <cell r="E140">
            <v>42881</v>
          </cell>
          <cell r="F140">
            <v>42881</v>
          </cell>
          <cell r="G140" t="str">
            <v>EM 106894</v>
          </cell>
          <cell r="H140">
            <v>12</v>
          </cell>
          <cell r="I140">
            <v>4108.8</v>
          </cell>
          <cell r="J140">
            <v>49305.599999999999</v>
          </cell>
          <cell r="K140">
            <v>19</v>
          </cell>
          <cell r="L140">
            <v>77942.17</v>
          </cell>
          <cell r="M140" t="str">
            <v>MM</v>
          </cell>
          <cell r="N140" t="str">
            <v>PINO 10 L</v>
          </cell>
          <cell r="O140" t="str">
            <v>LIMPIADOR</v>
          </cell>
          <cell r="P140" t="str">
            <v>PREPARADOS ABASE DE PINO</v>
          </cell>
          <cell r="Q140">
            <v>900</v>
          </cell>
          <cell r="R140">
            <v>10800</v>
          </cell>
        </row>
        <row r="141">
          <cell r="B141" t="str">
            <v>109001-001000</v>
          </cell>
          <cell r="C141" t="str">
            <v>MM LIMPIADOR MULTIUSOS PINO 10 L/90 PLT</v>
          </cell>
          <cell r="D141">
            <v>5</v>
          </cell>
          <cell r="E141">
            <v>42881</v>
          </cell>
          <cell r="F141">
            <v>42881</v>
          </cell>
          <cell r="G141" t="str">
            <v>EM 106895</v>
          </cell>
          <cell r="H141">
            <v>11</v>
          </cell>
          <cell r="I141">
            <v>4108.8009099999999</v>
          </cell>
          <cell r="J141">
            <v>45196.81</v>
          </cell>
          <cell r="K141">
            <v>30</v>
          </cell>
          <cell r="L141">
            <v>123138.98</v>
          </cell>
          <cell r="M141" t="str">
            <v>MM</v>
          </cell>
          <cell r="N141" t="str">
            <v>PINO 10 L</v>
          </cell>
          <cell r="O141" t="str">
            <v>LIMPIADOR</v>
          </cell>
          <cell r="P141" t="str">
            <v>PREPARADOS ABASE DE PINO</v>
          </cell>
          <cell r="Q141">
            <v>900</v>
          </cell>
          <cell r="R141">
            <v>9900</v>
          </cell>
        </row>
        <row r="142">
          <cell r="B142" t="str">
            <v>109001-001000</v>
          </cell>
          <cell r="C142" t="str">
            <v>MM LIMPIADOR MULTIUSOS PINO 10 L/90 PLT</v>
          </cell>
          <cell r="D142">
            <v>5</v>
          </cell>
          <cell r="E142">
            <v>42884</v>
          </cell>
          <cell r="F142">
            <v>42884</v>
          </cell>
          <cell r="G142" t="str">
            <v>EM 106957</v>
          </cell>
          <cell r="H142">
            <v>10</v>
          </cell>
          <cell r="I142">
            <v>4087.7759999999998</v>
          </cell>
          <cell r="J142">
            <v>40877.760000000002</v>
          </cell>
          <cell r="K142">
            <v>17</v>
          </cell>
          <cell r="L142">
            <v>69610.19</v>
          </cell>
          <cell r="M142" t="str">
            <v>MM</v>
          </cell>
          <cell r="N142" t="str">
            <v>PINO 10 L</v>
          </cell>
          <cell r="O142" t="str">
            <v>LIMPIADOR</v>
          </cell>
          <cell r="P142" t="str">
            <v>PREPARADOS ABASE DE PINO</v>
          </cell>
          <cell r="Q142">
            <v>900</v>
          </cell>
          <cell r="R142">
            <v>9000</v>
          </cell>
        </row>
        <row r="143">
          <cell r="B143" t="str">
            <v>109001-001000</v>
          </cell>
          <cell r="C143" t="str">
            <v>MM LIMPIADOR MULTIUSOS PINO 10 L/90 PLT</v>
          </cell>
          <cell r="D143">
            <v>5</v>
          </cell>
          <cell r="E143">
            <v>42884</v>
          </cell>
          <cell r="F143">
            <v>42884</v>
          </cell>
          <cell r="G143" t="str">
            <v>EM 106959</v>
          </cell>
          <cell r="H143">
            <v>12</v>
          </cell>
          <cell r="I143">
            <v>4087.77583</v>
          </cell>
          <cell r="J143">
            <v>49053.31</v>
          </cell>
          <cell r="K143">
            <v>29</v>
          </cell>
          <cell r="L143">
            <v>118663.5</v>
          </cell>
          <cell r="M143" t="str">
            <v>MM</v>
          </cell>
          <cell r="N143" t="str">
            <v>PINO 10 L</v>
          </cell>
          <cell r="O143" t="str">
            <v>LIMPIADOR</v>
          </cell>
          <cell r="P143" t="str">
            <v>PREPARADOS ABASE DE PINO</v>
          </cell>
          <cell r="Q143">
            <v>900</v>
          </cell>
          <cell r="R143">
            <v>10800</v>
          </cell>
        </row>
        <row r="144">
          <cell r="B144" t="str">
            <v>109001-001000</v>
          </cell>
          <cell r="C144" t="str">
            <v>MM LIMPIADOR MULTIUSOS PINO 10 L/90 PLT</v>
          </cell>
          <cell r="D144">
            <v>5</v>
          </cell>
          <cell r="E144">
            <v>42886</v>
          </cell>
          <cell r="F144">
            <v>42886</v>
          </cell>
          <cell r="G144" t="str">
            <v>EM 107041</v>
          </cell>
          <cell r="H144">
            <v>18</v>
          </cell>
          <cell r="I144">
            <v>4088.1561099999999</v>
          </cell>
          <cell r="J144">
            <v>73586.81</v>
          </cell>
          <cell r="K144">
            <v>19</v>
          </cell>
          <cell r="L144">
            <v>77678.649999999994</v>
          </cell>
          <cell r="M144" t="str">
            <v>MM</v>
          </cell>
          <cell r="N144" t="str">
            <v>PINO 10 L</v>
          </cell>
          <cell r="O144" t="str">
            <v>LIMPIADOR</v>
          </cell>
          <cell r="P144" t="str">
            <v>PREPARADOS ABASE DE PINO</v>
          </cell>
          <cell r="Q144">
            <v>900</v>
          </cell>
          <cell r="R144">
            <v>16200</v>
          </cell>
        </row>
        <row r="145">
          <cell r="B145" t="str">
            <v>109001-001000</v>
          </cell>
          <cell r="C145" t="str">
            <v>MM LIMPIADOR MULTIUSOS PINO 10 L/90 PLT</v>
          </cell>
          <cell r="D145">
            <v>5</v>
          </cell>
          <cell r="E145">
            <v>42886</v>
          </cell>
          <cell r="F145">
            <v>42885</v>
          </cell>
          <cell r="G145" t="str">
            <v>EM 107042</v>
          </cell>
          <cell r="H145">
            <v>3</v>
          </cell>
          <cell r="I145">
            <v>4088.1566699999998</v>
          </cell>
          <cell r="J145">
            <v>12264.47</v>
          </cell>
          <cell r="K145">
            <v>22</v>
          </cell>
          <cell r="L145">
            <v>89943.12</v>
          </cell>
          <cell r="M145" t="str">
            <v>MM</v>
          </cell>
          <cell r="N145" t="str">
            <v>PINO 10 L</v>
          </cell>
          <cell r="O145" t="str">
            <v>LIMPIADOR</v>
          </cell>
          <cell r="P145" t="str">
            <v>PREPARADOS ABASE DE PINO</v>
          </cell>
          <cell r="Q145">
            <v>900</v>
          </cell>
          <cell r="R145">
            <v>2700</v>
          </cell>
        </row>
        <row r="146">
          <cell r="B146" t="str">
            <v>109001-002000</v>
          </cell>
          <cell r="C146" t="str">
            <v>MM LIMPIADOR MULTIUSOS PINO 20 L/48 PLT</v>
          </cell>
          <cell r="D146">
            <v>5</v>
          </cell>
          <cell r="E146">
            <v>42857</v>
          </cell>
          <cell r="F146">
            <v>42857</v>
          </cell>
          <cell r="G146" t="str">
            <v>EM 105618</v>
          </cell>
          <cell r="H146">
            <v>21</v>
          </cell>
          <cell r="I146">
            <v>5244.64</v>
          </cell>
          <cell r="J146">
            <v>110137.44</v>
          </cell>
          <cell r="K146">
            <v>24</v>
          </cell>
          <cell r="L146">
            <v>125819.48</v>
          </cell>
          <cell r="M146" t="str">
            <v>MM</v>
          </cell>
          <cell r="N146" t="str">
            <v>PINO 20 L</v>
          </cell>
          <cell r="O146" t="str">
            <v>LIMPIADOR</v>
          </cell>
          <cell r="P146" t="str">
            <v>PREPARADOS ABASE DE PINO</v>
          </cell>
          <cell r="Q146">
            <v>960</v>
          </cell>
          <cell r="R146">
            <v>20160</v>
          </cell>
        </row>
        <row r="147">
          <cell r="B147" t="str">
            <v>109001-002000</v>
          </cell>
          <cell r="C147" t="str">
            <v>MM LIMPIADOR MULTIUSOS PINO 20 L/48 PLT</v>
          </cell>
          <cell r="D147">
            <v>5</v>
          </cell>
          <cell r="E147">
            <v>42858</v>
          </cell>
          <cell r="F147">
            <v>42858</v>
          </cell>
          <cell r="G147" t="str">
            <v>EM 105718</v>
          </cell>
          <cell r="H147">
            <v>10</v>
          </cell>
          <cell r="I147">
            <v>5318.6149999999998</v>
          </cell>
          <cell r="J147">
            <v>53186.15</v>
          </cell>
          <cell r="K147">
            <v>13</v>
          </cell>
          <cell r="L147">
            <v>68913.58</v>
          </cell>
          <cell r="M147" t="str">
            <v>MM</v>
          </cell>
          <cell r="N147" t="str">
            <v>PINO 20 L</v>
          </cell>
          <cell r="O147" t="str">
            <v>LIMPIADOR</v>
          </cell>
          <cell r="P147" t="str">
            <v>PREPARADOS ABASE DE PINO</v>
          </cell>
          <cell r="Q147">
            <v>960</v>
          </cell>
          <cell r="R147">
            <v>9600</v>
          </cell>
        </row>
        <row r="148">
          <cell r="B148" t="str">
            <v>109001-002000</v>
          </cell>
          <cell r="C148" t="str">
            <v>MM LIMPIADOR MULTIUSOS PINO 20 L/48 PLT</v>
          </cell>
          <cell r="D148">
            <v>5</v>
          </cell>
          <cell r="E148">
            <v>42859</v>
          </cell>
          <cell r="F148">
            <v>42859</v>
          </cell>
          <cell r="G148" t="str">
            <v>EM 105770</v>
          </cell>
          <cell r="H148">
            <v>11</v>
          </cell>
          <cell r="I148">
            <v>5159.4190900000003</v>
          </cell>
          <cell r="J148">
            <v>56753.61</v>
          </cell>
          <cell r="K148">
            <v>14</v>
          </cell>
          <cell r="L148">
            <v>72656.740000000005</v>
          </cell>
          <cell r="M148" t="str">
            <v>MM</v>
          </cell>
          <cell r="N148" t="str">
            <v>PINO 20 L</v>
          </cell>
          <cell r="O148" t="str">
            <v>LIMPIADOR</v>
          </cell>
          <cell r="P148" t="str">
            <v>PREPARADOS ABASE DE PINO</v>
          </cell>
          <cell r="Q148">
            <v>960</v>
          </cell>
          <cell r="R148">
            <v>10560</v>
          </cell>
        </row>
        <row r="149">
          <cell r="B149" t="str">
            <v>109001-002000</v>
          </cell>
          <cell r="C149" t="str">
            <v>MM LIMPIADOR MULTIUSOS PINO 20 L/48 PLT</v>
          </cell>
          <cell r="D149">
            <v>5</v>
          </cell>
          <cell r="E149">
            <v>42859</v>
          </cell>
          <cell r="F149">
            <v>42859</v>
          </cell>
          <cell r="G149" t="str">
            <v>EM 105771</v>
          </cell>
          <cell r="H149">
            <v>1</v>
          </cell>
          <cell r="I149">
            <v>5159.42</v>
          </cell>
          <cell r="J149">
            <v>5159.42</v>
          </cell>
          <cell r="K149">
            <v>15</v>
          </cell>
          <cell r="L149">
            <v>77816.160000000003</v>
          </cell>
          <cell r="M149" t="str">
            <v>MM</v>
          </cell>
          <cell r="N149" t="str">
            <v>PINO 20 L</v>
          </cell>
          <cell r="O149" t="str">
            <v>LIMPIADOR</v>
          </cell>
          <cell r="P149" t="str">
            <v>PREPARADOS ABASE DE PINO</v>
          </cell>
          <cell r="Q149">
            <v>960</v>
          </cell>
          <cell r="R149">
            <v>960</v>
          </cell>
        </row>
        <row r="150">
          <cell r="B150" t="str">
            <v>109001-002000</v>
          </cell>
          <cell r="C150" t="str">
            <v>MM LIMPIADOR MULTIUSOS PINO 20 L/48 PLT</v>
          </cell>
          <cell r="D150">
            <v>5</v>
          </cell>
          <cell r="E150">
            <v>42859</v>
          </cell>
          <cell r="F150">
            <v>42859</v>
          </cell>
          <cell r="G150" t="str">
            <v>EM 105780</v>
          </cell>
          <cell r="H150">
            <v>20</v>
          </cell>
          <cell r="I150">
            <v>5159.1859999999997</v>
          </cell>
          <cell r="J150">
            <v>103183.72</v>
          </cell>
          <cell r="K150">
            <v>35</v>
          </cell>
          <cell r="L150">
            <v>180999.88</v>
          </cell>
          <cell r="M150" t="str">
            <v>MM</v>
          </cell>
          <cell r="N150" t="str">
            <v>PINO 20 L</v>
          </cell>
          <cell r="O150" t="str">
            <v>LIMPIADOR</v>
          </cell>
          <cell r="P150" t="str">
            <v>PREPARADOS ABASE DE PINO</v>
          </cell>
          <cell r="Q150">
            <v>960</v>
          </cell>
          <cell r="R150">
            <v>19200</v>
          </cell>
        </row>
        <row r="151">
          <cell r="B151" t="str">
            <v>109001-002000</v>
          </cell>
          <cell r="C151" t="str">
            <v>MM LIMPIADOR MULTIUSOS PINO 20 L/48 PLT</v>
          </cell>
          <cell r="D151">
            <v>5</v>
          </cell>
          <cell r="E151">
            <v>42859</v>
          </cell>
          <cell r="F151">
            <v>42859</v>
          </cell>
          <cell r="G151" t="str">
            <v>EM 105801</v>
          </cell>
          <cell r="H151">
            <v>8</v>
          </cell>
          <cell r="I151">
            <v>5159.1862499999997</v>
          </cell>
          <cell r="J151">
            <v>41273.49</v>
          </cell>
          <cell r="K151">
            <v>31</v>
          </cell>
          <cell r="L151">
            <v>160216.26</v>
          </cell>
          <cell r="M151" t="str">
            <v>MM</v>
          </cell>
          <cell r="N151" t="str">
            <v>PINO 20 L</v>
          </cell>
          <cell r="O151" t="str">
            <v>LIMPIADOR</v>
          </cell>
          <cell r="P151" t="str">
            <v>PREPARADOS ABASE DE PINO</v>
          </cell>
          <cell r="Q151">
            <v>960</v>
          </cell>
          <cell r="R151">
            <v>7680</v>
          </cell>
        </row>
        <row r="152">
          <cell r="B152" t="str">
            <v>109001-002000</v>
          </cell>
          <cell r="C152" t="str">
            <v>MM LIMPIADOR MULTIUSOS PINO 20 L/48 PLT</v>
          </cell>
          <cell r="D152">
            <v>5</v>
          </cell>
          <cell r="E152">
            <v>42860</v>
          </cell>
          <cell r="F152">
            <v>42860</v>
          </cell>
          <cell r="G152" t="str">
            <v>EM 105864</v>
          </cell>
          <cell r="H152">
            <v>21</v>
          </cell>
          <cell r="I152">
            <v>5255.3933299999999</v>
          </cell>
          <cell r="J152">
            <v>110363.26</v>
          </cell>
          <cell r="K152">
            <v>24</v>
          </cell>
          <cell r="L152">
            <v>125868.06</v>
          </cell>
          <cell r="M152" t="str">
            <v>MM</v>
          </cell>
          <cell r="N152" t="str">
            <v>PINO 20 L</v>
          </cell>
          <cell r="O152" t="str">
            <v>LIMPIADOR</v>
          </cell>
          <cell r="P152" t="str">
            <v>PREPARADOS ABASE DE PINO</v>
          </cell>
          <cell r="Q152">
            <v>960</v>
          </cell>
          <cell r="R152">
            <v>20160</v>
          </cell>
        </row>
        <row r="153">
          <cell r="B153" t="str">
            <v>109001-002000</v>
          </cell>
          <cell r="C153" t="str">
            <v>MM LIMPIADOR MULTIUSOS PINO 20 L/48 PLT</v>
          </cell>
          <cell r="D153">
            <v>5</v>
          </cell>
          <cell r="E153">
            <v>42860</v>
          </cell>
          <cell r="F153">
            <v>42860</v>
          </cell>
          <cell r="G153" t="str">
            <v>EM 105869</v>
          </cell>
          <cell r="H153">
            <v>20</v>
          </cell>
          <cell r="I153">
            <v>5264.4470000000001</v>
          </cell>
          <cell r="J153">
            <v>105288.94</v>
          </cell>
          <cell r="K153">
            <v>32</v>
          </cell>
          <cell r="L153">
            <v>168222.97</v>
          </cell>
          <cell r="M153" t="str">
            <v>MM</v>
          </cell>
          <cell r="N153" t="str">
            <v>PINO 20 L</v>
          </cell>
          <cell r="O153" t="str">
            <v>LIMPIADOR</v>
          </cell>
          <cell r="P153" t="str">
            <v>PREPARADOS ABASE DE PINO</v>
          </cell>
          <cell r="Q153">
            <v>960</v>
          </cell>
          <cell r="R153">
            <v>19200</v>
          </cell>
        </row>
        <row r="154">
          <cell r="B154" t="str">
            <v>109001-002000</v>
          </cell>
          <cell r="C154" t="str">
            <v>MM LIMPIADOR MULTIUSOS PINO 20 L/48 PLT</v>
          </cell>
          <cell r="D154">
            <v>5</v>
          </cell>
          <cell r="E154">
            <v>42863</v>
          </cell>
          <cell r="F154">
            <v>42863</v>
          </cell>
          <cell r="G154" t="str">
            <v>EM 105929</v>
          </cell>
          <cell r="H154">
            <v>22</v>
          </cell>
          <cell r="I154">
            <v>5264.5931799999998</v>
          </cell>
          <cell r="J154">
            <v>115821.05</v>
          </cell>
          <cell r="K154">
            <v>25</v>
          </cell>
          <cell r="L154">
            <v>131591.95000000001</v>
          </cell>
          <cell r="M154" t="str">
            <v>MM</v>
          </cell>
          <cell r="N154" t="str">
            <v>PINO 20 L</v>
          </cell>
          <cell r="O154" t="str">
            <v>LIMPIADOR</v>
          </cell>
          <cell r="P154" t="str">
            <v>PREPARADOS ABASE DE PINO</v>
          </cell>
          <cell r="Q154">
            <v>960</v>
          </cell>
          <cell r="R154">
            <v>21120</v>
          </cell>
        </row>
        <row r="155">
          <cell r="B155" t="str">
            <v>109001-002000</v>
          </cell>
          <cell r="C155" t="str">
            <v>MM LIMPIADOR MULTIUSOS PINO 20 L/48 PLT</v>
          </cell>
          <cell r="D155">
            <v>5</v>
          </cell>
          <cell r="E155">
            <v>42863</v>
          </cell>
          <cell r="F155">
            <v>42863</v>
          </cell>
          <cell r="G155" t="str">
            <v>EM 105931</v>
          </cell>
          <cell r="H155">
            <v>21</v>
          </cell>
          <cell r="I155">
            <v>5264.59476</v>
          </cell>
          <cell r="J155">
            <v>110556.49</v>
          </cell>
          <cell r="K155">
            <v>46</v>
          </cell>
          <cell r="L155">
            <v>242148.44</v>
          </cell>
          <cell r="M155" t="str">
            <v>MM</v>
          </cell>
          <cell r="N155" t="str">
            <v>PINO 20 L</v>
          </cell>
          <cell r="O155" t="str">
            <v>LIMPIADOR</v>
          </cell>
          <cell r="P155" t="str">
            <v>PREPARADOS ABASE DE PINO</v>
          </cell>
          <cell r="Q155">
            <v>960</v>
          </cell>
          <cell r="R155">
            <v>20160</v>
          </cell>
        </row>
        <row r="156">
          <cell r="B156" t="str">
            <v>109001-002000</v>
          </cell>
          <cell r="C156" t="str">
            <v>MM LIMPIADOR MULTIUSOS PINO 20 L/48 PLT</v>
          </cell>
          <cell r="D156">
            <v>5</v>
          </cell>
          <cell r="E156">
            <v>42864</v>
          </cell>
          <cell r="F156">
            <v>42864</v>
          </cell>
          <cell r="G156" t="str">
            <v>EM 106021</v>
          </cell>
          <cell r="H156">
            <v>21</v>
          </cell>
          <cell r="I156">
            <v>5330.5347599999996</v>
          </cell>
          <cell r="J156">
            <v>111941.23</v>
          </cell>
          <cell r="K156">
            <v>24</v>
          </cell>
          <cell r="L156">
            <v>127733.52</v>
          </cell>
          <cell r="M156" t="str">
            <v>MM</v>
          </cell>
          <cell r="N156" t="str">
            <v>PINO 20 L</v>
          </cell>
          <cell r="O156" t="str">
            <v>LIMPIADOR</v>
          </cell>
          <cell r="P156" t="str">
            <v>PREPARADOS ABASE DE PINO</v>
          </cell>
          <cell r="Q156">
            <v>960</v>
          </cell>
          <cell r="R156">
            <v>20160</v>
          </cell>
        </row>
        <row r="157">
          <cell r="B157" t="str">
            <v>109001-002000</v>
          </cell>
          <cell r="C157" t="str">
            <v>MM LIMPIADOR MULTIUSOS PINO 20 L/48 PLT</v>
          </cell>
          <cell r="D157">
            <v>5</v>
          </cell>
          <cell r="E157">
            <v>42864</v>
          </cell>
          <cell r="F157">
            <v>42864</v>
          </cell>
          <cell r="G157" t="str">
            <v>EM 106041</v>
          </cell>
          <cell r="H157">
            <v>20</v>
          </cell>
          <cell r="I157">
            <v>5355.4915000000001</v>
          </cell>
          <cell r="J157">
            <v>107109.83</v>
          </cell>
          <cell r="K157">
            <v>33</v>
          </cell>
          <cell r="L157">
            <v>176298.82</v>
          </cell>
          <cell r="M157" t="str">
            <v>MM</v>
          </cell>
          <cell r="N157" t="str">
            <v>PINO 20 L</v>
          </cell>
          <cell r="O157" t="str">
            <v>LIMPIADOR</v>
          </cell>
          <cell r="P157" t="str">
            <v>PREPARADOS ABASE DE PINO</v>
          </cell>
          <cell r="Q157">
            <v>960</v>
          </cell>
          <cell r="R157">
            <v>19200</v>
          </cell>
        </row>
        <row r="158">
          <cell r="B158" t="str">
            <v>109001-002000</v>
          </cell>
          <cell r="C158" t="str">
            <v>MM LIMPIADOR MULTIUSOS PINO 20 L/48 PLT</v>
          </cell>
          <cell r="D158">
            <v>5</v>
          </cell>
          <cell r="E158">
            <v>42865</v>
          </cell>
          <cell r="F158">
            <v>42865</v>
          </cell>
          <cell r="G158" t="str">
            <v>EM 106096</v>
          </cell>
          <cell r="H158">
            <v>21</v>
          </cell>
          <cell r="I158">
            <v>5166.1366699999999</v>
          </cell>
          <cell r="J158">
            <v>108488.87</v>
          </cell>
          <cell r="K158">
            <v>38</v>
          </cell>
          <cell r="L158">
            <v>199309.46</v>
          </cell>
          <cell r="M158" t="str">
            <v>MM</v>
          </cell>
          <cell r="N158" t="str">
            <v>PINO 20 L</v>
          </cell>
          <cell r="O158" t="str">
            <v>LIMPIADOR</v>
          </cell>
          <cell r="P158" t="str">
            <v>PREPARADOS ABASE DE PINO</v>
          </cell>
          <cell r="Q158">
            <v>960</v>
          </cell>
          <cell r="R158">
            <v>20160</v>
          </cell>
        </row>
        <row r="159">
          <cell r="B159" t="str">
            <v>109001-002000</v>
          </cell>
          <cell r="C159" t="str">
            <v>MM LIMPIADOR MULTIUSOS PINO 20 L/48 PLT</v>
          </cell>
          <cell r="D159">
            <v>5</v>
          </cell>
          <cell r="E159">
            <v>42865</v>
          </cell>
          <cell r="F159">
            <v>42865</v>
          </cell>
          <cell r="G159" t="str">
            <v>EM 106117</v>
          </cell>
          <cell r="H159">
            <v>21</v>
          </cell>
          <cell r="I159">
            <v>5165.7480999999998</v>
          </cell>
          <cell r="J159">
            <v>108480.71</v>
          </cell>
          <cell r="K159">
            <v>56</v>
          </cell>
          <cell r="L159">
            <v>292055.21000000002</v>
          </cell>
          <cell r="M159" t="str">
            <v>MM</v>
          </cell>
          <cell r="N159" t="str">
            <v>PINO 20 L</v>
          </cell>
          <cell r="O159" t="str">
            <v>LIMPIADOR</v>
          </cell>
          <cell r="P159" t="str">
            <v>PREPARADOS ABASE DE PINO</v>
          </cell>
          <cell r="Q159">
            <v>960</v>
          </cell>
          <cell r="R159">
            <v>20160</v>
          </cell>
        </row>
        <row r="160">
          <cell r="B160" t="str">
            <v>109001-002000</v>
          </cell>
          <cell r="C160" t="str">
            <v>MM LIMPIADOR MULTIUSOS PINO 20 L/48 PLT</v>
          </cell>
          <cell r="D160">
            <v>5</v>
          </cell>
          <cell r="E160">
            <v>42866</v>
          </cell>
          <cell r="F160">
            <v>42866</v>
          </cell>
          <cell r="G160" t="str">
            <v>EM 106169</v>
          </cell>
          <cell r="H160">
            <v>22</v>
          </cell>
          <cell r="I160">
            <v>5198.76091</v>
          </cell>
          <cell r="J160">
            <v>114372.74</v>
          </cell>
          <cell r="K160">
            <v>30</v>
          </cell>
          <cell r="L160">
            <v>156097.76999999999</v>
          </cell>
          <cell r="M160" t="str">
            <v>MM</v>
          </cell>
          <cell r="N160" t="str">
            <v>PINO 20 L</v>
          </cell>
          <cell r="O160" t="str">
            <v>LIMPIADOR</v>
          </cell>
          <cell r="P160" t="str">
            <v>PREPARADOS ABASE DE PINO</v>
          </cell>
          <cell r="Q160">
            <v>960</v>
          </cell>
          <cell r="R160">
            <v>21120</v>
          </cell>
        </row>
        <row r="161">
          <cell r="B161" t="str">
            <v>109001-002000</v>
          </cell>
          <cell r="C161" t="str">
            <v>MM LIMPIADOR MULTIUSOS PINO 20 L/48 PLT</v>
          </cell>
          <cell r="D161">
            <v>5</v>
          </cell>
          <cell r="E161">
            <v>42866</v>
          </cell>
          <cell r="F161">
            <v>42866</v>
          </cell>
          <cell r="G161" t="str">
            <v>EM 106170</v>
          </cell>
          <cell r="H161">
            <v>22</v>
          </cell>
          <cell r="I161">
            <v>5198.76</v>
          </cell>
          <cell r="J161">
            <v>114372.72</v>
          </cell>
          <cell r="K161">
            <v>52</v>
          </cell>
          <cell r="L161">
            <v>270470.49</v>
          </cell>
          <cell r="M161" t="str">
            <v>MM</v>
          </cell>
          <cell r="N161" t="str">
            <v>PINO 20 L</v>
          </cell>
          <cell r="O161" t="str">
            <v>LIMPIADOR</v>
          </cell>
          <cell r="P161" t="str">
            <v>PREPARADOS ABASE DE PINO</v>
          </cell>
          <cell r="Q161">
            <v>960</v>
          </cell>
          <cell r="R161">
            <v>21120</v>
          </cell>
        </row>
        <row r="162">
          <cell r="B162" t="str">
            <v>109001-002000</v>
          </cell>
          <cell r="C162" t="str">
            <v>MM LIMPIADOR MULTIUSOS PINO 20 L/48 PLT</v>
          </cell>
          <cell r="D162">
            <v>5</v>
          </cell>
          <cell r="E162">
            <v>42866</v>
          </cell>
          <cell r="F162">
            <v>42866</v>
          </cell>
          <cell r="G162" t="str">
            <v>EM 106171</v>
          </cell>
          <cell r="H162">
            <v>21</v>
          </cell>
          <cell r="I162">
            <v>5198.76</v>
          </cell>
          <cell r="J162">
            <v>109173.96</v>
          </cell>
          <cell r="K162">
            <v>73</v>
          </cell>
          <cell r="L162">
            <v>379644.45</v>
          </cell>
          <cell r="M162" t="str">
            <v>MM</v>
          </cell>
          <cell r="N162" t="str">
            <v>PINO 20 L</v>
          </cell>
          <cell r="O162" t="str">
            <v>LIMPIADOR</v>
          </cell>
          <cell r="P162" t="str">
            <v>PREPARADOS ABASE DE PINO</v>
          </cell>
          <cell r="Q162">
            <v>960</v>
          </cell>
          <cell r="R162">
            <v>20160</v>
          </cell>
        </row>
        <row r="163">
          <cell r="B163" t="str">
            <v>109001-002000</v>
          </cell>
          <cell r="C163" t="str">
            <v>MM LIMPIADOR MULTIUSOS PINO 20 L/48 PLT</v>
          </cell>
          <cell r="D163">
            <v>5</v>
          </cell>
          <cell r="E163">
            <v>42867</v>
          </cell>
          <cell r="F163">
            <v>42867</v>
          </cell>
          <cell r="G163" t="str">
            <v>EM 106221</v>
          </cell>
          <cell r="H163">
            <v>21</v>
          </cell>
          <cell r="I163">
            <v>5167.40762</v>
          </cell>
          <cell r="J163">
            <v>108515.56</v>
          </cell>
          <cell r="K163">
            <v>26</v>
          </cell>
          <cell r="L163">
            <v>134518.6</v>
          </cell>
          <cell r="M163" t="str">
            <v>MM</v>
          </cell>
          <cell r="N163" t="str">
            <v>PINO 20 L</v>
          </cell>
          <cell r="O163" t="str">
            <v>LIMPIADOR</v>
          </cell>
          <cell r="P163" t="str">
            <v>PREPARADOS ABASE DE PINO</v>
          </cell>
          <cell r="Q163">
            <v>960</v>
          </cell>
          <cell r="R163">
            <v>20160</v>
          </cell>
        </row>
        <row r="164">
          <cell r="B164" t="str">
            <v>109001-002000</v>
          </cell>
          <cell r="C164" t="str">
            <v>MM LIMPIADOR MULTIUSOS PINO 20 L/48 PLT</v>
          </cell>
          <cell r="D164">
            <v>5</v>
          </cell>
          <cell r="E164">
            <v>42870</v>
          </cell>
          <cell r="F164">
            <v>42870</v>
          </cell>
          <cell r="G164" t="str">
            <v>EM 106305</v>
          </cell>
          <cell r="H164">
            <v>22</v>
          </cell>
          <cell r="I164">
            <v>5165.8781799999997</v>
          </cell>
          <cell r="J164">
            <v>113649.32</v>
          </cell>
          <cell r="K164">
            <v>26</v>
          </cell>
          <cell r="L164">
            <v>134344.49</v>
          </cell>
          <cell r="M164" t="str">
            <v>MM</v>
          </cell>
          <cell r="N164" t="str">
            <v>PINO 20 L</v>
          </cell>
          <cell r="O164" t="str">
            <v>LIMPIADOR</v>
          </cell>
          <cell r="P164" t="str">
            <v>PREPARADOS ABASE DE PINO</v>
          </cell>
          <cell r="Q164">
            <v>960</v>
          </cell>
          <cell r="R164">
            <v>21120</v>
          </cell>
        </row>
        <row r="165">
          <cell r="B165" t="str">
            <v>109001-002000</v>
          </cell>
          <cell r="C165" t="str">
            <v>MM LIMPIADOR MULTIUSOS PINO 20 L/48 PLT</v>
          </cell>
          <cell r="D165">
            <v>5</v>
          </cell>
          <cell r="E165">
            <v>42871</v>
          </cell>
          <cell r="F165">
            <v>42871</v>
          </cell>
          <cell r="G165" t="str">
            <v>EM 106348</v>
          </cell>
          <cell r="H165">
            <v>21</v>
          </cell>
          <cell r="I165">
            <v>5135.6790499999997</v>
          </cell>
          <cell r="J165">
            <v>107849.26</v>
          </cell>
          <cell r="K165">
            <v>26</v>
          </cell>
          <cell r="L165">
            <v>133684.73000000001</v>
          </cell>
          <cell r="M165" t="str">
            <v>MM</v>
          </cell>
          <cell r="N165" t="str">
            <v>PINO 20 L</v>
          </cell>
          <cell r="O165" t="str">
            <v>LIMPIADOR</v>
          </cell>
          <cell r="P165" t="str">
            <v>PREPARADOS ABASE DE PINO</v>
          </cell>
          <cell r="Q165">
            <v>960</v>
          </cell>
          <cell r="R165">
            <v>20160</v>
          </cell>
        </row>
        <row r="166">
          <cell r="B166" t="str">
            <v>109001-002000</v>
          </cell>
          <cell r="C166" t="str">
            <v>MM LIMPIADOR MULTIUSOS PINO 20 L/48 PLT</v>
          </cell>
          <cell r="D166">
            <v>5</v>
          </cell>
          <cell r="E166">
            <v>42872</v>
          </cell>
          <cell r="F166">
            <v>42872</v>
          </cell>
          <cell r="G166" t="str">
            <v>EM 106421</v>
          </cell>
          <cell r="H166">
            <v>22</v>
          </cell>
          <cell r="I166">
            <v>5160.2418200000002</v>
          </cell>
          <cell r="J166">
            <v>113525.32</v>
          </cell>
          <cell r="K166">
            <v>27</v>
          </cell>
          <cell r="L166">
            <v>139233.93</v>
          </cell>
          <cell r="M166" t="str">
            <v>MM</v>
          </cell>
          <cell r="N166" t="str">
            <v>PINO 20 L</v>
          </cell>
          <cell r="O166" t="str">
            <v>LIMPIADOR</v>
          </cell>
          <cell r="P166" t="str">
            <v>PREPARADOS ABASE DE PINO</v>
          </cell>
          <cell r="Q166">
            <v>960</v>
          </cell>
          <cell r="R166">
            <v>21120</v>
          </cell>
        </row>
        <row r="167">
          <cell r="B167" t="str">
            <v>109001-002000</v>
          </cell>
          <cell r="C167" t="str">
            <v>MM LIMPIADOR MULTIUSOS PINO 20 L/48 PLT</v>
          </cell>
          <cell r="D167">
            <v>5</v>
          </cell>
          <cell r="E167">
            <v>42874</v>
          </cell>
          <cell r="F167">
            <v>42874</v>
          </cell>
          <cell r="G167" t="str">
            <v>EM 106571</v>
          </cell>
          <cell r="H167">
            <v>21</v>
          </cell>
          <cell r="I167">
            <v>5130.0171399999999</v>
          </cell>
          <cell r="J167">
            <v>107730.36</v>
          </cell>
          <cell r="K167">
            <v>26</v>
          </cell>
          <cell r="L167">
            <v>133514.42000000001</v>
          </cell>
          <cell r="M167" t="str">
            <v>MM</v>
          </cell>
          <cell r="N167" t="str">
            <v>PINO 20 L</v>
          </cell>
          <cell r="O167" t="str">
            <v>LIMPIADOR</v>
          </cell>
          <cell r="P167" t="str">
            <v>PREPARADOS ABASE DE PINO</v>
          </cell>
          <cell r="Q167">
            <v>960</v>
          </cell>
          <cell r="R167">
            <v>20160</v>
          </cell>
        </row>
        <row r="168">
          <cell r="B168" t="str">
            <v>109001-002000</v>
          </cell>
          <cell r="C168" t="str">
            <v>MM LIMPIADOR MULTIUSOS PINO 20 L/48 PLT</v>
          </cell>
          <cell r="D168">
            <v>5</v>
          </cell>
          <cell r="E168">
            <v>42885</v>
          </cell>
          <cell r="F168">
            <v>42885</v>
          </cell>
          <cell r="G168" t="str">
            <v>EM 107006</v>
          </cell>
          <cell r="H168">
            <v>10</v>
          </cell>
          <cell r="I168">
            <v>5131.808</v>
          </cell>
          <cell r="J168">
            <v>51318.080000000002</v>
          </cell>
          <cell r="K168">
            <v>15</v>
          </cell>
          <cell r="L168">
            <v>76993.929999999993</v>
          </cell>
          <cell r="M168" t="str">
            <v>MM</v>
          </cell>
          <cell r="N168" t="str">
            <v>PINO 20 L</v>
          </cell>
          <cell r="O168" t="str">
            <v>LIMPIADOR</v>
          </cell>
          <cell r="P168" t="str">
            <v>PREPARADOS ABASE DE PINO</v>
          </cell>
          <cell r="Q168">
            <v>960</v>
          </cell>
          <cell r="R168">
            <v>9600</v>
          </cell>
        </row>
        <row r="169">
          <cell r="B169" t="str">
            <v>109001-002000</v>
          </cell>
          <cell r="C169" t="str">
            <v>MM LIMPIADOR MULTIUSOS PINO 20 L/48 PLT</v>
          </cell>
          <cell r="D169">
            <v>5</v>
          </cell>
          <cell r="E169">
            <v>42885</v>
          </cell>
          <cell r="F169">
            <v>42885</v>
          </cell>
          <cell r="G169" t="str">
            <v>EM 107007</v>
          </cell>
          <cell r="H169">
            <v>11</v>
          </cell>
          <cell r="I169">
            <v>5131.80818</v>
          </cell>
          <cell r="J169">
            <v>56449.89</v>
          </cell>
          <cell r="K169">
            <v>26</v>
          </cell>
          <cell r="L169">
            <v>133443.82</v>
          </cell>
          <cell r="M169" t="str">
            <v>MM</v>
          </cell>
          <cell r="N169" t="str">
            <v>PINO 20 L</v>
          </cell>
          <cell r="O169" t="str">
            <v>LIMPIADOR</v>
          </cell>
          <cell r="P169" t="str">
            <v>PREPARADOS ABASE DE PINO</v>
          </cell>
          <cell r="Q169">
            <v>960</v>
          </cell>
          <cell r="R169">
            <v>10560</v>
          </cell>
        </row>
        <row r="170">
          <cell r="B170" t="str">
            <v>109001-002000</v>
          </cell>
          <cell r="C170" t="str">
            <v>MM LIMPIADOR MULTIUSOS PINO 20 L/48 PLT</v>
          </cell>
          <cell r="D170">
            <v>5</v>
          </cell>
          <cell r="E170">
            <v>42886</v>
          </cell>
          <cell r="F170">
            <v>42886</v>
          </cell>
          <cell r="G170" t="str">
            <v>EM 107077</v>
          </cell>
          <cell r="H170">
            <v>11</v>
          </cell>
          <cell r="I170">
            <v>5165.3754600000002</v>
          </cell>
          <cell r="J170">
            <v>56819.13</v>
          </cell>
          <cell r="K170">
            <v>16</v>
          </cell>
          <cell r="L170">
            <v>82481.399999999994</v>
          </cell>
          <cell r="M170" t="str">
            <v>MM</v>
          </cell>
          <cell r="N170" t="str">
            <v>PINO 20 L</v>
          </cell>
          <cell r="O170" t="str">
            <v>LIMPIADOR</v>
          </cell>
          <cell r="P170" t="str">
            <v>PREPARADOS ABASE DE PINO</v>
          </cell>
          <cell r="Q170">
            <v>960</v>
          </cell>
          <cell r="R170">
            <v>10560</v>
          </cell>
        </row>
        <row r="171">
          <cell r="B171" t="str">
            <v>109001-002000</v>
          </cell>
          <cell r="C171" t="str">
            <v>MM LIMPIADOR MULTIUSOS PINO 20 L/48 PLT</v>
          </cell>
          <cell r="D171">
            <v>5</v>
          </cell>
          <cell r="E171">
            <v>42886</v>
          </cell>
          <cell r="F171">
            <v>42886</v>
          </cell>
          <cell r="G171" t="str">
            <v>EM 107078</v>
          </cell>
          <cell r="H171">
            <v>10</v>
          </cell>
          <cell r="I171">
            <v>5165.3739999999998</v>
          </cell>
          <cell r="J171">
            <v>51653.74</v>
          </cell>
          <cell r="K171">
            <v>26</v>
          </cell>
          <cell r="L171">
            <v>134135.14000000001</v>
          </cell>
          <cell r="M171" t="str">
            <v>MM</v>
          </cell>
          <cell r="N171" t="str">
            <v>PINO 20 L</v>
          </cell>
          <cell r="O171" t="str">
            <v>LIMPIADOR</v>
          </cell>
          <cell r="P171" t="str">
            <v>PREPARADOS ABASE DE PINO</v>
          </cell>
          <cell r="Q171">
            <v>960</v>
          </cell>
          <cell r="R171">
            <v>9600</v>
          </cell>
        </row>
        <row r="172">
          <cell r="B172" t="str">
            <v>109001-002000</v>
          </cell>
          <cell r="C172" t="str">
            <v>MM LIMPIADOR MULTIUSOS PINO 20 L/48 PLT</v>
          </cell>
          <cell r="D172">
            <v>5</v>
          </cell>
          <cell r="E172">
            <v>42886</v>
          </cell>
          <cell r="F172">
            <v>42886</v>
          </cell>
          <cell r="G172" t="str">
            <v>EM 107079</v>
          </cell>
          <cell r="H172">
            <v>19</v>
          </cell>
          <cell r="I172">
            <v>5165.3747400000002</v>
          </cell>
          <cell r="J172">
            <v>98142.12</v>
          </cell>
          <cell r="K172">
            <v>45</v>
          </cell>
          <cell r="L172">
            <v>232277.26</v>
          </cell>
          <cell r="M172" t="str">
            <v>MM</v>
          </cell>
          <cell r="N172" t="str">
            <v>PINO 20 L</v>
          </cell>
          <cell r="O172" t="str">
            <v>LIMPIADOR</v>
          </cell>
          <cell r="P172" t="str">
            <v>PREPARADOS ABASE DE PINO</v>
          </cell>
          <cell r="Q172">
            <v>960</v>
          </cell>
          <cell r="R172">
            <v>18240</v>
          </cell>
        </row>
        <row r="173">
          <cell r="B173" t="str">
            <v>109002-002000</v>
          </cell>
          <cell r="C173" t="str">
            <v>MM BLANQUEADOR 20L/48 PLT</v>
          </cell>
          <cell r="D173">
            <v>5</v>
          </cell>
          <cell r="E173">
            <v>42857</v>
          </cell>
          <cell r="F173">
            <v>42857</v>
          </cell>
          <cell r="G173" t="str">
            <v>EM 105606</v>
          </cell>
          <cell r="H173">
            <v>31</v>
          </cell>
          <cell r="I173">
            <v>3322.1948400000001</v>
          </cell>
          <cell r="J173">
            <v>102988.04</v>
          </cell>
          <cell r="K173">
            <v>63</v>
          </cell>
          <cell r="L173">
            <v>208523.81</v>
          </cell>
          <cell r="M173" t="str">
            <v>MM</v>
          </cell>
          <cell r="N173" t="str">
            <v>BLANQUEADOR 20L</v>
          </cell>
          <cell r="O173">
            <v>0</v>
          </cell>
          <cell r="P173" t="str">
            <v>BLANQUEADOR</v>
          </cell>
          <cell r="Q173">
            <v>960</v>
          </cell>
          <cell r="R173">
            <v>29760</v>
          </cell>
        </row>
        <row r="174">
          <cell r="B174" t="str">
            <v>109002-002000</v>
          </cell>
          <cell r="C174" t="str">
            <v>MM BLANQUEADOR 20L/48 PLT</v>
          </cell>
          <cell r="D174">
            <v>5</v>
          </cell>
          <cell r="E174">
            <v>42857</v>
          </cell>
          <cell r="F174">
            <v>42857</v>
          </cell>
          <cell r="G174" t="str">
            <v>EM 105607</v>
          </cell>
          <cell r="H174">
            <v>30</v>
          </cell>
          <cell r="I174">
            <v>3322.19533</v>
          </cell>
          <cell r="J174">
            <v>99665.86</v>
          </cell>
          <cell r="K174">
            <v>93</v>
          </cell>
          <cell r="L174">
            <v>308189.67</v>
          </cell>
          <cell r="M174" t="str">
            <v>MM</v>
          </cell>
          <cell r="N174" t="str">
            <v>BLANQUEADOR 20L</v>
          </cell>
          <cell r="O174">
            <v>0</v>
          </cell>
          <cell r="P174" t="str">
            <v>BLANQUEADOR</v>
          </cell>
          <cell r="Q174">
            <v>960</v>
          </cell>
          <cell r="R174">
            <v>28800</v>
          </cell>
        </row>
        <row r="175">
          <cell r="B175" t="str">
            <v>109002-002000</v>
          </cell>
          <cell r="C175" t="str">
            <v>MM BLANQUEADOR 20L/48 PLT</v>
          </cell>
          <cell r="D175">
            <v>5</v>
          </cell>
          <cell r="E175">
            <v>42858</v>
          </cell>
          <cell r="F175">
            <v>42858</v>
          </cell>
          <cell r="G175" t="str">
            <v>EM 105681</v>
          </cell>
          <cell r="H175">
            <v>31</v>
          </cell>
          <cell r="I175">
            <v>3259.5474199999999</v>
          </cell>
          <cell r="J175">
            <v>101045.97</v>
          </cell>
          <cell r="K175">
            <v>60</v>
          </cell>
          <cell r="L175">
            <v>197148.12</v>
          </cell>
          <cell r="M175" t="str">
            <v>MM</v>
          </cell>
          <cell r="N175" t="str">
            <v>BLANQUEADOR 20L</v>
          </cell>
          <cell r="O175">
            <v>0</v>
          </cell>
          <cell r="P175" t="str">
            <v>BLANQUEADOR</v>
          </cell>
          <cell r="Q175">
            <v>960</v>
          </cell>
          <cell r="R175">
            <v>29760</v>
          </cell>
        </row>
        <row r="176">
          <cell r="B176" t="str">
            <v>109002-002000</v>
          </cell>
          <cell r="C176" t="str">
            <v>MM BLANQUEADOR 20L/48 PLT</v>
          </cell>
          <cell r="D176">
            <v>5</v>
          </cell>
          <cell r="E176">
            <v>42858</v>
          </cell>
          <cell r="F176">
            <v>42858</v>
          </cell>
          <cell r="G176" t="str">
            <v>EM 105700</v>
          </cell>
          <cell r="H176">
            <v>30</v>
          </cell>
          <cell r="I176">
            <v>3259.547</v>
          </cell>
          <cell r="J176">
            <v>97786.41</v>
          </cell>
          <cell r="K176">
            <v>90</v>
          </cell>
          <cell r="L176">
            <v>294934.53000000003</v>
          </cell>
          <cell r="M176" t="str">
            <v>MM</v>
          </cell>
          <cell r="N176" t="str">
            <v>BLANQUEADOR 20L</v>
          </cell>
          <cell r="O176">
            <v>0</v>
          </cell>
          <cell r="P176" t="str">
            <v>BLANQUEADOR</v>
          </cell>
          <cell r="Q176">
            <v>960</v>
          </cell>
          <cell r="R176">
            <v>28800</v>
          </cell>
        </row>
        <row r="177">
          <cell r="B177" t="str">
            <v>109002-002000</v>
          </cell>
          <cell r="C177" t="str">
            <v>MM BLANQUEADOR 20L/48 PLT</v>
          </cell>
          <cell r="D177">
            <v>5</v>
          </cell>
          <cell r="E177">
            <v>42859</v>
          </cell>
          <cell r="F177">
            <v>42859</v>
          </cell>
          <cell r="G177" t="str">
            <v>EM 105784</v>
          </cell>
          <cell r="H177">
            <v>31</v>
          </cell>
          <cell r="I177">
            <v>3320.31484</v>
          </cell>
          <cell r="J177">
            <v>102929.76</v>
          </cell>
          <cell r="K177">
            <v>60</v>
          </cell>
          <cell r="L177">
            <v>197964.23</v>
          </cell>
          <cell r="M177" t="str">
            <v>MM</v>
          </cell>
          <cell r="N177" t="str">
            <v>BLANQUEADOR 20L</v>
          </cell>
          <cell r="O177">
            <v>0</v>
          </cell>
          <cell r="P177" t="str">
            <v>BLANQUEADOR</v>
          </cell>
          <cell r="Q177">
            <v>960</v>
          </cell>
          <cell r="R177">
            <v>29760</v>
          </cell>
        </row>
        <row r="178">
          <cell r="B178" t="str">
            <v>109002-002000</v>
          </cell>
          <cell r="C178" t="str">
            <v>MM BLANQUEADOR 20L/48 PLT</v>
          </cell>
          <cell r="D178">
            <v>5</v>
          </cell>
          <cell r="E178">
            <v>42859</v>
          </cell>
          <cell r="F178">
            <v>42859</v>
          </cell>
          <cell r="G178" t="str">
            <v>EM 105819</v>
          </cell>
          <cell r="H178">
            <v>31</v>
          </cell>
          <cell r="I178">
            <v>3320.3151600000001</v>
          </cell>
          <cell r="J178">
            <v>102929.77</v>
          </cell>
          <cell r="K178">
            <v>71</v>
          </cell>
          <cell r="L178">
            <v>234905.92</v>
          </cell>
          <cell r="M178" t="str">
            <v>MM</v>
          </cell>
          <cell r="N178" t="str">
            <v>BLANQUEADOR 20L</v>
          </cell>
          <cell r="O178">
            <v>0</v>
          </cell>
          <cell r="P178" t="str">
            <v>BLANQUEADOR</v>
          </cell>
          <cell r="Q178">
            <v>960</v>
          </cell>
          <cell r="R178">
            <v>29760</v>
          </cell>
        </row>
        <row r="179">
          <cell r="B179" t="str">
            <v>109002-002000</v>
          </cell>
          <cell r="C179" t="str">
            <v>MM BLANQUEADOR 20L/48 PLT</v>
          </cell>
          <cell r="D179">
            <v>5</v>
          </cell>
          <cell r="E179">
            <v>42860</v>
          </cell>
          <cell r="F179">
            <v>42860</v>
          </cell>
          <cell r="G179" t="str">
            <v>EM 105848</v>
          </cell>
          <cell r="H179">
            <v>31</v>
          </cell>
          <cell r="I179">
            <v>3290.6738700000001</v>
          </cell>
          <cell r="J179">
            <v>102010.89</v>
          </cell>
          <cell r="K179">
            <v>61</v>
          </cell>
          <cell r="L179">
            <v>201266.91</v>
          </cell>
          <cell r="M179" t="str">
            <v>MM</v>
          </cell>
          <cell r="N179" t="str">
            <v>BLANQUEADOR 20L</v>
          </cell>
          <cell r="O179">
            <v>0</v>
          </cell>
          <cell r="P179" t="str">
            <v>BLANQUEADOR</v>
          </cell>
          <cell r="Q179">
            <v>960</v>
          </cell>
          <cell r="R179">
            <v>29760</v>
          </cell>
        </row>
        <row r="180">
          <cell r="B180" t="str">
            <v>109002-002000</v>
          </cell>
          <cell r="C180" t="str">
            <v>MM BLANQUEADOR 20L/48 PLT</v>
          </cell>
          <cell r="D180">
            <v>5</v>
          </cell>
          <cell r="E180">
            <v>42860</v>
          </cell>
          <cell r="F180">
            <v>42860</v>
          </cell>
          <cell r="G180" t="str">
            <v>EM 105891</v>
          </cell>
          <cell r="H180">
            <v>31</v>
          </cell>
          <cell r="I180">
            <v>3290.6741900000002</v>
          </cell>
          <cell r="J180">
            <v>102010.9</v>
          </cell>
          <cell r="K180">
            <v>78</v>
          </cell>
          <cell r="L180">
            <v>257085.4</v>
          </cell>
          <cell r="M180" t="str">
            <v>MM</v>
          </cell>
          <cell r="N180" t="str">
            <v>BLANQUEADOR 20L</v>
          </cell>
          <cell r="O180">
            <v>0</v>
          </cell>
          <cell r="P180" t="str">
            <v>BLANQUEADOR</v>
          </cell>
          <cell r="Q180">
            <v>960</v>
          </cell>
          <cell r="R180">
            <v>29760</v>
          </cell>
        </row>
        <row r="181">
          <cell r="B181" t="str">
            <v>109002-002000</v>
          </cell>
          <cell r="C181" t="str">
            <v>MM BLANQUEADOR 20L/48 PLT</v>
          </cell>
          <cell r="D181">
            <v>5</v>
          </cell>
          <cell r="E181">
            <v>42863</v>
          </cell>
          <cell r="F181">
            <v>42863</v>
          </cell>
          <cell r="G181" t="str">
            <v>EM 105925</v>
          </cell>
          <cell r="H181">
            <v>30</v>
          </cell>
          <cell r="I181">
            <v>3321.3616699999998</v>
          </cell>
          <cell r="J181">
            <v>99640.85</v>
          </cell>
          <cell r="K181">
            <v>62</v>
          </cell>
          <cell r="L181">
            <v>205111.79</v>
          </cell>
          <cell r="M181" t="str">
            <v>MM</v>
          </cell>
          <cell r="N181" t="str">
            <v>BLANQUEADOR 20L</v>
          </cell>
          <cell r="O181">
            <v>0</v>
          </cell>
          <cell r="P181" t="str">
            <v>BLANQUEADOR</v>
          </cell>
          <cell r="Q181">
            <v>960</v>
          </cell>
          <cell r="R181">
            <v>28800</v>
          </cell>
        </row>
        <row r="182">
          <cell r="B182" t="str">
            <v>109002-002000</v>
          </cell>
          <cell r="C182" t="str">
            <v>MM BLANQUEADOR 20L/48 PLT</v>
          </cell>
          <cell r="D182">
            <v>5</v>
          </cell>
          <cell r="E182">
            <v>42863</v>
          </cell>
          <cell r="F182">
            <v>42863</v>
          </cell>
          <cell r="G182" t="str">
            <v>EM 105958</v>
          </cell>
          <cell r="H182">
            <v>31</v>
          </cell>
          <cell r="I182">
            <v>3321.3629000000001</v>
          </cell>
          <cell r="J182">
            <v>102962.25</v>
          </cell>
          <cell r="K182">
            <v>50</v>
          </cell>
          <cell r="L182">
            <v>165819.09</v>
          </cell>
          <cell r="M182" t="str">
            <v>MM</v>
          </cell>
          <cell r="N182" t="str">
            <v>BLANQUEADOR 20L</v>
          </cell>
          <cell r="O182">
            <v>0</v>
          </cell>
          <cell r="P182" t="str">
            <v>BLANQUEADOR</v>
          </cell>
          <cell r="Q182">
            <v>960</v>
          </cell>
          <cell r="R182">
            <v>29760</v>
          </cell>
        </row>
        <row r="183">
          <cell r="B183" t="str">
            <v>109002-002000</v>
          </cell>
          <cell r="C183" t="str">
            <v>MM BLANQUEADOR 20L/48 PLT</v>
          </cell>
          <cell r="D183">
            <v>5</v>
          </cell>
          <cell r="E183">
            <v>42864</v>
          </cell>
          <cell r="F183">
            <v>42864</v>
          </cell>
          <cell r="G183" t="str">
            <v>EM 106024</v>
          </cell>
          <cell r="H183">
            <v>30</v>
          </cell>
          <cell r="I183">
            <v>3321.3649999999998</v>
          </cell>
          <cell r="J183">
            <v>99640.95</v>
          </cell>
          <cell r="K183">
            <v>62</v>
          </cell>
          <cell r="L183">
            <v>205765.16</v>
          </cell>
          <cell r="M183" t="str">
            <v>MM</v>
          </cell>
          <cell r="N183" t="str">
            <v>BLANQUEADOR 20L</v>
          </cell>
          <cell r="O183">
            <v>0</v>
          </cell>
          <cell r="P183" t="str">
            <v>BLANQUEADOR</v>
          </cell>
          <cell r="Q183">
            <v>960</v>
          </cell>
          <cell r="R183">
            <v>28800</v>
          </cell>
        </row>
        <row r="184">
          <cell r="B184" t="str">
            <v>109002-002000</v>
          </cell>
          <cell r="C184" t="str">
            <v>MM BLANQUEADOR 20L/48 PLT</v>
          </cell>
          <cell r="D184">
            <v>5</v>
          </cell>
          <cell r="E184">
            <v>42864</v>
          </cell>
          <cell r="F184">
            <v>42864</v>
          </cell>
          <cell r="G184" t="str">
            <v>EM 106043</v>
          </cell>
          <cell r="H184">
            <v>31</v>
          </cell>
          <cell r="I184">
            <v>3321.3658099999998</v>
          </cell>
          <cell r="J184">
            <v>102962.34</v>
          </cell>
          <cell r="K184">
            <v>93</v>
          </cell>
          <cell r="L184">
            <v>308727.5</v>
          </cell>
          <cell r="M184" t="str">
            <v>MM</v>
          </cell>
          <cell r="N184" t="str">
            <v>BLANQUEADOR 20L</v>
          </cell>
          <cell r="O184">
            <v>0</v>
          </cell>
          <cell r="P184" t="str">
            <v>BLANQUEADOR</v>
          </cell>
          <cell r="Q184">
            <v>960</v>
          </cell>
          <cell r="R184">
            <v>29760</v>
          </cell>
        </row>
        <row r="185">
          <cell r="B185" t="str">
            <v>109002-002000</v>
          </cell>
          <cell r="C185" t="str">
            <v>MM BLANQUEADOR 20L/48 PLT</v>
          </cell>
          <cell r="D185">
            <v>5</v>
          </cell>
          <cell r="E185">
            <v>42865</v>
          </cell>
          <cell r="F185">
            <v>42865</v>
          </cell>
          <cell r="G185" t="str">
            <v>EM 106097</v>
          </cell>
          <cell r="H185">
            <v>30</v>
          </cell>
          <cell r="I185">
            <v>3321.1246700000002</v>
          </cell>
          <cell r="J185">
            <v>99633.74</v>
          </cell>
          <cell r="K185">
            <v>78</v>
          </cell>
          <cell r="L185">
            <v>258976.98</v>
          </cell>
          <cell r="M185" t="str">
            <v>MM</v>
          </cell>
          <cell r="N185" t="str">
            <v>BLANQUEADOR 20L</v>
          </cell>
          <cell r="O185">
            <v>0</v>
          </cell>
          <cell r="P185" t="str">
            <v>BLANQUEADOR</v>
          </cell>
          <cell r="Q185">
            <v>960</v>
          </cell>
          <cell r="R185">
            <v>28800</v>
          </cell>
        </row>
        <row r="186">
          <cell r="B186" t="str">
            <v>109002-002000</v>
          </cell>
          <cell r="C186" t="str">
            <v>MM BLANQUEADOR 20L/48 PLT</v>
          </cell>
          <cell r="D186">
            <v>5</v>
          </cell>
          <cell r="E186">
            <v>42866</v>
          </cell>
          <cell r="F186">
            <v>42866</v>
          </cell>
          <cell r="G186" t="str">
            <v>EM 106172</v>
          </cell>
          <cell r="H186">
            <v>31</v>
          </cell>
          <cell r="I186">
            <v>3321.3009699999998</v>
          </cell>
          <cell r="J186">
            <v>102960.33</v>
          </cell>
          <cell r="K186">
            <v>69</v>
          </cell>
          <cell r="L186">
            <v>229117.64</v>
          </cell>
          <cell r="M186" t="str">
            <v>MM</v>
          </cell>
          <cell r="N186" t="str">
            <v>BLANQUEADOR 20L</v>
          </cell>
          <cell r="O186">
            <v>0</v>
          </cell>
          <cell r="P186" t="str">
            <v>BLANQUEADOR</v>
          </cell>
          <cell r="Q186">
            <v>960</v>
          </cell>
          <cell r="R186">
            <v>29760</v>
          </cell>
        </row>
        <row r="187">
          <cell r="B187" t="str">
            <v>109002-002000</v>
          </cell>
          <cell r="C187" t="str">
            <v>MM BLANQUEADOR 20L/48 PLT</v>
          </cell>
          <cell r="D187">
            <v>5</v>
          </cell>
          <cell r="E187">
            <v>42866</v>
          </cell>
          <cell r="F187">
            <v>42866</v>
          </cell>
          <cell r="G187" t="str">
            <v>EM 106173</v>
          </cell>
          <cell r="H187">
            <v>30</v>
          </cell>
          <cell r="I187">
            <v>3321.3006700000001</v>
          </cell>
          <cell r="J187">
            <v>99639.02</v>
          </cell>
          <cell r="K187">
            <v>99</v>
          </cell>
          <cell r="L187">
            <v>328756.65999999997</v>
          </cell>
          <cell r="M187" t="str">
            <v>MM</v>
          </cell>
          <cell r="N187" t="str">
            <v>BLANQUEADOR 20L</v>
          </cell>
          <cell r="O187">
            <v>0</v>
          </cell>
          <cell r="P187" t="str">
            <v>BLANQUEADOR</v>
          </cell>
          <cell r="Q187">
            <v>960</v>
          </cell>
          <cell r="R187">
            <v>28800</v>
          </cell>
        </row>
        <row r="188">
          <cell r="B188" t="str">
            <v>109002-002000</v>
          </cell>
          <cell r="C188" t="str">
            <v>MM BLANQUEADOR 20L/48 PLT</v>
          </cell>
          <cell r="D188">
            <v>5</v>
          </cell>
          <cell r="E188">
            <v>42867</v>
          </cell>
          <cell r="F188">
            <v>42867</v>
          </cell>
          <cell r="G188" t="str">
            <v>EM 106223</v>
          </cell>
          <cell r="H188">
            <v>30</v>
          </cell>
          <cell r="I188">
            <v>3329.8303299999998</v>
          </cell>
          <cell r="J188">
            <v>99894.91</v>
          </cell>
          <cell r="K188">
            <v>60</v>
          </cell>
          <cell r="L188">
            <v>199518.15</v>
          </cell>
          <cell r="M188" t="str">
            <v>MM</v>
          </cell>
          <cell r="N188" t="str">
            <v>BLANQUEADOR 20L</v>
          </cell>
          <cell r="O188">
            <v>0</v>
          </cell>
          <cell r="P188" t="str">
            <v>BLANQUEADOR</v>
          </cell>
          <cell r="Q188">
            <v>960</v>
          </cell>
          <cell r="R188">
            <v>28800</v>
          </cell>
        </row>
        <row r="189">
          <cell r="B189" t="str">
            <v>109002-002000</v>
          </cell>
          <cell r="C189" t="str">
            <v>MM BLANQUEADOR 20L/48 PLT</v>
          </cell>
          <cell r="D189">
            <v>5</v>
          </cell>
          <cell r="E189">
            <v>42867</v>
          </cell>
          <cell r="F189">
            <v>42867</v>
          </cell>
          <cell r="G189" t="str">
            <v>EM 106257</v>
          </cell>
          <cell r="H189">
            <v>31</v>
          </cell>
          <cell r="I189">
            <v>3329.7703200000001</v>
          </cell>
          <cell r="J189">
            <v>103222.88</v>
          </cell>
          <cell r="K189">
            <v>86</v>
          </cell>
          <cell r="L189">
            <v>286114.52</v>
          </cell>
          <cell r="M189" t="str">
            <v>MM</v>
          </cell>
          <cell r="N189" t="str">
            <v>BLANQUEADOR 20L</v>
          </cell>
          <cell r="O189">
            <v>0</v>
          </cell>
          <cell r="P189" t="str">
            <v>BLANQUEADOR</v>
          </cell>
          <cell r="Q189">
            <v>960</v>
          </cell>
          <cell r="R189">
            <v>29760</v>
          </cell>
        </row>
        <row r="190">
          <cell r="B190" t="str">
            <v>109002-002000</v>
          </cell>
          <cell r="C190" t="str">
            <v>MM BLANQUEADOR 20L/48 PLT</v>
          </cell>
          <cell r="D190">
            <v>5</v>
          </cell>
          <cell r="E190">
            <v>42870</v>
          </cell>
          <cell r="F190">
            <v>42870</v>
          </cell>
          <cell r="G190" t="str">
            <v>EM 106279</v>
          </cell>
          <cell r="H190">
            <v>30</v>
          </cell>
          <cell r="I190">
            <v>3327.5246699999998</v>
          </cell>
          <cell r="J190">
            <v>99825.74</v>
          </cell>
          <cell r="K190">
            <v>59</v>
          </cell>
          <cell r="L190">
            <v>196306.21</v>
          </cell>
          <cell r="M190" t="str">
            <v>MM</v>
          </cell>
          <cell r="N190" t="str">
            <v>BLANQUEADOR 20L</v>
          </cell>
          <cell r="O190">
            <v>0</v>
          </cell>
          <cell r="P190" t="str">
            <v>BLANQUEADOR</v>
          </cell>
          <cell r="Q190">
            <v>960</v>
          </cell>
          <cell r="R190">
            <v>28800</v>
          </cell>
        </row>
        <row r="191">
          <cell r="B191" t="str">
            <v>109002-002000</v>
          </cell>
          <cell r="C191" t="str">
            <v>MM BLANQUEADOR 20L/48 PLT</v>
          </cell>
          <cell r="D191">
            <v>5</v>
          </cell>
          <cell r="E191">
            <v>42870</v>
          </cell>
          <cell r="F191">
            <v>42870</v>
          </cell>
          <cell r="G191" t="str">
            <v>EM 106286</v>
          </cell>
          <cell r="H191">
            <v>21</v>
          </cell>
          <cell r="I191">
            <v>3327.5252399999999</v>
          </cell>
          <cell r="J191">
            <v>69878.03</v>
          </cell>
          <cell r="K191">
            <v>70</v>
          </cell>
          <cell r="L191">
            <v>232912</v>
          </cell>
          <cell r="M191" t="str">
            <v>MM</v>
          </cell>
          <cell r="N191" t="str">
            <v>BLANQUEADOR 20L</v>
          </cell>
          <cell r="O191">
            <v>0</v>
          </cell>
          <cell r="P191" t="str">
            <v>BLANQUEADOR</v>
          </cell>
          <cell r="Q191">
            <v>960</v>
          </cell>
          <cell r="R191">
            <v>20160</v>
          </cell>
        </row>
        <row r="192">
          <cell r="B192" t="str">
            <v>109002-002000</v>
          </cell>
          <cell r="C192" t="str">
            <v>MM BLANQUEADOR 20L/48 PLT</v>
          </cell>
          <cell r="D192">
            <v>5</v>
          </cell>
          <cell r="E192">
            <v>42870</v>
          </cell>
          <cell r="F192">
            <v>42870</v>
          </cell>
          <cell r="G192" t="str">
            <v>EM 106306</v>
          </cell>
          <cell r="H192">
            <v>10</v>
          </cell>
          <cell r="I192">
            <v>3325.8180000000002</v>
          </cell>
          <cell r="J192">
            <v>33258.18</v>
          </cell>
          <cell r="K192">
            <v>80</v>
          </cell>
          <cell r="L192">
            <v>266170.18</v>
          </cell>
          <cell r="M192" t="str">
            <v>MM</v>
          </cell>
          <cell r="N192" t="str">
            <v>BLANQUEADOR 20L</v>
          </cell>
          <cell r="O192">
            <v>0</v>
          </cell>
          <cell r="P192" t="str">
            <v>BLANQUEADOR</v>
          </cell>
          <cell r="Q192">
            <v>960</v>
          </cell>
          <cell r="R192">
            <v>9600</v>
          </cell>
        </row>
        <row r="193">
          <cell r="B193" t="str">
            <v>109002-002000</v>
          </cell>
          <cell r="C193" t="str">
            <v>MM BLANQUEADOR 20L/48 PLT</v>
          </cell>
          <cell r="D193">
            <v>5</v>
          </cell>
          <cell r="E193">
            <v>42870</v>
          </cell>
          <cell r="F193">
            <v>42870</v>
          </cell>
          <cell r="G193" t="str">
            <v>EM 106307</v>
          </cell>
          <cell r="H193">
            <v>18</v>
          </cell>
          <cell r="I193">
            <v>3325.81889</v>
          </cell>
          <cell r="J193">
            <v>59864.74</v>
          </cell>
          <cell r="K193">
            <v>98</v>
          </cell>
          <cell r="L193">
            <v>326034.92</v>
          </cell>
          <cell r="M193" t="str">
            <v>MM</v>
          </cell>
          <cell r="N193" t="str">
            <v>BLANQUEADOR 20L</v>
          </cell>
          <cell r="O193">
            <v>0</v>
          </cell>
          <cell r="P193" t="str">
            <v>BLANQUEADOR</v>
          </cell>
          <cell r="Q193">
            <v>960</v>
          </cell>
          <cell r="R193">
            <v>17280</v>
          </cell>
        </row>
        <row r="194">
          <cell r="B194" t="str">
            <v>109002-002000</v>
          </cell>
          <cell r="C194" t="str">
            <v>MM BLANQUEADOR 20L/48 PLT</v>
          </cell>
          <cell r="D194">
            <v>5</v>
          </cell>
          <cell r="E194">
            <v>42870</v>
          </cell>
          <cell r="F194">
            <v>42870</v>
          </cell>
          <cell r="G194" t="str">
            <v>EM 106308</v>
          </cell>
          <cell r="H194">
            <v>13</v>
          </cell>
          <cell r="I194">
            <v>3325.8176899999999</v>
          </cell>
          <cell r="J194">
            <v>43235.63</v>
          </cell>
          <cell r="K194">
            <v>111</v>
          </cell>
          <cell r="L194">
            <v>369270.55</v>
          </cell>
          <cell r="M194" t="str">
            <v>MM</v>
          </cell>
          <cell r="N194" t="str">
            <v>BLANQUEADOR 20L</v>
          </cell>
          <cell r="O194">
            <v>0</v>
          </cell>
          <cell r="P194" t="str">
            <v>BLANQUEADOR</v>
          </cell>
          <cell r="Q194">
            <v>960</v>
          </cell>
          <cell r="R194">
            <v>12480</v>
          </cell>
        </row>
        <row r="195">
          <cell r="B195" t="str">
            <v>109002-002000</v>
          </cell>
          <cell r="C195" t="str">
            <v>MM BLANQUEADOR 20L/48 PLT</v>
          </cell>
          <cell r="D195">
            <v>5</v>
          </cell>
          <cell r="E195">
            <v>42871</v>
          </cell>
          <cell r="F195">
            <v>42871</v>
          </cell>
          <cell r="G195" t="str">
            <v>EM 106349</v>
          </cell>
          <cell r="H195">
            <v>16</v>
          </cell>
          <cell r="I195">
            <v>3295.4681300000002</v>
          </cell>
          <cell r="J195">
            <v>52727.49</v>
          </cell>
          <cell r="K195">
            <v>46</v>
          </cell>
          <cell r="L195">
            <v>152530.35</v>
          </cell>
          <cell r="M195" t="str">
            <v>MM</v>
          </cell>
          <cell r="N195" t="str">
            <v>BLANQUEADOR 20L</v>
          </cell>
          <cell r="O195">
            <v>0</v>
          </cell>
          <cell r="P195" t="str">
            <v>BLANQUEADOR</v>
          </cell>
          <cell r="Q195">
            <v>960</v>
          </cell>
          <cell r="R195">
            <v>15360</v>
          </cell>
        </row>
        <row r="196">
          <cell r="B196" t="str">
            <v>109002-002000</v>
          </cell>
          <cell r="C196" t="str">
            <v>MM BLANQUEADOR 20L/48 PLT</v>
          </cell>
          <cell r="D196">
            <v>5</v>
          </cell>
          <cell r="E196">
            <v>42871</v>
          </cell>
          <cell r="F196">
            <v>42871</v>
          </cell>
          <cell r="G196" t="str">
            <v>EM 106350</v>
          </cell>
          <cell r="H196">
            <v>14</v>
          </cell>
          <cell r="I196">
            <v>3295.4678600000002</v>
          </cell>
          <cell r="J196">
            <v>46136.55</v>
          </cell>
          <cell r="K196">
            <v>60</v>
          </cell>
          <cell r="L196">
            <v>198666.9</v>
          </cell>
          <cell r="M196" t="str">
            <v>MM</v>
          </cell>
          <cell r="N196" t="str">
            <v>BLANQUEADOR 20L</v>
          </cell>
          <cell r="O196">
            <v>0</v>
          </cell>
          <cell r="P196" t="str">
            <v>BLANQUEADOR</v>
          </cell>
          <cell r="Q196">
            <v>960</v>
          </cell>
          <cell r="R196">
            <v>13440</v>
          </cell>
        </row>
        <row r="197">
          <cell r="B197" t="str">
            <v>109002-002000</v>
          </cell>
          <cell r="C197" t="str">
            <v>MM BLANQUEADOR 20L/48 PLT</v>
          </cell>
          <cell r="D197">
            <v>5</v>
          </cell>
          <cell r="E197">
            <v>42871</v>
          </cell>
          <cell r="F197">
            <v>42871</v>
          </cell>
          <cell r="G197" t="str">
            <v>EM 106351</v>
          </cell>
          <cell r="H197">
            <v>15</v>
          </cell>
          <cell r="I197">
            <v>3295.4679999999998</v>
          </cell>
          <cell r="J197">
            <v>49432.02</v>
          </cell>
          <cell r="K197">
            <v>75</v>
          </cell>
          <cell r="L197">
            <v>248098.92</v>
          </cell>
          <cell r="M197" t="str">
            <v>MM</v>
          </cell>
          <cell r="N197" t="str">
            <v>BLANQUEADOR 20L</v>
          </cell>
          <cell r="O197">
            <v>0</v>
          </cell>
          <cell r="P197" t="str">
            <v>BLANQUEADOR</v>
          </cell>
          <cell r="Q197">
            <v>960</v>
          </cell>
          <cell r="R197">
            <v>14400</v>
          </cell>
        </row>
        <row r="198">
          <cell r="B198" t="str">
            <v>109002-002000</v>
          </cell>
          <cell r="C198" t="str">
            <v>MM BLANQUEADOR 20L/48 PLT</v>
          </cell>
          <cell r="D198">
            <v>5</v>
          </cell>
          <cell r="E198">
            <v>42871</v>
          </cell>
          <cell r="F198">
            <v>42871</v>
          </cell>
          <cell r="G198" t="str">
            <v>EM 106352</v>
          </cell>
          <cell r="H198">
            <v>10</v>
          </cell>
          <cell r="I198">
            <v>3295.4679999999998</v>
          </cell>
          <cell r="J198">
            <v>32954.68</v>
          </cell>
          <cell r="K198">
            <v>85</v>
          </cell>
          <cell r="L198">
            <v>281053.59999999998</v>
          </cell>
          <cell r="M198" t="str">
            <v>MM</v>
          </cell>
          <cell r="N198" t="str">
            <v>BLANQUEADOR 20L</v>
          </cell>
          <cell r="O198">
            <v>0</v>
          </cell>
          <cell r="P198" t="str">
            <v>BLANQUEADOR</v>
          </cell>
          <cell r="Q198">
            <v>960</v>
          </cell>
          <cell r="R198">
            <v>9600</v>
          </cell>
        </row>
        <row r="199">
          <cell r="B199" t="str">
            <v>109002-002000</v>
          </cell>
          <cell r="C199" t="str">
            <v>MM BLANQUEADOR 20L/48 PLT</v>
          </cell>
          <cell r="D199">
            <v>5</v>
          </cell>
          <cell r="E199">
            <v>42871</v>
          </cell>
          <cell r="F199">
            <v>42871</v>
          </cell>
          <cell r="G199" t="str">
            <v>EM 106374</v>
          </cell>
          <cell r="H199">
            <v>15</v>
          </cell>
          <cell r="I199">
            <v>3295.5493299999998</v>
          </cell>
          <cell r="J199">
            <v>49433.24</v>
          </cell>
          <cell r="K199">
            <v>91</v>
          </cell>
          <cell r="L199">
            <v>300728.21999999997</v>
          </cell>
          <cell r="M199" t="str">
            <v>MM</v>
          </cell>
          <cell r="N199" t="str">
            <v>BLANQUEADOR 20L</v>
          </cell>
          <cell r="O199">
            <v>0</v>
          </cell>
          <cell r="P199" t="str">
            <v>BLANQUEADOR</v>
          </cell>
          <cell r="Q199">
            <v>960</v>
          </cell>
          <cell r="R199">
            <v>14400</v>
          </cell>
        </row>
        <row r="200">
          <cell r="B200" t="str">
            <v>109002-002000</v>
          </cell>
          <cell r="C200" t="str">
            <v>MM BLANQUEADOR 20L/48 PLT</v>
          </cell>
          <cell r="D200">
            <v>5</v>
          </cell>
          <cell r="E200">
            <v>42871</v>
          </cell>
          <cell r="F200">
            <v>42871</v>
          </cell>
          <cell r="G200" t="str">
            <v>EM 106375</v>
          </cell>
          <cell r="H200">
            <v>22</v>
          </cell>
          <cell r="I200">
            <v>3295.54864</v>
          </cell>
          <cell r="J200">
            <v>72502.070000000007</v>
          </cell>
          <cell r="K200">
            <v>113</v>
          </cell>
          <cell r="L200">
            <v>373230.29</v>
          </cell>
          <cell r="M200" t="str">
            <v>MM</v>
          </cell>
          <cell r="N200" t="str">
            <v>BLANQUEADOR 20L</v>
          </cell>
          <cell r="O200">
            <v>0</v>
          </cell>
          <cell r="P200" t="str">
            <v>BLANQUEADOR</v>
          </cell>
          <cell r="Q200">
            <v>960</v>
          </cell>
          <cell r="R200">
            <v>21120</v>
          </cell>
        </row>
        <row r="201">
          <cell r="B201" t="str">
            <v>109002-002000</v>
          </cell>
          <cell r="C201" t="str">
            <v>MM BLANQUEADOR 20L/48 PLT</v>
          </cell>
          <cell r="D201">
            <v>5</v>
          </cell>
          <cell r="E201">
            <v>42871</v>
          </cell>
          <cell r="F201">
            <v>42871</v>
          </cell>
          <cell r="G201" t="str">
            <v>EM 106399</v>
          </cell>
          <cell r="H201">
            <v>1</v>
          </cell>
          <cell r="I201">
            <v>3323.15</v>
          </cell>
          <cell r="J201">
            <v>3323.15</v>
          </cell>
          <cell r="K201">
            <v>86</v>
          </cell>
          <cell r="L201">
            <v>284071.59999999998</v>
          </cell>
          <cell r="M201" t="str">
            <v>MM</v>
          </cell>
          <cell r="N201" t="str">
            <v>BLANQUEADOR 20L</v>
          </cell>
          <cell r="O201">
            <v>0</v>
          </cell>
          <cell r="P201" t="str">
            <v>BLANQUEADOR</v>
          </cell>
          <cell r="Q201">
            <v>960</v>
          </cell>
          <cell r="R201">
            <v>960</v>
          </cell>
        </row>
        <row r="202">
          <cell r="B202" t="str">
            <v>109002-002000</v>
          </cell>
          <cell r="C202" t="str">
            <v>MM BLANQUEADOR 20L/48 PLT</v>
          </cell>
          <cell r="D202">
            <v>5</v>
          </cell>
          <cell r="E202">
            <v>42872</v>
          </cell>
          <cell r="F202">
            <v>42872</v>
          </cell>
          <cell r="G202" t="str">
            <v>EM 106422</v>
          </cell>
          <cell r="H202">
            <v>15</v>
          </cell>
          <cell r="I202">
            <v>3323.1226700000002</v>
          </cell>
          <cell r="J202">
            <v>49846.84</v>
          </cell>
          <cell r="K202">
            <v>47</v>
          </cell>
          <cell r="L202">
            <v>155547.9</v>
          </cell>
          <cell r="M202" t="str">
            <v>MM</v>
          </cell>
          <cell r="N202" t="str">
            <v>BLANQUEADOR 20L</v>
          </cell>
          <cell r="O202">
            <v>0</v>
          </cell>
          <cell r="P202" t="str">
            <v>BLANQUEADOR</v>
          </cell>
          <cell r="Q202">
            <v>960</v>
          </cell>
          <cell r="R202">
            <v>14400</v>
          </cell>
        </row>
        <row r="203">
          <cell r="B203" t="str">
            <v>109002-002000</v>
          </cell>
          <cell r="C203" t="str">
            <v>MM BLANQUEADOR 20L/48 PLT</v>
          </cell>
          <cell r="D203">
            <v>5</v>
          </cell>
          <cell r="E203">
            <v>42872</v>
          </cell>
          <cell r="F203">
            <v>42872</v>
          </cell>
          <cell r="G203" t="str">
            <v>EM 106423</v>
          </cell>
          <cell r="H203">
            <v>15</v>
          </cell>
          <cell r="I203">
            <v>3323.1226700000002</v>
          </cell>
          <cell r="J203">
            <v>49846.84</v>
          </cell>
          <cell r="K203">
            <v>62</v>
          </cell>
          <cell r="L203">
            <v>205394.74</v>
          </cell>
          <cell r="M203" t="str">
            <v>MM</v>
          </cell>
          <cell r="N203" t="str">
            <v>BLANQUEADOR 20L</v>
          </cell>
          <cell r="O203">
            <v>0</v>
          </cell>
          <cell r="P203" t="str">
            <v>BLANQUEADOR</v>
          </cell>
          <cell r="Q203">
            <v>960</v>
          </cell>
          <cell r="R203">
            <v>14400</v>
          </cell>
        </row>
        <row r="204">
          <cell r="B204" t="str">
            <v>109002-002000</v>
          </cell>
          <cell r="C204" t="str">
            <v>MM BLANQUEADOR 20L/48 PLT</v>
          </cell>
          <cell r="D204">
            <v>5</v>
          </cell>
          <cell r="E204">
            <v>42872</v>
          </cell>
          <cell r="F204">
            <v>42872</v>
          </cell>
          <cell r="G204" t="str">
            <v>EM 106424</v>
          </cell>
          <cell r="H204">
            <v>15</v>
          </cell>
          <cell r="I204">
            <v>3323.1226700000002</v>
          </cell>
          <cell r="J204">
            <v>49846.84</v>
          </cell>
          <cell r="K204">
            <v>77</v>
          </cell>
          <cell r="L204">
            <v>255241.58</v>
          </cell>
          <cell r="M204" t="str">
            <v>MM</v>
          </cell>
          <cell r="N204" t="str">
            <v>BLANQUEADOR 20L</v>
          </cell>
          <cell r="O204">
            <v>0</v>
          </cell>
          <cell r="P204" t="str">
            <v>BLANQUEADOR</v>
          </cell>
          <cell r="Q204">
            <v>960</v>
          </cell>
          <cell r="R204">
            <v>14400</v>
          </cell>
        </row>
        <row r="205">
          <cell r="B205" t="str">
            <v>109002-002000</v>
          </cell>
          <cell r="C205" t="str">
            <v>MM BLANQUEADOR 20L/48 PLT</v>
          </cell>
          <cell r="D205">
            <v>5</v>
          </cell>
          <cell r="E205">
            <v>42872</v>
          </cell>
          <cell r="F205">
            <v>42872</v>
          </cell>
          <cell r="G205" t="str">
            <v>EM 106425</v>
          </cell>
          <cell r="H205">
            <v>15</v>
          </cell>
          <cell r="I205">
            <v>3323.1226700000002</v>
          </cell>
          <cell r="J205">
            <v>49846.84</v>
          </cell>
          <cell r="K205">
            <v>92</v>
          </cell>
          <cell r="L205">
            <v>305088.42</v>
          </cell>
          <cell r="M205" t="str">
            <v>MM</v>
          </cell>
          <cell r="N205" t="str">
            <v>BLANQUEADOR 20L</v>
          </cell>
          <cell r="O205">
            <v>0</v>
          </cell>
          <cell r="P205" t="str">
            <v>BLANQUEADOR</v>
          </cell>
          <cell r="Q205">
            <v>960</v>
          </cell>
          <cell r="R205">
            <v>14400</v>
          </cell>
        </row>
        <row r="206">
          <cell r="B206" t="str">
            <v>109002-002000</v>
          </cell>
          <cell r="C206" t="str">
            <v>MM BLANQUEADOR 20L/48 PLT</v>
          </cell>
          <cell r="D206">
            <v>5</v>
          </cell>
          <cell r="E206">
            <v>42872</v>
          </cell>
          <cell r="F206">
            <v>42872</v>
          </cell>
          <cell r="G206" t="str">
            <v>EM 106444</v>
          </cell>
          <cell r="H206">
            <v>16</v>
          </cell>
          <cell r="I206">
            <v>3321.7449999999999</v>
          </cell>
          <cell r="J206">
            <v>53147.92</v>
          </cell>
          <cell r="K206">
            <v>108</v>
          </cell>
          <cell r="L206">
            <v>358236.34</v>
          </cell>
          <cell r="M206" t="str">
            <v>MM</v>
          </cell>
          <cell r="N206" t="str">
            <v>BLANQUEADOR 20L</v>
          </cell>
          <cell r="O206">
            <v>0</v>
          </cell>
          <cell r="P206" t="str">
            <v>BLANQUEADOR</v>
          </cell>
          <cell r="Q206">
            <v>960</v>
          </cell>
          <cell r="R206">
            <v>15360</v>
          </cell>
        </row>
        <row r="207">
          <cell r="B207" t="str">
            <v>109002-002000</v>
          </cell>
          <cell r="C207" t="str">
            <v>MM BLANQUEADOR 20L/48 PLT</v>
          </cell>
          <cell r="D207">
            <v>5</v>
          </cell>
          <cell r="E207">
            <v>42872</v>
          </cell>
          <cell r="F207">
            <v>42872</v>
          </cell>
          <cell r="G207" t="str">
            <v>EM 106461</v>
          </cell>
          <cell r="H207">
            <v>15</v>
          </cell>
          <cell r="I207">
            <v>3321.2593299999999</v>
          </cell>
          <cell r="J207">
            <v>49818.89</v>
          </cell>
          <cell r="K207">
            <v>123</v>
          </cell>
          <cell r="L207">
            <v>408055.23</v>
          </cell>
          <cell r="M207" t="str">
            <v>MM</v>
          </cell>
          <cell r="N207" t="str">
            <v>BLANQUEADOR 20L</v>
          </cell>
          <cell r="O207">
            <v>0</v>
          </cell>
          <cell r="P207" t="str">
            <v>BLANQUEADOR</v>
          </cell>
          <cell r="Q207">
            <v>960</v>
          </cell>
          <cell r="R207">
            <v>14400</v>
          </cell>
        </row>
        <row r="208">
          <cell r="B208" t="str">
            <v>109002-002000</v>
          </cell>
          <cell r="C208" t="str">
            <v>MM BLANQUEADOR 20L/48 PLT</v>
          </cell>
          <cell r="D208">
            <v>5</v>
          </cell>
          <cell r="E208">
            <v>42873</v>
          </cell>
          <cell r="F208">
            <v>42873</v>
          </cell>
          <cell r="G208" t="str">
            <v>EM 106491</v>
          </cell>
          <cell r="H208">
            <v>15</v>
          </cell>
          <cell r="I208">
            <v>3321.3040000000001</v>
          </cell>
          <cell r="J208">
            <v>49819.56</v>
          </cell>
          <cell r="K208">
            <v>47</v>
          </cell>
          <cell r="L208">
            <v>155980.26</v>
          </cell>
          <cell r="M208" t="str">
            <v>MM</v>
          </cell>
          <cell r="N208" t="str">
            <v>BLANQUEADOR 20L</v>
          </cell>
          <cell r="O208">
            <v>0</v>
          </cell>
          <cell r="P208" t="str">
            <v>BLANQUEADOR</v>
          </cell>
          <cell r="Q208">
            <v>960</v>
          </cell>
          <cell r="R208">
            <v>14400</v>
          </cell>
        </row>
        <row r="209">
          <cell r="B209" t="str">
            <v>109002-002000</v>
          </cell>
          <cell r="C209" t="str">
            <v>MM BLANQUEADOR 20L/48 PLT</v>
          </cell>
          <cell r="D209">
            <v>5</v>
          </cell>
          <cell r="E209">
            <v>42873</v>
          </cell>
          <cell r="F209">
            <v>42873</v>
          </cell>
          <cell r="G209" t="str">
            <v>EM 106492</v>
          </cell>
          <cell r="H209">
            <v>15</v>
          </cell>
          <cell r="I209">
            <v>3321.30467</v>
          </cell>
          <cell r="J209">
            <v>49819.57</v>
          </cell>
          <cell r="K209">
            <v>62</v>
          </cell>
          <cell r="L209">
            <v>205799.83</v>
          </cell>
          <cell r="M209" t="str">
            <v>MM</v>
          </cell>
          <cell r="N209" t="str">
            <v>BLANQUEADOR 20L</v>
          </cell>
          <cell r="O209">
            <v>0</v>
          </cell>
          <cell r="P209" t="str">
            <v>BLANQUEADOR</v>
          </cell>
          <cell r="Q209">
            <v>960</v>
          </cell>
          <cell r="R209">
            <v>14400</v>
          </cell>
        </row>
        <row r="210">
          <cell r="B210" t="str">
            <v>109002-002000</v>
          </cell>
          <cell r="C210" t="str">
            <v>MM BLANQUEADOR 20L/48 PLT</v>
          </cell>
          <cell r="D210">
            <v>5</v>
          </cell>
          <cell r="E210">
            <v>42873</v>
          </cell>
          <cell r="F210">
            <v>42873</v>
          </cell>
          <cell r="G210" t="str">
            <v>EM 106493</v>
          </cell>
          <cell r="H210">
            <v>15</v>
          </cell>
          <cell r="I210">
            <v>3321.3040000000001</v>
          </cell>
          <cell r="J210">
            <v>49819.56</v>
          </cell>
          <cell r="K210">
            <v>77</v>
          </cell>
          <cell r="L210">
            <v>255619.39</v>
          </cell>
          <cell r="M210" t="str">
            <v>MM</v>
          </cell>
          <cell r="N210" t="str">
            <v>BLANQUEADOR 20L</v>
          </cell>
          <cell r="O210">
            <v>0</v>
          </cell>
          <cell r="P210" t="str">
            <v>BLANQUEADOR</v>
          </cell>
          <cell r="Q210">
            <v>960</v>
          </cell>
          <cell r="R210">
            <v>14400</v>
          </cell>
        </row>
        <row r="211">
          <cell r="B211" t="str">
            <v>109002-002000</v>
          </cell>
          <cell r="C211" t="str">
            <v>MM BLANQUEADOR 20L/48 PLT</v>
          </cell>
          <cell r="D211">
            <v>5</v>
          </cell>
          <cell r="E211">
            <v>42873</v>
          </cell>
          <cell r="F211">
            <v>42873</v>
          </cell>
          <cell r="G211" t="str">
            <v>EM 106494</v>
          </cell>
          <cell r="H211">
            <v>14</v>
          </cell>
          <cell r="I211">
            <v>3321.30429</v>
          </cell>
          <cell r="J211">
            <v>46498.26</v>
          </cell>
          <cell r="K211">
            <v>91</v>
          </cell>
          <cell r="L211">
            <v>302117.65000000002</v>
          </cell>
          <cell r="M211" t="str">
            <v>MM</v>
          </cell>
          <cell r="N211" t="str">
            <v>BLANQUEADOR 20L</v>
          </cell>
          <cell r="O211">
            <v>0</v>
          </cell>
          <cell r="P211" t="str">
            <v>BLANQUEADOR</v>
          </cell>
          <cell r="Q211">
            <v>960</v>
          </cell>
          <cell r="R211">
            <v>13440</v>
          </cell>
        </row>
        <row r="212">
          <cell r="B212" t="str">
            <v>109002-002000</v>
          </cell>
          <cell r="C212" t="str">
            <v>MM BLANQUEADOR 20L/48 PLT</v>
          </cell>
          <cell r="D212">
            <v>5</v>
          </cell>
          <cell r="E212">
            <v>42874</v>
          </cell>
          <cell r="F212">
            <v>42873</v>
          </cell>
          <cell r="G212" t="str">
            <v>EM 106557</v>
          </cell>
          <cell r="H212">
            <v>31</v>
          </cell>
          <cell r="I212">
            <v>3321.0167700000002</v>
          </cell>
          <cell r="J212">
            <v>102951.52</v>
          </cell>
          <cell r="K212">
            <v>32</v>
          </cell>
          <cell r="L212">
            <v>106271.49</v>
          </cell>
          <cell r="M212" t="str">
            <v>MM</v>
          </cell>
          <cell r="N212" t="str">
            <v>BLANQUEADOR 20L</v>
          </cell>
          <cell r="O212">
            <v>0</v>
          </cell>
          <cell r="P212" t="str">
            <v>BLANQUEADOR</v>
          </cell>
          <cell r="Q212">
            <v>960</v>
          </cell>
          <cell r="R212">
            <v>29760</v>
          </cell>
        </row>
        <row r="213">
          <cell r="B213" t="str">
            <v>109002-002000</v>
          </cell>
          <cell r="C213" t="str">
            <v>MM BLANQUEADOR 20L/48 PLT</v>
          </cell>
          <cell r="D213">
            <v>5</v>
          </cell>
          <cell r="E213">
            <v>42874</v>
          </cell>
          <cell r="F213">
            <v>42874</v>
          </cell>
          <cell r="G213" t="str">
            <v>EM 106562</v>
          </cell>
          <cell r="H213">
            <v>30</v>
          </cell>
          <cell r="I213">
            <v>3321.0406699999999</v>
          </cell>
          <cell r="J213">
            <v>99631.22</v>
          </cell>
          <cell r="K213">
            <v>62</v>
          </cell>
          <cell r="L213">
            <v>205902.71</v>
          </cell>
          <cell r="M213" t="str">
            <v>MM</v>
          </cell>
          <cell r="N213" t="str">
            <v>BLANQUEADOR 20L</v>
          </cell>
          <cell r="O213">
            <v>0</v>
          </cell>
          <cell r="P213" t="str">
            <v>BLANQUEADOR</v>
          </cell>
          <cell r="Q213">
            <v>960</v>
          </cell>
          <cell r="R213">
            <v>28800</v>
          </cell>
        </row>
        <row r="214">
          <cell r="B214" t="str">
            <v>109002-002000</v>
          </cell>
          <cell r="C214" t="str">
            <v>MM BLANQUEADOR 20L/48 PLT</v>
          </cell>
          <cell r="D214">
            <v>5</v>
          </cell>
          <cell r="E214">
            <v>42874</v>
          </cell>
          <cell r="F214">
            <v>42874</v>
          </cell>
          <cell r="G214" t="str">
            <v>EM 106579</v>
          </cell>
          <cell r="H214">
            <v>30</v>
          </cell>
          <cell r="I214">
            <v>3321.0386699999999</v>
          </cell>
          <cell r="J214">
            <v>99631.16</v>
          </cell>
          <cell r="K214">
            <v>92</v>
          </cell>
          <cell r="L214">
            <v>305533.87</v>
          </cell>
          <cell r="M214" t="str">
            <v>MM</v>
          </cell>
          <cell r="N214" t="str">
            <v>BLANQUEADOR 20L</v>
          </cell>
          <cell r="O214">
            <v>0</v>
          </cell>
          <cell r="P214" t="str">
            <v>BLANQUEADOR</v>
          </cell>
          <cell r="Q214">
            <v>960</v>
          </cell>
          <cell r="R214">
            <v>28800</v>
          </cell>
        </row>
        <row r="215">
          <cell r="B215" t="str">
            <v>109002-002000</v>
          </cell>
          <cell r="C215" t="str">
            <v>MM BLANQUEADOR 20L/48 PLT</v>
          </cell>
          <cell r="D215">
            <v>5</v>
          </cell>
          <cell r="E215">
            <v>42877</v>
          </cell>
          <cell r="F215">
            <v>42877</v>
          </cell>
          <cell r="G215" t="str">
            <v>EM 106633</v>
          </cell>
          <cell r="H215">
            <v>31</v>
          </cell>
          <cell r="I215">
            <v>3283.1716099999999</v>
          </cell>
          <cell r="J215">
            <v>101778.32</v>
          </cell>
          <cell r="K215">
            <v>63</v>
          </cell>
          <cell r="L215">
            <v>208050.98</v>
          </cell>
          <cell r="M215" t="str">
            <v>MM</v>
          </cell>
          <cell r="N215" t="str">
            <v>BLANQUEADOR 20L</v>
          </cell>
          <cell r="O215">
            <v>0</v>
          </cell>
          <cell r="P215" t="str">
            <v>BLANQUEADOR</v>
          </cell>
          <cell r="Q215">
            <v>960</v>
          </cell>
          <cell r="R215">
            <v>29760</v>
          </cell>
        </row>
        <row r="216">
          <cell r="B216" t="str">
            <v>109002-002000</v>
          </cell>
          <cell r="C216" t="str">
            <v>MM BLANQUEADOR 20L/48 PLT</v>
          </cell>
          <cell r="D216">
            <v>5</v>
          </cell>
          <cell r="E216">
            <v>42877</v>
          </cell>
          <cell r="F216">
            <v>42877</v>
          </cell>
          <cell r="G216" t="str">
            <v>EM 106670</v>
          </cell>
          <cell r="H216">
            <v>30</v>
          </cell>
          <cell r="I216">
            <v>3283.1716700000002</v>
          </cell>
          <cell r="J216">
            <v>98495.15</v>
          </cell>
          <cell r="K216">
            <v>81</v>
          </cell>
          <cell r="L216">
            <v>266917.37</v>
          </cell>
          <cell r="M216" t="str">
            <v>MM</v>
          </cell>
          <cell r="N216" t="str">
            <v>BLANQUEADOR 20L</v>
          </cell>
          <cell r="O216">
            <v>0</v>
          </cell>
          <cell r="P216" t="str">
            <v>BLANQUEADOR</v>
          </cell>
          <cell r="Q216">
            <v>960</v>
          </cell>
          <cell r="R216">
            <v>28800</v>
          </cell>
        </row>
        <row r="217">
          <cell r="B217" t="str">
            <v>109002-002000</v>
          </cell>
          <cell r="C217" t="str">
            <v>MM BLANQUEADOR 20L/48 PLT</v>
          </cell>
          <cell r="D217">
            <v>5</v>
          </cell>
          <cell r="E217">
            <v>42878</v>
          </cell>
          <cell r="F217">
            <v>42878</v>
          </cell>
          <cell r="G217" t="str">
            <v>EM 106691</v>
          </cell>
          <cell r="H217">
            <v>31</v>
          </cell>
          <cell r="I217">
            <v>3310.59645</v>
          </cell>
          <cell r="J217">
            <v>102628.49</v>
          </cell>
          <cell r="K217">
            <v>63</v>
          </cell>
          <cell r="L217">
            <v>208077.33</v>
          </cell>
          <cell r="M217" t="str">
            <v>MM</v>
          </cell>
          <cell r="N217" t="str">
            <v>BLANQUEADOR 20L</v>
          </cell>
          <cell r="O217">
            <v>0</v>
          </cell>
          <cell r="P217" t="str">
            <v>BLANQUEADOR</v>
          </cell>
          <cell r="Q217">
            <v>960</v>
          </cell>
          <cell r="R217">
            <v>29760</v>
          </cell>
        </row>
        <row r="218">
          <cell r="B218" t="str">
            <v>109002-002000</v>
          </cell>
          <cell r="C218" t="str">
            <v>MM BLANQUEADOR 20L/48 PLT</v>
          </cell>
          <cell r="D218">
            <v>5</v>
          </cell>
          <cell r="E218">
            <v>42878</v>
          </cell>
          <cell r="F218">
            <v>42878</v>
          </cell>
          <cell r="G218" t="str">
            <v>EM 106706</v>
          </cell>
          <cell r="H218">
            <v>30</v>
          </cell>
          <cell r="I218">
            <v>3310.60133</v>
          </cell>
          <cell r="J218">
            <v>99318.04</v>
          </cell>
          <cell r="K218">
            <v>93</v>
          </cell>
          <cell r="L218">
            <v>307395.37</v>
          </cell>
          <cell r="M218" t="str">
            <v>MM</v>
          </cell>
          <cell r="N218" t="str">
            <v>BLANQUEADOR 20L</v>
          </cell>
          <cell r="O218">
            <v>0</v>
          </cell>
          <cell r="P218" t="str">
            <v>BLANQUEADOR</v>
          </cell>
          <cell r="Q218">
            <v>960</v>
          </cell>
          <cell r="R218">
            <v>28800</v>
          </cell>
        </row>
        <row r="219">
          <cell r="B219" t="str">
            <v>109002-002000</v>
          </cell>
          <cell r="C219" t="str">
            <v>MM BLANQUEADOR 20L/48 PLT</v>
          </cell>
          <cell r="D219">
            <v>5</v>
          </cell>
          <cell r="E219">
            <v>42879</v>
          </cell>
          <cell r="F219">
            <v>42879</v>
          </cell>
          <cell r="G219" t="str">
            <v>EM 106750</v>
          </cell>
          <cell r="H219">
            <v>31</v>
          </cell>
          <cell r="I219">
            <v>3318.9041900000002</v>
          </cell>
          <cell r="J219">
            <v>102886.03</v>
          </cell>
          <cell r="K219">
            <v>63</v>
          </cell>
          <cell r="L219">
            <v>208656.48</v>
          </cell>
          <cell r="M219" t="str">
            <v>MM</v>
          </cell>
          <cell r="N219" t="str">
            <v>BLANQUEADOR 20L</v>
          </cell>
          <cell r="O219">
            <v>0</v>
          </cell>
          <cell r="P219" t="str">
            <v>BLANQUEADOR</v>
          </cell>
          <cell r="Q219">
            <v>960</v>
          </cell>
          <cell r="R219">
            <v>29760</v>
          </cell>
        </row>
        <row r="220">
          <cell r="B220" t="str">
            <v>109002-002000</v>
          </cell>
          <cell r="C220" t="str">
            <v>MM BLANQUEADOR 20L/48 PLT</v>
          </cell>
          <cell r="D220">
            <v>5</v>
          </cell>
          <cell r="E220">
            <v>42879</v>
          </cell>
          <cell r="F220">
            <v>42879</v>
          </cell>
          <cell r="G220" t="str">
            <v>EM 106773</v>
          </cell>
          <cell r="H220">
            <v>30</v>
          </cell>
          <cell r="I220">
            <v>3318.9043299999998</v>
          </cell>
          <cell r="J220">
            <v>99567.13</v>
          </cell>
          <cell r="K220">
            <v>86</v>
          </cell>
          <cell r="L220">
            <v>285039.56</v>
          </cell>
          <cell r="M220" t="str">
            <v>MM</v>
          </cell>
          <cell r="N220" t="str">
            <v>BLANQUEADOR 20L</v>
          </cell>
          <cell r="O220">
            <v>0</v>
          </cell>
          <cell r="P220" t="str">
            <v>BLANQUEADOR</v>
          </cell>
          <cell r="Q220">
            <v>960</v>
          </cell>
          <cell r="R220">
            <v>28800</v>
          </cell>
        </row>
        <row r="221">
          <cell r="B221" t="str">
            <v>109002-002000</v>
          </cell>
          <cell r="C221" t="str">
            <v>MM BLANQUEADOR 20L/48 PLT</v>
          </cell>
          <cell r="D221">
            <v>5</v>
          </cell>
          <cell r="E221">
            <v>42880</v>
          </cell>
          <cell r="F221">
            <v>42880</v>
          </cell>
          <cell r="G221" t="str">
            <v>EM 106813</v>
          </cell>
          <cell r="H221">
            <v>30</v>
          </cell>
          <cell r="I221">
            <v>3288.413</v>
          </cell>
          <cell r="J221">
            <v>98652.39</v>
          </cell>
          <cell r="K221">
            <v>83</v>
          </cell>
          <cell r="L221">
            <v>274316.32</v>
          </cell>
          <cell r="M221" t="str">
            <v>MM</v>
          </cell>
          <cell r="N221" t="str">
            <v>BLANQUEADOR 20L</v>
          </cell>
          <cell r="O221">
            <v>0</v>
          </cell>
          <cell r="P221" t="str">
            <v>BLANQUEADOR</v>
          </cell>
          <cell r="Q221">
            <v>960</v>
          </cell>
          <cell r="R221">
            <v>28800</v>
          </cell>
        </row>
        <row r="222">
          <cell r="B222" t="str">
            <v>109002-002000</v>
          </cell>
          <cell r="C222" t="str">
            <v>MM BLANQUEADOR 20L/48 PLT</v>
          </cell>
          <cell r="D222">
            <v>5</v>
          </cell>
          <cell r="E222">
            <v>42880</v>
          </cell>
          <cell r="F222">
            <v>42880</v>
          </cell>
          <cell r="G222" t="str">
            <v>EM 106840</v>
          </cell>
          <cell r="H222">
            <v>28</v>
          </cell>
          <cell r="I222">
            <v>3288.4175</v>
          </cell>
          <cell r="J222">
            <v>92075.69</v>
          </cell>
          <cell r="K222">
            <v>111</v>
          </cell>
          <cell r="L222">
            <v>366392.01</v>
          </cell>
          <cell r="M222" t="str">
            <v>MM</v>
          </cell>
          <cell r="N222" t="str">
            <v>BLANQUEADOR 20L</v>
          </cell>
          <cell r="O222">
            <v>0</v>
          </cell>
          <cell r="P222" t="str">
            <v>BLANQUEADOR</v>
          </cell>
          <cell r="Q222">
            <v>960</v>
          </cell>
          <cell r="R222">
            <v>26880</v>
          </cell>
        </row>
        <row r="223">
          <cell r="B223" t="str">
            <v>109002-002000</v>
          </cell>
          <cell r="C223" t="str">
            <v>MM BLANQUEADOR 20L/48 PLT</v>
          </cell>
          <cell r="D223">
            <v>5</v>
          </cell>
          <cell r="E223">
            <v>42881</v>
          </cell>
          <cell r="F223">
            <v>42881</v>
          </cell>
          <cell r="G223" t="str">
            <v>EM 106896</v>
          </cell>
          <cell r="H223">
            <v>30</v>
          </cell>
          <cell r="I223">
            <v>3320.7449999999999</v>
          </cell>
          <cell r="J223">
            <v>99622.35</v>
          </cell>
          <cell r="K223">
            <v>62</v>
          </cell>
          <cell r="L223">
            <v>205248.87</v>
          </cell>
          <cell r="M223" t="str">
            <v>MM</v>
          </cell>
          <cell r="N223" t="str">
            <v>BLANQUEADOR 20L</v>
          </cell>
          <cell r="O223">
            <v>0</v>
          </cell>
          <cell r="P223" t="str">
            <v>BLANQUEADOR</v>
          </cell>
          <cell r="Q223">
            <v>960</v>
          </cell>
          <cell r="R223">
            <v>28800</v>
          </cell>
        </row>
        <row r="224">
          <cell r="B224" t="str">
            <v>109002-002000</v>
          </cell>
          <cell r="C224" t="str">
            <v>MM BLANQUEADOR 20L/48 PLT</v>
          </cell>
          <cell r="D224">
            <v>5</v>
          </cell>
          <cell r="E224">
            <v>42884</v>
          </cell>
          <cell r="F224">
            <v>42881</v>
          </cell>
          <cell r="G224" t="str">
            <v>EM 106912</v>
          </cell>
          <cell r="H224">
            <v>31</v>
          </cell>
          <cell r="I224">
            <v>3320.7703200000001</v>
          </cell>
          <cell r="J224">
            <v>102943.88</v>
          </cell>
          <cell r="K224">
            <v>38</v>
          </cell>
          <cell r="L224">
            <v>126117.14</v>
          </cell>
          <cell r="M224" t="str">
            <v>MM</v>
          </cell>
          <cell r="N224" t="str">
            <v>BLANQUEADOR 20L</v>
          </cell>
          <cell r="O224">
            <v>0</v>
          </cell>
          <cell r="P224" t="str">
            <v>BLANQUEADOR</v>
          </cell>
          <cell r="Q224">
            <v>960</v>
          </cell>
          <cell r="R224">
            <v>29760</v>
          </cell>
        </row>
        <row r="225">
          <cell r="B225" t="str">
            <v>109002-002000</v>
          </cell>
          <cell r="C225" t="str">
            <v>MM BLANQUEADOR 20L/48 PLT</v>
          </cell>
          <cell r="D225">
            <v>5</v>
          </cell>
          <cell r="E225">
            <v>42884</v>
          </cell>
          <cell r="F225">
            <v>42884</v>
          </cell>
          <cell r="G225" t="str">
            <v>EM 106958</v>
          </cell>
          <cell r="H225">
            <v>31</v>
          </cell>
          <cell r="I225">
            <v>3293.3964500000002</v>
          </cell>
          <cell r="J225">
            <v>102095.29</v>
          </cell>
          <cell r="K225">
            <v>61</v>
          </cell>
          <cell r="L225">
            <v>201661.45</v>
          </cell>
          <cell r="M225" t="str">
            <v>MM</v>
          </cell>
          <cell r="N225" t="str">
            <v>BLANQUEADOR 20L</v>
          </cell>
          <cell r="O225">
            <v>0</v>
          </cell>
          <cell r="P225" t="str">
            <v>BLANQUEADOR</v>
          </cell>
          <cell r="Q225">
            <v>960</v>
          </cell>
          <cell r="R225">
            <v>29760</v>
          </cell>
        </row>
        <row r="226">
          <cell r="B226" t="str">
            <v>109002-002000</v>
          </cell>
          <cell r="C226" t="str">
            <v>MM BLANQUEADOR 20L/48 PLT</v>
          </cell>
          <cell r="D226">
            <v>5</v>
          </cell>
          <cell r="E226">
            <v>42884</v>
          </cell>
          <cell r="F226">
            <v>42884</v>
          </cell>
          <cell r="G226" t="str">
            <v>EM 106978</v>
          </cell>
          <cell r="H226">
            <v>30</v>
          </cell>
          <cell r="I226">
            <v>3293.3966700000001</v>
          </cell>
          <cell r="J226">
            <v>98801.9</v>
          </cell>
          <cell r="K226">
            <v>91</v>
          </cell>
          <cell r="L226">
            <v>300463.34999999998</v>
          </cell>
          <cell r="M226" t="str">
            <v>MM</v>
          </cell>
          <cell r="N226" t="str">
            <v>BLANQUEADOR 20L</v>
          </cell>
          <cell r="O226">
            <v>0</v>
          </cell>
          <cell r="P226" t="str">
            <v>BLANQUEADOR</v>
          </cell>
          <cell r="Q226">
            <v>960</v>
          </cell>
          <cell r="R226">
            <v>28800</v>
          </cell>
        </row>
        <row r="227">
          <cell r="B227" t="str">
            <v>109002-002000</v>
          </cell>
          <cell r="C227" t="str">
            <v>MM BLANQUEADOR 20L/48 PLT</v>
          </cell>
          <cell r="D227">
            <v>5</v>
          </cell>
          <cell r="E227">
            <v>42885</v>
          </cell>
          <cell r="F227">
            <v>42885</v>
          </cell>
          <cell r="G227" t="str">
            <v>EM 107008</v>
          </cell>
          <cell r="H227">
            <v>31</v>
          </cell>
          <cell r="I227">
            <v>3293.4451600000002</v>
          </cell>
          <cell r="J227">
            <v>102096.8</v>
          </cell>
          <cell r="K227">
            <v>62</v>
          </cell>
          <cell r="L227">
            <v>204452.44</v>
          </cell>
          <cell r="M227" t="str">
            <v>MM</v>
          </cell>
          <cell r="N227" t="str">
            <v>BLANQUEADOR 20L</v>
          </cell>
          <cell r="O227">
            <v>0</v>
          </cell>
          <cell r="P227" t="str">
            <v>BLANQUEADOR</v>
          </cell>
          <cell r="Q227">
            <v>960</v>
          </cell>
          <cell r="R227">
            <v>29760</v>
          </cell>
        </row>
        <row r="228">
          <cell r="B228" t="str">
            <v>109002-002000</v>
          </cell>
          <cell r="C228" t="str">
            <v>MM BLANQUEADOR 20L/48 PLT</v>
          </cell>
          <cell r="D228">
            <v>5</v>
          </cell>
          <cell r="E228">
            <v>42885</v>
          </cell>
          <cell r="F228">
            <v>42885</v>
          </cell>
          <cell r="G228" t="str">
            <v>EM 107014</v>
          </cell>
          <cell r="H228">
            <v>30</v>
          </cell>
          <cell r="I228">
            <v>3293.4456700000001</v>
          </cell>
          <cell r="J228">
            <v>98803.37</v>
          </cell>
          <cell r="K228">
            <v>87</v>
          </cell>
          <cell r="L228">
            <v>286767.71000000002</v>
          </cell>
          <cell r="M228" t="str">
            <v>MM</v>
          </cell>
          <cell r="N228" t="str">
            <v>BLANQUEADOR 20L</v>
          </cell>
          <cell r="O228">
            <v>0</v>
          </cell>
          <cell r="P228" t="str">
            <v>BLANQUEADOR</v>
          </cell>
          <cell r="Q228">
            <v>960</v>
          </cell>
          <cell r="R228">
            <v>28800</v>
          </cell>
        </row>
        <row r="229">
          <cell r="B229" t="str">
            <v>109002-002000</v>
          </cell>
          <cell r="C229" t="str">
            <v>MM BLANQUEADOR 20L/48 PLT</v>
          </cell>
          <cell r="D229">
            <v>5</v>
          </cell>
          <cell r="E229">
            <v>42886</v>
          </cell>
          <cell r="F229">
            <v>42886</v>
          </cell>
          <cell r="G229" t="str">
            <v>EM 107052</v>
          </cell>
          <cell r="H229">
            <v>31</v>
          </cell>
          <cell r="I229">
            <v>3321.0406499999999</v>
          </cell>
          <cell r="J229">
            <v>102952.26</v>
          </cell>
          <cell r="K229">
            <v>62</v>
          </cell>
          <cell r="L229">
            <v>205133.87</v>
          </cell>
          <cell r="M229" t="str">
            <v>MM</v>
          </cell>
          <cell r="N229" t="str">
            <v>BLANQUEADOR 20L</v>
          </cell>
          <cell r="O229">
            <v>0</v>
          </cell>
          <cell r="P229" t="str">
            <v>BLANQUEADOR</v>
          </cell>
          <cell r="Q229">
            <v>960</v>
          </cell>
          <cell r="R229">
            <v>29760</v>
          </cell>
        </row>
        <row r="230">
          <cell r="B230" t="str">
            <v>109002-002000</v>
          </cell>
          <cell r="C230" t="str">
            <v>MM BLANQUEADOR 20L/48 PLT</v>
          </cell>
          <cell r="D230">
            <v>5</v>
          </cell>
          <cell r="E230">
            <v>42886</v>
          </cell>
          <cell r="F230">
            <v>42886</v>
          </cell>
          <cell r="G230" t="str">
            <v>EM 107082</v>
          </cell>
          <cell r="H230">
            <v>30</v>
          </cell>
          <cell r="I230">
            <v>3321.0403299999998</v>
          </cell>
          <cell r="J230">
            <v>99631.21</v>
          </cell>
          <cell r="K230">
            <v>79</v>
          </cell>
          <cell r="L230">
            <v>261753.14</v>
          </cell>
          <cell r="M230" t="str">
            <v>MM</v>
          </cell>
          <cell r="N230" t="str">
            <v>BLANQUEADOR 20L</v>
          </cell>
          <cell r="O230">
            <v>0</v>
          </cell>
          <cell r="P230" t="str">
            <v>BLANQUEADOR</v>
          </cell>
          <cell r="Q230">
            <v>960</v>
          </cell>
          <cell r="R230">
            <v>28800</v>
          </cell>
        </row>
        <row r="231">
          <cell r="B231" t="str">
            <v>109003-000600</v>
          </cell>
          <cell r="C231" t="str">
            <v>MM MULTIUSOS DESENGRASANTE 5/1 L/116 PLT</v>
          </cell>
          <cell r="D231">
            <v>5</v>
          </cell>
          <cell r="E231">
            <v>42864</v>
          </cell>
          <cell r="F231">
            <v>42863</v>
          </cell>
          <cell r="G231" t="str">
            <v>EM 106004</v>
          </cell>
          <cell r="H231">
            <v>10</v>
          </cell>
          <cell r="I231">
            <v>4678.4380000000001</v>
          </cell>
          <cell r="J231">
            <v>46784.38</v>
          </cell>
          <cell r="K231">
            <v>10</v>
          </cell>
          <cell r="L231">
            <v>46784.38</v>
          </cell>
          <cell r="M231" t="str">
            <v>MM</v>
          </cell>
          <cell r="N231" t="str">
            <v>MULTIUSOS 5/1</v>
          </cell>
          <cell r="O231" t="str">
            <v>DESENGRASANTE</v>
          </cell>
          <cell r="P231" t="str">
            <v>DETERGENTE 80081</v>
          </cell>
          <cell r="Q231">
            <v>696</v>
          </cell>
          <cell r="R231">
            <v>6960</v>
          </cell>
        </row>
        <row r="232">
          <cell r="B232" t="str">
            <v>109003-000600</v>
          </cell>
          <cell r="C232" t="str">
            <v>MM MULTIUSOS DESENGRASANTE 5/1 L/116 PLT</v>
          </cell>
          <cell r="D232">
            <v>5</v>
          </cell>
          <cell r="E232">
            <v>42864</v>
          </cell>
          <cell r="F232">
            <v>42863</v>
          </cell>
          <cell r="G232" t="str">
            <v>EM 106005</v>
          </cell>
          <cell r="H232">
            <v>10</v>
          </cell>
          <cell r="I232">
            <v>4678.4390000000003</v>
          </cell>
          <cell r="J232">
            <v>46784.39</v>
          </cell>
          <cell r="K232">
            <v>20</v>
          </cell>
          <cell r="L232">
            <v>93568.77</v>
          </cell>
          <cell r="M232" t="str">
            <v>MM</v>
          </cell>
          <cell r="N232" t="str">
            <v>MULTIUSOS 5/1</v>
          </cell>
          <cell r="O232" t="str">
            <v>DESENGRASANTE</v>
          </cell>
          <cell r="P232" t="str">
            <v>DETERGENTE 80081</v>
          </cell>
          <cell r="Q232">
            <v>696</v>
          </cell>
          <cell r="R232">
            <v>6960</v>
          </cell>
        </row>
        <row r="233">
          <cell r="B233" t="str">
            <v>109003-000600</v>
          </cell>
          <cell r="C233" t="str">
            <v>MM MULTIUSOS DESENGRASANTE 5/1 L/116 PLT</v>
          </cell>
          <cell r="D233">
            <v>5</v>
          </cell>
          <cell r="E233">
            <v>42864</v>
          </cell>
          <cell r="F233">
            <v>42864</v>
          </cell>
          <cell r="G233" t="str">
            <v>EM 106053</v>
          </cell>
          <cell r="H233">
            <v>9</v>
          </cell>
          <cell r="I233">
            <v>4678.3233300000002</v>
          </cell>
          <cell r="J233">
            <v>42104.91</v>
          </cell>
          <cell r="K233">
            <v>10</v>
          </cell>
          <cell r="L233">
            <v>46783.35</v>
          </cell>
          <cell r="M233" t="str">
            <v>MM</v>
          </cell>
          <cell r="N233" t="str">
            <v>MULTIUSOS 5/1</v>
          </cell>
          <cell r="O233" t="str">
            <v>DESENGRASANTE</v>
          </cell>
          <cell r="P233" t="str">
            <v>DETERGENTE 80081</v>
          </cell>
          <cell r="Q233">
            <v>696</v>
          </cell>
          <cell r="R233">
            <v>6264</v>
          </cell>
        </row>
        <row r="234">
          <cell r="B234" t="str">
            <v>109003-000600</v>
          </cell>
          <cell r="C234" t="str">
            <v>MM MULTIUSOS DESENGRASANTE 5/1 L/116 PLT</v>
          </cell>
          <cell r="D234">
            <v>5</v>
          </cell>
          <cell r="E234">
            <v>42864</v>
          </cell>
          <cell r="F234">
            <v>42864</v>
          </cell>
          <cell r="G234" t="str">
            <v>EM 106054</v>
          </cell>
          <cell r="H234">
            <v>10</v>
          </cell>
          <cell r="I234">
            <v>4678.3239999999996</v>
          </cell>
          <cell r="J234">
            <v>46783.24</v>
          </cell>
          <cell r="K234">
            <v>20</v>
          </cell>
          <cell r="L234">
            <v>93566.59</v>
          </cell>
          <cell r="M234" t="str">
            <v>MM</v>
          </cell>
          <cell r="N234" t="str">
            <v>MULTIUSOS 5/1</v>
          </cell>
          <cell r="O234" t="str">
            <v>DESENGRASANTE</v>
          </cell>
          <cell r="P234" t="str">
            <v>DETERGENTE 80081</v>
          </cell>
          <cell r="Q234">
            <v>696</v>
          </cell>
          <cell r="R234">
            <v>6960</v>
          </cell>
        </row>
        <row r="235">
          <cell r="B235" t="str">
            <v>109003-000600</v>
          </cell>
          <cell r="C235" t="str">
            <v>MM MULTIUSOS DESENGRASANTE 5/1 L/116 PLT</v>
          </cell>
          <cell r="D235">
            <v>5</v>
          </cell>
          <cell r="E235">
            <v>42865</v>
          </cell>
          <cell r="F235">
            <v>42865</v>
          </cell>
          <cell r="G235" t="str">
            <v>EM 106101</v>
          </cell>
          <cell r="H235">
            <v>2</v>
          </cell>
          <cell r="I235">
            <v>4678.17</v>
          </cell>
          <cell r="J235">
            <v>9356.34</v>
          </cell>
          <cell r="K235">
            <v>12</v>
          </cell>
          <cell r="L235">
            <v>56139.63</v>
          </cell>
          <cell r="M235" t="str">
            <v>MM</v>
          </cell>
          <cell r="N235" t="str">
            <v>MULTIUSOS 5/1</v>
          </cell>
          <cell r="O235" t="str">
            <v>DESENGRASANTE</v>
          </cell>
          <cell r="P235" t="str">
            <v>DETERGENTE 80081</v>
          </cell>
          <cell r="Q235">
            <v>696</v>
          </cell>
          <cell r="R235">
            <v>1392</v>
          </cell>
        </row>
        <row r="236">
          <cell r="B236" t="str">
            <v>109003-000600</v>
          </cell>
          <cell r="C236" t="str">
            <v>MM MULTIUSOS DESENGRASANTE 5/1 L/116 PLT</v>
          </cell>
          <cell r="D236">
            <v>5</v>
          </cell>
          <cell r="E236">
            <v>42865</v>
          </cell>
          <cell r="F236">
            <v>42865</v>
          </cell>
          <cell r="G236" t="str">
            <v>EM 106118</v>
          </cell>
          <cell r="H236">
            <v>1</v>
          </cell>
          <cell r="I236">
            <v>4678.16</v>
          </cell>
          <cell r="J236">
            <v>4678.16</v>
          </cell>
          <cell r="K236">
            <v>12</v>
          </cell>
          <cell r="L236">
            <v>56139.49</v>
          </cell>
          <cell r="M236" t="str">
            <v>MM</v>
          </cell>
          <cell r="N236" t="str">
            <v>MULTIUSOS 5/1</v>
          </cell>
          <cell r="O236" t="str">
            <v>DESENGRASANTE</v>
          </cell>
          <cell r="P236" t="str">
            <v>DETERGENTE 80081</v>
          </cell>
          <cell r="Q236">
            <v>696</v>
          </cell>
          <cell r="R236">
            <v>696</v>
          </cell>
        </row>
        <row r="237">
          <cell r="B237" t="str">
            <v>109003-000600</v>
          </cell>
          <cell r="C237" t="str">
            <v>MM MULTIUSOS DESENGRASANTE 5/1 L/116 PLT</v>
          </cell>
          <cell r="D237">
            <v>5</v>
          </cell>
          <cell r="E237">
            <v>42866</v>
          </cell>
          <cell r="F237">
            <v>42866</v>
          </cell>
          <cell r="G237" t="str">
            <v>EM 106192</v>
          </cell>
          <cell r="H237">
            <v>23</v>
          </cell>
          <cell r="I237">
            <v>4679.3734800000002</v>
          </cell>
          <cell r="J237">
            <v>107625.59</v>
          </cell>
          <cell r="K237">
            <v>24</v>
          </cell>
          <cell r="L237">
            <v>112303.88</v>
          </cell>
          <cell r="M237" t="str">
            <v>MM</v>
          </cell>
          <cell r="N237" t="str">
            <v>MULTIUSOS 5/1</v>
          </cell>
          <cell r="O237" t="str">
            <v>DESENGRASANTE</v>
          </cell>
          <cell r="P237" t="str">
            <v>DETERGENTE 80081</v>
          </cell>
          <cell r="Q237">
            <v>696</v>
          </cell>
          <cell r="R237">
            <v>16008</v>
          </cell>
        </row>
        <row r="238">
          <cell r="B238" t="str">
            <v>109003-000600</v>
          </cell>
          <cell r="C238" t="str">
            <v>MM MULTIUSOS DESENGRASANTE 5/1 L/116 PLT</v>
          </cell>
          <cell r="D238">
            <v>5</v>
          </cell>
          <cell r="E238">
            <v>42866</v>
          </cell>
          <cell r="F238">
            <v>42866</v>
          </cell>
          <cell r="G238" t="str">
            <v>EM 106193</v>
          </cell>
          <cell r="H238">
            <v>5</v>
          </cell>
          <cell r="I238">
            <v>4679.3720000000003</v>
          </cell>
          <cell r="J238">
            <v>23396.86</v>
          </cell>
          <cell r="K238">
            <v>29</v>
          </cell>
          <cell r="L238">
            <v>135700.74</v>
          </cell>
          <cell r="M238" t="str">
            <v>MM</v>
          </cell>
          <cell r="N238" t="str">
            <v>MULTIUSOS 5/1</v>
          </cell>
          <cell r="O238" t="str">
            <v>DESENGRASANTE</v>
          </cell>
          <cell r="P238" t="str">
            <v>DETERGENTE 80081</v>
          </cell>
          <cell r="Q238">
            <v>696</v>
          </cell>
          <cell r="R238">
            <v>3480</v>
          </cell>
        </row>
        <row r="239">
          <cell r="B239" t="str">
            <v>109003-000600</v>
          </cell>
          <cell r="C239" t="str">
            <v>MM MULTIUSOS DESENGRASANTE 5/1 L/116 PLT</v>
          </cell>
          <cell r="D239">
            <v>5</v>
          </cell>
          <cell r="E239">
            <v>42866</v>
          </cell>
          <cell r="F239">
            <v>42866</v>
          </cell>
          <cell r="G239" t="str">
            <v>EM 106194</v>
          </cell>
          <cell r="H239">
            <v>5</v>
          </cell>
          <cell r="I239">
            <v>4679.37</v>
          </cell>
          <cell r="J239">
            <v>23396.85</v>
          </cell>
          <cell r="K239">
            <v>34</v>
          </cell>
          <cell r="L239">
            <v>159097.59</v>
          </cell>
          <cell r="M239" t="str">
            <v>MM</v>
          </cell>
          <cell r="N239" t="str">
            <v>MULTIUSOS 5/1</v>
          </cell>
          <cell r="O239" t="str">
            <v>DESENGRASANTE</v>
          </cell>
          <cell r="P239" t="str">
            <v>DETERGENTE 80081</v>
          </cell>
          <cell r="Q239">
            <v>696</v>
          </cell>
          <cell r="R239">
            <v>3480</v>
          </cell>
        </row>
        <row r="240">
          <cell r="B240" t="str">
            <v>109003-000600</v>
          </cell>
          <cell r="C240" t="str">
            <v>MM MULTIUSOS DESENGRASANTE 5/1 L/116 PLT</v>
          </cell>
          <cell r="D240">
            <v>5</v>
          </cell>
          <cell r="E240">
            <v>42866</v>
          </cell>
          <cell r="F240">
            <v>42866</v>
          </cell>
          <cell r="G240" t="str">
            <v>EM 106195</v>
          </cell>
          <cell r="H240">
            <v>18</v>
          </cell>
          <cell r="I240">
            <v>4679.3716700000004</v>
          </cell>
          <cell r="J240">
            <v>84228.69</v>
          </cell>
          <cell r="K240">
            <v>52</v>
          </cell>
          <cell r="L240">
            <v>243326.28</v>
          </cell>
          <cell r="M240" t="str">
            <v>MM</v>
          </cell>
          <cell r="N240" t="str">
            <v>MULTIUSOS 5/1</v>
          </cell>
          <cell r="O240" t="str">
            <v>DESENGRASANTE</v>
          </cell>
          <cell r="P240" t="str">
            <v>DETERGENTE 80081</v>
          </cell>
          <cell r="Q240">
            <v>696</v>
          </cell>
          <cell r="R240">
            <v>12528</v>
          </cell>
        </row>
        <row r="241">
          <cell r="B241" t="str">
            <v>109003-000600</v>
          </cell>
          <cell r="C241" t="str">
            <v>MM MULTIUSOS DESENGRASANTE 5/1 L/116 PLT</v>
          </cell>
          <cell r="D241">
            <v>5</v>
          </cell>
          <cell r="E241">
            <v>42866</v>
          </cell>
          <cell r="F241">
            <v>42866</v>
          </cell>
          <cell r="G241" t="str">
            <v>EM 106199</v>
          </cell>
          <cell r="H241">
            <v>7</v>
          </cell>
          <cell r="I241">
            <v>4679.5885699999999</v>
          </cell>
          <cell r="J241">
            <v>32757.119999999999</v>
          </cell>
          <cell r="K241">
            <v>59</v>
          </cell>
          <cell r="L241">
            <v>276083.40000000002</v>
          </cell>
          <cell r="M241" t="str">
            <v>MM</v>
          </cell>
          <cell r="N241" t="str">
            <v>MULTIUSOS 5/1</v>
          </cell>
          <cell r="O241" t="str">
            <v>DESENGRASANTE</v>
          </cell>
          <cell r="P241" t="str">
            <v>DETERGENTE 80081</v>
          </cell>
          <cell r="Q241">
            <v>696</v>
          </cell>
          <cell r="R241">
            <v>4872</v>
          </cell>
        </row>
        <row r="242">
          <cell r="B242" t="str">
            <v>109003-000600</v>
          </cell>
          <cell r="C242" t="str">
            <v>MM MULTIUSOS DESENGRASANTE 5/1 L/116 PLT</v>
          </cell>
          <cell r="D242">
            <v>5</v>
          </cell>
          <cell r="E242">
            <v>42870</v>
          </cell>
          <cell r="F242">
            <v>42870</v>
          </cell>
          <cell r="G242" t="str">
            <v>EM 106291</v>
          </cell>
          <cell r="H242">
            <v>1</v>
          </cell>
          <cell r="I242">
            <v>4648.49</v>
          </cell>
          <cell r="J242">
            <v>4648.49</v>
          </cell>
          <cell r="K242">
            <v>1</v>
          </cell>
          <cell r="L242">
            <v>4648.49</v>
          </cell>
          <cell r="M242" t="str">
            <v>MM</v>
          </cell>
          <cell r="N242" t="str">
            <v>MULTIUSOS 5/1</v>
          </cell>
          <cell r="O242" t="str">
            <v>DESENGRASANTE</v>
          </cell>
          <cell r="P242" t="str">
            <v>DETERGENTE 80081</v>
          </cell>
          <cell r="Q242">
            <v>696</v>
          </cell>
          <cell r="R242">
            <v>696</v>
          </cell>
        </row>
        <row r="243">
          <cell r="B243" t="str">
            <v>109003-000600</v>
          </cell>
          <cell r="C243" t="str">
            <v>MM MULTIUSOS DESENGRASANTE 5/1 L/116 PLT</v>
          </cell>
          <cell r="D243">
            <v>5</v>
          </cell>
          <cell r="E243">
            <v>42870</v>
          </cell>
          <cell r="F243">
            <v>42870</v>
          </cell>
          <cell r="G243" t="str">
            <v>EM 106320</v>
          </cell>
          <cell r="H243">
            <v>9</v>
          </cell>
          <cell r="I243">
            <v>4728.7888899999998</v>
          </cell>
          <cell r="J243">
            <v>42559.1</v>
          </cell>
          <cell r="K243">
            <v>10</v>
          </cell>
          <cell r="L243">
            <v>47207.59</v>
          </cell>
          <cell r="M243" t="str">
            <v>MM</v>
          </cell>
          <cell r="N243" t="str">
            <v>MULTIUSOS 5/1</v>
          </cell>
          <cell r="O243" t="str">
            <v>DESENGRASANTE</v>
          </cell>
          <cell r="P243" t="str">
            <v>DETERGENTE 80081</v>
          </cell>
          <cell r="Q243">
            <v>696</v>
          </cell>
          <cell r="R243">
            <v>6264</v>
          </cell>
        </row>
        <row r="244">
          <cell r="B244" t="str">
            <v>109003-000600</v>
          </cell>
          <cell r="C244" t="str">
            <v>MM MULTIUSOS DESENGRASANTE 5/1 L/116 PLT</v>
          </cell>
          <cell r="D244">
            <v>5</v>
          </cell>
          <cell r="E244">
            <v>42870</v>
          </cell>
          <cell r="F244">
            <v>42870</v>
          </cell>
          <cell r="G244" t="str">
            <v>EM 106321</v>
          </cell>
          <cell r="H244">
            <v>28</v>
          </cell>
          <cell r="I244">
            <v>4728.7889299999997</v>
          </cell>
          <cell r="J244">
            <v>132406.09</v>
          </cell>
          <cell r="K244">
            <v>38</v>
          </cell>
          <cell r="L244">
            <v>179613.68</v>
          </cell>
          <cell r="M244" t="str">
            <v>MM</v>
          </cell>
          <cell r="N244" t="str">
            <v>MULTIUSOS 5/1</v>
          </cell>
          <cell r="O244" t="str">
            <v>DESENGRASANTE</v>
          </cell>
          <cell r="P244" t="str">
            <v>DETERGENTE 80081</v>
          </cell>
          <cell r="Q244">
            <v>696</v>
          </cell>
          <cell r="R244">
            <v>19488</v>
          </cell>
        </row>
        <row r="245">
          <cell r="B245" t="str">
            <v>109003-000600</v>
          </cell>
          <cell r="C245" t="str">
            <v>MM MULTIUSOS DESENGRASANTE 5/1 L/116 PLT</v>
          </cell>
          <cell r="D245">
            <v>5</v>
          </cell>
          <cell r="E245">
            <v>42870</v>
          </cell>
          <cell r="F245">
            <v>42870</v>
          </cell>
          <cell r="G245" t="str">
            <v>EM 106322</v>
          </cell>
          <cell r="H245">
            <v>7</v>
          </cell>
          <cell r="I245">
            <v>4728.7914300000002</v>
          </cell>
          <cell r="J245">
            <v>33101.54</v>
          </cell>
          <cell r="K245">
            <v>45</v>
          </cell>
          <cell r="L245">
            <v>212715.22</v>
          </cell>
          <cell r="M245" t="str">
            <v>MM</v>
          </cell>
          <cell r="N245" t="str">
            <v>MULTIUSOS 5/1</v>
          </cell>
          <cell r="O245" t="str">
            <v>DESENGRASANTE</v>
          </cell>
          <cell r="P245" t="str">
            <v>DETERGENTE 80081</v>
          </cell>
          <cell r="Q245">
            <v>696</v>
          </cell>
          <cell r="R245">
            <v>4872</v>
          </cell>
        </row>
        <row r="246">
          <cell r="B246" t="str">
            <v>109003-000600</v>
          </cell>
          <cell r="C246" t="str">
            <v>MM MULTIUSOS DESENGRASANTE 5/1 L/116 PLT</v>
          </cell>
          <cell r="D246">
            <v>5</v>
          </cell>
          <cell r="E246">
            <v>42871</v>
          </cell>
          <cell r="F246">
            <v>42871</v>
          </cell>
          <cell r="G246" t="str">
            <v>EM 106382</v>
          </cell>
          <cell r="H246">
            <v>22</v>
          </cell>
          <cell r="I246">
            <v>4676.6127299999998</v>
          </cell>
          <cell r="J246">
            <v>102885.48</v>
          </cell>
          <cell r="K246">
            <v>30</v>
          </cell>
          <cell r="L246">
            <v>140701.51999999999</v>
          </cell>
          <cell r="M246" t="str">
            <v>MM</v>
          </cell>
          <cell r="N246" t="str">
            <v>MULTIUSOS 5/1</v>
          </cell>
          <cell r="O246" t="str">
            <v>DESENGRASANTE</v>
          </cell>
          <cell r="P246" t="str">
            <v>DETERGENTE 80081</v>
          </cell>
          <cell r="Q246">
            <v>696</v>
          </cell>
          <cell r="R246">
            <v>15312</v>
          </cell>
        </row>
        <row r="247">
          <cell r="B247" t="str">
            <v>109003-000600</v>
          </cell>
          <cell r="C247" t="str">
            <v>MM MULTIUSOS DESENGRASANTE 5/1 L/116 PLT</v>
          </cell>
          <cell r="D247">
            <v>5</v>
          </cell>
          <cell r="E247">
            <v>42871</v>
          </cell>
          <cell r="F247">
            <v>42871</v>
          </cell>
          <cell r="G247" t="str">
            <v>EM 106384</v>
          </cell>
          <cell r="H247">
            <v>18</v>
          </cell>
          <cell r="I247">
            <v>4676.0349999999999</v>
          </cell>
          <cell r="J247">
            <v>84168.63</v>
          </cell>
          <cell r="K247">
            <v>48</v>
          </cell>
          <cell r="L247">
            <v>224870.15</v>
          </cell>
          <cell r="M247" t="str">
            <v>MM</v>
          </cell>
          <cell r="N247" t="str">
            <v>MULTIUSOS 5/1</v>
          </cell>
          <cell r="O247" t="str">
            <v>DESENGRASANTE</v>
          </cell>
          <cell r="P247" t="str">
            <v>DETERGENTE 80081</v>
          </cell>
          <cell r="Q247">
            <v>696</v>
          </cell>
          <cell r="R247">
            <v>12528</v>
          </cell>
        </row>
        <row r="248">
          <cell r="B248" t="str">
            <v>109003-000600</v>
          </cell>
          <cell r="C248" t="str">
            <v>MM MULTIUSOS DESENGRASANTE 5/1 L/116 PLT</v>
          </cell>
          <cell r="D248">
            <v>5</v>
          </cell>
          <cell r="E248">
            <v>42877</v>
          </cell>
          <cell r="F248">
            <v>42877</v>
          </cell>
          <cell r="G248" t="str">
            <v>EM 106665</v>
          </cell>
          <cell r="H248">
            <v>10</v>
          </cell>
          <cell r="I248">
            <v>4671.1149999999998</v>
          </cell>
          <cell r="J248">
            <v>46711.15</v>
          </cell>
          <cell r="K248">
            <v>21</v>
          </cell>
          <cell r="L248">
            <v>98243.89</v>
          </cell>
          <cell r="M248" t="str">
            <v>MM</v>
          </cell>
          <cell r="N248" t="str">
            <v>MULTIUSOS 5/1</v>
          </cell>
          <cell r="O248" t="str">
            <v>DESENGRASANTE</v>
          </cell>
          <cell r="P248" t="str">
            <v>DETERGENTE 80081</v>
          </cell>
          <cell r="Q248">
            <v>696</v>
          </cell>
          <cell r="R248">
            <v>6960</v>
          </cell>
        </row>
        <row r="249">
          <cell r="B249" t="str">
            <v>109003-000600</v>
          </cell>
          <cell r="C249" t="str">
            <v>MM MULTIUSOS DESENGRASANTE 5/1 L/116 PLT</v>
          </cell>
          <cell r="D249">
            <v>5</v>
          </cell>
          <cell r="E249">
            <v>42877</v>
          </cell>
          <cell r="F249">
            <v>42877</v>
          </cell>
          <cell r="G249" t="str">
            <v>EM 106666</v>
          </cell>
          <cell r="H249">
            <v>28</v>
          </cell>
          <cell r="I249">
            <v>4671.1171400000003</v>
          </cell>
          <cell r="J249">
            <v>130791.28</v>
          </cell>
          <cell r="K249">
            <v>49</v>
          </cell>
          <cell r="L249">
            <v>229035.17</v>
          </cell>
          <cell r="M249" t="str">
            <v>MM</v>
          </cell>
          <cell r="N249" t="str">
            <v>MULTIUSOS 5/1</v>
          </cell>
          <cell r="O249" t="str">
            <v>DESENGRASANTE</v>
          </cell>
          <cell r="P249" t="str">
            <v>DETERGENTE 80081</v>
          </cell>
          <cell r="Q249">
            <v>696</v>
          </cell>
          <cell r="R249">
            <v>19488</v>
          </cell>
        </row>
        <row r="250">
          <cell r="B250" t="str">
            <v>109003-000600</v>
          </cell>
          <cell r="C250" t="str">
            <v>MM MULTIUSOS DESENGRASANTE 5/1 L/116 PLT</v>
          </cell>
          <cell r="D250">
            <v>5</v>
          </cell>
          <cell r="E250">
            <v>42877</v>
          </cell>
          <cell r="F250">
            <v>42877</v>
          </cell>
          <cell r="G250" t="str">
            <v>EM 106667</v>
          </cell>
          <cell r="H250">
            <v>12</v>
          </cell>
          <cell r="I250">
            <v>4671.1183300000002</v>
          </cell>
          <cell r="J250">
            <v>56053.42</v>
          </cell>
          <cell r="K250">
            <v>61</v>
          </cell>
          <cell r="L250">
            <v>285088.59000000003</v>
          </cell>
          <cell r="M250" t="str">
            <v>MM</v>
          </cell>
          <cell r="N250" t="str">
            <v>MULTIUSOS 5/1</v>
          </cell>
          <cell r="O250" t="str">
            <v>DESENGRASANTE</v>
          </cell>
          <cell r="P250" t="str">
            <v>DETERGENTE 80081</v>
          </cell>
          <cell r="Q250">
            <v>696</v>
          </cell>
          <cell r="R250">
            <v>8352</v>
          </cell>
        </row>
        <row r="251">
          <cell r="B251" t="str">
            <v>109003-000600</v>
          </cell>
          <cell r="C251" t="str">
            <v>MM MULTIUSOS DESENGRASANTE 5/1 L/116 PLT</v>
          </cell>
          <cell r="D251">
            <v>5</v>
          </cell>
          <cell r="E251">
            <v>42878</v>
          </cell>
          <cell r="F251">
            <v>42878</v>
          </cell>
          <cell r="G251" t="str">
            <v>EM 106719</v>
          </cell>
          <cell r="H251">
            <v>17</v>
          </cell>
          <cell r="I251">
            <v>4667.8158800000001</v>
          </cell>
          <cell r="J251">
            <v>79352.87</v>
          </cell>
          <cell r="K251">
            <v>24</v>
          </cell>
          <cell r="L251">
            <v>112072.46</v>
          </cell>
          <cell r="M251" t="str">
            <v>MM</v>
          </cell>
          <cell r="N251" t="str">
            <v>MULTIUSOS 5/1</v>
          </cell>
          <cell r="O251" t="str">
            <v>DESENGRASANTE</v>
          </cell>
          <cell r="P251" t="str">
            <v>DETERGENTE 80081</v>
          </cell>
          <cell r="Q251">
            <v>696</v>
          </cell>
          <cell r="R251">
            <v>11832</v>
          </cell>
        </row>
        <row r="252">
          <cell r="B252" t="str">
            <v>109003-000600</v>
          </cell>
          <cell r="C252" t="str">
            <v>MM MULTIUSOS DESENGRASANTE 5/1 L/116 PLT</v>
          </cell>
          <cell r="D252">
            <v>5</v>
          </cell>
          <cell r="E252">
            <v>42878</v>
          </cell>
          <cell r="F252">
            <v>42878</v>
          </cell>
          <cell r="G252" t="str">
            <v>EM 106721</v>
          </cell>
          <cell r="H252">
            <v>24</v>
          </cell>
          <cell r="I252">
            <v>4667.6904199999999</v>
          </cell>
          <cell r="J252">
            <v>112024.57</v>
          </cell>
          <cell r="K252">
            <v>48</v>
          </cell>
          <cell r="L252">
            <v>224097.03</v>
          </cell>
          <cell r="M252" t="str">
            <v>MM</v>
          </cell>
          <cell r="N252" t="str">
            <v>MULTIUSOS 5/1</v>
          </cell>
          <cell r="O252" t="str">
            <v>DESENGRASANTE</v>
          </cell>
          <cell r="P252" t="str">
            <v>DETERGENTE 80081</v>
          </cell>
          <cell r="Q252">
            <v>696</v>
          </cell>
          <cell r="R252">
            <v>16704</v>
          </cell>
        </row>
        <row r="253">
          <cell r="B253" t="str">
            <v>109003-000600</v>
          </cell>
          <cell r="C253" t="str">
            <v>MM MULTIUSOS DESENGRASANTE 5/1 L/116 PLT</v>
          </cell>
          <cell r="D253">
            <v>5</v>
          </cell>
          <cell r="E253">
            <v>42881</v>
          </cell>
          <cell r="F253">
            <v>42880</v>
          </cell>
          <cell r="G253" t="str">
            <v>EM 106851</v>
          </cell>
          <cell r="H253">
            <v>6</v>
          </cell>
          <cell r="I253">
            <v>4637.2866700000004</v>
          </cell>
          <cell r="J253">
            <v>27823.72</v>
          </cell>
          <cell r="K253">
            <v>6</v>
          </cell>
          <cell r="L253">
            <v>27823.72</v>
          </cell>
          <cell r="M253" t="str">
            <v>MM</v>
          </cell>
          <cell r="N253" t="str">
            <v>MULTIUSOS 5/1</v>
          </cell>
          <cell r="O253" t="str">
            <v>DESENGRASANTE</v>
          </cell>
          <cell r="P253" t="str">
            <v>DETERGENTE 80081</v>
          </cell>
          <cell r="Q253">
            <v>696</v>
          </cell>
          <cell r="R253">
            <v>4176</v>
          </cell>
        </row>
        <row r="254">
          <cell r="B254" t="str">
            <v>109003-000600</v>
          </cell>
          <cell r="C254" t="str">
            <v>MM MULTIUSOS DESENGRASANTE 5/1 L/116 PLT</v>
          </cell>
          <cell r="D254">
            <v>5</v>
          </cell>
          <cell r="E254">
            <v>42881</v>
          </cell>
          <cell r="F254">
            <v>42880</v>
          </cell>
          <cell r="G254" t="str">
            <v>EM 106853</v>
          </cell>
          <cell r="H254">
            <v>29</v>
          </cell>
          <cell r="I254">
            <v>4637.2882799999998</v>
          </cell>
          <cell r="J254">
            <v>134481.35999999999</v>
          </cell>
          <cell r="K254">
            <v>35</v>
          </cell>
          <cell r="L254">
            <v>162305.07999999999</v>
          </cell>
          <cell r="M254" t="str">
            <v>MM</v>
          </cell>
          <cell r="N254" t="str">
            <v>MULTIUSOS 5/1</v>
          </cell>
          <cell r="O254" t="str">
            <v>DESENGRASANTE</v>
          </cell>
          <cell r="P254" t="str">
            <v>DETERGENTE 80081</v>
          </cell>
          <cell r="Q254">
            <v>696</v>
          </cell>
          <cell r="R254">
            <v>20184</v>
          </cell>
        </row>
        <row r="255">
          <cell r="B255" t="str">
            <v>109003-000600</v>
          </cell>
          <cell r="C255" t="str">
            <v>MM MULTIUSOS DESENGRASANTE 5/1 L/116 PLT</v>
          </cell>
          <cell r="D255">
            <v>5</v>
          </cell>
          <cell r="E255">
            <v>42881</v>
          </cell>
          <cell r="F255">
            <v>42881</v>
          </cell>
          <cell r="G255" t="str">
            <v>EM 106855</v>
          </cell>
          <cell r="H255">
            <v>12</v>
          </cell>
          <cell r="I255">
            <v>4637.26667</v>
          </cell>
          <cell r="J255">
            <v>55647.199999999997</v>
          </cell>
          <cell r="K255">
            <v>47</v>
          </cell>
          <cell r="L255">
            <v>217952.28</v>
          </cell>
          <cell r="M255" t="str">
            <v>MM</v>
          </cell>
          <cell r="N255" t="str">
            <v>MULTIUSOS 5/1</v>
          </cell>
          <cell r="O255" t="str">
            <v>DESENGRASANTE</v>
          </cell>
          <cell r="P255" t="str">
            <v>DETERGENTE 80081</v>
          </cell>
          <cell r="Q255">
            <v>696</v>
          </cell>
          <cell r="R255">
            <v>8352</v>
          </cell>
        </row>
        <row r="256">
          <cell r="B256" t="str">
            <v>109003-000600</v>
          </cell>
          <cell r="C256" t="str">
            <v>MM MULTIUSOS DESENGRASANTE 5/1 L/116 PLT</v>
          </cell>
          <cell r="D256">
            <v>5</v>
          </cell>
          <cell r="E256">
            <v>42884</v>
          </cell>
          <cell r="F256">
            <v>42884</v>
          </cell>
          <cell r="G256" t="str">
            <v>EM 106982</v>
          </cell>
          <cell r="H256">
            <v>17</v>
          </cell>
          <cell r="I256">
            <v>4664.0252899999996</v>
          </cell>
          <cell r="J256">
            <v>79288.429999999993</v>
          </cell>
          <cell r="K256">
            <v>29</v>
          </cell>
          <cell r="L256">
            <v>134935.82</v>
          </cell>
          <cell r="M256" t="str">
            <v>MM</v>
          </cell>
          <cell r="N256" t="str">
            <v>MULTIUSOS 5/1</v>
          </cell>
          <cell r="O256" t="str">
            <v>DESENGRASANTE</v>
          </cell>
          <cell r="P256" t="str">
            <v>DETERGENTE 80081</v>
          </cell>
          <cell r="Q256">
            <v>696</v>
          </cell>
          <cell r="R256">
            <v>11832</v>
          </cell>
        </row>
        <row r="257">
          <cell r="B257" t="str">
            <v>109003-000600</v>
          </cell>
          <cell r="C257" t="str">
            <v>MM MULTIUSOS DESENGRASANTE 5/1 L/116 PLT</v>
          </cell>
          <cell r="D257">
            <v>5</v>
          </cell>
          <cell r="E257">
            <v>42884</v>
          </cell>
          <cell r="F257">
            <v>42884</v>
          </cell>
          <cell r="G257" t="str">
            <v>EM 106983</v>
          </cell>
          <cell r="H257">
            <v>23</v>
          </cell>
          <cell r="I257">
            <v>4664.0260900000003</v>
          </cell>
          <cell r="J257">
            <v>107272.6</v>
          </cell>
          <cell r="K257">
            <v>52</v>
          </cell>
          <cell r="L257">
            <v>242208.42</v>
          </cell>
          <cell r="M257" t="str">
            <v>MM</v>
          </cell>
          <cell r="N257" t="str">
            <v>MULTIUSOS 5/1</v>
          </cell>
          <cell r="O257" t="str">
            <v>DESENGRASANTE</v>
          </cell>
          <cell r="P257" t="str">
            <v>DETERGENTE 80081</v>
          </cell>
          <cell r="Q257">
            <v>696</v>
          </cell>
          <cell r="R257">
            <v>16008</v>
          </cell>
        </row>
        <row r="258">
          <cell r="B258" t="str">
            <v>109003-001000</v>
          </cell>
          <cell r="C258" t="str">
            <v>MM DESENGRASANTE MULTIUSOS CONCENTRADO 10 L/100 PLT</v>
          </cell>
          <cell r="D258">
            <v>5</v>
          </cell>
          <cell r="E258">
            <v>42863</v>
          </cell>
          <cell r="F258">
            <v>42863</v>
          </cell>
          <cell r="G258" t="str">
            <v>EM 105932</v>
          </cell>
          <cell r="H258">
            <v>19</v>
          </cell>
          <cell r="I258">
            <v>5516.2447400000001</v>
          </cell>
          <cell r="J258">
            <v>104808.65</v>
          </cell>
          <cell r="K258">
            <v>32</v>
          </cell>
          <cell r="L258">
            <v>176237.97</v>
          </cell>
          <cell r="M258" t="str">
            <v>MM</v>
          </cell>
          <cell r="N258" t="str">
            <v>MULTIUSOS 10L</v>
          </cell>
          <cell r="O258" t="str">
            <v>DESENGRASANTE</v>
          </cell>
          <cell r="P258" t="str">
            <v>DETERGENTE 80081</v>
          </cell>
          <cell r="Q258">
            <v>1000</v>
          </cell>
          <cell r="R258">
            <v>19000</v>
          </cell>
        </row>
        <row r="259">
          <cell r="B259" t="str">
            <v>109003-001000</v>
          </cell>
          <cell r="C259" t="str">
            <v>MM DESENGRASANTE MULTIUSOS CONCENTRADO 10 L/100 PLT</v>
          </cell>
          <cell r="D259">
            <v>5</v>
          </cell>
          <cell r="E259">
            <v>42864</v>
          </cell>
          <cell r="F259">
            <v>42864</v>
          </cell>
          <cell r="G259" t="str">
            <v>EM 106044</v>
          </cell>
          <cell r="H259">
            <v>20</v>
          </cell>
          <cell r="I259">
            <v>5516.6850000000004</v>
          </cell>
          <cell r="J259">
            <v>110333.7</v>
          </cell>
          <cell r="K259">
            <v>43</v>
          </cell>
          <cell r="L259">
            <v>237004.75</v>
          </cell>
          <cell r="M259" t="str">
            <v>MM</v>
          </cell>
          <cell r="N259" t="str">
            <v>MULTIUSOS 10L</v>
          </cell>
          <cell r="O259" t="str">
            <v>DESENGRASANTE</v>
          </cell>
          <cell r="P259" t="str">
            <v>DETERGENTE 80081</v>
          </cell>
          <cell r="Q259">
            <v>1000</v>
          </cell>
          <cell r="R259">
            <v>20000</v>
          </cell>
        </row>
        <row r="260">
          <cell r="B260" t="str">
            <v>109003-001000</v>
          </cell>
          <cell r="C260" t="str">
            <v>MM DESENGRASANTE MULTIUSOS CONCENTRADO 10 L/100 PLT</v>
          </cell>
          <cell r="D260">
            <v>5</v>
          </cell>
          <cell r="E260">
            <v>42873</v>
          </cell>
          <cell r="F260">
            <v>42873</v>
          </cell>
          <cell r="G260" t="str">
            <v>EM 106520</v>
          </cell>
          <cell r="H260">
            <v>20</v>
          </cell>
          <cell r="I260">
            <v>5524.4515000000001</v>
          </cell>
          <cell r="J260">
            <v>110489.03</v>
          </cell>
          <cell r="K260">
            <v>39</v>
          </cell>
          <cell r="L260">
            <v>215203.81</v>
          </cell>
          <cell r="M260" t="str">
            <v>MM</v>
          </cell>
          <cell r="N260" t="str">
            <v>MULTIUSOS 10L</v>
          </cell>
          <cell r="O260" t="str">
            <v>DESENGRASANTE</v>
          </cell>
          <cell r="P260" t="str">
            <v>DETERGENTE 80081</v>
          </cell>
          <cell r="Q260">
            <v>1000</v>
          </cell>
          <cell r="R260">
            <v>20000</v>
          </cell>
        </row>
        <row r="261">
          <cell r="B261" t="str">
            <v>109003-001000</v>
          </cell>
          <cell r="C261" t="str">
            <v>MM DESENGRASANTE MULTIUSOS CONCENTRADO 10 L/100 PLT</v>
          </cell>
          <cell r="D261">
            <v>5</v>
          </cell>
          <cell r="E261">
            <v>42874</v>
          </cell>
          <cell r="F261">
            <v>42874</v>
          </cell>
          <cell r="G261" t="str">
            <v>EM 106570</v>
          </cell>
          <cell r="H261">
            <v>19</v>
          </cell>
          <cell r="I261">
            <v>5497.1631600000001</v>
          </cell>
          <cell r="J261">
            <v>104446.1</v>
          </cell>
          <cell r="K261">
            <v>38</v>
          </cell>
          <cell r="L261">
            <v>209288.98</v>
          </cell>
          <cell r="M261" t="str">
            <v>MM</v>
          </cell>
          <cell r="N261" t="str">
            <v>MULTIUSOS 10L</v>
          </cell>
          <cell r="O261" t="str">
            <v>DESENGRASANTE</v>
          </cell>
          <cell r="P261" t="str">
            <v>DETERGENTE 80081</v>
          </cell>
          <cell r="Q261">
            <v>1000</v>
          </cell>
          <cell r="R261">
            <v>19000</v>
          </cell>
        </row>
        <row r="262">
          <cell r="B262" t="str">
            <v>109003-001000</v>
          </cell>
          <cell r="C262" t="str">
            <v>MM DESENGRASANTE MULTIUSOS CONCENTRADO 10 L/100 PLT</v>
          </cell>
          <cell r="D262">
            <v>5</v>
          </cell>
          <cell r="E262">
            <v>42886</v>
          </cell>
          <cell r="F262">
            <v>42886</v>
          </cell>
          <cell r="G262" t="str">
            <v>EM 107067</v>
          </cell>
          <cell r="H262">
            <v>18</v>
          </cell>
          <cell r="I262">
            <v>5514.9777800000002</v>
          </cell>
          <cell r="J262">
            <v>99269.6</v>
          </cell>
          <cell r="K262">
            <v>37</v>
          </cell>
          <cell r="L262">
            <v>203914.09</v>
          </cell>
          <cell r="M262" t="str">
            <v>MM</v>
          </cell>
          <cell r="N262" t="str">
            <v>MULTIUSOS 10L</v>
          </cell>
          <cell r="O262" t="str">
            <v>DESENGRASANTE</v>
          </cell>
          <cell r="P262" t="str">
            <v>DETERGENTE 80081</v>
          </cell>
          <cell r="Q262">
            <v>1000</v>
          </cell>
          <cell r="R262">
            <v>18000</v>
          </cell>
        </row>
        <row r="263">
          <cell r="B263" t="str">
            <v>109004-000600</v>
          </cell>
          <cell r="C263" t="str">
            <v>MM VIDRIOS Y SUPERFICIES 5/1 L/116 PLT</v>
          </cell>
          <cell r="D263">
            <v>5</v>
          </cell>
          <cell r="E263">
            <v>42858</v>
          </cell>
          <cell r="F263">
            <v>42857</v>
          </cell>
          <cell r="G263" t="str">
            <v>EM 105672</v>
          </cell>
          <cell r="H263">
            <v>6</v>
          </cell>
          <cell r="I263">
            <v>3548.5583299999998</v>
          </cell>
          <cell r="J263">
            <v>21291.35</v>
          </cell>
          <cell r="K263">
            <v>9</v>
          </cell>
          <cell r="L263">
            <v>31974.18</v>
          </cell>
          <cell r="M263" t="str">
            <v>MM</v>
          </cell>
          <cell r="N263" t="str">
            <v>VIDRIOS Y SUPERFICIES 5/1</v>
          </cell>
          <cell r="O263">
            <v>0</v>
          </cell>
          <cell r="P263" t="str">
            <v>DETERGENTE 80081</v>
          </cell>
          <cell r="Q263">
            <v>696</v>
          </cell>
          <cell r="R263">
            <v>4176</v>
          </cell>
        </row>
        <row r="264">
          <cell r="B264" t="str">
            <v>109004-000600</v>
          </cell>
          <cell r="C264" t="str">
            <v>MM VIDRIOS Y SUPERFICIES 5/1 L/116 PLT</v>
          </cell>
          <cell r="D264">
            <v>5</v>
          </cell>
          <cell r="E264">
            <v>42859</v>
          </cell>
          <cell r="F264">
            <v>42859</v>
          </cell>
          <cell r="G264" t="str">
            <v>EM 105785</v>
          </cell>
          <cell r="H264">
            <v>12</v>
          </cell>
          <cell r="I264">
            <v>3576.67</v>
          </cell>
          <cell r="J264">
            <v>42920.04</v>
          </cell>
          <cell r="K264">
            <v>21</v>
          </cell>
          <cell r="L264">
            <v>74894.22</v>
          </cell>
          <cell r="M264" t="str">
            <v>MM</v>
          </cell>
          <cell r="N264" t="str">
            <v>VIDRIOS Y SUPERFICIES 5/1</v>
          </cell>
          <cell r="O264">
            <v>0</v>
          </cell>
          <cell r="P264" t="str">
            <v>DETERGENTE 80081</v>
          </cell>
          <cell r="Q264">
            <v>696</v>
          </cell>
          <cell r="R264">
            <v>8352</v>
          </cell>
        </row>
        <row r="265">
          <cell r="B265" t="str">
            <v>109004-000600</v>
          </cell>
          <cell r="C265" t="str">
            <v>MM VIDRIOS Y SUPERFICIES 5/1 L/116 PLT</v>
          </cell>
          <cell r="D265">
            <v>5</v>
          </cell>
          <cell r="E265">
            <v>42859</v>
          </cell>
          <cell r="F265">
            <v>42859</v>
          </cell>
          <cell r="G265" t="str">
            <v>EM 105820</v>
          </cell>
          <cell r="H265">
            <v>16</v>
          </cell>
          <cell r="I265">
            <v>3578.5568800000001</v>
          </cell>
          <cell r="J265">
            <v>57256.91</v>
          </cell>
          <cell r="K265">
            <v>19</v>
          </cell>
          <cell r="L265">
            <v>67956.09</v>
          </cell>
          <cell r="M265" t="str">
            <v>MM</v>
          </cell>
          <cell r="N265" t="str">
            <v>VIDRIOS Y SUPERFICIES 5/1</v>
          </cell>
          <cell r="O265">
            <v>0</v>
          </cell>
          <cell r="P265" t="str">
            <v>DETERGENTE 80081</v>
          </cell>
          <cell r="Q265">
            <v>696</v>
          </cell>
          <cell r="R265">
            <v>11136</v>
          </cell>
        </row>
        <row r="266">
          <cell r="B266" t="str">
            <v>109004-000600</v>
          </cell>
          <cell r="C266" t="str">
            <v>MM VIDRIOS Y SUPERFICIES 5/1 L/116 PLT</v>
          </cell>
          <cell r="D266">
            <v>5</v>
          </cell>
          <cell r="E266">
            <v>42859</v>
          </cell>
          <cell r="F266">
            <v>42859</v>
          </cell>
          <cell r="G266" t="str">
            <v>EM 105821</v>
          </cell>
          <cell r="H266">
            <v>17</v>
          </cell>
          <cell r="I266">
            <v>3578.5523499999999</v>
          </cell>
          <cell r="J266">
            <v>60835.39</v>
          </cell>
          <cell r="K266">
            <v>36</v>
          </cell>
          <cell r="L266">
            <v>128791.48</v>
          </cell>
          <cell r="M266" t="str">
            <v>MM</v>
          </cell>
          <cell r="N266" t="str">
            <v>VIDRIOS Y SUPERFICIES 5/1</v>
          </cell>
          <cell r="O266">
            <v>0</v>
          </cell>
          <cell r="P266" t="str">
            <v>DETERGENTE 80081</v>
          </cell>
          <cell r="Q266">
            <v>696</v>
          </cell>
          <cell r="R266">
            <v>11832</v>
          </cell>
        </row>
        <row r="267">
          <cell r="B267" t="str">
            <v>109004-000600</v>
          </cell>
          <cell r="C267" t="str">
            <v>MM VIDRIOS Y SUPERFICIES 5/1 L/116 PLT</v>
          </cell>
          <cell r="D267">
            <v>5</v>
          </cell>
          <cell r="E267">
            <v>42859</v>
          </cell>
          <cell r="F267">
            <v>42859</v>
          </cell>
          <cell r="G267" t="str">
            <v>EM 105822</v>
          </cell>
          <cell r="H267">
            <v>8</v>
          </cell>
          <cell r="I267">
            <v>3578.55125</v>
          </cell>
          <cell r="J267">
            <v>28628.41</v>
          </cell>
          <cell r="K267">
            <v>44</v>
          </cell>
          <cell r="L267">
            <v>157419.89000000001</v>
          </cell>
          <cell r="M267" t="str">
            <v>MM</v>
          </cell>
          <cell r="N267" t="str">
            <v>VIDRIOS Y SUPERFICIES 5/1</v>
          </cell>
          <cell r="O267">
            <v>0</v>
          </cell>
          <cell r="P267" t="str">
            <v>DETERGENTE 80081</v>
          </cell>
          <cell r="Q267">
            <v>696</v>
          </cell>
          <cell r="R267">
            <v>5568</v>
          </cell>
        </row>
        <row r="268">
          <cell r="B268" t="str">
            <v>109004-000600</v>
          </cell>
          <cell r="C268" t="str">
            <v>MM VIDRIOS Y SUPERFICIES 5/1 L/116 PLT</v>
          </cell>
          <cell r="D268">
            <v>5</v>
          </cell>
          <cell r="E268">
            <v>42859</v>
          </cell>
          <cell r="F268">
            <v>42859</v>
          </cell>
          <cell r="G268" t="str">
            <v>EM 105823</v>
          </cell>
          <cell r="H268">
            <v>15</v>
          </cell>
          <cell r="I268">
            <v>3578.5533300000002</v>
          </cell>
          <cell r="J268">
            <v>53678.3</v>
          </cell>
          <cell r="K268">
            <v>59</v>
          </cell>
          <cell r="L268">
            <v>211098.19</v>
          </cell>
          <cell r="M268" t="str">
            <v>MM</v>
          </cell>
          <cell r="N268" t="str">
            <v>VIDRIOS Y SUPERFICIES 5/1</v>
          </cell>
          <cell r="O268">
            <v>0</v>
          </cell>
          <cell r="P268" t="str">
            <v>DETERGENTE 80081</v>
          </cell>
          <cell r="Q268">
            <v>696</v>
          </cell>
          <cell r="R268">
            <v>10440</v>
          </cell>
        </row>
        <row r="269">
          <cell r="B269" t="str">
            <v>109004-000600</v>
          </cell>
          <cell r="C269" t="str">
            <v>MM VIDRIOS Y SUPERFICIES 5/1 L/116 PLT</v>
          </cell>
          <cell r="D269">
            <v>5</v>
          </cell>
          <cell r="E269">
            <v>42860</v>
          </cell>
          <cell r="F269">
            <v>42859</v>
          </cell>
          <cell r="G269" t="str">
            <v>EM 105826</v>
          </cell>
          <cell r="H269">
            <v>13</v>
          </cell>
          <cell r="I269">
            <v>3578.55231</v>
          </cell>
          <cell r="J269">
            <v>46521.18</v>
          </cell>
          <cell r="K269">
            <v>14</v>
          </cell>
          <cell r="L269">
            <v>50099.11</v>
          </cell>
          <cell r="M269" t="str">
            <v>MM</v>
          </cell>
          <cell r="N269" t="str">
            <v>VIDRIOS Y SUPERFICIES 5/1</v>
          </cell>
          <cell r="O269">
            <v>0</v>
          </cell>
          <cell r="P269" t="str">
            <v>DETERGENTE 80081</v>
          </cell>
          <cell r="Q269">
            <v>696</v>
          </cell>
          <cell r="R269">
            <v>9048</v>
          </cell>
        </row>
        <row r="270">
          <cell r="B270" t="str">
            <v>109004-000600</v>
          </cell>
          <cell r="C270" t="str">
            <v>MM VIDRIOS Y SUPERFICIES 5/1 L/116 PLT</v>
          </cell>
          <cell r="D270">
            <v>5</v>
          </cell>
          <cell r="E270">
            <v>42860</v>
          </cell>
          <cell r="F270">
            <v>42859</v>
          </cell>
          <cell r="G270" t="str">
            <v>EM 105827</v>
          </cell>
          <cell r="H270">
            <v>6</v>
          </cell>
          <cell r="I270">
            <v>3578.5533300000002</v>
          </cell>
          <cell r="J270">
            <v>21471.32</v>
          </cell>
          <cell r="K270">
            <v>20</v>
          </cell>
          <cell r="L270">
            <v>71570.429999999993</v>
          </cell>
          <cell r="M270" t="str">
            <v>MM</v>
          </cell>
          <cell r="N270" t="str">
            <v>VIDRIOS Y SUPERFICIES 5/1</v>
          </cell>
          <cell r="O270">
            <v>0</v>
          </cell>
          <cell r="P270" t="str">
            <v>DETERGENTE 80081</v>
          </cell>
          <cell r="Q270">
            <v>696</v>
          </cell>
          <cell r="R270">
            <v>4176</v>
          </cell>
        </row>
        <row r="271">
          <cell r="B271" t="str">
            <v>109004-000600</v>
          </cell>
          <cell r="C271" t="str">
            <v>MM VIDRIOS Y SUPERFICIES 5/1 L/116 PLT</v>
          </cell>
          <cell r="D271">
            <v>5</v>
          </cell>
          <cell r="E271">
            <v>42860</v>
          </cell>
          <cell r="F271">
            <v>42859</v>
          </cell>
          <cell r="G271" t="str">
            <v>EM 105828</v>
          </cell>
          <cell r="H271">
            <v>7</v>
          </cell>
          <cell r="I271">
            <v>3578.55429</v>
          </cell>
          <cell r="J271">
            <v>25049.88</v>
          </cell>
          <cell r="K271">
            <v>27</v>
          </cell>
          <cell r="L271">
            <v>96620.31</v>
          </cell>
          <cell r="M271" t="str">
            <v>MM</v>
          </cell>
          <cell r="N271" t="str">
            <v>VIDRIOS Y SUPERFICIES 5/1</v>
          </cell>
          <cell r="O271">
            <v>0</v>
          </cell>
          <cell r="P271" t="str">
            <v>DETERGENTE 80081</v>
          </cell>
          <cell r="Q271">
            <v>696</v>
          </cell>
          <cell r="R271">
            <v>4872</v>
          </cell>
        </row>
        <row r="272">
          <cell r="B272" t="str">
            <v>109004-000600</v>
          </cell>
          <cell r="C272" t="str">
            <v>MM VIDRIOS Y SUPERFICIES 5/1 L/116 PLT</v>
          </cell>
          <cell r="D272">
            <v>5</v>
          </cell>
          <cell r="E272">
            <v>42872</v>
          </cell>
          <cell r="F272">
            <v>42872</v>
          </cell>
          <cell r="G272" t="str">
            <v>EM 106473</v>
          </cell>
          <cell r="H272">
            <v>9</v>
          </cell>
          <cell r="I272">
            <v>3568.5755600000002</v>
          </cell>
          <cell r="J272">
            <v>32117.18</v>
          </cell>
          <cell r="K272">
            <v>16</v>
          </cell>
          <cell r="L272">
            <v>57166.89</v>
          </cell>
          <cell r="M272" t="str">
            <v>MM</v>
          </cell>
          <cell r="N272" t="str">
            <v>VIDRIOS Y SUPERFICIES 5/1</v>
          </cell>
          <cell r="O272">
            <v>0</v>
          </cell>
          <cell r="P272" t="str">
            <v>DETERGENTE 80081</v>
          </cell>
          <cell r="Q272">
            <v>696</v>
          </cell>
          <cell r="R272">
            <v>6264</v>
          </cell>
        </row>
        <row r="273">
          <cell r="B273" t="str">
            <v>109004-000600</v>
          </cell>
          <cell r="C273" t="str">
            <v>MM VIDRIOS Y SUPERFICIES 5/1 L/116 PLT</v>
          </cell>
          <cell r="D273">
            <v>5</v>
          </cell>
          <cell r="E273">
            <v>42872</v>
          </cell>
          <cell r="F273">
            <v>42872</v>
          </cell>
          <cell r="G273" t="str">
            <v>EM 106474</v>
          </cell>
          <cell r="H273">
            <v>28</v>
          </cell>
          <cell r="I273">
            <v>3568.5746399999998</v>
          </cell>
          <cell r="J273">
            <v>99920.09</v>
          </cell>
          <cell r="K273">
            <v>44</v>
          </cell>
          <cell r="L273">
            <v>157086.98000000001</v>
          </cell>
          <cell r="M273" t="str">
            <v>MM</v>
          </cell>
          <cell r="N273" t="str">
            <v>VIDRIOS Y SUPERFICIES 5/1</v>
          </cell>
          <cell r="O273">
            <v>0</v>
          </cell>
          <cell r="P273" t="str">
            <v>DETERGENTE 80081</v>
          </cell>
          <cell r="Q273">
            <v>696</v>
          </cell>
          <cell r="R273">
            <v>19488</v>
          </cell>
        </row>
        <row r="274">
          <cell r="B274" t="str">
            <v>109004-000600</v>
          </cell>
          <cell r="C274" t="str">
            <v>MM VIDRIOS Y SUPERFICIES 5/1 L/116 PLT</v>
          </cell>
          <cell r="D274">
            <v>5</v>
          </cell>
          <cell r="E274">
            <v>42872</v>
          </cell>
          <cell r="F274">
            <v>42872</v>
          </cell>
          <cell r="G274" t="str">
            <v>EM 106475</v>
          </cell>
          <cell r="H274">
            <v>6</v>
          </cell>
          <cell r="I274">
            <v>3568.5766699999999</v>
          </cell>
          <cell r="J274">
            <v>21411.46</v>
          </cell>
          <cell r="K274">
            <v>50</v>
          </cell>
          <cell r="L274">
            <v>178498.44</v>
          </cell>
          <cell r="M274" t="str">
            <v>MM</v>
          </cell>
          <cell r="N274" t="str">
            <v>VIDRIOS Y SUPERFICIES 5/1</v>
          </cell>
          <cell r="O274">
            <v>0</v>
          </cell>
          <cell r="P274" t="str">
            <v>DETERGENTE 80081</v>
          </cell>
          <cell r="Q274">
            <v>696</v>
          </cell>
          <cell r="R274">
            <v>4176</v>
          </cell>
        </row>
        <row r="275">
          <cell r="B275" t="str">
            <v>109004-000600</v>
          </cell>
          <cell r="C275" t="str">
            <v>MM VIDRIOS Y SUPERFICIES 5/1 L/116 PLT</v>
          </cell>
          <cell r="D275">
            <v>5</v>
          </cell>
          <cell r="E275">
            <v>42873</v>
          </cell>
          <cell r="F275">
            <v>42873</v>
          </cell>
          <cell r="G275" t="str">
            <v>EM 106539</v>
          </cell>
          <cell r="H275">
            <v>56</v>
          </cell>
          <cell r="I275">
            <v>3565.4085700000001</v>
          </cell>
          <cell r="J275">
            <v>199662.88</v>
          </cell>
          <cell r="K275">
            <v>64</v>
          </cell>
          <cell r="L275">
            <v>228222.63</v>
          </cell>
          <cell r="M275" t="str">
            <v>MM</v>
          </cell>
          <cell r="N275" t="str">
            <v>VIDRIOS Y SUPERFICIES 5/1</v>
          </cell>
          <cell r="O275">
            <v>0</v>
          </cell>
          <cell r="P275" t="str">
            <v>DETERGENTE 80081</v>
          </cell>
          <cell r="Q275">
            <v>696</v>
          </cell>
          <cell r="R275">
            <v>38976</v>
          </cell>
        </row>
        <row r="276">
          <cell r="B276" t="str">
            <v>109004-000600</v>
          </cell>
          <cell r="C276" t="str">
            <v>MM VIDRIOS Y SUPERFICIES 5/1 L/116 PLT</v>
          </cell>
          <cell r="D276">
            <v>5</v>
          </cell>
          <cell r="E276">
            <v>42873</v>
          </cell>
          <cell r="F276">
            <v>42873</v>
          </cell>
          <cell r="G276" t="str">
            <v>EM 106541</v>
          </cell>
          <cell r="H276">
            <v>17</v>
          </cell>
          <cell r="I276">
            <v>3565.4317700000001</v>
          </cell>
          <cell r="J276">
            <v>60612.34</v>
          </cell>
          <cell r="K276">
            <v>81</v>
          </cell>
          <cell r="L276">
            <v>288834.96999999997</v>
          </cell>
          <cell r="M276" t="str">
            <v>MM</v>
          </cell>
          <cell r="N276" t="str">
            <v>VIDRIOS Y SUPERFICIES 5/1</v>
          </cell>
          <cell r="O276">
            <v>0</v>
          </cell>
          <cell r="P276" t="str">
            <v>DETERGENTE 80081</v>
          </cell>
          <cell r="Q276">
            <v>696</v>
          </cell>
          <cell r="R276">
            <v>11832</v>
          </cell>
        </row>
        <row r="277">
          <cell r="B277" t="str">
            <v>109004-000600</v>
          </cell>
          <cell r="C277" t="str">
            <v>MM VIDRIOS Y SUPERFICIES 5/1 L/116 PLT</v>
          </cell>
          <cell r="D277">
            <v>5</v>
          </cell>
          <cell r="E277">
            <v>42873</v>
          </cell>
          <cell r="F277">
            <v>42873</v>
          </cell>
          <cell r="G277" t="str">
            <v>EM 106543</v>
          </cell>
          <cell r="H277">
            <v>6</v>
          </cell>
          <cell r="I277">
            <v>3564.1849999999999</v>
          </cell>
          <cell r="J277">
            <v>21385.11</v>
          </cell>
          <cell r="K277">
            <v>87</v>
          </cell>
          <cell r="L277">
            <v>310220.08</v>
          </cell>
          <cell r="M277" t="str">
            <v>MM</v>
          </cell>
          <cell r="N277" t="str">
            <v>VIDRIOS Y SUPERFICIES 5/1</v>
          </cell>
          <cell r="O277">
            <v>0</v>
          </cell>
          <cell r="P277" t="str">
            <v>DETERGENTE 80081</v>
          </cell>
          <cell r="Q277">
            <v>696</v>
          </cell>
          <cell r="R277">
            <v>4176</v>
          </cell>
        </row>
        <row r="278">
          <cell r="B278" t="str">
            <v>109004-000600</v>
          </cell>
          <cell r="C278" t="str">
            <v>MM VIDRIOS Y SUPERFICIES 5/1 L/116 PLT</v>
          </cell>
          <cell r="D278">
            <v>5</v>
          </cell>
          <cell r="E278">
            <v>42874</v>
          </cell>
          <cell r="F278">
            <v>42874</v>
          </cell>
          <cell r="G278" t="str">
            <v>EM 106592</v>
          </cell>
          <cell r="H278">
            <v>3</v>
          </cell>
          <cell r="I278">
            <v>3535.0466700000002</v>
          </cell>
          <cell r="J278">
            <v>10605.14</v>
          </cell>
          <cell r="K278">
            <v>10</v>
          </cell>
          <cell r="L278">
            <v>35565.370000000003</v>
          </cell>
          <cell r="M278" t="str">
            <v>MM</v>
          </cell>
          <cell r="N278" t="str">
            <v>VIDRIOS Y SUPERFICIES 5/1</v>
          </cell>
          <cell r="O278">
            <v>0</v>
          </cell>
          <cell r="P278" t="str">
            <v>DETERGENTE 80081</v>
          </cell>
          <cell r="Q278">
            <v>696</v>
          </cell>
          <cell r="R278">
            <v>2088</v>
          </cell>
        </row>
        <row r="279">
          <cell r="B279" t="str">
            <v>109004-000600</v>
          </cell>
          <cell r="C279" t="str">
            <v>MM VIDRIOS Y SUPERFICIES 5/1 L/116 PLT</v>
          </cell>
          <cell r="D279">
            <v>5</v>
          </cell>
          <cell r="E279">
            <v>42874</v>
          </cell>
          <cell r="F279">
            <v>42874</v>
          </cell>
          <cell r="G279" t="str">
            <v>EM 106593</v>
          </cell>
          <cell r="H279">
            <v>18</v>
          </cell>
          <cell r="I279">
            <v>3535.04556</v>
          </cell>
          <cell r="J279">
            <v>63630.82</v>
          </cell>
          <cell r="K279">
            <v>28</v>
          </cell>
          <cell r="L279">
            <v>99196.19</v>
          </cell>
          <cell r="M279" t="str">
            <v>MM</v>
          </cell>
          <cell r="N279" t="str">
            <v>VIDRIOS Y SUPERFICIES 5/1</v>
          </cell>
          <cell r="O279">
            <v>0</v>
          </cell>
          <cell r="P279" t="str">
            <v>DETERGENTE 80081</v>
          </cell>
          <cell r="Q279">
            <v>696</v>
          </cell>
          <cell r="R279">
            <v>12528</v>
          </cell>
        </row>
        <row r="280">
          <cell r="B280" t="str">
            <v>109004-000600</v>
          </cell>
          <cell r="C280" t="str">
            <v>MM VIDRIOS Y SUPERFICIES 5/1 L/116 PLT</v>
          </cell>
          <cell r="D280">
            <v>5</v>
          </cell>
          <cell r="E280">
            <v>42874</v>
          </cell>
          <cell r="F280">
            <v>42874</v>
          </cell>
          <cell r="G280" t="str">
            <v>EM 106595</v>
          </cell>
          <cell r="H280">
            <v>11</v>
          </cell>
          <cell r="I280">
            <v>3535.02727</v>
          </cell>
          <cell r="J280">
            <v>38885.300000000003</v>
          </cell>
          <cell r="K280">
            <v>39</v>
          </cell>
          <cell r="L280">
            <v>138081.49</v>
          </cell>
          <cell r="M280" t="str">
            <v>MM</v>
          </cell>
          <cell r="N280" t="str">
            <v>VIDRIOS Y SUPERFICIES 5/1</v>
          </cell>
          <cell r="O280">
            <v>0</v>
          </cell>
          <cell r="P280" t="str">
            <v>DETERGENTE 80081</v>
          </cell>
          <cell r="Q280">
            <v>696</v>
          </cell>
          <cell r="R280">
            <v>7656</v>
          </cell>
        </row>
        <row r="281">
          <cell r="B281" t="str">
            <v>109004-000600</v>
          </cell>
          <cell r="C281" t="str">
            <v>MM VIDRIOS Y SUPERFICIES 5/1 L/116 PLT</v>
          </cell>
          <cell r="D281">
            <v>5</v>
          </cell>
          <cell r="E281">
            <v>42877</v>
          </cell>
          <cell r="F281">
            <v>42877</v>
          </cell>
          <cell r="G281" t="str">
            <v>EM 106668</v>
          </cell>
          <cell r="H281">
            <v>11</v>
          </cell>
          <cell r="I281">
            <v>3562.72</v>
          </cell>
          <cell r="J281">
            <v>39189.919999999998</v>
          </cell>
          <cell r="K281">
            <v>22</v>
          </cell>
          <cell r="L281">
            <v>78135.98</v>
          </cell>
          <cell r="M281" t="str">
            <v>MM</v>
          </cell>
          <cell r="N281" t="str">
            <v>VIDRIOS Y SUPERFICIES 5/1</v>
          </cell>
          <cell r="O281">
            <v>0</v>
          </cell>
          <cell r="P281" t="str">
            <v>DETERGENTE 80081</v>
          </cell>
          <cell r="Q281">
            <v>696</v>
          </cell>
          <cell r="R281">
            <v>7656</v>
          </cell>
        </row>
        <row r="282">
          <cell r="B282" t="str">
            <v>109004-000600</v>
          </cell>
          <cell r="C282" t="str">
            <v>MM VIDRIOS Y SUPERFICIES 5/1 L/116 PLT</v>
          </cell>
          <cell r="D282">
            <v>5</v>
          </cell>
          <cell r="E282">
            <v>42877</v>
          </cell>
          <cell r="F282">
            <v>42877</v>
          </cell>
          <cell r="G282" t="str">
            <v>EM 106669</v>
          </cell>
          <cell r="H282">
            <v>6</v>
          </cell>
          <cell r="I282">
            <v>3562.7216699999999</v>
          </cell>
          <cell r="J282">
            <v>21376.33</v>
          </cell>
          <cell r="K282">
            <v>28</v>
          </cell>
          <cell r="L282">
            <v>99512.31</v>
          </cell>
          <cell r="M282" t="str">
            <v>MM</v>
          </cell>
          <cell r="N282" t="str">
            <v>VIDRIOS Y SUPERFICIES 5/1</v>
          </cell>
          <cell r="O282">
            <v>0</v>
          </cell>
          <cell r="P282" t="str">
            <v>DETERGENTE 80081</v>
          </cell>
          <cell r="Q282">
            <v>696</v>
          </cell>
          <cell r="R282">
            <v>4176</v>
          </cell>
        </row>
        <row r="283">
          <cell r="B283" t="str">
            <v>109004-000600</v>
          </cell>
          <cell r="C283" t="str">
            <v>MM VIDRIOS Y SUPERFICIES 5/1 L/116 PLT</v>
          </cell>
          <cell r="D283">
            <v>5</v>
          </cell>
          <cell r="E283">
            <v>42878</v>
          </cell>
          <cell r="F283">
            <v>42878</v>
          </cell>
          <cell r="G283" t="str">
            <v>EM 106724</v>
          </cell>
          <cell r="H283">
            <v>3</v>
          </cell>
          <cell r="I283">
            <v>3559.00333</v>
          </cell>
          <cell r="J283">
            <v>10677.01</v>
          </cell>
          <cell r="K283">
            <v>16</v>
          </cell>
          <cell r="L283">
            <v>56879.16</v>
          </cell>
          <cell r="M283" t="str">
            <v>MM</v>
          </cell>
          <cell r="N283" t="str">
            <v>VIDRIOS Y SUPERFICIES 5/1</v>
          </cell>
          <cell r="O283">
            <v>0</v>
          </cell>
          <cell r="P283" t="str">
            <v>DETERGENTE 80081</v>
          </cell>
          <cell r="Q283">
            <v>696</v>
          </cell>
          <cell r="R283">
            <v>2088</v>
          </cell>
        </row>
        <row r="284">
          <cell r="B284" t="str">
            <v>109004-000600</v>
          </cell>
          <cell r="C284" t="str">
            <v>MM VIDRIOS Y SUPERFICIES 5/1 L/116 PLT</v>
          </cell>
          <cell r="D284">
            <v>5</v>
          </cell>
          <cell r="E284">
            <v>42879</v>
          </cell>
          <cell r="F284">
            <v>42879</v>
          </cell>
          <cell r="G284" t="str">
            <v>EM 106786</v>
          </cell>
          <cell r="H284">
            <v>18</v>
          </cell>
          <cell r="I284">
            <v>3539.5738900000001</v>
          </cell>
          <cell r="J284">
            <v>63712.33</v>
          </cell>
          <cell r="K284">
            <v>18</v>
          </cell>
          <cell r="L284">
            <v>63712.33</v>
          </cell>
          <cell r="M284" t="str">
            <v>MM</v>
          </cell>
          <cell r="N284" t="str">
            <v>VIDRIOS Y SUPERFICIES 5/1</v>
          </cell>
          <cell r="O284">
            <v>0</v>
          </cell>
          <cell r="P284" t="str">
            <v>DETERGENTE 80081</v>
          </cell>
          <cell r="Q284">
            <v>696</v>
          </cell>
          <cell r="R284">
            <v>12528</v>
          </cell>
        </row>
        <row r="285">
          <cell r="B285" t="str">
            <v>109004-000600</v>
          </cell>
          <cell r="C285" t="str">
            <v>MM VIDRIOS Y SUPERFICIES 5/1 L/116 PLT</v>
          </cell>
          <cell r="D285">
            <v>5</v>
          </cell>
          <cell r="E285">
            <v>42879</v>
          </cell>
          <cell r="F285">
            <v>42879</v>
          </cell>
          <cell r="G285" t="str">
            <v>EM 106788</v>
          </cell>
          <cell r="H285">
            <v>30</v>
          </cell>
          <cell r="I285">
            <v>3539.58833</v>
          </cell>
          <cell r="J285">
            <v>106187.65</v>
          </cell>
          <cell r="K285">
            <v>48</v>
          </cell>
          <cell r="L285">
            <v>169899.98</v>
          </cell>
          <cell r="M285" t="str">
            <v>MM</v>
          </cell>
          <cell r="N285" t="str">
            <v>VIDRIOS Y SUPERFICIES 5/1</v>
          </cell>
          <cell r="O285">
            <v>0</v>
          </cell>
          <cell r="P285" t="str">
            <v>DETERGENTE 80081</v>
          </cell>
          <cell r="Q285">
            <v>696</v>
          </cell>
          <cell r="R285">
            <v>20880</v>
          </cell>
        </row>
        <row r="286">
          <cell r="B286" t="str">
            <v>109004-000600</v>
          </cell>
          <cell r="C286" t="str">
            <v>MM VIDRIOS Y SUPERFICIES 5/1 L/116 PLT</v>
          </cell>
          <cell r="D286">
            <v>5</v>
          </cell>
          <cell r="E286">
            <v>42879</v>
          </cell>
          <cell r="F286">
            <v>42879</v>
          </cell>
          <cell r="G286" t="str">
            <v>EM 106789</v>
          </cell>
          <cell r="H286">
            <v>9</v>
          </cell>
          <cell r="I286">
            <v>3539.58889</v>
          </cell>
          <cell r="J286">
            <v>31856.3</v>
          </cell>
          <cell r="K286">
            <v>57</v>
          </cell>
          <cell r="L286">
            <v>201756.28</v>
          </cell>
          <cell r="M286" t="str">
            <v>MM</v>
          </cell>
          <cell r="N286" t="str">
            <v>VIDRIOS Y SUPERFICIES 5/1</v>
          </cell>
          <cell r="O286">
            <v>0</v>
          </cell>
          <cell r="P286" t="str">
            <v>DETERGENTE 80081</v>
          </cell>
          <cell r="Q286">
            <v>696</v>
          </cell>
          <cell r="R286">
            <v>6264</v>
          </cell>
        </row>
        <row r="287">
          <cell r="B287" t="str">
            <v>109004-000600</v>
          </cell>
          <cell r="C287" t="str">
            <v>MM VIDRIOS Y SUPERFICIES 5/1 L/116 PLT</v>
          </cell>
          <cell r="D287">
            <v>5</v>
          </cell>
          <cell r="E287">
            <v>42885</v>
          </cell>
          <cell r="F287">
            <v>42885</v>
          </cell>
          <cell r="G287" t="str">
            <v>EM 107029</v>
          </cell>
          <cell r="H287">
            <v>9</v>
          </cell>
          <cell r="I287">
            <v>3547.2611099999999</v>
          </cell>
          <cell r="J287">
            <v>31925.35</v>
          </cell>
          <cell r="K287">
            <v>20</v>
          </cell>
          <cell r="L287">
            <v>70860.78</v>
          </cell>
          <cell r="M287" t="str">
            <v>MM</v>
          </cell>
          <cell r="N287" t="str">
            <v>VIDRIOS Y SUPERFICIES 5/1</v>
          </cell>
          <cell r="O287">
            <v>0</v>
          </cell>
          <cell r="P287" t="str">
            <v>DETERGENTE 80081</v>
          </cell>
          <cell r="Q287">
            <v>696</v>
          </cell>
          <cell r="R287">
            <v>6264</v>
          </cell>
        </row>
        <row r="288">
          <cell r="B288" t="str">
            <v>109004-000600</v>
          </cell>
          <cell r="C288" t="str">
            <v>MM VIDRIOS Y SUPERFICIES 5/1 L/116 PLT</v>
          </cell>
          <cell r="D288">
            <v>5</v>
          </cell>
          <cell r="E288">
            <v>42885</v>
          </cell>
          <cell r="F288">
            <v>42885</v>
          </cell>
          <cell r="G288" t="str">
            <v>EM 107030</v>
          </cell>
          <cell r="H288">
            <v>27</v>
          </cell>
          <cell r="I288">
            <v>3547.2622200000001</v>
          </cell>
          <cell r="J288">
            <v>95776.08</v>
          </cell>
          <cell r="K288">
            <v>47</v>
          </cell>
          <cell r="L288">
            <v>166636.85999999999</v>
          </cell>
          <cell r="M288" t="str">
            <v>MM</v>
          </cell>
          <cell r="N288" t="str">
            <v>VIDRIOS Y SUPERFICIES 5/1</v>
          </cell>
          <cell r="O288">
            <v>0</v>
          </cell>
          <cell r="P288" t="str">
            <v>DETERGENTE 80081</v>
          </cell>
          <cell r="Q288">
            <v>696</v>
          </cell>
          <cell r="R288">
            <v>18792</v>
          </cell>
        </row>
        <row r="289">
          <cell r="B289" t="str">
            <v>109004-000600</v>
          </cell>
          <cell r="C289" t="str">
            <v>MM VIDRIOS Y SUPERFICIES 5/1 L/116 PLT</v>
          </cell>
          <cell r="D289">
            <v>5</v>
          </cell>
          <cell r="E289">
            <v>42885</v>
          </cell>
          <cell r="F289">
            <v>42885</v>
          </cell>
          <cell r="G289" t="str">
            <v>EM 107031</v>
          </cell>
          <cell r="H289">
            <v>9</v>
          </cell>
          <cell r="I289">
            <v>3547.26</v>
          </cell>
          <cell r="J289">
            <v>31925.34</v>
          </cell>
          <cell r="K289">
            <v>56</v>
          </cell>
          <cell r="L289">
            <v>198562.2</v>
          </cell>
          <cell r="M289" t="str">
            <v>MM</v>
          </cell>
          <cell r="N289" t="str">
            <v>VIDRIOS Y SUPERFICIES 5/1</v>
          </cell>
          <cell r="O289">
            <v>0</v>
          </cell>
          <cell r="P289" t="str">
            <v>DETERGENTE 80081</v>
          </cell>
          <cell r="Q289">
            <v>696</v>
          </cell>
          <cell r="R289">
            <v>6264</v>
          </cell>
        </row>
        <row r="290">
          <cell r="B290" t="str">
            <v>109004-000600</v>
          </cell>
          <cell r="C290" t="str">
            <v>MM VIDRIOS Y SUPERFICIES 5/1 L/116 PLT</v>
          </cell>
          <cell r="D290">
            <v>5</v>
          </cell>
          <cell r="E290">
            <v>42886</v>
          </cell>
          <cell r="F290">
            <v>42886</v>
          </cell>
          <cell r="G290" t="str">
            <v>EM 107092</v>
          </cell>
          <cell r="H290">
            <v>12</v>
          </cell>
          <cell r="I290">
            <v>3574.88</v>
          </cell>
          <cell r="J290">
            <v>42898.559999999998</v>
          </cell>
          <cell r="K290">
            <v>17</v>
          </cell>
          <cell r="L290">
            <v>60627.33</v>
          </cell>
          <cell r="M290" t="str">
            <v>MM</v>
          </cell>
          <cell r="N290" t="str">
            <v>VIDRIOS Y SUPERFICIES 5/1</v>
          </cell>
          <cell r="O290">
            <v>0</v>
          </cell>
          <cell r="P290" t="str">
            <v>DETERGENTE 80081</v>
          </cell>
          <cell r="Q290">
            <v>696</v>
          </cell>
          <cell r="R290">
            <v>8352</v>
          </cell>
        </row>
        <row r="291">
          <cell r="B291" t="str">
            <v>109005-000600</v>
          </cell>
          <cell r="C291" t="str">
            <v>MM BAÑOS Y AZULEJOS 5/1 L/116 PLT</v>
          </cell>
          <cell r="D291">
            <v>1</v>
          </cell>
          <cell r="E291">
            <v>42858</v>
          </cell>
          <cell r="F291">
            <v>42855</v>
          </cell>
          <cell r="G291" t="str">
            <v>EM 105719</v>
          </cell>
          <cell r="H291">
            <v>44</v>
          </cell>
          <cell r="I291">
            <v>4355.6270500000001</v>
          </cell>
          <cell r="J291">
            <v>191647.59</v>
          </cell>
          <cell r="K291">
            <v>89</v>
          </cell>
          <cell r="L291">
            <v>387529.56</v>
          </cell>
          <cell r="M291" t="str">
            <v>MM</v>
          </cell>
          <cell r="N291" t="str">
            <v>BAÑOS Y AZULEJOS 5/1</v>
          </cell>
          <cell r="O291">
            <v>0</v>
          </cell>
          <cell r="P291" t="str">
            <v>PARA MOSAICOS Y AZULEJOS</v>
          </cell>
          <cell r="Q291">
            <v>696</v>
          </cell>
          <cell r="R291">
            <v>30624</v>
          </cell>
        </row>
        <row r="292">
          <cell r="B292" t="str">
            <v>109005-000600</v>
          </cell>
          <cell r="C292" t="str">
            <v>MM BAÑOS Y AZULEJOS 5/1 L/116 PLT</v>
          </cell>
          <cell r="D292">
            <v>1</v>
          </cell>
          <cell r="E292">
            <v>42859</v>
          </cell>
          <cell r="F292">
            <v>42855</v>
          </cell>
          <cell r="G292" t="str">
            <v>EM 105759</v>
          </cell>
          <cell r="H292">
            <v>58</v>
          </cell>
          <cell r="I292">
            <v>4562.0975900000003</v>
          </cell>
          <cell r="J292">
            <v>264601.65999999997</v>
          </cell>
          <cell r="K292">
            <v>102</v>
          </cell>
          <cell r="L292">
            <v>462461.77</v>
          </cell>
          <cell r="M292" t="str">
            <v>MM</v>
          </cell>
          <cell r="N292" t="str">
            <v>BAÑOS Y AZULEJOS 5/1</v>
          </cell>
          <cell r="O292">
            <v>0</v>
          </cell>
          <cell r="P292" t="str">
            <v>PARA MOSAICOS Y AZULEJOS</v>
          </cell>
          <cell r="Q292">
            <v>696</v>
          </cell>
          <cell r="R292">
            <v>40368</v>
          </cell>
        </row>
        <row r="293">
          <cell r="B293" t="str">
            <v>109005-000600</v>
          </cell>
          <cell r="C293" t="str">
            <v>MM BAÑOS Y AZULEJOS 5/1 L/116 PLT</v>
          </cell>
          <cell r="D293">
            <v>5</v>
          </cell>
          <cell r="E293">
            <v>42857</v>
          </cell>
          <cell r="F293">
            <v>42857</v>
          </cell>
          <cell r="G293" t="str">
            <v>EM 105626</v>
          </cell>
          <cell r="H293">
            <v>11</v>
          </cell>
          <cell r="I293">
            <v>4299.86546</v>
          </cell>
          <cell r="J293">
            <v>47298.52</v>
          </cell>
          <cell r="K293">
            <v>11</v>
          </cell>
          <cell r="L293">
            <v>47298.52</v>
          </cell>
          <cell r="M293" t="str">
            <v>MM</v>
          </cell>
          <cell r="N293" t="str">
            <v>BAÑOS Y AZULEJOS 5/1</v>
          </cell>
          <cell r="O293">
            <v>0</v>
          </cell>
          <cell r="P293" t="str">
            <v>PARA MOSAICOS Y AZULEJOS</v>
          </cell>
          <cell r="Q293">
            <v>696</v>
          </cell>
          <cell r="R293">
            <v>7656</v>
          </cell>
        </row>
        <row r="294">
          <cell r="B294" t="str">
            <v>109005-000600</v>
          </cell>
          <cell r="C294" t="str">
            <v>MM BAÑOS Y AZULEJOS 5/1 L/116 PLT</v>
          </cell>
          <cell r="D294">
            <v>5</v>
          </cell>
          <cell r="E294">
            <v>42857</v>
          </cell>
          <cell r="F294">
            <v>42857</v>
          </cell>
          <cell r="G294" t="str">
            <v>EM 105627</v>
          </cell>
          <cell r="H294">
            <v>15</v>
          </cell>
          <cell r="I294">
            <v>4299.8646699999999</v>
          </cell>
          <cell r="J294">
            <v>64497.97</v>
          </cell>
          <cell r="K294">
            <v>26</v>
          </cell>
          <cell r="L294">
            <v>111796.49</v>
          </cell>
          <cell r="M294" t="str">
            <v>MM</v>
          </cell>
          <cell r="N294" t="str">
            <v>BAÑOS Y AZULEJOS 5/1</v>
          </cell>
          <cell r="O294">
            <v>0</v>
          </cell>
          <cell r="P294" t="str">
            <v>PARA MOSAICOS Y AZULEJOS</v>
          </cell>
          <cell r="Q294">
            <v>696</v>
          </cell>
          <cell r="R294">
            <v>10440</v>
          </cell>
        </row>
        <row r="295">
          <cell r="B295" t="str">
            <v>109005-000600</v>
          </cell>
          <cell r="C295" t="str">
            <v>MM BAÑOS Y AZULEJOS 5/1 L/116 PLT</v>
          </cell>
          <cell r="D295">
            <v>5</v>
          </cell>
          <cell r="E295">
            <v>42858</v>
          </cell>
          <cell r="F295">
            <v>42857</v>
          </cell>
          <cell r="G295" t="str">
            <v>EM 105659</v>
          </cell>
          <cell r="H295">
            <v>12</v>
          </cell>
          <cell r="I295">
            <v>4354.8374999999996</v>
          </cell>
          <cell r="J295">
            <v>52258.05</v>
          </cell>
          <cell r="K295">
            <v>13</v>
          </cell>
          <cell r="L295">
            <v>56557.91</v>
          </cell>
          <cell r="M295" t="str">
            <v>MM</v>
          </cell>
          <cell r="N295" t="str">
            <v>BAÑOS Y AZULEJOS 5/1</v>
          </cell>
          <cell r="O295">
            <v>0</v>
          </cell>
          <cell r="P295" t="str">
            <v>PARA MOSAICOS Y AZULEJOS</v>
          </cell>
          <cell r="Q295">
            <v>696</v>
          </cell>
          <cell r="R295">
            <v>8352</v>
          </cell>
        </row>
        <row r="296">
          <cell r="B296" t="str">
            <v>109005-000600</v>
          </cell>
          <cell r="C296" t="str">
            <v>MM BAÑOS Y AZULEJOS 5/1 L/116 PLT</v>
          </cell>
          <cell r="D296">
            <v>5</v>
          </cell>
          <cell r="E296">
            <v>42858</v>
          </cell>
          <cell r="F296">
            <v>42857</v>
          </cell>
          <cell r="G296" t="str">
            <v>EM 105660</v>
          </cell>
          <cell r="H296">
            <v>7</v>
          </cell>
          <cell r="I296">
            <v>4354.8385699999999</v>
          </cell>
          <cell r="J296">
            <v>30483.87</v>
          </cell>
          <cell r="K296">
            <v>20</v>
          </cell>
          <cell r="L296">
            <v>87041.78</v>
          </cell>
          <cell r="M296" t="str">
            <v>MM</v>
          </cell>
          <cell r="N296" t="str">
            <v>BAÑOS Y AZULEJOS 5/1</v>
          </cell>
          <cell r="O296">
            <v>0</v>
          </cell>
          <cell r="P296" t="str">
            <v>PARA MOSAICOS Y AZULEJOS</v>
          </cell>
          <cell r="Q296">
            <v>696</v>
          </cell>
          <cell r="R296">
            <v>4872</v>
          </cell>
        </row>
        <row r="297">
          <cell r="B297" t="str">
            <v>109005-000600</v>
          </cell>
          <cell r="C297" t="str">
            <v>MM BAÑOS Y AZULEJOS 5/1 L/116 PLT</v>
          </cell>
          <cell r="D297">
            <v>5</v>
          </cell>
          <cell r="E297">
            <v>42858</v>
          </cell>
          <cell r="F297">
            <v>42857</v>
          </cell>
          <cell r="G297" t="str">
            <v>EM 105661</v>
          </cell>
          <cell r="H297">
            <v>13</v>
          </cell>
          <cell r="I297">
            <v>4354.8361500000001</v>
          </cell>
          <cell r="J297">
            <v>56612.87</v>
          </cell>
          <cell r="K297">
            <v>33</v>
          </cell>
          <cell r="L297">
            <v>143654.65</v>
          </cell>
          <cell r="M297" t="str">
            <v>MM</v>
          </cell>
          <cell r="N297" t="str">
            <v>BAÑOS Y AZULEJOS 5/1</v>
          </cell>
          <cell r="O297">
            <v>0</v>
          </cell>
          <cell r="P297" t="str">
            <v>PARA MOSAICOS Y AZULEJOS</v>
          </cell>
          <cell r="Q297">
            <v>696</v>
          </cell>
          <cell r="R297">
            <v>9048</v>
          </cell>
        </row>
        <row r="298">
          <cell r="B298" t="str">
            <v>109005-000600</v>
          </cell>
          <cell r="C298" t="str">
            <v>MM BAÑOS Y AZULEJOS 5/1 L/116 PLT</v>
          </cell>
          <cell r="D298">
            <v>5</v>
          </cell>
          <cell r="E298">
            <v>42858</v>
          </cell>
          <cell r="F298">
            <v>42857</v>
          </cell>
          <cell r="G298" t="str">
            <v>EM 105662</v>
          </cell>
          <cell r="H298">
            <v>18</v>
          </cell>
          <cell r="I298">
            <v>4354.8361100000002</v>
          </cell>
          <cell r="J298">
            <v>78387.05</v>
          </cell>
          <cell r="K298">
            <v>51</v>
          </cell>
          <cell r="L298">
            <v>222041.7</v>
          </cell>
          <cell r="M298" t="str">
            <v>MM</v>
          </cell>
          <cell r="N298" t="str">
            <v>BAÑOS Y AZULEJOS 5/1</v>
          </cell>
          <cell r="O298">
            <v>0</v>
          </cell>
          <cell r="P298" t="str">
            <v>PARA MOSAICOS Y AZULEJOS</v>
          </cell>
          <cell r="Q298">
            <v>696</v>
          </cell>
          <cell r="R298">
            <v>12528</v>
          </cell>
        </row>
        <row r="299">
          <cell r="B299" t="str">
            <v>109005-000600</v>
          </cell>
          <cell r="C299" t="str">
            <v>MM BAÑOS Y AZULEJOS 5/1 L/116 PLT</v>
          </cell>
          <cell r="D299">
            <v>5</v>
          </cell>
          <cell r="E299">
            <v>42858</v>
          </cell>
          <cell r="F299">
            <v>42857</v>
          </cell>
          <cell r="G299" t="str">
            <v>EM 105663</v>
          </cell>
          <cell r="H299">
            <v>13</v>
          </cell>
          <cell r="I299">
            <v>4354.8361500000001</v>
          </cell>
          <cell r="J299">
            <v>56612.87</v>
          </cell>
          <cell r="K299">
            <v>64</v>
          </cell>
          <cell r="L299">
            <v>278654.57</v>
          </cell>
          <cell r="M299" t="str">
            <v>MM</v>
          </cell>
          <cell r="N299" t="str">
            <v>BAÑOS Y AZULEJOS 5/1</v>
          </cell>
          <cell r="O299">
            <v>0</v>
          </cell>
          <cell r="P299" t="str">
            <v>PARA MOSAICOS Y AZULEJOS</v>
          </cell>
          <cell r="Q299">
            <v>696</v>
          </cell>
          <cell r="R299">
            <v>9048</v>
          </cell>
        </row>
        <row r="300">
          <cell r="B300" t="str">
            <v>109005-000600</v>
          </cell>
          <cell r="C300" t="str">
            <v>MM BAÑOS Y AZULEJOS 5/1 L/116 PLT</v>
          </cell>
          <cell r="D300">
            <v>5</v>
          </cell>
          <cell r="E300">
            <v>42858</v>
          </cell>
          <cell r="F300">
            <v>42857</v>
          </cell>
          <cell r="G300" t="str">
            <v>EM 105665</v>
          </cell>
          <cell r="H300">
            <v>11</v>
          </cell>
          <cell r="I300">
            <v>4355.4918200000002</v>
          </cell>
          <cell r="J300">
            <v>47910.41</v>
          </cell>
          <cell r="K300">
            <v>75</v>
          </cell>
          <cell r="L300">
            <v>326564.98</v>
          </cell>
          <cell r="M300" t="str">
            <v>MM</v>
          </cell>
          <cell r="N300" t="str">
            <v>BAÑOS Y AZULEJOS 5/1</v>
          </cell>
          <cell r="O300">
            <v>0</v>
          </cell>
          <cell r="P300" t="str">
            <v>PARA MOSAICOS Y AZULEJOS</v>
          </cell>
          <cell r="Q300">
            <v>696</v>
          </cell>
          <cell r="R300">
            <v>7656</v>
          </cell>
        </row>
        <row r="301">
          <cell r="B301" t="str">
            <v>109005-000600</v>
          </cell>
          <cell r="C301" t="str">
            <v>MM BAÑOS Y AZULEJOS 5/1 L/116 PLT</v>
          </cell>
          <cell r="D301">
            <v>5</v>
          </cell>
          <cell r="E301">
            <v>42858</v>
          </cell>
          <cell r="F301">
            <v>42857</v>
          </cell>
          <cell r="G301" t="str">
            <v>EM 105666</v>
          </cell>
          <cell r="H301">
            <v>6</v>
          </cell>
          <cell r="I301">
            <v>4355.49</v>
          </cell>
          <cell r="J301">
            <v>26132.94</v>
          </cell>
          <cell r="K301">
            <v>69</v>
          </cell>
          <cell r="L301">
            <v>300447.52</v>
          </cell>
          <cell r="M301" t="str">
            <v>MM</v>
          </cell>
          <cell r="N301" t="str">
            <v>BAÑOS Y AZULEJOS 5/1</v>
          </cell>
          <cell r="O301">
            <v>0</v>
          </cell>
          <cell r="P301" t="str">
            <v>PARA MOSAICOS Y AZULEJOS</v>
          </cell>
          <cell r="Q301">
            <v>696</v>
          </cell>
          <cell r="R301">
            <v>4176</v>
          </cell>
        </row>
        <row r="302">
          <cell r="B302" t="str">
            <v>109005-000600</v>
          </cell>
          <cell r="C302" t="str">
            <v>MM BAÑOS Y AZULEJOS 5/1 L/116 PLT</v>
          </cell>
          <cell r="D302">
            <v>5</v>
          </cell>
          <cell r="E302">
            <v>42858</v>
          </cell>
          <cell r="F302">
            <v>42857</v>
          </cell>
          <cell r="G302" t="str">
            <v>EM 105667</v>
          </cell>
          <cell r="H302">
            <v>10</v>
          </cell>
          <cell r="I302">
            <v>4355.491</v>
          </cell>
          <cell r="J302">
            <v>43554.91</v>
          </cell>
          <cell r="K302">
            <v>27</v>
          </cell>
          <cell r="L302">
            <v>117578.21</v>
          </cell>
          <cell r="M302" t="str">
            <v>MM</v>
          </cell>
          <cell r="N302" t="str">
            <v>BAÑOS Y AZULEJOS 5/1</v>
          </cell>
          <cell r="O302">
            <v>0</v>
          </cell>
          <cell r="P302" t="str">
            <v>PARA MOSAICOS Y AZULEJOS</v>
          </cell>
          <cell r="Q302">
            <v>696</v>
          </cell>
          <cell r="R302">
            <v>6960</v>
          </cell>
        </row>
        <row r="303">
          <cell r="B303" t="str">
            <v>109005-000600</v>
          </cell>
          <cell r="C303" t="str">
            <v>MM BAÑOS Y AZULEJOS 5/1 L/116 PLT</v>
          </cell>
          <cell r="D303">
            <v>5</v>
          </cell>
          <cell r="E303">
            <v>42858</v>
          </cell>
          <cell r="F303">
            <v>42857</v>
          </cell>
          <cell r="G303" t="str">
            <v>EM 105668</v>
          </cell>
          <cell r="H303">
            <v>15</v>
          </cell>
          <cell r="I303">
            <v>4355.4913299999998</v>
          </cell>
          <cell r="J303">
            <v>65332.37</v>
          </cell>
          <cell r="K303">
            <v>24</v>
          </cell>
          <cell r="L303">
            <v>104525.11</v>
          </cell>
          <cell r="M303" t="str">
            <v>MM</v>
          </cell>
          <cell r="N303" t="str">
            <v>BAÑOS Y AZULEJOS 5/1</v>
          </cell>
          <cell r="O303">
            <v>0</v>
          </cell>
          <cell r="P303" t="str">
            <v>PARA MOSAICOS Y AZULEJOS</v>
          </cell>
          <cell r="Q303">
            <v>696</v>
          </cell>
          <cell r="R303">
            <v>10440</v>
          </cell>
        </row>
        <row r="304">
          <cell r="B304" t="str">
            <v>109005-000600</v>
          </cell>
          <cell r="C304" t="str">
            <v>MM BAÑOS Y AZULEJOS 5/1 L/116 PLT</v>
          </cell>
          <cell r="D304">
            <v>5</v>
          </cell>
          <cell r="E304">
            <v>42858</v>
          </cell>
          <cell r="F304">
            <v>42857</v>
          </cell>
          <cell r="G304" t="str">
            <v>EM 105670</v>
          </cell>
          <cell r="H304">
            <v>7</v>
          </cell>
          <cell r="I304">
            <v>4355.6271399999996</v>
          </cell>
          <cell r="J304">
            <v>30489.39</v>
          </cell>
          <cell r="K304">
            <v>17</v>
          </cell>
          <cell r="L304">
            <v>74041.52</v>
          </cell>
          <cell r="M304" t="str">
            <v>MM</v>
          </cell>
          <cell r="N304" t="str">
            <v>BAÑOS Y AZULEJOS 5/1</v>
          </cell>
          <cell r="O304">
            <v>0</v>
          </cell>
          <cell r="P304" t="str">
            <v>PARA MOSAICOS Y AZULEJOS</v>
          </cell>
          <cell r="Q304">
            <v>696</v>
          </cell>
          <cell r="R304">
            <v>4872</v>
          </cell>
        </row>
        <row r="305">
          <cell r="B305" t="str">
            <v>109005-000600</v>
          </cell>
          <cell r="C305" t="str">
            <v>MM BAÑOS Y AZULEJOS 5/1 L/116 PLT</v>
          </cell>
          <cell r="D305">
            <v>5</v>
          </cell>
          <cell r="E305">
            <v>42858</v>
          </cell>
          <cell r="F305">
            <v>42858</v>
          </cell>
          <cell r="G305" t="str">
            <v>EM 105734</v>
          </cell>
          <cell r="H305">
            <v>8</v>
          </cell>
          <cell r="I305">
            <v>4562.7212499999996</v>
          </cell>
          <cell r="J305">
            <v>36501.769999999997</v>
          </cell>
          <cell r="K305">
            <v>8</v>
          </cell>
          <cell r="L305">
            <v>36501.769999999997</v>
          </cell>
          <cell r="M305" t="str">
            <v>MM</v>
          </cell>
          <cell r="N305" t="str">
            <v>BAÑOS Y AZULEJOS 5/1</v>
          </cell>
          <cell r="O305">
            <v>0</v>
          </cell>
          <cell r="P305" t="str">
            <v>PARA MOSAICOS Y AZULEJOS</v>
          </cell>
          <cell r="Q305">
            <v>696</v>
          </cell>
          <cell r="R305">
            <v>5568</v>
          </cell>
        </row>
        <row r="306">
          <cell r="B306" t="str">
            <v>109005-000600</v>
          </cell>
          <cell r="C306" t="str">
            <v>MM BAÑOS Y AZULEJOS 5/1 L/116 PLT</v>
          </cell>
          <cell r="D306">
            <v>5</v>
          </cell>
          <cell r="E306">
            <v>42858</v>
          </cell>
          <cell r="F306">
            <v>42858</v>
          </cell>
          <cell r="G306" t="str">
            <v>EM 105735</v>
          </cell>
          <cell r="H306">
            <v>7</v>
          </cell>
          <cell r="I306">
            <v>4562.72</v>
          </cell>
          <cell r="J306">
            <v>31939.040000000001</v>
          </cell>
          <cell r="K306">
            <v>15</v>
          </cell>
          <cell r="L306">
            <v>68440.81</v>
          </cell>
          <cell r="M306" t="str">
            <v>MM</v>
          </cell>
          <cell r="N306" t="str">
            <v>BAÑOS Y AZULEJOS 5/1</v>
          </cell>
          <cell r="O306">
            <v>0</v>
          </cell>
          <cell r="P306" t="str">
            <v>PARA MOSAICOS Y AZULEJOS</v>
          </cell>
          <cell r="Q306">
            <v>696</v>
          </cell>
          <cell r="R306">
            <v>4872</v>
          </cell>
        </row>
        <row r="307">
          <cell r="B307" t="str">
            <v>109005-000600</v>
          </cell>
          <cell r="C307" t="str">
            <v>MM BAÑOS Y AZULEJOS 5/1 L/116 PLT</v>
          </cell>
          <cell r="D307">
            <v>5</v>
          </cell>
          <cell r="E307">
            <v>42858</v>
          </cell>
          <cell r="F307">
            <v>42858</v>
          </cell>
          <cell r="G307" t="str">
            <v>EM 105736</v>
          </cell>
          <cell r="H307">
            <v>15</v>
          </cell>
          <cell r="I307">
            <v>4562.7206699999997</v>
          </cell>
          <cell r="J307">
            <v>68440.81</v>
          </cell>
          <cell r="K307">
            <v>30</v>
          </cell>
          <cell r="L307">
            <v>136881.62</v>
          </cell>
          <cell r="M307" t="str">
            <v>MM</v>
          </cell>
          <cell r="N307" t="str">
            <v>BAÑOS Y AZULEJOS 5/1</v>
          </cell>
          <cell r="O307">
            <v>0</v>
          </cell>
          <cell r="P307" t="str">
            <v>PARA MOSAICOS Y AZULEJOS</v>
          </cell>
          <cell r="Q307">
            <v>696</v>
          </cell>
          <cell r="R307">
            <v>10440</v>
          </cell>
        </row>
        <row r="308">
          <cell r="B308" t="str">
            <v>109005-000600</v>
          </cell>
          <cell r="C308" t="str">
            <v>MM BAÑOS Y AZULEJOS 5/1 L/116 PLT</v>
          </cell>
          <cell r="D308">
            <v>5</v>
          </cell>
          <cell r="E308">
            <v>42859</v>
          </cell>
          <cell r="F308">
            <v>42858</v>
          </cell>
          <cell r="G308" t="str">
            <v>EM 105750</v>
          </cell>
          <cell r="H308">
            <v>11</v>
          </cell>
          <cell r="I308">
            <v>4562.0954599999995</v>
          </cell>
          <cell r="J308">
            <v>50183.05</v>
          </cell>
          <cell r="K308">
            <v>11</v>
          </cell>
          <cell r="L308">
            <v>50183.05</v>
          </cell>
          <cell r="M308" t="str">
            <v>MM</v>
          </cell>
          <cell r="N308" t="str">
            <v>BAÑOS Y AZULEJOS 5/1</v>
          </cell>
          <cell r="O308">
            <v>0</v>
          </cell>
          <cell r="P308" t="str">
            <v>PARA MOSAICOS Y AZULEJOS</v>
          </cell>
          <cell r="Q308">
            <v>696</v>
          </cell>
          <cell r="R308">
            <v>7656</v>
          </cell>
        </row>
        <row r="309">
          <cell r="B309" t="str">
            <v>109005-000600</v>
          </cell>
          <cell r="C309" t="str">
            <v>MM BAÑOS Y AZULEJOS 5/1 L/116 PLT</v>
          </cell>
          <cell r="D309">
            <v>5</v>
          </cell>
          <cell r="E309">
            <v>42859</v>
          </cell>
          <cell r="F309">
            <v>42858</v>
          </cell>
          <cell r="G309" t="str">
            <v>EM 105751</v>
          </cell>
          <cell r="H309">
            <v>16</v>
          </cell>
          <cell r="I309">
            <v>4562.0956299999998</v>
          </cell>
          <cell r="J309">
            <v>72993.53</v>
          </cell>
          <cell r="K309">
            <v>27</v>
          </cell>
          <cell r="L309">
            <v>123176.58</v>
          </cell>
          <cell r="M309" t="str">
            <v>MM</v>
          </cell>
          <cell r="N309" t="str">
            <v>BAÑOS Y AZULEJOS 5/1</v>
          </cell>
          <cell r="O309">
            <v>0</v>
          </cell>
          <cell r="P309" t="str">
            <v>PARA MOSAICOS Y AZULEJOS</v>
          </cell>
          <cell r="Q309">
            <v>696</v>
          </cell>
          <cell r="R309">
            <v>11136</v>
          </cell>
        </row>
        <row r="310">
          <cell r="B310" t="str">
            <v>109005-000600</v>
          </cell>
          <cell r="C310" t="str">
            <v>MM BAÑOS Y AZULEJOS 5/1 L/116 PLT</v>
          </cell>
          <cell r="D310">
            <v>5</v>
          </cell>
          <cell r="E310">
            <v>42859</v>
          </cell>
          <cell r="F310">
            <v>42858</v>
          </cell>
          <cell r="G310" t="str">
            <v>EM 105753</v>
          </cell>
          <cell r="H310">
            <v>11</v>
          </cell>
          <cell r="I310">
            <v>4562.0963599999995</v>
          </cell>
          <cell r="J310">
            <v>50183.06</v>
          </cell>
          <cell r="K310">
            <v>38</v>
          </cell>
          <cell r="L310">
            <v>173359.64</v>
          </cell>
          <cell r="M310" t="str">
            <v>MM</v>
          </cell>
          <cell r="N310" t="str">
            <v>BAÑOS Y AZULEJOS 5/1</v>
          </cell>
          <cell r="O310">
            <v>0</v>
          </cell>
          <cell r="P310" t="str">
            <v>PARA MOSAICOS Y AZULEJOS</v>
          </cell>
          <cell r="Q310">
            <v>696</v>
          </cell>
          <cell r="R310">
            <v>7656</v>
          </cell>
        </row>
        <row r="311">
          <cell r="B311" t="str">
            <v>109005-000600</v>
          </cell>
          <cell r="C311" t="str">
            <v>MM BAÑOS Y AZULEJOS 5/1 L/116 PLT</v>
          </cell>
          <cell r="D311">
            <v>5</v>
          </cell>
          <cell r="E311">
            <v>42859</v>
          </cell>
          <cell r="F311">
            <v>42858</v>
          </cell>
          <cell r="G311" t="str">
            <v>EM 105754</v>
          </cell>
          <cell r="H311">
            <v>15</v>
          </cell>
          <cell r="I311">
            <v>4562.0959999999995</v>
          </cell>
          <cell r="J311">
            <v>68431.44</v>
          </cell>
          <cell r="K311">
            <v>30</v>
          </cell>
          <cell r="L311">
            <v>136862.88</v>
          </cell>
          <cell r="M311" t="str">
            <v>MM</v>
          </cell>
          <cell r="N311" t="str">
            <v>BAÑOS Y AZULEJOS 5/1</v>
          </cell>
          <cell r="O311">
            <v>0</v>
          </cell>
          <cell r="P311" t="str">
            <v>PARA MOSAICOS Y AZULEJOS</v>
          </cell>
          <cell r="Q311">
            <v>696</v>
          </cell>
          <cell r="R311">
            <v>10440</v>
          </cell>
        </row>
        <row r="312">
          <cell r="B312" t="str">
            <v>109005-000600</v>
          </cell>
          <cell r="C312" t="str">
            <v>MM BAÑOS Y AZULEJOS 5/1 L/116 PLT</v>
          </cell>
          <cell r="D312">
            <v>5</v>
          </cell>
          <cell r="E312">
            <v>42859</v>
          </cell>
          <cell r="F312">
            <v>42858</v>
          </cell>
          <cell r="G312" t="str">
            <v>EM 105755</v>
          </cell>
          <cell r="H312">
            <v>13</v>
          </cell>
          <cell r="I312">
            <v>4562.0961500000003</v>
          </cell>
          <cell r="J312">
            <v>59307.25</v>
          </cell>
          <cell r="K312">
            <v>43</v>
          </cell>
          <cell r="L312">
            <v>196170.13</v>
          </cell>
          <cell r="M312" t="str">
            <v>MM</v>
          </cell>
          <cell r="N312" t="str">
            <v>BAÑOS Y AZULEJOS 5/1</v>
          </cell>
          <cell r="O312">
            <v>0</v>
          </cell>
          <cell r="P312" t="str">
            <v>PARA MOSAICOS Y AZULEJOS</v>
          </cell>
          <cell r="Q312">
            <v>696</v>
          </cell>
          <cell r="R312">
            <v>9048</v>
          </cell>
        </row>
        <row r="313">
          <cell r="B313" t="str">
            <v>109005-000600</v>
          </cell>
          <cell r="C313" t="str">
            <v>MM BAÑOS Y AZULEJOS 5/1 L/116 PLT</v>
          </cell>
          <cell r="D313">
            <v>5</v>
          </cell>
          <cell r="E313">
            <v>42859</v>
          </cell>
          <cell r="F313">
            <v>42858</v>
          </cell>
          <cell r="G313" t="str">
            <v>EM 105757</v>
          </cell>
          <cell r="H313">
            <v>9</v>
          </cell>
          <cell r="I313">
            <v>4562.0955599999998</v>
          </cell>
          <cell r="J313">
            <v>41058.86</v>
          </cell>
          <cell r="K313">
            <v>52</v>
          </cell>
          <cell r="L313">
            <v>237228.99</v>
          </cell>
          <cell r="M313" t="str">
            <v>MM</v>
          </cell>
          <cell r="N313" t="str">
            <v>BAÑOS Y AZULEJOS 5/1</v>
          </cell>
          <cell r="O313">
            <v>0</v>
          </cell>
          <cell r="P313" t="str">
            <v>PARA MOSAICOS Y AZULEJOS</v>
          </cell>
          <cell r="Q313">
            <v>696</v>
          </cell>
          <cell r="R313">
            <v>6264</v>
          </cell>
        </row>
        <row r="314">
          <cell r="B314" t="str">
            <v>109005-000600</v>
          </cell>
          <cell r="C314" t="str">
            <v>MM BAÑOS Y AZULEJOS 5/1 L/116 PLT</v>
          </cell>
          <cell r="D314">
            <v>5</v>
          </cell>
          <cell r="E314">
            <v>42859</v>
          </cell>
          <cell r="F314">
            <v>42858</v>
          </cell>
          <cell r="G314" t="str">
            <v>EM 105758</v>
          </cell>
          <cell r="H314">
            <v>4</v>
          </cell>
          <cell r="I314">
            <v>4562.0974999999999</v>
          </cell>
          <cell r="J314">
            <v>18248.39</v>
          </cell>
          <cell r="K314">
            <v>56</v>
          </cell>
          <cell r="L314">
            <v>255477.38</v>
          </cell>
          <cell r="M314" t="str">
            <v>MM</v>
          </cell>
          <cell r="N314" t="str">
            <v>BAÑOS Y AZULEJOS 5/1</v>
          </cell>
          <cell r="O314">
            <v>0</v>
          </cell>
          <cell r="P314" t="str">
            <v>PARA MOSAICOS Y AZULEJOS</v>
          </cell>
          <cell r="Q314">
            <v>696</v>
          </cell>
          <cell r="R314">
            <v>2784</v>
          </cell>
        </row>
        <row r="315">
          <cell r="B315" t="str">
            <v>109005-000600</v>
          </cell>
          <cell r="C315" t="str">
            <v>MM BAÑOS Y AZULEJOS 5/1 L/116 PLT</v>
          </cell>
          <cell r="D315">
            <v>5</v>
          </cell>
          <cell r="E315">
            <v>42859</v>
          </cell>
          <cell r="F315">
            <v>42859</v>
          </cell>
          <cell r="G315" t="str">
            <v>EM 105774</v>
          </cell>
          <cell r="H315">
            <v>2</v>
          </cell>
          <cell r="I315">
            <v>4590.0249999999996</v>
          </cell>
          <cell r="J315">
            <v>9180.0499999999993</v>
          </cell>
          <cell r="K315">
            <v>3</v>
          </cell>
          <cell r="L315">
            <v>13723.97</v>
          </cell>
          <cell r="M315" t="str">
            <v>MM</v>
          </cell>
          <cell r="N315" t="str">
            <v>BAÑOS Y AZULEJOS 5/1</v>
          </cell>
          <cell r="O315">
            <v>0</v>
          </cell>
          <cell r="P315" t="str">
            <v>PARA MOSAICOS Y AZULEJOS</v>
          </cell>
          <cell r="Q315">
            <v>696</v>
          </cell>
          <cell r="R315">
            <v>1392</v>
          </cell>
        </row>
        <row r="316">
          <cell r="B316" t="str">
            <v>109005-000600</v>
          </cell>
          <cell r="C316" t="str">
            <v>MM BAÑOS Y AZULEJOS 5/1 L/116 PLT</v>
          </cell>
          <cell r="D316">
            <v>5</v>
          </cell>
          <cell r="E316">
            <v>42859</v>
          </cell>
          <cell r="F316">
            <v>42859</v>
          </cell>
          <cell r="G316" t="str">
            <v>EM 105799</v>
          </cell>
          <cell r="H316">
            <v>1</v>
          </cell>
          <cell r="I316">
            <v>4589.96</v>
          </cell>
          <cell r="J316">
            <v>4589.96</v>
          </cell>
          <cell r="K316">
            <v>2</v>
          </cell>
          <cell r="L316">
            <v>9164.6200000000008</v>
          </cell>
          <cell r="M316" t="str">
            <v>MM</v>
          </cell>
          <cell r="N316" t="str">
            <v>BAÑOS Y AZULEJOS 5/1</v>
          </cell>
          <cell r="O316">
            <v>0</v>
          </cell>
          <cell r="P316" t="str">
            <v>PARA MOSAICOS Y AZULEJOS</v>
          </cell>
          <cell r="Q316">
            <v>696</v>
          </cell>
          <cell r="R316">
            <v>696</v>
          </cell>
        </row>
        <row r="317">
          <cell r="B317" t="str">
            <v>109005-000600</v>
          </cell>
          <cell r="C317" t="str">
            <v>MM BAÑOS Y AZULEJOS 5/1 L/116 PLT</v>
          </cell>
          <cell r="D317">
            <v>5</v>
          </cell>
          <cell r="E317">
            <v>42860</v>
          </cell>
          <cell r="F317">
            <v>42860</v>
          </cell>
          <cell r="G317" t="str">
            <v>EM 105859</v>
          </cell>
          <cell r="H317">
            <v>6</v>
          </cell>
          <cell r="I317">
            <v>4476.835</v>
          </cell>
          <cell r="J317">
            <v>26861.01</v>
          </cell>
          <cell r="K317">
            <v>7</v>
          </cell>
          <cell r="L317">
            <v>31443.32</v>
          </cell>
          <cell r="M317" t="str">
            <v>MM</v>
          </cell>
          <cell r="N317" t="str">
            <v>BAÑOS Y AZULEJOS 5/1</v>
          </cell>
          <cell r="O317">
            <v>0</v>
          </cell>
          <cell r="P317" t="str">
            <v>PARA MOSAICOS Y AZULEJOS</v>
          </cell>
          <cell r="Q317">
            <v>696</v>
          </cell>
          <cell r="R317">
            <v>4176</v>
          </cell>
        </row>
        <row r="318">
          <cell r="B318" t="str">
            <v>109005-000600</v>
          </cell>
          <cell r="C318" t="str">
            <v>MM BAÑOS Y AZULEJOS 5/1 L/116 PLT</v>
          </cell>
          <cell r="D318">
            <v>5</v>
          </cell>
          <cell r="E318">
            <v>42860</v>
          </cell>
          <cell r="F318">
            <v>42860</v>
          </cell>
          <cell r="G318" t="str">
            <v>EM 105880</v>
          </cell>
          <cell r="H318">
            <v>3</v>
          </cell>
          <cell r="I318">
            <v>4360.2833300000002</v>
          </cell>
          <cell r="J318">
            <v>13080.85</v>
          </cell>
          <cell r="K318">
            <v>3</v>
          </cell>
          <cell r="L318">
            <v>13080.85</v>
          </cell>
          <cell r="M318" t="str">
            <v>MM</v>
          </cell>
          <cell r="N318" t="str">
            <v>BAÑOS Y AZULEJOS 5/1</v>
          </cell>
          <cell r="O318">
            <v>0</v>
          </cell>
          <cell r="P318" t="str">
            <v>PARA MOSAICOS Y AZULEJOS</v>
          </cell>
          <cell r="Q318">
            <v>696</v>
          </cell>
          <cell r="R318">
            <v>2088</v>
          </cell>
        </row>
        <row r="319">
          <cell r="B319" t="str">
            <v>109005-000600</v>
          </cell>
          <cell r="C319" t="str">
            <v>MM BAÑOS Y AZULEJOS 5/1 L/116 PLT</v>
          </cell>
          <cell r="D319">
            <v>5</v>
          </cell>
          <cell r="E319">
            <v>42860</v>
          </cell>
          <cell r="F319">
            <v>42860</v>
          </cell>
          <cell r="G319" t="str">
            <v>EM 105881</v>
          </cell>
          <cell r="H319">
            <v>17</v>
          </cell>
          <cell r="I319">
            <v>4360.2752899999996</v>
          </cell>
          <cell r="J319">
            <v>74124.679999999993</v>
          </cell>
          <cell r="K319">
            <v>20</v>
          </cell>
          <cell r="L319">
            <v>87205.53</v>
          </cell>
          <cell r="M319" t="str">
            <v>MM</v>
          </cell>
          <cell r="N319" t="str">
            <v>BAÑOS Y AZULEJOS 5/1</v>
          </cell>
          <cell r="O319">
            <v>0</v>
          </cell>
          <cell r="P319" t="str">
            <v>PARA MOSAICOS Y AZULEJOS</v>
          </cell>
          <cell r="Q319">
            <v>696</v>
          </cell>
          <cell r="R319">
            <v>11832</v>
          </cell>
        </row>
        <row r="320">
          <cell r="B320" t="str">
            <v>109005-000600</v>
          </cell>
          <cell r="C320" t="str">
            <v>MM BAÑOS Y AZULEJOS 5/1 L/116 PLT</v>
          </cell>
          <cell r="D320">
            <v>5</v>
          </cell>
          <cell r="E320">
            <v>42860</v>
          </cell>
          <cell r="F320">
            <v>42860</v>
          </cell>
          <cell r="G320" t="str">
            <v>EM 105882</v>
          </cell>
          <cell r="H320">
            <v>12</v>
          </cell>
          <cell r="I320">
            <v>4360.2766700000002</v>
          </cell>
          <cell r="J320">
            <v>52323.32</v>
          </cell>
          <cell r="K320">
            <v>32</v>
          </cell>
          <cell r="L320">
            <v>139528.85</v>
          </cell>
          <cell r="M320" t="str">
            <v>MM</v>
          </cell>
          <cell r="N320" t="str">
            <v>BAÑOS Y AZULEJOS 5/1</v>
          </cell>
          <cell r="O320">
            <v>0</v>
          </cell>
          <cell r="P320" t="str">
            <v>PARA MOSAICOS Y AZULEJOS</v>
          </cell>
          <cell r="Q320">
            <v>696</v>
          </cell>
          <cell r="R320">
            <v>8352</v>
          </cell>
        </row>
        <row r="321">
          <cell r="B321" t="str">
            <v>109005-000600</v>
          </cell>
          <cell r="C321" t="str">
            <v>MM BAÑOS Y AZULEJOS 5/1 L/116 PLT</v>
          </cell>
          <cell r="D321">
            <v>5</v>
          </cell>
          <cell r="E321">
            <v>42863</v>
          </cell>
          <cell r="F321">
            <v>42860</v>
          </cell>
          <cell r="G321" t="str">
            <v>EM 105909</v>
          </cell>
          <cell r="H321">
            <v>16</v>
          </cell>
          <cell r="I321">
            <v>4358.3606300000001</v>
          </cell>
          <cell r="J321">
            <v>69733.77</v>
          </cell>
          <cell r="K321">
            <v>16</v>
          </cell>
          <cell r="L321">
            <v>69733.77</v>
          </cell>
          <cell r="M321" t="str">
            <v>MM</v>
          </cell>
          <cell r="N321" t="str">
            <v>BAÑOS Y AZULEJOS 5/1</v>
          </cell>
          <cell r="O321">
            <v>0</v>
          </cell>
          <cell r="P321" t="str">
            <v>PARA MOSAICOS Y AZULEJOS</v>
          </cell>
          <cell r="Q321">
            <v>696</v>
          </cell>
          <cell r="R321">
            <v>11136</v>
          </cell>
        </row>
        <row r="322">
          <cell r="B322" t="str">
            <v>109005-000600</v>
          </cell>
          <cell r="C322" t="str">
            <v>MM BAÑOS Y AZULEJOS 5/1 L/116 PLT</v>
          </cell>
          <cell r="D322">
            <v>5</v>
          </cell>
          <cell r="E322">
            <v>42863</v>
          </cell>
          <cell r="F322">
            <v>42860</v>
          </cell>
          <cell r="G322" t="str">
            <v>EM 105910</v>
          </cell>
          <cell r="H322">
            <v>10</v>
          </cell>
          <cell r="I322">
            <v>4358.3599999999997</v>
          </cell>
          <cell r="J322">
            <v>43583.6</v>
          </cell>
          <cell r="K322">
            <v>26</v>
          </cell>
          <cell r="L322">
            <v>113317.37</v>
          </cell>
          <cell r="M322" t="str">
            <v>MM</v>
          </cell>
          <cell r="N322" t="str">
            <v>BAÑOS Y AZULEJOS 5/1</v>
          </cell>
          <cell r="O322">
            <v>0</v>
          </cell>
          <cell r="P322" t="str">
            <v>PARA MOSAICOS Y AZULEJOS</v>
          </cell>
          <cell r="Q322">
            <v>696</v>
          </cell>
          <cell r="R322">
            <v>6960</v>
          </cell>
        </row>
        <row r="323">
          <cell r="B323" t="str">
            <v>109005-000600</v>
          </cell>
          <cell r="C323" t="str">
            <v>MM BAÑOS Y AZULEJOS 5/1 L/116 PLT</v>
          </cell>
          <cell r="D323">
            <v>5</v>
          </cell>
          <cell r="E323">
            <v>42863</v>
          </cell>
          <cell r="F323">
            <v>42860</v>
          </cell>
          <cell r="G323" t="str">
            <v>EM 105913</v>
          </cell>
          <cell r="H323">
            <v>12</v>
          </cell>
          <cell r="I323">
            <v>4358.3608299999996</v>
          </cell>
          <cell r="J323">
            <v>52300.33</v>
          </cell>
          <cell r="K323">
            <v>38</v>
          </cell>
          <cell r="L323">
            <v>165617.70000000001</v>
          </cell>
          <cell r="M323" t="str">
            <v>MM</v>
          </cell>
          <cell r="N323" t="str">
            <v>BAÑOS Y AZULEJOS 5/1</v>
          </cell>
          <cell r="O323">
            <v>0</v>
          </cell>
          <cell r="P323" t="str">
            <v>PARA MOSAICOS Y AZULEJOS</v>
          </cell>
          <cell r="Q323">
            <v>696</v>
          </cell>
          <cell r="R323">
            <v>8352</v>
          </cell>
        </row>
        <row r="324">
          <cell r="B324" t="str">
            <v>109005-000600</v>
          </cell>
          <cell r="C324" t="str">
            <v>MM BAÑOS Y AZULEJOS 5/1 L/116 PLT</v>
          </cell>
          <cell r="D324">
            <v>5</v>
          </cell>
          <cell r="E324">
            <v>42863</v>
          </cell>
          <cell r="F324">
            <v>42860</v>
          </cell>
          <cell r="G324" t="str">
            <v>EM 105914</v>
          </cell>
          <cell r="H324">
            <v>9</v>
          </cell>
          <cell r="I324">
            <v>4358.3588900000004</v>
          </cell>
          <cell r="J324">
            <v>39225.230000000003</v>
          </cell>
          <cell r="K324">
            <v>47</v>
          </cell>
          <cell r="L324">
            <v>204842.93</v>
          </cell>
          <cell r="M324" t="str">
            <v>MM</v>
          </cell>
          <cell r="N324" t="str">
            <v>BAÑOS Y AZULEJOS 5/1</v>
          </cell>
          <cell r="O324">
            <v>0</v>
          </cell>
          <cell r="P324" t="str">
            <v>PARA MOSAICOS Y AZULEJOS</v>
          </cell>
          <cell r="Q324">
            <v>696</v>
          </cell>
          <cell r="R324">
            <v>6264</v>
          </cell>
        </row>
        <row r="325">
          <cell r="B325" t="str">
            <v>109005-000600</v>
          </cell>
          <cell r="C325" t="str">
            <v>MM BAÑOS Y AZULEJOS 5/1 L/116 PLT</v>
          </cell>
          <cell r="D325">
            <v>5</v>
          </cell>
          <cell r="E325">
            <v>42863</v>
          </cell>
          <cell r="F325">
            <v>42860</v>
          </cell>
          <cell r="G325" t="str">
            <v>EM 105915</v>
          </cell>
          <cell r="H325">
            <v>7</v>
          </cell>
          <cell r="I325">
            <v>4358.3628600000002</v>
          </cell>
          <cell r="J325">
            <v>30508.54</v>
          </cell>
          <cell r="K325">
            <v>54</v>
          </cell>
          <cell r="L325">
            <v>235351.47</v>
          </cell>
          <cell r="M325" t="str">
            <v>MM</v>
          </cell>
          <cell r="N325" t="str">
            <v>BAÑOS Y AZULEJOS 5/1</v>
          </cell>
          <cell r="O325">
            <v>0</v>
          </cell>
          <cell r="P325" t="str">
            <v>PARA MOSAICOS Y AZULEJOS</v>
          </cell>
          <cell r="Q325">
            <v>696</v>
          </cell>
          <cell r="R325">
            <v>4872</v>
          </cell>
        </row>
        <row r="326">
          <cell r="B326" t="str">
            <v>109005-000600</v>
          </cell>
          <cell r="C326" t="str">
            <v>MM BAÑOS Y AZULEJOS 5/1 L/116 PLT</v>
          </cell>
          <cell r="D326">
            <v>5</v>
          </cell>
          <cell r="E326">
            <v>42863</v>
          </cell>
          <cell r="F326">
            <v>42860</v>
          </cell>
          <cell r="G326" t="str">
            <v>EM 105916</v>
          </cell>
          <cell r="H326">
            <v>4</v>
          </cell>
          <cell r="I326">
            <v>4358.3625000000002</v>
          </cell>
          <cell r="J326">
            <v>17433.45</v>
          </cell>
          <cell r="K326">
            <v>58</v>
          </cell>
          <cell r="L326">
            <v>252784.92</v>
          </cell>
          <cell r="M326" t="str">
            <v>MM</v>
          </cell>
          <cell r="N326" t="str">
            <v>BAÑOS Y AZULEJOS 5/1</v>
          </cell>
          <cell r="O326">
            <v>0</v>
          </cell>
          <cell r="P326" t="str">
            <v>PARA MOSAICOS Y AZULEJOS</v>
          </cell>
          <cell r="Q326">
            <v>696</v>
          </cell>
          <cell r="R326">
            <v>2784</v>
          </cell>
        </row>
        <row r="327">
          <cell r="B327" t="str">
            <v>109005-000600</v>
          </cell>
          <cell r="C327" t="str">
            <v>MM BAÑOS Y AZULEJOS 5/1 L/116 PLT</v>
          </cell>
          <cell r="D327">
            <v>5</v>
          </cell>
          <cell r="E327">
            <v>42863</v>
          </cell>
          <cell r="F327">
            <v>42863</v>
          </cell>
          <cell r="G327" t="str">
            <v>EM 105971</v>
          </cell>
          <cell r="H327">
            <v>8</v>
          </cell>
          <cell r="I327">
            <v>4350.3737499999997</v>
          </cell>
          <cell r="J327">
            <v>34802.99</v>
          </cell>
          <cell r="K327">
            <v>11</v>
          </cell>
          <cell r="L327">
            <v>47895.6</v>
          </cell>
          <cell r="M327" t="str">
            <v>MM</v>
          </cell>
          <cell r="N327" t="str">
            <v>BAÑOS Y AZULEJOS 5/1</v>
          </cell>
          <cell r="O327">
            <v>0</v>
          </cell>
          <cell r="P327" t="str">
            <v>PARA MOSAICOS Y AZULEJOS</v>
          </cell>
          <cell r="Q327">
            <v>696</v>
          </cell>
          <cell r="R327">
            <v>5568</v>
          </cell>
        </row>
        <row r="328">
          <cell r="B328" t="str">
            <v>109005-000600</v>
          </cell>
          <cell r="C328" t="str">
            <v>MM BAÑOS Y AZULEJOS 5/1 L/116 PLT</v>
          </cell>
          <cell r="D328">
            <v>5</v>
          </cell>
          <cell r="E328">
            <v>42863</v>
          </cell>
          <cell r="F328">
            <v>42863</v>
          </cell>
          <cell r="G328" t="str">
            <v>EM 105972</v>
          </cell>
          <cell r="H328">
            <v>7</v>
          </cell>
          <cell r="I328">
            <v>4350.3757100000003</v>
          </cell>
          <cell r="J328">
            <v>30452.63</v>
          </cell>
          <cell r="K328">
            <v>18</v>
          </cell>
          <cell r="L328">
            <v>78348.23</v>
          </cell>
          <cell r="M328" t="str">
            <v>MM</v>
          </cell>
          <cell r="N328" t="str">
            <v>BAÑOS Y AZULEJOS 5/1</v>
          </cell>
          <cell r="O328">
            <v>0</v>
          </cell>
          <cell r="P328" t="str">
            <v>PARA MOSAICOS Y AZULEJOS</v>
          </cell>
          <cell r="Q328">
            <v>696</v>
          </cell>
          <cell r="R328">
            <v>4872</v>
          </cell>
        </row>
        <row r="329">
          <cell r="B329" t="str">
            <v>109005-000600</v>
          </cell>
          <cell r="C329" t="str">
            <v>MM BAÑOS Y AZULEJOS 5/1 L/116 PLT</v>
          </cell>
          <cell r="D329">
            <v>5</v>
          </cell>
          <cell r="E329">
            <v>42863</v>
          </cell>
          <cell r="F329">
            <v>42863</v>
          </cell>
          <cell r="G329" t="str">
            <v>EM 105973</v>
          </cell>
          <cell r="H329">
            <v>9</v>
          </cell>
          <cell r="I329">
            <v>4350.3733300000004</v>
          </cell>
          <cell r="J329">
            <v>39153.360000000001</v>
          </cell>
          <cell r="K329">
            <v>27</v>
          </cell>
          <cell r="L329">
            <v>117501.59</v>
          </cell>
          <cell r="M329" t="str">
            <v>MM</v>
          </cell>
          <cell r="N329" t="str">
            <v>BAÑOS Y AZULEJOS 5/1</v>
          </cell>
          <cell r="O329">
            <v>0</v>
          </cell>
          <cell r="P329" t="str">
            <v>PARA MOSAICOS Y AZULEJOS</v>
          </cell>
          <cell r="Q329">
            <v>696</v>
          </cell>
          <cell r="R329">
            <v>6264</v>
          </cell>
        </row>
        <row r="330">
          <cell r="B330" t="str">
            <v>109005-000600</v>
          </cell>
          <cell r="C330" t="str">
            <v>MM BAÑOS Y AZULEJOS 5/1 L/116 PLT</v>
          </cell>
          <cell r="D330">
            <v>5</v>
          </cell>
          <cell r="E330">
            <v>42863</v>
          </cell>
          <cell r="F330">
            <v>42863</v>
          </cell>
          <cell r="G330" t="str">
            <v>EM 105974</v>
          </cell>
          <cell r="H330">
            <v>11</v>
          </cell>
          <cell r="I330">
            <v>4350.3754600000002</v>
          </cell>
          <cell r="J330">
            <v>47854.13</v>
          </cell>
          <cell r="K330">
            <v>38</v>
          </cell>
          <cell r="L330">
            <v>165355.72</v>
          </cell>
          <cell r="M330" t="str">
            <v>MM</v>
          </cell>
          <cell r="N330" t="str">
            <v>BAÑOS Y AZULEJOS 5/1</v>
          </cell>
          <cell r="O330">
            <v>0</v>
          </cell>
          <cell r="P330" t="str">
            <v>PARA MOSAICOS Y AZULEJOS</v>
          </cell>
          <cell r="Q330">
            <v>696</v>
          </cell>
          <cell r="R330">
            <v>7656</v>
          </cell>
        </row>
        <row r="331">
          <cell r="B331" t="str">
            <v>109005-000600</v>
          </cell>
          <cell r="C331" t="str">
            <v>MM BAÑOS Y AZULEJOS 5/1 L/116 PLT</v>
          </cell>
          <cell r="D331">
            <v>5</v>
          </cell>
          <cell r="E331">
            <v>42863</v>
          </cell>
          <cell r="F331">
            <v>42863</v>
          </cell>
          <cell r="G331" t="str">
            <v>EM 105975</v>
          </cell>
          <cell r="H331">
            <v>10</v>
          </cell>
          <cell r="I331">
            <v>4350.3739999999998</v>
          </cell>
          <cell r="J331">
            <v>43503.74</v>
          </cell>
          <cell r="K331">
            <v>48</v>
          </cell>
          <cell r="L331">
            <v>208859.46</v>
          </cell>
          <cell r="M331" t="str">
            <v>MM</v>
          </cell>
          <cell r="N331" t="str">
            <v>BAÑOS Y AZULEJOS 5/1</v>
          </cell>
          <cell r="O331">
            <v>0</v>
          </cell>
          <cell r="P331" t="str">
            <v>PARA MOSAICOS Y AZULEJOS</v>
          </cell>
          <cell r="Q331">
            <v>696</v>
          </cell>
          <cell r="R331">
            <v>6960</v>
          </cell>
        </row>
        <row r="332">
          <cell r="B332" t="str">
            <v>109005-000600</v>
          </cell>
          <cell r="C332" t="str">
            <v>MM BAÑOS Y AZULEJOS 5/1 L/116 PLT</v>
          </cell>
          <cell r="D332">
            <v>5</v>
          </cell>
          <cell r="E332">
            <v>42863</v>
          </cell>
          <cell r="F332">
            <v>42863</v>
          </cell>
          <cell r="G332" t="str">
            <v>EM 105976</v>
          </cell>
          <cell r="H332">
            <v>11</v>
          </cell>
          <cell r="I332">
            <v>4350.3818199999996</v>
          </cell>
          <cell r="J332">
            <v>47854.2</v>
          </cell>
          <cell r="K332">
            <v>59</v>
          </cell>
          <cell r="L332">
            <v>256713.66</v>
          </cell>
          <cell r="M332" t="str">
            <v>MM</v>
          </cell>
          <cell r="N332" t="str">
            <v>BAÑOS Y AZULEJOS 5/1</v>
          </cell>
          <cell r="O332">
            <v>0</v>
          </cell>
          <cell r="P332" t="str">
            <v>PARA MOSAICOS Y AZULEJOS</v>
          </cell>
          <cell r="Q332">
            <v>696</v>
          </cell>
          <cell r="R332">
            <v>7656</v>
          </cell>
        </row>
        <row r="333">
          <cell r="B333" t="str">
            <v>109005-000600</v>
          </cell>
          <cell r="C333" t="str">
            <v>MM BAÑOS Y AZULEJOS 5/1 L/116 PLT</v>
          </cell>
          <cell r="D333">
            <v>5</v>
          </cell>
          <cell r="E333">
            <v>42865</v>
          </cell>
          <cell r="F333">
            <v>42864</v>
          </cell>
          <cell r="G333" t="str">
            <v>EM 106081</v>
          </cell>
          <cell r="H333">
            <v>13</v>
          </cell>
          <cell r="I333">
            <v>4348.0015400000002</v>
          </cell>
          <cell r="J333">
            <v>56524.02</v>
          </cell>
          <cell r="K333">
            <v>13</v>
          </cell>
          <cell r="L333">
            <v>56524.02</v>
          </cell>
          <cell r="M333" t="str">
            <v>MM</v>
          </cell>
          <cell r="N333" t="str">
            <v>BAÑOS Y AZULEJOS 5/1</v>
          </cell>
          <cell r="O333">
            <v>0</v>
          </cell>
          <cell r="P333" t="str">
            <v>PARA MOSAICOS Y AZULEJOS</v>
          </cell>
          <cell r="Q333">
            <v>696</v>
          </cell>
          <cell r="R333">
            <v>9048</v>
          </cell>
        </row>
        <row r="334">
          <cell r="B334" t="str">
            <v>109005-000600</v>
          </cell>
          <cell r="C334" t="str">
            <v>MM BAÑOS Y AZULEJOS 5/1 L/116 PLT</v>
          </cell>
          <cell r="D334">
            <v>5</v>
          </cell>
          <cell r="E334">
            <v>42865</v>
          </cell>
          <cell r="F334">
            <v>42864</v>
          </cell>
          <cell r="G334" t="str">
            <v>EM 106082</v>
          </cell>
          <cell r="H334">
            <v>14</v>
          </cell>
          <cell r="I334">
            <v>4348.0028599999996</v>
          </cell>
          <cell r="J334">
            <v>60872.04</v>
          </cell>
          <cell r="K334">
            <v>27</v>
          </cell>
          <cell r="L334">
            <v>117396.06</v>
          </cell>
          <cell r="M334" t="str">
            <v>MM</v>
          </cell>
          <cell r="N334" t="str">
            <v>BAÑOS Y AZULEJOS 5/1</v>
          </cell>
          <cell r="O334">
            <v>0</v>
          </cell>
          <cell r="P334" t="str">
            <v>PARA MOSAICOS Y AZULEJOS</v>
          </cell>
          <cell r="Q334">
            <v>696</v>
          </cell>
          <cell r="R334">
            <v>9744</v>
          </cell>
        </row>
        <row r="335">
          <cell r="B335" t="str">
            <v>109005-000600</v>
          </cell>
          <cell r="C335" t="str">
            <v>MM BAÑOS Y AZULEJOS 5/1 L/116 PLT</v>
          </cell>
          <cell r="D335">
            <v>5</v>
          </cell>
          <cell r="E335">
            <v>42865</v>
          </cell>
          <cell r="F335">
            <v>42864</v>
          </cell>
          <cell r="G335" t="str">
            <v>EM 106083</v>
          </cell>
          <cell r="H335">
            <v>26</v>
          </cell>
          <cell r="I335">
            <v>4348.0019199999997</v>
          </cell>
          <cell r="J335">
            <v>113048.05</v>
          </cell>
          <cell r="K335">
            <v>53</v>
          </cell>
          <cell r="L335">
            <v>230444.11</v>
          </cell>
          <cell r="M335" t="str">
            <v>MM</v>
          </cell>
          <cell r="N335" t="str">
            <v>BAÑOS Y AZULEJOS 5/1</v>
          </cell>
          <cell r="O335">
            <v>0</v>
          </cell>
          <cell r="P335" t="str">
            <v>PARA MOSAICOS Y AZULEJOS</v>
          </cell>
          <cell r="Q335">
            <v>696</v>
          </cell>
          <cell r="R335">
            <v>18096</v>
          </cell>
        </row>
        <row r="336">
          <cell r="B336" t="str">
            <v>109005-000600</v>
          </cell>
          <cell r="C336" t="str">
            <v>MM BAÑOS Y AZULEJOS 5/1 L/116 PLT</v>
          </cell>
          <cell r="D336">
            <v>5</v>
          </cell>
          <cell r="E336">
            <v>42865</v>
          </cell>
          <cell r="F336">
            <v>42864</v>
          </cell>
          <cell r="G336" t="str">
            <v>EM 106087</v>
          </cell>
          <cell r="H336">
            <v>4</v>
          </cell>
          <cell r="I336">
            <v>4348</v>
          </cell>
          <cell r="J336">
            <v>17392</v>
          </cell>
          <cell r="K336">
            <v>57</v>
          </cell>
          <cell r="L336">
            <v>247836.11</v>
          </cell>
          <cell r="M336" t="str">
            <v>MM</v>
          </cell>
          <cell r="N336" t="str">
            <v>BAÑOS Y AZULEJOS 5/1</v>
          </cell>
          <cell r="O336">
            <v>0</v>
          </cell>
          <cell r="P336" t="str">
            <v>PARA MOSAICOS Y AZULEJOS</v>
          </cell>
          <cell r="Q336">
            <v>696</v>
          </cell>
          <cell r="R336">
            <v>2784</v>
          </cell>
        </row>
        <row r="337">
          <cell r="B337" t="str">
            <v>109005-000600</v>
          </cell>
          <cell r="C337" t="str">
            <v>MM BAÑOS Y AZULEJOS 5/1 L/116 PLT</v>
          </cell>
          <cell r="D337">
            <v>5</v>
          </cell>
          <cell r="E337">
            <v>42865</v>
          </cell>
          <cell r="F337">
            <v>42864</v>
          </cell>
          <cell r="G337" t="str">
            <v>EM 106088</v>
          </cell>
          <cell r="H337">
            <v>10</v>
          </cell>
          <cell r="I337">
            <v>4347.9989999999998</v>
          </cell>
          <cell r="J337">
            <v>43479.99</v>
          </cell>
          <cell r="K337">
            <v>67</v>
          </cell>
          <cell r="L337">
            <v>291316.09999999998</v>
          </cell>
          <cell r="M337" t="str">
            <v>MM</v>
          </cell>
          <cell r="N337" t="str">
            <v>BAÑOS Y AZULEJOS 5/1</v>
          </cell>
          <cell r="O337">
            <v>0</v>
          </cell>
          <cell r="P337" t="str">
            <v>PARA MOSAICOS Y AZULEJOS</v>
          </cell>
          <cell r="Q337">
            <v>696</v>
          </cell>
          <cell r="R337">
            <v>6960</v>
          </cell>
        </row>
        <row r="338">
          <cell r="B338" t="str">
            <v>109005-000600</v>
          </cell>
          <cell r="C338" t="str">
            <v>MM BAÑOS Y AZULEJOS 5/1 L/116 PLT</v>
          </cell>
          <cell r="D338">
            <v>5</v>
          </cell>
          <cell r="E338">
            <v>42865</v>
          </cell>
          <cell r="F338">
            <v>42864</v>
          </cell>
          <cell r="G338" t="str">
            <v>EM 106089</v>
          </cell>
          <cell r="H338">
            <v>3</v>
          </cell>
          <cell r="I338">
            <v>4347.9966700000004</v>
          </cell>
          <cell r="J338">
            <v>13043.99</v>
          </cell>
          <cell r="K338">
            <v>39</v>
          </cell>
          <cell r="L338">
            <v>169572.04</v>
          </cell>
          <cell r="M338" t="str">
            <v>MM</v>
          </cell>
          <cell r="N338" t="str">
            <v>BAÑOS Y AZULEJOS 5/1</v>
          </cell>
          <cell r="O338">
            <v>0</v>
          </cell>
          <cell r="P338" t="str">
            <v>PARA MOSAICOS Y AZULEJOS</v>
          </cell>
          <cell r="Q338">
            <v>696</v>
          </cell>
          <cell r="R338">
            <v>2088</v>
          </cell>
        </row>
        <row r="339">
          <cell r="B339" t="str">
            <v>109005-000600</v>
          </cell>
          <cell r="C339" t="str">
            <v>MM BAÑOS Y AZULEJOS 5/1 L/116 PLT</v>
          </cell>
          <cell r="D339">
            <v>5</v>
          </cell>
          <cell r="E339">
            <v>42865</v>
          </cell>
          <cell r="F339">
            <v>42865</v>
          </cell>
          <cell r="G339" t="str">
            <v>EM 106119</v>
          </cell>
          <cell r="H339">
            <v>9</v>
          </cell>
          <cell r="I339">
            <v>4346.7466700000004</v>
          </cell>
          <cell r="J339">
            <v>39120.720000000001</v>
          </cell>
          <cell r="K339">
            <v>31</v>
          </cell>
          <cell r="L339">
            <v>134776.74</v>
          </cell>
          <cell r="M339" t="str">
            <v>MM</v>
          </cell>
          <cell r="N339" t="str">
            <v>BAÑOS Y AZULEJOS 5/1</v>
          </cell>
          <cell r="O339">
            <v>0</v>
          </cell>
          <cell r="P339" t="str">
            <v>PARA MOSAICOS Y AZULEJOS</v>
          </cell>
          <cell r="Q339">
            <v>696</v>
          </cell>
          <cell r="R339">
            <v>6264</v>
          </cell>
        </row>
        <row r="340">
          <cell r="B340" t="str">
            <v>109005-000600</v>
          </cell>
          <cell r="C340" t="str">
            <v>MM BAÑOS Y AZULEJOS 5/1 L/116 PLT</v>
          </cell>
          <cell r="D340">
            <v>5</v>
          </cell>
          <cell r="E340">
            <v>42865</v>
          </cell>
          <cell r="F340">
            <v>42865</v>
          </cell>
          <cell r="G340" t="str">
            <v>EM 106120</v>
          </cell>
          <cell r="H340">
            <v>9</v>
          </cell>
          <cell r="I340">
            <v>4346.7455600000003</v>
          </cell>
          <cell r="J340">
            <v>39120.71</v>
          </cell>
          <cell r="K340">
            <v>40</v>
          </cell>
          <cell r="L340">
            <v>173897.45</v>
          </cell>
          <cell r="M340" t="str">
            <v>MM</v>
          </cell>
          <cell r="N340" t="str">
            <v>BAÑOS Y AZULEJOS 5/1</v>
          </cell>
          <cell r="O340">
            <v>0</v>
          </cell>
          <cell r="P340" t="str">
            <v>PARA MOSAICOS Y AZULEJOS</v>
          </cell>
          <cell r="Q340">
            <v>696</v>
          </cell>
          <cell r="R340">
            <v>6264</v>
          </cell>
        </row>
        <row r="341">
          <cell r="B341" t="str">
            <v>109005-000600</v>
          </cell>
          <cell r="C341" t="str">
            <v>MM BAÑOS Y AZULEJOS 5/1 L/116 PLT</v>
          </cell>
          <cell r="D341">
            <v>5</v>
          </cell>
          <cell r="E341">
            <v>42866</v>
          </cell>
          <cell r="F341">
            <v>42865</v>
          </cell>
          <cell r="G341" t="str">
            <v>EM 106144</v>
          </cell>
          <cell r="H341">
            <v>10</v>
          </cell>
          <cell r="I341">
            <v>4352.6210000000001</v>
          </cell>
          <cell r="J341">
            <v>43526.21</v>
          </cell>
          <cell r="K341">
            <v>19</v>
          </cell>
          <cell r="L341">
            <v>82653.14</v>
          </cell>
          <cell r="M341" t="str">
            <v>MM</v>
          </cell>
          <cell r="N341" t="str">
            <v>BAÑOS Y AZULEJOS 5/1</v>
          </cell>
          <cell r="O341">
            <v>0</v>
          </cell>
          <cell r="P341" t="str">
            <v>PARA MOSAICOS Y AZULEJOS</v>
          </cell>
          <cell r="Q341">
            <v>696</v>
          </cell>
          <cell r="R341">
            <v>6960</v>
          </cell>
        </row>
        <row r="342">
          <cell r="B342" t="str">
            <v>109005-000600</v>
          </cell>
          <cell r="C342" t="str">
            <v>MM BAÑOS Y AZULEJOS 5/1 L/116 PLT</v>
          </cell>
          <cell r="D342">
            <v>5</v>
          </cell>
          <cell r="E342">
            <v>42866</v>
          </cell>
          <cell r="F342">
            <v>42866</v>
          </cell>
          <cell r="G342" t="str">
            <v>EM 106182</v>
          </cell>
          <cell r="H342">
            <v>12</v>
          </cell>
          <cell r="I342">
            <v>4352.64833</v>
          </cell>
          <cell r="J342">
            <v>52231.78</v>
          </cell>
          <cell r="K342">
            <v>28</v>
          </cell>
          <cell r="L342">
            <v>121834.42</v>
          </cell>
          <cell r="M342" t="str">
            <v>MM</v>
          </cell>
          <cell r="N342" t="str">
            <v>BAÑOS Y AZULEJOS 5/1</v>
          </cell>
          <cell r="O342">
            <v>0</v>
          </cell>
          <cell r="P342" t="str">
            <v>PARA MOSAICOS Y AZULEJOS</v>
          </cell>
          <cell r="Q342">
            <v>696</v>
          </cell>
          <cell r="R342">
            <v>8352</v>
          </cell>
        </row>
        <row r="343">
          <cell r="B343" t="str">
            <v>109005-000600</v>
          </cell>
          <cell r="C343" t="str">
            <v>MM BAÑOS Y AZULEJOS 5/1 L/116 PLT</v>
          </cell>
          <cell r="D343">
            <v>5</v>
          </cell>
          <cell r="E343">
            <v>42866</v>
          </cell>
          <cell r="F343">
            <v>42866</v>
          </cell>
          <cell r="G343" t="str">
            <v>EM 106183</v>
          </cell>
          <cell r="H343">
            <v>9</v>
          </cell>
          <cell r="I343">
            <v>4352.6477800000002</v>
          </cell>
          <cell r="J343">
            <v>39173.83</v>
          </cell>
          <cell r="K343">
            <v>37</v>
          </cell>
          <cell r="L343">
            <v>161008.25</v>
          </cell>
          <cell r="M343" t="str">
            <v>MM</v>
          </cell>
          <cell r="N343" t="str">
            <v>BAÑOS Y AZULEJOS 5/1</v>
          </cell>
          <cell r="O343">
            <v>0</v>
          </cell>
          <cell r="P343" t="str">
            <v>PARA MOSAICOS Y AZULEJOS</v>
          </cell>
          <cell r="Q343">
            <v>696</v>
          </cell>
          <cell r="R343">
            <v>6264</v>
          </cell>
        </row>
        <row r="344">
          <cell r="B344" t="str">
            <v>109005-000600</v>
          </cell>
          <cell r="C344" t="str">
            <v>MM BAÑOS Y AZULEJOS 5/1 L/116 PLT</v>
          </cell>
          <cell r="D344">
            <v>5</v>
          </cell>
          <cell r="E344">
            <v>42866</v>
          </cell>
          <cell r="F344">
            <v>42866</v>
          </cell>
          <cell r="G344" t="str">
            <v>EM 106185</v>
          </cell>
          <cell r="H344">
            <v>9</v>
          </cell>
          <cell r="I344">
            <v>4353.5555599999998</v>
          </cell>
          <cell r="J344">
            <v>39182</v>
          </cell>
          <cell r="K344">
            <v>46</v>
          </cell>
          <cell r="L344">
            <v>200190.25</v>
          </cell>
          <cell r="M344" t="str">
            <v>MM</v>
          </cell>
          <cell r="N344" t="str">
            <v>BAÑOS Y AZULEJOS 5/1</v>
          </cell>
          <cell r="O344">
            <v>0</v>
          </cell>
          <cell r="P344" t="str">
            <v>PARA MOSAICOS Y AZULEJOS</v>
          </cell>
          <cell r="Q344">
            <v>696</v>
          </cell>
          <cell r="R344">
            <v>6264</v>
          </cell>
        </row>
        <row r="345">
          <cell r="B345" t="str">
            <v>109005-000600</v>
          </cell>
          <cell r="C345" t="str">
            <v>MM BAÑOS Y AZULEJOS 5/1 L/116 PLT</v>
          </cell>
          <cell r="D345">
            <v>5</v>
          </cell>
          <cell r="E345">
            <v>42870</v>
          </cell>
          <cell r="F345">
            <v>42870</v>
          </cell>
          <cell r="G345" t="str">
            <v>EM 106325</v>
          </cell>
          <cell r="H345">
            <v>7</v>
          </cell>
          <cell r="I345">
            <v>4326.1228600000004</v>
          </cell>
          <cell r="J345">
            <v>30282.86</v>
          </cell>
          <cell r="K345">
            <v>26</v>
          </cell>
          <cell r="L345">
            <v>112970.14</v>
          </cell>
          <cell r="M345" t="str">
            <v>MM</v>
          </cell>
          <cell r="N345" t="str">
            <v>BAÑOS Y AZULEJOS 5/1</v>
          </cell>
          <cell r="O345">
            <v>0</v>
          </cell>
          <cell r="P345" t="str">
            <v>PARA MOSAICOS Y AZULEJOS</v>
          </cell>
          <cell r="Q345">
            <v>696</v>
          </cell>
          <cell r="R345">
            <v>4872</v>
          </cell>
        </row>
        <row r="346">
          <cell r="B346" t="str">
            <v>109005-000600</v>
          </cell>
          <cell r="C346" t="str">
            <v>MM BAÑOS Y AZULEJOS 5/1 L/116 PLT</v>
          </cell>
          <cell r="D346">
            <v>5</v>
          </cell>
          <cell r="E346">
            <v>42870</v>
          </cell>
          <cell r="F346">
            <v>42870</v>
          </cell>
          <cell r="G346" t="str">
            <v>EM 106326</v>
          </cell>
          <cell r="H346">
            <v>8</v>
          </cell>
          <cell r="I346">
            <v>4326.1225000000004</v>
          </cell>
          <cell r="J346">
            <v>34608.980000000003</v>
          </cell>
          <cell r="K346">
            <v>34</v>
          </cell>
          <cell r="L346">
            <v>147579.12</v>
          </cell>
          <cell r="M346" t="str">
            <v>MM</v>
          </cell>
          <cell r="N346" t="str">
            <v>BAÑOS Y AZULEJOS 5/1</v>
          </cell>
          <cell r="O346">
            <v>0</v>
          </cell>
          <cell r="P346" t="str">
            <v>PARA MOSAICOS Y AZULEJOS</v>
          </cell>
          <cell r="Q346">
            <v>696</v>
          </cell>
          <cell r="R346">
            <v>5568</v>
          </cell>
        </row>
        <row r="347">
          <cell r="B347" t="str">
            <v>109005-000600</v>
          </cell>
          <cell r="C347" t="str">
            <v>MM BAÑOS Y AZULEJOS 5/1 L/116 PLT</v>
          </cell>
          <cell r="D347">
            <v>5</v>
          </cell>
          <cell r="E347">
            <v>42871</v>
          </cell>
          <cell r="F347">
            <v>42871</v>
          </cell>
          <cell r="G347" t="str">
            <v>EM 106390</v>
          </cell>
          <cell r="H347">
            <v>17</v>
          </cell>
          <cell r="I347">
            <v>4346.8482400000003</v>
          </cell>
          <cell r="J347">
            <v>73896.42</v>
          </cell>
          <cell r="K347">
            <v>32</v>
          </cell>
          <cell r="L347">
            <v>139004.85999999999</v>
          </cell>
          <cell r="M347" t="str">
            <v>MM</v>
          </cell>
          <cell r="N347" t="str">
            <v>BAÑOS Y AZULEJOS 5/1</v>
          </cell>
          <cell r="O347">
            <v>0</v>
          </cell>
          <cell r="P347" t="str">
            <v>PARA MOSAICOS Y AZULEJOS</v>
          </cell>
          <cell r="Q347">
            <v>696</v>
          </cell>
          <cell r="R347">
            <v>11832</v>
          </cell>
        </row>
        <row r="348">
          <cell r="B348" t="str">
            <v>109005-000600</v>
          </cell>
          <cell r="C348" t="str">
            <v>MM BAÑOS Y AZULEJOS 5/1 L/116 PLT</v>
          </cell>
          <cell r="D348">
            <v>5</v>
          </cell>
          <cell r="E348">
            <v>42871</v>
          </cell>
          <cell r="F348">
            <v>42871</v>
          </cell>
          <cell r="G348" t="str">
            <v>EM 106391</v>
          </cell>
          <cell r="H348">
            <v>6</v>
          </cell>
          <cell r="I348">
            <v>4346.8483299999998</v>
          </cell>
          <cell r="J348">
            <v>26081.09</v>
          </cell>
          <cell r="K348">
            <v>38</v>
          </cell>
          <cell r="L348">
            <v>165085.95000000001</v>
          </cell>
          <cell r="M348" t="str">
            <v>MM</v>
          </cell>
          <cell r="N348" t="str">
            <v>BAÑOS Y AZULEJOS 5/1</v>
          </cell>
          <cell r="O348">
            <v>0</v>
          </cell>
          <cell r="P348" t="str">
            <v>PARA MOSAICOS Y AZULEJOS</v>
          </cell>
          <cell r="Q348">
            <v>696</v>
          </cell>
          <cell r="R348">
            <v>4176</v>
          </cell>
        </row>
        <row r="349">
          <cell r="B349" t="str">
            <v>109005-000600</v>
          </cell>
          <cell r="C349" t="str">
            <v>MM BAÑOS Y AZULEJOS 5/1 L/116 PLT</v>
          </cell>
          <cell r="D349">
            <v>5</v>
          </cell>
          <cell r="E349">
            <v>42871</v>
          </cell>
          <cell r="F349">
            <v>42871</v>
          </cell>
          <cell r="G349" t="str">
            <v>EM 106393</v>
          </cell>
          <cell r="H349">
            <v>14</v>
          </cell>
          <cell r="I349">
            <v>4346.7264299999997</v>
          </cell>
          <cell r="J349">
            <v>60854.17</v>
          </cell>
          <cell r="K349">
            <v>52</v>
          </cell>
          <cell r="L349">
            <v>225940.12</v>
          </cell>
          <cell r="M349" t="str">
            <v>MM</v>
          </cell>
          <cell r="N349" t="str">
            <v>BAÑOS Y AZULEJOS 5/1</v>
          </cell>
          <cell r="O349">
            <v>0</v>
          </cell>
          <cell r="P349" t="str">
            <v>PARA MOSAICOS Y AZULEJOS</v>
          </cell>
          <cell r="Q349">
            <v>696</v>
          </cell>
          <cell r="R349">
            <v>9744</v>
          </cell>
        </row>
        <row r="350">
          <cell r="B350" t="str">
            <v>109005-000600</v>
          </cell>
          <cell r="C350" t="str">
            <v>MM BAÑOS Y AZULEJOS 5/1 L/116 PLT</v>
          </cell>
          <cell r="D350">
            <v>5</v>
          </cell>
          <cell r="E350">
            <v>42871</v>
          </cell>
          <cell r="F350">
            <v>42871</v>
          </cell>
          <cell r="G350" t="str">
            <v>EM 106396</v>
          </cell>
          <cell r="H350">
            <v>4</v>
          </cell>
          <cell r="I350">
            <v>4346.3549999999996</v>
          </cell>
          <cell r="J350">
            <v>17385.419999999998</v>
          </cell>
          <cell r="K350">
            <v>56</v>
          </cell>
          <cell r="L350">
            <v>243325.54</v>
          </cell>
          <cell r="M350" t="str">
            <v>MM</v>
          </cell>
          <cell r="N350" t="str">
            <v>BAÑOS Y AZULEJOS 5/1</v>
          </cell>
          <cell r="O350">
            <v>0</v>
          </cell>
          <cell r="P350" t="str">
            <v>PARA MOSAICOS Y AZULEJOS</v>
          </cell>
          <cell r="Q350">
            <v>696</v>
          </cell>
          <cell r="R350">
            <v>2784</v>
          </cell>
        </row>
        <row r="351">
          <cell r="B351" t="str">
            <v>109005-000600</v>
          </cell>
          <cell r="C351" t="str">
            <v>MM BAÑOS Y AZULEJOS 5/1 L/116 PLT</v>
          </cell>
          <cell r="D351">
            <v>5</v>
          </cell>
          <cell r="E351">
            <v>42872</v>
          </cell>
          <cell r="F351">
            <v>42872</v>
          </cell>
          <cell r="G351" t="str">
            <v>EM 106449</v>
          </cell>
          <cell r="H351">
            <v>6</v>
          </cell>
          <cell r="I351">
            <v>4341.85833</v>
          </cell>
          <cell r="J351">
            <v>26051.15</v>
          </cell>
          <cell r="K351">
            <v>24</v>
          </cell>
          <cell r="L351">
            <v>104262.93</v>
          </cell>
          <cell r="M351" t="str">
            <v>MM</v>
          </cell>
          <cell r="N351" t="str">
            <v>BAÑOS Y AZULEJOS 5/1</v>
          </cell>
          <cell r="O351">
            <v>0</v>
          </cell>
          <cell r="P351" t="str">
            <v>PARA MOSAICOS Y AZULEJOS</v>
          </cell>
          <cell r="Q351">
            <v>696</v>
          </cell>
          <cell r="R351">
            <v>4176</v>
          </cell>
        </row>
        <row r="352">
          <cell r="B352" t="str">
            <v>109005-000600</v>
          </cell>
          <cell r="C352" t="str">
            <v>MM BAÑOS Y AZULEJOS 5/1 L/116 PLT</v>
          </cell>
          <cell r="D352">
            <v>5</v>
          </cell>
          <cell r="E352">
            <v>42872</v>
          </cell>
          <cell r="F352">
            <v>42872</v>
          </cell>
          <cell r="G352" t="str">
            <v>EM 106454</v>
          </cell>
          <cell r="H352">
            <v>25</v>
          </cell>
          <cell r="I352">
            <v>4341.6899999999996</v>
          </cell>
          <cell r="J352">
            <v>108542.25</v>
          </cell>
          <cell r="K352">
            <v>49</v>
          </cell>
          <cell r="L352">
            <v>212805.18</v>
          </cell>
          <cell r="M352" t="str">
            <v>MM</v>
          </cell>
          <cell r="N352" t="str">
            <v>BAÑOS Y AZULEJOS 5/1</v>
          </cell>
          <cell r="O352">
            <v>0</v>
          </cell>
          <cell r="P352" t="str">
            <v>PARA MOSAICOS Y AZULEJOS</v>
          </cell>
          <cell r="Q352">
            <v>696</v>
          </cell>
          <cell r="R352">
            <v>17400</v>
          </cell>
        </row>
        <row r="353">
          <cell r="B353" t="str">
            <v>109005-000600</v>
          </cell>
          <cell r="C353" t="str">
            <v>MM BAÑOS Y AZULEJOS 5/1 L/116 PLT</v>
          </cell>
          <cell r="D353">
            <v>5</v>
          </cell>
          <cell r="E353">
            <v>42872</v>
          </cell>
          <cell r="F353">
            <v>42872</v>
          </cell>
          <cell r="G353" t="str">
            <v>EM 106462</v>
          </cell>
          <cell r="H353">
            <v>4</v>
          </cell>
          <cell r="I353">
            <v>4341.6875</v>
          </cell>
          <cell r="J353">
            <v>17366.75</v>
          </cell>
          <cell r="K353">
            <v>53</v>
          </cell>
          <cell r="L353">
            <v>230171.93</v>
          </cell>
          <cell r="M353" t="str">
            <v>MM</v>
          </cell>
          <cell r="N353" t="str">
            <v>BAÑOS Y AZULEJOS 5/1</v>
          </cell>
          <cell r="O353">
            <v>0</v>
          </cell>
          <cell r="P353" t="str">
            <v>PARA MOSAICOS Y AZULEJOS</v>
          </cell>
          <cell r="Q353">
            <v>696</v>
          </cell>
          <cell r="R353">
            <v>2784</v>
          </cell>
        </row>
        <row r="354">
          <cell r="B354" t="str">
            <v>109005-000600</v>
          </cell>
          <cell r="C354" t="str">
            <v>MM BAÑOS Y AZULEJOS 5/1 L/116 PLT</v>
          </cell>
          <cell r="D354">
            <v>5</v>
          </cell>
          <cell r="E354">
            <v>42873</v>
          </cell>
          <cell r="F354">
            <v>42873</v>
          </cell>
          <cell r="G354" t="str">
            <v>EM 106525</v>
          </cell>
          <cell r="H354">
            <v>3</v>
          </cell>
          <cell r="I354">
            <v>4341.5366700000004</v>
          </cell>
          <cell r="J354">
            <v>13024.61</v>
          </cell>
          <cell r="K354">
            <v>21</v>
          </cell>
          <cell r="L354">
            <v>91196.21</v>
          </cell>
          <cell r="M354" t="str">
            <v>MM</v>
          </cell>
          <cell r="N354" t="str">
            <v>BAÑOS Y AZULEJOS 5/1</v>
          </cell>
          <cell r="O354">
            <v>0</v>
          </cell>
          <cell r="P354" t="str">
            <v>PARA MOSAICOS Y AZULEJOS</v>
          </cell>
          <cell r="Q354">
            <v>696</v>
          </cell>
          <cell r="R354">
            <v>2088</v>
          </cell>
        </row>
        <row r="355">
          <cell r="B355" t="str">
            <v>109005-000600</v>
          </cell>
          <cell r="C355" t="str">
            <v>MM BAÑOS Y AZULEJOS 5/1 L/116 PLT</v>
          </cell>
          <cell r="D355">
            <v>5</v>
          </cell>
          <cell r="E355">
            <v>42873</v>
          </cell>
          <cell r="F355">
            <v>42873</v>
          </cell>
          <cell r="G355" t="str">
            <v>EM 106526</v>
          </cell>
          <cell r="H355">
            <v>15</v>
          </cell>
          <cell r="I355">
            <v>4341.5320000000002</v>
          </cell>
          <cell r="J355">
            <v>65122.98</v>
          </cell>
          <cell r="K355">
            <v>36</v>
          </cell>
          <cell r="L355">
            <v>156319.19</v>
          </cell>
          <cell r="M355" t="str">
            <v>MM</v>
          </cell>
          <cell r="N355" t="str">
            <v>BAÑOS Y AZULEJOS 5/1</v>
          </cell>
          <cell r="O355">
            <v>0</v>
          </cell>
          <cell r="P355" t="str">
            <v>PARA MOSAICOS Y AZULEJOS</v>
          </cell>
          <cell r="Q355">
            <v>696</v>
          </cell>
          <cell r="R355">
            <v>10440</v>
          </cell>
        </row>
        <row r="356">
          <cell r="B356" t="str">
            <v>109005-000600</v>
          </cell>
          <cell r="C356" t="str">
            <v>MM BAÑOS Y AZULEJOS 5/1 L/116 PLT</v>
          </cell>
          <cell r="D356">
            <v>5</v>
          </cell>
          <cell r="E356">
            <v>42886</v>
          </cell>
          <cell r="F356">
            <v>42886</v>
          </cell>
          <cell r="G356" t="str">
            <v>EM 107086</v>
          </cell>
          <cell r="H356">
            <v>9</v>
          </cell>
          <cell r="I356">
            <v>4344.4488899999997</v>
          </cell>
          <cell r="J356">
            <v>39100.04</v>
          </cell>
          <cell r="K356">
            <v>27</v>
          </cell>
          <cell r="L356">
            <v>117259.63</v>
          </cell>
          <cell r="M356" t="str">
            <v>MM</v>
          </cell>
          <cell r="N356" t="str">
            <v>BAÑOS Y AZULEJOS 5/1</v>
          </cell>
          <cell r="O356">
            <v>0</v>
          </cell>
          <cell r="P356" t="str">
            <v>PARA MOSAICOS Y AZULEJOS</v>
          </cell>
          <cell r="Q356">
            <v>696</v>
          </cell>
          <cell r="R356">
            <v>6264</v>
          </cell>
        </row>
        <row r="357">
          <cell r="B357" t="str">
            <v>109005-000600</v>
          </cell>
          <cell r="C357" t="str">
            <v>MM BAÑOS Y AZULEJOS 5/1 L/116 PLT</v>
          </cell>
          <cell r="D357">
            <v>5</v>
          </cell>
          <cell r="E357">
            <v>42886</v>
          </cell>
          <cell r="F357">
            <v>42886</v>
          </cell>
          <cell r="G357" t="str">
            <v>EM 107087</v>
          </cell>
          <cell r="H357">
            <v>16</v>
          </cell>
          <cell r="I357">
            <v>4344.44938</v>
          </cell>
          <cell r="J357">
            <v>69511.19</v>
          </cell>
          <cell r="K357">
            <v>43</v>
          </cell>
          <cell r="L357">
            <v>186770.82</v>
          </cell>
          <cell r="M357" t="str">
            <v>MM</v>
          </cell>
          <cell r="N357" t="str">
            <v>BAÑOS Y AZULEJOS 5/1</v>
          </cell>
          <cell r="O357">
            <v>0</v>
          </cell>
          <cell r="P357" t="str">
            <v>PARA MOSAICOS Y AZULEJOS</v>
          </cell>
          <cell r="Q357">
            <v>696</v>
          </cell>
          <cell r="R357">
            <v>11136</v>
          </cell>
        </row>
        <row r="358">
          <cell r="B358" t="str">
            <v>109005-000600</v>
          </cell>
          <cell r="C358" t="str">
            <v>MM BAÑOS Y AZULEJOS 5/1 L/116 PLT</v>
          </cell>
          <cell r="D358">
            <v>5</v>
          </cell>
          <cell r="E358">
            <v>42886</v>
          </cell>
          <cell r="F358">
            <v>42886</v>
          </cell>
          <cell r="G358" t="str">
            <v>EM 107088</v>
          </cell>
          <cell r="H358">
            <v>12</v>
          </cell>
          <cell r="I358">
            <v>4344.4491699999999</v>
          </cell>
          <cell r="J358">
            <v>52133.39</v>
          </cell>
          <cell r="K358">
            <v>55</v>
          </cell>
          <cell r="L358">
            <v>238904.21</v>
          </cell>
          <cell r="M358" t="str">
            <v>MM</v>
          </cell>
          <cell r="N358" t="str">
            <v>BAÑOS Y AZULEJOS 5/1</v>
          </cell>
          <cell r="O358">
            <v>0</v>
          </cell>
          <cell r="P358" t="str">
            <v>PARA MOSAICOS Y AZULEJOS</v>
          </cell>
          <cell r="Q358">
            <v>696</v>
          </cell>
          <cell r="R358">
            <v>8352</v>
          </cell>
        </row>
        <row r="359">
          <cell r="B359" t="str">
            <v>109006-000900</v>
          </cell>
          <cell r="C359" t="str">
            <v>MM SUAVIZANTE 9L/60 PLT</v>
          </cell>
          <cell r="D359">
            <v>5</v>
          </cell>
          <cell r="E359">
            <v>42857</v>
          </cell>
          <cell r="F359">
            <v>42857</v>
          </cell>
          <cell r="G359" t="str">
            <v>EM 105610</v>
          </cell>
          <cell r="H359">
            <v>37</v>
          </cell>
          <cell r="I359">
            <v>3927.2016199999998</v>
          </cell>
          <cell r="J359">
            <v>145306.46</v>
          </cell>
          <cell r="K359">
            <v>38</v>
          </cell>
          <cell r="L359">
            <v>149238.41</v>
          </cell>
          <cell r="M359" t="str">
            <v>MM</v>
          </cell>
          <cell r="N359" t="str">
            <v>SUAVIZANTE 9L</v>
          </cell>
          <cell r="O359">
            <v>0</v>
          </cell>
          <cell r="P359" t="str">
            <v>SUAVIZANTE 100101</v>
          </cell>
          <cell r="Q359">
            <v>540</v>
          </cell>
          <cell r="R359">
            <v>19980</v>
          </cell>
        </row>
        <row r="360">
          <cell r="B360" t="str">
            <v>109006-000900</v>
          </cell>
          <cell r="C360" t="str">
            <v>MM SUAVIZANTE 9L/60 PLT</v>
          </cell>
          <cell r="D360">
            <v>5</v>
          </cell>
          <cell r="E360">
            <v>42858</v>
          </cell>
          <cell r="F360">
            <v>42858</v>
          </cell>
          <cell r="G360" t="str">
            <v>EM 105684</v>
          </cell>
          <cell r="H360">
            <v>18</v>
          </cell>
          <cell r="I360">
            <v>3925.3344400000001</v>
          </cell>
          <cell r="J360">
            <v>70656.02</v>
          </cell>
          <cell r="K360">
            <v>18</v>
          </cell>
          <cell r="L360">
            <v>70656.02</v>
          </cell>
          <cell r="M360" t="str">
            <v>MM</v>
          </cell>
          <cell r="N360" t="str">
            <v>SUAVIZANTE 9L</v>
          </cell>
          <cell r="O360">
            <v>0</v>
          </cell>
          <cell r="P360" t="str">
            <v>SUAVIZANTE 100101</v>
          </cell>
          <cell r="Q360">
            <v>540</v>
          </cell>
          <cell r="R360">
            <v>9720</v>
          </cell>
        </row>
        <row r="361">
          <cell r="B361" t="str">
            <v>109006-000900</v>
          </cell>
          <cell r="C361" t="str">
            <v>MM SUAVIZANTE 9L/60 PLT</v>
          </cell>
          <cell r="D361">
            <v>5</v>
          </cell>
          <cell r="E361">
            <v>42858</v>
          </cell>
          <cell r="F361">
            <v>42858</v>
          </cell>
          <cell r="G361" t="str">
            <v>EM 105707</v>
          </cell>
          <cell r="H361">
            <v>55</v>
          </cell>
          <cell r="I361">
            <v>3925.3341799999998</v>
          </cell>
          <cell r="J361">
            <v>215893.38</v>
          </cell>
          <cell r="K361">
            <v>73</v>
          </cell>
          <cell r="L361">
            <v>286549.40000000002</v>
          </cell>
          <cell r="M361" t="str">
            <v>MM</v>
          </cell>
          <cell r="N361" t="str">
            <v>SUAVIZANTE 9L</v>
          </cell>
          <cell r="O361">
            <v>0</v>
          </cell>
          <cell r="P361" t="str">
            <v>SUAVIZANTE 100101</v>
          </cell>
          <cell r="Q361">
            <v>540</v>
          </cell>
          <cell r="R361">
            <v>29700</v>
          </cell>
        </row>
        <row r="362">
          <cell r="B362" t="str">
            <v>109006-000900</v>
          </cell>
          <cell r="C362" t="str">
            <v>MM SUAVIZANTE 9L/60 PLT</v>
          </cell>
          <cell r="D362">
            <v>5</v>
          </cell>
          <cell r="E362">
            <v>42859</v>
          </cell>
          <cell r="F362">
            <v>42859</v>
          </cell>
          <cell r="G362" t="str">
            <v>EM 105773</v>
          </cell>
          <cell r="H362">
            <v>37</v>
          </cell>
          <cell r="I362">
            <v>3954.2021599999998</v>
          </cell>
          <cell r="J362">
            <v>146305.48000000001</v>
          </cell>
          <cell r="K362">
            <v>39</v>
          </cell>
          <cell r="L362">
            <v>154384.19</v>
          </cell>
          <cell r="M362" t="str">
            <v>MM</v>
          </cell>
          <cell r="N362" t="str">
            <v>SUAVIZANTE 9L</v>
          </cell>
          <cell r="O362">
            <v>0</v>
          </cell>
          <cell r="P362" t="str">
            <v>SUAVIZANTE 100101</v>
          </cell>
          <cell r="Q362">
            <v>540</v>
          </cell>
          <cell r="R362">
            <v>19980</v>
          </cell>
        </row>
        <row r="363">
          <cell r="B363" t="str">
            <v>109006-000900</v>
          </cell>
          <cell r="C363" t="str">
            <v>MM SUAVIZANTE 9L/60 PLT</v>
          </cell>
          <cell r="D363">
            <v>5</v>
          </cell>
          <cell r="E363">
            <v>42870</v>
          </cell>
          <cell r="F363">
            <v>42870</v>
          </cell>
          <cell r="G363" t="str">
            <v>EM 106272</v>
          </cell>
          <cell r="H363">
            <v>1</v>
          </cell>
          <cell r="I363">
            <v>3950.55</v>
          </cell>
          <cell r="J363">
            <v>3950.55</v>
          </cell>
          <cell r="K363">
            <v>1</v>
          </cell>
          <cell r="L363">
            <v>3950.55</v>
          </cell>
          <cell r="M363" t="str">
            <v>MM</v>
          </cell>
          <cell r="N363" t="str">
            <v>SUAVIZANTE 9L</v>
          </cell>
          <cell r="O363">
            <v>0</v>
          </cell>
          <cell r="P363" t="str">
            <v>SUAVIZANTE 100101</v>
          </cell>
          <cell r="Q363">
            <v>540</v>
          </cell>
          <cell r="R363">
            <v>540</v>
          </cell>
        </row>
        <row r="364">
          <cell r="B364" t="str">
            <v>109006-000900</v>
          </cell>
          <cell r="C364" t="str">
            <v>MM SUAVIZANTE 9L/60 PLT</v>
          </cell>
          <cell r="D364">
            <v>5</v>
          </cell>
          <cell r="E364">
            <v>42879</v>
          </cell>
          <cell r="F364">
            <v>42879</v>
          </cell>
          <cell r="G364" t="str">
            <v>EM 106762</v>
          </cell>
          <cell r="H364">
            <v>18</v>
          </cell>
          <cell r="I364">
            <v>3959.1094400000002</v>
          </cell>
          <cell r="J364">
            <v>71263.97</v>
          </cell>
          <cell r="K364">
            <v>18</v>
          </cell>
          <cell r="L364">
            <v>71263.97</v>
          </cell>
          <cell r="M364" t="str">
            <v>MM</v>
          </cell>
          <cell r="N364" t="str">
            <v>SUAVIZANTE 9L</v>
          </cell>
          <cell r="O364">
            <v>0</v>
          </cell>
          <cell r="P364" t="str">
            <v>SUAVIZANTE 100101</v>
          </cell>
          <cell r="Q364">
            <v>540</v>
          </cell>
          <cell r="R364">
            <v>9720</v>
          </cell>
        </row>
        <row r="365">
          <cell r="B365" t="str">
            <v>109006-000900</v>
          </cell>
          <cell r="C365" t="str">
            <v>MM SUAVIZANTE 9L/60 PLT</v>
          </cell>
          <cell r="D365">
            <v>5</v>
          </cell>
          <cell r="E365">
            <v>42879</v>
          </cell>
          <cell r="F365">
            <v>42879</v>
          </cell>
          <cell r="G365" t="str">
            <v>EM 106763</v>
          </cell>
          <cell r="H365">
            <v>19</v>
          </cell>
          <cell r="I365">
            <v>3959.1089499999998</v>
          </cell>
          <cell r="J365">
            <v>75223.070000000007</v>
          </cell>
          <cell r="K365">
            <v>37</v>
          </cell>
          <cell r="L365">
            <v>146487.04000000001</v>
          </cell>
          <cell r="M365" t="str">
            <v>MM</v>
          </cell>
          <cell r="N365" t="str">
            <v>SUAVIZANTE 9L</v>
          </cell>
          <cell r="O365">
            <v>0</v>
          </cell>
          <cell r="P365" t="str">
            <v>SUAVIZANTE 100101</v>
          </cell>
          <cell r="Q365">
            <v>540</v>
          </cell>
          <cell r="R365">
            <v>10260</v>
          </cell>
        </row>
        <row r="366">
          <cell r="B366" t="str">
            <v>109006-000900</v>
          </cell>
          <cell r="C366" t="str">
            <v>MM SUAVIZANTE 9L/60 PLT</v>
          </cell>
          <cell r="D366">
            <v>5</v>
          </cell>
          <cell r="E366">
            <v>42880</v>
          </cell>
          <cell r="F366">
            <v>42880</v>
          </cell>
          <cell r="G366" t="str">
            <v>EM 106837</v>
          </cell>
          <cell r="H366">
            <v>55</v>
          </cell>
          <cell r="I366">
            <v>3957.6507299999998</v>
          </cell>
          <cell r="J366">
            <v>217670.79</v>
          </cell>
          <cell r="K366">
            <v>56</v>
          </cell>
          <cell r="L366">
            <v>221629.9</v>
          </cell>
          <cell r="M366" t="str">
            <v>MM</v>
          </cell>
          <cell r="N366" t="str">
            <v>SUAVIZANTE 9L</v>
          </cell>
          <cell r="O366">
            <v>0</v>
          </cell>
          <cell r="P366" t="str">
            <v>SUAVIZANTE 100101</v>
          </cell>
          <cell r="Q366">
            <v>540</v>
          </cell>
          <cell r="R366">
            <v>29700</v>
          </cell>
        </row>
        <row r="367">
          <cell r="B367" t="str">
            <v>109006-000900</v>
          </cell>
          <cell r="C367" t="str">
            <v>MM SUAVIZANTE 9L/60 PLT</v>
          </cell>
          <cell r="D367">
            <v>5</v>
          </cell>
          <cell r="E367">
            <v>42880</v>
          </cell>
          <cell r="F367">
            <v>42880</v>
          </cell>
          <cell r="G367" t="str">
            <v>EM 106838</v>
          </cell>
          <cell r="H367">
            <v>4</v>
          </cell>
          <cell r="I367">
            <v>3957.6525000000001</v>
          </cell>
          <cell r="J367">
            <v>15830.61</v>
          </cell>
          <cell r="K367">
            <v>60</v>
          </cell>
          <cell r="L367">
            <v>237460.51</v>
          </cell>
          <cell r="M367" t="str">
            <v>MM</v>
          </cell>
          <cell r="N367" t="str">
            <v>SUAVIZANTE 9L</v>
          </cell>
          <cell r="O367">
            <v>0</v>
          </cell>
          <cell r="P367" t="str">
            <v>SUAVIZANTE 100101</v>
          </cell>
          <cell r="Q367">
            <v>540</v>
          </cell>
          <cell r="R367">
            <v>2160</v>
          </cell>
        </row>
        <row r="368">
          <cell r="B368" t="str">
            <v>109006-000900</v>
          </cell>
          <cell r="C368" t="str">
            <v>MM SUAVIZANTE 9L/60 PLT</v>
          </cell>
          <cell r="D368">
            <v>5</v>
          </cell>
          <cell r="E368">
            <v>42881</v>
          </cell>
          <cell r="F368">
            <v>42881</v>
          </cell>
          <cell r="G368" t="str">
            <v>EM 106898</v>
          </cell>
          <cell r="H368">
            <v>37</v>
          </cell>
          <cell r="I368">
            <v>4010.6310800000001</v>
          </cell>
          <cell r="J368">
            <v>148393.35</v>
          </cell>
          <cell r="K368">
            <v>37</v>
          </cell>
          <cell r="L368">
            <v>148393.35</v>
          </cell>
          <cell r="M368" t="str">
            <v>MM</v>
          </cell>
          <cell r="N368" t="str">
            <v>SUAVIZANTE 9L</v>
          </cell>
          <cell r="O368">
            <v>0</v>
          </cell>
          <cell r="P368" t="str">
            <v>SUAVIZANTE 100101</v>
          </cell>
          <cell r="Q368">
            <v>540</v>
          </cell>
          <cell r="R368">
            <v>19980</v>
          </cell>
        </row>
        <row r="369">
          <cell r="B369" t="str">
            <v>109006-000900</v>
          </cell>
          <cell r="C369" t="str">
            <v>MM SUAVIZANTE 9L/60 PLT</v>
          </cell>
          <cell r="D369">
            <v>5</v>
          </cell>
          <cell r="E369">
            <v>42884</v>
          </cell>
          <cell r="F369">
            <v>42881</v>
          </cell>
          <cell r="G369" t="str">
            <v>EM 106914</v>
          </cell>
          <cell r="H369">
            <v>35</v>
          </cell>
          <cell r="I369">
            <v>4009.6302900000001</v>
          </cell>
          <cell r="J369">
            <v>140337.06</v>
          </cell>
          <cell r="K369">
            <v>36</v>
          </cell>
          <cell r="L369">
            <v>144347.69</v>
          </cell>
          <cell r="M369" t="str">
            <v>MM</v>
          </cell>
          <cell r="N369" t="str">
            <v>SUAVIZANTE 9L</v>
          </cell>
          <cell r="O369">
            <v>0</v>
          </cell>
          <cell r="P369" t="str">
            <v>SUAVIZANTE 100101</v>
          </cell>
          <cell r="Q369">
            <v>540</v>
          </cell>
          <cell r="R369">
            <v>18900</v>
          </cell>
        </row>
        <row r="370">
          <cell r="B370" t="str">
            <v>109006-000900</v>
          </cell>
          <cell r="C370" t="str">
            <v>MM SUAVIZANTE 9L/60 PLT</v>
          </cell>
          <cell r="D370">
            <v>5</v>
          </cell>
          <cell r="E370">
            <v>42884</v>
          </cell>
          <cell r="F370">
            <v>42884</v>
          </cell>
          <cell r="G370" t="str">
            <v>EM 106963</v>
          </cell>
          <cell r="H370">
            <v>55</v>
          </cell>
          <cell r="I370">
            <v>3895.9861799999999</v>
          </cell>
          <cell r="J370">
            <v>214279.24</v>
          </cell>
          <cell r="K370">
            <v>55</v>
          </cell>
          <cell r="L370">
            <v>214279.24</v>
          </cell>
          <cell r="M370" t="str">
            <v>MM</v>
          </cell>
          <cell r="N370" t="str">
            <v>SUAVIZANTE 9L</v>
          </cell>
          <cell r="O370">
            <v>0</v>
          </cell>
          <cell r="P370" t="str">
            <v>SUAVIZANTE 100101</v>
          </cell>
          <cell r="Q370">
            <v>540</v>
          </cell>
          <cell r="R370">
            <v>29700</v>
          </cell>
        </row>
        <row r="371">
          <cell r="B371" t="str">
            <v>109006-000900</v>
          </cell>
          <cell r="C371" t="str">
            <v>MM SUAVIZANTE 9L/60 PLT</v>
          </cell>
          <cell r="D371">
            <v>5</v>
          </cell>
          <cell r="E371">
            <v>42884</v>
          </cell>
          <cell r="F371">
            <v>42884</v>
          </cell>
          <cell r="G371" t="str">
            <v>EM 106964</v>
          </cell>
          <cell r="H371">
            <v>12</v>
          </cell>
          <cell r="I371">
            <v>3895.9858300000001</v>
          </cell>
          <cell r="J371">
            <v>46751.83</v>
          </cell>
          <cell r="K371">
            <v>67</v>
          </cell>
          <cell r="L371">
            <v>261031.07</v>
          </cell>
          <cell r="M371" t="str">
            <v>MM</v>
          </cell>
          <cell r="N371" t="str">
            <v>SUAVIZANTE 9L</v>
          </cell>
          <cell r="O371">
            <v>0</v>
          </cell>
          <cell r="P371" t="str">
            <v>SUAVIZANTE 100101</v>
          </cell>
          <cell r="Q371">
            <v>540</v>
          </cell>
          <cell r="R371">
            <v>6480</v>
          </cell>
        </row>
        <row r="372">
          <cell r="B372" t="str">
            <v>109006-002000</v>
          </cell>
          <cell r="C372" t="str">
            <v>MM SUAVIZANTE 20L/48 PLT</v>
          </cell>
          <cell r="D372">
            <v>5</v>
          </cell>
          <cell r="E372">
            <v>42857</v>
          </cell>
          <cell r="F372">
            <v>42857</v>
          </cell>
          <cell r="G372" t="str">
            <v>EM 105609</v>
          </cell>
          <cell r="H372">
            <v>21</v>
          </cell>
          <cell r="I372">
            <v>6391.8495199999998</v>
          </cell>
          <cell r="J372">
            <v>134228.84</v>
          </cell>
          <cell r="K372">
            <v>25</v>
          </cell>
          <cell r="L372">
            <v>159855.63</v>
          </cell>
          <cell r="M372" t="str">
            <v>MM</v>
          </cell>
          <cell r="N372" t="str">
            <v>SUAVIZANTE 20L</v>
          </cell>
          <cell r="O372">
            <v>0</v>
          </cell>
          <cell r="P372" t="str">
            <v>SUAVIZANTE 100101</v>
          </cell>
          <cell r="Q372">
            <v>960</v>
          </cell>
          <cell r="R372">
            <v>20160</v>
          </cell>
        </row>
        <row r="373">
          <cell r="B373" t="str">
            <v>109006-002000</v>
          </cell>
          <cell r="C373" t="str">
            <v>MM SUAVIZANTE 20L/48 PLT</v>
          </cell>
          <cell r="D373">
            <v>5</v>
          </cell>
          <cell r="E373">
            <v>42859</v>
          </cell>
          <cell r="F373">
            <v>42859</v>
          </cell>
          <cell r="G373" t="str">
            <v>EM 105782</v>
          </cell>
          <cell r="H373">
            <v>11</v>
          </cell>
          <cell r="I373">
            <v>6418.1645500000004</v>
          </cell>
          <cell r="J373">
            <v>70599.81</v>
          </cell>
          <cell r="K373">
            <v>12</v>
          </cell>
          <cell r="L373">
            <v>76994.03</v>
          </cell>
          <cell r="M373" t="str">
            <v>MM</v>
          </cell>
          <cell r="N373" t="str">
            <v>SUAVIZANTE 20L</v>
          </cell>
          <cell r="O373">
            <v>0</v>
          </cell>
          <cell r="P373" t="str">
            <v>SUAVIZANTE 100101</v>
          </cell>
          <cell r="Q373">
            <v>960</v>
          </cell>
          <cell r="R373">
            <v>10560</v>
          </cell>
        </row>
        <row r="374">
          <cell r="B374" t="str">
            <v>109006-002000</v>
          </cell>
          <cell r="C374" t="str">
            <v>MM SUAVIZANTE 20L/48 PLT</v>
          </cell>
          <cell r="D374">
            <v>5</v>
          </cell>
          <cell r="E374">
            <v>42859</v>
          </cell>
          <cell r="F374">
            <v>42859</v>
          </cell>
          <cell r="G374" t="str">
            <v>EM 105783</v>
          </cell>
          <cell r="H374">
            <v>10</v>
          </cell>
          <cell r="I374">
            <v>6418.1660000000002</v>
          </cell>
          <cell r="J374">
            <v>64181.66</v>
          </cell>
          <cell r="K374">
            <v>22</v>
          </cell>
          <cell r="L374">
            <v>141175.69</v>
          </cell>
          <cell r="M374" t="str">
            <v>MM</v>
          </cell>
          <cell r="N374" t="str">
            <v>SUAVIZANTE 20L</v>
          </cell>
          <cell r="O374">
            <v>0</v>
          </cell>
          <cell r="P374" t="str">
            <v>SUAVIZANTE 100101</v>
          </cell>
          <cell r="Q374">
            <v>960</v>
          </cell>
          <cell r="R374">
            <v>9600</v>
          </cell>
        </row>
        <row r="375">
          <cell r="B375" t="str">
            <v>109006-002000</v>
          </cell>
          <cell r="C375" t="str">
            <v>MM SUAVIZANTE 20L/48 PLT</v>
          </cell>
          <cell r="D375">
            <v>5</v>
          </cell>
          <cell r="E375">
            <v>42864</v>
          </cell>
          <cell r="F375">
            <v>42864</v>
          </cell>
          <cell r="G375" t="str">
            <v>EM 106026</v>
          </cell>
          <cell r="H375">
            <v>20</v>
          </cell>
          <cell r="I375">
            <v>6412.9504999999999</v>
          </cell>
          <cell r="J375">
            <v>128259.01</v>
          </cell>
          <cell r="K375">
            <v>21</v>
          </cell>
          <cell r="L375">
            <v>134676.09</v>
          </cell>
          <cell r="M375" t="str">
            <v>MM</v>
          </cell>
          <cell r="N375" t="str">
            <v>SUAVIZANTE 20L</v>
          </cell>
          <cell r="O375">
            <v>0</v>
          </cell>
          <cell r="P375" t="str">
            <v>SUAVIZANTE 100101</v>
          </cell>
          <cell r="Q375">
            <v>960</v>
          </cell>
          <cell r="R375">
            <v>19200</v>
          </cell>
        </row>
        <row r="376">
          <cell r="B376" t="str">
            <v>109006-002000</v>
          </cell>
          <cell r="C376" t="str">
            <v>MM SUAVIZANTE 20L/48 PLT</v>
          </cell>
          <cell r="D376">
            <v>5</v>
          </cell>
          <cell r="E376">
            <v>42864</v>
          </cell>
          <cell r="F376">
            <v>42864</v>
          </cell>
          <cell r="G376" t="str">
            <v>EM 106027</v>
          </cell>
          <cell r="H376">
            <v>20</v>
          </cell>
          <cell r="I376">
            <v>6412.95</v>
          </cell>
          <cell r="J376">
            <v>128259</v>
          </cell>
          <cell r="K376">
            <v>41</v>
          </cell>
          <cell r="L376">
            <v>262935.09000000003</v>
          </cell>
          <cell r="M376" t="str">
            <v>MM</v>
          </cell>
          <cell r="N376" t="str">
            <v>SUAVIZANTE 20L</v>
          </cell>
          <cell r="O376">
            <v>0</v>
          </cell>
          <cell r="P376" t="str">
            <v>SUAVIZANTE 100101</v>
          </cell>
          <cell r="Q376">
            <v>960</v>
          </cell>
          <cell r="R376">
            <v>19200</v>
          </cell>
        </row>
        <row r="377">
          <cell r="B377" t="str">
            <v>109006-002000</v>
          </cell>
          <cell r="C377" t="str">
            <v>MM SUAVIZANTE 20L/48 PLT</v>
          </cell>
          <cell r="D377">
            <v>5</v>
          </cell>
          <cell r="E377">
            <v>42864</v>
          </cell>
          <cell r="F377">
            <v>42864</v>
          </cell>
          <cell r="G377" t="str">
            <v>EM 106028</v>
          </cell>
          <cell r="H377">
            <v>11</v>
          </cell>
          <cell r="I377">
            <v>6412.95</v>
          </cell>
          <cell r="J377">
            <v>70542.45</v>
          </cell>
          <cell r="K377">
            <v>52</v>
          </cell>
          <cell r="L377">
            <v>333477.53999999998</v>
          </cell>
          <cell r="M377" t="str">
            <v>MM</v>
          </cell>
          <cell r="N377" t="str">
            <v>SUAVIZANTE 20L</v>
          </cell>
          <cell r="O377">
            <v>0</v>
          </cell>
          <cell r="P377" t="str">
            <v>SUAVIZANTE 100101</v>
          </cell>
          <cell r="Q377">
            <v>960</v>
          </cell>
          <cell r="R377">
            <v>10560</v>
          </cell>
        </row>
        <row r="378">
          <cell r="B378" t="str">
            <v>109006-002000</v>
          </cell>
          <cell r="C378" t="str">
            <v>MM SUAVIZANTE 20L/48 PLT</v>
          </cell>
          <cell r="D378">
            <v>5</v>
          </cell>
          <cell r="E378">
            <v>42864</v>
          </cell>
          <cell r="F378">
            <v>42864</v>
          </cell>
          <cell r="G378" t="str">
            <v>EM 106032</v>
          </cell>
          <cell r="H378">
            <v>10</v>
          </cell>
          <cell r="I378">
            <v>6412.95</v>
          </cell>
          <cell r="J378">
            <v>64129.5</v>
          </cell>
          <cell r="K378">
            <v>62</v>
          </cell>
          <cell r="L378">
            <v>397607.04</v>
          </cell>
          <cell r="M378" t="str">
            <v>MM</v>
          </cell>
          <cell r="N378" t="str">
            <v>SUAVIZANTE 20L</v>
          </cell>
          <cell r="O378">
            <v>0</v>
          </cell>
          <cell r="P378" t="str">
            <v>SUAVIZANTE 100101</v>
          </cell>
          <cell r="Q378">
            <v>960</v>
          </cell>
          <cell r="R378">
            <v>9600</v>
          </cell>
        </row>
        <row r="379">
          <cell r="B379" t="str">
            <v>109006-002000</v>
          </cell>
          <cell r="C379" t="str">
            <v>MM SUAVIZANTE 20L/48 PLT</v>
          </cell>
          <cell r="D379">
            <v>5</v>
          </cell>
          <cell r="E379">
            <v>42865</v>
          </cell>
          <cell r="F379">
            <v>42865</v>
          </cell>
          <cell r="G379" t="str">
            <v>EM 106099</v>
          </cell>
          <cell r="H379">
            <v>20</v>
          </cell>
          <cell r="I379">
            <v>6449.6104999999998</v>
          </cell>
          <cell r="J379">
            <v>128992.21</v>
          </cell>
          <cell r="K379">
            <v>44</v>
          </cell>
          <cell r="L379">
            <v>282904.62</v>
          </cell>
          <cell r="M379" t="str">
            <v>MM</v>
          </cell>
          <cell r="N379" t="str">
            <v>SUAVIZANTE 20L</v>
          </cell>
          <cell r="O379">
            <v>0</v>
          </cell>
          <cell r="P379" t="str">
            <v>SUAVIZANTE 100101</v>
          </cell>
          <cell r="Q379">
            <v>960</v>
          </cell>
          <cell r="R379">
            <v>19200</v>
          </cell>
        </row>
        <row r="380">
          <cell r="B380" t="str">
            <v>109006-002000</v>
          </cell>
          <cell r="C380" t="str">
            <v>MM SUAVIZANTE 20L/48 PLT</v>
          </cell>
          <cell r="D380">
            <v>5</v>
          </cell>
          <cell r="E380">
            <v>42866</v>
          </cell>
          <cell r="F380">
            <v>42866</v>
          </cell>
          <cell r="G380" t="str">
            <v>EM 106178</v>
          </cell>
          <cell r="H380">
            <v>20</v>
          </cell>
          <cell r="I380">
            <v>6412.8864999999996</v>
          </cell>
          <cell r="J380">
            <v>128257.73</v>
          </cell>
          <cell r="K380">
            <v>20</v>
          </cell>
          <cell r="L380">
            <v>128257.73</v>
          </cell>
          <cell r="M380" t="str">
            <v>MM</v>
          </cell>
          <cell r="N380" t="str">
            <v>SUAVIZANTE 20L</v>
          </cell>
          <cell r="O380">
            <v>0</v>
          </cell>
          <cell r="P380" t="str">
            <v>SUAVIZANTE 100101</v>
          </cell>
          <cell r="Q380">
            <v>960</v>
          </cell>
          <cell r="R380">
            <v>19200</v>
          </cell>
        </row>
        <row r="381">
          <cell r="B381" t="str">
            <v>109006-002000</v>
          </cell>
          <cell r="C381" t="str">
            <v>MM SUAVIZANTE 20L/48 PLT</v>
          </cell>
          <cell r="D381">
            <v>5</v>
          </cell>
          <cell r="E381">
            <v>42867</v>
          </cell>
          <cell r="F381">
            <v>42867</v>
          </cell>
          <cell r="G381" t="str">
            <v>EM 106224</v>
          </cell>
          <cell r="H381">
            <v>10</v>
          </cell>
          <cell r="I381">
            <v>6413.1980000000003</v>
          </cell>
          <cell r="J381">
            <v>64131.98</v>
          </cell>
          <cell r="K381">
            <v>12</v>
          </cell>
          <cell r="L381">
            <v>76957.75</v>
          </cell>
          <cell r="M381" t="str">
            <v>MM</v>
          </cell>
          <cell r="N381" t="str">
            <v>SUAVIZANTE 20L</v>
          </cell>
          <cell r="O381">
            <v>0</v>
          </cell>
          <cell r="P381" t="str">
            <v>SUAVIZANTE 100101</v>
          </cell>
          <cell r="Q381">
            <v>960</v>
          </cell>
          <cell r="R381">
            <v>9600</v>
          </cell>
        </row>
        <row r="382">
          <cell r="B382" t="str">
            <v>109006-002000</v>
          </cell>
          <cell r="C382" t="str">
            <v>MM SUAVIZANTE 20L/48 PLT</v>
          </cell>
          <cell r="D382">
            <v>5</v>
          </cell>
          <cell r="E382">
            <v>42867</v>
          </cell>
          <cell r="F382">
            <v>42867</v>
          </cell>
          <cell r="G382" t="str">
            <v>EM 106225</v>
          </cell>
          <cell r="H382">
            <v>10</v>
          </cell>
          <cell r="I382">
            <v>6413.1970000000001</v>
          </cell>
          <cell r="J382">
            <v>64131.97</v>
          </cell>
          <cell r="K382">
            <v>22</v>
          </cell>
          <cell r="L382">
            <v>141089.72</v>
          </cell>
          <cell r="M382" t="str">
            <v>MM</v>
          </cell>
          <cell r="N382" t="str">
            <v>SUAVIZANTE 20L</v>
          </cell>
          <cell r="O382">
            <v>0</v>
          </cell>
          <cell r="P382" t="str">
            <v>SUAVIZANTE 100101</v>
          </cell>
          <cell r="Q382">
            <v>960</v>
          </cell>
          <cell r="R382">
            <v>9600</v>
          </cell>
        </row>
        <row r="383">
          <cell r="B383" t="str">
            <v>109006-002000</v>
          </cell>
          <cell r="C383" t="str">
            <v>MM SUAVIZANTE 20L/48 PLT</v>
          </cell>
          <cell r="D383">
            <v>5</v>
          </cell>
          <cell r="E383">
            <v>42870</v>
          </cell>
          <cell r="F383">
            <v>42870</v>
          </cell>
          <cell r="G383" t="str">
            <v>EM 106283</v>
          </cell>
          <cell r="H383">
            <v>10</v>
          </cell>
          <cell r="I383">
            <v>6411.6270000000004</v>
          </cell>
          <cell r="J383">
            <v>64116.27</v>
          </cell>
          <cell r="K383">
            <v>10</v>
          </cell>
          <cell r="L383">
            <v>64116.27</v>
          </cell>
          <cell r="M383" t="str">
            <v>MM</v>
          </cell>
          <cell r="N383" t="str">
            <v>SUAVIZANTE 20L</v>
          </cell>
          <cell r="O383">
            <v>0</v>
          </cell>
          <cell r="P383" t="str">
            <v>SUAVIZANTE 100101</v>
          </cell>
          <cell r="Q383">
            <v>960</v>
          </cell>
          <cell r="R383">
            <v>9600</v>
          </cell>
        </row>
        <row r="384">
          <cell r="B384" t="str">
            <v>109006-002000</v>
          </cell>
          <cell r="C384" t="str">
            <v>MM SUAVIZANTE 20L/48 PLT</v>
          </cell>
          <cell r="D384">
            <v>5</v>
          </cell>
          <cell r="E384">
            <v>42870</v>
          </cell>
          <cell r="F384">
            <v>42870</v>
          </cell>
          <cell r="G384" t="str">
            <v>EM 106284</v>
          </cell>
          <cell r="H384">
            <v>10</v>
          </cell>
          <cell r="I384">
            <v>6411.6270000000004</v>
          </cell>
          <cell r="J384">
            <v>64116.27</v>
          </cell>
          <cell r="K384">
            <v>12</v>
          </cell>
          <cell r="L384">
            <v>76939.520000000004</v>
          </cell>
          <cell r="M384" t="str">
            <v>MM</v>
          </cell>
          <cell r="N384" t="str">
            <v>SUAVIZANTE 20L</v>
          </cell>
          <cell r="O384">
            <v>0</v>
          </cell>
          <cell r="P384" t="str">
            <v>SUAVIZANTE 100101</v>
          </cell>
          <cell r="Q384">
            <v>960</v>
          </cell>
          <cell r="R384">
            <v>9600</v>
          </cell>
        </row>
        <row r="385">
          <cell r="B385" t="str">
            <v>109006-002000</v>
          </cell>
          <cell r="C385" t="str">
            <v>MM SUAVIZANTE 20L/48 PLT</v>
          </cell>
          <cell r="D385">
            <v>5</v>
          </cell>
          <cell r="E385">
            <v>42871</v>
          </cell>
          <cell r="F385">
            <v>42871</v>
          </cell>
          <cell r="G385" t="str">
            <v>EM 106355</v>
          </cell>
          <cell r="H385">
            <v>19</v>
          </cell>
          <cell r="I385">
            <v>6408.9579000000003</v>
          </cell>
          <cell r="J385">
            <v>121770.2</v>
          </cell>
          <cell r="K385">
            <v>21</v>
          </cell>
          <cell r="L385">
            <v>134593.45000000001</v>
          </cell>
          <cell r="M385" t="str">
            <v>MM</v>
          </cell>
          <cell r="N385" t="str">
            <v>SUAVIZANTE 20L</v>
          </cell>
          <cell r="O385">
            <v>0</v>
          </cell>
          <cell r="P385" t="str">
            <v>SUAVIZANTE 100101</v>
          </cell>
          <cell r="Q385">
            <v>960</v>
          </cell>
          <cell r="R385">
            <v>18240</v>
          </cell>
        </row>
        <row r="386">
          <cell r="B386" t="str">
            <v>109006-002000</v>
          </cell>
          <cell r="C386" t="str">
            <v>MM SUAVIZANTE 20L/48 PLT</v>
          </cell>
          <cell r="D386">
            <v>5</v>
          </cell>
          <cell r="E386">
            <v>42871</v>
          </cell>
          <cell r="F386">
            <v>42871</v>
          </cell>
          <cell r="G386" t="str">
            <v>EM 106356</v>
          </cell>
          <cell r="H386">
            <v>30</v>
          </cell>
          <cell r="I386">
            <v>6408.9576699999998</v>
          </cell>
          <cell r="J386">
            <v>192268.73</v>
          </cell>
          <cell r="K386">
            <v>51</v>
          </cell>
          <cell r="L386">
            <v>326862.18</v>
          </cell>
          <cell r="M386" t="str">
            <v>MM</v>
          </cell>
          <cell r="N386" t="str">
            <v>SUAVIZANTE 20L</v>
          </cell>
          <cell r="O386">
            <v>0</v>
          </cell>
          <cell r="P386" t="str">
            <v>SUAVIZANTE 100101</v>
          </cell>
          <cell r="Q386">
            <v>960</v>
          </cell>
          <cell r="R386">
            <v>28800</v>
          </cell>
        </row>
        <row r="387">
          <cell r="B387" t="str">
            <v>109006-002000</v>
          </cell>
          <cell r="C387" t="str">
            <v>MM SUAVIZANTE 20L/48 PLT</v>
          </cell>
          <cell r="D387">
            <v>5</v>
          </cell>
          <cell r="E387">
            <v>42871</v>
          </cell>
          <cell r="F387">
            <v>42871</v>
          </cell>
          <cell r="G387" t="str">
            <v>EM 106377</v>
          </cell>
          <cell r="H387">
            <v>11</v>
          </cell>
          <cell r="I387">
            <v>6409.01</v>
          </cell>
          <cell r="J387">
            <v>70499.11</v>
          </cell>
          <cell r="K387">
            <v>60</v>
          </cell>
          <cell r="L387">
            <v>384543.17</v>
          </cell>
          <cell r="M387" t="str">
            <v>MM</v>
          </cell>
          <cell r="N387" t="str">
            <v>SUAVIZANTE 20L</v>
          </cell>
          <cell r="O387">
            <v>0</v>
          </cell>
          <cell r="P387" t="str">
            <v>SUAVIZANTE 100101</v>
          </cell>
          <cell r="Q387">
            <v>960</v>
          </cell>
          <cell r="R387">
            <v>10560</v>
          </cell>
        </row>
        <row r="388">
          <cell r="B388" t="str">
            <v>109006-002000</v>
          </cell>
          <cell r="C388" t="str">
            <v>MM SUAVIZANTE 20L/48 PLT</v>
          </cell>
          <cell r="D388">
            <v>5</v>
          </cell>
          <cell r="E388">
            <v>42872</v>
          </cell>
          <cell r="F388">
            <v>42872</v>
          </cell>
          <cell r="G388" t="str">
            <v>EM 106428</v>
          </cell>
          <cell r="H388">
            <v>21</v>
          </cell>
          <cell r="I388">
            <v>6407.9666699999998</v>
          </cell>
          <cell r="J388">
            <v>134567.29999999999</v>
          </cell>
          <cell r="K388">
            <v>23</v>
          </cell>
          <cell r="L388">
            <v>147385.4</v>
          </cell>
          <cell r="M388" t="str">
            <v>MM</v>
          </cell>
          <cell r="N388" t="str">
            <v>SUAVIZANTE 20L</v>
          </cell>
          <cell r="O388">
            <v>0</v>
          </cell>
          <cell r="P388" t="str">
            <v>SUAVIZANTE 100101</v>
          </cell>
          <cell r="Q388">
            <v>960</v>
          </cell>
          <cell r="R388">
            <v>20160</v>
          </cell>
        </row>
        <row r="389">
          <cell r="B389" t="str">
            <v>109006-002000</v>
          </cell>
          <cell r="C389" t="str">
            <v>MM SUAVIZANTE 20L/48 PLT</v>
          </cell>
          <cell r="D389">
            <v>5</v>
          </cell>
          <cell r="E389">
            <v>42872</v>
          </cell>
          <cell r="F389">
            <v>42872</v>
          </cell>
          <cell r="G389" t="str">
            <v>EM 106429</v>
          </cell>
          <cell r="H389">
            <v>31</v>
          </cell>
          <cell r="I389">
            <v>6407.9670999999998</v>
          </cell>
          <cell r="J389">
            <v>198646.98</v>
          </cell>
          <cell r="K389">
            <v>54</v>
          </cell>
          <cell r="L389">
            <v>346032.38</v>
          </cell>
          <cell r="M389" t="str">
            <v>MM</v>
          </cell>
          <cell r="N389" t="str">
            <v>SUAVIZANTE 20L</v>
          </cell>
          <cell r="O389">
            <v>0</v>
          </cell>
          <cell r="P389" t="str">
            <v>SUAVIZANTE 100101</v>
          </cell>
          <cell r="Q389">
            <v>960</v>
          </cell>
          <cell r="R389">
            <v>29760</v>
          </cell>
        </row>
        <row r="390">
          <cell r="B390" t="str">
            <v>109006-002000</v>
          </cell>
          <cell r="C390" t="str">
            <v>MM SUAVIZANTE 20L/48 PLT</v>
          </cell>
          <cell r="D390">
            <v>5</v>
          </cell>
          <cell r="E390">
            <v>42872</v>
          </cell>
          <cell r="F390">
            <v>42872</v>
          </cell>
          <cell r="G390" t="str">
            <v>EM 106440</v>
          </cell>
          <cell r="H390">
            <v>10</v>
          </cell>
          <cell r="I390">
            <v>6407.9669999999996</v>
          </cell>
          <cell r="J390">
            <v>64079.67</v>
          </cell>
          <cell r="K390">
            <v>64</v>
          </cell>
          <cell r="L390">
            <v>410112.05</v>
          </cell>
          <cell r="M390" t="str">
            <v>MM</v>
          </cell>
          <cell r="N390" t="str">
            <v>SUAVIZANTE 20L</v>
          </cell>
          <cell r="O390">
            <v>0</v>
          </cell>
          <cell r="P390" t="str">
            <v>SUAVIZANTE 100101</v>
          </cell>
          <cell r="Q390">
            <v>960</v>
          </cell>
          <cell r="R390">
            <v>9600</v>
          </cell>
        </row>
        <row r="391">
          <cell r="B391" t="str">
            <v>109006-002000</v>
          </cell>
          <cell r="C391" t="str">
            <v>MM SUAVIZANTE 20L/48 PLT</v>
          </cell>
          <cell r="D391">
            <v>5</v>
          </cell>
          <cell r="E391">
            <v>42873</v>
          </cell>
          <cell r="F391">
            <v>42873</v>
          </cell>
          <cell r="G391" t="str">
            <v>EM 106499</v>
          </cell>
          <cell r="H391">
            <v>20</v>
          </cell>
          <cell r="I391">
            <v>6441.0844999999999</v>
          </cell>
          <cell r="J391">
            <v>128821.69</v>
          </cell>
          <cell r="K391">
            <v>20</v>
          </cell>
          <cell r="L391">
            <v>128821.69</v>
          </cell>
          <cell r="M391" t="str">
            <v>MM</v>
          </cell>
          <cell r="N391" t="str">
            <v>SUAVIZANTE 20L</v>
          </cell>
          <cell r="O391">
            <v>0</v>
          </cell>
          <cell r="P391" t="str">
            <v>SUAVIZANTE 100101</v>
          </cell>
          <cell r="Q391">
            <v>960</v>
          </cell>
          <cell r="R391">
            <v>19200</v>
          </cell>
        </row>
        <row r="392">
          <cell r="B392" t="str">
            <v>109006-002000</v>
          </cell>
          <cell r="C392" t="str">
            <v>MM SUAVIZANTE 20L/48 PLT</v>
          </cell>
          <cell r="D392">
            <v>5</v>
          </cell>
          <cell r="E392">
            <v>42873</v>
          </cell>
          <cell r="F392">
            <v>42873</v>
          </cell>
          <cell r="G392" t="str">
            <v>EM 106500</v>
          </cell>
          <cell r="H392">
            <v>10</v>
          </cell>
          <cell r="I392">
            <v>6441.085</v>
          </cell>
          <cell r="J392">
            <v>64410.85</v>
          </cell>
          <cell r="K392">
            <v>30</v>
          </cell>
          <cell r="L392">
            <v>193232.54</v>
          </cell>
          <cell r="M392" t="str">
            <v>MM</v>
          </cell>
          <cell r="N392" t="str">
            <v>SUAVIZANTE 20L</v>
          </cell>
          <cell r="O392">
            <v>0</v>
          </cell>
          <cell r="P392" t="str">
            <v>SUAVIZANTE 100101</v>
          </cell>
          <cell r="Q392">
            <v>960</v>
          </cell>
          <cell r="R392">
            <v>9600</v>
          </cell>
        </row>
        <row r="393">
          <cell r="B393" t="str">
            <v>109006-002000</v>
          </cell>
          <cell r="C393" t="str">
            <v>MM SUAVIZANTE 20L/48 PLT</v>
          </cell>
          <cell r="D393">
            <v>5</v>
          </cell>
          <cell r="E393">
            <v>42873</v>
          </cell>
          <cell r="F393">
            <v>42873</v>
          </cell>
          <cell r="G393" t="str">
            <v>EM 106519</v>
          </cell>
          <cell r="H393">
            <v>30</v>
          </cell>
          <cell r="I393">
            <v>6441.0846700000002</v>
          </cell>
          <cell r="J393">
            <v>193232.54</v>
          </cell>
          <cell r="K393">
            <v>60</v>
          </cell>
          <cell r="L393">
            <v>386465.08</v>
          </cell>
          <cell r="M393" t="str">
            <v>MM</v>
          </cell>
          <cell r="N393" t="str">
            <v>SUAVIZANTE 20L</v>
          </cell>
          <cell r="O393">
            <v>0</v>
          </cell>
          <cell r="P393" t="str">
            <v>SUAVIZANTE 100101</v>
          </cell>
          <cell r="Q393">
            <v>960</v>
          </cell>
          <cell r="R393">
            <v>28800</v>
          </cell>
        </row>
        <row r="394">
          <cell r="B394" t="str">
            <v>109006-002000</v>
          </cell>
          <cell r="C394" t="str">
            <v>MM SUAVIZANTE 20L/48 PLT</v>
          </cell>
          <cell r="D394">
            <v>5</v>
          </cell>
          <cell r="E394">
            <v>42874</v>
          </cell>
          <cell r="F394">
            <v>42874</v>
          </cell>
          <cell r="G394" t="str">
            <v>EM 106566</v>
          </cell>
          <cell r="H394">
            <v>21</v>
          </cell>
          <cell r="I394">
            <v>6401.93048</v>
          </cell>
          <cell r="J394">
            <v>134440.54</v>
          </cell>
          <cell r="K394">
            <v>22</v>
          </cell>
          <cell r="L394">
            <v>140881.62</v>
          </cell>
          <cell r="M394" t="str">
            <v>MM</v>
          </cell>
          <cell r="N394" t="str">
            <v>SUAVIZANTE 20L</v>
          </cell>
          <cell r="O394">
            <v>0</v>
          </cell>
          <cell r="P394" t="str">
            <v>SUAVIZANTE 100101</v>
          </cell>
          <cell r="Q394">
            <v>960</v>
          </cell>
          <cell r="R394">
            <v>20160</v>
          </cell>
        </row>
        <row r="395">
          <cell r="B395" t="str">
            <v>109006-002000</v>
          </cell>
          <cell r="C395" t="str">
            <v>MM SUAVIZANTE 20L/48 PLT</v>
          </cell>
          <cell r="D395">
            <v>5</v>
          </cell>
          <cell r="E395">
            <v>42874</v>
          </cell>
          <cell r="F395">
            <v>42874</v>
          </cell>
          <cell r="G395" t="str">
            <v>EM 106567</v>
          </cell>
          <cell r="H395">
            <v>10</v>
          </cell>
          <cell r="I395">
            <v>6401.9309999999996</v>
          </cell>
          <cell r="J395">
            <v>64019.31</v>
          </cell>
          <cell r="K395">
            <v>32</v>
          </cell>
          <cell r="L395">
            <v>204900.93</v>
          </cell>
          <cell r="M395" t="str">
            <v>MM</v>
          </cell>
          <cell r="N395" t="str">
            <v>SUAVIZANTE 20L</v>
          </cell>
          <cell r="O395">
            <v>0</v>
          </cell>
          <cell r="P395" t="str">
            <v>SUAVIZANTE 100101</v>
          </cell>
          <cell r="Q395">
            <v>960</v>
          </cell>
          <cell r="R395">
            <v>9600</v>
          </cell>
        </row>
        <row r="396">
          <cell r="B396" t="str">
            <v>109006-002000</v>
          </cell>
          <cell r="C396" t="str">
            <v>MM SUAVIZANTE 20L/48 PLT</v>
          </cell>
          <cell r="D396">
            <v>5</v>
          </cell>
          <cell r="E396">
            <v>42874</v>
          </cell>
          <cell r="F396">
            <v>42874</v>
          </cell>
          <cell r="G396" t="str">
            <v>EM 106568</v>
          </cell>
          <cell r="H396">
            <v>21</v>
          </cell>
          <cell r="I396">
            <v>6401.93048</v>
          </cell>
          <cell r="J396">
            <v>134440.54</v>
          </cell>
          <cell r="K396">
            <v>53</v>
          </cell>
          <cell r="L396">
            <v>339341.47</v>
          </cell>
          <cell r="M396" t="str">
            <v>MM</v>
          </cell>
          <cell r="N396" t="str">
            <v>SUAVIZANTE 20L</v>
          </cell>
          <cell r="O396">
            <v>0</v>
          </cell>
          <cell r="P396" t="str">
            <v>SUAVIZANTE 100101</v>
          </cell>
          <cell r="Q396">
            <v>960</v>
          </cell>
          <cell r="R396">
            <v>20160</v>
          </cell>
        </row>
        <row r="397">
          <cell r="B397" t="str">
            <v>109006-002000</v>
          </cell>
          <cell r="C397" t="str">
            <v>MM SUAVIZANTE 20L/48 PLT</v>
          </cell>
          <cell r="D397">
            <v>5</v>
          </cell>
          <cell r="E397">
            <v>42874</v>
          </cell>
          <cell r="F397">
            <v>42874</v>
          </cell>
          <cell r="G397" t="str">
            <v>EM 106569</v>
          </cell>
          <cell r="H397">
            <v>10</v>
          </cell>
          <cell r="I397">
            <v>6401.93</v>
          </cell>
          <cell r="J397">
            <v>64019.3</v>
          </cell>
          <cell r="K397">
            <v>63</v>
          </cell>
          <cell r="L397">
            <v>403360.77</v>
          </cell>
          <cell r="M397" t="str">
            <v>MM</v>
          </cell>
          <cell r="N397" t="str">
            <v>SUAVIZANTE 20L</v>
          </cell>
          <cell r="O397">
            <v>0</v>
          </cell>
          <cell r="P397" t="str">
            <v>SUAVIZANTE 100101</v>
          </cell>
          <cell r="Q397">
            <v>960</v>
          </cell>
          <cell r="R397">
            <v>9600</v>
          </cell>
        </row>
        <row r="398">
          <cell r="B398" t="str">
            <v>109006-002000</v>
          </cell>
          <cell r="C398" t="str">
            <v>MM SUAVIZANTE 20L/48 PLT</v>
          </cell>
          <cell r="D398">
            <v>5</v>
          </cell>
          <cell r="E398">
            <v>42877</v>
          </cell>
          <cell r="F398">
            <v>42877</v>
          </cell>
          <cell r="G398" t="str">
            <v>EM 106626</v>
          </cell>
          <cell r="H398">
            <v>11</v>
          </cell>
          <cell r="I398">
            <v>6422.46</v>
          </cell>
          <cell r="J398">
            <v>70647.06</v>
          </cell>
          <cell r="K398">
            <v>13</v>
          </cell>
          <cell r="L398">
            <v>83452.160000000003</v>
          </cell>
          <cell r="M398" t="str">
            <v>MM</v>
          </cell>
          <cell r="N398" t="str">
            <v>SUAVIZANTE 20L</v>
          </cell>
          <cell r="O398">
            <v>0</v>
          </cell>
          <cell r="P398" t="str">
            <v>SUAVIZANTE 100101</v>
          </cell>
          <cell r="Q398">
            <v>960</v>
          </cell>
          <cell r="R398">
            <v>10560</v>
          </cell>
        </row>
        <row r="399">
          <cell r="B399" t="str">
            <v>109006-002000</v>
          </cell>
          <cell r="C399" t="str">
            <v>MM SUAVIZANTE 20L/48 PLT</v>
          </cell>
          <cell r="D399">
            <v>5</v>
          </cell>
          <cell r="E399">
            <v>42877</v>
          </cell>
          <cell r="F399">
            <v>42877</v>
          </cell>
          <cell r="G399" t="str">
            <v>EM 106627</v>
          </cell>
          <cell r="H399">
            <v>30</v>
          </cell>
          <cell r="I399">
            <v>6422.4610000000002</v>
          </cell>
          <cell r="J399">
            <v>192673.83</v>
          </cell>
          <cell r="K399">
            <v>43</v>
          </cell>
          <cell r="L399">
            <v>276125.99</v>
          </cell>
          <cell r="M399" t="str">
            <v>MM</v>
          </cell>
          <cell r="N399" t="str">
            <v>SUAVIZANTE 20L</v>
          </cell>
          <cell r="O399">
            <v>0</v>
          </cell>
          <cell r="P399" t="str">
            <v>SUAVIZANTE 100101</v>
          </cell>
          <cell r="Q399">
            <v>960</v>
          </cell>
          <cell r="R399">
            <v>28800</v>
          </cell>
        </row>
        <row r="400">
          <cell r="B400" t="str">
            <v>109006-002000</v>
          </cell>
          <cell r="C400" t="str">
            <v>MM SUAVIZANTE 20L/48 PLT</v>
          </cell>
          <cell r="D400">
            <v>5</v>
          </cell>
          <cell r="E400">
            <v>42877</v>
          </cell>
          <cell r="F400">
            <v>42877</v>
          </cell>
          <cell r="G400" t="str">
            <v>EM 106628</v>
          </cell>
          <cell r="H400">
            <v>32</v>
          </cell>
          <cell r="I400">
            <v>6422.4612500000003</v>
          </cell>
          <cell r="J400">
            <v>205518.76</v>
          </cell>
          <cell r="K400">
            <v>75</v>
          </cell>
          <cell r="L400">
            <v>481644.75</v>
          </cell>
          <cell r="M400" t="str">
            <v>MM</v>
          </cell>
          <cell r="N400" t="str">
            <v>SUAVIZANTE 20L</v>
          </cell>
          <cell r="O400">
            <v>0</v>
          </cell>
          <cell r="P400" t="str">
            <v>SUAVIZANTE 100101</v>
          </cell>
          <cell r="Q400">
            <v>960</v>
          </cell>
          <cell r="R400">
            <v>30720</v>
          </cell>
        </row>
        <row r="401">
          <cell r="B401" t="str">
            <v>109006-002000</v>
          </cell>
          <cell r="C401" t="str">
            <v>MM SUAVIZANTE 20L/48 PLT</v>
          </cell>
          <cell r="D401">
            <v>5</v>
          </cell>
          <cell r="E401">
            <v>42877</v>
          </cell>
          <cell r="F401">
            <v>42877</v>
          </cell>
          <cell r="G401" t="str">
            <v>EM 106636</v>
          </cell>
          <cell r="H401">
            <v>16</v>
          </cell>
          <cell r="I401">
            <v>6422.5081300000002</v>
          </cell>
          <cell r="J401">
            <v>102760.13</v>
          </cell>
          <cell r="K401">
            <v>91</v>
          </cell>
          <cell r="L401">
            <v>584404.88</v>
          </cell>
          <cell r="M401" t="str">
            <v>MM</v>
          </cell>
          <cell r="N401" t="str">
            <v>SUAVIZANTE 20L</v>
          </cell>
          <cell r="O401">
            <v>0</v>
          </cell>
          <cell r="P401" t="str">
            <v>SUAVIZANTE 100101</v>
          </cell>
          <cell r="Q401">
            <v>960</v>
          </cell>
          <cell r="R401">
            <v>15360</v>
          </cell>
        </row>
        <row r="402">
          <cell r="B402" t="str">
            <v>109006-002000</v>
          </cell>
          <cell r="C402" t="str">
            <v>MM SUAVIZANTE 20L/48 PLT</v>
          </cell>
          <cell r="D402">
            <v>5</v>
          </cell>
          <cell r="E402">
            <v>42877</v>
          </cell>
          <cell r="F402">
            <v>42877</v>
          </cell>
          <cell r="G402" t="str">
            <v>EM 106637</v>
          </cell>
          <cell r="H402">
            <v>15</v>
          </cell>
          <cell r="I402">
            <v>6422.5086700000002</v>
          </cell>
          <cell r="J402">
            <v>96337.63</v>
          </cell>
          <cell r="K402">
            <v>106</v>
          </cell>
          <cell r="L402">
            <v>680742.51</v>
          </cell>
          <cell r="M402" t="str">
            <v>MM</v>
          </cell>
          <cell r="N402" t="str">
            <v>SUAVIZANTE 20L</v>
          </cell>
          <cell r="O402">
            <v>0</v>
          </cell>
          <cell r="P402" t="str">
            <v>SUAVIZANTE 100101</v>
          </cell>
          <cell r="Q402">
            <v>960</v>
          </cell>
          <cell r="R402">
            <v>14400</v>
          </cell>
        </row>
        <row r="403">
          <cell r="B403" t="str">
            <v>109006-002000</v>
          </cell>
          <cell r="C403" t="str">
            <v>MM SUAVIZANTE 20L/48 PLT</v>
          </cell>
          <cell r="D403">
            <v>5</v>
          </cell>
          <cell r="E403">
            <v>42878</v>
          </cell>
          <cell r="F403">
            <v>42878</v>
          </cell>
          <cell r="G403" t="str">
            <v>EM 106695</v>
          </cell>
          <cell r="H403">
            <v>31</v>
          </cell>
          <cell r="I403">
            <v>6400.8425800000005</v>
          </cell>
          <cell r="J403">
            <v>198426.12</v>
          </cell>
          <cell r="K403">
            <v>32</v>
          </cell>
          <cell r="L403">
            <v>204848.22</v>
          </cell>
          <cell r="M403" t="str">
            <v>MM</v>
          </cell>
          <cell r="N403" t="str">
            <v>SUAVIZANTE 20L</v>
          </cell>
          <cell r="O403">
            <v>0</v>
          </cell>
          <cell r="P403" t="str">
            <v>SUAVIZANTE 100101</v>
          </cell>
          <cell r="Q403">
            <v>960</v>
          </cell>
          <cell r="R403">
            <v>29760</v>
          </cell>
        </row>
        <row r="404">
          <cell r="B404" t="str">
            <v>109006-002000</v>
          </cell>
          <cell r="C404" t="str">
            <v>MM SUAVIZANTE 20L/48 PLT</v>
          </cell>
          <cell r="D404">
            <v>5</v>
          </cell>
          <cell r="E404">
            <v>42878</v>
          </cell>
          <cell r="F404">
            <v>42878</v>
          </cell>
          <cell r="G404" t="str">
            <v>EM 106696</v>
          </cell>
          <cell r="H404">
            <v>31</v>
          </cell>
          <cell r="I404">
            <v>6400.8428999999996</v>
          </cell>
          <cell r="J404">
            <v>198426.13</v>
          </cell>
          <cell r="K404">
            <v>63</v>
          </cell>
          <cell r="L404">
            <v>403274.35</v>
          </cell>
          <cell r="M404" t="str">
            <v>MM</v>
          </cell>
          <cell r="N404" t="str">
            <v>SUAVIZANTE 20L</v>
          </cell>
          <cell r="O404">
            <v>0</v>
          </cell>
          <cell r="P404" t="str">
            <v>SUAVIZANTE 100101</v>
          </cell>
          <cell r="Q404">
            <v>960</v>
          </cell>
          <cell r="R404">
            <v>29760</v>
          </cell>
        </row>
        <row r="405">
          <cell r="B405" t="str">
            <v>109006-002000</v>
          </cell>
          <cell r="C405" t="str">
            <v>MM SUAVIZANTE 20L/48 PLT</v>
          </cell>
          <cell r="D405">
            <v>5</v>
          </cell>
          <cell r="E405">
            <v>42878</v>
          </cell>
          <cell r="F405">
            <v>42878</v>
          </cell>
          <cell r="G405" t="str">
            <v>EM 106717</v>
          </cell>
          <cell r="H405">
            <v>31</v>
          </cell>
          <cell r="I405">
            <v>6400.8503199999996</v>
          </cell>
          <cell r="J405">
            <v>198426.36</v>
          </cell>
          <cell r="K405">
            <v>94</v>
          </cell>
          <cell r="L405">
            <v>601700.71</v>
          </cell>
          <cell r="M405" t="str">
            <v>MM</v>
          </cell>
          <cell r="N405" t="str">
            <v>SUAVIZANTE 20L</v>
          </cell>
          <cell r="O405">
            <v>0</v>
          </cell>
          <cell r="P405" t="str">
            <v>SUAVIZANTE 100101</v>
          </cell>
          <cell r="Q405">
            <v>960</v>
          </cell>
          <cell r="R405">
            <v>29760</v>
          </cell>
        </row>
        <row r="406">
          <cell r="B406" t="str">
            <v>109006-002000</v>
          </cell>
          <cell r="C406" t="str">
            <v>MM SUAVIZANTE 20L/48 PLT</v>
          </cell>
          <cell r="D406">
            <v>5</v>
          </cell>
          <cell r="E406">
            <v>42878</v>
          </cell>
          <cell r="F406">
            <v>42878</v>
          </cell>
          <cell r="G406" t="str">
            <v>EM 106718</v>
          </cell>
          <cell r="H406">
            <v>10</v>
          </cell>
          <cell r="I406">
            <v>6400.85</v>
          </cell>
          <cell r="J406">
            <v>64008.5</v>
          </cell>
          <cell r="K406">
            <v>104</v>
          </cell>
          <cell r="L406">
            <v>665709.21</v>
          </cell>
          <cell r="M406" t="str">
            <v>MM</v>
          </cell>
          <cell r="N406" t="str">
            <v>SUAVIZANTE 20L</v>
          </cell>
          <cell r="O406">
            <v>0</v>
          </cell>
          <cell r="P406" t="str">
            <v>SUAVIZANTE 100101</v>
          </cell>
          <cell r="Q406">
            <v>960</v>
          </cell>
          <cell r="R406">
            <v>9600</v>
          </cell>
        </row>
        <row r="407">
          <cell r="B407" t="str">
            <v>109006-002000</v>
          </cell>
          <cell r="C407" t="str">
            <v>MM SUAVIZANTE 20L/48 PLT</v>
          </cell>
          <cell r="D407">
            <v>5</v>
          </cell>
          <cell r="E407">
            <v>42879</v>
          </cell>
          <cell r="F407">
            <v>42879</v>
          </cell>
          <cell r="G407" t="str">
            <v>EM 106751</v>
          </cell>
          <cell r="H407">
            <v>31</v>
          </cell>
          <cell r="I407">
            <v>6417.59807</v>
          </cell>
          <cell r="J407">
            <v>198945.54</v>
          </cell>
          <cell r="K407">
            <v>33</v>
          </cell>
          <cell r="L407">
            <v>211747.64</v>
          </cell>
          <cell r="M407" t="str">
            <v>MM</v>
          </cell>
          <cell r="N407" t="str">
            <v>SUAVIZANTE 20L</v>
          </cell>
          <cell r="O407">
            <v>0</v>
          </cell>
          <cell r="P407" t="str">
            <v>SUAVIZANTE 100101</v>
          </cell>
          <cell r="Q407">
            <v>960</v>
          </cell>
          <cell r="R407">
            <v>29760</v>
          </cell>
        </row>
        <row r="408">
          <cell r="B408" t="str">
            <v>109006-002000</v>
          </cell>
          <cell r="C408" t="str">
            <v>MM SUAVIZANTE 20L/48 PLT</v>
          </cell>
          <cell r="D408">
            <v>5</v>
          </cell>
          <cell r="E408">
            <v>42879</v>
          </cell>
          <cell r="F408">
            <v>42879</v>
          </cell>
          <cell r="G408" t="str">
            <v>EM 106752</v>
          </cell>
          <cell r="H408">
            <v>10</v>
          </cell>
          <cell r="I408">
            <v>6417.598</v>
          </cell>
          <cell r="J408">
            <v>64175.98</v>
          </cell>
          <cell r="K408">
            <v>33</v>
          </cell>
          <cell r="L408">
            <v>211757.67</v>
          </cell>
          <cell r="M408" t="str">
            <v>MM</v>
          </cell>
          <cell r="N408" t="str">
            <v>SUAVIZANTE 20L</v>
          </cell>
          <cell r="O408">
            <v>0</v>
          </cell>
          <cell r="P408" t="str">
            <v>SUAVIZANTE 100101</v>
          </cell>
          <cell r="Q408">
            <v>960</v>
          </cell>
          <cell r="R408">
            <v>9600</v>
          </cell>
        </row>
        <row r="409">
          <cell r="B409" t="str">
            <v>109006-002000</v>
          </cell>
          <cell r="C409" t="str">
            <v>MM SUAVIZANTE 20L/48 PLT</v>
          </cell>
          <cell r="D409">
            <v>5</v>
          </cell>
          <cell r="E409">
            <v>42879</v>
          </cell>
          <cell r="F409">
            <v>42879</v>
          </cell>
          <cell r="G409" t="str">
            <v>EM 106774</v>
          </cell>
          <cell r="H409">
            <v>30</v>
          </cell>
          <cell r="I409">
            <v>6427.22667</v>
          </cell>
          <cell r="J409">
            <v>192816.8</v>
          </cell>
          <cell r="K409">
            <v>63</v>
          </cell>
          <cell r="L409">
            <v>404574.47</v>
          </cell>
          <cell r="M409" t="str">
            <v>MM</v>
          </cell>
          <cell r="N409" t="str">
            <v>SUAVIZANTE 20L</v>
          </cell>
          <cell r="O409">
            <v>0</v>
          </cell>
          <cell r="P409" t="str">
            <v>SUAVIZANTE 100101</v>
          </cell>
          <cell r="Q409">
            <v>960</v>
          </cell>
          <cell r="R409">
            <v>28800</v>
          </cell>
        </row>
        <row r="410">
          <cell r="B410" t="str">
            <v>109006-002000</v>
          </cell>
          <cell r="C410" t="str">
            <v>MM SUAVIZANTE 20L/48 PLT</v>
          </cell>
          <cell r="D410">
            <v>5</v>
          </cell>
          <cell r="E410">
            <v>42879</v>
          </cell>
          <cell r="F410">
            <v>42879</v>
          </cell>
          <cell r="G410" t="str">
            <v>EM 106775</v>
          </cell>
          <cell r="H410">
            <v>20</v>
          </cell>
          <cell r="I410">
            <v>6427.2704999999996</v>
          </cell>
          <cell r="J410">
            <v>128545.41</v>
          </cell>
          <cell r="K410">
            <v>83</v>
          </cell>
          <cell r="L410">
            <v>533119.88</v>
          </cell>
          <cell r="M410" t="str">
            <v>MM</v>
          </cell>
          <cell r="N410" t="str">
            <v>SUAVIZANTE 20L</v>
          </cell>
          <cell r="O410">
            <v>0</v>
          </cell>
          <cell r="P410" t="str">
            <v>SUAVIZANTE 100101</v>
          </cell>
          <cell r="Q410">
            <v>960</v>
          </cell>
          <cell r="R410">
            <v>19200</v>
          </cell>
        </row>
        <row r="411">
          <cell r="B411" t="str">
            <v>109006-002000</v>
          </cell>
          <cell r="C411" t="str">
            <v>MM SUAVIZANTE 20L/48 PLT</v>
          </cell>
          <cell r="D411">
            <v>5</v>
          </cell>
          <cell r="E411">
            <v>42879</v>
          </cell>
          <cell r="F411">
            <v>42879</v>
          </cell>
          <cell r="G411" t="str">
            <v>EM 106776</v>
          </cell>
          <cell r="H411">
            <v>10</v>
          </cell>
          <cell r="I411">
            <v>6427.2709999999997</v>
          </cell>
          <cell r="J411">
            <v>64272.71</v>
          </cell>
          <cell r="K411">
            <v>93</v>
          </cell>
          <cell r="L411">
            <v>597392.59</v>
          </cell>
          <cell r="M411" t="str">
            <v>MM</v>
          </cell>
          <cell r="N411" t="str">
            <v>SUAVIZANTE 20L</v>
          </cell>
          <cell r="O411">
            <v>0</v>
          </cell>
          <cell r="P411" t="str">
            <v>SUAVIZANTE 100101</v>
          </cell>
          <cell r="Q411">
            <v>960</v>
          </cell>
          <cell r="R411">
            <v>9600</v>
          </cell>
        </row>
        <row r="412">
          <cell r="B412" t="str">
            <v>109006-002000</v>
          </cell>
          <cell r="C412" t="str">
            <v>MM SUAVIZANTE 20L/48 PLT</v>
          </cell>
          <cell r="D412">
            <v>5</v>
          </cell>
          <cell r="E412">
            <v>42880</v>
          </cell>
          <cell r="F412">
            <v>42880</v>
          </cell>
          <cell r="G412" t="str">
            <v>EM 106829</v>
          </cell>
          <cell r="H412">
            <v>31</v>
          </cell>
          <cell r="I412">
            <v>6450.6258099999995</v>
          </cell>
          <cell r="J412">
            <v>199969.4</v>
          </cell>
          <cell r="K412">
            <v>32</v>
          </cell>
          <cell r="L412">
            <v>206392.98</v>
          </cell>
          <cell r="M412" t="str">
            <v>MM</v>
          </cell>
          <cell r="N412" t="str">
            <v>SUAVIZANTE 20L</v>
          </cell>
          <cell r="O412">
            <v>0</v>
          </cell>
          <cell r="P412" t="str">
            <v>SUAVIZANTE 100101</v>
          </cell>
          <cell r="Q412">
            <v>960</v>
          </cell>
          <cell r="R412">
            <v>29760</v>
          </cell>
        </row>
        <row r="413">
          <cell r="B413" t="str">
            <v>109006-002000</v>
          </cell>
          <cell r="C413" t="str">
            <v>MM SUAVIZANTE 20L/48 PLT</v>
          </cell>
          <cell r="D413">
            <v>5</v>
          </cell>
          <cell r="E413">
            <v>42880</v>
          </cell>
          <cell r="F413">
            <v>42880</v>
          </cell>
          <cell r="G413" t="str">
            <v>EM 106831</v>
          </cell>
          <cell r="H413">
            <v>21</v>
          </cell>
          <cell r="I413">
            <v>6450.6271399999996</v>
          </cell>
          <cell r="J413">
            <v>135463.17000000001</v>
          </cell>
          <cell r="K413">
            <v>53</v>
          </cell>
          <cell r="L413">
            <v>341856.15</v>
          </cell>
          <cell r="M413" t="str">
            <v>MM</v>
          </cell>
          <cell r="N413" t="str">
            <v>SUAVIZANTE 20L</v>
          </cell>
          <cell r="O413">
            <v>0</v>
          </cell>
          <cell r="P413" t="str">
            <v>SUAVIZANTE 100101</v>
          </cell>
          <cell r="Q413">
            <v>960</v>
          </cell>
          <cell r="R413">
            <v>20160</v>
          </cell>
        </row>
        <row r="414">
          <cell r="B414" t="str">
            <v>109006-002000</v>
          </cell>
          <cell r="C414" t="str">
            <v>MM SUAVIZANTE 20L/48 PLT</v>
          </cell>
          <cell r="D414">
            <v>5</v>
          </cell>
          <cell r="E414">
            <v>42880</v>
          </cell>
          <cell r="F414">
            <v>42880</v>
          </cell>
          <cell r="G414" t="str">
            <v>EM 106833</v>
          </cell>
          <cell r="H414">
            <v>20</v>
          </cell>
          <cell r="I414">
            <v>6450.6260000000002</v>
          </cell>
          <cell r="J414">
            <v>129012.52</v>
          </cell>
          <cell r="K414">
            <v>73</v>
          </cell>
          <cell r="L414">
            <v>470868.67</v>
          </cell>
          <cell r="M414" t="str">
            <v>MM</v>
          </cell>
          <cell r="N414" t="str">
            <v>SUAVIZANTE 20L</v>
          </cell>
          <cell r="O414">
            <v>0</v>
          </cell>
          <cell r="P414" t="str">
            <v>SUAVIZANTE 100101</v>
          </cell>
          <cell r="Q414">
            <v>960</v>
          </cell>
          <cell r="R414">
            <v>19200</v>
          </cell>
        </row>
        <row r="415">
          <cell r="B415" t="str">
            <v>109006-002000</v>
          </cell>
          <cell r="C415" t="str">
            <v>MM SUAVIZANTE 20L/48 PLT</v>
          </cell>
          <cell r="D415">
            <v>5</v>
          </cell>
          <cell r="E415">
            <v>42880</v>
          </cell>
          <cell r="F415">
            <v>42880</v>
          </cell>
          <cell r="G415" t="str">
            <v>EM 106834</v>
          </cell>
          <cell r="H415">
            <v>8</v>
          </cell>
          <cell r="I415">
            <v>6450.6262500000003</v>
          </cell>
          <cell r="J415">
            <v>51605.01</v>
          </cell>
          <cell r="K415">
            <v>81</v>
          </cell>
          <cell r="L415">
            <v>522473.68</v>
          </cell>
          <cell r="M415" t="str">
            <v>MM</v>
          </cell>
          <cell r="N415" t="str">
            <v>SUAVIZANTE 20L</v>
          </cell>
          <cell r="O415">
            <v>0</v>
          </cell>
          <cell r="P415" t="str">
            <v>SUAVIZANTE 100101</v>
          </cell>
          <cell r="Q415">
            <v>960</v>
          </cell>
          <cell r="R415">
            <v>7680</v>
          </cell>
        </row>
        <row r="416">
          <cell r="B416" t="str">
            <v>109006-002000</v>
          </cell>
          <cell r="C416" t="str">
            <v>MM SUAVIZANTE 20L/48 PLT</v>
          </cell>
          <cell r="D416">
            <v>5</v>
          </cell>
          <cell r="E416">
            <v>42880</v>
          </cell>
          <cell r="F416">
            <v>42880</v>
          </cell>
          <cell r="G416" t="str">
            <v>EM 106841</v>
          </cell>
          <cell r="H416">
            <v>20</v>
          </cell>
          <cell r="I416">
            <v>6450.6495000000004</v>
          </cell>
          <cell r="J416">
            <v>129012.99</v>
          </cell>
          <cell r="K416">
            <v>101</v>
          </cell>
          <cell r="L416">
            <v>651486.67000000004</v>
          </cell>
          <cell r="M416" t="str">
            <v>MM</v>
          </cell>
          <cell r="N416" t="str">
            <v>SUAVIZANTE 20L</v>
          </cell>
          <cell r="O416">
            <v>0</v>
          </cell>
          <cell r="P416" t="str">
            <v>SUAVIZANTE 100101</v>
          </cell>
          <cell r="Q416">
            <v>960</v>
          </cell>
          <cell r="R416">
            <v>19200</v>
          </cell>
        </row>
        <row r="417">
          <cell r="B417" t="str">
            <v>109006-002000</v>
          </cell>
          <cell r="C417" t="str">
            <v>MM SUAVIZANTE 20L/48 PLT</v>
          </cell>
          <cell r="D417">
            <v>5</v>
          </cell>
          <cell r="E417">
            <v>42881</v>
          </cell>
          <cell r="F417">
            <v>42881</v>
          </cell>
          <cell r="G417" t="str">
            <v>EM 106897</v>
          </cell>
          <cell r="H417">
            <v>31</v>
          </cell>
          <cell r="I417">
            <v>6536.9545200000002</v>
          </cell>
          <cell r="J417">
            <v>202645.59</v>
          </cell>
          <cell r="K417">
            <v>34</v>
          </cell>
          <cell r="L417">
            <v>221974.61</v>
          </cell>
          <cell r="M417" t="str">
            <v>MM</v>
          </cell>
          <cell r="N417" t="str">
            <v>SUAVIZANTE 20L</v>
          </cell>
          <cell r="O417">
            <v>0</v>
          </cell>
          <cell r="P417" t="str">
            <v>SUAVIZANTE 100101</v>
          </cell>
          <cell r="Q417">
            <v>960</v>
          </cell>
          <cell r="R417">
            <v>29760</v>
          </cell>
        </row>
        <row r="418">
          <cell r="B418" t="str">
            <v>109006-002000</v>
          </cell>
          <cell r="C418" t="str">
            <v>MM SUAVIZANTE 20L/48 PLT</v>
          </cell>
          <cell r="D418">
            <v>5</v>
          </cell>
          <cell r="E418">
            <v>42884</v>
          </cell>
          <cell r="F418">
            <v>42881</v>
          </cell>
          <cell r="G418" t="str">
            <v>EM 106913</v>
          </cell>
          <cell r="H418">
            <v>28</v>
          </cell>
          <cell r="I418">
            <v>6536.9803599999996</v>
          </cell>
          <cell r="J418">
            <v>183035.45</v>
          </cell>
          <cell r="K418">
            <v>28</v>
          </cell>
          <cell r="L418">
            <v>183035.45</v>
          </cell>
          <cell r="M418" t="str">
            <v>MM</v>
          </cell>
          <cell r="N418" t="str">
            <v>SUAVIZANTE 20L</v>
          </cell>
          <cell r="O418">
            <v>0</v>
          </cell>
          <cell r="P418" t="str">
            <v>SUAVIZANTE 100101</v>
          </cell>
          <cell r="Q418">
            <v>960</v>
          </cell>
          <cell r="R418">
            <v>26880</v>
          </cell>
        </row>
        <row r="419">
          <cell r="B419" t="str">
            <v>109006-002000</v>
          </cell>
          <cell r="C419" t="str">
            <v>MM SUAVIZANTE 20L/48 PLT</v>
          </cell>
          <cell r="D419">
            <v>5</v>
          </cell>
          <cell r="E419">
            <v>42884</v>
          </cell>
          <cell r="F419">
            <v>42884</v>
          </cell>
          <cell r="G419" t="str">
            <v>EM 106960</v>
          </cell>
          <cell r="H419">
            <v>30</v>
          </cell>
          <cell r="I419">
            <v>6357.6563299999998</v>
          </cell>
          <cell r="J419">
            <v>190729.69</v>
          </cell>
          <cell r="K419">
            <v>37</v>
          </cell>
          <cell r="L419">
            <v>236488.55</v>
          </cell>
          <cell r="M419" t="str">
            <v>MM</v>
          </cell>
          <cell r="N419" t="str">
            <v>SUAVIZANTE 20L</v>
          </cell>
          <cell r="O419">
            <v>0</v>
          </cell>
          <cell r="P419" t="str">
            <v>SUAVIZANTE 100101</v>
          </cell>
          <cell r="Q419">
            <v>960</v>
          </cell>
          <cell r="R419">
            <v>28800</v>
          </cell>
        </row>
        <row r="420">
          <cell r="B420" t="str">
            <v>109006-002000</v>
          </cell>
          <cell r="C420" t="str">
            <v>MM SUAVIZANTE 20L/48 PLT</v>
          </cell>
          <cell r="D420">
            <v>5</v>
          </cell>
          <cell r="E420">
            <v>42884</v>
          </cell>
          <cell r="F420">
            <v>42884</v>
          </cell>
          <cell r="G420" t="str">
            <v>EM 106961</v>
          </cell>
          <cell r="H420">
            <v>21</v>
          </cell>
          <cell r="I420">
            <v>6357.6566700000003</v>
          </cell>
          <cell r="J420">
            <v>133510.79</v>
          </cell>
          <cell r="K420">
            <v>58</v>
          </cell>
          <cell r="L420">
            <v>369999.34</v>
          </cell>
          <cell r="M420" t="str">
            <v>MM</v>
          </cell>
          <cell r="N420" t="str">
            <v>SUAVIZANTE 20L</v>
          </cell>
          <cell r="O420">
            <v>0</v>
          </cell>
          <cell r="P420" t="str">
            <v>SUAVIZANTE 100101</v>
          </cell>
          <cell r="Q420">
            <v>960</v>
          </cell>
          <cell r="R420">
            <v>20160</v>
          </cell>
        </row>
        <row r="421">
          <cell r="B421" t="str">
            <v>109006-002000</v>
          </cell>
          <cell r="C421" t="str">
            <v>MM SUAVIZANTE 20L/48 PLT</v>
          </cell>
          <cell r="D421">
            <v>5</v>
          </cell>
          <cell r="E421">
            <v>42884</v>
          </cell>
          <cell r="F421">
            <v>42884</v>
          </cell>
          <cell r="G421" t="str">
            <v>EM 106962</v>
          </cell>
          <cell r="H421">
            <v>14</v>
          </cell>
          <cell r="I421">
            <v>6357.65571</v>
          </cell>
          <cell r="J421">
            <v>89007.18</v>
          </cell>
          <cell r="K421">
            <v>68</v>
          </cell>
          <cell r="L421">
            <v>433489.32</v>
          </cell>
          <cell r="M421" t="str">
            <v>MM</v>
          </cell>
          <cell r="N421" t="str">
            <v>SUAVIZANTE 20L</v>
          </cell>
          <cell r="O421">
            <v>0</v>
          </cell>
          <cell r="P421" t="str">
            <v>SUAVIZANTE 100101</v>
          </cell>
          <cell r="Q421">
            <v>960</v>
          </cell>
          <cell r="R421">
            <v>13440</v>
          </cell>
        </row>
        <row r="422">
          <cell r="B422" t="str">
            <v>109006-002000</v>
          </cell>
          <cell r="C422" t="str">
            <v>MM SUAVIZANTE 20L/48 PLT</v>
          </cell>
          <cell r="D422">
            <v>5</v>
          </cell>
          <cell r="E422">
            <v>42885</v>
          </cell>
          <cell r="F422">
            <v>42885</v>
          </cell>
          <cell r="G422" t="str">
            <v>EM 107009</v>
          </cell>
          <cell r="H422">
            <v>23</v>
          </cell>
          <cell r="I422">
            <v>6395.5565200000001</v>
          </cell>
          <cell r="J422">
            <v>147097.79999999999</v>
          </cell>
          <cell r="K422">
            <v>30</v>
          </cell>
          <cell r="L422">
            <v>191721.7</v>
          </cell>
          <cell r="M422" t="str">
            <v>MM</v>
          </cell>
          <cell r="N422" t="str">
            <v>SUAVIZANTE 20L</v>
          </cell>
          <cell r="O422">
            <v>0</v>
          </cell>
          <cell r="P422" t="str">
            <v>SUAVIZANTE 100101</v>
          </cell>
          <cell r="Q422">
            <v>960</v>
          </cell>
          <cell r="R422">
            <v>22080</v>
          </cell>
        </row>
        <row r="423">
          <cell r="B423" t="str">
            <v>109006-002000</v>
          </cell>
          <cell r="C423" t="str">
            <v>MM SUAVIZANTE 20L/48 PLT</v>
          </cell>
          <cell r="D423">
            <v>5</v>
          </cell>
          <cell r="E423">
            <v>42885</v>
          </cell>
          <cell r="F423">
            <v>42885</v>
          </cell>
          <cell r="G423" t="str">
            <v>EM 107010</v>
          </cell>
          <cell r="H423">
            <v>10</v>
          </cell>
          <cell r="I423">
            <v>6395.5559999999996</v>
          </cell>
          <cell r="J423">
            <v>63955.56</v>
          </cell>
          <cell r="K423">
            <v>40</v>
          </cell>
          <cell r="L423">
            <v>255677.26</v>
          </cell>
          <cell r="M423" t="str">
            <v>MM</v>
          </cell>
          <cell r="N423" t="str">
            <v>SUAVIZANTE 20L</v>
          </cell>
          <cell r="O423">
            <v>0</v>
          </cell>
          <cell r="P423" t="str">
            <v>SUAVIZANTE 100101</v>
          </cell>
          <cell r="Q423">
            <v>960</v>
          </cell>
          <cell r="R423">
            <v>9600</v>
          </cell>
        </row>
        <row r="424">
          <cell r="B424" t="str">
            <v>109006-002000</v>
          </cell>
          <cell r="C424" t="str">
            <v>MM SUAVIZANTE 20L/48 PLT</v>
          </cell>
          <cell r="D424">
            <v>5</v>
          </cell>
          <cell r="E424">
            <v>42885</v>
          </cell>
          <cell r="F424">
            <v>42885</v>
          </cell>
          <cell r="G424" t="str">
            <v>EM 107011</v>
          </cell>
          <cell r="H424">
            <v>30</v>
          </cell>
          <cell r="I424">
            <v>6395.5563300000003</v>
          </cell>
          <cell r="J424">
            <v>191866.69</v>
          </cell>
          <cell r="K424">
            <v>70</v>
          </cell>
          <cell r="L424">
            <v>447543.95</v>
          </cell>
          <cell r="M424" t="str">
            <v>MM</v>
          </cell>
          <cell r="N424" t="str">
            <v>SUAVIZANTE 20L</v>
          </cell>
          <cell r="O424">
            <v>0</v>
          </cell>
          <cell r="P424" t="str">
            <v>SUAVIZANTE 100101</v>
          </cell>
          <cell r="Q424">
            <v>960</v>
          </cell>
          <cell r="R424">
            <v>28800</v>
          </cell>
        </row>
        <row r="425">
          <cell r="B425" t="str">
            <v>109006-002000</v>
          </cell>
          <cell r="C425" t="str">
            <v>MM SUAVIZANTE 20L/48 PLT</v>
          </cell>
          <cell r="D425">
            <v>5</v>
          </cell>
          <cell r="E425">
            <v>42886</v>
          </cell>
          <cell r="F425">
            <v>42886</v>
          </cell>
          <cell r="G425" t="str">
            <v>EM 107053</v>
          </cell>
          <cell r="H425">
            <v>31</v>
          </cell>
          <cell r="I425">
            <v>6437.6225800000002</v>
          </cell>
          <cell r="J425">
            <v>199566.3</v>
          </cell>
          <cell r="K425">
            <v>32</v>
          </cell>
          <cell r="L425">
            <v>205959.78</v>
          </cell>
          <cell r="M425" t="str">
            <v>MM</v>
          </cell>
          <cell r="N425" t="str">
            <v>SUAVIZANTE 20L</v>
          </cell>
          <cell r="O425">
            <v>0</v>
          </cell>
          <cell r="P425" t="str">
            <v>SUAVIZANTE 100101</v>
          </cell>
          <cell r="Q425">
            <v>960</v>
          </cell>
          <cell r="R425">
            <v>29760</v>
          </cell>
        </row>
        <row r="426">
          <cell r="B426" t="str">
            <v>109006-002000</v>
          </cell>
          <cell r="C426" t="str">
            <v>MM SUAVIZANTE 20L/48 PLT</v>
          </cell>
          <cell r="D426">
            <v>5</v>
          </cell>
          <cell r="E426">
            <v>42886</v>
          </cell>
          <cell r="F426">
            <v>42886</v>
          </cell>
          <cell r="G426" t="str">
            <v>EM 107054</v>
          </cell>
          <cell r="H426">
            <v>30</v>
          </cell>
          <cell r="I426">
            <v>6437.6226699999997</v>
          </cell>
          <cell r="J426">
            <v>193128.68</v>
          </cell>
          <cell r="K426">
            <v>62</v>
          </cell>
          <cell r="L426">
            <v>399088.46</v>
          </cell>
          <cell r="M426" t="str">
            <v>MM</v>
          </cell>
          <cell r="N426" t="str">
            <v>SUAVIZANTE 20L</v>
          </cell>
          <cell r="O426">
            <v>0</v>
          </cell>
          <cell r="P426" t="str">
            <v>SUAVIZANTE 100101</v>
          </cell>
          <cell r="Q426">
            <v>960</v>
          </cell>
          <cell r="R426">
            <v>28800</v>
          </cell>
        </row>
        <row r="427">
          <cell r="B427" t="str">
            <v>109007-000900</v>
          </cell>
          <cell r="C427" t="str">
            <v>MM DETERGENTE 9L/60 PLT</v>
          </cell>
          <cell r="D427">
            <v>5</v>
          </cell>
          <cell r="E427">
            <v>42859</v>
          </cell>
          <cell r="F427">
            <v>42859</v>
          </cell>
          <cell r="G427" t="str">
            <v>EM 105772</v>
          </cell>
          <cell r="H427">
            <v>34</v>
          </cell>
          <cell r="I427">
            <v>3502.5149999999999</v>
          </cell>
          <cell r="J427">
            <v>119085.51</v>
          </cell>
          <cell r="K427">
            <v>65</v>
          </cell>
          <cell r="L427">
            <v>227493.02</v>
          </cell>
          <cell r="M427" t="str">
            <v>MM</v>
          </cell>
          <cell r="N427" t="str">
            <v>DETERGENTE 9L</v>
          </cell>
          <cell r="O427">
            <v>0</v>
          </cell>
          <cell r="P427" t="str">
            <v>DETERGENTE 80081</v>
          </cell>
          <cell r="Q427">
            <v>540</v>
          </cell>
          <cell r="R427">
            <v>18360</v>
          </cell>
        </row>
        <row r="428">
          <cell r="B428" t="str">
            <v>109007-000900</v>
          </cell>
          <cell r="C428" t="str">
            <v>MM DETERGENTE 9L/60 PLT</v>
          </cell>
          <cell r="D428">
            <v>5</v>
          </cell>
          <cell r="E428">
            <v>42867</v>
          </cell>
          <cell r="F428">
            <v>42867</v>
          </cell>
          <cell r="G428" t="str">
            <v>EM 106233</v>
          </cell>
          <cell r="H428">
            <v>53</v>
          </cell>
          <cell r="I428">
            <v>3508.9694300000001</v>
          </cell>
          <cell r="J428">
            <v>185975.38</v>
          </cell>
          <cell r="K428">
            <v>83</v>
          </cell>
          <cell r="L428">
            <v>290754.12</v>
          </cell>
          <cell r="M428" t="str">
            <v>MM</v>
          </cell>
          <cell r="N428" t="str">
            <v>DETERGENTE 9L</v>
          </cell>
          <cell r="O428">
            <v>0</v>
          </cell>
          <cell r="P428" t="str">
            <v>DETERGENTE 80081</v>
          </cell>
          <cell r="Q428">
            <v>540</v>
          </cell>
          <cell r="R428">
            <v>28620</v>
          </cell>
        </row>
        <row r="429">
          <cell r="B429" t="str">
            <v>109007-000900</v>
          </cell>
          <cell r="C429" t="str">
            <v>MM DETERGENTE 9L/60 PLT</v>
          </cell>
          <cell r="D429">
            <v>5</v>
          </cell>
          <cell r="E429">
            <v>42867</v>
          </cell>
          <cell r="F429">
            <v>42867</v>
          </cell>
          <cell r="G429" t="str">
            <v>EM 106259</v>
          </cell>
          <cell r="H429">
            <v>18</v>
          </cell>
          <cell r="I429">
            <v>3508.9905600000002</v>
          </cell>
          <cell r="J429">
            <v>63161.83</v>
          </cell>
          <cell r="K429">
            <v>97</v>
          </cell>
          <cell r="L429">
            <v>339903.7</v>
          </cell>
          <cell r="M429" t="str">
            <v>MM</v>
          </cell>
          <cell r="N429" t="str">
            <v>DETERGENTE 9L</v>
          </cell>
          <cell r="O429">
            <v>0</v>
          </cell>
          <cell r="P429" t="str">
            <v>DETERGENTE 80081</v>
          </cell>
          <cell r="Q429">
            <v>540</v>
          </cell>
          <cell r="R429">
            <v>9720</v>
          </cell>
        </row>
        <row r="430">
          <cell r="B430" t="str">
            <v>109007-000900</v>
          </cell>
          <cell r="C430" t="str">
            <v>MM DETERGENTE 9L/60 PLT</v>
          </cell>
          <cell r="D430">
            <v>5</v>
          </cell>
          <cell r="E430">
            <v>42870</v>
          </cell>
          <cell r="F430">
            <v>42870</v>
          </cell>
          <cell r="G430" t="str">
            <v>EM 106288</v>
          </cell>
          <cell r="H430">
            <v>31</v>
          </cell>
          <cell r="I430">
            <v>3483.6083899999999</v>
          </cell>
          <cell r="J430">
            <v>107991.86</v>
          </cell>
          <cell r="K430">
            <v>50</v>
          </cell>
          <cell r="L430">
            <v>174570.93</v>
          </cell>
          <cell r="M430" t="str">
            <v>MM</v>
          </cell>
          <cell r="N430" t="str">
            <v>DETERGENTE 9L</v>
          </cell>
          <cell r="O430">
            <v>0</v>
          </cell>
          <cell r="P430" t="str">
            <v>DETERGENTE 80081</v>
          </cell>
          <cell r="Q430">
            <v>540</v>
          </cell>
          <cell r="R430">
            <v>16740</v>
          </cell>
        </row>
        <row r="431">
          <cell r="B431" t="str">
            <v>109007-000900</v>
          </cell>
          <cell r="C431" t="str">
            <v>MM DETERGENTE 9L/60 PLT</v>
          </cell>
          <cell r="D431">
            <v>5</v>
          </cell>
          <cell r="E431">
            <v>42872</v>
          </cell>
          <cell r="F431">
            <v>42872</v>
          </cell>
          <cell r="G431" t="str">
            <v>EM 106431</v>
          </cell>
          <cell r="H431">
            <v>30</v>
          </cell>
          <cell r="I431">
            <v>3530.7986700000001</v>
          </cell>
          <cell r="J431">
            <v>105923.96</v>
          </cell>
          <cell r="K431">
            <v>57</v>
          </cell>
          <cell r="L431">
            <v>200192.26</v>
          </cell>
          <cell r="M431" t="str">
            <v>MM</v>
          </cell>
          <cell r="N431" t="str">
            <v>DETERGENTE 9L</v>
          </cell>
          <cell r="O431">
            <v>0</v>
          </cell>
          <cell r="P431" t="str">
            <v>DETERGENTE 80081</v>
          </cell>
          <cell r="Q431">
            <v>540</v>
          </cell>
          <cell r="R431">
            <v>16200</v>
          </cell>
        </row>
        <row r="432">
          <cell r="B432" t="str">
            <v>109007-000900</v>
          </cell>
          <cell r="C432" t="str">
            <v>MM DETERGENTE 9L/60 PLT</v>
          </cell>
          <cell r="D432">
            <v>5</v>
          </cell>
          <cell r="E432">
            <v>42886</v>
          </cell>
          <cell r="F432">
            <v>42886</v>
          </cell>
          <cell r="G432" t="str">
            <v>EM 107064</v>
          </cell>
          <cell r="H432">
            <v>4</v>
          </cell>
          <cell r="I432">
            <v>3578.7175000000002</v>
          </cell>
          <cell r="J432">
            <v>14314.87</v>
          </cell>
          <cell r="K432">
            <v>29</v>
          </cell>
          <cell r="L432">
            <v>102050.74</v>
          </cell>
          <cell r="M432" t="str">
            <v>MM</v>
          </cell>
          <cell r="N432" t="str">
            <v>DETERGENTE 9L</v>
          </cell>
          <cell r="O432">
            <v>0</v>
          </cell>
          <cell r="P432" t="str">
            <v>DETERGENTE 80081</v>
          </cell>
          <cell r="Q432">
            <v>540</v>
          </cell>
          <cell r="R432">
            <v>2160</v>
          </cell>
        </row>
        <row r="433">
          <cell r="B433" t="str">
            <v>109007-002000</v>
          </cell>
          <cell r="C433" t="str">
            <v>MM DETERGENTE 20L/48 PLT</v>
          </cell>
          <cell r="D433">
            <v>1</v>
          </cell>
          <cell r="E433">
            <v>42858</v>
          </cell>
          <cell r="F433">
            <v>42858</v>
          </cell>
          <cell r="G433" t="str">
            <v>EM 105693</v>
          </cell>
          <cell r="H433">
            <v>48</v>
          </cell>
          <cell r="I433">
            <v>5728.4237499999999</v>
          </cell>
          <cell r="J433">
            <v>274964.34000000003</v>
          </cell>
          <cell r="K433">
            <v>703</v>
          </cell>
          <cell r="L433">
            <v>4027081.9</v>
          </cell>
          <cell r="M433" t="str">
            <v>MM</v>
          </cell>
          <cell r="N433" t="str">
            <v>DETERGENTE 20L</v>
          </cell>
          <cell r="O433">
            <v>0</v>
          </cell>
          <cell r="P433" t="str">
            <v>DETERGENTE 80081</v>
          </cell>
          <cell r="Q433">
            <v>960</v>
          </cell>
          <cell r="R433">
            <v>46080</v>
          </cell>
        </row>
        <row r="434">
          <cell r="B434" t="str">
            <v>109007-002000</v>
          </cell>
          <cell r="C434" t="str">
            <v>MM DETERGENTE 20L/48 PLT</v>
          </cell>
          <cell r="D434">
            <v>1</v>
          </cell>
          <cell r="E434">
            <v>42859</v>
          </cell>
          <cell r="F434">
            <v>42859</v>
          </cell>
          <cell r="G434" t="str">
            <v>EM 105752</v>
          </cell>
          <cell r="H434">
            <v>1</v>
          </cell>
          <cell r="I434">
            <v>5728.43</v>
          </cell>
          <cell r="J434">
            <v>5728.43</v>
          </cell>
          <cell r="K434">
            <v>662</v>
          </cell>
          <cell r="L434">
            <v>3792220.14</v>
          </cell>
          <cell r="M434" t="str">
            <v>MM</v>
          </cell>
          <cell r="N434" t="str">
            <v>DETERGENTE 20L</v>
          </cell>
          <cell r="O434">
            <v>0</v>
          </cell>
          <cell r="P434" t="str">
            <v>DETERGENTE 80081</v>
          </cell>
          <cell r="Q434">
            <v>960</v>
          </cell>
          <cell r="R434">
            <v>960</v>
          </cell>
        </row>
        <row r="435">
          <cell r="B435" t="str">
            <v>109007-002000</v>
          </cell>
          <cell r="C435" t="str">
            <v>MM DETERGENTE 20L/48 PLT</v>
          </cell>
          <cell r="D435">
            <v>5</v>
          </cell>
          <cell r="E435">
            <v>42857</v>
          </cell>
          <cell r="F435">
            <v>42857</v>
          </cell>
          <cell r="G435" t="str">
            <v>EM 105608</v>
          </cell>
          <cell r="H435">
            <v>21</v>
          </cell>
          <cell r="I435">
            <v>5728.4995200000003</v>
          </cell>
          <cell r="J435">
            <v>120298.49</v>
          </cell>
          <cell r="K435">
            <v>27</v>
          </cell>
          <cell r="L435">
            <v>154706.70000000001</v>
          </cell>
          <cell r="M435" t="str">
            <v>MM</v>
          </cell>
          <cell r="N435" t="str">
            <v>DETERGENTE 20L</v>
          </cell>
          <cell r="O435">
            <v>0</v>
          </cell>
          <cell r="P435" t="str">
            <v>DETERGENTE 80081</v>
          </cell>
          <cell r="Q435">
            <v>960</v>
          </cell>
          <cell r="R435">
            <v>20160</v>
          </cell>
        </row>
        <row r="436">
          <cell r="B436" t="str">
            <v>109007-002000</v>
          </cell>
          <cell r="C436" t="str">
            <v>MM DETERGENTE 20L/48 PLT</v>
          </cell>
          <cell r="D436">
            <v>5</v>
          </cell>
          <cell r="E436">
            <v>42858</v>
          </cell>
          <cell r="F436">
            <v>42858</v>
          </cell>
          <cell r="G436" t="str">
            <v>EM 105682</v>
          </cell>
          <cell r="H436">
            <v>10</v>
          </cell>
          <cell r="I436">
            <v>5728.491</v>
          </cell>
          <cell r="J436">
            <v>57284.91</v>
          </cell>
          <cell r="K436">
            <v>12</v>
          </cell>
          <cell r="L436">
            <v>68744.66</v>
          </cell>
          <cell r="M436" t="str">
            <v>MM</v>
          </cell>
          <cell r="N436" t="str">
            <v>DETERGENTE 20L</v>
          </cell>
          <cell r="O436">
            <v>0</v>
          </cell>
          <cell r="P436" t="str">
            <v>DETERGENTE 80081</v>
          </cell>
          <cell r="Q436">
            <v>960</v>
          </cell>
          <cell r="R436">
            <v>9600</v>
          </cell>
        </row>
        <row r="437">
          <cell r="B437" t="str">
            <v>109007-002000</v>
          </cell>
          <cell r="C437" t="str">
            <v>MM DETERGENTE 20L/48 PLT</v>
          </cell>
          <cell r="D437">
            <v>5</v>
          </cell>
          <cell r="E437">
            <v>42858</v>
          </cell>
          <cell r="F437">
            <v>42858</v>
          </cell>
          <cell r="G437" t="str">
            <v>EM 105683</v>
          </cell>
          <cell r="H437">
            <v>10</v>
          </cell>
          <cell r="I437">
            <v>5728.49</v>
          </cell>
          <cell r="J437">
            <v>57284.9</v>
          </cell>
          <cell r="K437">
            <v>22</v>
          </cell>
          <cell r="L437">
            <v>126029.56</v>
          </cell>
          <cell r="M437" t="str">
            <v>MM</v>
          </cell>
          <cell r="N437" t="str">
            <v>DETERGENTE 20L</v>
          </cell>
          <cell r="O437">
            <v>0</v>
          </cell>
          <cell r="P437" t="str">
            <v>DETERGENTE 80081</v>
          </cell>
          <cell r="Q437">
            <v>960</v>
          </cell>
          <cell r="R437">
            <v>9600</v>
          </cell>
        </row>
        <row r="438">
          <cell r="B438" t="str">
            <v>109007-002000</v>
          </cell>
          <cell r="C438" t="str">
            <v>MM DETERGENTE 20L/48 PLT</v>
          </cell>
          <cell r="D438">
            <v>5</v>
          </cell>
          <cell r="E438">
            <v>42859</v>
          </cell>
          <cell r="F438">
            <v>42859</v>
          </cell>
          <cell r="G438" t="str">
            <v>EM 105781</v>
          </cell>
          <cell r="H438">
            <v>30</v>
          </cell>
          <cell r="I438">
            <v>5755.7833300000002</v>
          </cell>
          <cell r="J438">
            <v>172673.5</v>
          </cell>
          <cell r="K438">
            <v>32</v>
          </cell>
          <cell r="L438">
            <v>184130.73</v>
          </cell>
          <cell r="M438" t="str">
            <v>MM</v>
          </cell>
          <cell r="N438" t="str">
            <v>DETERGENTE 20L</v>
          </cell>
          <cell r="O438">
            <v>0</v>
          </cell>
          <cell r="P438" t="str">
            <v>DETERGENTE 80081</v>
          </cell>
          <cell r="Q438">
            <v>960</v>
          </cell>
          <cell r="R438">
            <v>28800</v>
          </cell>
        </row>
        <row r="439">
          <cell r="B439" t="str">
            <v>109007-002000</v>
          </cell>
          <cell r="C439" t="str">
            <v>MM DETERGENTE 20L/48 PLT</v>
          </cell>
          <cell r="D439">
            <v>5</v>
          </cell>
          <cell r="E439">
            <v>42859</v>
          </cell>
          <cell r="F439">
            <v>42859</v>
          </cell>
          <cell r="G439" t="str">
            <v>EM 105792</v>
          </cell>
          <cell r="H439">
            <v>10</v>
          </cell>
          <cell r="I439">
            <v>5761.3760000000002</v>
          </cell>
          <cell r="J439">
            <v>57613.760000000002</v>
          </cell>
          <cell r="K439">
            <v>42</v>
          </cell>
          <cell r="L439">
            <v>241744.49</v>
          </cell>
          <cell r="M439" t="str">
            <v>MM</v>
          </cell>
          <cell r="N439" t="str">
            <v>DETERGENTE 20L</v>
          </cell>
          <cell r="O439">
            <v>0</v>
          </cell>
          <cell r="P439" t="str">
            <v>DETERGENTE 80081</v>
          </cell>
          <cell r="Q439">
            <v>960</v>
          </cell>
          <cell r="R439">
            <v>9600</v>
          </cell>
        </row>
        <row r="440">
          <cell r="B440" t="str">
            <v>109007-002000</v>
          </cell>
          <cell r="C440" t="str">
            <v>MM DETERGENTE 20L/48 PLT</v>
          </cell>
          <cell r="D440">
            <v>5</v>
          </cell>
          <cell r="E440">
            <v>42860</v>
          </cell>
          <cell r="F440">
            <v>42860</v>
          </cell>
          <cell r="G440" t="str">
            <v>EM 105849</v>
          </cell>
          <cell r="H440">
            <v>20</v>
          </cell>
          <cell r="I440">
            <v>5761.4570000000003</v>
          </cell>
          <cell r="J440">
            <v>115229.14</v>
          </cell>
          <cell r="K440">
            <v>24</v>
          </cell>
          <cell r="L440">
            <v>138246.71</v>
          </cell>
          <cell r="M440" t="str">
            <v>MM</v>
          </cell>
          <cell r="N440" t="str">
            <v>DETERGENTE 20L</v>
          </cell>
          <cell r="O440">
            <v>0</v>
          </cell>
          <cell r="P440" t="str">
            <v>DETERGENTE 80081</v>
          </cell>
          <cell r="Q440">
            <v>960</v>
          </cell>
          <cell r="R440">
            <v>19200</v>
          </cell>
        </row>
        <row r="441">
          <cell r="B441" t="str">
            <v>109007-002000</v>
          </cell>
          <cell r="C441" t="str">
            <v>MM DETERGENTE 20L/48 PLT</v>
          </cell>
          <cell r="D441">
            <v>5</v>
          </cell>
          <cell r="E441">
            <v>42860</v>
          </cell>
          <cell r="F441">
            <v>42860</v>
          </cell>
          <cell r="G441" t="str">
            <v>EM 105877</v>
          </cell>
          <cell r="H441">
            <v>20</v>
          </cell>
          <cell r="I441">
            <v>5764.4125000000004</v>
          </cell>
          <cell r="J441">
            <v>115288.25</v>
          </cell>
          <cell r="K441">
            <v>36</v>
          </cell>
          <cell r="L441">
            <v>207452.72</v>
          </cell>
          <cell r="M441" t="str">
            <v>MM</v>
          </cell>
          <cell r="N441" t="str">
            <v>DETERGENTE 20L</v>
          </cell>
          <cell r="O441">
            <v>0</v>
          </cell>
          <cell r="P441" t="str">
            <v>DETERGENTE 80081</v>
          </cell>
          <cell r="Q441">
            <v>960</v>
          </cell>
          <cell r="R441">
            <v>19200</v>
          </cell>
        </row>
        <row r="442">
          <cell r="B442" t="str">
            <v>109007-002000</v>
          </cell>
          <cell r="C442" t="str">
            <v>MM DETERGENTE 20L/48 PLT</v>
          </cell>
          <cell r="D442">
            <v>5</v>
          </cell>
          <cell r="E442">
            <v>42863</v>
          </cell>
          <cell r="F442">
            <v>42863</v>
          </cell>
          <cell r="G442" t="str">
            <v>EM 105927</v>
          </cell>
          <cell r="H442">
            <v>10</v>
          </cell>
          <cell r="I442">
            <v>5764.5720000000001</v>
          </cell>
          <cell r="J442">
            <v>57645.72</v>
          </cell>
          <cell r="K442">
            <v>12</v>
          </cell>
          <cell r="L442">
            <v>69170.87</v>
          </cell>
          <cell r="M442" t="str">
            <v>MM</v>
          </cell>
          <cell r="N442" t="str">
            <v>DETERGENTE 20L</v>
          </cell>
          <cell r="O442">
            <v>0</v>
          </cell>
          <cell r="P442" t="str">
            <v>DETERGENTE 80081</v>
          </cell>
          <cell r="Q442">
            <v>960</v>
          </cell>
          <cell r="R442">
            <v>9600</v>
          </cell>
        </row>
        <row r="443">
          <cell r="B443" t="str">
            <v>109007-002000</v>
          </cell>
          <cell r="C443" t="str">
            <v>MM DETERGENTE 20L/48 PLT</v>
          </cell>
          <cell r="D443">
            <v>5</v>
          </cell>
          <cell r="E443">
            <v>42863</v>
          </cell>
          <cell r="F443">
            <v>42863</v>
          </cell>
          <cell r="G443" t="str">
            <v>EM 105928</v>
          </cell>
          <cell r="H443">
            <v>20</v>
          </cell>
          <cell r="I443">
            <v>5764.5715</v>
          </cell>
          <cell r="J443">
            <v>115291.43</v>
          </cell>
          <cell r="K443">
            <v>32</v>
          </cell>
          <cell r="L443">
            <v>184462.3</v>
          </cell>
          <cell r="M443" t="str">
            <v>MM</v>
          </cell>
          <cell r="N443" t="str">
            <v>DETERGENTE 20L</v>
          </cell>
          <cell r="O443">
            <v>0</v>
          </cell>
          <cell r="P443" t="str">
            <v>DETERGENTE 80081</v>
          </cell>
          <cell r="Q443">
            <v>960</v>
          </cell>
          <cell r="R443">
            <v>19200</v>
          </cell>
        </row>
        <row r="444">
          <cell r="B444" t="str">
            <v>109007-002000</v>
          </cell>
          <cell r="C444" t="str">
            <v>MM DETERGENTE 20L/48 PLT</v>
          </cell>
          <cell r="D444">
            <v>5</v>
          </cell>
          <cell r="E444">
            <v>42863</v>
          </cell>
          <cell r="F444">
            <v>42863</v>
          </cell>
          <cell r="G444" t="str">
            <v>EM 105959</v>
          </cell>
          <cell r="H444">
            <v>30</v>
          </cell>
          <cell r="I444">
            <v>5764.5829999999996</v>
          </cell>
          <cell r="J444">
            <v>172937.49</v>
          </cell>
          <cell r="K444">
            <v>32</v>
          </cell>
          <cell r="L444">
            <v>184466.38</v>
          </cell>
          <cell r="M444" t="str">
            <v>MM</v>
          </cell>
          <cell r="N444" t="str">
            <v>DETERGENTE 20L</v>
          </cell>
          <cell r="O444">
            <v>0</v>
          </cell>
          <cell r="P444" t="str">
            <v>DETERGENTE 80081</v>
          </cell>
          <cell r="Q444">
            <v>960</v>
          </cell>
          <cell r="R444">
            <v>28800</v>
          </cell>
        </row>
        <row r="445">
          <cell r="B445" t="str">
            <v>109007-002000</v>
          </cell>
          <cell r="C445" t="str">
            <v>MM DETERGENTE 20L/48 PLT</v>
          </cell>
          <cell r="D445">
            <v>5</v>
          </cell>
          <cell r="E445">
            <v>42864</v>
          </cell>
          <cell r="F445">
            <v>42864</v>
          </cell>
          <cell r="G445" t="str">
            <v>EM 106025</v>
          </cell>
          <cell r="H445">
            <v>30</v>
          </cell>
          <cell r="I445">
            <v>5767.3213299999998</v>
          </cell>
          <cell r="J445">
            <v>173019.64</v>
          </cell>
          <cell r="K445">
            <v>32</v>
          </cell>
          <cell r="L445">
            <v>184548.79</v>
          </cell>
          <cell r="M445" t="str">
            <v>MM</v>
          </cell>
          <cell r="N445" t="str">
            <v>DETERGENTE 20L</v>
          </cell>
          <cell r="O445">
            <v>0</v>
          </cell>
          <cell r="P445" t="str">
            <v>DETERGENTE 80081</v>
          </cell>
          <cell r="Q445">
            <v>960</v>
          </cell>
          <cell r="R445">
            <v>28800</v>
          </cell>
        </row>
        <row r="446">
          <cell r="B446" t="str">
            <v>109007-002000</v>
          </cell>
          <cell r="C446" t="str">
            <v>MM DETERGENTE 20L/48 PLT</v>
          </cell>
          <cell r="D446">
            <v>5</v>
          </cell>
          <cell r="E446">
            <v>42864</v>
          </cell>
          <cell r="F446">
            <v>42864</v>
          </cell>
          <cell r="G446" t="str">
            <v>EM 106049</v>
          </cell>
          <cell r="H446">
            <v>30</v>
          </cell>
          <cell r="I446">
            <v>5767.3376699999999</v>
          </cell>
          <cell r="J446">
            <v>173020.13</v>
          </cell>
          <cell r="K446">
            <v>62</v>
          </cell>
          <cell r="L446">
            <v>357568.92</v>
          </cell>
          <cell r="M446" t="str">
            <v>MM</v>
          </cell>
          <cell r="N446" t="str">
            <v>DETERGENTE 20L</v>
          </cell>
          <cell r="O446">
            <v>0</v>
          </cell>
          <cell r="P446" t="str">
            <v>DETERGENTE 80081</v>
          </cell>
          <cell r="Q446">
            <v>960</v>
          </cell>
          <cell r="R446">
            <v>28800</v>
          </cell>
        </row>
        <row r="447">
          <cell r="B447" t="str">
            <v>109007-002000</v>
          </cell>
          <cell r="C447" t="str">
            <v>MM DETERGENTE 20L/48 PLT</v>
          </cell>
          <cell r="D447">
            <v>5</v>
          </cell>
          <cell r="E447">
            <v>42865</v>
          </cell>
          <cell r="F447">
            <v>42865</v>
          </cell>
          <cell r="G447" t="str">
            <v>EM 106098</v>
          </cell>
          <cell r="H447">
            <v>27</v>
          </cell>
          <cell r="I447">
            <v>5796.43667</v>
          </cell>
          <cell r="J447">
            <v>156503.79</v>
          </cell>
          <cell r="K447">
            <v>32</v>
          </cell>
          <cell r="L447">
            <v>185339.99</v>
          </cell>
          <cell r="M447" t="str">
            <v>MM</v>
          </cell>
          <cell r="N447" t="str">
            <v>DETERGENTE 20L</v>
          </cell>
          <cell r="O447">
            <v>0</v>
          </cell>
          <cell r="P447" t="str">
            <v>DETERGENTE 80081</v>
          </cell>
          <cell r="Q447">
            <v>960</v>
          </cell>
          <cell r="R447">
            <v>25920</v>
          </cell>
        </row>
        <row r="448">
          <cell r="B448" t="str">
            <v>109007-002000</v>
          </cell>
          <cell r="C448" t="str">
            <v>MM DETERGENTE 20L/48 PLT</v>
          </cell>
          <cell r="D448">
            <v>5</v>
          </cell>
          <cell r="E448">
            <v>42866</v>
          </cell>
          <cell r="F448">
            <v>42866</v>
          </cell>
          <cell r="G448" t="str">
            <v>EM 106174</v>
          </cell>
          <cell r="H448">
            <v>20</v>
          </cell>
          <cell r="I448">
            <v>5764.4775</v>
          </cell>
          <cell r="J448">
            <v>115289.55</v>
          </cell>
          <cell r="K448">
            <v>21</v>
          </cell>
          <cell r="L448">
            <v>121078.24</v>
          </cell>
          <cell r="M448" t="str">
            <v>MM</v>
          </cell>
          <cell r="N448" t="str">
            <v>DETERGENTE 20L</v>
          </cell>
          <cell r="O448">
            <v>0</v>
          </cell>
          <cell r="P448" t="str">
            <v>DETERGENTE 80081</v>
          </cell>
          <cell r="Q448">
            <v>960</v>
          </cell>
          <cell r="R448">
            <v>19200</v>
          </cell>
        </row>
        <row r="449">
          <cell r="B449" t="str">
            <v>109007-002000</v>
          </cell>
          <cell r="C449" t="str">
            <v>MM DETERGENTE 20L/48 PLT</v>
          </cell>
          <cell r="D449">
            <v>5</v>
          </cell>
          <cell r="E449">
            <v>42866</v>
          </cell>
          <cell r="F449">
            <v>42866</v>
          </cell>
          <cell r="G449" t="str">
            <v>EM 106175</v>
          </cell>
          <cell r="H449">
            <v>30</v>
          </cell>
          <cell r="I449">
            <v>5764.4773299999997</v>
          </cell>
          <cell r="J449">
            <v>172934.32</v>
          </cell>
          <cell r="K449">
            <v>46</v>
          </cell>
          <cell r="L449">
            <v>265184.40999999997</v>
          </cell>
          <cell r="M449" t="str">
            <v>MM</v>
          </cell>
          <cell r="N449" t="str">
            <v>DETERGENTE 20L</v>
          </cell>
          <cell r="O449">
            <v>0</v>
          </cell>
          <cell r="P449" t="str">
            <v>DETERGENTE 80081</v>
          </cell>
          <cell r="Q449">
            <v>960</v>
          </cell>
          <cell r="R449">
            <v>28800</v>
          </cell>
        </row>
        <row r="450">
          <cell r="B450" t="str">
            <v>109007-002000</v>
          </cell>
          <cell r="C450" t="str">
            <v>MM DETERGENTE 20L/48 PLT</v>
          </cell>
          <cell r="D450">
            <v>5</v>
          </cell>
          <cell r="E450">
            <v>42866</v>
          </cell>
          <cell r="F450">
            <v>42866</v>
          </cell>
          <cell r="G450" t="str">
            <v>EM 106176</v>
          </cell>
          <cell r="H450">
            <v>10</v>
          </cell>
          <cell r="I450">
            <v>5764.4780000000001</v>
          </cell>
          <cell r="J450">
            <v>57644.78</v>
          </cell>
          <cell r="K450">
            <v>56</v>
          </cell>
          <cell r="L450">
            <v>322829.19</v>
          </cell>
          <cell r="M450" t="str">
            <v>MM</v>
          </cell>
          <cell r="N450" t="str">
            <v>DETERGENTE 20L</v>
          </cell>
          <cell r="O450">
            <v>0</v>
          </cell>
          <cell r="P450" t="str">
            <v>DETERGENTE 80081</v>
          </cell>
          <cell r="Q450">
            <v>960</v>
          </cell>
          <cell r="R450">
            <v>9600</v>
          </cell>
        </row>
        <row r="451">
          <cell r="B451" t="str">
            <v>109007-002000</v>
          </cell>
          <cell r="C451" t="str">
            <v>MM DETERGENTE 20L/48 PLT</v>
          </cell>
          <cell r="D451">
            <v>5</v>
          </cell>
          <cell r="E451">
            <v>42866</v>
          </cell>
          <cell r="F451">
            <v>42866</v>
          </cell>
          <cell r="G451" t="str">
            <v>EM 106177</v>
          </cell>
          <cell r="H451">
            <v>10</v>
          </cell>
          <cell r="I451">
            <v>5764.4769999999999</v>
          </cell>
          <cell r="J451">
            <v>57644.77</v>
          </cell>
          <cell r="K451">
            <v>66</v>
          </cell>
          <cell r="L451">
            <v>380473.96</v>
          </cell>
          <cell r="M451" t="str">
            <v>MM</v>
          </cell>
          <cell r="N451" t="str">
            <v>DETERGENTE 20L</v>
          </cell>
          <cell r="O451">
            <v>0</v>
          </cell>
          <cell r="P451" t="str">
            <v>DETERGENTE 80081</v>
          </cell>
          <cell r="Q451">
            <v>960</v>
          </cell>
          <cell r="R451">
            <v>9600</v>
          </cell>
        </row>
        <row r="452">
          <cell r="B452" t="str">
            <v>109007-002000</v>
          </cell>
          <cell r="C452" t="str">
            <v>MM DETERGENTE 20L/48 PLT</v>
          </cell>
          <cell r="D452">
            <v>5</v>
          </cell>
          <cell r="E452">
            <v>42867</v>
          </cell>
          <cell r="F452">
            <v>42867</v>
          </cell>
          <cell r="G452" t="str">
            <v>EM 106239</v>
          </cell>
          <cell r="H452">
            <v>19</v>
          </cell>
          <cell r="I452">
            <v>5767.5515800000003</v>
          </cell>
          <cell r="J452">
            <v>109583.48</v>
          </cell>
          <cell r="K452">
            <v>19</v>
          </cell>
          <cell r="L452">
            <v>109583.48</v>
          </cell>
          <cell r="M452" t="str">
            <v>MM</v>
          </cell>
          <cell r="N452" t="str">
            <v>DETERGENTE 20L</v>
          </cell>
          <cell r="O452">
            <v>0</v>
          </cell>
          <cell r="P452" t="str">
            <v>DETERGENTE 80081</v>
          </cell>
          <cell r="Q452">
            <v>960</v>
          </cell>
          <cell r="R452">
            <v>18240</v>
          </cell>
        </row>
        <row r="453">
          <cell r="B453" t="str">
            <v>109007-002000</v>
          </cell>
          <cell r="C453" t="str">
            <v>MM DETERGENTE 20L/48 PLT</v>
          </cell>
          <cell r="D453">
            <v>5</v>
          </cell>
          <cell r="E453">
            <v>42867</v>
          </cell>
          <cell r="F453">
            <v>42867</v>
          </cell>
          <cell r="G453" t="str">
            <v>EM 106245</v>
          </cell>
          <cell r="H453">
            <v>30</v>
          </cell>
          <cell r="I453">
            <v>5767.5506699999996</v>
          </cell>
          <cell r="J453">
            <v>173026.52</v>
          </cell>
          <cell r="K453">
            <v>44</v>
          </cell>
          <cell r="L453">
            <v>253772.24</v>
          </cell>
          <cell r="M453" t="str">
            <v>MM</v>
          </cell>
          <cell r="N453" t="str">
            <v>DETERGENTE 20L</v>
          </cell>
          <cell r="O453">
            <v>0</v>
          </cell>
          <cell r="P453" t="str">
            <v>DETERGENTE 80081</v>
          </cell>
          <cell r="Q453">
            <v>960</v>
          </cell>
          <cell r="R453">
            <v>28800</v>
          </cell>
        </row>
        <row r="454">
          <cell r="B454" t="str">
            <v>109007-002000</v>
          </cell>
          <cell r="C454" t="str">
            <v>MM DETERGENTE 20L/48 PLT</v>
          </cell>
          <cell r="D454">
            <v>5</v>
          </cell>
          <cell r="E454">
            <v>42867</v>
          </cell>
          <cell r="F454">
            <v>42867</v>
          </cell>
          <cell r="G454" t="str">
            <v>EM 106258</v>
          </cell>
          <cell r="H454">
            <v>10</v>
          </cell>
          <cell r="I454">
            <v>5767.4989999999998</v>
          </cell>
          <cell r="J454">
            <v>57674.99</v>
          </cell>
          <cell r="K454">
            <v>54</v>
          </cell>
          <cell r="L454">
            <v>311447.23</v>
          </cell>
          <cell r="M454" t="str">
            <v>MM</v>
          </cell>
          <cell r="N454" t="str">
            <v>DETERGENTE 20L</v>
          </cell>
          <cell r="O454">
            <v>0</v>
          </cell>
          <cell r="P454" t="str">
            <v>DETERGENTE 80081</v>
          </cell>
          <cell r="Q454">
            <v>960</v>
          </cell>
          <cell r="R454">
            <v>9600</v>
          </cell>
        </row>
        <row r="455">
          <cell r="B455" t="str">
            <v>109007-002000</v>
          </cell>
          <cell r="C455" t="str">
            <v>MM DETERGENTE 20L/48 PLT</v>
          </cell>
          <cell r="D455">
            <v>5</v>
          </cell>
          <cell r="E455">
            <v>42870</v>
          </cell>
          <cell r="F455">
            <v>42870</v>
          </cell>
          <cell r="G455" t="str">
            <v>EM 106280</v>
          </cell>
          <cell r="H455">
            <v>10</v>
          </cell>
          <cell r="I455">
            <v>5807.6890000000003</v>
          </cell>
          <cell r="J455">
            <v>58076.89</v>
          </cell>
          <cell r="K455">
            <v>21</v>
          </cell>
          <cell r="L455">
            <v>121519.85</v>
          </cell>
          <cell r="M455" t="str">
            <v>MM</v>
          </cell>
          <cell r="N455" t="str">
            <v>DETERGENTE 20L</v>
          </cell>
          <cell r="O455">
            <v>0</v>
          </cell>
          <cell r="P455" t="str">
            <v>DETERGENTE 80081</v>
          </cell>
          <cell r="Q455">
            <v>960</v>
          </cell>
          <cell r="R455">
            <v>9600</v>
          </cell>
        </row>
        <row r="456">
          <cell r="B456" t="str">
            <v>109007-002000</v>
          </cell>
          <cell r="C456" t="str">
            <v>MM DETERGENTE 20L/48 PLT</v>
          </cell>
          <cell r="D456">
            <v>5</v>
          </cell>
          <cell r="E456">
            <v>42870</v>
          </cell>
          <cell r="F456">
            <v>42870</v>
          </cell>
          <cell r="G456" t="str">
            <v>EM 106309</v>
          </cell>
          <cell r="H456">
            <v>30</v>
          </cell>
          <cell r="I456">
            <v>5807.6909999999998</v>
          </cell>
          <cell r="J456">
            <v>174230.73</v>
          </cell>
          <cell r="K456">
            <v>30</v>
          </cell>
          <cell r="L456">
            <v>174230.73</v>
          </cell>
          <cell r="M456" t="str">
            <v>MM</v>
          </cell>
          <cell r="N456" t="str">
            <v>DETERGENTE 20L</v>
          </cell>
          <cell r="O456">
            <v>0</v>
          </cell>
          <cell r="P456" t="str">
            <v>DETERGENTE 80081</v>
          </cell>
          <cell r="Q456">
            <v>960</v>
          </cell>
          <cell r="R456">
            <v>28800</v>
          </cell>
        </row>
        <row r="457">
          <cell r="B457" t="str">
            <v>109007-002000</v>
          </cell>
          <cell r="C457" t="str">
            <v>MM DETERGENTE 20L/48 PLT</v>
          </cell>
          <cell r="D457">
            <v>5</v>
          </cell>
          <cell r="E457">
            <v>42870</v>
          </cell>
          <cell r="F457">
            <v>42870</v>
          </cell>
          <cell r="G457" t="str">
            <v>EM 106310</v>
          </cell>
          <cell r="H457">
            <v>13</v>
          </cell>
          <cell r="I457">
            <v>5807.6923100000004</v>
          </cell>
          <cell r="J457">
            <v>75500</v>
          </cell>
          <cell r="K457">
            <v>43</v>
          </cell>
          <cell r="L457">
            <v>249730.73</v>
          </cell>
          <cell r="M457" t="str">
            <v>MM</v>
          </cell>
          <cell r="N457" t="str">
            <v>DETERGENTE 20L</v>
          </cell>
          <cell r="O457">
            <v>0</v>
          </cell>
          <cell r="P457" t="str">
            <v>DETERGENTE 80081</v>
          </cell>
          <cell r="Q457">
            <v>960</v>
          </cell>
          <cell r="R457">
            <v>12480</v>
          </cell>
        </row>
        <row r="458">
          <cell r="B458" t="str">
            <v>109007-002000</v>
          </cell>
          <cell r="C458" t="str">
            <v>MM DETERGENTE 20L/48 PLT</v>
          </cell>
          <cell r="D458">
            <v>5</v>
          </cell>
          <cell r="E458">
            <v>42870</v>
          </cell>
          <cell r="F458">
            <v>42870</v>
          </cell>
          <cell r="G458" t="str">
            <v>EM 106311</v>
          </cell>
          <cell r="H458">
            <v>7</v>
          </cell>
          <cell r="I458">
            <v>5807.6914299999999</v>
          </cell>
          <cell r="J458">
            <v>40653.839999999997</v>
          </cell>
          <cell r="K458">
            <v>50</v>
          </cell>
          <cell r="L458">
            <v>290384.57</v>
          </cell>
          <cell r="M458" t="str">
            <v>MM</v>
          </cell>
          <cell r="N458" t="str">
            <v>DETERGENTE 20L</v>
          </cell>
          <cell r="O458">
            <v>0</v>
          </cell>
          <cell r="P458" t="str">
            <v>DETERGENTE 80081</v>
          </cell>
          <cell r="Q458">
            <v>960</v>
          </cell>
          <cell r="R458">
            <v>6720</v>
          </cell>
        </row>
        <row r="459">
          <cell r="B459" t="str">
            <v>109007-002000</v>
          </cell>
          <cell r="C459" t="str">
            <v>MM DETERGENTE 20L/48 PLT</v>
          </cell>
          <cell r="D459">
            <v>5</v>
          </cell>
          <cell r="E459">
            <v>42871</v>
          </cell>
          <cell r="F459">
            <v>42871</v>
          </cell>
          <cell r="G459" t="str">
            <v>EM 106353</v>
          </cell>
          <cell r="H459">
            <v>22</v>
          </cell>
          <cell r="I459">
            <v>5773.8472700000002</v>
          </cell>
          <cell r="J459">
            <v>127024.64</v>
          </cell>
          <cell r="K459">
            <v>22</v>
          </cell>
          <cell r="L459">
            <v>127024.64</v>
          </cell>
          <cell r="M459" t="str">
            <v>MM</v>
          </cell>
          <cell r="N459" t="str">
            <v>DETERGENTE 20L</v>
          </cell>
          <cell r="O459">
            <v>0</v>
          </cell>
          <cell r="P459" t="str">
            <v>DETERGENTE 80081</v>
          </cell>
          <cell r="Q459">
            <v>960</v>
          </cell>
          <cell r="R459">
            <v>21120</v>
          </cell>
        </row>
        <row r="460">
          <cell r="B460" t="str">
            <v>109007-002000</v>
          </cell>
          <cell r="C460" t="str">
            <v>MM DETERGENTE 20L/48 PLT</v>
          </cell>
          <cell r="D460">
            <v>5</v>
          </cell>
          <cell r="E460">
            <v>42871</v>
          </cell>
          <cell r="F460">
            <v>42871</v>
          </cell>
          <cell r="G460" t="str">
            <v>EM 106354</v>
          </cell>
          <cell r="H460">
            <v>10</v>
          </cell>
          <cell r="I460">
            <v>5773.8450000000003</v>
          </cell>
          <cell r="J460">
            <v>57738.45</v>
          </cell>
          <cell r="K460">
            <v>32</v>
          </cell>
          <cell r="L460">
            <v>184763.09</v>
          </cell>
          <cell r="M460" t="str">
            <v>MM</v>
          </cell>
          <cell r="N460" t="str">
            <v>DETERGENTE 20L</v>
          </cell>
          <cell r="O460">
            <v>0</v>
          </cell>
          <cell r="P460" t="str">
            <v>DETERGENTE 80081</v>
          </cell>
          <cell r="Q460">
            <v>960</v>
          </cell>
          <cell r="R460">
            <v>9600</v>
          </cell>
        </row>
        <row r="461">
          <cell r="B461" t="str">
            <v>109007-002000</v>
          </cell>
          <cell r="C461" t="str">
            <v>MM DETERGENTE 20L/48 PLT</v>
          </cell>
          <cell r="D461">
            <v>5</v>
          </cell>
          <cell r="E461">
            <v>42871</v>
          </cell>
          <cell r="F461">
            <v>42871</v>
          </cell>
          <cell r="G461" t="str">
            <v>EM 106376</v>
          </cell>
          <cell r="H461">
            <v>30</v>
          </cell>
          <cell r="I461">
            <v>5791.9763300000004</v>
          </cell>
          <cell r="J461">
            <v>173759.29</v>
          </cell>
          <cell r="K461">
            <v>58</v>
          </cell>
          <cell r="L461">
            <v>335426.99</v>
          </cell>
          <cell r="M461" t="str">
            <v>MM</v>
          </cell>
          <cell r="N461" t="str">
            <v>DETERGENTE 20L</v>
          </cell>
          <cell r="O461">
            <v>0</v>
          </cell>
          <cell r="P461" t="str">
            <v>DETERGENTE 80081</v>
          </cell>
          <cell r="Q461">
            <v>960</v>
          </cell>
          <cell r="R461">
            <v>28800</v>
          </cell>
        </row>
        <row r="462">
          <cell r="B462" t="str">
            <v>109007-002000</v>
          </cell>
          <cell r="C462" t="str">
            <v>MM DETERGENTE 20L/48 PLT</v>
          </cell>
          <cell r="D462">
            <v>5</v>
          </cell>
          <cell r="E462">
            <v>42871</v>
          </cell>
          <cell r="F462">
            <v>42871</v>
          </cell>
          <cell r="G462" t="str">
            <v>EM 106401</v>
          </cell>
          <cell r="H462">
            <v>2</v>
          </cell>
          <cell r="I462">
            <v>5791.915</v>
          </cell>
          <cell r="J462">
            <v>11583.83</v>
          </cell>
          <cell r="K462">
            <v>23</v>
          </cell>
          <cell r="L462">
            <v>133031.54</v>
          </cell>
          <cell r="M462" t="str">
            <v>MM</v>
          </cell>
          <cell r="N462" t="str">
            <v>DETERGENTE 20L</v>
          </cell>
          <cell r="O462">
            <v>0</v>
          </cell>
          <cell r="P462" t="str">
            <v>DETERGENTE 80081</v>
          </cell>
          <cell r="Q462">
            <v>960</v>
          </cell>
          <cell r="R462">
            <v>1920</v>
          </cell>
        </row>
        <row r="463">
          <cell r="B463" t="str">
            <v>109007-002000</v>
          </cell>
          <cell r="C463" t="str">
            <v>MM DETERGENTE 20L/48 PLT</v>
          </cell>
          <cell r="D463">
            <v>5</v>
          </cell>
          <cell r="E463">
            <v>42872</v>
          </cell>
          <cell r="F463">
            <v>42872</v>
          </cell>
          <cell r="G463" t="str">
            <v>EM 106426</v>
          </cell>
          <cell r="H463">
            <v>31</v>
          </cell>
          <cell r="I463">
            <v>5808.2854799999996</v>
          </cell>
          <cell r="J463">
            <v>180056.85</v>
          </cell>
          <cell r="K463">
            <v>31</v>
          </cell>
          <cell r="L463">
            <v>180056.85</v>
          </cell>
          <cell r="M463" t="str">
            <v>MM</v>
          </cell>
          <cell r="N463" t="str">
            <v>DETERGENTE 20L</v>
          </cell>
          <cell r="O463">
            <v>0</v>
          </cell>
          <cell r="P463" t="str">
            <v>DETERGENTE 80081</v>
          </cell>
          <cell r="Q463">
            <v>960</v>
          </cell>
          <cell r="R463">
            <v>29760</v>
          </cell>
        </row>
        <row r="464">
          <cell r="B464" t="str">
            <v>109007-002000</v>
          </cell>
          <cell r="C464" t="str">
            <v>MM DETERGENTE 20L/48 PLT</v>
          </cell>
          <cell r="D464">
            <v>5</v>
          </cell>
          <cell r="E464">
            <v>42872</v>
          </cell>
          <cell r="F464">
            <v>42872</v>
          </cell>
          <cell r="G464" t="str">
            <v>EM 106427</v>
          </cell>
          <cell r="H464">
            <v>20</v>
          </cell>
          <cell r="I464">
            <v>5808.2860000000001</v>
          </cell>
          <cell r="J464">
            <v>116165.72</v>
          </cell>
          <cell r="K464">
            <v>51</v>
          </cell>
          <cell r="L464">
            <v>296222.57</v>
          </cell>
          <cell r="M464" t="str">
            <v>MM</v>
          </cell>
          <cell r="N464" t="str">
            <v>DETERGENTE 20L</v>
          </cell>
          <cell r="O464">
            <v>0</v>
          </cell>
          <cell r="P464" t="str">
            <v>DETERGENTE 80081</v>
          </cell>
          <cell r="Q464">
            <v>960</v>
          </cell>
          <cell r="R464">
            <v>19200</v>
          </cell>
        </row>
        <row r="465">
          <cell r="B465" t="str">
            <v>109007-002000</v>
          </cell>
          <cell r="C465" t="str">
            <v>MM DETERGENTE 20L/48 PLT</v>
          </cell>
          <cell r="D465">
            <v>5</v>
          </cell>
          <cell r="E465">
            <v>42872</v>
          </cell>
          <cell r="F465">
            <v>42872</v>
          </cell>
          <cell r="G465" t="str">
            <v>EM 106432</v>
          </cell>
          <cell r="H465">
            <v>12</v>
          </cell>
          <cell r="I465">
            <v>5808.2858299999998</v>
          </cell>
          <cell r="J465">
            <v>69699.429999999993</v>
          </cell>
          <cell r="K465">
            <v>63</v>
          </cell>
          <cell r="L465">
            <v>365922</v>
          </cell>
          <cell r="M465" t="str">
            <v>MM</v>
          </cell>
          <cell r="N465" t="str">
            <v>DETERGENTE 20L</v>
          </cell>
          <cell r="O465">
            <v>0</v>
          </cell>
          <cell r="P465" t="str">
            <v>DETERGENTE 80081</v>
          </cell>
          <cell r="Q465">
            <v>960</v>
          </cell>
          <cell r="R465">
            <v>11520</v>
          </cell>
        </row>
        <row r="466">
          <cell r="B466" t="str">
            <v>109007-002000</v>
          </cell>
          <cell r="C466" t="str">
            <v>MM DETERGENTE 20L/48 PLT</v>
          </cell>
          <cell r="D466">
            <v>5</v>
          </cell>
          <cell r="E466">
            <v>42873</v>
          </cell>
          <cell r="F466">
            <v>42873</v>
          </cell>
          <cell r="G466" t="str">
            <v>EM 106495</v>
          </cell>
          <cell r="H466">
            <v>30</v>
          </cell>
          <cell r="I466">
            <v>5813.3166700000002</v>
          </cell>
          <cell r="J466">
            <v>174399.5</v>
          </cell>
          <cell r="K466">
            <v>30</v>
          </cell>
          <cell r="L466">
            <v>174399.5</v>
          </cell>
          <cell r="M466" t="str">
            <v>MM</v>
          </cell>
          <cell r="N466" t="str">
            <v>DETERGENTE 20L</v>
          </cell>
          <cell r="O466">
            <v>0</v>
          </cell>
          <cell r="P466" t="str">
            <v>DETERGENTE 80081</v>
          </cell>
          <cell r="Q466">
            <v>960</v>
          </cell>
          <cell r="R466">
            <v>28800</v>
          </cell>
        </row>
        <row r="467">
          <cell r="B467" t="str">
            <v>109007-002000</v>
          </cell>
          <cell r="C467" t="str">
            <v>MM DETERGENTE 20L/48 PLT</v>
          </cell>
          <cell r="D467">
            <v>5</v>
          </cell>
          <cell r="E467">
            <v>42873</v>
          </cell>
          <cell r="F467">
            <v>42873</v>
          </cell>
          <cell r="G467" t="str">
            <v>EM 106496</v>
          </cell>
          <cell r="H467">
            <v>10</v>
          </cell>
          <cell r="I467">
            <v>5813.317</v>
          </cell>
          <cell r="J467">
            <v>58133.17</v>
          </cell>
          <cell r="K467">
            <v>36</v>
          </cell>
          <cell r="L467">
            <v>209279.4</v>
          </cell>
          <cell r="M467" t="str">
            <v>MM</v>
          </cell>
          <cell r="N467" t="str">
            <v>DETERGENTE 20L</v>
          </cell>
          <cell r="O467">
            <v>0</v>
          </cell>
          <cell r="P467" t="str">
            <v>DETERGENTE 80081</v>
          </cell>
          <cell r="Q467">
            <v>960</v>
          </cell>
          <cell r="R467">
            <v>9600</v>
          </cell>
        </row>
        <row r="468">
          <cell r="B468" t="str">
            <v>109007-002000</v>
          </cell>
          <cell r="C468" t="str">
            <v>MM DETERGENTE 20L/48 PLT</v>
          </cell>
          <cell r="D468">
            <v>5</v>
          </cell>
          <cell r="E468">
            <v>42873</v>
          </cell>
          <cell r="F468">
            <v>42873</v>
          </cell>
          <cell r="G468" t="str">
            <v>EM 106498</v>
          </cell>
          <cell r="H468">
            <v>20</v>
          </cell>
          <cell r="I468">
            <v>5813.3175000000001</v>
          </cell>
          <cell r="J468">
            <v>116266.35</v>
          </cell>
          <cell r="K468">
            <v>56</v>
          </cell>
          <cell r="L468">
            <v>325545.75</v>
          </cell>
          <cell r="M468" t="str">
            <v>MM</v>
          </cell>
          <cell r="N468" t="str">
            <v>DETERGENTE 20L</v>
          </cell>
          <cell r="O468">
            <v>0</v>
          </cell>
          <cell r="P468" t="str">
            <v>DETERGENTE 80081</v>
          </cell>
          <cell r="Q468">
            <v>960</v>
          </cell>
          <cell r="R468">
            <v>19200</v>
          </cell>
        </row>
        <row r="469">
          <cell r="B469" t="str">
            <v>109007-002000</v>
          </cell>
          <cell r="C469" t="str">
            <v>MM DETERGENTE 20L/48 PLT</v>
          </cell>
          <cell r="D469">
            <v>5</v>
          </cell>
          <cell r="E469">
            <v>42874</v>
          </cell>
          <cell r="F469">
            <v>42874</v>
          </cell>
          <cell r="G469" t="str">
            <v>EM 106563</v>
          </cell>
          <cell r="H469">
            <v>30</v>
          </cell>
          <cell r="I469">
            <v>5779.4430000000002</v>
          </cell>
          <cell r="J469">
            <v>173383.29</v>
          </cell>
          <cell r="K469">
            <v>31</v>
          </cell>
          <cell r="L469">
            <v>179196.61</v>
          </cell>
          <cell r="M469" t="str">
            <v>MM</v>
          </cell>
          <cell r="N469" t="str">
            <v>DETERGENTE 20L</v>
          </cell>
          <cell r="O469">
            <v>0</v>
          </cell>
          <cell r="P469" t="str">
            <v>DETERGENTE 80081</v>
          </cell>
          <cell r="Q469">
            <v>960</v>
          </cell>
          <cell r="R469">
            <v>28800</v>
          </cell>
        </row>
        <row r="470">
          <cell r="B470" t="str">
            <v>109007-002000</v>
          </cell>
          <cell r="C470" t="str">
            <v>MM DETERGENTE 20L/48 PLT</v>
          </cell>
          <cell r="D470">
            <v>5</v>
          </cell>
          <cell r="E470">
            <v>42874</v>
          </cell>
          <cell r="F470">
            <v>42874</v>
          </cell>
          <cell r="G470" t="str">
            <v>EM 106564</v>
          </cell>
          <cell r="H470">
            <v>10</v>
          </cell>
          <cell r="I470">
            <v>5779.4430000000002</v>
          </cell>
          <cell r="J470">
            <v>57794.43</v>
          </cell>
          <cell r="K470">
            <v>41</v>
          </cell>
          <cell r="L470">
            <v>236991.04</v>
          </cell>
          <cell r="M470" t="str">
            <v>MM</v>
          </cell>
          <cell r="N470" t="str">
            <v>DETERGENTE 20L</v>
          </cell>
          <cell r="O470">
            <v>0</v>
          </cell>
          <cell r="P470" t="str">
            <v>DETERGENTE 80081</v>
          </cell>
          <cell r="Q470">
            <v>960</v>
          </cell>
          <cell r="R470">
            <v>9600</v>
          </cell>
        </row>
        <row r="471">
          <cell r="B471" t="str">
            <v>109007-002000</v>
          </cell>
          <cell r="C471" t="str">
            <v>MM DETERGENTE 20L/48 PLT</v>
          </cell>
          <cell r="D471">
            <v>5</v>
          </cell>
          <cell r="E471">
            <v>42874</v>
          </cell>
          <cell r="F471">
            <v>42874</v>
          </cell>
          <cell r="G471" t="str">
            <v>EM 106565</v>
          </cell>
          <cell r="H471">
            <v>20</v>
          </cell>
          <cell r="I471">
            <v>5779.4425000000001</v>
          </cell>
          <cell r="J471">
            <v>115588.85</v>
          </cell>
          <cell r="K471">
            <v>61</v>
          </cell>
          <cell r="L471">
            <v>352579.89</v>
          </cell>
          <cell r="M471" t="str">
            <v>MM</v>
          </cell>
          <cell r="N471" t="str">
            <v>DETERGENTE 20L</v>
          </cell>
          <cell r="O471">
            <v>0</v>
          </cell>
          <cell r="P471" t="str">
            <v>DETERGENTE 80081</v>
          </cell>
          <cell r="Q471">
            <v>960</v>
          </cell>
          <cell r="R471">
            <v>19200</v>
          </cell>
        </row>
        <row r="472">
          <cell r="B472" t="str">
            <v>109007-002000</v>
          </cell>
          <cell r="C472" t="str">
            <v>MM DETERGENTE 20L/48 PLT</v>
          </cell>
          <cell r="D472">
            <v>5</v>
          </cell>
          <cell r="E472">
            <v>42877</v>
          </cell>
          <cell r="F472">
            <v>42877</v>
          </cell>
          <cell r="G472" t="str">
            <v>EM 106624</v>
          </cell>
          <cell r="H472">
            <v>30</v>
          </cell>
          <cell r="I472">
            <v>5800.2380000000003</v>
          </cell>
          <cell r="J472">
            <v>174007.14</v>
          </cell>
          <cell r="K472">
            <v>31</v>
          </cell>
          <cell r="L472">
            <v>179787.14</v>
          </cell>
          <cell r="M472" t="str">
            <v>MM</v>
          </cell>
          <cell r="N472" t="str">
            <v>DETERGENTE 20L</v>
          </cell>
          <cell r="O472">
            <v>0</v>
          </cell>
          <cell r="P472" t="str">
            <v>DETERGENTE 80081</v>
          </cell>
          <cell r="Q472">
            <v>960</v>
          </cell>
          <cell r="R472">
            <v>28800</v>
          </cell>
        </row>
        <row r="473">
          <cell r="B473" t="str">
            <v>109007-002000</v>
          </cell>
          <cell r="C473" t="str">
            <v>MM DETERGENTE 20L/48 PLT</v>
          </cell>
          <cell r="D473">
            <v>5</v>
          </cell>
          <cell r="E473">
            <v>42877</v>
          </cell>
          <cell r="F473">
            <v>42877</v>
          </cell>
          <cell r="G473" t="str">
            <v>EM 106625</v>
          </cell>
          <cell r="H473">
            <v>10</v>
          </cell>
          <cell r="I473">
            <v>5800.2389999999996</v>
          </cell>
          <cell r="J473">
            <v>58002.39</v>
          </cell>
          <cell r="K473">
            <v>41</v>
          </cell>
          <cell r="L473">
            <v>237789.53</v>
          </cell>
          <cell r="M473" t="str">
            <v>MM</v>
          </cell>
          <cell r="N473" t="str">
            <v>DETERGENTE 20L</v>
          </cell>
          <cell r="O473">
            <v>0</v>
          </cell>
          <cell r="P473" t="str">
            <v>DETERGENTE 80081</v>
          </cell>
          <cell r="Q473">
            <v>960</v>
          </cell>
          <cell r="R473">
            <v>9600</v>
          </cell>
        </row>
        <row r="474">
          <cell r="B474" t="str">
            <v>109007-002000</v>
          </cell>
          <cell r="C474" t="str">
            <v>MM DETERGENTE 20L/48 PLT</v>
          </cell>
          <cell r="D474">
            <v>5</v>
          </cell>
          <cell r="E474">
            <v>42877</v>
          </cell>
          <cell r="F474">
            <v>42877</v>
          </cell>
          <cell r="G474" t="str">
            <v>EM 106635</v>
          </cell>
          <cell r="H474">
            <v>30</v>
          </cell>
          <cell r="I474">
            <v>5800.2513300000001</v>
          </cell>
          <cell r="J474">
            <v>174007.54</v>
          </cell>
          <cell r="K474">
            <v>71</v>
          </cell>
          <cell r="L474">
            <v>411797.07</v>
          </cell>
          <cell r="M474" t="str">
            <v>MM</v>
          </cell>
          <cell r="N474" t="str">
            <v>DETERGENTE 20L</v>
          </cell>
          <cell r="O474">
            <v>0</v>
          </cell>
          <cell r="P474" t="str">
            <v>DETERGENTE 80081</v>
          </cell>
          <cell r="Q474">
            <v>960</v>
          </cell>
          <cell r="R474">
            <v>28800</v>
          </cell>
        </row>
        <row r="475">
          <cell r="B475" t="str">
            <v>109007-002000</v>
          </cell>
          <cell r="C475" t="str">
            <v>MM DETERGENTE 20L/48 PLT</v>
          </cell>
          <cell r="D475">
            <v>5</v>
          </cell>
          <cell r="E475">
            <v>42877</v>
          </cell>
          <cell r="F475">
            <v>42877</v>
          </cell>
          <cell r="G475" t="str">
            <v>EM 106651</v>
          </cell>
          <cell r="H475">
            <v>20</v>
          </cell>
          <cell r="I475">
            <v>5800.2515000000003</v>
          </cell>
          <cell r="J475">
            <v>116005.03</v>
          </cell>
          <cell r="K475">
            <v>91</v>
          </cell>
          <cell r="L475">
            <v>527802.1</v>
          </cell>
          <cell r="M475" t="str">
            <v>MM</v>
          </cell>
          <cell r="N475" t="str">
            <v>DETERGENTE 20L</v>
          </cell>
          <cell r="O475">
            <v>0</v>
          </cell>
          <cell r="P475" t="str">
            <v>DETERGENTE 80081</v>
          </cell>
          <cell r="Q475">
            <v>960</v>
          </cell>
          <cell r="R475">
            <v>19200</v>
          </cell>
        </row>
        <row r="476">
          <cell r="B476" t="str">
            <v>109007-002000</v>
          </cell>
          <cell r="C476" t="str">
            <v>MM DETERGENTE 20L/48 PLT</v>
          </cell>
          <cell r="D476">
            <v>5</v>
          </cell>
          <cell r="E476">
            <v>42877</v>
          </cell>
          <cell r="F476">
            <v>42877</v>
          </cell>
          <cell r="G476" t="str">
            <v>EM 106652</v>
          </cell>
          <cell r="H476">
            <v>10</v>
          </cell>
          <cell r="I476">
            <v>5800.2510000000002</v>
          </cell>
          <cell r="J476">
            <v>58002.51</v>
          </cell>
          <cell r="K476">
            <v>101</v>
          </cell>
          <cell r="L476">
            <v>585804.61</v>
          </cell>
          <cell r="M476" t="str">
            <v>MM</v>
          </cell>
          <cell r="N476" t="str">
            <v>DETERGENTE 20L</v>
          </cell>
          <cell r="O476">
            <v>0</v>
          </cell>
          <cell r="P476" t="str">
            <v>DETERGENTE 80081</v>
          </cell>
          <cell r="Q476">
            <v>960</v>
          </cell>
          <cell r="R476">
            <v>9600</v>
          </cell>
        </row>
        <row r="477">
          <cell r="B477" t="str">
            <v>109007-002000</v>
          </cell>
          <cell r="C477" t="str">
            <v>MM DETERGENTE 20L/48 PLT</v>
          </cell>
          <cell r="D477">
            <v>5</v>
          </cell>
          <cell r="E477">
            <v>42878</v>
          </cell>
          <cell r="F477">
            <v>42878</v>
          </cell>
          <cell r="G477" t="str">
            <v>EM 106692</v>
          </cell>
          <cell r="H477">
            <v>30</v>
          </cell>
          <cell r="I477">
            <v>5800.30933</v>
          </cell>
          <cell r="J477">
            <v>174009.28</v>
          </cell>
          <cell r="K477">
            <v>36</v>
          </cell>
          <cell r="L477">
            <v>208809.55</v>
          </cell>
          <cell r="M477" t="str">
            <v>MM</v>
          </cell>
          <cell r="N477" t="str">
            <v>DETERGENTE 20L</v>
          </cell>
          <cell r="O477">
            <v>0</v>
          </cell>
          <cell r="P477" t="str">
            <v>DETERGENTE 80081</v>
          </cell>
          <cell r="Q477">
            <v>960</v>
          </cell>
          <cell r="R477">
            <v>28800</v>
          </cell>
        </row>
        <row r="478">
          <cell r="B478" t="str">
            <v>109007-002000</v>
          </cell>
          <cell r="C478" t="str">
            <v>MM DETERGENTE 20L/48 PLT</v>
          </cell>
          <cell r="D478">
            <v>5</v>
          </cell>
          <cell r="E478">
            <v>42878</v>
          </cell>
          <cell r="F478">
            <v>42878</v>
          </cell>
          <cell r="G478" t="str">
            <v>EM 106693</v>
          </cell>
          <cell r="H478">
            <v>21</v>
          </cell>
          <cell r="I478">
            <v>5800.3090499999998</v>
          </cell>
          <cell r="J478">
            <v>121806.49</v>
          </cell>
          <cell r="K478">
            <v>51</v>
          </cell>
          <cell r="L478">
            <v>295814.45</v>
          </cell>
          <cell r="M478" t="str">
            <v>MM</v>
          </cell>
          <cell r="N478" t="str">
            <v>DETERGENTE 20L</v>
          </cell>
          <cell r="O478">
            <v>0</v>
          </cell>
          <cell r="P478" t="str">
            <v>DETERGENTE 80081</v>
          </cell>
          <cell r="Q478">
            <v>960</v>
          </cell>
          <cell r="R478">
            <v>20160</v>
          </cell>
        </row>
        <row r="479">
          <cell r="B479" t="str">
            <v>109007-002000</v>
          </cell>
          <cell r="C479" t="str">
            <v>MM DETERGENTE 20L/48 PLT</v>
          </cell>
          <cell r="D479">
            <v>5</v>
          </cell>
          <cell r="E479">
            <v>42878</v>
          </cell>
          <cell r="F479">
            <v>42878</v>
          </cell>
          <cell r="G479" t="str">
            <v>EM 106707</v>
          </cell>
          <cell r="H479">
            <v>21</v>
          </cell>
          <cell r="I479">
            <v>5800.31333</v>
          </cell>
          <cell r="J479">
            <v>121806.58</v>
          </cell>
          <cell r="K479">
            <v>72</v>
          </cell>
          <cell r="L479">
            <v>417621.03</v>
          </cell>
          <cell r="M479" t="str">
            <v>MM</v>
          </cell>
          <cell r="N479" t="str">
            <v>DETERGENTE 20L</v>
          </cell>
          <cell r="O479">
            <v>0</v>
          </cell>
          <cell r="P479" t="str">
            <v>DETERGENTE 80081</v>
          </cell>
          <cell r="Q479">
            <v>960</v>
          </cell>
          <cell r="R479">
            <v>20160</v>
          </cell>
        </row>
        <row r="480">
          <cell r="B480" t="str">
            <v>109007-002000</v>
          </cell>
          <cell r="C480" t="str">
            <v>MM DETERGENTE 20L/48 PLT</v>
          </cell>
          <cell r="D480">
            <v>5</v>
          </cell>
          <cell r="E480">
            <v>42878</v>
          </cell>
          <cell r="F480">
            <v>42878</v>
          </cell>
          <cell r="G480" t="str">
            <v>EM 106716</v>
          </cell>
          <cell r="H480">
            <v>30</v>
          </cell>
          <cell r="I480">
            <v>5800.317</v>
          </cell>
          <cell r="J480">
            <v>174009.51</v>
          </cell>
          <cell r="K480">
            <v>102</v>
          </cell>
          <cell r="L480">
            <v>591630.54</v>
          </cell>
          <cell r="M480" t="str">
            <v>MM</v>
          </cell>
          <cell r="N480" t="str">
            <v>DETERGENTE 20L</v>
          </cell>
          <cell r="O480">
            <v>0</v>
          </cell>
          <cell r="P480" t="str">
            <v>DETERGENTE 80081</v>
          </cell>
          <cell r="Q480">
            <v>960</v>
          </cell>
          <cell r="R480">
            <v>28800</v>
          </cell>
        </row>
        <row r="481">
          <cell r="B481" t="str">
            <v>109007-002000</v>
          </cell>
          <cell r="C481" t="str">
            <v>MM DETERGENTE 20L/48 PLT</v>
          </cell>
          <cell r="D481">
            <v>5</v>
          </cell>
          <cell r="E481">
            <v>42880</v>
          </cell>
          <cell r="F481">
            <v>42880</v>
          </cell>
          <cell r="G481" t="str">
            <v>EM 106815</v>
          </cell>
          <cell r="H481">
            <v>10</v>
          </cell>
          <cell r="I481">
            <v>5772.049</v>
          </cell>
          <cell r="J481">
            <v>57720.49</v>
          </cell>
          <cell r="K481">
            <v>10</v>
          </cell>
          <cell r="L481">
            <v>57720.49</v>
          </cell>
          <cell r="M481" t="str">
            <v>MM</v>
          </cell>
          <cell r="N481" t="str">
            <v>DETERGENTE 20L</v>
          </cell>
          <cell r="O481">
            <v>0</v>
          </cell>
          <cell r="P481" t="str">
            <v>DETERGENTE 80081</v>
          </cell>
          <cell r="Q481">
            <v>960</v>
          </cell>
          <cell r="R481">
            <v>9600</v>
          </cell>
        </row>
        <row r="482">
          <cell r="B482" t="str">
            <v>109007-002000</v>
          </cell>
          <cell r="C482" t="str">
            <v>MM DETERGENTE 20L/48 PLT</v>
          </cell>
          <cell r="D482">
            <v>5</v>
          </cell>
          <cell r="E482">
            <v>42880</v>
          </cell>
          <cell r="F482">
            <v>42880</v>
          </cell>
          <cell r="G482" t="str">
            <v>EM 106822</v>
          </cell>
          <cell r="H482">
            <v>28</v>
          </cell>
          <cell r="I482">
            <v>5772.0521399999998</v>
          </cell>
          <cell r="J482">
            <v>161617.46</v>
          </cell>
          <cell r="K482">
            <v>38</v>
          </cell>
          <cell r="L482">
            <v>219337.95</v>
          </cell>
          <cell r="M482" t="str">
            <v>MM</v>
          </cell>
          <cell r="N482" t="str">
            <v>DETERGENTE 20L</v>
          </cell>
          <cell r="O482">
            <v>0</v>
          </cell>
          <cell r="P482" t="str">
            <v>DETERGENTE 80081</v>
          </cell>
          <cell r="Q482">
            <v>960</v>
          </cell>
          <cell r="R482">
            <v>26880</v>
          </cell>
        </row>
        <row r="483">
          <cell r="B483" t="str">
            <v>109007-002000</v>
          </cell>
          <cell r="C483" t="str">
            <v>MM DETERGENTE 20L/48 PLT</v>
          </cell>
          <cell r="D483">
            <v>5</v>
          </cell>
          <cell r="E483">
            <v>42880</v>
          </cell>
          <cell r="F483">
            <v>42880</v>
          </cell>
          <cell r="G483" t="str">
            <v>EM 106823</v>
          </cell>
          <cell r="H483">
            <v>11</v>
          </cell>
          <cell r="I483">
            <v>5772.0536400000001</v>
          </cell>
          <cell r="J483">
            <v>63492.59</v>
          </cell>
          <cell r="K483">
            <v>49</v>
          </cell>
          <cell r="L483">
            <v>282830.53999999998</v>
          </cell>
          <cell r="M483" t="str">
            <v>MM</v>
          </cell>
          <cell r="N483" t="str">
            <v>DETERGENTE 20L</v>
          </cell>
          <cell r="O483">
            <v>0</v>
          </cell>
          <cell r="P483" t="str">
            <v>DETERGENTE 80081</v>
          </cell>
          <cell r="Q483">
            <v>960</v>
          </cell>
          <cell r="R483">
            <v>10560</v>
          </cell>
        </row>
        <row r="484">
          <cell r="B484" t="str">
            <v>109008-000900</v>
          </cell>
          <cell r="C484" t="str">
            <v>MM DETERGENTE ROPA OSCURA 9L/60 PLT</v>
          </cell>
          <cell r="D484">
            <v>5</v>
          </cell>
          <cell r="E484">
            <v>42857</v>
          </cell>
          <cell r="F484">
            <v>42857</v>
          </cell>
          <cell r="G484" t="str">
            <v>EM 105611</v>
          </cell>
          <cell r="H484">
            <v>36</v>
          </cell>
          <cell r="I484">
            <v>4048.1994399999999</v>
          </cell>
          <cell r="J484">
            <v>145735.18</v>
          </cell>
          <cell r="K484">
            <v>42</v>
          </cell>
          <cell r="L484">
            <v>170086.07</v>
          </cell>
          <cell r="M484" t="str">
            <v>MM</v>
          </cell>
          <cell r="N484" t="str">
            <v>DETERGENTE ROPA OSCURA 9L</v>
          </cell>
          <cell r="O484">
            <v>0</v>
          </cell>
          <cell r="P484" t="str">
            <v>DETERGENTE 80081</v>
          </cell>
          <cell r="Q484">
            <v>540</v>
          </cell>
          <cell r="R484">
            <v>19440</v>
          </cell>
        </row>
        <row r="485">
          <cell r="B485" t="str">
            <v>109008-000900</v>
          </cell>
          <cell r="C485" t="str">
            <v>MM DETERGENTE ROPA OSCURA 9L/60 PLT</v>
          </cell>
          <cell r="D485">
            <v>5</v>
          </cell>
          <cell r="E485">
            <v>42858</v>
          </cell>
          <cell r="F485">
            <v>42858</v>
          </cell>
          <cell r="G485" t="str">
            <v>EM 105702</v>
          </cell>
          <cell r="H485">
            <v>36</v>
          </cell>
          <cell r="I485">
            <v>4060.81556</v>
          </cell>
          <cell r="J485">
            <v>146189.35999999999</v>
          </cell>
          <cell r="K485">
            <v>40</v>
          </cell>
          <cell r="L485">
            <v>162388.03</v>
          </cell>
          <cell r="M485" t="str">
            <v>MM</v>
          </cell>
          <cell r="N485" t="str">
            <v>DETERGENTE ROPA OSCURA 9L</v>
          </cell>
          <cell r="O485">
            <v>0</v>
          </cell>
          <cell r="P485" t="str">
            <v>DETERGENTE 80081</v>
          </cell>
          <cell r="Q485">
            <v>540</v>
          </cell>
          <cell r="R485">
            <v>19440</v>
          </cell>
        </row>
        <row r="486">
          <cell r="B486" t="str">
            <v>109008-000900</v>
          </cell>
          <cell r="C486" t="str">
            <v>MM DETERGENTE ROPA OSCURA 9L/60 PLT</v>
          </cell>
          <cell r="D486">
            <v>5</v>
          </cell>
          <cell r="E486">
            <v>42859</v>
          </cell>
          <cell r="F486">
            <v>42859</v>
          </cell>
          <cell r="G486" t="str">
            <v>EM 105793</v>
          </cell>
          <cell r="H486">
            <v>36</v>
          </cell>
          <cell r="I486">
            <v>4081.7824999999998</v>
          </cell>
          <cell r="J486">
            <v>146944.17000000001</v>
          </cell>
          <cell r="K486">
            <v>39</v>
          </cell>
          <cell r="L486">
            <v>159123.28</v>
          </cell>
          <cell r="M486" t="str">
            <v>MM</v>
          </cell>
          <cell r="N486" t="str">
            <v>DETERGENTE ROPA OSCURA 9L</v>
          </cell>
          <cell r="O486">
            <v>0</v>
          </cell>
          <cell r="P486" t="str">
            <v>DETERGENTE 80081</v>
          </cell>
          <cell r="Q486">
            <v>540</v>
          </cell>
          <cell r="R486">
            <v>19440</v>
          </cell>
        </row>
        <row r="487">
          <cell r="B487" t="str">
            <v>109008-000900</v>
          </cell>
          <cell r="C487" t="str">
            <v>MM DETERGENTE ROPA OSCURA 9L/60 PLT</v>
          </cell>
          <cell r="D487">
            <v>5</v>
          </cell>
          <cell r="E487">
            <v>42860</v>
          </cell>
          <cell r="F487">
            <v>42860</v>
          </cell>
          <cell r="G487" t="str">
            <v>EM 105865</v>
          </cell>
          <cell r="H487">
            <v>36</v>
          </cell>
          <cell r="I487">
            <v>4089.54639</v>
          </cell>
          <cell r="J487">
            <v>147223.67000000001</v>
          </cell>
          <cell r="K487">
            <v>39</v>
          </cell>
          <cell r="L487">
            <v>159463.92000000001</v>
          </cell>
          <cell r="M487" t="str">
            <v>MM</v>
          </cell>
          <cell r="N487" t="str">
            <v>DETERGENTE ROPA OSCURA 9L</v>
          </cell>
          <cell r="O487">
            <v>0</v>
          </cell>
          <cell r="P487" t="str">
            <v>DETERGENTE 80081</v>
          </cell>
          <cell r="Q487">
            <v>540</v>
          </cell>
          <cell r="R487">
            <v>19440</v>
          </cell>
        </row>
        <row r="488">
          <cell r="B488" t="str">
            <v>109008-000900</v>
          </cell>
          <cell r="C488" t="str">
            <v>MM DETERGENTE ROPA OSCURA 9L/60 PLT</v>
          </cell>
          <cell r="D488">
            <v>5</v>
          </cell>
          <cell r="E488">
            <v>42867</v>
          </cell>
          <cell r="F488">
            <v>42867</v>
          </cell>
          <cell r="G488" t="str">
            <v>EM 106248</v>
          </cell>
          <cell r="H488">
            <v>36</v>
          </cell>
          <cell r="I488">
            <v>4050.6374999999998</v>
          </cell>
          <cell r="J488">
            <v>145822.95000000001</v>
          </cell>
          <cell r="K488">
            <v>38</v>
          </cell>
          <cell r="L488">
            <v>153986.5</v>
          </cell>
          <cell r="M488" t="str">
            <v>MM</v>
          </cell>
          <cell r="N488" t="str">
            <v>DETERGENTE ROPA OSCURA 9L</v>
          </cell>
          <cell r="O488">
            <v>0</v>
          </cell>
          <cell r="P488" t="str">
            <v>DETERGENTE 80081</v>
          </cell>
          <cell r="Q488">
            <v>540</v>
          </cell>
          <cell r="R488">
            <v>19440</v>
          </cell>
        </row>
        <row r="489">
          <cell r="B489" t="str">
            <v>109008-000900</v>
          </cell>
          <cell r="C489" t="str">
            <v>MM DETERGENTE ROPA OSCURA 9L/60 PLT</v>
          </cell>
          <cell r="D489">
            <v>5</v>
          </cell>
          <cell r="E489">
            <v>42870</v>
          </cell>
          <cell r="F489">
            <v>42870</v>
          </cell>
          <cell r="G489" t="str">
            <v>EM 106298</v>
          </cell>
          <cell r="H489">
            <v>36</v>
          </cell>
          <cell r="I489">
            <v>4022.52889</v>
          </cell>
          <cell r="J489">
            <v>144811.04</v>
          </cell>
          <cell r="K489">
            <v>37</v>
          </cell>
          <cell r="L489">
            <v>148863.32</v>
          </cell>
          <cell r="M489" t="str">
            <v>MM</v>
          </cell>
          <cell r="N489" t="str">
            <v>DETERGENTE ROPA OSCURA 9L</v>
          </cell>
          <cell r="O489">
            <v>0</v>
          </cell>
          <cell r="P489" t="str">
            <v>DETERGENTE 80081</v>
          </cell>
          <cell r="Q489">
            <v>540</v>
          </cell>
          <cell r="R489">
            <v>19440</v>
          </cell>
        </row>
        <row r="490">
          <cell r="B490" t="str">
            <v>109008-000900</v>
          </cell>
          <cell r="C490" t="str">
            <v>MM DETERGENTE ROPA OSCURA 9L/60 PLT</v>
          </cell>
          <cell r="D490">
            <v>5</v>
          </cell>
          <cell r="E490">
            <v>42877</v>
          </cell>
          <cell r="F490">
            <v>42877</v>
          </cell>
          <cell r="G490" t="str">
            <v>EM 106638</v>
          </cell>
          <cell r="H490">
            <v>36</v>
          </cell>
          <cell r="I490">
            <v>4033.9775</v>
          </cell>
          <cell r="J490">
            <v>145223.19</v>
          </cell>
          <cell r="K490">
            <v>39</v>
          </cell>
          <cell r="L490">
            <v>157293.19</v>
          </cell>
          <cell r="M490" t="str">
            <v>MM</v>
          </cell>
          <cell r="N490" t="str">
            <v>DETERGENTE ROPA OSCURA 9L</v>
          </cell>
          <cell r="O490">
            <v>0</v>
          </cell>
          <cell r="P490" t="str">
            <v>DETERGENTE 80081</v>
          </cell>
          <cell r="Q490">
            <v>540</v>
          </cell>
          <cell r="R490">
            <v>19440</v>
          </cell>
        </row>
        <row r="491">
          <cell r="B491" t="str">
            <v>109008-000900</v>
          </cell>
          <cell r="C491" t="str">
            <v>MM DETERGENTE ROPA OSCURA 9L/60 PLT</v>
          </cell>
          <cell r="D491">
            <v>5</v>
          </cell>
          <cell r="E491">
            <v>42879</v>
          </cell>
          <cell r="F491">
            <v>42879</v>
          </cell>
          <cell r="G491" t="str">
            <v>EM 106764</v>
          </cell>
          <cell r="H491">
            <v>38</v>
          </cell>
          <cell r="I491">
            <v>4074.1226299999998</v>
          </cell>
          <cell r="J491">
            <v>154816.66</v>
          </cell>
          <cell r="K491">
            <v>39</v>
          </cell>
          <cell r="L491">
            <v>158849.82</v>
          </cell>
          <cell r="M491" t="str">
            <v>MM</v>
          </cell>
          <cell r="N491" t="str">
            <v>DETERGENTE ROPA OSCURA 9L</v>
          </cell>
          <cell r="O491">
            <v>0</v>
          </cell>
          <cell r="P491" t="str">
            <v>DETERGENTE 80081</v>
          </cell>
          <cell r="Q491">
            <v>540</v>
          </cell>
          <cell r="R491">
            <v>20520</v>
          </cell>
        </row>
        <row r="492">
          <cell r="B492" t="str">
            <v>109008-000900</v>
          </cell>
          <cell r="C492" t="str">
            <v>MM DETERGENTE ROPA OSCURA 9L/60 PLT</v>
          </cell>
          <cell r="D492">
            <v>5</v>
          </cell>
          <cell r="E492">
            <v>42884</v>
          </cell>
          <cell r="F492">
            <v>42884</v>
          </cell>
          <cell r="G492" t="str">
            <v>EM 106965</v>
          </cell>
          <cell r="H492">
            <v>37</v>
          </cell>
          <cell r="I492">
            <v>4011.0313500000002</v>
          </cell>
          <cell r="J492">
            <v>148408.16</v>
          </cell>
          <cell r="K492">
            <v>41</v>
          </cell>
          <cell r="L492">
            <v>164678.48000000001</v>
          </cell>
          <cell r="M492" t="str">
            <v>MM</v>
          </cell>
          <cell r="N492" t="str">
            <v>DETERGENTE ROPA OSCURA 9L</v>
          </cell>
          <cell r="O492">
            <v>0</v>
          </cell>
          <cell r="P492" t="str">
            <v>DETERGENTE 80081</v>
          </cell>
          <cell r="Q492">
            <v>540</v>
          </cell>
          <cell r="R492">
            <v>19980</v>
          </cell>
        </row>
        <row r="493">
          <cell r="B493" t="str">
            <v>109008-000900</v>
          </cell>
          <cell r="C493" t="str">
            <v>MM DETERGENTE ROPA OSCURA 9L/60 PLT</v>
          </cell>
          <cell r="D493">
            <v>5</v>
          </cell>
          <cell r="E493">
            <v>42885</v>
          </cell>
          <cell r="F493">
            <v>42885</v>
          </cell>
          <cell r="G493" t="str">
            <v>EM 107017</v>
          </cell>
          <cell r="H493">
            <v>35</v>
          </cell>
          <cell r="I493">
            <v>4011.1137100000001</v>
          </cell>
          <cell r="J493">
            <v>140388.98000000001</v>
          </cell>
          <cell r="K493">
            <v>35</v>
          </cell>
          <cell r="L493">
            <v>140388.98000000001</v>
          </cell>
          <cell r="M493" t="str">
            <v>MM</v>
          </cell>
          <cell r="N493" t="str">
            <v>DETERGENTE ROPA OSCURA 9L</v>
          </cell>
          <cell r="O493">
            <v>0</v>
          </cell>
          <cell r="P493" t="str">
            <v>DETERGENTE 80081</v>
          </cell>
          <cell r="Q493">
            <v>540</v>
          </cell>
          <cell r="R493">
            <v>18900</v>
          </cell>
        </row>
        <row r="494">
          <cell r="B494" t="str">
            <v>109008-000900</v>
          </cell>
          <cell r="C494" t="str">
            <v>MM DETERGENTE ROPA OSCURA 9L/60 PLT</v>
          </cell>
          <cell r="D494">
            <v>5</v>
          </cell>
          <cell r="E494">
            <v>42886</v>
          </cell>
          <cell r="F494">
            <v>42886</v>
          </cell>
          <cell r="G494" t="str">
            <v>EM 107055</v>
          </cell>
          <cell r="H494">
            <v>35</v>
          </cell>
          <cell r="I494">
            <v>4017.11886</v>
          </cell>
          <cell r="J494">
            <v>140599.16</v>
          </cell>
          <cell r="K494">
            <v>38</v>
          </cell>
          <cell r="L494">
            <v>152632.5</v>
          </cell>
          <cell r="M494" t="str">
            <v>MM</v>
          </cell>
          <cell r="N494" t="str">
            <v>DETERGENTE ROPA OSCURA 9L</v>
          </cell>
          <cell r="O494">
            <v>0</v>
          </cell>
          <cell r="P494" t="str">
            <v>DETERGENTE 80081</v>
          </cell>
          <cell r="Q494">
            <v>540</v>
          </cell>
          <cell r="R494">
            <v>18900</v>
          </cell>
        </row>
        <row r="495">
          <cell r="B495" t="str">
            <v>109009-000900</v>
          </cell>
          <cell r="C495" t="str">
            <v>MM QUITAMANCHAS 9L/60 PLT</v>
          </cell>
          <cell r="D495">
            <v>5</v>
          </cell>
          <cell r="E495">
            <v>42863</v>
          </cell>
          <cell r="F495">
            <v>42863</v>
          </cell>
          <cell r="G495" t="str">
            <v>EM 105961</v>
          </cell>
          <cell r="H495">
            <v>2</v>
          </cell>
          <cell r="I495">
            <v>3633.42</v>
          </cell>
          <cell r="J495">
            <v>7266.84</v>
          </cell>
          <cell r="K495">
            <v>2</v>
          </cell>
          <cell r="L495">
            <v>7266.84</v>
          </cell>
          <cell r="M495" t="str">
            <v>MM</v>
          </cell>
          <cell r="N495" t="str">
            <v>QUITAMANCHAS  10L</v>
          </cell>
          <cell r="O495">
            <v>0</v>
          </cell>
          <cell r="P495" t="str">
            <v>LAVANDERIA 120123</v>
          </cell>
          <cell r="Q495">
            <v>540</v>
          </cell>
          <cell r="R495">
            <v>1080</v>
          </cell>
        </row>
        <row r="496">
          <cell r="B496" t="str">
            <v>109010-000500</v>
          </cell>
          <cell r="C496" t="str">
            <v>MM DESENGRASANTE AUTOMOTRIZ 5 L/168 PLT</v>
          </cell>
          <cell r="D496">
            <v>5</v>
          </cell>
          <cell r="E496">
            <v>42867</v>
          </cell>
          <cell r="F496">
            <v>42867</v>
          </cell>
          <cell r="G496" t="str">
            <v>EM 106260</v>
          </cell>
          <cell r="H496">
            <v>11</v>
          </cell>
          <cell r="I496">
            <v>8401.5499999999993</v>
          </cell>
          <cell r="J496">
            <v>92417.05</v>
          </cell>
          <cell r="K496">
            <v>11</v>
          </cell>
          <cell r="L496">
            <v>92417.05</v>
          </cell>
          <cell r="M496" t="str">
            <v>MM</v>
          </cell>
          <cell r="N496" t="str">
            <v>MM DESENGRASANTE AUTOMOTRIZ 5 L</v>
          </cell>
          <cell r="O496">
            <v>0</v>
          </cell>
          <cell r="P496" t="str">
            <v>DETERGENTE 80081</v>
          </cell>
          <cell r="Q496">
            <v>840</v>
          </cell>
          <cell r="R496">
            <v>9240</v>
          </cell>
        </row>
        <row r="497">
          <cell r="B497" t="str">
            <v>109010-000500</v>
          </cell>
          <cell r="C497" t="str">
            <v>MM DESENGRASANTE AUTOMOTRIZ 5 L/168 PLT</v>
          </cell>
          <cell r="D497">
            <v>5</v>
          </cell>
          <cell r="E497">
            <v>42867</v>
          </cell>
          <cell r="F497">
            <v>42867</v>
          </cell>
          <cell r="G497" t="str">
            <v>EM 106261</v>
          </cell>
          <cell r="H497">
            <v>10</v>
          </cell>
          <cell r="I497">
            <v>8401.5499999999993</v>
          </cell>
          <cell r="J497">
            <v>84015.5</v>
          </cell>
          <cell r="K497">
            <v>21</v>
          </cell>
          <cell r="L497">
            <v>176432.55</v>
          </cell>
          <cell r="M497" t="str">
            <v>MM</v>
          </cell>
          <cell r="N497" t="str">
            <v>MM DESENGRASANTE AUTOMOTRIZ 5 L</v>
          </cell>
          <cell r="O497">
            <v>0</v>
          </cell>
          <cell r="P497" t="str">
            <v>DETERGENTE 80081</v>
          </cell>
          <cell r="Q497">
            <v>840</v>
          </cell>
          <cell r="R497">
            <v>8400</v>
          </cell>
        </row>
        <row r="498">
          <cell r="B498" t="str">
            <v>109010-000500</v>
          </cell>
          <cell r="C498" t="str">
            <v>MM DESENGRASANTE AUTOMOTRIZ 5 L/168 PLT</v>
          </cell>
          <cell r="D498">
            <v>5</v>
          </cell>
          <cell r="E498">
            <v>42874</v>
          </cell>
          <cell r="F498">
            <v>42874</v>
          </cell>
          <cell r="G498" t="str">
            <v>EM 106580</v>
          </cell>
          <cell r="H498">
            <v>4</v>
          </cell>
          <cell r="I498">
            <v>8141.9849999999997</v>
          </cell>
          <cell r="J498">
            <v>32567.94</v>
          </cell>
          <cell r="K498">
            <v>4</v>
          </cell>
          <cell r="L498">
            <v>32567.94</v>
          </cell>
          <cell r="M498" t="str">
            <v>MM</v>
          </cell>
          <cell r="N498" t="str">
            <v>MM DESENGRASANTE AUTOMOTRIZ 5 L</v>
          </cell>
          <cell r="O498">
            <v>0</v>
          </cell>
          <cell r="P498" t="str">
            <v>DETERGENTE 80081</v>
          </cell>
          <cell r="Q498">
            <v>840</v>
          </cell>
          <cell r="R498">
            <v>3360</v>
          </cell>
        </row>
        <row r="499">
          <cell r="B499" t="str">
            <v>109010-000500</v>
          </cell>
          <cell r="C499" t="str">
            <v>MM DESENGRASANTE AUTOMOTRIZ 5 L/168 PLT</v>
          </cell>
          <cell r="D499">
            <v>5</v>
          </cell>
          <cell r="E499">
            <v>42884</v>
          </cell>
          <cell r="F499">
            <v>42881</v>
          </cell>
          <cell r="G499" t="str">
            <v>EM 106915</v>
          </cell>
          <cell r="H499">
            <v>21</v>
          </cell>
          <cell r="I499">
            <v>8066.9395199999999</v>
          </cell>
          <cell r="J499">
            <v>169405.73</v>
          </cell>
          <cell r="K499">
            <v>21</v>
          </cell>
          <cell r="L499">
            <v>169405.73</v>
          </cell>
          <cell r="M499" t="str">
            <v>MM</v>
          </cell>
          <cell r="N499" t="str">
            <v>MM DESENGRASANTE AUTOMOTRIZ 5 L</v>
          </cell>
          <cell r="O499">
            <v>0</v>
          </cell>
          <cell r="P499" t="str">
            <v>DETERGENTE 80081</v>
          </cell>
          <cell r="Q499">
            <v>840</v>
          </cell>
          <cell r="R499">
            <v>17640</v>
          </cell>
        </row>
        <row r="500">
          <cell r="B500" t="str">
            <v>109011-001000</v>
          </cell>
          <cell r="C500" t="str">
            <v>MM SHAMPOO AUTOMOTRIZ 10 L/100 PLT</v>
          </cell>
          <cell r="D500">
            <v>5</v>
          </cell>
          <cell r="E500">
            <v>42860</v>
          </cell>
          <cell r="F500">
            <v>42860</v>
          </cell>
          <cell r="G500" t="str">
            <v>EM 105894</v>
          </cell>
          <cell r="H500">
            <v>19</v>
          </cell>
          <cell r="I500">
            <v>5295.8484200000003</v>
          </cell>
          <cell r="J500">
            <v>100621.12</v>
          </cell>
          <cell r="K500">
            <v>20</v>
          </cell>
          <cell r="L500">
            <v>105901.27</v>
          </cell>
          <cell r="M500" t="str">
            <v>MM</v>
          </cell>
          <cell r="N500" t="str">
            <v>MM SHAMPOO AUTOMOTRIZ 10 L</v>
          </cell>
          <cell r="O500">
            <v>0</v>
          </cell>
          <cell r="P500" t="str">
            <v>DETERGENTE 80081</v>
          </cell>
          <cell r="Q500">
            <v>1000</v>
          </cell>
          <cell r="R500">
            <v>19000</v>
          </cell>
        </row>
        <row r="501">
          <cell r="B501" t="str">
            <v>109011-001000</v>
          </cell>
          <cell r="C501" t="str">
            <v>MM SHAMPOO AUTOMOTRIZ 10 L/100 PLT</v>
          </cell>
          <cell r="D501">
            <v>5</v>
          </cell>
          <cell r="E501">
            <v>42865</v>
          </cell>
          <cell r="F501">
            <v>42864</v>
          </cell>
          <cell r="G501" t="str">
            <v>EM 106090</v>
          </cell>
          <cell r="H501">
            <v>2</v>
          </cell>
          <cell r="I501">
            <v>5356.4949999999999</v>
          </cell>
          <cell r="J501">
            <v>10712.99</v>
          </cell>
          <cell r="K501">
            <v>4</v>
          </cell>
          <cell r="L501">
            <v>21303.119999999999</v>
          </cell>
          <cell r="M501" t="str">
            <v>MM</v>
          </cell>
          <cell r="N501" t="str">
            <v>MM SHAMPOO AUTOMOTRIZ 10 L</v>
          </cell>
          <cell r="O501">
            <v>0</v>
          </cell>
          <cell r="P501" t="str">
            <v>DETERGENTE 80081</v>
          </cell>
          <cell r="Q501">
            <v>1000</v>
          </cell>
          <cell r="R501">
            <v>2000</v>
          </cell>
        </row>
        <row r="502">
          <cell r="B502" t="str">
            <v>109011-001000</v>
          </cell>
          <cell r="C502" t="str">
            <v>MM SHAMPOO AUTOMOTRIZ 10 L/100 PLT</v>
          </cell>
          <cell r="D502">
            <v>5</v>
          </cell>
          <cell r="E502">
            <v>42865</v>
          </cell>
          <cell r="F502">
            <v>42865</v>
          </cell>
          <cell r="G502" t="str">
            <v>EM 106100</v>
          </cell>
          <cell r="H502">
            <v>19</v>
          </cell>
          <cell r="I502">
            <v>5356.4994699999997</v>
          </cell>
          <cell r="J502">
            <v>101773.49</v>
          </cell>
          <cell r="K502">
            <v>23</v>
          </cell>
          <cell r="L502">
            <v>123076.61</v>
          </cell>
          <cell r="M502" t="str">
            <v>MM</v>
          </cell>
          <cell r="N502" t="str">
            <v>MM SHAMPOO AUTOMOTRIZ 10 L</v>
          </cell>
          <cell r="O502">
            <v>0</v>
          </cell>
          <cell r="P502" t="str">
            <v>DETERGENTE 80081</v>
          </cell>
          <cell r="Q502">
            <v>1000</v>
          </cell>
          <cell r="R502">
            <v>19000</v>
          </cell>
        </row>
        <row r="503">
          <cell r="B503" t="str">
            <v>109011-001000</v>
          </cell>
          <cell r="C503" t="str">
            <v>MM SHAMPOO AUTOMOTRIZ 10 L/100 PLT</v>
          </cell>
          <cell r="D503">
            <v>5</v>
          </cell>
          <cell r="E503">
            <v>42866</v>
          </cell>
          <cell r="F503">
            <v>42866</v>
          </cell>
          <cell r="G503" t="str">
            <v>EM 106179</v>
          </cell>
          <cell r="H503">
            <v>20</v>
          </cell>
          <cell r="I503">
            <v>5393.1080000000002</v>
          </cell>
          <cell r="J503">
            <v>107862.16</v>
          </cell>
          <cell r="K503">
            <v>20</v>
          </cell>
          <cell r="L503">
            <v>107862.16</v>
          </cell>
          <cell r="M503" t="str">
            <v>MM</v>
          </cell>
          <cell r="N503" t="str">
            <v>MM SHAMPOO AUTOMOTRIZ 10 L</v>
          </cell>
          <cell r="O503">
            <v>0</v>
          </cell>
          <cell r="P503" t="str">
            <v>DETERGENTE 80081</v>
          </cell>
          <cell r="Q503">
            <v>1000</v>
          </cell>
          <cell r="R503">
            <v>20000</v>
          </cell>
        </row>
        <row r="504">
          <cell r="B504" t="str">
            <v>109011-001000</v>
          </cell>
          <cell r="C504" t="str">
            <v>MM SHAMPOO AUTOMOTRIZ 10 L/100 PLT</v>
          </cell>
          <cell r="D504">
            <v>5</v>
          </cell>
          <cell r="E504">
            <v>42874</v>
          </cell>
          <cell r="F504">
            <v>42874</v>
          </cell>
          <cell r="G504" t="str">
            <v>EM 106597</v>
          </cell>
          <cell r="H504">
            <v>19</v>
          </cell>
          <cell r="I504">
            <v>5345.61895</v>
          </cell>
          <cell r="J504">
            <v>101566.76</v>
          </cell>
          <cell r="K504">
            <v>20</v>
          </cell>
          <cell r="L504">
            <v>106959.87</v>
          </cell>
          <cell r="M504" t="str">
            <v>MM</v>
          </cell>
          <cell r="N504" t="str">
            <v>MM SHAMPOO AUTOMOTRIZ 10 L</v>
          </cell>
          <cell r="O504">
            <v>0</v>
          </cell>
          <cell r="P504" t="str">
            <v>DETERGENTE 80081</v>
          </cell>
          <cell r="Q504">
            <v>1000</v>
          </cell>
          <cell r="R504">
            <v>19000</v>
          </cell>
        </row>
        <row r="505">
          <cell r="B505" t="str">
            <v>109012-000600</v>
          </cell>
          <cell r="C505" t="str">
            <v>MM ABRILLANTADOR DE VINIL 5/1 L/116 PLT</v>
          </cell>
          <cell r="D505">
            <v>5</v>
          </cell>
          <cell r="E505">
            <v>42867</v>
          </cell>
          <cell r="F505">
            <v>42867</v>
          </cell>
          <cell r="G505" t="str">
            <v>EM 106255</v>
          </cell>
          <cell r="H505">
            <v>29</v>
          </cell>
          <cell r="I505">
            <v>9059.2386200000001</v>
          </cell>
          <cell r="J505">
            <v>262717.92</v>
          </cell>
          <cell r="K505">
            <v>31</v>
          </cell>
          <cell r="L505">
            <v>281344.45</v>
          </cell>
          <cell r="M505" t="str">
            <v>MM</v>
          </cell>
          <cell r="N505" t="str">
            <v>ABRILLANTADOR DE VINIL 5+1 L</v>
          </cell>
          <cell r="O505">
            <v>0</v>
          </cell>
          <cell r="P505" t="str">
            <v>DETERGENTE 80081</v>
          </cell>
          <cell r="Q505">
            <v>696</v>
          </cell>
          <cell r="R505">
            <v>20184</v>
          </cell>
        </row>
        <row r="506">
          <cell r="B506" t="str">
            <v>109012-000600</v>
          </cell>
          <cell r="C506" t="str">
            <v>MM ABRILLANTADOR DE VINIL 5/1 L/116 PLT</v>
          </cell>
          <cell r="D506">
            <v>5</v>
          </cell>
          <cell r="E506">
            <v>42884</v>
          </cell>
          <cell r="F506">
            <v>42881</v>
          </cell>
          <cell r="G506" t="str">
            <v>EM 106953</v>
          </cell>
          <cell r="H506">
            <v>16</v>
          </cell>
          <cell r="I506">
            <v>8939.2012500000001</v>
          </cell>
          <cell r="J506">
            <v>143027.22</v>
          </cell>
          <cell r="K506">
            <v>18</v>
          </cell>
          <cell r="L506">
            <v>161178.47</v>
          </cell>
          <cell r="M506" t="str">
            <v>MM</v>
          </cell>
          <cell r="N506" t="str">
            <v>ABRILLANTADOR DE VINIL 5+1 L</v>
          </cell>
          <cell r="O506">
            <v>0</v>
          </cell>
          <cell r="P506" t="str">
            <v>DETERGENTE 80081</v>
          </cell>
          <cell r="Q506">
            <v>696</v>
          </cell>
          <cell r="R506">
            <v>11136</v>
          </cell>
        </row>
        <row r="507">
          <cell r="B507" t="str">
            <v>109012-000600</v>
          </cell>
          <cell r="C507" t="str">
            <v>MM ABRILLANTADOR DE VINIL 5/1 L/116 PLT</v>
          </cell>
          <cell r="D507">
            <v>5</v>
          </cell>
          <cell r="E507">
            <v>42884</v>
          </cell>
          <cell r="F507">
            <v>42884</v>
          </cell>
          <cell r="G507" t="str">
            <v>EM 106985</v>
          </cell>
          <cell r="H507">
            <v>8</v>
          </cell>
          <cell r="I507">
            <v>8938.4825000000001</v>
          </cell>
          <cell r="J507">
            <v>71507.86</v>
          </cell>
          <cell r="K507">
            <v>8</v>
          </cell>
          <cell r="L507">
            <v>71507.86</v>
          </cell>
          <cell r="M507" t="str">
            <v>MM</v>
          </cell>
          <cell r="N507" t="str">
            <v>ABRILLANTADOR DE VINIL 5+1 L</v>
          </cell>
          <cell r="O507">
            <v>0</v>
          </cell>
          <cell r="P507" t="str">
            <v>DETERGENTE 80081</v>
          </cell>
          <cell r="Q507">
            <v>696</v>
          </cell>
          <cell r="R507">
            <v>5568</v>
          </cell>
        </row>
        <row r="508">
          <cell r="B508" t="str">
            <v>109013-001000</v>
          </cell>
          <cell r="C508" t="str">
            <v>MM LIMPIADOR MULTIUSOS BRISA DE MAR 10 L/90 PLT</v>
          </cell>
          <cell r="D508">
            <v>5</v>
          </cell>
          <cell r="E508">
            <v>42857</v>
          </cell>
          <cell r="F508">
            <v>42857</v>
          </cell>
          <cell r="G508" t="str">
            <v>EM 105612</v>
          </cell>
          <cell r="H508">
            <v>11</v>
          </cell>
          <cell r="I508">
            <v>3612.51818</v>
          </cell>
          <cell r="J508">
            <v>39737.699999999997</v>
          </cell>
          <cell r="K508">
            <v>156</v>
          </cell>
          <cell r="L508">
            <v>563011.18000000005</v>
          </cell>
          <cell r="M508" t="str">
            <v>MM</v>
          </cell>
          <cell r="N508" t="str">
            <v>LIMPIADOR MULTIUSOS BRISA DE MAR 10 L</v>
          </cell>
          <cell r="O508">
            <v>0</v>
          </cell>
          <cell r="P508" t="str">
            <v>OTROS 20029</v>
          </cell>
          <cell r="Q508">
            <v>900</v>
          </cell>
          <cell r="R508">
            <v>9900</v>
          </cell>
        </row>
        <row r="509">
          <cell r="B509" t="str">
            <v>109013-001000</v>
          </cell>
          <cell r="C509" t="str">
            <v>MM LIMPIADOR MULTIUSOS BRISA DE MAR 10 L/90 PLT</v>
          </cell>
          <cell r="D509">
            <v>5</v>
          </cell>
          <cell r="E509">
            <v>42857</v>
          </cell>
          <cell r="F509">
            <v>42857</v>
          </cell>
          <cell r="G509" t="str">
            <v>EM 105613</v>
          </cell>
          <cell r="H509">
            <v>11</v>
          </cell>
          <cell r="I509">
            <v>3612.52</v>
          </cell>
          <cell r="J509">
            <v>39737.72</v>
          </cell>
          <cell r="K509">
            <v>167</v>
          </cell>
          <cell r="L509">
            <v>602748.9</v>
          </cell>
          <cell r="M509" t="str">
            <v>MM</v>
          </cell>
          <cell r="N509" t="str">
            <v>LIMPIADOR MULTIUSOS BRISA DE MAR 10 L</v>
          </cell>
          <cell r="O509">
            <v>0</v>
          </cell>
          <cell r="P509" t="str">
            <v>OTROS 20029</v>
          </cell>
          <cell r="Q509">
            <v>900</v>
          </cell>
          <cell r="R509">
            <v>9900</v>
          </cell>
        </row>
        <row r="510">
          <cell r="B510" t="str">
            <v>109013-001000</v>
          </cell>
          <cell r="C510" t="str">
            <v>MM LIMPIADOR MULTIUSOS BRISA DE MAR 10 L/90 PLT</v>
          </cell>
          <cell r="D510">
            <v>5</v>
          </cell>
          <cell r="E510">
            <v>42857</v>
          </cell>
          <cell r="F510">
            <v>42857</v>
          </cell>
          <cell r="G510" t="str">
            <v>EM 105614</v>
          </cell>
          <cell r="H510">
            <v>11</v>
          </cell>
          <cell r="I510">
            <v>3612.51818</v>
          </cell>
          <cell r="J510">
            <v>39737.699999999997</v>
          </cell>
          <cell r="K510">
            <v>178</v>
          </cell>
          <cell r="L510">
            <v>642486.6</v>
          </cell>
          <cell r="M510" t="str">
            <v>MM</v>
          </cell>
          <cell r="N510" t="str">
            <v>LIMPIADOR MULTIUSOS BRISA DE MAR 10 L</v>
          </cell>
          <cell r="O510">
            <v>0</v>
          </cell>
          <cell r="P510" t="str">
            <v>OTROS 20029</v>
          </cell>
          <cell r="Q510">
            <v>900</v>
          </cell>
          <cell r="R510">
            <v>9900</v>
          </cell>
        </row>
        <row r="511">
          <cell r="B511" t="str">
            <v>109013-001000</v>
          </cell>
          <cell r="C511" t="str">
            <v>MM LIMPIADOR MULTIUSOS BRISA DE MAR 10 L/90 PLT</v>
          </cell>
          <cell r="D511">
            <v>5</v>
          </cell>
          <cell r="E511">
            <v>42857</v>
          </cell>
          <cell r="F511">
            <v>42857</v>
          </cell>
          <cell r="G511" t="str">
            <v>EM 105615</v>
          </cell>
          <cell r="H511">
            <v>10</v>
          </cell>
          <cell r="I511">
            <v>3612.5140000000001</v>
          </cell>
          <cell r="J511">
            <v>36125.14</v>
          </cell>
          <cell r="K511">
            <v>188</v>
          </cell>
          <cell r="L511">
            <v>678611.74</v>
          </cell>
          <cell r="M511" t="str">
            <v>MM</v>
          </cell>
          <cell r="N511" t="str">
            <v>LIMPIADOR MULTIUSOS BRISA DE MAR 10 L</v>
          </cell>
          <cell r="O511">
            <v>0</v>
          </cell>
          <cell r="P511" t="str">
            <v>OTROS 20029</v>
          </cell>
          <cell r="Q511">
            <v>900</v>
          </cell>
          <cell r="R511">
            <v>9000</v>
          </cell>
        </row>
        <row r="512">
          <cell r="B512" t="str">
            <v>109013-001000</v>
          </cell>
          <cell r="C512" t="str">
            <v>MM LIMPIADOR MULTIUSOS BRISA DE MAR 10 L/90 PLT</v>
          </cell>
          <cell r="D512">
            <v>5</v>
          </cell>
          <cell r="E512">
            <v>42858</v>
          </cell>
          <cell r="F512">
            <v>42858</v>
          </cell>
          <cell r="G512" t="str">
            <v>EM 105687</v>
          </cell>
          <cell r="H512">
            <v>11</v>
          </cell>
          <cell r="I512">
            <v>3584.8409099999999</v>
          </cell>
          <cell r="J512">
            <v>39433.25</v>
          </cell>
          <cell r="K512">
            <v>178</v>
          </cell>
          <cell r="L512">
            <v>642383.23</v>
          </cell>
          <cell r="M512" t="str">
            <v>MM</v>
          </cell>
          <cell r="N512" t="str">
            <v>LIMPIADOR MULTIUSOS BRISA DE MAR 10 L</v>
          </cell>
          <cell r="O512">
            <v>0</v>
          </cell>
          <cell r="P512" t="str">
            <v>OTROS 20029</v>
          </cell>
          <cell r="Q512">
            <v>900</v>
          </cell>
          <cell r="R512">
            <v>9900</v>
          </cell>
        </row>
        <row r="513">
          <cell r="B513" t="str">
            <v>109013-001000</v>
          </cell>
          <cell r="C513" t="str">
            <v>MM LIMPIADOR MULTIUSOS BRISA DE MAR 10 L/90 PLT</v>
          </cell>
          <cell r="D513">
            <v>5</v>
          </cell>
          <cell r="E513">
            <v>42858</v>
          </cell>
          <cell r="F513">
            <v>42858</v>
          </cell>
          <cell r="G513" t="str">
            <v>EM 105688</v>
          </cell>
          <cell r="H513">
            <v>11</v>
          </cell>
          <cell r="I513">
            <v>3584.8427299999998</v>
          </cell>
          <cell r="J513">
            <v>39433.269999999997</v>
          </cell>
          <cell r="K513">
            <v>189</v>
          </cell>
          <cell r="L513">
            <v>681816.5</v>
          </cell>
          <cell r="M513" t="str">
            <v>MM</v>
          </cell>
          <cell r="N513" t="str">
            <v>LIMPIADOR MULTIUSOS BRISA DE MAR 10 L</v>
          </cell>
          <cell r="O513">
            <v>0</v>
          </cell>
          <cell r="P513" t="str">
            <v>OTROS 20029</v>
          </cell>
          <cell r="Q513">
            <v>900</v>
          </cell>
          <cell r="R513">
            <v>9900</v>
          </cell>
        </row>
        <row r="514">
          <cell r="B514" t="str">
            <v>109013-001000</v>
          </cell>
          <cell r="C514" t="str">
            <v>MM LIMPIADOR MULTIUSOS BRISA DE MAR 10 L/90 PLT</v>
          </cell>
          <cell r="D514">
            <v>5</v>
          </cell>
          <cell r="E514">
            <v>42858</v>
          </cell>
          <cell r="F514">
            <v>42858</v>
          </cell>
          <cell r="G514" t="str">
            <v>EM 105705</v>
          </cell>
          <cell r="H514">
            <v>11</v>
          </cell>
          <cell r="I514">
            <v>3584.8418200000001</v>
          </cell>
          <cell r="J514">
            <v>39433.26</v>
          </cell>
          <cell r="K514">
            <v>200</v>
          </cell>
          <cell r="L514">
            <v>721249.76</v>
          </cell>
          <cell r="M514" t="str">
            <v>MM</v>
          </cell>
          <cell r="N514" t="str">
            <v>LIMPIADOR MULTIUSOS BRISA DE MAR 10 L</v>
          </cell>
          <cell r="O514">
            <v>0</v>
          </cell>
          <cell r="P514" t="str">
            <v>OTROS 20029</v>
          </cell>
          <cell r="Q514">
            <v>900</v>
          </cell>
          <cell r="R514">
            <v>9900</v>
          </cell>
        </row>
        <row r="515">
          <cell r="B515" t="str">
            <v>109013-001000</v>
          </cell>
          <cell r="C515" t="str">
            <v>MM LIMPIADOR MULTIUSOS BRISA DE MAR 10 L/90 PLT</v>
          </cell>
          <cell r="D515">
            <v>5</v>
          </cell>
          <cell r="E515">
            <v>42858</v>
          </cell>
          <cell r="F515">
            <v>42858</v>
          </cell>
          <cell r="G515" t="str">
            <v>EM 105706</v>
          </cell>
          <cell r="H515">
            <v>11</v>
          </cell>
          <cell r="I515">
            <v>3584.85455</v>
          </cell>
          <cell r="J515">
            <v>39433.4</v>
          </cell>
          <cell r="K515">
            <v>211</v>
          </cell>
          <cell r="L515">
            <v>760683.16</v>
          </cell>
          <cell r="M515" t="str">
            <v>MM</v>
          </cell>
          <cell r="N515" t="str">
            <v>LIMPIADOR MULTIUSOS BRISA DE MAR 10 L</v>
          </cell>
          <cell r="O515">
            <v>0</v>
          </cell>
          <cell r="P515" t="str">
            <v>OTROS 20029</v>
          </cell>
          <cell r="Q515">
            <v>900</v>
          </cell>
          <cell r="R515">
            <v>9900</v>
          </cell>
        </row>
        <row r="516">
          <cell r="B516" t="str">
            <v>109013-001000</v>
          </cell>
          <cell r="C516" t="str">
            <v>MM LIMPIADOR MULTIUSOS BRISA DE MAR 10 L/90 PLT</v>
          </cell>
          <cell r="D516">
            <v>5</v>
          </cell>
          <cell r="E516">
            <v>42860</v>
          </cell>
          <cell r="F516">
            <v>42859</v>
          </cell>
          <cell r="G516" t="str">
            <v>EM 105863</v>
          </cell>
          <cell r="H516">
            <v>45</v>
          </cell>
          <cell r="I516">
            <v>3617.41444</v>
          </cell>
          <cell r="J516">
            <v>162783.65</v>
          </cell>
          <cell r="K516">
            <v>186</v>
          </cell>
          <cell r="L516">
            <v>671246.97</v>
          </cell>
          <cell r="M516" t="str">
            <v>MM</v>
          </cell>
          <cell r="N516" t="str">
            <v>LIMPIADOR MULTIUSOS BRISA DE MAR 10 L</v>
          </cell>
          <cell r="O516">
            <v>0</v>
          </cell>
          <cell r="P516" t="str">
            <v>OTROS 20029</v>
          </cell>
          <cell r="Q516">
            <v>900</v>
          </cell>
          <cell r="R516">
            <v>40500</v>
          </cell>
        </row>
        <row r="517">
          <cell r="B517" t="str">
            <v>109013-001000</v>
          </cell>
          <cell r="C517" t="str">
            <v>MM LIMPIADOR MULTIUSOS BRISA DE MAR 10 L/90 PLT</v>
          </cell>
          <cell r="D517">
            <v>5</v>
          </cell>
          <cell r="E517">
            <v>42860</v>
          </cell>
          <cell r="F517">
            <v>42860</v>
          </cell>
          <cell r="G517" t="str">
            <v>EM 105883</v>
          </cell>
          <cell r="H517">
            <v>11</v>
          </cell>
          <cell r="I517">
            <v>3617.4163600000002</v>
          </cell>
          <cell r="J517">
            <v>39791.58</v>
          </cell>
          <cell r="K517">
            <v>166</v>
          </cell>
          <cell r="L517">
            <v>599164.05000000005</v>
          </cell>
          <cell r="M517" t="str">
            <v>MM</v>
          </cell>
          <cell r="N517" t="str">
            <v>LIMPIADOR MULTIUSOS BRISA DE MAR 10 L</v>
          </cell>
          <cell r="O517">
            <v>0</v>
          </cell>
          <cell r="P517" t="str">
            <v>OTROS 20029</v>
          </cell>
          <cell r="Q517">
            <v>900</v>
          </cell>
          <cell r="R517">
            <v>9900</v>
          </cell>
        </row>
        <row r="518">
          <cell r="B518" t="str">
            <v>109013-001000</v>
          </cell>
          <cell r="C518" t="str">
            <v>MM LIMPIADOR MULTIUSOS BRISA DE MAR 10 L/90 PLT</v>
          </cell>
          <cell r="D518">
            <v>5</v>
          </cell>
          <cell r="E518">
            <v>42860</v>
          </cell>
          <cell r="F518">
            <v>42860</v>
          </cell>
          <cell r="G518" t="str">
            <v>EM 105884</v>
          </cell>
          <cell r="H518">
            <v>11</v>
          </cell>
          <cell r="I518">
            <v>3617.41455</v>
          </cell>
          <cell r="J518">
            <v>39791.56</v>
          </cell>
          <cell r="K518">
            <v>177</v>
          </cell>
          <cell r="L518">
            <v>638955.61</v>
          </cell>
          <cell r="M518" t="str">
            <v>MM</v>
          </cell>
          <cell r="N518" t="str">
            <v>LIMPIADOR MULTIUSOS BRISA DE MAR 10 L</v>
          </cell>
          <cell r="O518">
            <v>0</v>
          </cell>
          <cell r="P518" t="str">
            <v>OTROS 20029</v>
          </cell>
          <cell r="Q518">
            <v>900</v>
          </cell>
          <cell r="R518">
            <v>9900</v>
          </cell>
        </row>
        <row r="519">
          <cell r="B519" t="str">
            <v>109013-001000</v>
          </cell>
          <cell r="C519" t="str">
            <v>MM LIMPIADOR MULTIUSOS BRISA DE MAR 10 L/90 PLT</v>
          </cell>
          <cell r="D519">
            <v>5</v>
          </cell>
          <cell r="E519">
            <v>42860</v>
          </cell>
          <cell r="F519">
            <v>42860</v>
          </cell>
          <cell r="G519" t="str">
            <v>EM 105885</v>
          </cell>
          <cell r="H519">
            <v>11</v>
          </cell>
          <cell r="I519">
            <v>3617.4154600000002</v>
          </cell>
          <cell r="J519">
            <v>39791.57</v>
          </cell>
          <cell r="K519">
            <v>188</v>
          </cell>
          <cell r="L519">
            <v>678747.18</v>
          </cell>
          <cell r="M519" t="str">
            <v>MM</v>
          </cell>
          <cell r="N519" t="str">
            <v>LIMPIADOR MULTIUSOS BRISA DE MAR 10 L</v>
          </cell>
          <cell r="O519">
            <v>0</v>
          </cell>
          <cell r="P519" t="str">
            <v>OTROS 20029</v>
          </cell>
          <cell r="Q519">
            <v>900</v>
          </cell>
          <cell r="R519">
            <v>9900</v>
          </cell>
        </row>
        <row r="520">
          <cell r="B520" t="str">
            <v>109013-001000</v>
          </cell>
          <cell r="C520" t="str">
            <v>MM LIMPIADOR MULTIUSOS BRISA DE MAR 10 L/90 PLT</v>
          </cell>
          <cell r="D520">
            <v>5</v>
          </cell>
          <cell r="E520">
            <v>42860</v>
          </cell>
          <cell r="F520">
            <v>42860</v>
          </cell>
          <cell r="G520" t="str">
            <v>EM 105886</v>
          </cell>
          <cell r="H520">
            <v>11</v>
          </cell>
          <cell r="I520">
            <v>3617.4090900000001</v>
          </cell>
          <cell r="J520">
            <v>39791.5</v>
          </cell>
          <cell r="K520">
            <v>199</v>
          </cell>
          <cell r="L520">
            <v>718538.68</v>
          </cell>
          <cell r="M520" t="str">
            <v>MM</v>
          </cell>
          <cell r="N520" t="str">
            <v>LIMPIADOR MULTIUSOS BRISA DE MAR 10 L</v>
          </cell>
          <cell r="O520">
            <v>0</v>
          </cell>
          <cell r="P520" t="str">
            <v>OTROS 20029</v>
          </cell>
          <cell r="Q520">
            <v>900</v>
          </cell>
          <cell r="R520">
            <v>9900</v>
          </cell>
        </row>
        <row r="521">
          <cell r="B521" t="str">
            <v>109013-001000</v>
          </cell>
          <cell r="C521" t="str">
            <v>MM LIMPIADOR MULTIUSOS BRISA DE MAR 10 L/90 PLT</v>
          </cell>
          <cell r="D521">
            <v>5</v>
          </cell>
          <cell r="E521">
            <v>42860</v>
          </cell>
          <cell r="F521">
            <v>42860</v>
          </cell>
          <cell r="G521" t="str">
            <v>EM 105887</v>
          </cell>
          <cell r="H521">
            <v>1</v>
          </cell>
          <cell r="I521">
            <v>3617.4</v>
          </cell>
          <cell r="J521">
            <v>3617.4</v>
          </cell>
          <cell r="K521">
            <v>200</v>
          </cell>
          <cell r="L521">
            <v>722156.08</v>
          </cell>
          <cell r="M521" t="str">
            <v>MM</v>
          </cell>
          <cell r="N521" t="str">
            <v>LIMPIADOR MULTIUSOS BRISA DE MAR 10 L</v>
          </cell>
          <cell r="O521">
            <v>0</v>
          </cell>
          <cell r="P521" t="str">
            <v>OTROS 20029</v>
          </cell>
          <cell r="Q521">
            <v>900</v>
          </cell>
          <cell r="R521">
            <v>900</v>
          </cell>
        </row>
        <row r="522">
          <cell r="B522" t="str">
            <v>109013-001000</v>
          </cell>
          <cell r="C522" t="str">
            <v>MM LIMPIADOR MULTIUSOS BRISA DE MAR 10 L/90 PLT</v>
          </cell>
          <cell r="D522">
            <v>5</v>
          </cell>
          <cell r="E522">
            <v>42863</v>
          </cell>
          <cell r="F522">
            <v>42863</v>
          </cell>
          <cell r="G522" t="str">
            <v>EM 105960</v>
          </cell>
          <cell r="H522">
            <v>12</v>
          </cell>
          <cell r="I522">
            <v>3615.15083</v>
          </cell>
          <cell r="J522">
            <v>43381.81</v>
          </cell>
          <cell r="K522">
            <v>175</v>
          </cell>
          <cell r="L522">
            <v>631939.03</v>
          </cell>
          <cell r="M522" t="str">
            <v>MM</v>
          </cell>
          <cell r="N522" t="str">
            <v>LIMPIADOR MULTIUSOS BRISA DE MAR 10 L</v>
          </cell>
          <cell r="O522">
            <v>0</v>
          </cell>
          <cell r="P522" t="str">
            <v>OTROS 20029</v>
          </cell>
          <cell r="Q522">
            <v>900</v>
          </cell>
          <cell r="R522">
            <v>10800</v>
          </cell>
        </row>
        <row r="523">
          <cell r="B523" t="str">
            <v>109013-001000</v>
          </cell>
          <cell r="C523" t="str">
            <v>MM LIMPIADOR MULTIUSOS BRISA DE MAR 10 L/90 PLT</v>
          </cell>
          <cell r="D523">
            <v>5</v>
          </cell>
          <cell r="E523">
            <v>42864</v>
          </cell>
          <cell r="F523">
            <v>42863</v>
          </cell>
          <cell r="G523" t="str">
            <v>EM 105993</v>
          </cell>
          <cell r="H523">
            <v>11</v>
          </cell>
          <cell r="I523">
            <v>4363.8390900000004</v>
          </cell>
          <cell r="J523">
            <v>48002.23</v>
          </cell>
          <cell r="K523">
            <v>165</v>
          </cell>
          <cell r="L523">
            <v>604108.57999999996</v>
          </cell>
          <cell r="M523" t="str">
            <v>MM</v>
          </cell>
          <cell r="N523" t="str">
            <v>LIMPIADOR MULTIUSOS BRISA DE MAR 10 L</v>
          </cell>
          <cell r="O523">
            <v>0</v>
          </cell>
          <cell r="P523" t="str">
            <v>OTROS 20029</v>
          </cell>
          <cell r="Q523">
            <v>900</v>
          </cell>
          <cell r="R523">
            <v>9900</v>
          </cell>
        </row>
        <row r="524">
          <cell r="B524" t="str">
            <v>109013-001000</v>
          </cell>
          <cell r="C524" t="str">
            <v>MM LIMPIADOR MULTIUSOS BRISA DE MAR 10 L/90 PLT</v>
          </cell>
          <cell r="D524">
            <v>5</v>
          </cell>
          <cell r="E524">
            <v>42864</v>
          </cell>
          <cell r="F524">
            <v>42863</v>
          </cell>
          <cell r="G524" t="str">
            <v>EM 105996</v>
          </cell>
          <cell r="H524">
            <v>9</v>
          </cell>
          <cell r="I524">
            <v>4363.8377799999998</v>
          </cell>
          <cell r="J524">
            <v>39274.54</v>
          </cell>
          <cell r="K524">
            <v>174</v>
          </cell>
          <cell r="L524">
            <v>643383.12</v>
          </cell>
          <cell r="M524" t="str">
            <v>MM</v>
          </cell>
          <cell r="N524" t="str">
            <v>LIMPIADOR MULTIUSOS BRISA DE MAR 10 L</v>
          </cell>
          <cell r="O524">
            <v>0</v>
          </cell>
          <cell r="P524" t="str">
            <v>OTROS 20029</v>
          </cell>
          <cell r="Q524">
            <v>900</v>
          </cell>
          <cell r="R524">
            <v>8100</v>
          </cell>
        </row>
        <row r="525">
          <cell r="B525" t="str">
            <v>109013-001000</v>
          </cell>
          <cell r="C525" t="str">
            <v>MM LIMPIADOR MULTIUSOS BRISA DE MAR 10 L/90 PLT</v>
          </cell>
          <cell r="D525">
            <v>5</v>
          </cell>
          <cell r="E525">
            <v>42864</v>
          </cell>
          <cell r="F525">
            <v>42863</v>
          </cell>
          <cell r="G525" t="str">
            <v>EM 105997</v>
          </cell>
          <cell r="H525">
            <v>11</v>
          </cell>
          <cell r="I525">
            <v>4363.8381799999997</v>
          </cell>
          <cell r="J525">
            <v>48002.22</v>
          </cell>
          <cell r="K525">
            <v>185</v>
          </cell>
          <cell r="L525">
            <v>691385.34</v>
          </cell>
          <cell r="M525" t="str">
            <v>MM</v>
          </cell>
          <cell r="N525" t="str">
            <v>LIMPIADOR MULTIUSOS BRISA DE MAR 10 L</v>
          </cell>
          <cell r="O525">
            <v>0</v>
          </cell>
          <cell r="P525" t="str">
            <v>OTROS 20029</v>
          </cell>
          <cell r="Q525">
            <v>900</v>
          </cell>
          <cell r="R525">
            <v>9900</v>
          </cell>
        </row>
        <row r="526">
          <cell r="B526" t="str">
            <v>109013-001000</v>
          </cell>
          <cell r="C526" t="str">
            <v>MM LIMPIADOR MULTIUSOS BRISA DE MAR 10 L/90 PLT</v>
          </cell>
          <cell r="D526">
            <v>5</v>
          </cell>
          <cell r="E526">
            <v>42864</v>
          </cell>
          <cell r="F526">
            <v>42864</v>
          </cell>
          <cell r="G526" t="str">
            <v>EM 106045</v>
          </cell>
          <cell r="H526">
            <v>11</v>
          </cell>
          <cell r="I526">
            <v>4363.8390900000004</v>
          </cell>
          <cell r="J526">
            <v>48002.23</v>
          </cell>
          <cell r="K526">
            <v>124</v>
          </cell>
          <cell r="L526">
            <v>470307.87</v>
          </cell>
          <cell r="M526" t="str">
            <v>MM</v>
          </cell>
          <cell r="N526" t="str">
            <v>LIMPIADOR MULTIUSOS BRISA DE MAR 10 L</v>
          </cell>
          <cell r="O526">
            <v>0</v>
          </cell>
          <cell r="P526" t="str">
            <v>OTROS 20029</v>
          </cell>
          <cell r="Q526">
            <v>900</v>
          </cell>
          <cell r="R526">
            <v>9900</v>
          </cell>
        </row>
        <row r="527">
          <cell r="B527" t="str">
            <v>109013-001000</v>
          </cell>
          <cell r="C527" t="str">
            <v>MM LIMPIADOR MULTIUSOS BRISA DE MAR 10 L/90 PLT</v>
          </cell>
          <cell r="D527">
            <v>5</v>
          </cell>
          <cell r="E527">
            <v>42864</v>
          </cell>
          <cell r="F527">
            <v>42864</v>
          </cell>
          <cell r="G527" t="str">
            <v>EM 106046</v>
          </cell>
          <cell r="H527">
            <v>11</v>
          </cell>
          <cell r="I527">
            <v>4363.84</v>
          </cell>
          <cell r="J527">
            <v>48002.239999999998</v>
          </cell>
          <cell r="K527">
            <v>135</v>
          </cell>
          <cell r="L527">
            <v>518310.11</v>
          </cell>
          <cell r="M527" t="str">
            <v>MM</v>
          </cell>
          <cell r="N527" t="str">
            <v>LIMPIADOR MULTIUSOS BRISA DE MAR 10 L</v>
          </cell>
          <cell r="O527">
            <v>0</v>
          </cell>
          <cell r="P527" t="str">
            <v>OTROS 20029</v>
          </cell>
          <cell r="Q527">
            <v>900</v>
          </cell>
          <cell r="R527">
            <v>9900</v>
          </cell>
        </row>
        <row r="528">
          <cell r="B528" t="str">
            <v>109013-001000</v>
          </cell>
          <cell r="C528" t="str">
            <v>MM LIMPIADOR MULTIUSOS BRISA DE MAR 10 L/90 PLT</v>
          </cell>
          <cell r="D528">
            <v>5</v>
          </cell>
          <cell r="E528">
            <v>42864</v>
          </cell>
          <cell r="F528">
            <v>42864</v>
          </cell>
          <cell r="G528" t="str">
            <v>EM 106047</v>
          </cell>
          <cell r="H528">
            <v>12</v>
          </cell>
          <cell r="I528">
            <v>4363.84</v>
          </cell>
          <cell r="J528">
            <v>52366.080000000002</v>
          </cell>
          <cell r="K528">
            <v>147</v>
          </cell>
          <cell r="L528">
            <v>570676.18999999994</v>
          </cell>
          <cell r="M528" t="str">
            <v>MM</v>
          </cell>
          <cell r="N528" t="str">
            <v>LIMPIADOR MULTIUSOS BRISA DE MAR 10 L</v>
          </cell>
          <cell r="O528">
            <v>0</v>
          </cell>
          <cell r="P528" t="str">
            <v>OTROS 20029</v>
          </cell>
          <cell r="Q528">
            <v>900</v>
          </cell>
          <cell r="R528">
            <v>10800</v>
          </cell>
        </row>
        <row r="529">
          <cell r="B529" t="str">
            <v>109013-001000</v>
          </cell>
          <cell r="C529" t="str">
            <v>MM LIMPIADOR MULTIUSOS BRISA DE MAR 10 L/90 PLT</v>
          </cell>
          <cell r="D529">
            <v>5</v>
          </cell>
          <cell r="E529">
            <v>42864</v>
          </cell>
          <cell r="F529">
            <v>42864</v>
          </cell>
          <cell r="G529" t="str">
            <v>EM 106048</v>
          </cell>
          <cell r="H529">
            <v>11</v>
          </cell>
          <cell r="I529">
            <v>4363.8381799999997</v>
          </cell>
          <cell r="J529">
            <v>48002.22</v>
          </cell>
          <cell r="K529">
            <v>158</v>
          </cell>
          <cell r="L529">
            <v>618678.41</v>
          </cell>
          <cell r="M529" t="str">
            <v>MM</v>
          </cell>
          <cell r="N529" t="str">
            <v>LIMPIADOR MULTIUSOS BRISA DE MAR 10 L</v>
          </cell>
          <cell r="O529">
            <v>0</v>
          </cell>
          <cell r="P529" t="str">
            <v>OTROS 20029</v>
          </cell>
          <cell r="Q529">
            <v>900</v>
          </cell>
          <cell r="R529">
            <v>9900</v>
          </cell>
        </row>
        <row r="530">
          <cell r="B530" t="str">
            <v>109013-001000</v>
          </cell>
          <cell r="C530" t="str">
            <v>MM LIMPIADOR MULTIUSOS BRISA DE MAR 10 L/90 PLT</v>
          </cell>
          <cell r="D530">
            <v>5</v>
          </cell>
          <cell r="E530">
            <v>42865</v>
          </cell>
          <cell r="F530">
            <v>42865</v>
          </cell>
          <cell r="G530" t="str">
            <v>EM 106095</v>
          </cell>
          <cell r="H530">
            <v>12</v>
          </cell>
          <cell r="I530">
            <v>4188.9733299999998</v>
          </cell>
          <cell r="J530">
            <v>50267.68</v>
          </cell>
          <cell r="K530">
            <v>143</v>
          </cell>
          <cell r="L530">
            <v>563222.56999999995</v>
          </cell>
          <cell r="M530" t="str">
            <v>MM</v>
          </cell>
          <cell r="N530" t="str">
            <v>LIMPIADOR MULTIUSOS BRISA DE MAR 10 L</v>
          </cell>
          <cell r="O530">
            <v>0</v>
          </cell>
          <cell r="P530" t="str">
            <v>OTROS 20029</v>
          </cell>
          <cell r="Q530">
            <v>900</v>
          </cell>
          <cell r="R530">
            <v>10800</v>
          </cell>
        </row>
        <row r="531">
          <cell r="B531" t="str">
            <v>109013-001000</v>
          </cell>
          <cell r="C531" t="str">
            <v>MM LIMPIADOR MULTIUSOS BRISA DE MAR 10 L/90 PLT</v>
          </cell>
          <cell r="D531">
            <v>5</v>
          </cell>
          <cell r="E531">
            <v>42866</v>
          </cell>
          <cell r="F531">
            <v>42865</v>
          </cell>
          <cell r="G531" t="str">
            <v>EM 106131</v>
          </cell>
          <cell r="H531">
            <v>11</v>
          </cell>
          <cell r="I531">
            <v>4189.1563599999999</v>
          </cell>
          <cell r="J531">
            <v>46080.72</v>
          </cell>
          <cell r="K531">
            <v>122</v>
          </cell>
          <cell r="L531">
            <v>483267.45</v>
          </cell>
          <cell r="M531" t="str">
            <v>MM</v>
          </cell>
          <cell r="N531" t="str">
            <v>LIMPIADOR MULTIUSOS BRISA DE MAR 10 L</v>
          </cell>
          <cell r="O531">
            <v>0</v>
          </cell>
          <cell r="P531" t="str">
            <v>OTROS 20029</v>
          </cell>
          <cell r="Q531">
            <v>900</v>
          </cell>
          <cell r="R531">
            <v>9900</v>
          </cell>
        </row>
        <row r="532">
          <cell r="B532" t="str">
            <v>109013-001000</v>
          </cell>
          <cell r="C532" t="str">
            <v>MM LIMPIADOR MULTIUSOS BRISA DE MAR 10 L/90 PLT</v>
          </cell>
          <cell r="D532">
            <v>5</v>
          </cell>
          <cell r="E532">
            <v>42866</v>
          </cell>
          <cell r="F532">
            <v>42866</v>
          </cell>
          <cell r="G532" t="str">
            <v>EM 106180</v>
          </cell>
          <cell r="H532">
            <v>12</v>
          </cell>
          <cell r="I532">
            <v>4046.3733299999999</v>
          </cell>
          <cell r="J532">
            <v>48556.480000000003</v>
          </cell>
          <cell r="K532">
            <v>134</v>
          </cell>
          <cell r="L532">
            <v>531823.93000000005</v>
          </cell>
          <cell r="M532" t="str">
            <v>MM</v>
          </cell>
          <cell r="N532" t="str">
            <v>LIMPIADOR MULTIUSOS BRISA DE MAR 10 L</v>
          </cell>
          <cell r="O532">
            <v>0</v>
          </cell>
          <cell r="P532" t="str">
            <v>OTROS 20029</v>
          </cell>
          <cell r="Q532">
            <v>900</v>
          </cell>
          <cell r="R532">
            <v>10800</v>
          </cell>
        </row>
        <row r="533">
          <cell r="B533" t="str">
            <v>109013-001000</v>
          </cell>
          <cell r="C533" t="str">
            <v>MM LIMPIADOR MULTIUSOS BRISA DE MAR 10 L/90 PLT</v>
          </cell>
          <cell r="D533">
            <v>5</v>
          </cell>
          <cell r="E533">
            <v>42866</v>
          </cell>
          <cell r="F533">
            <v>42866</v>
          </cell>
          <cell r="G533" t="str">
            <v>EM 106181</v>
          </cell>
          <cell r="H533">
            <v>10</v>
          </cell>
          <cell r="I533">
            <v>4046.3719999999998</v>
          </cell>
          <cell r="J533">
            <v>40463.72</v>
          </cell>
          <cell r="K533">
            <v>144</v>
          </cell>
          <cell r="L533">
            <v>572287.65</v>
          </cell>
          <cell r="M533" t="str">
            <v>MM</v>
          </cell>
          <cell r="N533" t="str">
            <v>LIMPIADOR MULTIUSOS BRISA DE MAR 10 L</v>
          </cell>
          <cell r="O533">
            <v>0</v>
          </cell>
          <cell r="P533" t="str">
            <v>OTROS 20029</v>
          </cell>
          <cell r="Q533">
            <v>900</v>
          </cell>
          <cell r="R533">
            <v>9000</v>
          </cell>
        </row>
        <row r="534">
          <cell r="B534" t="str">
            <v>109013-001000</v>
          </cell>
          <cell r="C534" t="str">
            <v>MM LIMPIADOR MULTIUSOS BRISA DE MAR 10 L/90 PLT</v>
          </cell>
          <cell r="D534">
            <v>5</v>
          </cell>
          <cell r="E534">
            <v>42867</v>
          </cell>
          <cell r="F534">
            <v>42867</v>
          </cell>
          <cell r="G534" t="str">
            <v>EM 106235</v>
          </cell>
          <cell r="H534">
            <v>11</v>
          </cell>
          <cell r="I534">
            <v>4046.4845500000001</v>
          </cell>
          <cell r="J534">
            <v>44511.33</v>
          </cell>
          <cell r="K534">
            <v>132</v>
          </cell>
          <cell r="L534">
            <v>525391.92000000004</v>
          </cell>
          <cell r="M534" t="str">
            <v>MM</v>
          </cell>
          <cell r="N534" t="str">
            <v>LIMPIADOR MULTIUSOS BRISA DE MAR 10 L</v>
          </cell>
          <cell r="O534">
            <v>0</v>
          </cell>
          <cell r="P534" t="str">
            <v>OTROS 20029</v>
          </cell>
          <cell r="Q534">
            <v>900</v>
          </cell>
          <cell r="R534">
            <v>9900</v>
          </cell>
        </row>
        <row r="535">
          <cell r="B535" t="str">
            <v>109013-001000</v>
          </cell>
          <cell r="C535" t="str">
            <v>MM LIMPIADOR MULTIUSOS BRISA DE MAR 10 L/90 PLT</v>
          </cell>
          <cell r="D535">
            <v>5</v>
          </cell>
          <cell r="E535">
            <v>42867</v>
          </cell>
          <cell r="F535">
            <v>42867</v>
          </cell>
          <cell r="G535" t="str">
            <v>EM 106236</v>
          </cell>
          <cell r="H535">
            <v>11</v>
          </cell>
          <cell r="I535">
            <v>4046.4863599999999</v>
          </cell>
          <cell r="J535">
            <v>44511.35</v>
          </cell>
          <cell r="K535">
            <v>143</v>
          </cell>
          <cell r="L535">
            <v>569903.27</v>
          </cell>
          <cell r="M535" t="str">
            <v>MM</v>
          </cell>
          <cell r="N535" t="str">
            <v>LIMPIADOR MULTIUSOS BRISA DE MAR 10 L</v>
          </cell>
          <cell r="O535">
            <v>0</v>
          </cell>
          <cell r="P535" t="str">
            <v>OTROS 20029</v>
          </cell>
          <cell r="Q535">
            <v>900</v>
          </cell>
          <cell r="R535">
            <v>9900</v>
          </cell>
        </row>
        <row r="536">
          <cell r="B536" t="str">
            <v>109013-001000</v>
          </cell>
          <cell r="C536" t="str">
            <v>MM LIMPIADOR MULTIUSOS BRISA DE MAR 10 L/90 PLT</v>
          </cell>
          <cell r="D536">
            <v>5</v>
          </cell>
          <cell r="E536">
            <v>42867</v>
          </cell>
          <cell r="F536">
            <v>42867</v>
          </cell>
          <cell r="G536" t="str">
            <v>EM 106237</v>
          </cell>
          <cell r="H536">
            <v>11</v>
          </cell>
          <cell r="I536">
            <v>4046.4827300000002</v>
          </cell>
          <cell r="J536">
            <v>44511.31</v>
          </cell>
          <cell r="K536">
            <v>154</v>
          </cell>
          <cell r="L536">
            <v>614414.57999999996</v>
          </cell>
          <cell r="M536" t="str">
            <v>MM</v>
          </cell>
          <cell r="N536" t="str">
            <v>LIMPIADOR MULTIUSOS BRISA DE MAR 10 L</v>
          </cell>
          <cell r="O536">
            <v>0</v>
          </cell>
          <cell r="P536" t="str">
            <v>OTROS 20029</v>
          </cell>
          <cell r="Q536">
            <v>900</v>
          </cell>
          <cell r="R536">
            <v>9900</v>
          </cell>
        </row>
        <row r="537">
          <cell r="B537" t="str">
            <v>109013-001000</v>
          </cell>
          <cell r="C537" t="str">
            <v>MM LIMPIADOR MULTIUSOS BRISA DE MAR 10 L/90 PLT</v>
          </cell>
          <cell r="D537">
            <v>5</v>
          </cell>
          <cell r="E537">
            <v>42867</v>
          </cell>
          <cell r="F537">
            <v>42867</v>
          </cell>
          <cell r="G537" t="str">
            <v>EM 106238</v>
          </cell>
          <cell r="H537">
            <v>11</v>
          </cell>
          <cell r="I537">
            <v>4046.4872700000001</v>
          </cell>
          <cell r="J537">
            <v>44511.360000000001</v>
          </cell>
          <cell r="K537">
            <v>165</v>
          </cell>
          <cell r="L537">
            <v>658925.93999999994</v>
          </cell>
          <cell r="M537" t="str">
            <v>MM</v>
          </cell>
          <cell r="N537" t="str">
            <v>LIMPIADOR MULTIUSOS BRISA DE MAR 10 L</v>
          </cell>
          <cell r="O537">
            <v>0</v>
          </cell>
          <cell r="P537" t="str">
            <v>OTROS 20029</v>
          </cell>
          <cell r="Q537">
            <v>900</v>
          </cell>
          <cell r="R537">
            <v>9900</v>
          </cell>
        </row>
        <row r="538">
          <cell r="B538" t="str">
            <v>109013-001000</v>
          </cell>
          <cell r="C538" t="str">
            <v>MM LIMPIADOR MULTIUSOS BRISA DE MAR 10 L/90 PLT</v>
          </cell>
          <cell r="D538">
            <v>5</v>
          </cell>
          <cell r="E538">
            <v>42870</v>
          </cell>
          <cell r="F538">
            <v>42870</v>
          </cell>
          <cell r="G538" t="str">
            <v>EM 106285</v>
          </cell>
          <cell r="H538">
            <v>11</v>
          </cell>
          <cell r="I538">
            <v>3596.5818199999999</v>
          </cell>
          <cell r="J538">
            <v>39562.400000000001</v>
          </cell>
          <cell r="K538">
            <v>118</v>
          </cell>
          <cell r="L538">
            <v>466865.91</v>
          </cell>
          <cell r="M538" t="str">
            <v>MM</v>
          </cell>
          <cell r="N538" t="str">
            <v>LIMPIADOR MULTIUSOS BRISA DE MAR 10 L</v>
          </cell>
          <cell r="O538">
            <v>0</v>
          </cell>
          <cell r="P538" t="str">
            <v>OTROS 20029</v>
          </cell>
          <cell r="Q538">
            <v>900</v>
          </cell>
          <cell r="R538">
            <v>9900</v>
          </cell>
        </row>
        <row r="539">
          <cell r="B539" t="str">
            <v>109013-001000</v>
          </cell>
          <cell r="C539" t="str">
            <v>MM LIMPIADOR MULTIUSOS BRISA DE MAR 10 L/90 PLT</v>
          </cell>
          <cell r="D539">
            <v>5</v>
          </cell>
          <cell r="E539">
            <v>42870</v>
          </cell>
          <cell r="F539">
            <v>42870</v>
          </cell>
          <cell r="G539" t="str">
            <v>EM 106287</v>
          </cell>
          <cell r="H539">
            <v>12</v>
          </cell>
          <cell r="I539">
            <v>3596.3216699999998</v>
          </cell>
          <cell r="J539">
            <v>43155.86</v>
          </cell>
          <cell r="K539">
            <v>130</v>
          </cell>
          <cell r="L539">
            <v>510021.77</v>
          </cell>
          <cell r="M539" t="str">
            <v>MM</v>
          </cell>
          <cell r="N539" t="str">
            <v>LIMPIADOR MULTIUSOS BRISA DE MAR 10 L</v>
          </cell>
          <cell r="O539">
            <v>0</v>
          </cell>
          <cell r="P539" t="str">
            <v>OTROS 20029</v>
          </cell>
          <cell r="Q539">
            <v>900</v>
          </cell>
          <cell r="R539">
            <v>10800</v>
          </cell>
        </row>
        <row r="540">
          <cell r="B540" t="str">
            <v>109013-001000</v>
          </cell>
          <cell r="C540" t="str">
            <v>MM LIMPIADOR MULTIUSOS BRISA DE MAR 10 L/90 PLT</v>
          </cell>
          <cell r="D540">
            <v>5</v>
          </cell>
          <cell r="E540">
            <v>42871</v>
          </cell>
          <cell r="F540">
            <v>42871</v>
          </cell>
          <cell r="G540" t="str">
            <v>EM 106357</v>
          </cell>
          <cell r="H540">
            <v>21</v>
          </cell>
          <cell r="I540">
            <v>3619.1733300000001</v>
          </cell>
          <cell r="J540">
            <v>76002.64</v>
          </cell>
          <cell r="K540">
            <v>142</v>
          </cell>
          <cell r="L540">
            <v>550715.22</v>
          </cell>
          <cell r="M540" t="str">
            <v>MM</v>
          </cell>
          <cell r="N540" t="str">
            <v>LIMPIADOR MULTIUSOS BRISA DE MAR 10 L</v>
          </cell>
          <cell r="O540">
            <v>0</v>
          </cell>
          <cell r="P540" t="str">
            <v>OTROS 20029</v>
          </cell>
          <cell r="Q540">
            <v>900</v>
          </cell>
          <cell r="R540">
            <v>18900</v>
          </cell>
        </row>
        <row r="541">
          <cell r="B541" t="str">
            <v>109013-001000</v>
          </cell>
          <cell r="C541" t="str">
            <v>MM LIMPIADOR MULTIUSOS BRISA DE MAR 10 L/90 PLT</v>
          </cell>
          <cell r="D541">
            <v>5</v>
          </cell>
          <cell r="E541">
            <v>42872</v>
          </cell>
          <cell r="F541">
            <v>42872</v>
          </cell>
          <cell r="G541" t="str">
            <v>EM 106443</v>
          </cell>
          <cell r="H541">
            <v>22</v>
          </cell>
          <cell r="I541">
            <v>3636.8104600000001</v>
          </cell>
          <cell r="J541">
            <v>80009.83</v>
          </cell>
          <cell r="K541">
            <v>144</v>
          </cell>
          <cell r="L541">
            <v>553159.52</v>
          </cell>
          <cell r="M541" t="str">
            <v>MM</v>
          </cell>
          <cell r="N541" t="str">
            <v>LIMPIADOR MULTIUSOS BRISA DE MAR 10 L</v>
          </cell>
          <cell r="O541">
            <v>0</v>
          </cell>
          <cell r="P541" t="str">
            <v>OTROS 20029</v>
          </cell>
          <cell r="Q541">
            <v>900</v>
          </cell>
          <cell r="R541">
            <v>19800</v>
          </cell>
        </row>
        <row r="542">
          <cell r="B542" t="str">
            <v>109013-001000</v>
          </cell>
          <cell r="C542" t="str">
            <v>MM LIMPIADOR MULTIUSOS BRISA DE MAR 10 L/90 PLT</v>
          </cell>
          <cell r="D542">
            <v>5</v>
          </cell>
          <cell r="E542">
            <v>42873</v>
          </cell>
          <cell r="F542">
            <v>42873</v>
          </cell>
          <cell r="G542" t="str">
            <v>EM 106502</v>
          </cell>
          <cell r="H542">
            <v>23</v>
          </cell>
          <cell r="I542">
            <v>3642.3373900000001</v>
          </cell>
          <cell r="J542">
            <v>83773.759999999995</v>
          </cell>
          <cell r="K542">
            <v>142</v>
          </cell>
          <cell r="L542">
            <v>540898.63</v>
          </cell>
          <cell r="M542" t="str">
            <v>MM</v>
          </cell>
          <cell r="N542" t="str">
            <v>LIMPIADOR MULTIUSOS BRISA DE MAR 10 L</v>
          </cell>
          <cell r="O542">
            <v>0</v>
          </cell>
          <cell r="P542" t="str">
            <v>OTROS 20029</v>
          </cell>
          <cell r="Q542">
            <v>900</v>
          </cell>
          <cell r="R542">
            <v>20700</v>
          </cell>
        </row>
        <row r="543">
          <cell r="B543" t="str">
            <v>109013-001000</v>
          </cell>
          <cell r="C543" t="str">
            <v>MM LIMPIADOR MULTIUSOS BRISA DE MAR 10 L/90 PLT</v>
          </cell>
          <cell r="D543">
            <v>5</v>
          </cell>
          <cell r="E543">
            <v>42874</v>
          </cell>
          <cell r="F543">
            <v>42874</v>
          </cell>
          <cell r="G543" t="str">
            <v>EM 106578</v>
          </cell>
          <cell r="H543">
            <v>22</v>
          </cell>
          <cell r="I543">
            <v>3614.7327300000002</v>
          </cell>
          <cell r="J543">
            <v>79524.12</v>
          </cell>
          <cell r="K543">
            <v>143</v>
          </cell>
          <cell r="L543">
            <v>540430.68000000005</v>
          </cell>
          <cell r="M543" t="str">
            <v>MM</v>
          </cell>
          <cell r="N543" t="str">
            <v>LIMPIADOR MULTIUSOS BRISA DE MAR 10 L</v>
          </cell>
          <cell r="O543">
            <v>0</v>
          </cell>
          <cell r="P543" t="str">
            <v>OTROS 20029</v>
          </cell>
          <cell r="Q543">
            <v>900</v>
          </cell>
          <cell r="R543">
            <v>19800</v>
          </cell>
        </row>
        <row r="544">
          <cell r="B544" t="str">
            <v>109013-001000</v>
          </cell>
          <cell r="C544" t="str">
            <v>MM LIMPIADOR MULTIUSOS BRISA DE MAR 10 L/90 PLT</v>
          </cell>
          <cell r="D544">
            <v>5</v>
          </cell>
          <cell r="E544">
            <v>42877</v>
          </cell>
          <cell r="F544">
            <v>42877</v>
          </cell>
          <cell r="G544" t="str">
            <v>EM 106653</v>
          </cell>
          <cell r="H544">
            <v>23</v>
          </cell>
          <cell r="I544">
            <v>3639.8273899999999</v>
          </cell>
          <cell r="J544">
            <v>83716.03</v>
          </cell>
          <cell r="K544">
            <v>146</v>
          </cell>
          <cell r="L544">
            <v>548594.67000000004</v>
          </cell>
          <cell r="M544" t="str">
            <v>MM</v>
          </cell>
          <cell r="N544" t="str">
            <v>LIMPIADOR MULTIUSOS BRISA DE MAR 10 L</v>
          </cell>
          <cell r="O544">
            <v>0</v>
          </cell>
          <cell r="P544" t="str">
            <v>OTROS 20029</v>
          </cell>
          <cell r="Q544">
            <v>900</v>
          </cell>
          <cell r="R544">
            <v>20700</v>
          </cell>
        </row>
        <row r="545">
          <cell r="B545" t="str">
            <v>109013-001000</v>
          </cell>
          <cell r="C545" t="str">
            <v>MM LIMPIADOR MULTIUSOS BRISA DE MAR 10 L/90 PLT</v>
          </cell>
          <cell r="D545">
            <v>5</v>
          </cell>
          <cell r="E545">
            <v>42878</v>
          </cell>
          <cell r="F545">
            <v>42878</v>
          </cell>
          <cell r="G545" t="str">
            <v>EM 106690</v>
          </cell>
          <cell r="H545">
            <v>23</v>
          </cell>
          <cell r="I545">
            <v>3641.0578300000002</v>
          </cell>
          <cell r="J545">
            <v>83744.33</v>
          </cell>
          <cell r="K545">
            <v>149</v>
          </cell>
          <cell r="L545">
            <v>557189.03</v>
          </cell>
          <cell r="M545" t="str">
            <v>MM</v>
          </cell>
          <cell r="N545" t="str">
            <v>LIMPIADOR MULTIUSOS BRISA DE MAR 10 L</v>
          </cell>
          <cell r="O545">
            <v>0</v>
          </cell>
          <cell r="P545" t="str">
            <v>OTROS 20029</v>
          </cell>
          <cell r="Q545">
            <v>900</v>
          </cell>
          <cell r="R545">
            <v>20700</v>
          </cell>
        </row>
        <row r="546">
          <cell r="B546" t="str">
            <v>109013-001000</v>
          </cell>
          <cell r="C546" t="str">
            <v>MM LIMPIADOR MULTIUSOS BRISA DE MAR 10 L/90 PLT</v>
          </cell>
          <cell r="D546">
            <v>5</v>
          </cell>
          <cell r="E546">
            <v>42879</v>
          </cell>
          <cell r="F546">
            <v>42879</v>
          </cell>
          <cell r="G546" t="str">
            <v>EM 106754</v>
          </cell>
          <cell r="H546">
            <v>13</v>
          </cell>
          <cell r="I546">
            <v>3646.0830799999999</v>
          </cell>
          <cell r="J546">
            <v>47399.08</v>
          </cell>
          <cell r="K546">
            <v>132</v>
          </cell>
          <cell r="L546">
            <v>492402.4</v>
          </cell>
          <cell r="M546" t="str">
            <v>MM</v>
          </cell>
          <cell r="N546" t="str">
            <v>LIMPIADOR MULTIUSOS BRISA DE MAR 10 L</v>
          </cell>
          <cell r="O546">
            <v>0</v>
          </cell>
          <cell r="P546" t="str">
            <v>OTROS 20029</v>
          </cell>
          <cell r="Q546">
            <v>900</v>
          </cell>
          <cell r="R546">
            <v>11700</v>
          </cell>
        </row>
        <row r="547">
          <cell r="B547" t="str">
            <v>109013-001000</v>
          </cell>
          <cell r="C547" t="str">
            <v>MM LIMPIADOR MULTIUSOS BRISA DE MAR 10 L/90 PLT</v>
          </cell>
          <cell r="D547">
            <v>5</v>
          </cell>
          <cell r="E547">
            <v>42879</v>
          </cell>
          <cell r="F547">
            <v>42879</v>
          </cell>
          <cell r="G547" t="str">
            <v>EM 106755</v>
          </cell>
          <cell r="H547">
            <v>9</v>
          </cell>
          <cell r="I547">
            <v>3646.0844400000001</v>
          </cell>
          <cell r="J547">
            <v>32814.76</v>
          </cell>
          <cell r="K547">
            <v>141</v>
          </cell>
          <cell r="L547">
            <v>525217.16</v>
          </cell>
          <cell r="M547" t="str">
            <v>MM</v>
          </cell>
          <cell r="N547" t="str">
            <v>LIMPIADOR MULTIUSOS BRISA DE MAR 10 L</v>
          </cell>
          <cell r="O547">
            <v>0</v>
          </cell>
          <cell r="P547" t="str">
            <v>OTROS 20029</v>
          </cell>
          <cell r="Q547">
            <v>900</v>
          </cell>
          <cell r="R547">
            <v>8100</v>
          </cell>
        </row>
        <row r="548">
          <cell r="B548" t="str">
            <v>109013-001000</v>
          </cell>
          <cell r="C548" t="str">
            <v>MM LIMPIADOR MULTIUSOS BRISA DE MAR 10 L/90 PLT</v>
          </cell>
          <cell r="D548">
            <v>5</v>
          </cell>
          <cell r="E548">
            <v>42879</v>
          </cell>
          <cell r="F548">
            <v>42879</v>
          </cell>
          <cell r="G548" t="str">
            <v>EM 106756</v>
          </cell>
          <cell r="H548">
            <v>12</v>
          </cell>
          <cell r="I548">
            <v>3646.0833299999999</v>
          </cell>
          <cell r="J548">
            <v>43753</v>
          </cell>
          <cell r="K548">
            <v>153</v>
          </cell>
          <cell r="L548">
            <v>568970.16</v>
          </cell>
          <cell r="M548" t="str">
            <v>MM</v>
          </cell>
          <cell r="N548" t="str">
            <v>LIMPIADOR MULTIUSOS BRISA DE MAR 10 L</v>
          </cell>
          <cell r="O548">
            <v>0</v>
          </cell>
          <cell r="P548" t="str">
            <v>OTROS 20029</v>
          </cell>
          <cell r="Q548">
            <v>900</v>
          </cell>
          <cell r="R548">
            <v>10800</v>
          </cell>
        </row>
        <row r="549">
          <cell r="B549" t="str">
            <v>109013-001000</v>
          </cell>
          <cell r="C549" t="str">
            <v>MM LIMPIADOR MULTIUSOS BRISA DE MAR 10 L/90 PLT</v>
          </cell>
          <cell r="D549">
            <v>5</v>
          </cell>
          <cell r="E549">
            <v>42879</v>
          </cell>
          <cell r="F549">
            <v>42879</v>
          </cell>
          <cell r="G549" t="str">
            <v>EM 106761</v>
          </cell>
          <cell r="H549">
            <v>10</v>
          </cell>
          <cell r="I549">
            <v>3646.085</v>
          </cell>
          <cell r="J549">
            <v>36460.85</v>
          </cell>
          <cell r="K549">
            <v>163</v>
          </cell>
          <cell r="L549">
            <v>605431.01</v>
          </cell>
          <cell r="M549" t="str">
            <v>MM</v>
          </cell>
          <cell r="N549" t="str">
            <v>LIMPIADOR MULTIUSOS BRISA DE MAR 10 L</v>
          </cell>
          <cell r="O549">
            <v>0</v>
          </cell>
          <cell r="P549" t="str">
            <v>OTROS 20029</v>
          </cell>
          <cell r="Q549">
            <v>900</v>
          </cell>
          <cell r="R549">
            <v>9000</v>
          </cell>
        </row>
        <row r="550">
          <cell r="B550" t="str">
            <v>109013-001000</v>
          </cell>
          <cell r="C550" t="str">
            <v>MM LIMPIADOR MULTIUSOS BRISA DE MAR 10 L/90 PLT</v>
          </cell>
          <cell r="D550">
            <v>5</v>
          </cell>
          <cell r="E550">
            <v>42880</v>
          </cell>
          <cell r="F550">
            <v>42880</v>
          </cell>
          <cell r="G550" t="str">
            <v>EM 106812</v>
          </cell>
          <cell r="H550">
            <v>12</v>
          </cell>
          <cell r="I550">
            <v>3615.8625000000002</v>
          </cell>
          <cell r="J550">
            <v>43390.35</v>
          </cell>
          <cell r="K550">
            <v>136</v>
          </cell>
          <cell r="L550">
            <v>503963.64</v>
          </cell>
          <cell r="M550" t="str">
            <v>MM</v>
          </cell>
          <cell r="N550" t="str">
            <v>LIMPIADOR MULTIUSOS BRISA DE MAR 10 L</v>
          </cell>
          <cell r="O550">
            <v>0</v>
          </cell>
          <cell r="P550" t="str">
            <v>OTROS 20029</v>
          </cell>
          <cell r="Q550">
            <v>900</v>
          </cell>
          <cell r="R550">
            <v>10800</v>
          </cell>
        </row>
        <row r="551">
          <cell r="B551" t="str">
            <v>109013-001000</v>
          </cell>
          <cell r="C551" t="str">
            <v>MM LIMPIADOR MULTIUSOS BRISA DE MAR 10 L/90 PLT</v>
          </cell>
          <cell r="D551">
            <v>5</v>
          </cell>
          <cell r="E551">
            <v>42881</v>
          </cell>
          <cell r="F551">
            <v>42880</v>
          </cell>
          <cell r="G551" t="str">
            <v>EM 106884</v>
          </cell>
          <cell r="H551">
            <v>11</v>
          </cell>
          <cell r="I551">
            <v>3626.2145500000001</v>
          </cell>
          <cell r="J551">
            <v>39888.36</v>
          </cell>
          <cell r="K551">
            <v>122</v>
          </cell>
          <cell r="L551">
            <v>451211.62</v>
          </cell>
          <cell r="M551" t="str">
            <v>MM</v>
          </cell>
          <cell r="N551" t="str">
            <v>LIMPIADOR MULTIUSOS BRISA DE MAR 10 L</v>
          </cell>
          <cell r="O551">
            <v>0</v>
          </cell>
          <cell r="P551" t="str">
            <v>OTROS 20029</v>
          </cell>
          <cell r="Q551">
            <v>900</v>
          </cell>
          <cell r="R551">
            <v>9900</v>
          </cell>
        </row>
        <row r="552">
          <cell r="B552" t="str">
            <v>109013-001000</v>
          </cell>
          <cell r="C552" t="str">
            <v>MM LIMPIADOR MULTIUSOS BRISA DE MAR 10 L/90 PLT</v>
          </cell>
          <cell r="D552">
            <v>5</v>
          </cell>
          <cell r="E552">
            <v>42881</v>
          </cell>
          <cell r="F552">
            <v>42881</v>
          </cell>
          <cell r="G552" t="str">
            <v>EM 106899</v>
          </cell>
          <cell r="H552">
            <v>11</v>
          </cell>
          <cell r="I552">
            <v>3656.49</v>
          </cell>
          <cell r="J552">
            <v>40221.39</v>
          </cell>
          <cell r="K552">
            <v>133</v>
          </cell>
          <cell r="L552">
            <v>491433.01</v>
          </cell>
          <cell r="M552" t="str">
            <v>MM</v>
          </cell>
          <cell r="N552" t="str">
            <v>LIMPIADOR MULTIUSOS BRISA DE MAR 10 L</v>
          </cell>
          <cell r="O552">
            <v>0</v>
          </cell>
          <cell r="P552" t="str">
            <v>OTROS 20029</v>
          </cell>
          <cell r="Q552">
            <v>900</v>
          </cell>
          <cell r="R552">
            <v>9900</v>
          </cell>
        </row>
        <row r="553">
          <cell r="B553" t="str">
            <v>109013-001000</v>
          </cell>
          <cell r="C553" t="str">
            <v>MM LIMPIADOR MULTIUSOS BRISA DE MAR 10 L/90 PLT</v>
          </cell>
          <cell r="D553">
            <v>5</v>
          </cell>
          <cell r="E553">
            <v>42881</v>
          </cell>
          <cell r="F553">
            <v>42881</v>
          </cell>
          <cell r="G553" t="str">
            <v>EM 106900</v>
          </cell>
          <cell r="H553">
            <v>10</v>
          </cell>
          <cell r="I553">
            <v>3656.4879999999998</v>
          </cell>
          <cell r="J553">
            <v>36564.879999999997</v>
          </cell>
          <cell r="K553">
            <v>143</v>
          </cell>
          <cell r="L553">
            <v>527997.89</v>
          </cell>
          <cell r="M553" t="str">
            <v>MM</v>
          </cell>
          <cell r="N553" t="str">
            <v>LIMPIADOR MULTIUSOS BRISA DE MAR 10 L</v>
          </cell>
          <cell r="O553">
            <v>0</v>
          </cell>
          <cell r="P553" t="str">
            <v>OTROS 20029</v>
          </cell>
          <cell r="Q553">
            <v>900</v>
          </cell>
          <cell r="R553">
            <v>9000</v>
          </cell>
        </row>
        <row r="554">
          <cell r="B554" t="str">
            <v>109013-001000</v>
          </cell>
          <cell r="C554" t="str">
            <v>MM LIMPIADOR MULTIUSOS BRISA DE MAR 10 L/90 PLT</v>
          </cell>
          <cell r="D554">
            <v>5</v>
          </cell>
          <cell r="E554">
            <v>42881</v>
          </cell>
          <cell r="F554">
            <v>42881</v>
          </cell>
          <cell r="G554" t="str">
            <v>EM 106901</v>
          </cell>
          <cell r="H554">
            <v>11</v>
          </cell>
          <cell r="I554">
            <v>3656.49</v>
          </cell>
          <cell r="J554">
            <v>40221.39</v>
          </cell>
          <cell r="K554">
            <v>154</v>
          </cell>
          <cell r="L554">
            <v>568219.28</v>
          </cell>
          <cell r="M554" t="str">
            <v>MM</v>
          </cell>
          <cell r="N554" t="str">
            <v>LIMPIADOR MULTIUSOS BRISA DE MAR 10 L</v>
          </cell>
          <cell r="O554">
            <v>0</v>
          </cell>
          <cell r="P554" t="str">
            <v>OTROS 20029</v>
          </cell>
          <cell r="Q554">
            <v>900</v>
          </cell>
          <cell r="R554">
            <v>9900</v>
          </cell>
        </row>
        <row r="555">
          <cell r="B555" t="str">
            <v>109013-001000</v>
          </cell>
          <cell r="C555" t="str">
            <v>MM LIMPIADOR MULTIUSOS BRISA DE MAR 10 L/90 PLT</v>
          </cell>
          <cell r="D555">
            <v>5</v>
          </cell>
          <cell r="E555">
            <v>42881</v>
          </cell>
          <cell r="F555">
            <v>42881</v>
          </cell>
          <cell r="G555" t="str">
            <v>EM 106902</v>
          </cell>
          <cell r="H555">
            <v>11</v>
          </cell>
          <cell r="I555">
            <v>3656.49091</v>
          </cell>
          <cell r="J555">
            <v>40221.4</v>
          </cell>
          <cell r="K555">
            <v>165</v>
          </cell>
          <cell r="L555">
            <v>608440.68000000005</v>
          </cell>
          <cell r="M555" t="str">
            <v>MM</v>
          </cell>
          <cell r="N555" t="str">
            <v>LIMPIADOR MULTIUSOS BRISA DE MAR 10 L</v>
          </cell>
          <cell r="O555">
            <v>0</v>
          </cell>
          <cell r="P555" t="str">
            <v>OTROS 20029</v>
          </cell>
          <cell r="Q555">
            <v>900</v>
          </cell>
          <cell r="R555">
            <v>9900</v>
          </cell>
        </row>
        <row r="556">
          <cell r="B556" t="str">
            <v>109013-001000</v>
          </cell>
          <cell r="C556" t="str">
            <v>MM LIMPIADOR MULTIUSOS BRISA DE MAR 10 L/90 PLT</v>
          </cell>
          <cell r="D556">
            <v>5</v>
          </cell>
          <cell r="E556">
            <v>42884</v>
          </cell>
          <cell r="F556">
            <v>42884</v>
          </cell>
          <cell r="G556" t="str">
            <v>EM 106966</v>
          </cell>
          <cell r="H556">
            <v>11</v>
          </cell>
          <cell r="I556">
            <v>3630.4990899999998</v>
          </cell>
          <cell r="J556">
            <v>39935.49</v>
          </cell>
          <cell r="K556">
            <v>133</v>
          </cell>
          <cell r="L556">
            <v>489812.84</v>
          </cell>
          <cell r="M556" t="str">
            <v>MM</v>
          </cell>
          <cell r="N556" t="str">
            <v>LIMPIADOR MULTIUSOS BRISA DE MAR 10 L</v>
          </cell>
          <cell r="O556">
            <v>0</v>
          </cell>
          <cell r="P556" t="str">
            <v>OTROS 20029</v>
          </cell>
          <cell r="Q556">
            <v>900</v>
          </cell>
          <cell r="R556">
            <v>9900</v>
          </cell>
        </row>
        <row r="557">
          <cell r="B557" t="str">
            <v>109013-001000</v>
          </cell>
          <cell r="C557" t="str">
            <v>MM LIMPIADOR MULTIUSOS BRISA DE MAR 10 L/90 PLT</v>
          </cell>
          <cell r="D557">
            <v>5</v>
          </cell>
          <cell r="E557">
            <v>42884</v>
          </cell>
          <cell r="F557">
            <v>42884</v>
          </cell>
          <cell r="G557" t="str">
            <v>EM 106967</v>
          </cell>
          <cell r="H557">
            <v>11</v>
          </cell>
          <cell r="I557">
            <v>3630.4990899999998</v>
          </cell>
          <cell r="J557">
            <v>39935.49</v>
          </cell>
          <cell r="K557">
            <v>144</v>
          </cell>
          <cell r="L557">
            <v>529748.32999999996</v>
          </cell>
          <cell r="M557" t="str">
            <v>MM</v>
          </cell>
          <cell r="N557" t="str">
            <v>LIMPIADOR MULTIUSOS BRISA DE MAR 10 L</v>
          </cell>
          <cell r="O557">
            <v>0</v>
          </cell>
          <cell r="P557" t="str">
            <v>OTROS 20029</v>
          </cell>
          <cell r="Q557">
            <v>900</v>
          </cell>
          <cell r="R557">
            <v>9900</v>
          </cell>
        </row>
        <row r="558">
          <cell r="B558" t="str">
            <v>109013-001000</v>
          </cell>
          <cell r="C558" t="str">
            <v>MM LIMPIADOR MULTIUSOS BRISA DE MAR 10 L/90 PLT</v>
          </cell>
          <cell r="D558">
            <v>5</v>
          </cell>
          <cell r="E558">
            <v>42884</v>
          </cell>
          <cell r="F558">
            <v>42884</v>
          </cell>
          <cell r="G558" t="str">
            <v>EM 106969</v>
          </cell>
          <cell r="H558">
            <v>10</v>
          </cell>
          <cell r="I558">
            <v>3630.498</v>
          </cell>
          <cell r="J558">
            <v>36304.980000000003</v>
          </cell>
          <cell r="K558">
            <v>154</v>
          </cell>
          <cell r="L558">
            <v>566053.31000000006</v>
          </cell>
          <cell r="M558" t="str">
            <v>MM</v>
          </cell>
          <cell r="N558" t="str">
            <v>LIMPIADOR MULTIUSOS BRISA DE MAR 10 L</v>
          </cell>
          <cell r="O558">
            <v>0</v>
          </cell>
          <cell r="P558" t="str">
            <v>OTROS 20029</v>
          </cell>
          <cell r="Q558">
            <v>900</v>
          </cell>
          <cell r="R558">
            <v>9000</v>
          </cell>
        </row>
        <row r="559">
          <cell r="B559" t="str">
            <v>109013-001000</v>
          </cell>
          <cell r="C559" t="str">
            <v>MM LIMPIADOR MULTIUSOS BRISA DE MAR 10 L/90 PLT</v>
          </cell>
          <cell r="D559">
            <v>5</v>
          </cell>
          <cell r="E559">
            <v>42884</v>
          </cell>
          <cell r="F559">
            <v>42884</v>
          </cell>
          <cell r="G559" t="str">
            <v>EM 106970</v>
          </cell>
          <cell r="H559">
            <v>12</v>
          </cell>
          <cell r="I559">
            <v>3630.49917</v>
          </cell>
          <cell r="J559">
            <v>43565.99</v>
          </cell>
          <cell r="K559">
            <v>166</v>
          </cell>
          <cell r="L559">
            <v>609619.30000000005</v>
          </cell>
          <cell r="M559" t="str">
            <v>MM</v>
          </cell>
          <cell r="N559" t="str">
            <v>LIMPIADOR MULTIUSOS BRISA DE MAR 10 L</v>
          </cell>
          <cell r="O559">
            <v>0</v>
          </cell>
          <cell r="P559" t="str">
            <v>OTROS 20029</v>
          </cell>
          <cell r="Q559">
            <v>900</v>
          </cell>
          <cell r="R559">
            <v>10800</v>
          </cell>
        </row>
        <row r="560">
          <cell r="B560" t="str">
            <v>109013-001000</v>
          </cell>
          <cell r="C560" t="str">
            <v>MM LIMPIADOR MULTIUSOS BRISA DE MAR 10 L/90 PLT</v>
          </cell>
          <cell r="D560">
            <v>5</v>
          </cell>
          <cell r="E560">
            <v>42886</v>
          </cell>
          <cell r="F560">
            <v>42885</v>
          </cell>
          <cell r="G560" t="str">
            <v>EM 107043</v>
          </cell>
          <cell r="H560">
            <v>11</v>
          </cell>
          <cell r="I560">
            <v>3646.77727</v>
          </cell>
          <cell r="J560">
            <v>40114.550000000003</v>
          </cell>
          <cell r="K560">
            <v>91</v>
          </cell>
          <cell r="L560">
            <v>333906.96000000002</v>
          </cell>
          <cell r="M560" t="str">
            <v>MM</v>
          </cell>
          <cell r="N560" t="str">
            <v>LIMPIADOR MULTIUSOS BRISA DE MAR 10 L</v>
          </cell>
          <cell r="O560">
            <v>0</v>
          </cell>
          <cell r="P560" t="str">
            <v>OTROS 20029</v>
          </cell>
          <cell r="Q560">
            <v>900</v>
          </cell>
          <cell r="R560">
            <v>9900</v>
          </cell>
        </row>
        <row r="561">
          <cell r="B561" t="str">
            <v>109013-001000</v>
          </cell>
          <cell r="C561" t="str">
            <v>MM LIMPIADOR MULTIUSOS BRISA DE MAR 10 L/90 PLT</v>
          </cell>
          <cell r="D561">
            <v>5</v>
          </cell>
          <cell r="E561">
            <v>42886</v>
          </cell>
          <cell r="F561">
            <v>42885</v>
          </cell>
          <cell r="G561" t="str">
            <v>EM 107044</v>
          </cell>
          <cell r="H561">
            <v>11</v>
          </cell>
          <cell r="I561">
            <v>3646.7781799999998</v>
          </cell>
          <cell r="J561">
            <v>40114.559999999998</v>
          </cell>
          <cell r="K561">
            <v>102</v>
          </cell>
          <cell r="L561">
            <v>374021.52</v>
          </cell>
          <cell r="M561" t="str">
            <v>MM</v>
          </cell>
          <cell r="N561" t="str">
            <v>LIMPIADOR MULTIUSOS BRISA DE MAR 10 L</v>
          </cell>
          <cell r="O561">
            <v>0</v>
          </cell>
          <cell r="P561" t="str">
            <v>OTROS 20029</v>
          </cell>
          <cell r="Q561">
            <v>900</v>
          </cell>
          <cell r="R561">
            <v>9900</v>
          </cell>
        </row>
        <row r="562">
          <cell r="B562" t="str">
            <v>109013-001000</v>
          </cell>
          <cell r="C562" t="str">
            <v>MM LIMPIADOR MULTIUSOS BRISA DE MAR 10 L/90 PLT</v>
          </cell>
          <cell r="D562">
            <v>5</v>
          </cell>
          <cell r="E562">
            <v>42886</v>
          </cell>
          <cell r="F562">
            <v>42885</v>
          </cell>
          <cell r="G562" t="str">
            <v>EM 107045</v>
          </cell>
          <cell r="H562">
            <v>8</v>
          </cell>
          <cell r="I562">
            <v>3646.7762499999999</v>
          </cell>
          <cell r="J562">
            <v>29174.21</v>
          </cell>
          <cell r="K562">
            <v>110</v>
          </cell>
          <cell r="L562">
            <v>403195.73</v>
          </cell>
          <cell r="M562" t="str">
            <v>MM</v>
          </cell>
          <cell r="N562" t="str">
            <v>LIMPIADOR MULTIUSOS BRISA DE MAR 10 L</v>
          </cell>
          <cell r="O562">
            <v>0</v>
          </cell>
          <cell r="P562" t="str">
            <v>OTROS 20029</v>
          </cell>
          <cell r="Q562">
            <v>900</v>
          </cell>
          <cell r="R562">
            <v>7200</v>
          </cell>
        </row>
        <row r="563">
          <cell r="B563" t="str">
            <v>109013-001000</v>
          </cell>
          <cell r="C563" t="str">
            <v>MM LIMPIADOR MULTIUSOS BRISA DE MAR 10 L/90 PLT</v>
          </cell>
          <cell r="D563">
            <v>5</v>
          </cell>
          <cell r="E563">
            <v>42886</v>
          </cell>
          <cell r="F563">
            <v>42885</v>
          </cell>
          <cell r="G563" t="str">
            <v>EM 107046</v>
          </cell>
          <cell r="H563">
            <v>12</v>
          </cell>
          <cell r="I563">
            <v>3646.7783300000001</v>
          </cell>
          <cell r="J563">
            <v>43761.34</v>
          </cell>
          <cell r="K563">
            <v>122</v>
          </cell>
          <cell r="L563">
            <v>446957.07</v>
          </cell>
          <cell r="M563" t="str">
            <v>MM</v>
          </cell>
          <cell r="N563" t="str">
            <v>LIMPIADOR MULTIUSOS BRISA DE MAR 10 L</v>
          </cell>
          <cell r="O563">
            <v>0</v>
          </cell>
          <cell r="P563" t="str">
            <v>OTROS 20029</v>
          </cell>
          <cell r="Q563">
            <v>900</v>
          </cell>
          <cell r="R563">
            <v>10800</v>
          </cell>
        </row>
        <row r="564">
          <cell r="B564" t="str">
            <v>109013-001000</v>
          </cell>
          <cell r="C564" t="str">
            <v>MM LIMPIADOR MULTIUSOS BRISA DE MAR 10 L/90 PLT</v>
          </cell>
          <cell r="D564">
            <v>5</v>
          </cell>
          <cell r="E564">
            <v>42886</v>
          </cell>
          <cell r="F564">
            <v>42886</v>
          </cell>
          <cell r="G564" t="str">
            <v>EM 107080</v>
          </cell>
          <cell r="H564">
            <v>11</v>
          </cell>
          <cell r="I564">
            <v>3674.4590899999998</v>
          </cell>
          <cell r="J564">
            <v>40419.050000000003</v>
          </cell>
          <cell r="K564">
            <v>118</v>
          </cell>
          <cell r="L564">
            <v>432422.38</v>
          </cell>
          <cell r="M564" t="str">
            <v>MM</v>
          </cell>
          <cell r="N564" t="str">
            <v>LIMPIADOR MULTIUSOS BRISA DE MAR 10 L</v>
          </cell>
          <cell r="O564">
            <v>0</v>
          </cell>
          <cell r="P564" t="str">
            <v>OTROS 20029</v>
          </cell>
          <cell r="Q564">
            <v>900</v>
          </cell>
          <cell r="R564">
            <v>9900</v>
          </cell>
        </row>
        <row r="565">
          <cell r="B565" t="str">
            <v>109013-001000</v>
          </cell>
          <cell r="C565" t="str">
            <v>MM LIMPIADOR MULTIUSOS BRISA DE MAR 10 L/90 PLT</v>
          </cell>
          <cell r="D565">
            <v>5</v>
          </cell>
          <cell r="E565">
            <v>42886</v>
          </cell>
          <cell r="F565">
            <v>42886</v>
          </cell>
          <cell r="G565" t="str">
            <v>EM 107081</v>
          </cell>
          <cell r="H565">
            <v>11</v>
          </cell>
          <cell r="I565">
            <v>3674.4572699999999</v>
          </cell>
          <cell r="J565">
            <v>40419.03</v>
          </cell>
          <cell r="K565">
            <v>129</v>
          </cell>
          <cell r="L565">
            <v>472841.41</v>
          </cell>
          <cell r="M565" t="str">
            <v>MM</v>
          </cell>
          <cell r="N565" t="str">
            <v>LIMPIADOR MULTIUSOS BRISA DE MAR 10 L</v>
          </cell>
          <cell r="O565">
            <v>0</v>
          </cell>
          <cell r="P565" t="str">
            <v>OTROS 20029</v>
          </cell>
          <cell r="Q565">
            <v>900</v>
          </cell>
          <cell r="R565">
            <v>9900</v>
          </cell>
        </row>
      </sheetData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e de auditoría de stocks "/>
      <sheetName val="BASE EMSM"/>
      <sheetName val="Reporte_Tab"/>
      <sheetName val="Resum_Prod"/>
      <sheetName val="Base_Ptos"/>
      <sheetName val="Hoja4"/>
    </sheetNames>
    <sheetDataSet>
      <sheetData sheetId="0" refreshError="1"/>
      <sheetData sheetId="1">
        <row r="1">
          <cell r="B1" t="str">
            <v>Número de artículo</v>
          </cell>
          <cell r="C1" t="str">
            <v>Descripción</v>
          </cell>
          <cell r="D1" t="str">
            <v>Almacén</v>
          </cell>
          <cell r="E1" t="str">
            <v>Fecha del sistema</v>
          </cell>
          <cell r="F1" t="str">
            <v>Fecha de contabilización</v>
          </cell>
          <cell r="G1" t="str">
            <v>Documento</v>
          </cell>
          <cell r="H1" t="str">
            <v>Cantidad</v>
          </cell>
          <cell r="I1" t="str">
            <v>Costos</v>
          </cell>
          <cell r="J1" t="str">
            <v>Valor trans.</v>
          </cell>
          <cell r="K1" t="str">
            <v>Cantidad acumulada</v>
          </cell>
          <cell r="L1" t="str">
            <v>Valor acumulado</v>
          </cell>
          <cell r="M1" t="str">
            <v>Marca</v>
          </cell>
          <cell r="N1" t="str">
            <v>Grupo</v>
          </cell>
          <cell r="O1" t="str">
            <v>Tipo</v>
          </cell>
          <cell r="P1" t="str">
            <v>Gpo_INE</v>
          </cell>
          <cell r="Q1" t="str">
            <v>Capacidad</v>
          </cell>
          <cell r="R1" t="str">
            <v>Lts</v>
          </cell>
        </row>
        <row r="2">
          <cell r="B2" t="str">
            <v>101001-000101</v>
          </cell>
          <cell r="C2" t="str">
            <v>NOW DESENGRASANTE MULTIUSOS 1 L</v>
          </cell>
          <cell r="D2">
            <v>2</v>
          </cell>
          <cell r="E2">
            <v>42866</v>
          </cell>
          <cell r="F2">
            <v>42866</v>
          </cell>
          <cell r="G2" t="str">
            <v>EM 106196</v>
          </cell>
          <cell r="H2">
            <v>432</v>
          </cell>
          <cell r="I2">
            <v>9.3111099999999993</v>
          </cell>
          <cell r="J2">
            <v>4022.4</v>
          </cell>
          <cell r="K2">
            <v>432</v>
          </cell>
          <cell r="L2">
            <v>4022.4</v>
          </cell>
          <cell r="M2" t="str">
            <v>NOW</v>
          </cell>
          <cell r="N2" t="str">
            <v>MULTIUSOS</v>
          </cell>
          <cell r="O2" t="str">
            <v>DESENGRASANTE</v>
          </cell>
          <cell r="P2" t="str">
            <v>DETERGENTE 80081</v>
          </cell>
          <cell r="Q2">
            <v>1</v>
          </cell>
          <cell r="R2">
            <v>432</v>
          </cell>
        </row>
        <row r="3">
          <cell r="B3" t="str">
            <v>101001-000601</v>
          </cell>
          <cell r="C3" t="str">
            <v>NOW DESENGRASANTE MULTIUSOS 5/1 L</v>
          </cell>
          <cell r="D3">
            <v>2</v>
          </cell>
          <cell r="E3">
            <v>42860</v>
          </cell>
          <cell r="F3">
            <v>42860</v>
          </cell>
          <cell r="G3" t="str">
            <v>EM 105900</v>
          </cell>
          <cell r="H3">
            <v>6</v>
          </cell>
          <cell r="I3">
            <v>40.638330000000003</v>
          </cell>
          <cell r="J3">
            <v>243.83</v>
          </cell>
          <cell r="K3">
            <v>222</v>
          </cell>
          <cell r="L3">
            <v>9082.56</v>
          </cell>
          <cell r="M3" t="str">
            <v>NOW</v>
          </cell>
          <cell r="N3" t="str">
            <v>MULTIUSOS</v>
          </cell>
          <cell r="O3" t="str">
            <v>DESENGRASANTE</v>
          </cell>
          <cell r="P3" t="str">
            <v>DETERGENTE 80081</v>
          </cell>
          <cell r="Q3">
            <v>6</v>
          </cell>
          <cell r="R3">
            <v>36</v>
          </cell>
        </row>
        <row r="4">
          <cell r="B4" t="str">
            <v>101001-000610</v>
          </cell>
          <cell r="C4" t="str">
            <v>NOW MULTIUSOS DESENGRASANTE 5/1 L/112 PLT CA</v>
          </cell>
          <cell r="D4">
            <v>5</v>
          </cell>
          <cell r="E4">
            <v>42866</v>
          </cell>
          <cell r="F4">
            <v>42866</v>
          </cell>
          <cell r="G4" t="str">
            <v>EM 106201</v>
          </cell>
          <cell r="H4">
            <v>8</v>
          </cell>
          <cell r="I4">
            <v>7215.78</v>
          </cell>
          <cell r="J4">
            <v>57726.239999999998</v>
          </cell>
          <cell r="K4">
            <v>8</v>
          </cell>
          <cell r="L4">
            <v>57726.239999999998</v>
          </cell>
          <cell r="M4" t="str">
            <v>NOW</v>
          </cell>
          <cell r="N4" t="str">
            <v>MULTIUSOS</v>
          </cell>
          <cell r="O4" t="str">
            <v>DESENGRASANTE</v>
          </cell>
          <cell r="P4" t="str">
            <v>DETERGENTE 80081</v>
          </cell>
          <cell r="Q4">
            <v>672</v>
          </cell>
          <cell r="R4">
            <v>5376</v>
          </cell>
        </row>
        <row r="5">
          <cell r="B5" t="str">
            <v>101001-000610</v>
          </cell>
          <cell r="C5" t="str">
            <v>NOW MULTIUSOS DESENGRASANTE 5/1 L/112 PLT CA</v>
          </cell>
          <cell r="D5">
            <v>5</v>
          </cell>
          <cell r="E5">
            <v>42871</v>
          </cell>
          <cell r="F5">
            <v>42871</v>
          </cell>
          <cell r="G5" t="str">
            <v>EM 106398</v>
          </cell>
          <cell r="H5">
            <v>1</v>
          </cell>
          <cell r="I5">
            <v>4576.9799999999996</v>
          </cell>
          <cell r="J5">
            <v>4576.9799999999996</v>
          </cell>
          <cell r="K5">
            <v>1</v>
          </cell>
          <cell r="L5">
            <v>4576.9799999999996</v>
          </cell>
          <cell r="M5" t="str">
            <v>NOW</v>
          </cell>
          <cell r="N5" t="str">
            <v>MULTIUSOS</v>
          </cell>
          <cell r="O5" t="str">
            <v>DESENGRASANTE</v>
          </cell>
          <cell r="P5" t="str">
            <v>DETERGENTE 80081</v>
          </cell>
          <cell r="Q5">
            <v>672</v>
          </cell>
          <cell r="R5">
            <v>672</v>
          </cell>
        </row>
        <row r="6">
          <cell r="B6" t="str">
            <v>101001-001200</v>
          </cell>
          <cell r="C6" t="str">
            <v>NOW MULTIUSOS 1 L (CAJA/12 PZAS)</v>
          </cell>
          <cell r="D6">
            <v>5</v>
          </cell>
          <cell r="E6">
            <v>42886</v>
          </cell>
          <cell r="F6">
            <v>42886</v>
          </cell>
          <cell r="G6" t="str">
            <v>EM 107095</v>
          </cell>
          <cell r="H6">
            <v>324</v>
          </cell>
          <cell r="I6">
            <v>135.79605000000001</v>
          </cell>
          <cell r="J6">
            <v>43997.919999999998</v>
          </cell>
          <cell r="K6">
            <v>325</v>
          </cell>
          <cell r="L6">
            <v>44109.65</v>
          </cell>
          <cell r="M6" t="str">
            <v>NOW</v>
          </cell>
          <cell r="N6" t="str">
            <v>MULTIUSOS</v>
          </cell>
          <cell r="O6" t="str">
            <v>DESENGRASANTE</v>
          </cell>
          <cell r="P6" t="str">
            <v>DETERGENTE 80081</v>
          </cell>
          <cell r="Q6">
            <v>12</v>
          </cell>
          <cell r="R6">
            <v>3888</v>
          </cell>
        </row>
        <row r="7">
          <cell r="B7" t="str">
            <v>101001-020801</v>
          </cell>
          <cell r="C7" t="str">
            <v>NOW DESENGRASANTE MULTIUSOS 208 L</v>
          </cell>
          <cell r="D7">
            <v>5</v>
          </cell>
          <cell r="E7">
            <v>42886</v>
          </cell>
          <cell r="F7">
            <v>42886</v>
          </cell>
          <cell r="G7" t="str">
            <v>EM 107096</v>
          </cell>
          <cell r="H7">
            <v>1</v>
          </cell>
          <cell r="I7">
            <v>1005.59</v>
          </cell>
          <cell r="J7">
            <v>1005.59</v>
          </cell>
          <cell r="K7">
            <v>1</v>
          </cell>
          <cell r="L7">
            <v>1005.59</v>
          </cell>
          <cell r="M7" t="str">
            <v>NOW</v>
          </cell>
          <cell r="N7" t="str">
            <v>MULTIUSOS</v>
          </cell>
          <cell r="O7" t="str">
            <v>DESENGRASANTE</v>
          </cell>
          <cell r="P7" t="str">
            <v>DETERGENTE 80081</v>
          </cell>
          <cell r="Q7">
            <v>208</v>
          </cell>
          <cell r="R7">
            <v>208</v>
          </cell>
        </row>
        <row r="8">
          <cell r="B8" t="str">
            <v>101003-000101</v>
          </cell>
          <cell r="C8" t="str">
            <v>NOW DESENGRASANTE DE COCINA 1 L</v>
          </cell>
          <cell r="D8">
            <v>2</v>
          </cell>
          <cell r="E8">
            <v>42878</v>
          </cell>
          <cell r="F8">
            <v>42878</v>
          </cell>
          <cell r="G8" t="str">
            <v>EM 106694</v>
          </cell>
          <cell r="H8">
            <v>432</v>
          </cell>
          <cell r="I8">
            <v>11.983980000000001</v>
          </cell>
          <cell r="J8">
            <v>5177.08</v>
          </cell>
          <cell r="K8">
            <v>432</v>
          </cell>
          <cell r="L8">
            <v>5177.08</v>
          </cell>
          <cell r="M8" t="str">
            <v>NOW</v>
          </cell>
          <cell r="N8" t="str">
            <v>COCINA</v>
          </cell>
          <cell r="O8" t="str">
            <v>DESENGRASANTE</v>
          </cell>
          <cell r="P8" t="str">
            <v>DETERGENTE 80081</v>
          </cell>
          <cell r="Q8">
            <v>1</v>
          </cell>
          <cell r="R8">
            <v>432</v>
          </cell>
        </row>
        <row r="9">
          <cell r="B9" t="str">
            <v>101004-000101</v>
          </cell>
          <cell r="C9" t="str">
            <v>NOW VIDRIOS Y SUPERFICIES 1 L</v>
          </cell>
          <cell r="D9">
            <v>2</v>
          </cell>
          <cell r="E9">
            <v>42867</v>
          </cell>
          <cell r="F9">
            <v>42867</v>
          </cell>
          <cell r="G9" t="str">
            <v>EM 106219</v>
          </cell>
          <cell r="H9">
            <v>432</v>
          </cell>
          <cell r="I9">
            <v>8.3066700000000004</v>
          </cell>
          <cell r="J9">
            <v>3588.48</v>
          </cell>
          <cell r="K9">
            <v>432</v>
          </cell>
          <cell r="L9">
            <v>3588.48</v>
          </cell>
          <cell r="M9" t="str">
            <v>NOW</v>
          </cell>
          <cell r="N9" t="str">
            <v>VIDRIOS Y SUPERFICIES</v>
          </cell>
          <cell r="O9">
            <v>0</v>
          </cell>
          <cell r="P9" t="str">
            <v>DETERGENTE 80081</v>
          </cell>
          <cell r="Q9">
            <v>1</v>
          </cell>
          <cell r="R9">
            <v>432</v>
          </cell>
        </row>
        <row r="10">
          <cell r="B10" t="str">
            <v>101004-000600</v>
          </cell>
          <cell r="C10" t="str">
            <v>NOW LIMPIADOR VIDRIOS Y SUPERFICIES CON VINAGRE 5/1 L/112 PLT CA</v>
          </cell>
          <cell r="D10">
            <v>5</v>
          </cell>
          <cell r="E10">
            <v>42860</v>
          </cell>
          <cell r="F10">
            <v>42860</v>
          </cell>
          <cell r="G10" t="str">
            <v>EM 105850</v>
          </cell>
          <cell r="H10">
            <v>2</v>
          </cell>
          <cell r="I10">
            <v>4330.4849999999997</v>
          </cell>
          <cell r="J10">
            <v>8660.9699999999993</v>
          </cell>
          <cell r="K10">
            <v>2</v>
          </cell>
          <cell r="L10">
            <v>8660.9699999999993</v>
          </cell>
          <cell r="M10" t="str">
            <v>NOW</v>
          </cell>
          <cell r="N10" t="str">
            <v>VIDRIOS Y SUPERFICIES</v>
          </cell>
          <cell r="O10" t="str">
            <v>CON VINAGRE</v>
          </cell>
          <cell r="P10" t="str">
            <v>DETERGENTE 80081</v>
          </cell>
          <cell r="Q10">
            <v>672</v>
          </cell>
          <cell r="R10">
            <v>1344</v>
          </cell>
        </row>
        <row r="11">
          <cell r="B11" t="str">
            <v>101004-000600</v>
          </cell>
          <cell r="C11" t="str">
            <v>NOW LIMPIADOR VIDRIOS Y SUPERFICIES CON VINAGRE 5/1 L/112 PLT CA</v>
          </cell>
          <cell r="D11">
            <v>5</v>
          </cell>
          <cell r="E11">
            <v>42860</v>
          </cell>
          <cell r="F11">
            <v>42860</v>
          </cell>
          <cell r="G11" t="str">
            <v>EM 105851</v>
          </cell>
          <cell r="H11">
            <v>4</v>
          </cell>
          <cell r="I11">
            <v>4330.4799999999996</v>
          </cell>
          <cell r="J11">
            <v>17321.919999999998</v>
          </cell>
          <cell r="K11">
            <v>6</v>
          </cell>
          <cell r="L11">
            <v>25982.89</v>
          </cell>
          <cell r="M11" t="str">
            <v>NOW</v>
          </cell>
          <cell r="N11" t="str">
            <v>VIDRIOS Y SUPERFICIES</v>
          </cell>
          <cell r="O11" t="str">
            <v>CON VINAGRE</v>
          </cell>
          <cell r="P11" t="str">
            <v>DETERGENTE 80081</v>
          </cell>
          <cell r="Q11">
            <v>672</v>
          </cell>
          <cell r="R11">
            <v>2688</v>
          </cell>
        </row>
        <row r="12">
          <cell r="B12" t="str">
            <v>101008-000101</v>
          </cell>
          <cell r="C12" t="str">
            <v>NOW BAÑOS Y AZULEJOS 1 L</v>
          </cell>
          <cell r="D12">
            <v>2</v>
          </cell>
          <cell r="E12">
            <v>42866</v>
          </cell>
          <cell r="F12">
            <v>42866</v>
          </cell>
          <cell r="G12" t="str">
            <v>EM 106197</v>
          </cell>
          <cell r="H12">
            <v>432</v>
          </cell>
          <cell r="I12">
            <v>10.07465</v>
          </cell>
          <cell r="J12">
            <v>4352.25</v>
          </cell>
          <cell r="K12">
            <v>432</v>
          </cell>
          <cell r="L12">
            <v>4352.25</v>
          </cell>
          <cell r="M12" t="str">
            <v>NOW</v>
          </cell>
          <cell r="N12" t="str">
            <v>BAÑOS Y AZULEJOS</v>
          </cell>
          <cell r="O12">
            <v>0</v>
          </cell>
          <cell r="P12" t="str">
            <v>PARA MOSAICOS Y AZULEJOS</v>
          </cell>
          <cell r="Q12">
            <v>1</v>
          </cell>
          <cell r="R12">
            <v>432</v>
          </cell>
        </row>
        <row r="13">
          <cell r="B13" t="str">
            <v>101008-000110</v>
          </cell>
          <cell r="C13" t="str">
            <v>NOW LIMPIADOR BAÑOS Y AZULEJOS 1 L CR</v>
          </cell>
          <cell r="D13">
            <v>1</v>
          </cell>
          <cell r="E13">
            <v>42874</v>
          </cell>
          <cell r="F13">
            <v>42874</v>
          </cell>
          <cell r="G13" t="str">
            <v>EM 106572</v>
          </cell>
          <cell r="H13">
            <v>2</v>
          </cell>
          <cell r="I13">
            <v>10.210000000000001</v>
          </cell>
          <cell r="J13">
            <v>20.420000000000002</v>
          </cell>
          <cell r="K13">
            <v>2</v>
          </cell>
          <cell r="L13">
            <v>20.420000000000002</v>
          </cell>
          <cell r="M13" t="str">
            <v>NOW</v>
          </cell>
          <cell r="N13" t="str">
            <v>BAÑOS Y AZULEJOS</v>
          </cell>
          <cell r="O13">
            <v>0</v>
          </cell>
          <cell r="P13" t="str">
            <v>PARA MOSAICOS Y AZULEJOS</v>
          </cell>
          <cell r="Q13">
            <v>1</v>
          </cell>
          <cell r="R13">
            <v>2</v>
          </cell>
        </row>
        <row r="14">
          <cell r="B14" t="str">
            <v>101008-000600</v>
          </cell>
          <cell r="C14" t="str">
            <v>NOW LIMPIADOR BAÑOS Y AZULEJOS CON CLORO ACTIVO ANTI HONGOS 5/1 L/112 PLT CA</v>
          </cell>
          <cell r="D14">
            <v>5</v>
          </cell>
          <cell r="E14">
            <v>42864</v>
          </cell>
          <cell r="F14">
            <v>42863</v>
          </cell>
          <cell r="G14" t="str">
            <v>EM 106011</v>
          </cell>
          <cell r="H14">
            <v>4</v>
          </cell>
          <cell r="I14">
            <v>5138.5524999999998</v>
          </cell>
          <cell r="J14">
            <v>20554.21</v>
          </cell>
          <cell r="K14">
            <v>4</v>
          </cell>
          <cell r="L14">
            <v>20554.21</v>
          </cell>
          <cell r="M14" t="str">
            <v>NOW</v>
          </cell>
          <cell r="N14" t="str">
            <v>BAÑOS Y AZULEJOS</v>
          </cell>
          <cell r="O14">
            <v>0</v>
          </cell>
          <cell r="P14" t="str">
            <v>PARA MOSAICOS Y AZULEJOS</v>
          </cell>
          <cell r="Q14">
            <v>672</v>
          </cell>
          <cell r="R14">
            <v>2688</v>
          </cell>
        </row>
        <row r="15">
          <cell r="B15" t="str">
            <v>101008-000600</v>
          </cell>
          <cell r="C15" t="str">
            <v>NOW LIMPIADOR BAÑOS Y AZULEJOS CON CLORO ACTIVO ANTI HONGOS 5/1 L/112 PLT CA</v>
          </cell>
          <cell r="D15">
            <v>5</v>
          </cell>
          <cell r="E15">
            <v>42864</v>
          </cell>
          <cell r="F15">
            <v>42863</v>
          </cell>
          <cell r="G15" t="str">
            <v>EM 106012</v>
          </cell>
          <cell r="H15">
            <v>5</v>
          </cell>
          <cell r="I15">
            <v>5138.57</v>
          </cell>
          <cell r="J15">
            <v>25692.85</v>
          </cell>
          <cell r="K15">
            <v>9</v>
          </cell>
          <cell r="L15">
            <v>46247.06</v>
          </cell>
          <cell r="M15" t="str">
            <v>NOW</v>
          </cell>
          <cell r="N15" t="str">
            <v>BAÑOS Y AZULEJOS</v>
          </cell>
          <cell r="O15">
            <v>0</v>
          </cell>
          <cell r="P15" t="str">
            <v>PARA MOSAICOS Y AZULEJOS</v>
          </cell>
          <cell r="Q15">
            <v>672</v>
          </cell>
          <cell r="R15">
            <v>3360</v>
          </cell>
        </row>
        <row r="16">
          <cell r="B16" t="str">
            <v>101008-000600</v>
          </cell>
          <cell r="C16" t="str">
            <v>NOW LIMPIADOR BAÑOS Y AZULEJOS CON CLORO ACTIVO ANTI HONGOS 5/1 L/112 PLT CA</v>
          </cell>
          <cell r="D16">
            <v>5</v>
          </cell>
          <cell r="E16">
            <v>42864</v>
          </cell>
          <cell r="F16">
            <v>42863</v>
          </cell>
          <cell r="G16" t="str">
            <v>EM 106013</v>
          </cell>
          <cell r="H16">
            <v>1</v>
          </cell>
          <cell r="I16">
            <v>5138.7299999999996</v>
          </cell>
          <cell r="J16">
            <v>5138.7299999999996</v>
          </cell>
          <cell r="K16">
            <v>10</v>
          </cell>
          <cell r="L16">
            <v>51385.79</v>
          </cell>
          <cell r="M16" t="str">
            <v>NOW</v>
          </cell>
          <cell r="N16" t="str">
            <v>BAÑOS Y AZULEJOS</v>
          </cell>
          <cell r="O16">
            <v>0</v>
          </cell>
          <cell r="P16" t="str">
            <v>PARA MOSAICOS Y AZULEJOS</v>
          </cell>
          <cell r="Q16">
            <v>672</v>
          </cell>
          <cell r="R16">
            <v>672</v>
          </cell>
        </row>
        <row r="17">
          <cell r="B17" t="str">
            <v>101008-000601</v>
          </cell>
          <cell r="C17" t="str">
            <v>NOW BAÑOS Y AZULEJOS 5/1 L</v>
          </cell>
          <cell r="D17">
            <v>2</v>
          </cell>
          <cell r="E17">
            <v>42860</v>
          </cell>
          <cell r="F17">
            <v>42860</v>
          </cell>
          <cell r="G17" t="str">
            <v>EM 105900</v>
          </cell>
          <cell r="H17">
            <v>6</v>
          </cell>
          <cell r="I17">
            <v>38.106670000000001</v>
          </cell>
          <cell r="J17">
            <v>228.64</v>
          </cell>
          <cell r="K17">
            <v>588</v>
          </cell>
          <cell r="L17">
            <v>22417.39</v>
          </cell>
          <cell r="M17" t="str">
            <v>NOW</v>
          </cell>
          <cell r="N17" t="str">
            <v>BAÑOS Y AZULEJOS</v>
          </cell>
          <cell r="O17">
            <v>0</v>
          </cell>
          <cell r="P17" t="str">
            <v>PARA MOSAICOS Y AZULEJOS</v>
          </cell>
          <cell r="Q17">
            <v>6</v>
          </cell>
          <cell r="R17">
            <v>36</v>
          </cell>
        </row>
        <row r="18">
          <cell r="B18" t="str">
            <v>101008-002001</v>
          </cell>
          <cell r="C18" t="str">
            <v>NOW BAÑOS Y AZULEJOS 20 L</v>
          </cell>
          <cell r="D18">
            <v>5</v>
          </cell>
          <cell r="E18">
            <v>42878</v>
          </cell>
          <cell r="F18">
            <v>42878</v>
          </cell>
          <cell r="G18" t="str">
            <v>EM 106689</v>
          </cell>
          <cell r="H18">
            <v>96</v>
          </cell>
          <cell r="I18">
            <v>94.065830000000005</v>
          </cell>
          <cell r="J18">
            <v>9030.32</v>
          </cell>
          <cell r="K18">
            <v>96</v>
          </cell>
          <cell r="L18">
            <v>9030.32</v>
          </cell>
          <cell r="M18" t="str">
            <v>NOW</v>
          </cell>
          <cell r="N18" t="str">
            <v>BAÑOS Y AZULEJOS</v>
          </cell>
          <cell r="O18">
            <v>0</v>
          </cell>
          <cell r="P18" t="str">
            <v>PARA MOSAICOS Y AZULEJOS</v>
          </cell>
          <cell r="Q18">
            <v>20</v>
          </cell>
          <cell r="R18">
            <v>1920</v>
          </cell>
        </row>
        <row r="19">
          <cell r="B19" t="str">
            <v>101016-000280</v>
          </cell>
          <cell r="C19" t="str">
            <v>NOW JABON LIQUIDO LAVATRASTES 2.80 L/156 PLT CA</v>
          </cell>
          <cell r="D19">
            <v>5</v>
          </cell>
          <cell r="E19">
            <v>42860</v>
          </cell>
          <cell r="F19">
            <v>42860</v>
          </cell>
          <cell r="G19" t="str">
            <v>EM 105888</v>
          </cell>
          <cell r="H19">
            <v>6</v>
          </cell>
          <cell r="I19">
            <v>6044.4750000000004</v>
          </cell>
          <cell r="J19">
            <v>36266.85</v>
          </cell>
          <cell r="K19">
            <v>6</v>
          </cell>
          <cell r="L19">
            <v>36266.85</v>
          </cell>
          <cell r="M19" t="str">
            <v>NOW</v>
          </cell>
          <cell r="N19" t="str">
            <v xml:space="preserve">DET LAVATRASTES </v>
          </cell>
          <cell r="O19" t="str">
            <v>LIMPIADOR</v>
          </cell>
          <cell r="P19" t="str">
            <v>DETERGENTE 80081</v>
          </cell>
          <cell r="Q19">
            <v>436.79999999999995</v>
          </cell>
          <cell r="R19">
            <v>2620.7999999999997</v>
          </cell>
        </row>
        <row r="20">
          <cell r="B20" t="str">
            <v>101016-000280</v>
          </cell>
          <cell r="C20" t="str">
            <v>NOW JABON LIQUIDO LAVATRASTES 2.80 L/156 PLT CA</v>
          </cell>
          <cell r="D20">
            <v>5</v>
          </cell>
          <cell r="E20">
            <v>42860</v>
          </cell>
          <cell r="F20">
            <v>42860</v>
          </cell>
          <cell r="G20" t="str">
            <v>EM 105895</v>
          </cell>
          <cell r="H20">
            <v>3</v>
          </cell>
          <cell r="I20">
            <v>6044.48</v>
          </cell>
          <cell r="J20">
            <v>18133.439999999999</v>
          </cell>
          <cell r="K20">
            <v>9</v>
          </cell>
          <cell r="L20">
            <v>54400.29</v>
          </cell>
          <cell r="M20" t="str">
            <v>NOW</v>
          </cell>
          <cell r="N20" t="str">
            <v xml:space="preserve">DET LAVATRASTES </v>
          </cell>
          <cell r="O20" t="str">
            <v>LIMPIADOR</v>
          </cell>
          <cell r="P20" t="str">
            <v>DETERGENTE 80081</v>
          </cell>
          <cell r="Q20">
            <v>436.79999999999995</v>
          </cell>
          <cell r="R20">
            <v>1310.3999999999999</v>
          </cell>
        </row>
        <row r="21">
          <cell r="B21" t="str">
            <v>101016-000280</v>
          </cell>
          <cell r="C21" t="str">
            <v>NOW JABON LIQUIDO LAVATRASTES 2.80 L/156 PLT CA</v>
          </cell>
          <cell r="D21">
            <v>5</v>
          </cell>
          <cell r="E21">
            <v>42864</v>
          </cell>
          <cell r="F21">
            <v>42863</v>
          </cell>
          <cell r="G21" t="str">
            <v>EM 106014</v>
          </cell>
          <cell r="H21">
            <v>4</v>
          </cell>
          <cell r="I21">
            <v>6073.6424999999999</v>
          </cell>
          <cell r="J21">
            <v>24294.57</v>
          </cell>
          <cell r="K21">
            <v>8</v>
          </cell>
          <cell r="L21">
            <v>48472.480000000003</v>
          </cell>
          <cell r="M21" t="str">
            <v>NOW</v>
          </cell>
          <cell r="N21" t="str">
            <v xml:space="preserve">DET LAVATRASTES </v>
          </cell>
          <cell r="O21" t="str">
            <v>LIMPIADOR</v>
          </cell>
          <cell r="P21" t="str">
            <v>DETERGENTE 80081</v>
          </cell>
          <cell r="Q21">
            <v>436.79999999999995</v>
          </cell>
          <cell r="R21">
            <v>1747.1999999999998</v>
          </cell>
        </row>
        <row r="22">
          <cell r="B22" t="str">
            <v>101016-000280</v>
          </cell>
          <cell r="C22" t="str">
            <v>NOW JABON LIQUIDO LAVATRASTES 2.80 L/156 PLT CA</v>
          </cell>
          <cell r="D22">
            <v>5</v>
          </cell>
          <cell r="E22">
            <v>42865</v>
          </cell>
          <cell r="F22">
            <v>42864</v>
          </cell>
          <cell r="G22" t="str">
            <v>EM 106084</v>
          </cell>
          <cell r="H22">
            <v>4</v>
          </cell>
          <cell r="I22">
            <v>5951.42</v>
          </cell>
          <cell r="J22">
            <v>23805.68</v>
          </cell>
          <cell r="K22">
            <v>5</v>
          </cell>
          <cell r="L22">
            <v>29864.74</v>
          </cell>
          <cell r="M22" t="str">
            <v>NOW</v>
          </cell>
          <cell r="N22" t="str">
            <v xml:space="preserve">DET LAVATRASTES </v>
          </cell>
          <cell r="O22" t="str">
            <v>LIMPIADOR</v>
          </cell>
          <cell r="P22" t="str">
            <v>DETERGENTE 80081</v>
          </cell>
          <cell r="Q22">
            <v>436.79999999999995</v>
          </cell>
          <cell r="R22">
            <v>1747.1999999999998</v>
          </cell>
        </row>
        <row r="23">
          <cell r="B23" t="str">
            <v>101016-000280</v>
          </cell>
          <cell r="C23" t="str">
            <v>NOW JABON LIQUIDO LAVATRASTES 2.80 L/156 PLT CA</v>
          </cell>
          <cell r="D23">
            <v>5</v>
          </cell>
          <cell r="E23">
            <v>42865</v>
          </cell>
          <cell r="F23">
            <v>42864</v>
          </cell>
          <cell r="G23" t="str">
            <v>EM 106085</v>
          </cell>
          <cell r="H23">
            <v>3</v>
          </cell>
          <cell r="I23">
            <v>5951.42</v>
          </cell>
          <cell r="J23">
            <v>17854.259999999998</v>
          </cell>
          <cell r="K23">
            <v>8</v>
          </cell>
          <cell r="L23">
            <v>47719</v>
          </cell>
          <cell r="M23" t="str">
            <v>NOW</v>
          </cell>
          <cell r="N23" t="str">
            <v xml:space="preserve">DET LAVATRASTES </v>
          </cell>
          <cell r="O23" t="str">
            <v>LIMPIADOR</v>
          </cell>
          <cell r="P23" t="str">
            <v>DETERGENTE 80081</v>
          </cell>
          <cell r="Q23">
            <v>436.79999999999995</v>
          </cell>
          <cell r="R23">
            <v>1310.3999999999999</v>
          </cell>
        </row>
        <row r="24">
          <cell r="B24" t="str">
            <v>101016-000281</v>
          </cell>
          <cell r="C24" t="str">
            <v>NOW LAVATRASTES LIMON 2.80 L MX</v>
          </cell>
          <cell r="D24">
            <v>5</v>
          </cell>
          <cell r="E24">
            <v>42885</v>
          </cell>
          <cell r="F24">
            <v>42884</v>
          </cell>
          <cell r="G24" t="str">
            <v>EM 107004</v>
          </cell>
          <cell r="H24">
            <v>128</v>
          </cell>
          <cell r="I24">
            <v>35.45805</v>
          </cell>
          <cell r="J24">
            <v>4538.63</v>
          </cell>
          <cell r="K24">
            <v>128</v>
          </cell>
          <cell r="L24">
            <v>4538.63</v>
          </cell>
          <cell r="M24" t="str">
            <v>NOW</v>
          </cell>
          <cell r="N24" t="str">
            <v xml:space="preserve">DET LAVATRASTES </v>
          </cell>
          <cell r="O24" t="str">
            <v>LIMPIADOR</v>
          </cell>
          <cell r="P24" t="str">
            <v>DETERGENTE 80081</v>
          </cell>
          <cell r="Q24">
            <v>2.8</v>
          </cell>
          <cell r="R24">
            <v>358.4</v>
          </cell>
        </row>
        <row r="25">
          <cell r="B25" t="str">
            <v>101017-000201</v>
          </cell>
          <cell r="C25" t="str">
            <v>NOW LIMPIADOR LIMON 2 L</v>
          </cell>
          <cell r="D25">
            <v>2</v>
          </cell>
          <cell r="E25">
            <v>42874</v>
          </cell>
          <cell r="F25">
            <v>42874</v>
          </cell>
          <cell r="G25" t="str">
            <v>EM 106602</v>
          </cell>
          <cell r="H25">
            <v>288</v>
          </cell>
          <cell r="I25">
            <v>14.38434</v>
          </cell>
          <cell r="J25">
            <v>4142.6899999999996</v>
          </cell>
          <cell r="K25">
            <v>288</v>
          </cell>
          <cell r="L25">
            <v>4142.6899999999996</v>
          </cell>
          <cell r="M25" t="str">
            <v>NOW</v>
          </cell>
          <cell r="N25" t="str">
            <v>LIMON</v>
          </cell>
          <cell r="O25" t="str">
            <v>LIMPIADOR</v>
          </cell>
          <cell r="P25" t="str">
            <v>OTROS 20029</v>
          </cell>
          <cell r="Q25">
            <v>2</v>
          </cell>
          <cell r="R25">
            <v>576</v>
          </cell>
        </row>
        <row r="26">
          <cell r="B26" t="str">
            <v>101017-000501</v>
          </cell>
          <cell r="C26" t="str">
            <v>NOW LIMPIADOR LIMON 5 L</v>
          </cell>
          <cell r="D26">
            <v>5</v>
          </cell>
          <cell r="E26">
            <v>42871</v>
          </cell>
          <cell r="F26">
            <v>42871</v>
          </cell>
          <cell r="G26" t="str">
            <v>EM 106397</v>
          </cell>
          <cell r="H26">
            <v>336</v>
          </cell>
          <cell r="I26">
            <v>27.066400000000002</v>
          </cell>
          <cell r="J26">
            <v>9094.31</v>
          </cell>
          <cell r="K26">
            <v>336</v>
          </cell>
          <cell r="L26">
            <v>9094.31</v>
          </cell>
          <cell r="M26" t="str">
            <v>NOW</v>
          </cell>
          <cell r="N26" t="str">
            <v>LIMON</v>
          </cell>
          <cell r="O26" t="str">
            <v>LIMPIADOR</v>
          </cell>
          <cell r="P26" t="str">
            <v>OTROS 20029</v>
          </cell>
          <cell r="Q26">
            <v>5</v>
          </cell>
          <cell r="R26">
            <v>1680</v>
          </cell>
        </row>
        <row r="27">
          <cell r="B27" t="str">
            <v>101017-000501</v>
          </cell>
          <cell r="C27" t="str">
            <v>NOW LIMPIADOR LIMON 5 L</v>
          </cell>
          <cell r="D27">
            <v>5</v>
          </cell>
          <cell r="E27">
            <v>42872</v>
          </cell>
          <cell r="F27">
            <v>42872</v>
          </cell>
          <cell r="G27" t="str">
            <v>EM 106476</v>
          </cell>
          <cell r="H27">
            <v>168</v>
          </cell>
          <cell r="I27">
            <v>27.200769999999999</v>
          </cell>
          <cell r="J27">
            <v>4569.7299999999996</v>
          </cell>
          <cell r="K27">
            <v>168</v>
          </cell>
          <cell r="L27">
            <v>4569.7299999999996</v>
          </cell>
          <cell r="M27" t="str">
            <v>NOW</v>
          </cell>
          <cell r="N27" t="str">
            <v>LIMON</v>
          </cell>
          <cell r="O27" t="str">
            <v>LIMPIADOR</v>
          </cell>
          <cell r="P27" t="str">
            <v>OTROS 20029</v>
          </cell>
          <cell r="Q27">
            <v>5</v>
          </cell>
          <cell r="R27">
            <v>840</v>
          </cell>
        </row>
        <row r="28">
          <cell r="B28" t="str">
            <v>101017-000501</v>
          </cell>
          <cell r="C28" t="str">
            <v>NOW LIMPIADOR LIMON 5 L</v>
          </cell>
          <cell r="D28">
            <v>5</v>
          </cell>
          <cell r="E28">
            <v>42881</v>
          </cell>
          <cell r="F28">
            <v>42880</v>
          </cell>
          <cell r="G28" t="str">
            <v>EM 106868</v>
          </cell>
          <cell r="H28">
            <v>391</v>
          </cell>
          <cell r="I28">
            <v>27.205469999999998</v>
          </cell>
          <cell r="J28">
            <v>10637.34</v>
          </cell>
          <cell r="K28">
            <v>391</v>
          </cell>
          <cell r="L28">
            <v>10637.34</v>
          </cell>
          <cell r="M28" t="str">
            <v>NOW</v>
          </cell>
          <cell r="N28" t="str">
            <v>LIMON</v>
          </cell>
          <cell r="O28" t="str">
            <v>LIMPIADOR</v>
          </cell>
          <cell r="P28" t="str">
            <v>OTROS 20029</v>
          </cell>
          <cell r="Q28">
            <v>5</v>
          </cell>
          <cell r="R28">
            <v>1955</v>
          </cell>
        </row>
        <row r="29">
          <cell r="B29" t="str">
            <v>101017-001200</v>
          </cell>
          <cell r="C29" t="str">
            <v>NOW LIMON 2 L (CAJA/6 PZAS)</v>
          </cell>
          <cell r="D29">
            <v>5</v>
          </cell>
          <cell r="E29">
            <v>42865</v>
          </cell>
          <cell r="F29">
            <v>42864</v>
          </cell>
          <cell r="G29" t="str">
            <v>EM 106086</v>
          </cell>
          <cell r="H29">
            <v>240</v>
          </cell>
          <cell r="I29">
            <v>104.39963</v>
          </cell>
          <cell r="J29">
            <v>25055.91</v>
          </cell>
          <cell r="K29">
            <v>240</v>
          </cell>
          <cell r="L29">
            <v>25055.91</v>
          </cell>
          <cell r="M29" t="str">
            <v>NOW</v>
          </cell>
          <cell r="N29" t="str">
            <v>LIMON</v>
          </cell>
          <cell r="O29" t="str">
            <v>LIMPIADOR</v>
          </cell>
          <cell r="P29" t="str">
            <v>OTROS 20029</v>
          </cell>
          <cell r="Q29">
            <v>12</v>
          </cell>
          <cell r="R29">
            <v>2880</v>
          </cell>
        </row>
        <row r="30">
          <cell r="B30" t="str">
            <v>101017-001200</v>
          </cell>
          <cell r="C30" t="str">
            <v>NOW LIMON 2 L (CAJA/6 PZAS)</v>
          </cell>
          <cell r="D30">
            <v>5</v>
          </cell>
          <cell r="E30">
            <v>42865</v>
          </cell>
          <cell r="F30">
            <v>42865</v>
          </cell>
          <cell r="G30" t="str">
            <v>EM 106091</v>
          </cell>
          <cell r="H30">
            <v>6</v>
          </cell>
          <cell r="I30">
            <v>104.4</v>
          </cell>
          <cell r="J30">
            <v>626.4</v>
          </cell>
          <cell r="K30">
            <v>150</v>
          </cell>
          <cell r="L30">
            <v>15659.95</v>
          </cell>
          <cell r="M30" t="str">
            <v>NOW</v>
          </cell>
          <cell r="N30" t="str">
            <v>LIMON</v>
          </cell>
          <cell r="O30" t="str">
            <v>LIMPIADOR</v>
          </cell>
          <cell r="P30" t="str">
            <v>OTROS 20029</v>
          </cell>
          <cell r="Q30">
            <v>12</v>
          </cell>
          <cell r="R30">
            <v>72</v>
          </cell>
        </row>
        <row r="31">
          <cell r="B31" t="str">
            <v>101017-001200</v>
          </cell>
          <cell r="C31" t="str">
            <v>NOW LIMON 2 L (CAJA/6 PZAS)</v>
          </cell>
          <cell r="D31">
            <v>5</v>
          </cell>
          <cell r="E31">
            <v>42866</v>
          </cell>
          <cell r="F31">
            <v>42865</v>
          </cell>
          <cell r="G31" t="str">
            <v>EM 106150</v>
          </cell>
          <cell r="H31">
            <v>42</v>
          </cell>
          <cell r="I31">
            <v>73.291669999999996</v>
          </cell>
          <cell r="J31">
            <v>3078.25</v>
          </cell>
          <cell r="K31">
            <v>48</v>
          </cell>
          <cell r="L31">
            <v>3704.65</v>
          </cell>
          <cell r="M31" t="str">
            <v>NOW</v>
          </cell>
          <cell r="N31" t="str">
            <v>LIMON</v>
          </cell>
          <cell r="O31" t="str">
            <v>LIMPIADOR</v>
          </cell>
          <cell r="P31" t="str">
            <v>OTROS 20029</v>
          </cell>
          <cell r="Q31">
            <v>12</v>
          </cell>
          <cell r="R31">
            <v>504</v>
          </cell>
        </row>
        <row r="32">
          <cell r="B32" t="str">
            <v>101017-002001</v>
          </cell>
          <cell r="C32" t="str">
            <v>NOW LIMPIADOR LIMON 20 L</v>
          </cell>
          <cell r="D32">
            <v>5</v>
          </cell>
          <cell r="E32">
            <v>42877</v>
          </cell>
          <cell r="F32">
            <v>42877</v>
          </cell>
          <cell r="G32" t="str">
            <v>EM 106658</v>
          </cell>
          <cell r="H32">
            <v>96</v>
          </cell>
          <cell r="I32">
            <v>121.00667</v>
          </cell>
          <cell r="J32">
            <v>11616.64</v>
          </cell>
          <cell r="K32">
            <v>96</v>
          </cell>
          <cell r="L32">
            <v>11616.64</v>
          </cell>
          <cell r="M32" t="str">
            <v>NOW</v>
          </cell>
          <cell r="N32" t="str">
            <v>LIMON</v>
          </cell>
          <cell r="O32" t="str">
            <v>LIMPIADOR</v>
          </cell>
          <cell r="P32" t="str">
            <v>OTROS 20029</v>
          </cell>
          <cell r="Q32">
            <v>20</v>
          </cell>
          <cell r="R32">
            <v>1920</v>
          </cell>
        </row>
        <row r="33">
          <cell r="B33" t="str">
            <v>101017-100000</v>
          </cell>
          <cell r="C33" t="str">
            <v>NOW LIMPIADOR LIMON 1000 L</v>
          </cell>
          <cell r="D33">
            <v>5</v>
          </cell>
          <cell r="E33">
            <v>42880</v>
          </cell>
          <cell r="F33">
            <v>42880</v>
          </cell>
          <cell r="G33" t="str">
            <v>EM 106821</v>
          </cell>
          <cell r="H33">
            <v>1</v>
          </cell>
          <cell r="I33">
            <v>4002.29</v>
          </cell>
          <cell r="J33">
            <v>4002.29</v>
          </cell>
          <cell r="K33">
            <v>1</v>
          </cell>
          <cell r="L33">
            <v>4002.29</v>
          </cell>
          <cell r="M33" t="str">
            <v>NOW</v>
          </cell>
          <cell r="N33" t="str">
            <v>LIMON</v>
          </cell>
          <cell r="O33" t="str">
            <v>LIMPIADOR</v>
          </cell>
          <cell r="P33" t="str">
            <v>OTROS 20029</v>
          </cell>
          <cell r="Q33">
            <v>1000</v>
          </cell>
          <cell r="R33">
            <v>1000</v>
          </cell>
        </row>
        <row r="34">
          <cell r="B34" t="str">
            <v>101021-000901</v>
          </cell>
          <cell r="C34" t="str">
            <v>NOW QUITAMANCHAS 9 L</v>
          </cell>
          <cell r="D34">
            <v>2</v>
          </cell>
          <cell r="E34">
            <v>42864</v>
          </cell>
          <cell r="F34">
            <v>42864</v>
          </cell>
          <cell r="G34" t="str">
            <v>EM 106023</v>
          </cell>
          <cell r="H34">
            <v>120</v>
          </cell>
          <cell r="I34">
            <v>60.557000000000002</v>
          </cell>
          <cell r="J34">
            <v>7266.84</v>
          </cell>
          <cell r="K34">
            <v>120</v>
          </cell>
          <cell r="L34">
            <v>7266.84</v>
          </cell>
          <cell r="M34" t="str">
            <v>NOW</v>
          </cell>
          <cell r="N34" t="str">
            <v>PRELAVADO O QUITAMANCHAS</v>
          </cell>
          <cell r="O34" t="str">
            <v>PRELAVADOR</v>
          </cell>
          <cell r="P34" t="str">
            <v>LAVANDERIA 120123</v>
          </cell>
          <cell r="Q34">
            <v>9</v>
          </cell>
          <cell r="R34">
            <v>1080</v>
          </cell>
        </row>
        <row r="35">
          <cell r="B35" t="str">
            <v>101021-001001</v>
          </cell>
          <cell r="C35" t="str">
            <v>NOW QUITAMANCHAS 10 L</v>
          </cell>
          <cell r="D35">
            <v>5</v>
          </cell>
          <cell r="E35">
            <v>42872</v>
          </cell>
          <cell r="F35">
            <v>42872</v>
          </cell>
          <cell r="G35" t="str">
            <v>EM 106413</v>
          </cell>
          <cell r="H35">
            <v>51</v>
          </cell>
          <cell r="I35">
            <v>70.519220000000004</v>
          </cell>
          <cell r="J35">
            <v>3596.48</v>
          </cell>
          <cell r="K35">
            <v>51</v>
          </cell>
          <cell r="L35">
            <v>3596.48</v>
          </cell>
          <cell r="M35" t="str">
            <v>NOW</v>
          </cell>
          <cell r="N35" t="str">
            <v>PRELAVADO O QUITAMANCHAS</v>
          </cell>
          <cell r="O35" t="str">
            <v>PRELAVADOR</v>
          </cell>
          <cell r="P35" t="str">
            <v>LAVANDERIA 120123</v>
          </cell>
          <cell r="Q35">
            <v>10</v>
          </cell>
          <cell r="R35">
            <v>510</v>
          </cell>
        </row>
        <row r="36">
          <cell r="B36" t="str">
            <v>101022-000501</v>
          </cell>
          <cell r="C36" t="str">
            <v>NOW DESENGRASANTE AUTOMOTRIZ 5 L</v>
          </cell>
          <cell r="D36">
            <v>5</v>
          </cell>
          <cell r="E36">
            <v>42881</v>
          </cell>
          <cell r="F36">
            <v>42881</v>
          </cell>
          <cell r="G36" t="str">
            <v>EM 106904</v>
          </cell>
          <cell r="H36">
            <v>70</v>
          </cell>
          <cell r="I36">
            <v>47.47871</v>
          </cell>
          <cell r="J36">
            <v>3323.51</v>
          </cell>
          <cell r="K36">
            <v>70</v>
          </cell>
          <cell r="L36">
            <v>3323.51</v>
          </cell>
          <cell r="M36" t="str">
            <v>NOW</v>
          </cell>
          <cell r="N36" t="str">
            <v>NOW DESENGRASANTE AUTOMOTRIZ</v>
          </cell>
          <cell r="O36" t="str">
            <v>DESENGRASANTE</v>
          </cell>
          <cell r="P36" t="str">
            <v>DETERGENTE 80081</v>
          </cell>
          <cell r="Q36">
            <v>5</v>
          </cell>
          <cell r="R36">
            <v>350</v>
          </cell>
        </row>
        <row r="37">
          <cell r="B37" t="str">
            <v>101022-000501</v>
          </cell>
          <cell r="C37" t="str">
            <v>NOW DESENGRASANTE AUTOMOTRIZ 5 L</v>
          </cell>
          <cell r="D37">
            <v>5</v>
          </cell>
          <cell r="E37">
            <v>42884</v>
          </cell>
          <cell r="F37">
            <v>42884</v>
          </cell>
          <cell r="G37" t="str">
            <v>EM 106973</v>
          </cell>
          <cell r="H37">
            <v>10</v>
          </cell>
          <cell r="I37">
            <v>45.106999999999999</v>
          </cell>
          <cell r="J37">
            <v>451.07</v>
          </cell>
          <cell r="K37">
            <v>10</v>
          </cell>
          <cell r="L37">
            <v>451.07</v>
          </cell>
          <cell r="M37" t="str">
            <v>NOW</v>
          </cell>
          <cell r="N37" t="str">
            <v>NOW DESENGRASANTE AUTOMOTRIZ</v>
          </cell>
          <cell r="O37" t="str">
            <v>DESENGRASANTE</v>
          </cell>
          <cell r="P37" t="str">
            <v>DETERGENTE 80081</v>
          </cell>
          <cell r="Q37">
            <v>5</v>
          </cell>
          <cell r="R37">
            <v>50</v>
          </cell>
        </row>
        <row r="38">
          <cell r="B38" t="str">
            <v>102002-002001</v>
          </cell>
          <cell r="C38" t="str">
            <v>SENSACIONAL LIMPIADOR LAVANDA 20 L</v>
          </cell>
          <cell r="D38">
            <v>2</v>
          </cell>
          <cell r="E38">
            <v>42860</v>
          </cell>
          <cell r="F38">
            <v>42860</v>
          </cell>
          <cell r="G38" t="str">
            <v>EM 105900</v>
          </cell>
          <cell r="H38">
            <v>1</v>
          </cell>
          <cell r="I38">
            <v>92.15</v>
          </cell>
          <cell r="J38">
            <v>92.15</v>
          </cell>
          <cell r="K38">
            <v>49</v>
          </cell>
          <cell r="L38">
            <v>4513.42</v>
          </cell>
          <cell r="M38" t="str">
            <v>SENSACIONAL</v>
          </cell>
          <cell r="N38" t="str">
            <v>LAVANDA</v>
          </cell>
          <cell r="O38" t="str">
            <v>LIMPIADOR</v>
          </cell>
          <cell r="P38" t="str">
            <v>OTROS 20029</v>
          </cell>
          <cell r="Q38">
            <v>20</v>
          </cell>
          <cell r="R38">
            <v>20</v>
          </cell>
        </row>
        <row r="39">
          <cell r="B39" t="str">
            <v>102002-002001</v>
          </cell>
          <cell r="C39" t="str">
            <v>SENSACIONAL LIMPIADOR LAVANDA 20 L</v>
          </cell>
          <cell r="D39">
            <v>5</v>
          </cell>
          <cell r="E39">
            <v>42879</v>
          </cell>
          <cell r="F39">
            <v>42879</v>
          </cell>
          <cell r="G39" t="str">
            <v>EM 106790</v>
          </cell>
          <cell r="H39">
            <v>96</v>
          </cell>
          <cell r="I39">
            <v>91.944999999999993</v>
          </cell>
          <cell r="J39">
            <v>8826.7199999999993</v>
          </cell>
          <cell r="K39">
            <v>99</v>
          </cell>
          <cell r="L39">
            <v>9103.1200000000008</v>
          </cell>
          <cell r="M39" t="str">
            <v>SENSACIONAL</v>
          </cell>
          <cell r="N39" t="str">
            <v>LAVANDA</v>
          </cell>
          <cell r="O39" t="str">
            <v>LIMPIADOR</v>
          </cell>
          <cell r="P39" t="str">
            <v>OTROS 20029</v>
          </cell>
          <cell r="Q39">
            <v>20</v>
          </cell>
          <cell r="R39">
            <v>1920</v>
          </cell>
        </row>
        <row r="40">
          <cell r="B40" t="str">
            <v>102002-002001</v>
          </cell>
          <cell r="C40" t="str">
            <v>SENSACIONAL LIMPIADOR LAVANDA 20 L</v>
          </cell>
          <cell r="D40">
            <v>5</v>
          </cell>
          <cell r="E40">
            <v>42880</v>
          </cell>
          <cell r="F40">
            <v>42879</v>
          </cell>
          <cell r="G40" t="str">
            <v>EM 106836</v>
          </cell>
          <cell r="H40">
            <v>1</v>
          </cell>
          <cell r="I40">
            <v>90.67</v>
          </cell>
          <cell r="J40">
            <v>90.67</v>
          </cell>
          <cell r="K40">
            <v>4</v>
          </cell>
          <cell r="L40">
            <v>366.52</v>
          </cell>
          <cell r="M40" t="str">
            <v>SENSACIONAL</v>
          </cell>
          <cell r="N40" t="str">
            <v>LAVANDA</v>
          </cell>
          <cell r="O40" t="str">
            <v>LIMPIADOR</v>
          </cell>
          <cell r="P40" t="str">
            <v>OTROS 20029</v>
          </cell>
          <cell r="Q40">
            <v>20</v>
          </cell>
          <cell r="R40">
            <v>20</v>
          </cell>
        </row>
        <row r="41">
          <cell r="B41" t="str">
            <v>102004-002001</v>
          </cell>
          <cell r="C41" t="str">
            <v>SENSACIONAL LIMPIADOR PINO 20 L</v>
          </cell>
          <cell r="D41">
            <v>2</v>
          </cell>
          <cell r="E41">
            <v>42860</v>
          </cell>
          <cell r="F41">
            <v>42860</v>
          </cell>
          <cell r="G41" t="str">
            <v>EM 105900</v>
          </cell>
          <cell r="H41">
            <v>1</v>
          </cell>
          <cell r="I41">
            <v>103.31</v>
          </cell>
          <cell r="J41">
            <v>103.31</v>
          </cell>
          <cell r="K41">
            <v>204</v>
          </cell>
          <cell r="L41">
            <v>20921.490000000002</v>
          </cell>
          <cell r="M41" t="str">
            <v>SENSACIONAL</v>
          </cell>
          <cell r="N41" t="str">
            <v>PINO</v>
          </cell>
          <cell r="O41" t="str">
            <v>LIMPIADOR</v>
          </cell>
          <cell r="P41" t="str">
            <v>PREPARADOS ABASE DE PINO</v>
          </cell>
          <cell r="Q41">
            <v>20</v>
          </cell>
          <cell r="R41">
            <v>20</v>
          </cell>
        </row>
        <row r="42">
          <cell r="B42" t="str">
            <v>102015-002001</v>
          </cell>
          <cell r="C42" t="str">
            <v>SENSACIONAL BLANQUEADOR 20 L</v>
          </cell>
          <cell r="D42">
            <v>5</v>
          </cell>
          <cell r="E42">
            <v>42880</v>
          </cell>
          <cell r="F42">
            <v>42880</v>
          </cell>
          <cell r="G42" t="str">
            <v>EM 106816</v>
          </cell>
          <cell r="H42">
            <v>96</v>
          </cell>
          <cell r="I42">
            <v>66.027500000000003</v>
          </cell>
          <cell r="J42">
            <v>6338.64</v>
          </cell>
          <cell r="K42">
            <v>96</v>
          </cell>
          <cell r="L42">
            <v>6338.64</v>
          </cell>
          <cell r="M42" t="str">
            <v>SENSACIONAL</v>
          </cell>
          <cell r="N42" t="str">
            <v>BLANQUEADOR</v>
          </cell>
          <cell r="O42">
            <v>0</v>
          </cell>
          <cell r="P42" t="str">
            <v>BLANQUEADOR</v>
          </cell>
          <cell r="Q42">
            <v>20</v>
          </cell>
          <cell r="R42">
            <v>1920</v>
          </cell>
        </row>
        <row r="43">
          <cell r="B43" t="str">
            <v>102015-100000</v>
          </cell>
          <cell r="C43" t="str">
            <v>SENSACIONAL BLANQUEADOR 1000 L</v>
          </cell>
          <cell r="D43">
            <v>5</v>
          </cell>
          <cell r="E43">
            <v>42873</v>
          </cell>
          <cell r="F43">
            <v>42873</v>
          </cell>
          <cell r="G43" t="str">
            <v>EM 106546</v>
          </cell>
          <cell r="H43">
            <v>1</v>
          </cell>
          <cell r="I43">
            <v>1311.66</v>
          </cell>
          <cell r="J43">
            <v>1311.66</v>
          </cell>
          <cell r="K43">
            <v>2</v>
          </cell>
          <cell r="L43">
            <v>2625.72</v>
          </cell>
          <cell r="M43" t="str">
            <v>SENSACIONAL</v>
          </cell>
          <cell r="N43" t="str">
            <v>BLANQUEADOR</v>
          </cell>
          <cell r="O43">
            <v>0</v>
          </cell>
          <cell r="P43" t="str">
            <v>BLANQUEADOR</v>
          </cell>
          <cell r="Q43">
            <v>1000</v>
          </cell>
          <cell r="R43">
            <v>1000</v>
          </cell>
        </row>
        <row r="44">
          <cell r="B44" t="str">
            <v>102015-100000</v>
          </cell>
          <cell r="C44" t="str">
            <v>SENSACIONAL BLANQUEADOR 1000 L</v>
          </cell>
          <cell r="D44">
            <v>5</v>
          </cell>
          <cell r="E44">
            <v>42880</v>
          </cell>
          <cell r="F44">
            <v>42880</v>
          </cell>
          <cell r="G44" t="str">
            <v>EM 106814</v>
          </cell>
          <cell r="H44">
            <v>1</v>
          </cell>
          <cell r="I44">
            <v>1309.33</v>
          </cell>
          <cell r="J44">
            <v>1309.33</v>
          </cell>
          <cell r="K44">
            <v>2</v>
          </cell>
          <cell r="L44">
            <v>2622.19</v>
          </cell>
          <cell r="M44" t="str">
            <v>SENSACIONAL</v>
          </cell>
          <cell r="N44" t="str">
            <v>BLANQUEADOR</v>
          </cell>
          <cell r="O44">
            <v>0</v>
          </cell>
          <cell r="P44" t="str">
            <v>BLANQUEADOR</v>
          </cell>
          <cell r="Q44">
            <v>1000</v>
          </cell>
          <cell r="R44">
            <v>1000</v>
          </cell>
        </row>
        <row r="45">
          <cell r="B45" t="str">
            <v>102026-001001</v>
          </cell>
          <cell r="C45" t="str">
            <v>SENSACIONAL SUAVIZANTE 10 L</v>
          </cell>
          <cell r="D45">
            <v>5</v>
          </cell>
          <cell r="E45">
            <v>42881</v>
          </cell>
          <cell r="F45">
            <v>42881</v>
          </cell>
          <cell r="G45" t="str">
            <v>EM 106906</v>
          </cell>
          <cell r="H45">
            <v>180</v>
          </cell>
          <cell r="I45">
            <v>60.59928</v>
          </cell>
          <cell r="J45">
            <v>10907.87</v>
          </cell>
          <cell r="K45">
            <v>180</v>
          </cell>
          <cell r="L45">
            <v>10907.87</v>
          </cell>
          <cell r="M45" t="str">
            <v>SENSACIONAL</v>
          </cell>
          <cell r="N45" t="str">
            <v>SUAVIZANTE</v>
          </cell>
          <cell r="O45">
            <v>0</v>
          </cell>
          <cell r="P45" t="str">
            <v>SUAVIZANTE 100101</v>
          </cell>
          <cell r="Q45">
            <v>10</v>
          </cell>
          <cell r="R45">
            <v>1800</v>
          </cell>
        </row>
        <row r="46">
          <cell r="B46" t="str">
            <v>102026-002001</v>
          </cell>
          <cell r="C46" t="str">
            <v>SENSACIONAL SUAVIZANTE 20 L</v>
          </cell>
          <cell r="D46">
            <v>2</v>
          </cell>
          <cell r="E46">
            <v>42877</v>
          </cell>
          <cell r="F46">
            <v>42877</v>
          </cell>
          <cell r="G46" t="str">
            <v>EM 106645</v>
          </cell>
          <cell r="H46">
            <v>37</v>
          </cell>
          <cell r="I46">
            <v>5143.26703</v>
          </cell>
          <cell r="J46">
            <v>190300.88</v>
          </cell>
          <cell r="K46">
            <v>601</v>
          </cell>
          <cell r="L46">
            <v>266511.38</v>
          </cell>
          <cell r="M46" t="str">
            <v>SENSACIONAL</v>
          </cell>
          <cell r="N46" t="str">
            <v>SUAVIZANTE</v>
          </cell>
          <cell r="O46">
            <v>0</v>
          </cell>
          <cell r="P46" t="str">
            <v>SUAVIZANTE 100101</v>
          </cell>
          <cell r="Q46">
            <v>20</v>
          </cell>
          <cell r="R46">
            <v>740</v>
          </cell>
        </row>
        <row r="47">
          <cell r="B47" t="str">
            <v>102026-020801</v>
          </cell>
          <cell r="C47" t="str">
            <v>SENSACIONAL SUAVIZANTE 208 L</v>
          </cell>
          <cell r="D47">
            <v>5</v>
          </cell>
          <cell r="E47">
            <v>42871</v>
          </cell>
          <cell r="F47">
            <v>42867</v>
          </cell>
          <cell r="G47" t="str">
            <v>EM 106345</v>
          </cell>
          <cell r="H47">
            <v>1</v>
          </cell>
          <cell r="I47">
            <v>1342.31</v>
          </cell>
          <cell r="J47">
            <v>1342.31</v>
          </cell>
          <cell r="K47">
            <v>1</v>
          </cell>
          <cell r="L47">
            <v>1342.31</v>
          </cell>
          <cell r="M47" t="str">
            <v>SENSACIONAL</v>
          </cell>
          <cell r="N47" t="str">
            <v>SUAVIZANTE</v>
          </cell>
          <cell r="O47">
            <v>0</v>
          </cell>
          <cell r="P47" t="str">
            <v>SUAVIZANTE 100101</v>
          </cell>
          <cell r="Q47">
            <v>208</v>
          </cell>
          <cell r="R47">
            <v>208</v>
          </cell>
        </row>
        <row r="48">
          <cell r="B48" t="str">
            <v>102026-100000</v>
          </cell>
          <cell r="C48" t="str">
            <v>SENSACIONAL SUAVIZANTE 1000 L</v>
          </cell>
          <cell r="D48">
            <v>5</v>
          </cell>
          <cell r="E48">
            <v>42870</v>
          </cell>
          <cell r="F48">
            <v>42870</v>
          </cell>
          <cell r="G48" t="str">
            <v>EM 106327</v>
          </cell>
          <cell r="H48">
            <v>1</v>
          </cell>
          <cell r="I48">
            <v>4533.83</v>
          </cell>
          <cell r="J48">
            <v>4533.83</v>
          </cell>
          <cell r="K48">
            <v>1</v>
          </cell>
          <cell r="L48">
            <v>4533.83</v>
          </cell>
          <cell r="M48" t="str">
            <v>SENSACIONAL</v>
          </cell>
          <cell r="N48" t="str">
            <v>SUAVIZANTE</v>
          </cell>
          <cell r="O48">
            <v>0</v>
          </cell>
          <cell r="P48" t="str">
            <v>SUAVIZANTE 100101</v>
          </cell>
          <cell r="Q48">
            <v>1000</v>
          </cell>
          <cell r="R48">
            <v>1000</v>
          </cell>
        </row>
        <row r="49">
          <cell r="B49" t="str">
            <v>102029-000501</v>
          </cell>
          <cell r="C49" t="str">
            <v>SENSACIONAL DETERGENTE 5 L</v>
          </cell>
          <cell r="D49">
            <v>5</v>
          </cell>
          <cell r="E49">
            <v>42866</v>
          </cell>
          <cell r="F49">
            <v>42865</v>
          </cell>
          <cell r="G49" t="str">
            <v>EM 106148</v>
          </cell>
          <cell r="H49">
            <v>504</v>
          </cell>
          <cell r="I49">
            <v>26.671109999999999</v>
          </cell>
          <cell r="J49">
            <v>13442.24</v>
          </cell>
          <cell r="K49">
            <v>504</v>
          </cell>
          <cell r="L49">
            <v>13442.24</v>
          </cell>
          <cell r="M49" t="str">
            <v>SENSACIONAL</v>
          </cell>
          <cell r="N49" t="str">
            <v>DETERGENTE COLOR</v>
          </cell>
          <cell r="O49" t="str">
            <v>DETERGENTE</v>
          </cell>
          <cell r="P49" t="str">
            <v>DETERGENTE 80081</v>
          </cell>
          <cell r="Q49">
            <v>5</v>
          </cell>
          <cell r="R49">
            <v>2520</v>
          </cell>
        </row>
        <row r="50">
          <cell r="B50" t="str">
            <v>102029-000501</v>
          </cell>
          <cell r="C50" t="str">
            <v>SENSACIONAL DETERGENTE 5 L</v>
          </cell>
          <cell r="D50">
            <v>5</v>
          </cell>
          <cell r="E50">
            <v>42885</v>
          </cell>
          <cell r="F50">
            <v>42885</v>
          </cell>
          <cell r="G50" t="str">
            <v>EM 107033</v>
          </cell>
          <cell r="H50">
            <v>504</v>
          </cell>
          <cell r="I50">
            <v>27.366849999999999</v>
          </cell>
          <cell r="J50">
            <v>13792.89</v>
          </cell>
          <cell r="K50">
            <v>504</v>
          </cell>
          <cell r="L50">
            <v>13792.89</v>
          </cell>
          <cell r="M50" t="str">
            <v>SENSACIONAL</v>
          </cell>
          <cell r="N50" t="str">
            <v>DETERGENTE COLOR</v>
          </cell>
          <cell r="O50" t="str">
            <v>DETERGENTE</v>
          </cell>
          <cell r="P50" t="str">
            <v>DETERGENTE 80081</v>
          </cell>
          <cell r="Q50">
            <v>5</v>
          </cell>
          <cell r="R50">
            <v>2520</v>
          </cell>
        </row>
        <row r="51">
          <cell r="B51" t="str">
            <v>102029-001001</v>
          </cell>
          <cell r="C51" t="str">
            <v>SENSACIONAL DETERGENTE 10 L</v>
          </cell>
          <cell r="D51">
            <v>5</v>
          </cell>
          <cell r="E51">
            <v>42866</v>
          </cell>
          <cell r="F51">
            <v>42865</v>
          </cell>
          <cell r="G51" t="str">
            <v>EM 106145</v>
          </cell>
          <cell r="H51">
            <v>270</v>
          </cell>
          <cell r="I51">
            <v>51.082259999999998</v>
          </cell>
          <cell r="J51">
            <v>13792.21</v>
          </cell>
          <cell r="K51">
            <v>270</v>
          </cell>
          <cell r="L51">
            <v>13792.21</v>
          </cell>
          <cell r="M51" t="str">
            <v>SENSACIONAL</v>
          </cell>
          <cell r="N51" t="str">
            <v>DETERGENTE COLOR</v>
          </cell>
          <cell r="O51" t="str">
            <v>DETERGENTE</v>
          </cell>
          <cell r="P51" t="str">
            <v>DETERGENTE 80081</v>
          </cell>
          <cell r="Q51">
            <v>10</v>
          </cell>
          <cell r="R51">
            <v>2700</v>
          </cell>
        </row>
        <row r="52">
          <cell r="B52" t="str">
            <v>102029-002001</v>
          </cell>
          <cell r="C52" t="str">
            <v>SENSACIONAL DETERGENTE 20 L</v>
          </cell>
          <cell r="D52">
            <v>2</v>
          </cell>
          <cell r="E52">
            <v>42859</v>
          </cell>
          <cell r="F52">
            <v>42859</v>
          </cell>
          <cell r="G52" t="str">
            <v>EM 105749</v>
          </cell>
          <cell r="H52">
            <v>1</v>
          </cell>
          <cell r="I52">
            <v>5728.43</v>
          </cell>
          <cell r="J52">
            <v>5728.43</v>
          </cell>
          <cell r="K52">
            <v>1379</v>
          </cell>
          <cell r="L52">
            <v>169321.56</v>
          </cell>
          <cell r="M52" t="str">
            <v>SENSACIONAL</v>
          </cell>
          <cell r="N52" t="str">
            <v>DETERGENTE COLOR</v>
          </cell>
          <cell r="O52" t="str">
            <v>DETERGENTE</v>
          </cell>
          <cell r="P52" t="str">
            <v>DETERGENTE 80081</v>
          </cell>
          <cell r="Q52">
            <v>20</v>
          </cell>
          <cell r="R52">
            <v>20</v>
          </cell>
        </row>
        <row r="53">
          <cell r="B53" t="str">
            <v>102029-002001</v>
          </cell>
          <cell r="C53" t="str">
            <v>SENSACIONAL DETERGENTE 20 L</v>
          </cell>
          <cell r="D53">
            <v>2</v>
          </cell>
          <cell r="E53">
            <v>42859</v>
          </cell>
          <cell r="F53">
            <v>42859</v>
          </cell>
          <cell r="G53" t="str">
            <v>EM 105760</v>
          </cell>
          <cell r="H53">
            <v>48</v>
          </cell>
          <cell r="I53">
            <v>119.34229000000001</v>
          </cell>
          <cell r="J53">
            <v>5728.43</v>
          </cell>
          <cell r="K53">
            <v>1424</v>
          </cell>
          <cell r="L53">
            <v>174681.63</v>
          </cell>
          <cell r="M53" t="str">
            <v>SENSACIONAL</v>
          </cell>
          <cell r="N53" t="str">
            <v>DETERGENTE COLOR</v>
          </cell>
          <cell r="O53" t="str">
            <v>DETERGENTE</v>
          </cell>
          <cell r="P53" t="str">
            <v>DETERGENTE 80081</v>
          </cell>
          <cell r="Q53">
            <v>20</v>
          </cell>
          <cell r="R53">
            <v>960</v>
          </cell>
        </row>
        <row r="54">
          <cell r="B54" t="str">
            <v>102029-002001</v>
          </cell>
          <cell r="C54" t="str">
            <v>SENSACIONAL DETERGENTE 20 L</v>
          </cell>
          <cell r="D54">
            <v>2</v>
          </cell>
          <cell r="E54">
            <v>42877</v>
          </cell>
          <cell r="F54">
            <v>42877</v>
          </cell>
          <cell r="G54" t="str">
            <v>EM 106639</v>
          </cell>
          <cell r="H54">
            <v>96</v>
          </cell>
          <cell r="I54">
            <v>120.22302000000001</v>
          </cell>
          <cell r="J54">
            <v>11541.41</v>
          </cell>
          <cell r="K54">
            <v>1516</v>
          </cell>
          <cell r="L54">
            <v>184831.14</v>
          </cell>
          <cell r="M54" t="str">
            <v>SENSACIONAL</v>
          </cell>
          <cell r="N54" t="str">
            <v>DETERGENTE COLOR</v>
          </cell>
          <cell r="O54" t="str">
            <v>DETERGENTE</v>
          </cell>
          <cell r="P54" t="str">
            <v>DETERGENTE 80081</v>
          </cell>
          <cell r="Q54">
            <v>20</v>
          </cell>
          <cell r="R54">
            <v>1920</v>
          </cell>
        </row>
        <row r="55">
          <cell r="B55" t="str">
            <v>102029-002001</v>
          </cell>
          <cell r="C55" t="str">
            <v>SENSACIONAL DETERGENTE 20 L</v>
          </cell>
          <cell r="D55">
            <v>2</v>
          </cell>
          <cell r="E55">
            <v>42877</v>
          </cell>
          <cell r="F55">
            <v>42877</v>
          </cell>
          <cell r="G55" t="str">
            <v>EM 106641</v>
          </cell>
          <cell r="H55">
            <v>19</v>
          </cell>
          <cell r="I55">
            <v>113.50946999999999</v>
          </cell>
          <cell r="J55">
            <v>2156.6799999999998</v>
          </cell>
          <cell r="K55">
            <v>1535</v>
          </cell>
          <cell r="L55">
            <v>186987.82</v>
          </cell>
          <cell r="M55" t="str">
            <v>SENSACIONAL</v>
          </cell>
          <cell r="N55" t="str">
            <v>DETERGENTE COLOR</v>
          </cell>
          <cell r="O55" t="str">
            <v>DETERGENTE</v>
          </cell>
          <cell r="P55" t="str">
            <v>DETERGENTE 80081</v>
          </cell>
          <cell r="Q55">
            <v>20</v>
          </cell>
          <cell r="R55">
            <v>380</v>
          </cell>
        </row>
        <row r="56">
          <cell r="B56" t="str">
            <v>102029-002001</v>
          </cell>
          <cell r="C56" t="str">
            <v>SENSACIONAL DETERGENTE 20 L</v>
          </cell>
          <cell r="D56">
            <v>5</v>
          </cell>
          <cell r="E56">
            <v>42858</v>
          </cell>
          <cell r="F56">
            <v>42858</v>
          </cell>
          <cell r="G56" t="str">
            <v>EM 105674</v>
          </cell>
          <cell r="H56">
            <v>48</v>
          </cell>
          <cell r="I56">
            <v>5728.4237499999999</v>
          </cell>
          <cell r="J56">
            <v>274964.34000000003</v>
          </cell>
          <cell r="K56">
            <v>48</v>
          </cell>
          <cell r="L56">
            <v>274964.34000000003</v>
          </cell>
          <cell r="M56" t="str">
            <v>SENSACIONAL</v>
          </cell>
          <cell r="N56" t="str">
            <v>DETERGENTE COLOR</v>
          </cell>
          <cell r="O56" t="str">
            <v>DETERGENTE</v>
          </cell>
          <cell r="P56" t="str">
            <v>DETERGENTE 80081</v>
          </cell>
          <cell r="Q56">
            <v>20</v>
          </cell>
          <cell r="R56">
            <v>960</v>
          </cell>
        </row>
        <row r="57">
          <cell r="B57" t="str">
            <v>102029-002001</v>
          </cell>
          <cell r="C57" t="str">
            <v>SENSACIONAL DETERGENTE 20 L</v>
          </cell>
          <cell r="D57">
            <v>5</v>
          </cell>
          <cell r="E57">
            <v>42866</v>
          </cell>
          <cell r="F57">
            <v>42865</v>
          </cell>
          <cell r="G57" t="str">
            <v>EM 106146</v>
          </cell>
          <cell r="H57">
            <v>144</v>
          </cell>
          <cell r="I57">
            <v>119.80785</v>
          </cell>
          <cell r="J57">
            <v>17252.330000000002</v>
          </cell>
          <cell r="K57">
            <v>144</v>
          </cell>
          <cell r="L57">
            <v>17252.330000000002</v>
          </cell>
          <cell r="M57" t="str">
            <v>SENSACIONAL</v>
          </cell>
          <cell r="N57" t="str">
            <v>DETERGENTE COLOR</v>
          </cell>
          <cell r="O57" t="str">
            <v>DETERGENTE</v>
          </cell>
          <cell r="P57" t="str">
            <v>DETERGENTE 80081</v>
          </cell>
          <cell r="Q57">
            <v>20</v>
          </cell>
          <cell r="R57">
            <v>2880</v>
          </cell>
        </row>
        <row r="58">
          <cell r="B58" t="str">
            <v>102029-002001</v>
          </cell>
          <cell r="C58" t="str">
            <v>SENSACIONAL DETERGENTE 20 L</v>
          </cell>
          <cell r="D58">
            <v>5</v>
          </cell>
          <cell r="E58">
            <v>42866</v>
          </cell>
          <cell r="F58">
            <v>42865</v>
          </cell>
          <cell r="G58" t="str">
            <v>EM 106147</v>
          </cell>
          <cell r="H58">
            <v>240</v>
          </cell>
          <cell r="I58">
            <v>119.80788</v>
          </cell>
          <cell r="J58">
            <v>28753.89</v>
          </cell>
          <cell r="K58">
            <v>384</v>
          </cell>
          <cell r="L58">
            <v>46006.22</v>
          </cell>
          <cell r="M58" t="str">
            <v>SENSACIONAL</v>
          </cell>
          <cell r="N58" t="str">
            <v>DETERGENTE COLOR</v>
          </cell>
          <cell r="O58" t="str">
            <v>DETERGENTE</v>
          </cell>
          <cell r="P58" t="str">
            <v>DETERGENTE 80081</v>
          </cell>
          <cell r="Q58">
            <v>20</v>
          </cell>
          <cell r="R58">
            <v>4800</v>
          </cell>
        </row>
        <row r="59">
          <cell r="B59" t="str">
            <v>102029-002001</v>
          </cell>
          <cell r="C59" t="str">
            <v>SENSACIONAL DETERGENTE 20 L</v>
          </cell>
          <cell r="D59">
            <v>5</v>
          </cell>
          <cell r="E59">
            <v>42881</v>
          </cell>
          <cell r="F59">
            <v>42881</v>
          </cell>
          <cell r="G59" t="str">
            <v>EM 106907</v>
          </cell>
          <cell r="H59">
            <v>144</v>
          </cell>
          <cell r="I59">
            <v>122.79438</v>
          </cell>
          <cell r="J59">
            <v>17682.39</v>
          </cell>
          <cell r="K59">
            <v>144</v>
          </cell>
          <cell r="L59">
            <v>17682.39</v>
          </cell>
          <cell r="M59" t="str">
            <v>SENSACIONAL</v>
          </cell>
          <cell r="N59" t="str">
            <v>DETERGENTE COLOR</v>
          </cell>
          <cell r="O59" t="str">
            <v>DETERGENTE</v>
          </cell>
          <cell r="P59" t="str">
            <v>DETERGENTE 80081</v>
          </cell>
          <cell r="Q59">
            <v>20</v>
          </cell>
          <cell r="R59">
            <v>2880</v>
          </cell>
        </row>
        <row r="60">
          <cell r="B60" t="str">
            <v>102029-002001</v>
          </cell>
          <cell r="C60" t="str">
            <v>SENSACIONAL DETERGENTE 20 L</v>
          </cell>
          <cell r="D60">
            <v>5</v>
          </cell>
          <cell r="E60">
            <v>42881</v>
          </cell>
          <cell r="F60">
            <v>42881</v>
          </cell>
          <cell r="G60" t="str">
            <v>EM 106908</v>
          </cell>
          <cell r="H60">
            <v>144</v>
          </cell>
          <cell r="I60">
            <v>122.79431</v>
          </cell>
          <cell r="J60">
            <v>17682.38</v>
          </cell>
          <cell r="K60">
            <v>288</v>
          </cell>
          <cell r="L60">
            <v>35364.769999999997</v>
          </cell>
          <cell r="M60" t="str">
            <v>SENSACIONAL</v>
          </cell>
          <cell r="N60" t="str">
            <v>DETERGENTE COLOR</v>
          </cell>
          <cell r="O60" t="str">
            <v>DETERGENTE</v>
          </cell>
          <cell r="P60" t="str">
            <v>DETERGENTE 80081</v>
          </cell>
          <cell r="Q60">
            <v>20</v>
          </cell>
          <cell r="R60">
            <v>2880</v>
          </cell>
        </row>
        <row r="61">
          <cell r="B61" t="str">
            <v>102029-002001</v>
          </cell>
          <cell r="C61" t="str">
            <v>SENSACIONAL DETERGENTE 20 L</v>
          </cell>
          <cell r="D61">
            <v>5</v>
          </cell>
          <cell r="E61">
            <v>42884</v>
          </cell>
          <cell r="F61">
            <v>42881</v>
          </cell>
          <cell r="G61" t="str">
            <v>EM 106940</v>
          </cell>
          <cell r="H61">
            <v>48</v>
          </cell>
          <cell r="I61">
            <v>122.79479000000001</v>
          </cell>
          <cell r="J61">
            <v>5894.15</v>
          </cell>
          <cell r="K61">
            <v>49</v>
          </cell>
          <cell r="L61">
            <v>6016.13</v>
          </cell>
          <cell r="M61" t="str">
            <v>SENSACIONAL</v>
          </cell>
          <cell r="N61" t="str">
            <v>DETERGENTE COLOR</v>
          </cell>
          <cell r="O61" t="str">
            <v>DETERGENTE</v>
          </cell>
          <cell r="P61" t="str">
            <v>DETERGENTE 80081</v>
          </cell>
          <cell r="Q61">
            <v>20</v>
          </cell>
          <cell r="R61">
            <v>960</v>
          </cell>
        </row>
        <row r="62">
          <cell r="B62" t="str">
            <v>102029-020801</v>
          </cell>
          <cell r="C62" t="str">
            <v>SENSACIONAL DETERGENTE 208 L</v>
          </cell>
          <cell r="D62">
            <v>5</v>
          </cell>
          <cell r="E62">
            <v>42871</v>
          </cell>
          <cell r="F62">
            <v>42867</v>
          </cell>
          <cell r="G62" t="str">
            <v>EM 106346</v>
          </cell>
          <cell r="H62">
            <v>1</v>
          </cell>
          <cell r="I62">
            <v>1174.44</v>
          </cell>
          <cell r="J62">
            <v>1174.44</v>
          </cell>
          <cell r="K62">
            <v>1</v>
          </cell>
          <cell r="L62">
            <v>1174.44</v>
          </cell>
          <cell r="M62" t="str">
            <v>SENSACIONAL</v>
          </cell>
          <cell r="N62" t="str">
            <v>DETERGENTE 208 L</v>
          </cell>
          <cell r="O62" t="str">
            <v>DETERGENTE</v>
          </cell>
          <cell r="P62" t="str">
            <v>DETERGENTE 80081</v>
          </cell>
          <cell r="Q62">
            <v>208</v>
          </cell>
          <cell r="R62">
            <v>208</v>
          </cell>
        </row>
        <row r="63">
          <cell r="B63" t="str">
            <v>103001-001891</v>
          </cell>
          <cell r="C63" t="str">
            <v>MIRACHEM 500 18.9 L</v>
          </cell>
          <cell r="D63">
            <v>5</v>
          </cell>
          <cell r="E63">
            <v>42881</v>
          </cell>
          <cell r="F63">
            <v>42881</v>
          </cell>
          <cell r="G63" t="str">
            <v>EM 106905</v>
          </cell>
          <cell r="H63">
            <v>2</v>
          </cell>
          <cell r="I63">
            <v>418.09</v>
          </cell>
          <cell r="J63">
            <v>836.18</v>
          </cell>
          <cell r="K63">
            <v>2</v>
          </cell>
          <cell r="L63">
            <v>836.18</v>
          </cell>
          <cell r="M63" t="str">
            <v>MIRACHEM</v>
          </cell>
          <cell r="N63" t="str">
            <v>MIRACHEM</v>
          </cell>
          <cell r="O63">
            <v>500</v>
          </cell>
          <cell r="P63" t="str">
            <v>DETERGENTE 80081</v>
          </cell>
          <cell r="Q63">
            <v>18.899999999999999</v>
          </cell>
          <cell r="R63">
            <v>37.799999999999997</v>
          </cell>
        </row>
        <row r="64">
          <cell r="B64" t="str">
            <v>103001-001891</v>
          </cell>
          <cell r="C64" t="str">
            <v>MIRACHEM 500 18.9 L</v>
          </cell>
          <cell r="D64">
            <v>5</v>
          </cell>
          <cell r="E64">
            <v>42884</v>
          </cell>
          <cell r="F64">
            <v>42884</v>
          </cell>
          <cell r="G64" t="str">
            <v>EM 106991</v>
          </cell>
          <cell r="H64">
            <v>96</v>
          </cell>
          <cell r="I64">
            <v>421.49990000000003</v>
          </cell>
          <cell r="J64">
            <v>40463.99</v>
          </cell>
          <cell r="K64">
            <v>96</v>
          </cell>
          <cell r="L64">
            <v>40463.99</v>
          </cell>
          <cell r="M64" t="str">
            <v>MIRACHEM</v>
          </cell>
          <cell r="N64" t="str">
            <v>MIRACHEM</v>
          </cell>
          <cell r="O64">
            <v>500</v>
          </cell>
          <cell r="P64" t="str">
            <v>DETERGENTE 80081</v>
          </cell>
          <cell r="Q64">
            <v>18.899999999999999</v>
          </cell>
          <cell r="R64">
            <v>1814.3999999999999</v>
          </cell>
        </row>
        <row r="65">
          <cell r="B65" t="str">
            <v>103001-020801</v>
          </cell>
          <cell r="C65" t="str">
            <v>MIRACHEM 500 208 L</v>
          </cell>
          <cell r="D65">
            <v>1</v>
          </cell>
          <cell r="E65">
            <v>42885</v>
          </cell>
          <cell r="F65">
            <v>42885</v>
          </cell>
          <cell r="G65" t="str">
            <v>EM 107001</v>
          </cell>
          <cell r="H65">
            <v>2</v>
          </cell>
          <cell r="I65">
            <v>4313.9750000000004</v>
          </cell>
          <cell r="J65">
            <v>8627.9500000000007</v>
          </cell>
          <cell r="K65">
            <v>10</v>
          </cell>
          <cell r="L65">
            <v>43031.83</v>
          </cell>
          <cell r="M65" t="str">
            <v>MIRACHEM</v>
          </cell>
          <cell r="N65" t="str">
            <v>MIRACHEM</v>
          </cell>
          <cell r="O65">
            <v>500</v>
          </cell>
          <cell r="P65" t="str">
            <v>DETERGENTE 80081</v>
          </cell>
          <cell r="Q65">
            <v>208</v>
          </cell>
          <cell r="R65">
            <v>416</v>
          </cell>
        </row>
        <row r="66">
          <cell r="B66" t="str">
            <v>103001-020801</v>
          </cell>
          <cell r="C66" t="str">
            <v>MIRACHEM 500 208 L</v>
          </cell>
          <cell r="D66">
            <v>5</v>
          </cell>
          <cell r="E66">
            <v>42874</v>
          </cell>
          <cell r="F66">
            <v>42874</v>
          </cell>
          <cell r="G66" t="str">
            <v>EM 106604</v>
          </cell>
          <cell r="H66">
            <v>8</v>
          </cell>
          <cell r="I66">
            <v>4313.9724999999999</v>
          </cell>
          <cell r="J66">
            <v>34511.78</v>
          </cell>
          <cell r="K66">
            <v>8</v>
          </cell>
          <cell r="L66">
            <v>34511.78</v>
          </cell>
          <cell r="M66" t="str">
            <v>MIRACHEM</v>
          </cell>
          <cell r="N66" t="str">
            <v>MIRACHEM</v>
          </cell>
          <cell r="O66">
            <v>500</v>
          </cell>
          <cell r="P66" t="str">
            <v>DETERGENTE 80081</v>
          </cell>
          <cell r="Q66">
            <v>208</v>
          </cell>
          <cell r="R66">
            <v>1664</v>
          </cell>
        </row>
        <row r="67">
          <cell r="B67" t="str">
            <v>103001-020801</v>
          </cell>
          <cell r="C67" t="str">
            <v>MIRACHEM 500 208 L</v>
          </cell>
          <cell r="D67">
            <v>5</v>
          </cell>
          <cell r="E67">
            <v>42886</v>
          </cell>
          <cell r="F67">
            <v>42886</v>
          </cell>
          <cell r="G67" t="str">
            <v>EM 107093</v>
          </cell>
          <cell r="H67">
            <v>4</v>
          </cell>
          <cell r="I67">
            <v>4647.5325000000003</v>
          </cell>
          <cell r="J67">
            <v>18590.13</v>
          </cell>
          <cell r="K67">
            <v>4</v>
          </cell>
          <cell r="L67">
            <v>18590.13</v>
          </cell>
          <cell r="M67" t="str">
            <v>MIRACHEM</v>
          </cell>
          <cell r="N67" t="str">
            <v>MIRACHEM</v>
          </cell>
          <cell r="O67">
            <v>500</v>
          </cell>
          <cell r="P67" t="str">
            <v>DETERGENTE 80081</v>
          </cell>
          <cell r="Q67">
            <v>208</v>
          </cell>
          <cell r="R67">
            <v>832</v>
          </cell>
        </row>
        <row r="68">
          <cell r="B68" t="str">
            <v>103001-020801</v>
          </cell>
          <cell r="C68" t="str">
            <v>MIRACHEM 500 208 L</v>
          </cell>
          <cell r="D68">
            <v>5</v>
          </cell>
          <cell r="E68">
            <v>42886</v>
          </cell>
          <cell r="F68">
            <v>42886</v>
          </cell>
          <cell r="G68" t="str">
            <v>EM 107094</v>
          </cell>
          <cell r="H68">
            <v>10</v>
          </cell>
          <cell r="I68">
            <v>4647.5339999999997</v>
          </cell>
          <cell r="J68">
            <v>46475.34</v>
          </cell>
          <cell r="K68">
            <v>14</v>
          </cell>
          <cell r="L68">
            <v>65065.47</v>
          </cell>
          <cell r="M68" t="str">
            <v>MIRACHEM</v>
          </cell>
          <cell r="N68" t="str">
            <v>MIRACHEM</v>
          </cell>
          <cell r="O68">
            <v>500</v>
          </cell>
          <cell r="P68" t="str">
            <v>DETERGENTE 80081</v>
          </cell>
          <cell r="Q68">
            <v>208</v>
          </cell>
          <cell r="R68">
            <v>2080</v>
          </cell>
        </row>
        <row r="69">
          <cell r="B69" t="str">
            <v>105001-000901</v>
          </cell>
          <cell r="C69" t="str">
            <v>NATURAL SCIENCE SUAVIZANTE 9 L MX</v>
          </cell>
          <cell r="D69">
            <v>5</v>
          </cell>
          <cell r="E69">
            <v>42872</v>
          </cell>
          <cell r="F69">
            <v>42871</v>
          </cell>
          <cell r="G69" t="str">
            <v>EM 106412</v>
          </cell>
          <cell r="H69">
            <v>60</v>
          </cell>
          <cell r="I69">
            <v>65.842500000000001</v>
          </cell>
          <cell r="J69">
            <v>3950.55</v>
          </cell>
          <cell r="K69">
            <v>61</v>
          </cell>
          <cell r="L69">
            <v>4016.2</v>
          </cell>
          <cell r="M69" t="str">
            <v>NATURAL SCIENCE</v>
          </cell>
          <cell r="N69" t="str">
            <v>REGULAR MX</v>
          </cell>
          <cell r="O69" t="str">
            <v>DETERGENTE</v>
          </cell>
          <cell r="P69" t="str">
            <v>DETERGENTE 80081</v>
          </cell>
          <cell r="Q69">
            <v>9</v>
          </cell>
          <cell r="R69">
            <v>540</v>
          </cell>
        </row>
        <row r="70">
          <cell r="B70" t="str">
            <v>108001-000101</v>
          </cell>
          <cell r="C70" t="str">
            <v>GV ANTI-HONGOS 1 L ATOM</v>
          </cell>
          <cell r="D70">
            <v>5</v>
          </cell>
          <cell r="E70">
            <v>42857</v>
          </cell>
          <cell r="F70">
            <v>42857</v>
          </cell>
          <cell r="G70" t="str">
            <v>EM 105619</v>
          </cell>
          <cell r="H70">
            <v>3888</v>
          </cell>
          <cell r="I70">
            <v>9.4145299999999992</v>
          </cell>
          <cell r="J70">
            <v>36603.699999999997</v>
          </cell>
          <cell r="K70">
            <v>3949</v>
          </cell>
          <cell r="L70">
            <v>37181.760000000002</v>
          </cell>
          <cell r="M70" t="str">
            <v>GV</v>
          </cell>
          <cell r="N70" t="str">
            <v>ANTI-HONGOS ATOMIZADOR</v>
          </cell>
          <cell r="O70" t="str">
            <v>ATOMIZADOR</v>
          </cell>
          <cell r="P70" t="str">
            <v>DETERGENTE 80081</v>
          </cell>
          <cell r="Q70">
            <v>1</v>
          </cell>
          <cell r="R70">
            <v>3888</v>
          </cell>
        </row>
        <row r="71">
          <cell r="B71" t="str">
            <v>108001-000101</v>
          </cell>
          <cell r="C71" t="str">
            <v>GV ANTI-HONGOS 1 L ATOM</v>
          </cell>
          <cell r="D71">
            <v>5</v>
          </cell>
          <cell r="E71">
            <v>42858</v>
          </cell>
          <cell r="F71">
            <v>42858</v>
          </cell>
          <cell r="G71" t="str">
            <v>EM 105703</v>
          </cell>
          <cell r="H71">
            <v>2100</v>
          </cell>
          <cell r="I71">
            <v>9.4737799999999996</v>
          </cell>
          <cell r="J71">
            <v>19894.93</v>
          </cell>
          <cell r="K71">
            <v>2161</v>
          </cell>
          <cell r="L71">
            <v>20469.28</v>
          </cell>
          <cell r="M71" t="str">
            <v>GV</v>
          </cell>
          <cell r="N71" t="str">
            <v>ANTI-HONGOS ATOMIZADOR</v>
          </cell>
          <cell r="O71" t="str">
            <v>ATOMIZADOR</v>
          </cell>
          <cell r="P71" t="str">
            <v>DETERGENTE 80081</v>
          </cell>
          <cell r="Q71">
            <v>1</v>
          </cell>
          <cell r="R71">
            <v>2100</v>
          </cell>
        </row>
        <row r="72">
          <cell r="B72" t="str">
            <v>108001-000101</v>
          </cell>
          <cell r="C72" t="str">
            <v>GV ANTI-HONGOS 1 L ATOM</v>
          </cell>
          <cell r="D72">
            <v>5</v>
          </cell>
          <cell r="E72">
            <v>42858</v>
          </cell>
          <cell r="F72">
            <v>42858</v>
          </cell>
          <cell r="G72" t="str">
            <v>EM 105733</v>
          </cell>
          <cell r="H72">
            <v>1932</v>
          </cell>
          <cell r="I72">
            <v>9.48489</v>
          </cell>
          <cell r="J72">
            <v>18324.8</v>
          </cell>
          <cell r="K72">
            <v>4093</v>
          </cell>
          <cell r="L72">
            <v>38794.080000000002</v>
          </cell>
          <cell r="M72" t="str">
            <v>GV</v>
          </cell>
          <cell r="N72" t="str">
            <v>ANTI-HONGOS ATOMIZADOR</v>
          </cell>
          <cell r="O72" t="str">
            <v>ATOMIZADOR</v>
          </cell>
          <cell r="P72" t="str">
            <v>DETERGENTE 80081</v>
          </cell>
          <cell r="Q72">
            <v>1</v>
          </cell>
          <cell r="R72">
            <v>1932</v>
          </cell>
        </row>
        <row r="73">
          <cell r="B73" t="str">
            <v>108001-000101</v>
          </cell>
          <cell r="C73" t="str">
            <v>GV ANTI-HONGOS 1 L ATOM</v>
          </cell>
          <cell r="D73">
            <v>5</v>
          </cell>
          <cell r="E73">
            <v>42866</v>
          </cell>
          <cell r="F73">
            <v>42866</v>
          </cell>
          <cell r="G73" t="str">
            <v>EM 106200</v>
          </cell>
          <cell r="H73">
            <v>3360</v>
          </cell>
          <cell r="I73">
            <v>9.5935699999999997</v>
          </cell>
          <cell r="J73">
            <v>32234.39</v>
          </cell>
          <cell r="K73">
            <v>3474</v>
          </cell>
          <cell r="L73">
            <v>33310.160000000003</v>
          </cell>
          <cell r="M73" t="str">
            <v>GV</v>
          </cell>
          <cell r="N73" t="str">
            <v>ANTI-HONGOS ATOMIZADOR</v>
          </cell>
          <cell r="O73" t="str">
            <v>ATOMIZADOR</v>
          </cell>
          <cell r="P73" t="str">
            <v>DETERGENTE 80081</v>
          </cell>
          <cell r="Q73">
            <v>1</v>
          </cell>
          <cell r="R73">
            <v>3360</v>
          </cell>
        </row>
        <row r="74">
          <cell r="B74" t="str">
            <v>108001-000101</v>
          </cell>
          <cell r="C74" t="str">
            <v>GV ANTI-HONGOS 1 L ATOM</v>
          </cell>
          <cell r="D74">
            <v>5</v>
          </cell>
          <cell r="E74">
            <v>42867</v>
          </cell>
          <cell r="F74">
            <v>42867</v>
          </cell>
          <cell r="G74" t="str">
            <v>EM 106263</v>
          </cell>
          <cell r="H74">
            <v>2160</v>
          </cell>
          <cell r="I74">
            <v>9.6209299999999995</v>
          </cell>
          <cell r="J74">
            <v>20781.21</v>
          </cell>
          <cell r="K74">
            <v>2274</v>
          </cell>
          <cell r="L74">
            <v>21874.29</v>
          </cell>
          <cell r="M74" t="str">
            <v>GV</v>
          </cell>
          <cell r="N74" t="str">
            <v>ANTI-HONGOS ATOMIZADOR</v>
          </cell>
          <cell r="O74" t="str">
            <v>ATOMIZADOR</v>
          </cell>
          <cell r="P74" t="str">
            <v>DETERGENTE 80081</v>
          </cell>
          <cell r="Q74">
            <v>1</v>
          </cell>
          <cell r="R74">
            <v>2160</v>
          </cell>
        </row>
        <row r="75">
          <cell r="B75" t="str">
            <v>108001-000101</v>
          </cell>
          <cell r="C75" t="str">
            <v>GV ANTI-HONGOS 1 L ATOM</v>
          </cell>
          <cell r="D75">
            <v>5</v>
          </cell>
          <cell r="E75">
            <v>42867</v>
          </cell>
          <cell r="F75">
            <v>42867</v>
          </cell>
          <cell r="G75" t="str">
            <v>EM 106264</v>
          </cell>
          <cell r="H75">
            <v>432</v>
          </cell>
          <cell r="I75">
            <v>9.6209699999999998</v>
          </cell>
          <cell r="J75">
            <v>4156.26</v>
          </cell>
          <cell r="K75">
            <v>2706</v>
          </cell>
          <cell r="L75">
            <v>26030.55</v>
          </cell>
          <cell r="M75" t="str">
            <v>GV</v>
          </cell>
          <cell r="N75" t="str">
            <v>ANTI-HONGOS ATOMIZADOR</v>
          </cell>
          <cell r="O75" t="str">
            <v>ATOMIZADOR</v>
          </cell>
          <cell r="P75" t="str">
            <v>DETERGENTE 80081</v>
          </cell>
          <cell r="Q75">
            <v>1</v>
          </cell>
          <cell r="R75">
            <v>432</v>
          </cell>
        </row>
        <row r="76">
          <cell r="B76" t="str">
            <v>108001-000101</v>
          </cell>
          <cell r="C76" t="str">
            <v>GV ANTI-HONGOS 1 L ATOM</v>
          </cell>
          <cell r="D76">
            <v>5</v>
          </cell>
          <cell r="E76">
            <v>42867</v>
          </cell>
          <cell r="F76">
            <v>42867</v>
          </cell>
          <cell r="G76" t="str">
            <v>EM 106265</v>
          </cell>
          <cell r="H76">
            <v>804</v>
          </cell>
          <cell r="I76">
            <v>9.6209299999999995</v>
          </cell>
          <cell r="J76">
            <v>7735.23</v>
          </cell>
          <cell r="K76">
            <v>3510</v>
          </cell>
          <cell r="L76">
            <v>33765.78</v>
          </cell>
          <cell r="M76" t="str">
            <v>GV</v>
          </cell>
          <cell r="N76" t="str">
            <v>ANTI-HONGOS ATOMIZADOR</v>
          </cell>
          <cell r="O76" t="str">
            <v>ATOMIZADOR</v>
          </cell>
          <cell r="P76" t="str">
            <v>DETERGENTE 80081</v>
          </cell>
          <cell r="Q76">
            <v>1</v>
          </cell>
          <cell r="R76">
            <v>804</v>
          </cell>
        </row>
        <row r="77">
          <cell r="B77" t="str">
            <v>108001-000101</v>
          </cell>
          <cell r="C77" t="str">
            <v>GV ANTI-HONGOS 1 L ATOM</v>
          </cell>
          <cell r="D77">
            <v>5</v>
          </cell>
          <cell r="E77">
            <v>42870</v>
          </cell>
          <cell r="F77">
            <v>42870</v>
          </cell>
          <cell r="G77" t="str">
            <v>EM 106312</v>
          </cell>
          <cell r="H77">
            <v>3396</v>
          </cell>
          <cell r="I77">
            <v>9.6342199999999991</v>
          </cell>
          <cell r="J77">
            <v>32717.81</v>
          </cell>
          <cell r="K77">
            <v>4746</v>
          </cell>
          <cell r="L77">
            <v>45704.639999999999</v>
          </cell>
          <cell r="M77" t="str">
            <v>GV</v>
          </cell>
          <cell r="N77" t="str">
            <v>ANTI-HONGOS ATOMIZADOR</v>
          </cell>
          <cell r="O77" t="str">
            <v>ATOMIZADOR</v>
          </cell>
          <cell r="P77" t="str">
            <v>DETERGENTE 80081</v>
          </cell>
          <cell r="Q77">
            <v>1</v>
          </cell>
          <cell r="R77">
            <v>3396</v>
          </cell>
        </row>
        <row r="78">
          <cell r="B78" t="str">
            <v>108001-000101</v>
          </cell>
          <cell r="C78" t="str">
            <v>GV ANTI-HONGOS 1 L ATOM</v>
          </cell>
          <cell r="D78">
            <v>5</v>
          </cell>
          <cell r="E78">
            <v>42872</v>
          </cell>
          <cell r="F78">
            <v>42872</v>
          </cell>
          <cell r="G78" t="str">
            <v>EM 106463</v>
          </cell>
          <cell r="H78">
            <v>3888</v>
          </cell>
          <cell r="I78">
            <v>10.06344</v>
          </cell>
          <cell r="J78">
            <v>39126.65</v>
          </cell>
          <cell r="K78">
            <v>4002</v>
          </cell>
          <cell r="L78">
            <v>40224.49</v>
          </cell>
          <cell r="M78" t="str">
            <v>GV</v>
          </cell>
          <cell r="N78" t="str">
            <v>ANTI-HONGOS ATOMIZADOR</v>
          </cell>
          <cell r="O78" t="str">
            <v>ATOMIZADOR</v>
          </cell>
          <cell r="P78" t="str">
            <v>DETERGENTE 80081</v>
          </cell>
          <cell r="Q78">
            <v>1</v>
          </cell>
          <cell r="R78">
            <v>3888</v>
          </cell>
        </row>
        <row r="79">
          <cell r="B79" t="str">
            <v>108001-000101</v>
          </cell>
          <cell r="C79" t="str">
            <v>GV ANTI-HONGOS 1 L ATOM</v>
          </cell>
          <cell r="D79">
            <v>5</v>
          </cell>
          <cell r="E79">
            <v>42873</v>
          </cell>
          <cell r="F79">
            <v>42873</v>
          </cell>
          <cell r="G79" t="str">
            <v>EM 106544</v>
          </cell>
          <cell r="H79">
            <v>2160</v>
          </cell>
          <cell r="I79">
            <v>10.60669</v>
          </cell>
          <cell r="J79">
            <v>22910.44</v>
          </cell>
          <cell r="K79">
            <v>2274</v>
          </cell>
          <cell r="L79">
            <v>24056.27</v>
          </cell>
          <cell r="M79" t="str">
            <v>GV</v>
          </cell>
          <cell r="N79" t="str">
            <v>ANTI-HONGOS ATOMIZADOR</v>
          </cell>
          <cell r="O79" t="str">
            <v>ATOMIZADOR</v>
          </cell>
          <cell r="P79" t="str">
            <v>DETERGENTE 80081</v>
          </cell>
          <cell r="Q79">
            <v>1</v>
          </cell>
          <cell r="R79">
            <v>2160</v>
          </cell>
        </row>
        <row r="80">
          <cell r="B80" t="str">
            <v>108001-000101</v>
          </cell>
          <cell r="C80" t="str">
            <v>GV ANTI-HONGOS 1 L ATOM</v>
          </cell>
          <cell r="D80">
            <v>5</v>
          </cell>
          <cell r="E80">
            <v>42873</v>
          </cell>
          <cell r="F80">
            <v>42873</v>
          </cell>
          <cell r="G80" t="str">
            <v>EM 106545</v>
          </cell>
          <cell r="H80">
            <v>1728</v>
          </cell>
          <cell r="I80">
            <v>10.606680000000001</v>
          </cell>
          <cell r="J80">
            <v>18328.34</v>
          </cell>
          <cell r="K80">
            <v>4002</v>
          </cell>
          <cell r="L80">
            <v>42384.61</v>
          </cell>
          <cell r="M80" t="str">
            <v>GV</v>
          </cell>
          <cell r="N80" t="str">
            <v>ANTI-HONGOS ATOMIZADOR</v>
          </cell>
          <cell r="O80" t="str">
            <v>ATOMIZADOR</v>
          </cell>
          <cell r="P80" t="str">
            <v>DETERGENTE 80081</v>
          </cell>
          <cell r="Q80">
            <v>1</v>
          </cell>
          <cell r="R80">
            <v>1728</v>
          </cell>
        </row>
        <row r="81">
          <cell r="B81" t="str">
            <v>108001-000101</v>
          </cell>
          <cell r="C81" t="str">
            <v>GV ANTI-HONGOS 1 L ATOM</v>
          </cell>
          <cell r="D81">
            <v>5</v>
          </cell>
          <cell r="E81">
            <v>42877</v>
          </cell>
          <cell r="F81">
            <v>42877</v>
          </cell>
          <cell r="G81" t="str">
            <v>EM 106654</v>
          </cell>
          <cell r="H81">
            <v>6048</v>
          </cell>
          <cell r="I81">
            <v>9.8702900000000007</v>
          </cell>
          <cell r="J81">
            <v>59695.54</v>
          </cell>
          <cell r="K81">
            <v>6162</v>
          </cell>
          <cell r="L81">
            <v>60902.9</v>
          </cell>
          <cell r="M81" t="str">
            <v>GV</v>
          </cell>
          <cell r="N81" t="str">
            <v>ANTI-HONGOS ATOMIZADOR</v>
          </cell>
          <cell r="O81" t="str">
            <v>ATOMIZADOR</v>
          </cell>
          <cell r="P81" t="str">
            <v>DETERGENTE 80081</v>
          </cell>
          <cell r="Q81">
            <v>1</v>
          </cell>
          <cell r="R81">
            <v>6048</v>
          </cell>
        </row>
        <row r="82">
          <cell r="B82" t="str">
            <v>108001-000101</v>
          </cell>
          <cell r="C82" t="str">
            <v>GV ANTI-HONGOS 1 L ATOM</v>
          </cell>
          <cell r="D82">
            <v>5</v>
          </cell>
          <cell r="E82">
            <v>42877</v>
          </cell>
          <cell r="F82">
            <v>42877</v>
          </cell>
          <cell r="G82" t="str">
            <v>EM 106655</v>
          </cell>
          <cell r="H82">
            <v>1728</v>
          </cell>
          <cell r="I82">
            <v>9.8702900000000007</v>
          </cell>
          <cell r="J82">
            <v>17055.86</v>
          </cell>
          <cell r="K82">
            <v>7890</v>
          </cell>
          <cell r="L82">
            <v>77958.759999999995</v>
          </cell>
          <cell r="M82" t="str">
            <v>GV</v>
          </cell>
          <cell r="N82" t="str">
            <v>ANTI-HONGOS ATOMIZADOR</v>
          </cell>
          <cell r="O82" t="str">
            <v>ATOMIZADOR</v>
          </cell>
          <cell r="P82" t="str">
            <v>DETERGENTE 80081</v>
          </cell>
          <cell r="Q82">
            <v>1</v>
          </cell>
          <cell r="R82">
            <v>1728</v>
          </cell>
        </row>
        <row r="83">
          <cell r="B83" t="str">
            <v>108001-000101</v>
          </cell>
          <cell r="C83" t="str">
            <v>GV ANTI-HONGOS 1 L ATOM</v>
          </cell>
          <cell r="D83">
            <v>5</v>
          </cell>
          <cell r="E83">
            <v>42878</v>
          </cell>
          <cell r="F83">
            <v>42878</v>
          </cell>
          <cell r="G83" t="str">
            <v>EM 106725</v>
          </cell>
          <cell r="H83">
            <v>3888</v>
          </cell>
          <cell r="I83">
            <v>9.7930799999999998</v>
          </cell>
          <cell r="J83">
            <v>38075.480000000003</v>
          </cell>
          <cell r="K83">
            <v>4002</v>
          </cell>
          <cell r="L83">
            <v>39201.879999999997</v>
          </cell>
          <cell r="M83" t="str">
            <v>GV</v>
          </cell>
          <cell r="N83" t="str">
            <v>ANTI-HONGOS ATOMIZADOR</v>
          </cell>
          <cell r="O83" t="str">
            <v>ATOMIZADOR</v>
          </cell>
          <cell r="P83" t="str">
            <v>DETERGENTE 80081</v>
          </cell>
          <cell r="Q83">
            <v>1</v>
          </cell>
          <cell r="R83">
            <v>3888</v>
          </cell>
        </row>
        <row r="84">
          <cell r="B84" t="str">
            <v>108001-000101</v>
          </cell>
          <cell r="C84" t="str">
            <v>GV ANTI-HONGOS 1 L ATOM</v>
          </cell>
          <cell r="D84">
            <v>5</v>
          </cell>
          <cell r="E84">
            <v>42878</v>
          </cell>
          <cell r="F84">
            <v>42878</v>
          </cell>
          <cell r="G84" t="str">
            <v>EM 106726</v>
          </cell>
          <cell r="H84">
            <v>3888</v>
          </cell>
          <cell r="I84">
            <v>9.7930799999999998</v>
          </cell>
          <cell r="J84">
            <v>38075.480000000003</v>
          </cell>
          <cell r="K84">
            <v>7890</v>
          </cell>
          <cell r="L84">
            <v>77277.36</v>
          </cell>
          <cell r="M84" t="str">
            <v>GV</v>
          </cell>
          <cell r="N84" t="str">
            <v>ANTI-HONGOS ATOMIZADOR</v>
          </cell>
          <cell r="O84" t="str">
            <v>ATOMIZADOR</v>
          </cell>
          <cell r="P84" t="str">
            <v>DETERGENTE 80081</v>
          </cell>
          <cell r="Q84">
            <v>1</v>
          </cell>
          <cell r="R84">
            <v>3888</v>
          </cell>
        </row>
        <row r="85">
          <cell r="B85" t="str">
            <v>108001-000101</v>
          </cell>
          <cell r="C85" t="str">
            <v>GV ANTI-HONGOS 1 L ATOM</v>
          </cell>
          <cell r="D85">
            <v>5</v>
          </cell>
          <cell r="E85">
            <v>42879</v>
          </cell>
          <cell r="F85">
            <v>42879</v>
          </cell>
          <cell r="G85" t="str">
            <v>EM 106778</v>
          </cell>
          <cell r="H85">
            <v>864</v>
          </cell>
          <cell r="I85">
            <v>9.8397900000000007</v>
          </cell>
          <cell r="J85">
            <v>8501.58</v>
          </cell>
          <cell r="K85">
            <v>978</v>
          </cell>
          <cell r="L85">
            <v>9618.1299999999992</v>
          </cell>
          <cell r="M85" t="str">
            <v>GV</v>
          </cell>
          <cell r="N85" t="str">
            <v>ANTI-HONGOS ATOMIZADOR</v>
          </cell>
          <cell r="O85" t="str">
            <v>ATOMIZADOR</v>
          </cell>
          <cell r="P85" t="str">
            <v>DETERGENTE 80081</v>
          </cell>
          <cell r="Q85">
            <v>1</v>
          </cell>
          <cell r="R85">
            <v>864</v>
          </cell>
        </row>
        <row r="86">
          <cell r="B86" t="str">
            <v>108001-000101</v>
          </cell>
          <cell r="C86" t="str">
            <v>GV ANTI-HONGOS 1 L ATOM</v>
          </cell>
          <cell r="D86">
            <v>5</v>
          </cell>
          <cell r="E86">
            <v>42879</v>
          </cell>
          <cell r="F86">
            <v>42879</v>
          </cell>
          <cell r="G86" t="str">
            <v>EM 106779</v>
          </cell>
          <cell r="H86">
            <v>432</v>
          </cell>
          <cell r="I86">
            <v>9.8397699999999997</v>
          </cell>
          <cell r="J86">
            <v>4250.78</v>
          </cell>
          <cell r="K86">
            <v>1410</v>
          </cell>
          <cell r="L86">
            <v>13868.91</v>
          </cell>
          <cell r="M86" t="str">
            <v>GV</v>
          </cell>
          <cell r="N86" t="str">
            <v>ANTI-HONGOS ATOMIZADOR</v>
          </cell>
          <cell r="O86" t="str">
            <v>ATOMIZADOR</v>
          </cell>
          <cell r="P86" t="str">
            <v>DETERGENTE 80081</v>
          </cell>
          <cell r="Q86">
            <v>1</v>
          </cell>
          <cell r="R86">
            <v>432</v>
          </cell>
        </row>
        <row r="87">
          <cell r="B87" t="str">
            <v>108001-000101</v>
          </cell>
          <cell r="C87" t="str">
            <v>GV ANTI-HONGOS 1 L ATOM</v>
          </cell>
          <cell r="D87">
            <v>5</v>
          </cell>
          <cell r="E87">
            <v>42879</v>
          </cell>
          <cell r="F87">
            <v>42879</v>
          </cell>
          <cell r="G87" t="str">
            <v>EM 106780</v>
          </cell>
          <cell r="H87">
            <v>864</v>
          </cell>
          <cell r="I87">
            <v>9.8397600000000001</v>
          </cell>
          <cell r="J87">
            <v>8501.5499999999993</v>
          </cell>
          <cell r="K87">
            <v>2274</v>
          </cell>
          <cell r="L87">
            <v>22370.46</v>
          </cell>
          <cell r="M87" t="str">
            <v>GV</v>
          </cell>
          <cell r="N87" t="str">
            <v>ANTI-HONGOS ATOMIZADOR</v>
          </cell>
          <cell r="O87" t="str">
            <v>ATOMIZADOR</v>
          </cell>
          <cell r="P87" t="str">
            <v>DETERGENTE 80081</v>
          </cell>
          <cell r="Q87">
            <v>1</v>
          </cell>
          <cell r="R87">
            <v>864</v>
          </cell>
        </row>
        <row r="88">
          <cell r="B88" t="str">
            <v>108001-000101</v>
          </cell>
          <cell r="C88" t="str">
            <v>GV ANTI-HONGOS 1 L ATOM</v>
          </cell>
          <cell r="D88">
            <v>5</v>
          </cell>
          <cell r="E88">
            <v>42879</v>
          </cell>
          <cell r="F88">
            <v>42879</v>
          </cell>
          <cell r="G88" t="str">
            <v>EM 106781</v>
          </cell>
          <cell r="H88">
            <v>432</v>
          </cell>
          <cell r="I88">
            <v>10.53463</v>
          </cell>
          <cell r="J88">
            <v>4550.96</v>
          </cell>
          <cell r="K88">
            <v>2706</v>
          </cell>
          <cell r="L88">
            <v>26921.42</v>
          </cell>
          <cell r="M88" t="str">
            <v>GV</v>
          </cell>
          <cell r="N88" t="str">
            <v>ANTI-HONGOS ATOMIZADOR</v>
          </cell>
          <cell r="O88" t="str">
            <v>ATOMIZADOR</v>
          </cell>
          <cell r="P88" t="str">
            <v>DETERGENTE 80081</v>
          </cell>
          <cell r="Q88">
            <v>1</v>
          </cell>
          <cell r="R88">
            <v>432</v>
          </cell>
        </row>
        <row r="89">
          <cell r="B89" t="str">
            <v>108001-000101</v>
          </cell>
          <cell r="C89" t="str">
            <v>GV ANTI-HONGOS 1 L ATOM</v>
          </cell>
          <cell r="D89">
            <v>5</v>
          </cell>
          <cell r="E89">
            <v>42881</v>
          </cell>
          <cell r="F89">
            <v>42880</v>
          </cell>
          <cell r="G89" t="str">
            <v>EM 106860</v>
          </cell>
          <cell r="H89">
            <v>1944</v>
          </cell>
          <cell r="I89">
            <v>9.8326399999999996</v>
          </cell>
          <cell r="J89">
            <v>19114.66</v>
          </cell>
          <cell r="K89">
            <v>2058</v>
          </cell>
          <cell r="L89">
            <v>20248.82</v>
          </cell>
          <cell r="M89" t="str">
            <v>GV</v>
          </cell>
          <cell r="N89" t="str">
            <v>ANTI-HONGOS ATOMIZADOR</v>
          </cell>
          <cell r="O89" t="str">
            <v>ATOMIZADOR</v>
          </cell>
          <cell r="P89" t="str">
            <v>DETERGENTE 80081</v>
          </cell>
          <cell r="Q89">
            <v>1</v>
          </cell>
          <cell r="R89">
            <v>1944</v>
          </cell>
        </row>
        <row r="90">
          <cell r="B90" t="str">
            <v>108001-000101</v>
          </cell>
          <cell r="C90" t="str">
            <v>GV ANTI-HONGOS 1 L ATOM</v>
          </cell>
          <cell r="D90">
            <v>5</v>
          </cell>
          <cell r="E90">
            <v>42881</v>
          </cell>
          <cell r="F90">
            <v>42880</v>
          </cell>
          <cell r="G90" t="str">
            <v>EM 106864</v>
          </cell>
          <cell r="H90">
            <v>1296</v>
          </cell>
          <cell r="I90">
            <v>9.8326399999999996</v>
          </cell>
          <cell r="J90">
            <v>12743.1</v>
          </cell>
          <cell r="K90">
            <v>3354</v>
          </cell>
          <cell r="L90">
            <v>32991.919999999998</v>
          </cell>
          <cell r="M90" t="str">
            <v>GV</v>
          </cell>
          <cell r="N90" t="str">
            <v>ANTI-HONGOS ATOMIZADOR</v>
          </cell>
          <cell r="O90" t="str">
            <v>ATOMIZADOR</v>
          </cell>
          <cell r="P90" t="str">
            <v>DETERGENTE 80081</v>
          </cell>
          <cell r="Q90">
            <v>1</v>
          </cell>
          <cell r="R90">
            <v>1296</v>
          </cell>
        </row>
        <row r="91">
          <cell r="B91" t="str">
            <v>108001-000101</v>
          </cell>
          <cell r="C91" t="str">
            <v>GV ANTI-HONGOS 1 L ATOM</v>
          </cell>
          <cell r="D91">
            <v>5</v>
          </cell>
          <cell r="E91">
            <v>42881</v>
          </cell>
          <cell r="F91">
            <v>42881</v>
          </cell>
          <cell r="G91" t="str">
            <v>EM 106903</v>
          </cell>
          <cell r="H91">
            <v>2592</v>
          </cell>
          <cell r="I91">
            <v>9.8232300000000006</v>
          </cell>
          <cell r="J91">
            <v>25461.81</v>
          </cell>
          <cell r="K91">
            <v>2706</v>
          </cell>
          <cell r="L91">
            <v>26583.18</v>
          </cell>
          <cell r="M91" t="str">
            <v>GV</v>
          </cell>
          <cell r="N91" t="str">
            <v>ANTI-HONGOS ATOMIZADOR</v>
          </cell>
          <cell r="O91" t="str">
            <v>ATOMIZADOR</v>
          </cell>
          <cell r="P91" t="str">
            <v>DETERGENTE 80081</v>
          </cell>
          <cell r="Q91">
            <v>1</v>
          </cell>
          <cell r="R91">
            <v>2592</v>
          </cell>
        </row>
        <row r="92">
          <cell r="B92" t="str">
            <v>108001-000101</v>
          </cell>
          <cell r="C92" t="str">
            <v>GV ANTI-HONGOS 1 L ATOM</v>
          </cell>
          <cell r="D92">
            <v>5</v>
          </cell>
          <cell r="E92">
            <v>42884</v>
          </cell>
          <cell r="F92">
            <v>42881</v>
          </cell>
          <cell r="G92" t="str">
            <v>EM 106916</v>
          </cell>
          <cell r="H92">
            <v>348</v>
          </cell>
          <cell r="I92">
            <v>9.8236500000000007</v>
          </cell>
          <cell r="J92">
            <v>3418.63</v>
          </cell>
          <cell r="K92">
            <v>462</v>
          </cell>
          <cell r="L92">
            <v>4538.54</v>
          </cell>
          <cell r="M92" t="str">
            <v>GV</v>
          </cell>
          <cell r="N92" t="str">
            <v>ANTI-HONGOS ATOMIZADOR</v>
          </cell>
          <cell r="O92" t="str">
            <v>ATOMIZADOR</v>
          </cell>
          <cell r="P92" t="str">
            <v>DETERGENTE 80081</v>
          </cell>
          <cell r="Q92">
            <v>1</v>
          </cell>
          <cell r="R92">
            <v>348</v>
          </cell>
        </row>
        <row r="93">
          <cell r="B93" t="str">
            <v>108001-000101</v>
          </cell>
          <cell r="C93" t="str">
            <v>GV ANTI-HONGOS 1 L ATOM</v>
          </cell>
          <cell r="D93">
            <v>5</v>
          </cell>
          <cell r="E93">
            <v>42884</v>
          </cell>
          <cell r="F93">
            <v>42884</v>
          </cell>
          <cell r="G93" t="str">
            <v>EM 106986</v>
          </cell>
          <cell r="H93">
            <v>1560</v>
          </cell>
          <cell r="I93">
            <v>9.7839600000000004</v>
          </cell>
          <cell r="J93">
            <v>15262.98</v>
          </cell>
          <cell r="K93">
            <v>2022</v>
          </cell>
          <cell r="L93">
            <v>19801.52</v>
          </cell>
          <cell r="M93" t="str">
            <v>GV</v>
          </cell>
          <cell r="N93" t="str">
            <v>ANTI-HONGOS ATOMIZADOR</v>
          </cell>
          <cell r="O93" t="str">
            <v>ATOMIZADOR</v>
          </cell>
          <cell r="P93" t="str">
            <v>DETERGENTE 80081</v>
          </cell>
          <cell r="Q93">
            <v>1</v>
          </cell>
          <cell r="R93">
            <v>1560</v>
          </cell>
        </row>
        <row r="94">
          <cell r="B94" t="str">
            <v>108001-000101</v>
          </cell>
          <cell r="C94" t="str">
            <v>GV ANTI-HONGOS 1 L ATOM</v>
          </cell>
          <cell r="D94">
            <v>5</v>
          </cell>
          <cell r="E94">
            <v>42884</v>
          </cell>
          <cell r="F94">
            <v>42884</v>
          </cell>
          <cell r="G94" t="str">
            <v>EM 106987</v>
          </cell>
          <cell r="H94">
            <v>1032</v>
          </cell>
          <cell r="I94">
            <v>9.7839600000000004</v>
          </cell>
          <cell r="J94">
            <v>10097.049999999999</v>
          </cell>
          <cell r="K94">
            <v>3054</v>
          </cell>
          <cell r="L94">
            <v>29898.57</v>
          </cell>
          <cell r="M94" t="str">
            <v>GV</v>
          </cell>
          <cell r="N94" t="str">
            <v>ANTI-HONGOS ATOMIZADOR</v>
          </cell>
          <cell r="O94" t="str">
            <v>ATOMIZADOR</v>
          </cell>
          <cell r="P94" t="str">
            <v>DETERGENTE 80081</v>
          </cell>
          <cell r="Q94">
            <v>1</v>
          </cell>
          <cell r="R94">
            <v>1032</v>
          </cell>
        </row>
        <row r="95">
          <cell r="B95" t="str">
            <v>108001-000101</v>
          </cell>
          <cell r="C95" t="str">
            <v>GV ANTI-HONGOS 1 L ATOM</v>
          </cell>
          <cell r="D95">
            <v>5</v>
          </cell>
          <cell r="E95">
            <v>42886</v>
          </cell>
          <cell r="F95">
            <v>42886</v>
          </cell>
          <cell r="G95" t="str">
            <v>EM 107090</v>
          </cell>
          <cell r="H95">
            <v>3744</v>
          </cell>
          <cell r="I95">
            <v>10.46302</v>
          </cell>
          <cell r="J95">
            <v>39173.53</v>
          </cell>
          <cell r="K95">
            <v>3858</v>
          </cell>
          <cell r="L95">
            <v>40289.589999999997</v>
          </cell>
          <cell r="M95" t="str">
            <v>GV</v>
          </cell>
          <cell r="N95" t="str">
            <v>ANTI-HONGOS ATOMIZADOR</v>
          </cell>
          <cell r="O95" t="str">
            <v>ATOMIZADOR</v>
          </cell>
          <cell r="P95" t="str">
            <v>DETERGENTE 80081</v>
          </cell>
          <cell r="Q95">
            <v>1</v>
          </cell>
          <cell r="R95">
            <v>3744</v>
          </cell>
        </row>
        <row r="96">
          <cell r="B96" t="str">
            <v>108001-000101</v>
          </cell>
          <cell r="C96" t="str">
            <v>GV ANTI-HONGOS 1 L ATOM</v>
          </cell>
          <cell r="D96">
            <v>5</v>
          </cell>
          <cell r="E96">
            <v>42886</v>
          </cell>
          <cell r="F96">
            <v>42886</v>
          </cell>
          <cell r="G96" t="str">
            <v>EM 107091</v>
          </cell>
          <cell r="H96">
            <v>864</v>
          </cell>
          <cell r="I96">
            <v>10.46303</v>
          </cell>
          <cell r="J96">
            <v>9040.06</v>
          </cell>
          <cell r="K96">
            <v>4722</v>
          </cell>
          <cell r="L96">
            <v>49329.65</v>
          </cell>
          <cell r="M96" t="str">
            <v>GV</v>
          </cell>
          <cell r="N96" t="str">
            <v>ANTI-HONGOS ATOMIZADOR</v>
          </cell>
          <cell r="O96" t="str">
            <v>ATOMIZADOR</v>
          </cell>
          <cell r="P96" t="str">
            <v>DETERGENTE 80081</v>
          </cell>
          <cell r="Q96">
            <v>1</v>
          </cell>
          <cell r="R96">
            <v>864</v>
          </cell>
        </row>
        <row r="97">
          <cell r="B97" t="str">
            <v>108001-000102</v>
          </cell>
          <cell r="C97" t="str">
            <v>GV ANTI-HONGOS 1 L REFILL</v>
          </cell>
          <cell r="D97">
            <v>5</v>
          </cell>
          <cell r="E97">
            <v>42859</v>
          </cell>
          <cell r="F97">
            <v>42859</v>
          </cell>
          <cell r="G97" t="str">
            <v>EM 105808</v>
          </cell>
          <cell r="H97">
            <v>3780</v>
          </cell>
          <cell r="I97">
            <v>7.5115699999999999</v>
          </cell>
          <cell r="J97">
            <v>28393.74</v>
          </cell>
          <cell r="K97">
            <v>3880</v>
          </cell>
          <cell r="L97">
            <v>29138.9</v>
          </cell>
          <cell r="M97" t="str">
            <v>GV</v>
          </cell>
          <cell r="N97" t="str">
            <v>ANTI-HONGOS REFIL</v>
          </cell>
          <cell r="O97" t="str">
            <v>REFIL</v>
          </cell>
          <cell r="P97" t="str">
            <v>DETERGENTE 80081</v>
          </cell>
          <cell r="Q97">
            <v>1</v>
          </cell>
          <cell r="R97">
            <v>3780</v>
          </cell>
        </row>
        <row r="98">
          <cell r="B98" t="str">
            <v>108001-000102</v>
          </cell>
          <cell r="C98" t="str">
            <v>GV ANTI-HONGOS 1 L REFILL</v>
          </cell>
          <cell r="D98">
            <v>5</v>
          </cell>
          <cell r="E98">
            <v>42867</v>
          </cell>
          <cell r="F98">
            <v>42867</v>
          </cell>
          <cell r="G98" t="str">
            <v>EM 106262</v>
          </cell>
          <cell r="H98">
            <v>1728</v>
          </cell>
          <cell r="I98">
            <v>8.2820699999999992</v>
          </cell>
          <cell r="J98">
            <v>14311.42</v>
          </cell>
          <cell r="K98">
            <v>1845</v>
          </cell>
          <cell r="L98">
            <v>15188.97</v>
          </cell>
          <cell r="M98" t="str">
            <v>GV</v>
          </cell>
          <cell r="N98" t="str">
            <v>ANTI-HONGOS REFIL</v>
          </cell>
          <cell r="O98" t="str">
            <v>REFIL</v>
          </cell>
          <cell r="P98" t="str">
            <v>DETERGENTE 80081</v>
          </cell>
          <cell r="Q98">
            <v>1</v>
          </cell>
          <cell r="R98">
            <v>1728</v>
          </cell>
        </row>
        <row r="99">
          <cell r="B99" t="str">
            <v>108001-000102</v>
          </cell>
          <cell r="C99" t="str">
            <v>GV ANTI-HONGOS 1 L REFILL</v>
          </cell>
          <cell r="D99">
            <v>5</v>
          </cell>
          <cell r="E99">
            <v>42871</v>
          </cell>
          <cell r="F99">
            <v>42871</v>
          </cell>
          <cell r="G99" t="str">
            <v>EM 106378</v>
          </cell>
          <cell r="H99">
            <v>3888</v>
          </cell>
          <cell r="I99">
            <v>7.6176000000000004</v>
          </cell>
          <cell r="J99">
            <v>29617.24</v>
          </cell>
          <cell r="K99">
            <v>4005</v>
          </cell>
          <cell r="L99">
            <v>30580.44</v>
          </cell>
          <cell r="M99" t="str">
            <v>GV</v>
          </cell>
          <cell r="N99" t="str">
            <v>ANTI-HONGOS REFIL</v>
          </cell>
          <cell r="O99" t="str">
            <v>REFIL</v>
          </cell>
          <cell r="P99" t="str">
            <v>DETERGENTE 80081</v>
          </cell>
          <cell r="Q99">
            <v>1</v>
          </cell>
          <cell r="R99">
            <v>3888</v>
          </cell>
        </row>
        <row r="100">
          <cell r="B100" t="str">
            <v>108001-000102</v>
          </cell>
          <cell r="C100" t="str">
            <v>GV ANTI-HONGOS 1 L REFILL</v>
          </cell>
          <cell r="D100">
            <v>5</v>
          </cell>
          <cell r="E100">
            <v>42874</v>
          </cell>
          <cell r="F100">
            <v>42874</v>
          </cell>
          <cell r="G100" t="str">
            <v>EM 106596</v>
          </cell>
          <cell r="H100">
            <v>4320</v>
          </cell>
          <cell r="I100">
            <v>7.4900099999999998</v>
          </cell>
          <cell r="J100">
            <v>32356.86</v>
          </cell>
          <cell r="K100">
            <v>4437</v>
          </cell>
          <cell r="L100">
            <v>33250.22</v>
          </cell>
          <cell r="M100" t="str">
            <v>GV</v>
          </cell>
          <cell r="N100" t="str">
            <v>ANTI-HONGOS REFIL</v>
          </cell>
          <cell r="O100" t="str">
            <v>REFIL</v>
          </cell>
          <cell r="P100" t="str">
            <v>DETERGENTE 80081</v>
          </cell>
          <cell r="Q100">
            <v>1</v>
          </cell>
          <cell r="R100">
            <v>4320</v>
          </cell>
        </row>
        <row r="101">
          <cell r="B101" t="str">
            <v>108001-000102</v>
          </cell>
          <cell r="C101" t="str">
            <v>GV ANTI-HONGOS 1 L REFILL</v>
          </cell>
          <cell r="D101">
            <v>5</v>
          </cell>
          <cell r="E101">
            <v>42877</v>
          </cell>
          <cell r="F101">
            <v>42877</v>
          </cell>
          <cell r="G101" t="str">
            <v>EM 106656</v>
          </cell>
          <cell r="H101">
            <v>2592</v>
          </cell>
          <cell r="I101">
            <v>7.5594200000000003</v>
          </cell>
          <cell r="J101">
            <v>19594.009999999998</v>
          </cell>
          <cell r="K101">
            <v>3141</v>
          </cell>
          <cell r="L101">
            <v>23708.14</v>
          </cell>
          <cell r="M101" t="str">
            <v>GV</v>
          </cell>
          <cell r="N101" t="str">
            <v>ANTI-HONGOS REFIL</v>
          </cell>
          <cell r="O101" t="str">
            <v>REFIL</v>
          </cell>
          <cell r="P101" t="str">
            <v>DETERGENTE 80081</v>
          </cell>
          <cell r="Q101">
            <v>1</v>
          </cell>
          <cell r="R101">
            <v>2592</v>
          </cell>
        </row>
        <row r="102">
          <cell r="B102" t="str">
            <v>108001-000102</v>
          </cell>
          <cell r="C102" t="str">
            <v>GV ANTI-HONGOS 1 L REFILL</v>
          </cell>
          <cell r="D102">
            <v>5</v>
          </cell>
          <cell r="E102">
            <v>42877</v>
          </cell>
          <cell r="F102">
            <v>42877</v>
          </cell>
          <cell r="G102" t="str">
            <v>EM 106657</v>
          </cell>
          <cell r="H102">
            <v>864</v>
          </cell>
          <cell r="I102">
            <v>7.5594200000000003</v>
          </cell>
          <cell r="J102">
            <v>6531.34</v>
          </cell>
          <cell r="K102">
            <v>4005</v>
          </cell>
          <cell r="L102">
            <v>30239.48</v>
          </cell>
          <cell r="M102" t="str">
            <v>GV</v>
          </cell>
          <cell r="N102" t="str">
            <v>ANTI-HONGOS REFIL</v>
          </cell>
          <cell r="O102" t="str">
            <v>REFIL</v>
          </cell>
          <cell r="P102" t="str">
            <v>DETERGENTE 80081</v>
          </cell>
          <cell r="Q102">
            <v>1</v>
          </cell>
          <cell r="R102">
            <v>864</v>
          </cell>
        </row>
        <row r="103">
          <cell r="B103" t="str">
            <v>108001-000102</v>
          </cell>
          <cell r="C103" t="str">
            <v>GV ANTI-HONGOS 1 L REFILL</v>
          </cell>
          <cell r="D103">
            <v>5</v>
          </cell>
          <cell r="E103">
            <v>42878</v>
          </cell>
          <cell r="F103">
            <v>42878</v>
          </cell>
          <cell r="G103" t="str">
            <v>EM 106727</v>
          </cell>
          <cell r="H103">
            <v>864</v>
          </cell>
          <cell r="I103">
            <v>7.59483</v>
          </cell>
          <cell r="J103">
            <v>6561.93</v>
          </cell>
          <cell r="K103">
            <v>981</v>
          </cell>
          <cell r="L103">
            <v>7445.33</v>
          </cell>
          <cell r="M103" t="str">
            <v>GV</v>
          </cell>
          <cell r="N103" t="str">
            <v>ANTI-HONGOS REFIL</v>
          </cell>
          <cell r="O103" t="str">
            <v>REFIL</v>
          </cell>
          <cell r="P103" t="str">
            <v>DETERGENTE 80081</v>
          </cell>
          <cell r="Q103">
            <v>1</v>
          </cell>
          <cell r="R103">
            <v>864</v>
          </cell>
        </row>
        <row r="104">
          <cell r="B104" t="str">
            <v>108001-000102</v>
          </cell>
          <cell r="C104" t="str">
            <v>GV ANTI-HONGOS 1 L REFILL</v>
          </cell>
          <cell r="D104">
            <v>5</v>
          </cell>
          <cell r="E104">
            <v>42878</v>
          </cell>
          <cell r="F104">
            <v>42878</v>
          </cell>
          <cell r="G104" t="str">
            <v>EM 106728</v>
          </cell>
          <cell r="H104">
            <v>720</v>
          </cell>
          <cell r="I104">
            <v>7.5948099999999998</v>
          </cell>
          <cell r="J104">
            <v>5468.26</v>
          </cell>
          <cell r="K104">
            <v>1701</v>
          </cell>
          <cell r="L104">
            <v>12913.59</v>
          </cell>
          <cell r="M104" t="str">
            <v>GV</v>
          </cell>
          <cell r="N104" t="str">
            <v>ANTI-HONGOS REFIL</v>
          </cell>
          <cell r="O104" t="str">
            <v>REFIL</v>
          </cell>
          <cell r="P104" t="str">
            <v>DETERGENTE 80081</v>
          </cell>
          <cell r="Q104">
            <v>1</v>
          </cell>
          <cell r="R104">
            <v>720</v>
          </cell>
        </row>
        <row r="105">
          <cell r="B105" t="str">
            <v>108001-000102</v>
          </cell>
          <cell r="C105" t="str">
            <v>GV ANTI-HONGOS 1 L REFILL</v>
          </cell>
          <cell r="D105">
            <v>5</v>
          </cell>
          <cell r="E105">
            <v>42879</v>
          </cell>
          <cell r="F105">
            <v>42879</v>
          </cell>
          <cell r="G105" t="str">
            <v>EM 106765</v>
          </cell>
          <cell r="H105">
            <v>3888</v>
          </cell>
          <cell r="I105">
            <v>7.7123999999999997</v>
          </cell>
          <cell r="J105">
            <v>29985.82</v>
          </cell>
          <cell r="K105">
            <v>4005</v>
          </cell>
          <cell r="L105">
            <v>30874.06</v>
          </cell>
          <cell r="M105" t="str">
            <v>GV</v>
          </cell>
          <cell r="N105" t="str">
            <v>ANTI-HONGOS REFIL</v>
          </cell>
          <cell r="O105" t="str">
            <v>REFIL</v>
          </cell>
          <cell r="P105" t="str">
            <v>DETERGENTE 80081</v>
          </cell>
          <cell r="Q105">
            <v>1</v>
          </cell>
          <cell r="R105">
            <v>3888</v>
          </cell>
        </row>
        <row r="106">
          <cell r="B106" t="str">
            <v>108001-000102</v>
          </cell>
          <cell r="C106" t="str">
            <v>GV ANTI-HONGOS 1 L REFILL</v>
          </cell>
          <cell r="D106">
            <v>5</v>
          </cell>
          <cell r="E106">
            <v>42879</v>
          </cell>
          <cell r="F106">
            <v>42879</v>
          </cell>
          <cell r="G106" t="str">
            <v>EM 106777</v>
          </cell>
          <cell r="H106">
            <v>3888</v>
          </cell>
          <cell r="I106">
            <v>7.7124100000000002</v>
          </cell>
          <cell r="J106">
            <v>29985.85</v>
          </cell>
          <cell r="K106">
            <v>7893</v>
          </cell>
          <cell r="L106">
            <v>60859.91</v>
          </cell>
          <cell r="M106" t="str">
            <v>GV</v>
          </cell>
          <cell r="N106" t="str">
            <v>ANTI-HONGOS REFIL</v>
          </cell>
          <cell r="O106" t="str">
            <v>REFIL</v>
          </cell>
          <cell r="P106" t="str">
            <v>DETERGENTE 80081</v>
          </cell>
          <cell r="Q106">
            <v>1</v>
          </cell>
          <cell r="R106">
            <v>3888</v>
          </cell>
        </row>
        <row r="107">
          <cell r="B107" t="str">
            <v>108001-000102</v>
          </cell>
          <cell r="C107" t="str">
            <v>GV ANTI-HONGOS 1 L REFILL</v>
          </cell>
          <cell r="D107">
            <v>5</v>
          </cell>
          <cell r="E107">
            <v>42881</v>
          </cell>
          <cell r="F107">
            <v>42880</v>
          </cell>
          <cell r="G107" t="str">
            <v>EM 106856</v>
          </cell>
          <cell r="H107">
            <v>564</v>
          </cell>
          <cell r="I107">
            <v>7.7873900000000003</v>
          </cell>
          <cell r="J107">
            <v>4392.09</v>
          </cell>
          <cell r="K107">
            <v>681</v>
          </cell>
          <cell r="L107">
            <v>5294.23</v>
          </cell>
          <cell r="M107" t="str">
            <v>GV</v>
          </cell>
          <cell r="N107" t="str">
            <v>ANTI-HONGOS REFIL</v>
          </cell>
          <cell r="O107" t="str">
            <v>REFIL</v>
          </cell>
          <cell r="P107" t="str">
            <v>DETERGENTE 80081</v>
          </cell>
          <cell r="Q107">
            <v>1</v>
          </cell>
          <cell r="R107">
            <v>564</v>
          </cell>
        </row>
        <row r="108">
          <cell r="B108" t="str">
            <v>108001-000102</v>
          </cell>
          <cell r="C108" t="str">
            <v>GV ANTI-HONGOS 1 L REFILL</v>
          </cell>
          <cell r="D108">
            <v>5</v>
          </cell>
          <cell r="E108">
            <v>42881</v>
          </cell>
          <cell r="F108">
            <v>42880</v>
          </cell>
          <cell r="G108" t="str">
            <v>EM 106857</v>
          </cell>
          <cell r="H108">
            <v>2004</v>
          </cell>
          <cell r="I108">
            <v>7.7873799999999997</v>
          </cell>
          <cell r="J108">
            <v>15605.9</v>
          </cell>
          <cell r="K108">
            <v>2253</v>
          </cell>
          <cell r="L108">
            <v>17541.68</v>
          </cell>
          <cell r="M108" t="str">
            <v>GV</v>
          </cell>
          <cell r="N108" t="str">
            <v>ANTI-HONGOS REFIL</v>
          </cell>
          <cell r="O108" t="str">
            <v>REFIL</v>
          </cell>
          <cell r="P108" t="str">
            <v>DETERGENTE 80081</v>
          </cell>
          <cell r="Q108">
            <v>1</v>
          </cell>
          <cell r="R108">
            <v>2004</v>
          </cell>
        </row>
        <row r="109">
          <cell r="B109" t="str">
            <v>108001-000102</v>
          </cell>
          <cell r="C109" t="str">
            <v>GV ANTI-HONGOS 1 L REFILL</v>
          </cell>
          <cell r="D109">
            <v>5</v>
          </cell>
          <cell r="E109">
            <v>42884</v>
          </cell>
          <cell r="F109">
            <v>42884</v>
          </cell>
          <cell r="G109" t="str">
            <v>EM 106989</v>
          </cell>
          <cell r="H109">
            <v>1728</v>
          </cell>
          <cell r="I109">
            <v>7.7497999999999996</v>
          </cell>
          <cell r="J109">
            <v>13391.66</v>
          </cell>
          <cell r="K109">
            <v>1845</v>
          </cell>
          <cell r="L109">
            <v>14302.61</v>
          </cell>
          <cell r="M109" t="str">
            <v>GV</v>
          </cell>
          <cell r="N109" t="str">
            <v>ANTI-HONGOS REFIL</v>
          </cell>
          <cell r="O109" t="str">
            <v>REFIL</v>
          </cell>
          <cell r="P109" t="str">
            <v>DETERGENTE 80081</v>
          </cell>
          <cell r="Q109">
            <v>1</v>
          </cell>
          <cell r="R109">
            <v>1728</v>
          </cell>
        </row>
        <row r="110">
          <cell r="B110" t="str">
            <v>108001-000102</v>
          </cell>
          <cell r="C110" t="str">
            <v>GV ANTI-HONGOS 1 L REFILL</v>
          </cell>
          <cell r="D110">
            <v>5</v>
          </cell>
          <cell r="E110">
            <v>42884</v>
          </cell>
          <cell r="F110">
            <v>42884</v>
          </cell>
          <cell r="G110" t="str">
            <v>EM 106990</v>
          </cell>
          <cell r="H110">
            <v>540</v>
          </cell>
          <cell r="I110">
            <v>7.7497999999999996</v>
          </cell>
          <cell r="J110">
            <v>4184.8900000000003</v>
          </cell>
          <cell r="K110">
            <v>2385</v>
          </cell>
          <cell r="L110">
            <v>18487.5</v>
          </cell>
          <cell r="M110" t="str">
            <v>GV</v>
          </cell>
          <cell r="N110" t="str">
            <v>ANTI-HONGOS REFIL</v>
          </cell>
          <cell r="O110" t="str">
            <v>REFIL</v>
          </cell>
          <cell r="P110" t="str">
            <v>DETERGENTE 80081</v>
          </cell>
          <cell r="Q110">
            <v>1</v>
          </cell>
          <cell r="R110">
            <v>540</v>
          </cell>
        </row>
        <row r="111">
          <cell r="B111" t="str">
            <v>108001-000102</v>
          </cell>
          <cell r="C111" t="str">
            <v>GV ANTI-HONGOS 1 L REFILL</v>
          </cell>
          <cell r="D111">
            <v>5</v>
          </cell>
          <cell r="E111">
            <v>42885</v>
          </cell>
          <cell r="F111">
            <v>42885</v>
          </cell>
          <cell r="G111" t="str">
            <v>EM 107032</v>
          </cell>
          <cell r="H111">
            <v>1728</v>
          </cell>
          <cell r="I111">
            <v>7.7993499999999996</v>
          </cell>
          <cell r="J111">
            <v>13477.28</v>
          </cell>
          <cell r="K111">
            <v>1845</v>
          </cell>
          <cell r="L111">
            <v>14384.21</v>
          </cell>
          <cell r="M111" t="str">
            <v>GV</v>
          </cell>
          <cell r="N111" t="str">
            <v>ANTI-HONGOS REFIL</v>
          </cell>
          <cell r="O111" t="str">
            <v>REFIL</v>
          </cell>
          <cell r="P111" t="str">
            <v>DETERGENTE 80081</v>
          </cell>
          <cell r="Q111">
            <v>1</v>
          </cell>
          <cell r="R111">
            <v>1728</v>
          </cell>
        </row>
        <row r="112">
          <cell r="B112" t="str">
            <v>108001-000102</v>
          </cell>
          <cell r="C112" t="str">
            <v>GV ANTI-HONGOS 1 L REFILL</v>
          </cell>
          <cell r="D112">
            <v>5</v>
          </cell>
          <cell r="E112">
            <v>42886</v>
          </cell>
          <cell r="F112">
            <v>42885</v>
          </cell>
          <cell r="G112" t="str">
            <v>EM 107047</v>
          </cell>
          <cell r="H112">
            <v>2679</v>
          </cell>
          <cell r="I112">
            <v>7.8001300000000002</v>
          </cell>
          <cell r="J112">
            <v>20896.560000000001</v>
          </cell>
          <cell r="K112">
            <v>2796</v>
          </cell>
          <cell r="L112">
            <v>21808.73</v>
          </cell>
          <cell r="M112" t="str">
            <v>GV</v>
          </cell>
          <cell r="N112" t="str">
            <v>ANTI-HONGOS REFIL</v>
          </cell>
          <cell r="O112" t="str">
            <v>REFIL</v>
          </cell>
          <cell r="P112" t="str">
            <v>DETERGENTE 80081</v>
          </cell>
          <cell r="Q112">
            <v>1</v>
          </cell>
          <cell r="R112">
            <v>2679</v>
          </cell>
        </row>
        <row r="113">
          <cell r="B113" t="str">
            <v>109001-001000</v>
          </cell>
          <cell r="C113" t="str">
            <v>MM LIMPIADOR MULTIUSOS PINO 10 L/90 PLT</v>
          </cell>
          <cell r="D113">
            <v>5</v>
          </cell>
          <cell r="E113">
            <v>42857</v>
          </cell>
          <cell r="F113">
            <v>42857</v>
          </cell>
          <cell r="G113" t="str">
            <v>EM 105616</v>
          </cell>
          <cell r="H113">
            <v>11</v>
          </cell>
          <cell r="I113">
            <v>4193.09818</v>
          </cell>
          <cell r="J113">
            <v>46124.08</v>
          </cell>
          <cell r="K113">
            <v>26</v>
          </cell>
          <cell r="L113">
            <v>108243.11</v>
          </cell>
          <cell r="M113" t="str">
            <v>MM</v>
          </cell>
          <cell r="N113" t="str">
            <v>PINO 10 L</v>
          </cell>
          <cell r="O113" t="str">
            <v>LIMPIADOR</v>
          </cell>
          <cell r="P113" t="str">
            <v>PREPARADOS ABASE DE PINO</v>
          </cell>
          <cell r="Q113">
            <v>900</v>
          </cell>
          <cell r="R113">
            <v>9900</v>
          </cell>
        </row>
        <row r="114">
          <cell r="B114" t="str">
            <v>109001-001000</v>
          </cell>
          <cell r="C114" t="str">
            <v>MM LIMPIADOR MULTIUSOS PINO 10 L/90 PLT</v>
          </cell>
          <cell r="D114">
            <v>5</v>
          </cell>
          <cell r="E114">
            <v>42857</v>
          </cell>
          <cell r="F114">
            <v>42857</v>
          </cell>
          <cell r="G114" t="str">
            <v>EM 105617</v>
          </cell>
          <cell r="H114">
            <v>12</v>
          </cell>
          <cell r="I114">
            <v>4193.0974999999999</v>
          </cell>
          <cell r="J114">
            <v>50317.17</v>
          </cell>
          <cell r="K114">
            <v>38</v>
          </cell>
          <cell r="L114">
            <v>158560.28</v>
          </cell>
          <cell r="M114" t="str">
            <v>MM</v>
          </cell>
          <cell r="N114" t="str">
            <v>PINO 10 L</v>
          </cell>
          <cell r="O114" t="str">
            <v>LIMPIADOR</v>
          </cell>
          <cell r="P114" t="str">
            <v>PREPARADOS ABASE DE PINO</v>
          </cell>
          <cell r="Q114">
            <v>900</v>
          </cell>
          <cell r="R114">
            <v>10800</v>
          </cell>
        </row>
        <row r="115">
          <cell r="B115" t="str">
            <v>109001-001000</v>
          </cell>
          <cell r="C115" t="str">
            <v>MM LIMPIADOR MULTIUSOS PINO 10 L/90 PLT</v>
          </cell>
          <cell r="D115">
            <v>5</v>
          </cell>
          <cell r="E115">
            <v>42858</v>
          </cell>
          <cell r="F115">
            <v>42858</v>
          </cell>
          <cell r="G115" t="str">
            <v>EM 105714</v>
          </cell>
          <cell r="H115">
            <v>6</v>
          </cell>
          <cell r="I115">
            <v>4262.7449999999999</v>
          </cell>
          <cell r="J115">
            <v>25576.47</v>
          </cell>
          <cell r="K115">
            <v>20</v>
          </cell>
          <cell r="L115">
            <v>83993.42</v>
          </cell>
          <cell r="M115" t="str">
            <v>MM</v>
          </cell>
          <cell r="N115" t="str">
            <v>PINO 10 L</v>
          </cell>
          <cell r="O115" t="str">
            <v>LIMPIADOR</v>
          </cell>
          <cell r="P115" t="str">
            <v>PREPARADOS ABASE DE PINO</v>
          </cell>
          <cell r="Q115">
            <v>900</v>
          </cell>
          <cell r="R115">
            <v>5400</v>
          </cell>
        </row>
        <row r="116">
          <cell r="B116" t="str">
            <v>109001-001000</v>
          </cell>
          <cell r="C116" t="str">
            <v>MM LIMPIADOR MULTIUSOS PINO 10 L/90 PLT</v>
          </cell>
          <cell r="D116">
            <v>5</v>
          </cell>
          <cell r="E116">
            <v>42858</v>
          </cell>
          <cell r="F116">
            <v>42858</v>
          </cell>
          <cell r="G116" t="str">
            <v>EM 105715</v>
          </cell>
          <cell r="H116">
            <v>6</v>
          </cell>
          <cell r="I116">
            <v>4262.7466700000004</v>
          </cell>
          <cell r="J116">
            <v>25576.48</v>
          </cell>
          <cell r="K116">
            <v>26</v>
          </cell>
          <cell r="L116">
            <v>109569.9</v>
          </cell>
          <cell r="M116" t="str">
            <v>MM</v>
          </cell>
          <cell r="N116" t="str">
            <v>PINO 10 L</v>
          </cell>
          <cell r="O116" t="str">
            <v>LIMPIADOR</v>
          </cell>
          <cell r="P116" t="str">
            <v>PREPARADOS ABASE DE PINO</v>
          </cell>
          <cell r="Q116">
            <v>900</v>
          </cell>
          <cell r="R116">
            <v>5400</v>
          </cell>
        </row>
        <row r="117">
          <cell r="B117" t="str">
            <v>109001-001000</v>
          </cell>
          <cell r="C117" t="str">
            <v>MM LIMPIADOR MULTIUSOS PINO 10 L/90 PLT</v>
          </cell>
          <cell r="D117">
            <v>5</v>
          </cell>
          <cell r="E117">
            <v>42858</v>
          </cell>
          <cell r="F117">
            <v>42858</v>
          </cell>
          <cell r="G117" t="str">
            <v>EM 105716</v>
          </cell>
          <cell r="H117">
            <v>11</v>
          </cell>
          <cell r="I117">
            <v>4262.7490900000003</v>
          </cell>
          <cell r="J117">
            <v>46890.239999999998</v>
          </cell>
          <cell r="K117">
            <v>37</v>
          </cell>
          <cell r="L117">
            <v>156460.14000000001</v>
          </cell>
          <cell r="M117" t="str">
            <v>MM</v>
          </cell>
          <cell r="N117" t="str">
            <v>PINO 10 L</v>
          </cell>
          <cell r="O117" t="str">
            <v>LIMPIADOR</v>
          </cell>
          <cell r="P117" t="str">
            <v>PREPARADOS ABASE DE PINO</v>
          </cell>
          <cell r="Q117">
            <v>900</v>
          </cell>
          <cell r="R117">
            <v>9900</v>
          </cell>
        </row>
        <row r="118">
          <cell r="B118" t="str">
            <v>109001-001000</v>
          </cell>
          <cell r="C118" t="str">
            <v>MM LIMPIADOR MULTIUSOS PINO 10 L/90 PLT</v>
          </cell>
          <cell r="D118">
            <v>5</v>
          </cell>
          <cell r="E118">
            <v>42858</v>
          </cell>
          <cell r="F118">
            <v>42858</v>
          </cell>
          <cell r="G118" t="str">
            <v>EM 105717</v>
          </cell>
          <cell r="H118">
            <v>11</v>
          </cell>
          <cell r="I118">
            <v>4262.7472699999998</v>
          </cell>
          <cell r="J118">
            <v>46890.22</v>
          </cell>
          <cell r="K118">
            <v>48</v>
          </cell>
          <cell r="L118">
            <v>203350.36</v>
          </cell>
          <cell r="M118" t="str">
            <v>MM</v>
          </cell>
          <cell r="N118" t="str">
            <v>PINO 10 L</v>
          </cell>
          <cell r="O118" t="str">
            <v>LIMPIADOR</v>
          </cell>
          <cell r="P118" t="str">
            <v>PREPARADOS ABASE DE PINO</v>
          </cell>
          <cell r="Q118">
            <v>900</v>
          </cell>
          <cell r="R118">
            <v>9900</v>
          </cell>
        </row>
        <row r="119">
          <cell r="B119" t="str">
            <v>109001-001000</v>
          </cell>
          <cell r="C119" t="str">
            <v>MM LIMPIADOR MULTIUSOS PINO 10 L/90 PLT</v>
          </cell>
          <cell r="D119">
            <v>5</v>
          </cell>
          <cell r="E119">
            <v>42864</v>
          </cell>
          <cell r="F119">
            <v>42863</v>
          </cell>
          <cell r="G119" t="str">
            <v>EM 105998</v>
          </cell>
          <cell r="H119">
            <v>14</v>
          </cell>
          <cell r="I119">
            <v>4243.0171399999999</v>
          </cell>
          <cell r="J119">
            <v>59402.239999999998</v>
          </cell>
          <cell r="K119">
            <v>14</v>
          </cell>
          <cell r="L119">
            <v>59402.239999999998</v>
          </cell>
          <cell r="M119" t="str">
            <v>MM</v>
          </cell>
          <cell r="N119" t="str">
            <v>PINO 10 L</v>
          </cell>
          <cell r="O119" t="str">
            <v>LIMPIADOR</v>
          </cell>
          <cell r="P119" t="str">
            <v>PREPARADOS ABASE DE PINO</v>
          </cell>
          <cell r="Q119">
            <v>900</v>
          </cell>
          <cell r="R119">
            <v>12600</v>
          </cell>
        </row>
        <row r="120">
          <cell r="B120" t="str">
            <v>109001-001000</v>
          </cell>
          <cell r="C120" t="str">
            <v>MM LIMPIADOR MULTIUSOS PINO 10 L/90 PLT</v>
          </cell>
          <cell r="D120">
            <v>5</v>
          </cell>
          <cell r="E120">
            <v>42864</v>
          </cell>
          <cell r="F120">
            <v>42863</v>
          </cell>
          <cell r="G120" t="str">
            <v>EM 105999</v>
          </cell>
          <cell r="H120">
            <v>8</v>
          </cell>
          <cell r="I120">
            <v>4243.0187500000002</v>
          </cell>
          <cell r="J120">
            <v>33944.15</v>
          </cell>
          <cell r="K120">
            <v>22</v>
          </cell>
          <cell r="L120">
            <v>93346.39</v>
          </cell>
          <cell r="M120" t="str">
            <v>MM</v>
          </cell>
          <cell r="N120" t="str">
            <v>PINO 10 L</v>
          </cell>
          <cell r="O120" t="str">
            <v>LIMPIADOR</v>
          </cell>
          <cell r="P120" t="str">
            <v>PREPARADOS ABASE DE PINO</v>
          </cell>
          <cell r="Q120">
            <v>900</v>
          </cell>
          <cell r="R120">
            <v>7200</v>
          </cell>
        </row>
        <row r="121">
          <cell r="B121" t="str">
            <v>109001-001000</v>
          </cell>
          <cell r="C121" t="str">
            <v>MM LIMPIADOR MULTIUSOS PINO 10 L/90 PLT</v>
          </cell>
          <cell r="D121">
            <v>5</v>
          </cell>
          <cell r="E121">
            <v>42864</v>
          </cell>
          <cell r="F121">
            <v>42864</v>
          </cell>
          <cell r="G121" t="str">
            <v>EM 106042</v>
          </cell>
          <cell r="H121">
            <v>11</v>
          </cell>
          <cell r="I121">
            <v>4265.5681800000002</v>
          </cell>
          <cell r="J121">
            <v>46921.25</v>
          </cell>
          <cell r="K121">
            <v>26</v>
          </cell>
          <cell r="L121">
            <v>110566.52</v>
          </cell>
          <cell r="M121" t="str">
            <v>MM</v>
          </cell>
          <cell r="N121" t="str">
            <v>PINO 10 L</v>
          </cell>
          <cell r="O121" t="str">
            <v>LIMPIADOR</v>
          </cell>
          <cell r="P121" t="str">
            <v>PREPARADOS ABASE DE PINO</v>
          </cell>
          <cell r="Q121">
            <v>900</v>
          </cell>
          <cell r="R121">
            <v>9900</v>
          </cell>
        </row>
        <row r="122">
          <cell r="B122" t="str">
            <v>109001-001000</v>
          </cell>
          <cell r="C122" t="str">
            <v>MM LIMPIADOR MULTIUSOS PINO 10 L/90 PLT</v>
          </cell>
          <cell r="D122">
            <v>5</v>
          </cell>
          <cell r="E122">
            <v>42864</v>
          </cell>
          <cell r="F122">
            <v>42864</v>
          </cell>
          <cell r="G122" t="str">
            <v>EM 106050</v>
          </cell>
          <cell r="H122">
            <v>11</v>
          </cell>
          <cell r="I122">
            <v>4265.5681800000002</v>
          </cell>
          <cell r="J122">
            <v>46921.25</v>
          </cell>
          <cell r="K122">
            <v>37</v>
          </cell>
          <cell r="L122">
            <v>157487.76999999999</v>
          </cell>
          <cell r="M122" t="str">
            <v>MM</v>
          </cell>
          <cell r="N122" t="str">
            <v>PINO 10 L</v>
          </cell>
          <cell r="O122" t="str">
            <v>LIMPIADOR</v>
          </cell>
          <cell r="P122" t="str">
            <v>PREPARADOS ABASE DE PINO</v>
          </cell>
          <cell r="Q122">
            <v>900</v>
          </cell>
          <cell r="R122">
            <v>9900</v>
          </cell>
        </row>
        <row r="123">
          <cell r="B123" t="str">
            <v>109001-001000</v>
          </cell>
          <cell r="C123" t="str">
            <v>MM LIMPIADOR MULTIUSOS PINO 10 L/90 PLT</v>
          </cell>
          <cell r="D123">
            <v>5</v>
          </cell>
          <cell r="E123">
            <v>42865</v>
          </cell>
          <cell r="F123">
            <v>42865</v>
          </cell>
          <cell r="G123" t="str">
            <v>EM 106092</v>
          </cell>
          <cell r="H123">
            <v>12</v>
          </cell>
          <cell r="I123">
            <v>4123.0041700000002</v>
          </cell>
          <cell r="J123">
            <v>49476.05</v>
          </cell>
          <cell r="K123">
            <v>33</v>
          </cell>
          <cell r="L123">
            <v>138861</v>
          </cell>
          <cell r="M123" t="str">
            <v>MM</v>
          </cell>
          <cell r="N123" t="str">
            <v>PINO 10 L</v>
          </cell>
          <cell r="O123" t="str">
            <v>LIMPIADOR</v>
          </cell>
          <cell r="P123" t="str">
            <v>PREPARADOS ABASE DE PINO</v>
          </cell>
          <cell r="Q123">
            <v>900</v>
          </cell>
          <cell r="R123">
            <v>10800</v>
          </cell>
        </row>
        <row r="124">
          <cell r="B124" t="str">
            <v>109001-001000</v>
          </cell>
          <cell r="C124" t="str">
            <v>MM LIMPIADOR MULTIUSOS PINO 10 L/90 PLT</v>
          </cell>
          <cell r="D124">
            <v>5</v>
          </cell>
          <cell r="E124">
            <v>42865</v>
          </cell>
          <cell r="F124">
            <v>42865</v>
          </cell>
          <cell r="G124" t="str">
            <v>EM 106093</v>
          </cell>
          <cell r="H124">
            <v>10</v>
          </cell>
          <cell r="I124">
            <v>4123.0029999999997</v>
          </cell>
          <cell r="J124">
            <v>41230.03</v>
          </cell>
          <cell r="K124">
            <v>43</v>
          </cell>
          <cell r="L124">
            <v>180091.03</v>
          </cell>
          <cell r="M124" t="str">
            <v>MM</v>
          </cell>
          <cell r="N124" t="str">
            <v>PINO 10 L</v>
          </cell>
          <cell r="O124" t="str">
            <v>LIMPIADOR</v>
          </cell>
          <cell r="P124" t="str">
            <v>PREPARADOS ABASE DE PINO</v>
          </cell>
          <cell r="Q124">
            <v>900</v>
          </cell>
          <cell r="R124">
            <v>9000</v>
          </cell>
        </row>
        <row r="125">
          <cell r="B125" t="str">
            <v>109001-001000</v>
          </cell>
          <cell r="C125" t="str">
            <v>MM LIMPIADOR MULTIUSOS PINO 10 L/90 PLT</v>
          </cell>
          <cell r="D125">
            <v>5</v>
          </cell>
          <cell r="E125">
            <v>42866</v>
          </cell>
          <cell r="F125">
            <v>42866</v>
          </cell>
          <cell r="G125" t="str">
            <v>EM 106167</v>
          </cell>
          <cell r="H125">
            <v>11</v>
          </cell>
          <cell r="I125">
            <v>4152.4763599999997</v>
          </cell>
          <cell r="J125">
            <v>45677.24</v>
          </cell>
          <cell r="K125">
            <v>27</v>
          </cell>
          <cell r="L125">
            <v>112687.86</v>
          </cell>
          <cell r="M125" t="str">
            <v>MM</v>
          </cell>
          <cell r="N125" t="str">
            <v>PINO 10 L</v>
          </cell>
          <cell r="O125" t="str">
            <v>LIMPIADOR</v>
          </cell>
          <cell r="P125" t="str">
            <v>PREPARADOS ABASE DE PINO</v>
          </cell>
          <cell r="Q125">
            <v>900</v>
          </cell>
          <cell r="R125">
            <v>9900</v>
          </cell>
        </row>
        <row r="126">
          <cell r="B126" t="str">
            <v>109001-001000</v>
          </cell>
          <cell r="C126" t="str">
            <v>MM LIMPIADOR MULTIUSOS PINO 10 L/90 PLT</v>
          </cell>
          <cell r="D126">
            <v>5</v>
          </cell>
          <cell r="E126">
            <v>42866</v>
          </cell>
          <cell r="F126">
            <v>42866</v>
          </cell>
          <cell r="G126" t="str">
            <v>EM 106168</v>
          </cell>
          <cell r="H126">
            <v>11</v>
          </cell>
          <cell r="I126">
            <v>4152.4763599999997</v>
          </cell>
          <cell r="J126">
            <v>45677.24</v>
          </cell>
          <cell r="K126">
            <v>38</v>
          </cell>
          <cell r="L126">
            <v>158365.1</v>
          </cell>
          <cell r="M126" t="str">
            <v>MM</v>
          </cell>
          <cell r="N126" t="str">
            <v>PINO 10 L</v>
          </cell>
          <cell r="O126" t="str">
            <v>LIMPIADOR</v>
          </cell>
          <cell r="P126" t="str">
            <v>PREPARADOS ABASE DE PINO</v>
          </cell>
          <cell r="Q126">
            <v>900</v>
          </cell>
          <cell r="R126">
            <v>9900</v>
          </cell>
        </row>
        <row r="127">
          <cell r="B127" t="str">
            <v>109001-001000</v>
          </cell>
          <cell r="C127" t="str">
            <v>MM LIMPIADOR MULTIUSOS PINO 10 L/90 PLT</v>
          </cell>
          <cell r="D127">
            <v>5</v>
          </cell>
          <cell r="E127">
            <v>42867</v>
          </cell>
          <cell r="F127">
            <v>42867</v>
          </cell>
          <cell r="G127" t="str">
            <v>EM 106222</v>
          </cell>
          <cell r="H127">
            <v>11</v>
          </cell>
          <cell r="I127">
            <v>4122.42</v>
          </cell>
          <cell r="J127">
            <v>45346.62</v>
          </cell>
          <cell r="K127">
            <v>22</v>
          </cell>
          <cell r="L127">
            <v>91189.14</v>
          </cell>
          <cell r="M127" t="str">
            <v>MM</v>
          </cell>
          <cell r="N127" t="str">
            <v>PINO 10 L</v>
          </cell>
          <cell r="O127" t="str">
            <v>LIMPIADOR</v>
          </cell>
          <cell r="P127" t="str">
            <v>PREPARADOS ABASE DE PINO</v>
          </cell>
          <cell r="Q127">
            <v>900</v>
          </cell>
          <cell r="R127">
            <v>9900</v>
          </cell>
        </row>
        <row r="128">
          <cell r="B128" t="str">
            <v>109001-001000</v>
          </cell>
          <cell r="C128" t="str">
            <v>MM LIMPIADOR MULTIUSOS PINO 10 L/90 PLT</v>
          </cell>
          <cell r="D128">
            <v>5</v>
          </cell>
          <cell r="E128">
            <v>42867</v>
          </cell>
          <cell r="F128">
            <v>42867</v>
          </cell>
          <cell r="G128" t="str">
            <v>EM 106234</v>
          </cell>
          <cell r="H128">
            <v>13</v>
          </cell>
          <cell r="I128">
            <v>4122.4438499999997</v>
          </cell>
          <cell r="J128">
            <v>53591.77</v>
          </cell>
          <cell r="K128">
            <v>35</v>
          </cell>
          <cell r="L128">
            <v>144780.91</v>
          </cell>
          <cell r="M128" t="str">
            <v>MM</v>
          </cell>
          <cell r="N128" t="str">
            <v>PINO 10 L</v>
          </cell>
          <cell r="O128" t="str">
            <v>LIMPIADOR</v>
          </cell>
          <cell r="P128" t="str">
            <v>PREPARADOS ABASE DE PINO</v>
          </cell>
          <cell r="Q128">
            <v>900</v>
          </cell>
          <cell r="R128">
            <v>11700</v>
          </cell>
        </row>
        <row r="129">
          <cell r="B129" t="str">
            <v>109001-001000</v>
          </cell>
          <cell r="C129" t="str">
            <v>MM LIMPIADOR MULTIUSOS PINO 10 L/90 PLT</v>
          </cell>
          <cell r="D129">
            <v>5</v>
          </cell>
          <cell r="E129">
            <v>42870</v>
          </cell>
          <cell r="F129">
            <v>42870</v>
          </cell>
          <cell r="G129" t="str">
            <v>EM 106299</v>
          </cell>
          <cell r="H129">
            <v>22</v>
          </cell>
          <cell r="I129">
            <v>4117.9431800000002</v>
          </cell>
          <cell r="J129">
            <v>90594.75</v>
          </cell>
          <cell r="K129">
            <v>30</v>
          </cell>
          <cell r="L129">
            <v>123687.53</v>
          </cell>
          <cell r="M129" t="str">
            <v>MM</v>
          </cell>
          <cell r="N129" t="str">
            <v>PINO 10 L</v>
          </cell>
          <cell r="O129" t="str">
            <v>LIMPIADOR</v>
          </cell>
          <cell r="P129" t="str">
            <v>PREPARADOS ABASE DE PINO</v>
          </cell>
          <cell r="Q129">
            <v>900</v>
          </cell>
          <cell r="R129">
            <v>19800</v>
          </cell>
        </row>
        <row r="130">
          <cell r="B130" t="str">
            <v>109001-001000</v>
          </cell>
          <cell r="C130" t="str">
            <v>MM LIMPIADOR MULTIUSOS PINO 10 L/90 PLT</v>
          </cell>
          <cell r="D130">
            <v>5</v>
          </cell>
          <cell r="E130">
            <v>42871</v>
          </cell>
          <cell r="F130">
            <v>42871</v>
          </cell>
          <cell r="G130" t="str">
            <v>EM 106372</v>
          </cell>
          <cell r="H130">
            <v>11</v>
          </cell>
          <cell r="I130">
            <v>4116.7754599999998</v>
          </cell>
          <cell r="J130">
            <v>45284.53</v>
          </cell>
          <cell r="K130">
            <v>19</v>
          </cell>
          <cell r="L130">
            <v>78267.87</v>
          </cell>
          <cell r="M130" t="str">
            <v>MM</v>
          </cell>
          <cell r="N130" t="str">
            <v>PINO 10 L</v>
          </cell>
          <cell r="O130" t="str">
            <v>LIMPIADOR</v>
          </cell>
          <cell r="P130" t="str">
            <v>PREPARADOS ABASE DE PINO</v>
          </cell>
          <cell r="Q130">
            <v>900</v>
          </cell>
          <cell r="R130">
            <v>9900</v>
          </cell>
        </row>
        <row r="131">
          <cell r="B131" t="str">
            <v>109001-001000</v>
          </cell>
          <cell r="C131" t="str">
            <v>MM LIMPIADOR MULTIUSOS PINO 10 L/90 PLT</v>
          </cell>
          <cell r="D131">
            <v>5</v>
          </cell>
          <cell r="E131">
            <v>42871</v>
          </cell>
          <cell r="F131">
            <v>42871</v>
          </cell>
          <cell r="G131" t="str">
            <v>EM 106373</v>
          </cell>
          <cell r="H131">
            <v>11</v>
          </cell>
          <cell r="I131">
            <v>4116.7745500000001</v>
          </cell>
          <cell r="J131">
            <v>45284.52</v>
          </cell>
          <cell r="K131">
            <v>30</v>
          </cell>
          <cell r="L131">
            <v>123552.39</v>
          </cell>
          <cell r="M131" t="str">
            <v>MM</v>
          </cell>
          <cell r="N131" t="str">
            <v>PINO 10 L</v>
          </cell>
          <cell r="O131" t="str">
            <v>LIMPIADOR</v>
          </cell>
          <cell r="P131" t="str">
            <v>PREPARADOS ABASE DE PINO</v>
          </cell>
          <cell r="Q131">
            <v>900</v>
          </cell>
          <cell r="R131">
            <v>9900</v>
          </cell>
        </row>
        <row r="132">
          <cell r="B132" t="str">
            <v>109001-001000</v>
          </cell>
          <cell r="C132" t="str">
            <v>MM LIMPIADOR MULTIUSOS PINO 10 L/90 PLT</v>
          </cell>
          <cell r="D132">
            <v>5</v>
          </cell>
          <cell r="E132">
            <v>42871</v>
          </cell>
          <cell r="F132">
            <v>42871</v>
          </cell>
          <cell r="G132" t="str">
            <v>EM 106400</v>
          </cell>
          <cell r="H132">
            <v>1</v>
          </cell>
          <cell r="I132">
            <v>4116.78</v>
          </cell>
          <cell r="J132">
            <v>4116.78</v>
          </cell>
          <cell r="K132">
            <v>30</v>
          </cell>
          <cell r="L132">
            <v>123550.76</v>
          </cell>
          <cell r="M132" t="str">
            <v>MM</v>
          </cell>
          <cell r="N132" t="str">
            <v>PINO 10 L</v>
          </cell>
          <cell r="O132" t="str">
            <v>LIMPIADOR</v>
          </cell>
          <cell r="P132" t="str">
            <v>PREPARADOS ABASE DE PINO</v>
          </cell>
          <cell r="Q132">
            <v>900</v>
          </cell>
          <cell r="R132">
            <v>900</v>
          </cell>
        </row>
        <row r="133">
          <cell r="B133" t="str">
            <v>109001-001000</v>
          </cell>
          <cell r="C133" t="str">
            <v>MM LIMPIADOR MULTIUSOS PINO 10 L/90 PLT</v>
          </cell>
          <cell r="D133">
            <v>5</v>
          </cell>
          <cell r="E133">
            <v>42872</v>
          </cell>
          <cell r="F133">
            <v>42872</v>
          </cell>
          <cell r="G133" t="str">
            <v>EM 106441</v>
          </cell>
          <cell r="H133">
            <v>14</v>
          </cell>
          <cell r="I133">
            <v>4113.6678599999996</v>
          </cell>
          <cell r="J133">
            <v>57591.35</v>
          </cell>
          <cell r="K133">
            <v>21</v>
          </cell>
          <cell r="L133">
            <v>86419.86</v>
          </cell>
          <cell r="M133" t="str">
            <v>MM</v>
          </cell>
          <cell r="N133" t="str">
            <v>PINO 10 L</v>
          </cell>
          <cell r="O133" t="str">
            <v>LIMPIADOR</v>
          </cell>
          <cell r="P133" t="str">
            <v>PREPARADOS ABASE DE PINO</v>
          </cell>
          <cell r="Q133">
            <v>900</v>
          </cell>
          <cell r="R133">
            <v>12600</v>
          </cell>
        </row>
        <row r="134">
          <cell r="B134" t="str">
            <v>109001-001000</v>
          </cell>
          <cell r="C134" t="str">
            <v>MM LIMPIADOR MULTIUSOS PINO 10 L/90 PLT</v>
          </cell>
          <cell r="D134">
            <v>5</v>
          </cell>
          <cell r="E134">
            <v>42872</v>
          </cell>
          <cell r="F134">
            <v>42872</v>
          </cell>
          <cell r="G134" t="str">
            <v>EM 106442</v>
          </cell>
          <cell r="H134">
            <v>7</v>
          </cell>
          <cell r="I134">
            <v>4113.6657100000002</v>
          </cell>
          <cell r="J134">
            <v>28795.66</v>
          </cell>
          <cell r="K134">
            <v>28</v>
          </cell>
          <cell r="L134">
            <v>115215.52</v>
          </cell>
          <cell r="M134" t="str">
            <v>MM</v>
          </cell>
          <cell r="N134" t="str">
            <v>PINO 10 L</v>
          </cell>
          <cell r="O134" t="str">
            <v>LIMPIADOR</v>
          </cell>
          <cell r="P134" t="str">
            <v>PREPARADOS ABASE DE PINO</v>
          </cell>
          <cell r="Q134">
            <v>900</v>
          </cell>
          <cell r="R134">
            <v>6300</v>
          </cell>
        </row>
        <row r="135">
          <cell r="B135" t="str">
            <v>109001-001000</v>
          </cell>
          <cell r="C135" t="str">
            <v>MM LIMPIADOR MULTIUSOS PINO 10 L/90 PLT</v>
          </cell>
          <cell r="D135">
            <v>5</v>
          </cell>
          <cell r="E135">
            <v>42873</v>
          </cell>
          <cell r="F135">
            <v>42873</v>
          </cell>
          <cell r="G135" t="str">
            <v>EM 106521</v>
          </cell>
          <cell r="H135">
            <v>22</v>
          </cell>
          <cell r="I135">
            <v>4110.7286400000003</v>
          </cell>
          <cell r="J135">
            <v>90436.03</v>
          </cell>
          <cell r="K135">
            <v>29</v>
          </cell>
          <cell r="L135">
            <v>119239.91</v>
          </cell>
          <cell r="M135" t="str">
            <v>MM</v>
          </cell>
          <cell r="N135" t="str">
            <v>PINO 10 L</v>
          </cell>
          <cell r="O135" t="str">
            <v>LIMPIADOR</v>
          </cell>
          <cell r="P135" t="str">
            <v>PREPARADOS ABASE DE PINO</v>
          </cell>
          <cell r="Q135">
            <v>900</v>
          </cell>
          <cell r="R135">
            <v>19800</v>
          </cell>
        </row>
        <row r="136">
          <cell r="B136" t="str">
            <v>109001-001000</v>
          </cell>
          <cell r="C136" t="str">
            <v>MM LIMPIADOR MULTIUSOS PINO 10 L/90 PLT</v>
          </cell>
          <cell r="D136">
            <v>5</v>
          </cell>
          <cell r="E136">
            <v>42874</v>
          </cell>
          <cell r="F136">
            <v>42874</v>
          </cell>
          <cell r="G136" t="str">
            <v>EM 106603</v>
          </cell>
          <cell r="H136">
            <v>22</v>
          </cell>
          <cell r="I136">
            <v>4068.2022700000002</v>
          </cell>
          <cell r="J136">
            <v>89500.45</v>
          </cell>
          <cell r="K136">
            <v>29</v>
          </cell>
          <cell r="L136">
            <v>118282.5</v>
          </cell>
          <cell r="M136" t="str">
            <v>MM</v>
          </cell>
          <cell r="N136" t="str">
            <v>PINO 10 L</v>
          </cell>
          <cell r="O136" t="str">
            <v>LIMPIADOR</v>
          </cell>
          <cell r="P136" t="str">
            <v>PREPARADOS ABASE DE PINO</v>
          </cell>
          <cell r="Q136">
            <v>900</v>
          </cell>
          <cell r="R136">
            <v>19800</v>
          </cell>
        </row>
        <row r="137">
          <cell r="B137" t="str">
            <v>109001-001000</v>
          </cell>
          <cell r="C137" t="str">
            <v>MM LIMPIADOR MULTIUSOS PINO 10 L/90 PLT</v>
          </cell>
          <cell r="D137">
            <v>5</v>
          </cell>
          <cell r="E137">
            <v>42877</v>
          </cell>
          <cell r="F137">
            <v>42877</v>
          </cell>
          <cell r="G137" t="str">
            <v>EM 106632</v>
          </cell>
          <cell r="H137">
            <v>23</v>
          </cell>
          <cell r="I137">
            <v>4097.5321700000004</v>
          </cell>
          <cell r="J137">
            <v>94243.24</v>
          </cell>
          <cell r="K137">
            <v>30</v>
          </cell>
          <cell r="L137">
            <v>122794.19</v>
          </cell>
          <cell r="M137" t="str">
            <v>MM</v>
          </cell>
          <cell r="N137" t="str">
            <v>PINO 10 L</v>
          </cell>
          <cell r="O137" t="str">
            <v>LIMPIADOR</v>
          </cell>
          <cell r="P137" t="str">
            <v>PREPARADOS ABASE DE PINO</v>
          </cell>
          <cell r="Q137">
            <v>900</v>
          </cell>
          <cell r="R137">
            <v>20700</v>
          </cell>
        </row>
        <row r="138">
          <cell r="B138" t="str">
            <v>109001-001000</v>
          </cell>
          <cell r="C138" t="str">
            <v>MM LIMPIADOR MULTIUSOS PINO 10 L/90 PLT</v>
          </cell>
          <cell r="D138">
            <v>5</v>
          </cell>
          <cell r="E138">
            <v>42878</v>
          </cell>
          <cell r="F138">
            <v>42878</v>
          </cell>
          <cell r="G138" t="str">
            <v>EM 106704</v>
          </cell>
          <cell r="H138">
            <v>21</v>
          </cell>
          <cell r="I138">
            <v>4097.4776199999997</v>
          </cell>
          <cell r="J138">
            <v>86047.03</v>
          </cell>
          <cell r="K138">
            <v>28</v>
          </cell>
          <cell r="L138">
            <v>114699</v>
          </cell>
          <cell r="M138" t="str">
            <v>MM</v>
          </cell>
          <cell r="N138" t="str">
            <v>PINO 10 L</v>
          </cell>
          <cell r="O138" t="str">
            <v>LIMPIADOR</v>
          </cell>
          <cell r="P138" t="str">
            <v>PREPARADOS ABASE DE PINO</v>
          </cell>
          <cell r="Q138">
            <v>900</v>
          </cell>
          <cell r="R138">
            <v>18900</v>
          </cell>
        </row>
        <row r="139">
          <cell r="B139" t="str">
            <v>109001-001000</v>
          </cell>
          <cell r="C139" t="str">
            <v>MM LIMPIADOR MULTIUSOS PINO 10 L/90 PLT</v>
          </cell>
          <cell r="D139">
            <v>5</v>
          </cell>
          <cell r="E139">
            <v>42880</v>
          </cell>
          <cell r="F139">
            <v>42880</v>
          </cell>
          <cell r="G139" t="str">
            <v>EM 106839</v>
          </cell>
          <cell r="H139">
            <v>22</v>
          </cell>
          <cell r="I139">
            <v>4089.2049999999999</v>
          </cell>
          <cell r="J139">
            <v>89962.51</v>
          </cell>
          <cell r="K139">
            <v>29</v>
          </cell>
          <cell r="L139">
            <v>118637.25</v>
          </cell>
          <cell r="M139" t="str">
            <v>MM</v>
          </cell>
          <cell r="N139" t="str">
            <v>PINO 10 L</v>
          </cell>
          <cell r="O139" t="str">
            <v>LIMPIADOR</v>
          </cell>
          <cell r="P139" t="str">
            <v>PREPARADOS ABASE DE PINO</v>
          </cell>
          <cell r="Q139">
            <v>900</v>
          </cell>
          <cell r="R139">
            <v>19800</v>
          </cell>
        </row>
        <row r="140">
          <cell r="B140" t="str">
            <v>109001-001000</v>
          </cell>
          <cell r="C140" t="str">
            <v>MM LIMPIADOR MULTIUSOS PINO 10 L/90 PLT</v>
          </cell>
          <cell r="D140">
            <v>5</v>
          </cell>
          <cell r="E140">
            <v>42881</v>
          </cell>
          <cell r="F140">
            <v>42881</v>
          </cell>
          <cell r="G140" t="str">
            <v>EM 106894</v>
          </cell>
          <cell r="H140">
            <v>12</v>
          </cell>
          <cell r="I140">
            <v>4108.8</v>
          </cell>
          <cell r="J140">
            <v>49305.599999999999</v>
          </cell>
          <cell r="K140">
            <v>19</v>
          </cell>
          <cell r="L140">
            <v>77942.17</v>
          </cell>
          <cell r="M140" t="str">
            <v>MM</v>
          </cell>
          <cell r="N140" t="str">
            <v>PINO 10 L</v>
          </cell>
          <cell r="O140" t="str">
            <v>LIMPIADOR</v>
          </cell>
          <cell r="P140" t="str">
            <v>PREPARADOS ABASE DE PINO</v>
          </cell>
          <cell r="Q140">
            <v>900</v>
          </cell>
          <cell r="R140">
            <v>10800</v>
          </cell>
        </row>
        <row r="141">
          <cell r="B141" t="str">
            <v>109001-001000</v>
          </cell>
          <cell r="C141" t="str">
            <v>MM LIMPIADOR MULTIUSOS PINO 10 L/90 PLT</v>
          </cell>
          <cell r="D141">
            <v>5</v>
          </cell>
          <cell r="E141">
            <v>42881</v>
          </cell>
          <cell r="F141">
            <v>42881</v>
          </cell>
          <cell r="G141" t="str">
            <v>EM 106895</v>
          </cell>
          <cell r="H141">
            <v>11</v>
          </cell>
          <cell r="I141">
            <v>4108.8009099999999</v>
          </cell>
          <cell r="J141">
            <v>45196.81</v>
          </cell>
          <cell r="K141">
            <v>30</v>
          </cell>
          <cell r="L141">
            <v>123138.98</v>
          </cell>
          <cell r="M141" t="str">
            <v>MM</v>
          </cell>
          <cell r="N141" t="str">
            <v>PINO 10 L</v>
          </cell>
          <cell r="O141" t="str">
            <v>LIMPIADOR</v>
          </cell>
          <cell r="P141" t="str">
            <v>PREPARADOS ABASE DE PINO</v>
          </cell>
          <cell r="Q141">
            <v>900</v>
          </cell>
          <cell r="R141">
            <v>9900</v>
          </cell>
        </row>
        <row r="142">
          <cell r="B142" t="str">
            <v>109001-001000</v>
          </cell>
          <cell r="C142" t="str">
            <v>MM LIMPIADOR MULTIUSOS PINO 10 L/90 PLT</v>
          </cell>
          <cell r="D142">
            <v>5</v>
          </cell>
          <cell r="E142">
            <v>42884</v>
          </cell>
          <cell r="F142">
            <v>42884</v>
          </cell>
          <cell r="G142" t="str">
            <v>EM 106957</v>
          </cell>
          <cell r="H142">
            <v>10</v>
          </cell>
          <cell r="I142">
            <v>4087.7759999999998</v>
          </cell>
          <cell r="J142">
            <v>40877.760000000002</v>
          </cell>
          <cell r="K142">
            <v>17</v>
          </cell>
          <cell r="L142">
            <v>69610.19</v>
          </cell>
          <cell r="M142" t="str">
            <v>MM</v>
          </cell>
          <cell r="N142" t="str">
            <v>PINO 10 L</v>
          </cell>
          <cell r="O142" t="str">
            <v>LIMPIADOR</v>
          </cell>
          <cell r="P142" t="str">
            <v>PREPARADOS ABASE DE PINO</v>
          </cell>
          <cell r="Q142">
            <v>900</v>
          </cell>
          <cell r="R142">
            <v>9000</v>
          </cell>
        </row>
        <row r="143">
          <cell r="B143" t="str">
            <v>109001-001000</v>
          </cell>
          <cell r="C143" t="str">
            <v>MM LIMPIADOR MULTIUSOS PINO 10 L/90 PLT</v>
          </cell>
          <cell r="D143">
            <v>5</v>
          </cell>
          <cell r="E143">
            <v>42884</v>
          </cell>
          <cell r="F143">
            <v>42884</v>
          </cell>
          <cell r="G143" t="str">
            <v>EM 106959</v>
          </cell>
          <cell r="H143">
            <v>12</v>
          </cell>
          <cell r="I143">
            <v>4087.77583</v>
          </cell>
          <cell r="J143">
            <v>49053.31</v>
          </cell>
          <cell r="K143">
            <v>29</v>
          </cell>
          <cell r="L143">
            <v>118663.5</v>
          </cell>
          <cell r="M143" t="str">
            <v>MM</v>
          </cell>
          <cell r="N143" t="str">
            <v>PINO 10 L</v>
          </cell>
          <cell r="O143" t="str">
            <v>LIMPIADOR</v>
          </cell>
          <cell r="P143" t="str">
            <v>PREPARADOS ABASE DE PINO</v>
          </cell>
          <cell r="Q143">
            <v>900</v>
          </cell>
          <cell r="R143">
            <v>10800</v>
          </cell>
        </row>
        <row r="144">
          <cell r="B144" t="str">
            <v>109001-001000</v>
          </cell>
          <cell r="C144" t="str">
            <v>MM LIMPIADOR MULTIUSOS PINO 10 L/90 PLT</v>
          </cell>
          <cell r="D144">
            <v>5</v>
          </cell>
          <cell r="E144">
            <v>42886</v>
          </cell>
          <cell r="F144">
            <v>42886</v>
          </cell>
          <cell r="G144" t="str">
            <v>EM 107041</v>
          </cell>
          <cell r="H144">
            <v>18</v>
          </cell>
          <cell r="I144">
            <v>4088.1561099999999</v>
          </cell>
          <cell r="J144">
            <v>73586.81</v>
          </cell>
          <cell r="K144">
            <v>19</v>
          </cell>
          <cell r="L144">
            <v>77678.649999999994</v>
          </cell>
          <cell r="M144" t="str">
            <v>MM</v>
          </cell>
          <cell r="N144" t="str">
            <v>PINO 10 L</v>
          </cell>
          <cell r="O144" t="str">
            <v>LIMPIADOR</v>
          </cell>
          <cell r="P144" t="str">
            <v>PREPARADOS ABASE DE PINO</v>
          </cell>
          <cell r="Q144">
            <v>900</v>
          </cell>
          <cell r="R144">
            <v>16200</v>
          </cell>
        </row>
        <row r="145">
          <cell r="B145" t="str">
            <v>109001-001000</v>
          </cell>
          <cell r="C145" t="str">
            <v>MM LIMPIADOR MULTIUSOS PINO 10 L/90 PLT</v>
          </cell>
          <cell r="D145">
            <v>5</v>
          </cell>
          <cell r="E145">
            <v>42886</v>
          </cell>
          <cell r="F145">
            <v>42885</v>
          </cell>
          <cell r="G145" t="str">
            <v>EM 107042</v>
          </cell>
          <cell r="H145">
            <v>3</v>
          </cell>
          <cell r="I145">
            <v>4088.1566699999998</v>
          </cell>
          <cell r="J145">
            <v>12264.47</v>
          </cell>
          <cell r="K145">
            <v>22</v>
          </cell>
          <cell r="L145">
            <v>89943.12</v>
          </cell>
          <cell r="M145" t="str">
            <v>MM</v>
          </cell>
          <cell r="N145" t="str">
            <v>PINO 10 L</v>
          </cell>
          <cell r="O145" t="str">
            <v>LIMPIADOR</v>
          </cell>
          <cell r="P145" t="str">
            <v>PREPARADOS ABASE DE PINO</v>
          </cell>
          <cell r="Q145">
            <v>900</v>
          </cell>
          <cell r="R145">
            <v>2700</v>
          </cell>
        </row>
        <row r="146">
          <cell r="B146" t="str">
            <v>109001-002000</v>
          </cell>
          <cell r="C146" t="str">
            <v>MM LIMPIADOR MULTIUSOS PINO 20 L/48 PLT</v>
          </cell>
          <cell r="D146">
            <v>5</v>
          </cell>
          <cell r="E146">
            <v>42857</v>
          </cell>
          <cell r="F146">
            <v>42857</v>
          </cell>
          <cell r="G146" t="str">
            <v>EM 105618</v>
          </cell>
          <cell r="H146">
            <v>21</v>
          </cell>
          <cell r="I146">
            <v>5244.64</v>
          </cell>
          <cell r="J146">
            <v>110137.44</v>
          </cell>
          <cell r="K146">
            <v>24</v>
          </cell>
          <cell r="L146">
            <v>125819.48</v>
          </cell>
          <cell r="M146" t="str">
            <v>MM</v>
          </cell>
          <cell r="N146" t="str">
            <v>PINO 20 L</v>
          </cell>
          <cell r="O146" t="str">
            <v>LIMPIADOR</v>
          </cell>
          <cell r="P146" t="str">
            <v>PREPARADOS ABASE DE PINO</v>
          </cell>
          <cell r="Q146">
            <v>960</v>
          </cell>
          <cell r="R146">
            <v>20160</v>
          </cell>
        </row>
        <row r="147">
          <cell r="B147" t="str">
            <v>109001-002000</v>
          </cell>
          <cell r="C147" t="str">
            <v>MM LIMPIADOR MULTIUSOS PINO 20 L/48 PLT</v>
          </cell>
          <cell r="D147">
            <v>5</v>
          </cell>
          <cell r="E147">
            <v>42858</v>
          </cell>
          <cell r="F147">
            <v>42858</v>
          </cell>
          <cell r="G147" t="str">
            <v>EM 105718</v>
          </cell>
          <cell r="H147">
            <v>10</v>
          </cell>
          <cell r="I147">
            <v>5318.6149999999998</v>
          </cell>
          <cell r="J147">
            <v>53186.15</v>
          </cell>
          <cell r="K147">
            <v>13</v>
          </cell>
          <cell r="L147">
            <v>68913.58</v>
          </cell>
          <cell r="M147" t="str">
            <v>MM</v>
          </cell>
          <cell r="N147" t="str">
            <v>PINO 20 L</v>
          </cell>
          <cell r="O147" t="str">
            <v>LIMPIADOR</v>
          </cell>
          <cell r="P147" t="str">
            <v>PREPARADOS ABASE DE PINO</v>
          </cell>
          <cell r="Q147">
            <v>960</v>
          </cell>
          <cell r="R147">
            <v>9600</v>
          </cell>
        </row>
        <row r="148">
          <cell r="B148" t="str">
            <v>109001-002000</v>
          </cell>
          <cell r="C148" t="str">
            <v>MM LIMPIADOR MULTIUSOS PINO 20 L/48 PLT</v>
          </cell>
          <cell r="D148">
            <v>5</v>
          </cell>
          <cell r="E148">
            <v>42859</v>
          </cell>
          <cell r="F148">
            <v>42859</v>
          </cell>
          <cell r="G148" t="str">
            <v>EM 105770</v>
          </cell>
          <cell r="H148">
            <v>11</v>
          </cell>
          <cell r="I148">
            <v>5159.4190900000003</v>
          </cell>
          <cell r="J148">
            <v>56753.61</v>
          </cell>
          <cell r="K148">
            <v>14</v>
          </cell>
          <cell r="L148">
            <v>72656.740000000005</v>
          </cell>
          <cell r="M148" t="str">
            <v>MM</v>
          </cell>
          <cell r="N148" t="str">
            <v>PINO 20 L</v>
          </cell>
          <cell r="O148" t="str">
            <v>LIMPIADOR</v>
          </cell>
          <cell r="P148" t="str">
            <v>PREPARADOS ABASE DE PINO</v>
          </cell>
          <cell r="Q148">
            <v>960</v>
          </cell>
          <cell r="R148">
            <v>10560</v>
          </cell>
        </row>
        <row r="149">
          <cell r="B149" t="str">
            <v>109001-002000</v>
          </cell>
          <cell r="C149" t="str">
            <v>MM LIMPIADOR MULTIUSOS PINO 20 L/48 PLT</v>
          </cell>
          <cell r="D149">
            <v>5</v>
          </cell>
          <cell r="E149">
            <v>42859</v>
          </cell>
          <cell r="F149">
            <v>42859</v>
          </cell>
          <cell r="G149" t="str">
            <v>EM 105771</v>
          </cell>
          <cell r="H149">
            <v>1</v>
          </cell>
          <cell r="I149">
            <v>5159.42</v>
          </cell>
          <cell r="J149">
            <v>5159.42</v>
          </cell>
          <cell r="K149">
            <v>15</v>
          </cell>
          <cell r="L149">
            <v>77816.160000000003</v>
          </cell>
          <cell r="M149" t="str">
            <v>MM</v>
          </cell>
          <cell r="N149" t="str">
            <v>PINO 20 L</v>
          </cell>
          <cell r="O149" t="str">
            <v>LIMPIADOR</v>
          </cell>
          <cell r="P149" t="str">
            <v>PREPARADOS ABASE DE PINO</v>
          </cell>
          <cell r="Q149">
            <v>960</v>
          </cell>
          <cell r="R149">
            <v>960</v>
          </cell>
        </row>
        <row r="150">
          <cell r="B150" t="str">
            <v>109001-002000</v>
          </cell>
          <cell r="C150" t="str">
            <v>MM LIMPIADOR MULTIUSOS PINO 20 L/48 PLT</v>
          </cell>
          <cell r="D150">
            <v>5</v>
          </cell>
          <cell r="E150">
            <v>42859</v>
          </cell>
          <cell r="F150">
            <v>42859</v>
          </cell>
          <cell r="G150" t="str">
            <v>EM 105780</v>
          </cell>
          <cell r="H150">
            <v>20</v>
          </cell>
          <cell r="I150">
            <v>5159.1859999999997</v>
          </cell>
          <cell r="J150">
            <v>103183.72</v>
          </cell>
          <cell r="K150">
            <v>35</v>
          </cell>
          <cell r="L150">
            <v>180999.88</v>
          </cell>
          <cell r="M150" t="str">
            <v>MM</v>
          </cell>
          <cell r="N150" t="str">
            <v>PINO 20 L</v>
          </cell>
          <cell r="O150" t="str">
            <v>LIMPIADOR</v>
          </cell>
          <cell r="P150" t="str">
            <v>PREPARADOS ABASE DE PINO</v>
          </cell>
          <cell r="Q150">
            <v>960</v>
          </cell>
          <cell r="R150">
            <v>19200</v>
          </cell>
        </row>
        <row r="151">
          <cell r="B151" t="str">
            <v>109001-002000</v>
          </cell>
          <cell r="C151" t="str">
            <v>MM LIMPIADOR MULTIUSOS PINO 20 L/48 PLT</v>
          </cell>
          <cell r="D151">
            <v>5</v>
          </cell>
          <cell r="E151">
            <v>42859</v>
          </cell>
          <cell r="F151">
            <v>42859</v>
          </cell>
          <cell r="G151" t="str">
            <v>EM 105801</v>
          </cell>
          <cell r="H151">
            <v>8</v>
          </cell>
          <cell r="I151">
            <v>5159.1862499999997</v>
          </cell>
          <cell r="J151">
            <v>41273.49</v>
          </cell>
          <cell r="K151">
            <v>31</v>
          </cell>
          <cell r="L151">
            <v>160216.26</v>
          </cell>
          <cell r="M151" t="str">
            <v>MM</v>
          </cell>
          <cell r="N151" t="str">
            <v>PINO 20 L</v>
          </cell>
          <cell r="O151" t="str">
            <v>LIMPIADOR</v>
          </cell>
          <cell r="P151" t="str">
            <v>PREPARADOS ABASE DE PINO</v>
          </cell>
          <cell r="Q151">
            <v>960</v>
          </cell>
          <cell r="R151">
            <v>7680</v>
          </cell>
        </row>
        <row r="152">
          <cell r="B152" t="str">
            <v>109001-002000</v>
          </cell>
          <cell r="C152" t="str">
            <v>MM LIMPIADOR MULTIUSOS PINO 20 L/48 PLT</v>
          </cell>
          <cell r="D152">
            <v>5</v>
          </cell>
          <cell r="E152">
            <v>42860</v>
          </cell>
          <cell r="F152">
            <v>42860</v>
          </cell>
          <cell r="G152" t="str">
            <v>EM 105864</v>
          </cell>
          <cell r="H152">
            <v>21</v>
          </cell>
          <cell r="I152">
            <v>5255.3933299999999</v>
          </cell>
          <cell r="J152">
            <v>110363.26</v>
          </cell>
          <cell r="K152">
            <v>24</v>
          </cell>
          <cell r="L152">
            <v>125868.06</v>
          </cell>
          <cell r="M152" t="str">
            <v>MM</v>
          </cell>
          <cell r="N152" t="str">
            <v>PINO 20 L</v>
          </cell>
          <cell r="O152" t="str">
            <v>LIMPIADOR</v>
          </cell>
          <cell r="P152" t="str">
            <v>PREPARADOS ABASE DE PINO</v>
          </cell>
          <cell r="Q152">
            <v>960</v>
          </cell>
          <cell r="R152">
            <v>20160</v>
          </cell>
        </row>
        <row r="153">
          <cell r="B153" t="str">
            <v>109001-002000</v>
          </cell>
          <cell r="C153" t="str">
            <v>MM LIMPIADOR MULTIUSOS PINO 20 L/48 PLT</v>
          </cell>
          <cell r="D153">
            <v>5</v>
          </cell>
          <cell r="E153">
            <v>42860</v>
          </cell>
          <cell r="F153">
            <v>42860</v>
          </cell>
          <cell r="G153" t="str">
            <v>EM 105869</v>
          </cell>
          <cell r="H153">
            <v>20</v>
          </cell>
          <cell r="I153">
            <v>5264.4470000000001</v>
          </cell>
          <cell r="J153">
            <v>105288.94</v>
          </cell>
          <cell r="K153">
            <v>32</v>
          </cell>
          <cell r="L153">
            <v>168222.97</v>
          </cell>
          <cell r="M153" t="str">
            <v>MM</v>
          </cell>
          <cell r="N153" t="str">
            <v>PINO 20 L</v>
          </cell>
          <cell r="O153" t="str">
            <v>LIMPIADOR</v>
          </cell>
          <cell r="P153" t="str">
            <v>PREPARADOS ABASE DE PINO</v>
          </cell>
          <cell r="Q153">
            <v>960</v>
          </cell>
          <cell r="R153">
            <v>19200</v>
          </cell>
        </row>
        <row r="154">
          <cell r="B154" t="str">
            <v>109001-002000</v>
          </cell>
          <cell r="C154" t="str">
            <v>MM LIMPIADOR MULTIUSOS PINO 20 L/48 PLT</v>
          </cell>
          <cell r="D154">
            <v>5</v>
          </cell>
          <cell r="E154">
            <v>42863</v>
          </cell>
          <cell r="F154">
            <v>42863</v>
          </cell>
          <cell r="G154" t="str">
            <v>EM 105929</v>
          </cell>
          <cell r="H154">
            <v>22</v>
          </cell>
          <cell r="I154">
            <v>5264.5931799999998</v>
          </cell>
          <cell r="J154">
            <v>115821.05</v>
          </cell>
          <cell r="K154">
            <v>25</v>
          </cell>
          <cell r="L154">
            <v>131591.95000000001</v>
          </cell>
          <cell r="M154" t="str">
            <v>MM</v>
          </cell>
          <cell r="N154" t="str">
            <v>PINO 20 L</v>
          </cell>
          <cell r="O154" t="str">
            <v>LIMPIADOR</v>
          </cell>
          <cell r="P154" t="str">
            <v>PREPARADOS ABASE DE PINO</v>
          </cell>
          <cell r="Q154">
            <v>960</v>
          </cell>
          <cell r="R154">
            <v>21120</v>
          </cell>
        </row>
        <row r="155">
          <cell r="B155" t="str">
            <v>109001-002000</v>
          </cell>
          <cell r="C155" t="str">
            <v>MM LIMPIADOR MULTIUSOS PINO 20 L/48 PLT</v>
          </cell>
          <cell r="D155">
            <v>5</v>
          </cell>
          <cell r="E155">
            <v>42863</v>
          </cell>
          <cell r="F155">
            <v>42863</v>
          </cell>
          <cell r="G155" t="str">
            <v>EM 105931</v>
          </cell>
          <cell r="H155">
            <v>21</v>
          </cell>
          <cell r="I155">
            <v>5264.59476</v>
          </cell>
          <cell r="J155">
            <v>110556.49</v>
          </cell>
          <cell r="K155">
            <v>46</v>
          </cell>
          <cell r="L155">
            <v>242148.44</v>
          </cell>
          <cell r="M155" t="str">
            <v>MM</v>
          </cell>
          <cell r="N155" t="str">
            <v>PINO 20 L</v>
          </cell>
          <cell r="O155" t="str">
            <v>LIMPIADOR</v>
          </cell>
          <cell r="P155" t="str">
            <v>PREPARADOS ABASE DE PINO</v>
          </cell>
          <cell r="Q155">
            <v>960</v>
          </cell>
          <cell r="R155">
            <v>20160</v>
          </cell>
        </row>
        <row r="156">
          <cell r="B156" t="str">
            <v>109001-002000</v>
          </cell>
          <cell r="C156" t="str">
            <v>MM LIMPIADOR MULTIUSOS PINO 20 L/48 PLT</v>
          </cell>
          <cell r="D156">
            <v>5</v>
          </cell>
          <cell r="E156">
            <v>42864</v>
          </cell>
          <cell r="F156">
            <v>42864</v>
          </cell>
          <cell r="G156" t="str">
            <v>EM 106021</v>
          </cell>
          <cell r="H156">
            <v>21</v>
          </cell>
          <cell r="I156">
            <v>5330.5347599999996</v>
          </cell>
          <cell r="J156">
            <v>111941.23</v>
          </cell>
          <cell r="K156">
            <v>24</v>
          </cell>
          <cell r="L156">
            <v>127733.52</v>
          </cell>
          <cell r="M156" t="str">
            <v>MM</v>
          </cell>
          <cell r="N156" t="str">
            <v>PINO 20 L</v>
          </cell>
          <cell r="O156" t="str">
            <v>LIMPIADOR</v>
          </cell>
          <cell r="P156" t="str">
            <v>PREPARADOS ABASE DE PINO</v>
          </cell>
          <cell r="Q156">
            <v>960</v>
          </cell>
          <cell r="R156">
            <v>20160</v>
          </cell>
        </row>
        <row r="157">
          <cell r="B157" t="str">
            <v>109001-002000</v>
          </cell>
          <cell r="C157" t="str">
            <v>MM LIMPIADOR MULTIUSOS PINO 20 L/48 PLT</v>
          </cell>
          <cell r="D157">
            <v>5</v>
          </cell>
          <cell r="E157">
            <v>42864</v>
          </cell>
          <cell r="F157">
            <v>42864</v>
          </cell>
          <cell r="G157" t="str">
            <v>EM 106041</v>
          </cell>
          <cell r="H157">
            <v>20</v>
          </cell>
          <cell r="I157">
            <v>5355.4915000000001</v>
          </cell>
          <cell r="J157">
            <v>107109.83</v>
          </cell>
          <cell r="K157">
            <v>33</v>
          </cell>
          <cell r="L157">
            <v>176298.82</v>
          </cell>
          <cell r="M157" t="str">
            <v>MM</v>
          </cell>
          <cell r="N157" t="str">
            <v>PINO 20 L</v>
          </cell>
          <cell r="O157" t="str">
            <v>LIMPIADOR</v>
          </cell>
          <cell r="P157" t="str">
            <v>PREPARADOS ABASE DE PINO</v>
          </cell>
          <cell r="Q157">
            <v>960</v>
          </cell>
          <cell r="R157">
            <v>19200</v>
          </cell>
        </row>
        <row r="158">
          <cell r="B158" t="str">
            <v>109001-002000</v>
          </cell>
          <cell r="C158" t="str">
            <v>MM LIMPIADOR MULTIUSOS PINO 20 L/48 PLT</v>
          </cell>
          <cell r="D158">
            <v>5</v>
          </cell>
          <cell r="E158">
            <v>42865</v>
          </cell>
          <cell r="F158">
            <v>42865</v>
          </cell>
          <cell r="G158" t="str">
            <v>EM 106096</v>
          </cell>
          <cell r="H158">
            <v>21</v>
          </cell>
          <cell r="I158">
            <v>5166.1366699999999</v>
          </cell>
          <cell r="J158">
            <v>108488.87</v>
          </cell>
          <cell r="K158">
            <v>38</v>
          </cell>
          <cell r="L158">
            <v>199309.46</v>
          </cell>
          <cell r="M158" t="str">
            <v>MM</v>
          </cell>
          <cell r="N158" t="str">
            <v>PINO 20 L</v>
          </cell>
          <cell r="O158" t="str">
            <v>LIMPIADOR</v>
          </cell>
          <cell r="P158" t="str">
            <v>PREPARADOS ABASE DE PINO</v>
          </cell>
          <cell r="Q158">
            <v>960</v>
          </cell>
          <cell r="R158">
            <v>20160</v>
          </cell>
        </row>
        <row r="159">
          <cell r="B159" t="str">
            <v>109001-002000</v>
          </cell>
          <cell r="C159" t="str">
            <v>MM LIMPIADOR MULTIUSOS PINO 20 L/48 PLT</v>
          </cell>
          <cell r="D159">
            <v>5</v>
          </cell>
          <cell r="E159">
            <v>42865</v>
          </cell>
          <cell r="F159">
            <v>42865</v>
          </cell>
          <cell r="G159" t="str">
            <v>EM 106117</v>
          </cell>
          <cell r="H159">
            <v>21</v>
          </cell>
          <cell r="I159">
            <v>5165.7480999999998</v>
          </cell>
          <cell r="J159">
            <v>108480.71</v>
          </cell>
          <cell r="K159">
            <v>56</v>
          </cell>
          <cell r="L159">
            <v>292055.21000000002</v>
          </cell>
          <cell r="M159" t="str">
            <v>MM</v>
          </cell>
          <cell r="N159" t="str">
            <v>PINO 20 L</v>
          </cell>
          <cell r="O159" t="str">
            <v>LIMPIADOR</v>
          </cell>
          <cell r="P159" t="str">
            <v>PREPARADOS ABASE DE PINO</v>
          </cell>
          <cell r="Q159">
            <v>960</v>
          </cell>
          <cell r="R159">
            <v>20160</v>
          </cell>
        </row>
        <row r="160">
          <cell r="B160" t="str">
            <v>109001-002000</v>
          </cell>
          <cell r="C160" t="str">
            <v>MM LIMPIADOR MULTIUSOS PINO 20 L/48 PLT</v>
          </cell>
          <cell r="D160">
            <v>5</v>
          </cell>
          <cell r="E160">
            <v>42866</v>
          </cell>
          <cell r="F160">
            <v>42866</v>
          </cell>
          <cell r="G160" t="str">
            <v>EM 106169</v>
          </cell>
          <cell r="H160">
            <v>22</v>
          </cell>
          <cell r="I160">
            <v>5198.76091</v>
          </cell>
          <cell r="J160">
            <v>114372.74</v>
          </cell>
          <cell r="K160">
            <v>30</v>
          </cell>
          <cell r="L160">
            <v>156097.76999999999</v>
          </cell>
          <cell r="M160" t="str">
            <v>MM</v>
          </cell>
          <cell r="N160" t="str">
            <v>PINO 20 L</v>
          </cell>
          <cell r="O160" t="str">
            <v>LIMPIADOR</v>
          </cell>
          <cell r="P160" t="str">
            <v>PREPARADOS ABASE DE PINO</v>
          </cell>
          <cell r="Q160">
            <v>960</v>
          </cell>
          <cell r="R160">
            <v>21120</v>
          </cell>
        </row>
        <row r="161">
          <cell r="B161" t="str">
            <v>109001-002000</v>
          </cell>
          <cell r="C161" t="str">
            <v>MM LIMPIADOR MULTIUSOS PINO 20 L/48 PLT</v>
          </cell>
          <cell r="D161">
            <v>5</v>
          </cell>
          <cell r="E161">
            <v>42866</v>
          </cell>
          <cell r="F161">
            <v>42866</v>
          </cell>
          <cell r="G161" t="str">
            <v>EM 106170</v>
          </cell>
          <cell r="H161">
            <v>22</v>
          </cell>
          <cell r="I161">
            <v>5198.76</v>
          </cell>
          <cell r="J161">
            <v>114372.72</v>
          </cell>
          <cell r="K161">
            <v>52</v>
          </cell>
          <cell r="L161">
            <v>270470.49</v>
          </cell>
          <cell r="M161" t="str">
            <v>MM</v>
          </cell>
          <cell r="N161" t="str">
            <v>PINO 20 L</v>
          </cell>
          <cell r="O161" t="str">
            <v>LIMPIADOR</v>
          </cell>
          <cell r="P161" t="str">
            <v>PREPARADOS ABASE DE PINO</v>
          </cell>
          <cell r="Q161">
            <v>960</v>
          </cell>
          <cell r="R161">
            <v>21120</v>
          </cell>
        </row>
        <row r="162">
          <cell r="B162" t="str">
            <v>109001-002000</v>
          </cell>
          <cell r="C162" t="str">
            <v>MM LIMPIADOR MULTIUSOS PINO 20 L/48 PLT</v>
          </cell>
          <cell r="D162">
            <v>5</v>
          </cell>
          <cell r="E162">
            <v>42866</v>
          </cell>
          <cell r="F162">
            <v>42866</v>
          </cell>
          <cell r="G162" t="str">
            <v>EM 106171</v>
          </cell>
          <cell r="H162">
            <v>21</v>
          </cell>
          <cell r="I162">
            <v>5198.76</v>
          </cell>
          <cell r="J162">
            <v>109173.96</v>
          </cell>
          <cell r="K162">
            <v>73</v>
          </cell>
          <cell r="L162">
            <v>379644.45</v>
          </cell>
          <cell r="M162" t="str">
            <v>MM</v>
          </cell>
          <cell r="N162" t="str">
            <v>PINO 20 L</v>
          </cell>
          <cell r="O162" t="str">
            <v>LIMPIADOR</v>
          </cell>
          <cell r="P162" t="str">
            <v>PREPARADOS ABASE DE PINO</v>
          </cell>
          <cell r="Q162">
            <v>960</v>
          </cell>
          <cell r="R162">
            <v>20160</v>
          </cell>
        </row>
        <row r="163">
          <cell r="B163" t="str">
            <v>109001-002000</v>
          </cell>
          <cell r="C163" t="str">
            <v>MM LIMPIADOR MULTIUSOS PINO 20 L/48 PLT</v>
          </cell>
          <cell r="D163">
            <v>5</v>
          </cell>
          <cell r="E163">
            <v>42867</v>
          </cell>
          <cell r="F163">
            <v>42867</v>
          </cell>
          <cell r="G163" t="str">
            <v>EM 106221</v>
          </cell>
          <cell r="H163">
            <v>21</v>
          </cell>
          <cell r="I163">
            <v>5167.40762</v>
          </cell>
          <cell r="J163">
            <v>108515.56</v>
          </cell>
          <cell r="K163">
            <v>26</v>
          </cell>
          <cell r="L163">
            <v>134518.6</v>
          </cell>
          <cell r="M163" t="str">
            <v>MM</v>
          </cell>
          <cell r="N163" t="str">
            <v>PINO 20 L</v>
          </cell>
          <cell r="O163" t="str">
            <v>LIMPIADOR</v>
          </cell>
          <cell r="P163" t="str">
            <v>PREPARADOS ABASE DE PINO</v>
          </cell>
          <cell r="Q163">
            <v>960</v>
          </cell>
          <cell r="R163">
            <v>20160</v>
          </cell>
        </row>
        <row r="164">
          <cell r="B164" t="str">
            <v>109001-002000</v>
          </cell>
          <cell r="C164" t="str">
            <v>MM LIMPIADOR MULTIUSOS PINO 20 L/48 PLT</v>
          </cell>
          <cell r="D164">
            <v>5</v>
          </cell>
          <cell r="E164">
            <v>42870</v>
          </cell>
          <cell r="F164">
            <v>42870</v>
          </cell>
          <cell r="G164" t="str">
            <v>EM 106305</v>
          </cell>
          <cell r="H164">
            <v>22</v>
          </cell>
          <cell r="I164">
            <v>5165.8781799999997</v>
          </cell>
          <cell r="J164">
            <v>113649.32</v>
          </cell>
          <cell r="K164">
            <v>26</v>
          </cell>
          <cell r="L164">
            <v>134344.49</v>
          </cell>
          <cell r="M164" t="str">
            <v>MM</v>
          </cell>
          <cell r="N164" t="str">
            <v>PINO 20 L</v>
          </cell>
          <cell r="O164" t="str">
            <v>LIMPIADOR</v>
          </cell>
          <cell r="P164" t="str">
            <v>PREPARADOS ABASE DE PINO</v>
          </cell>
          <cell r="Q164">
            <v>960</v>
          </cell>
          <cell r="R164">
            <v>21120</v>
          </cell>
        </row>
        <row r="165">
          <cell r="B165" t="str">
            <v>109001-002000</v>
          </cell>
          <cell r="C165" t="str">
            <v>MM LIMPIADOR MULTIUSOS PINO 20 L/48 PLT</v>
          </cell>
          <cell r="D165">
            <v>5</v>
          </cell>
          <cell r="E165">
            <v>42871</v>
          </cell>
          <cell r="F165">
            <v>42871</v>
          </cell>
          <cell r="G165" t="str">
            <v>EM 106348</v>
          </cell>
          <cell r="H165">
            <v>21</v>
          </cell>
          <cell r="I165">
            <v>5135.6790499999997</v>
          </cell>
          <cell r="J165">
            <v>107849.26</v>
          </cell>
          <cell r="K165">
            <v>26</v>
          </cell>
          <cell r="L165">
            <v>133684.73000000001</v>
          </cell>
          <cell r="M165" t="str">
            <v>MM</v>
          </cell>
          <cell r="N165" t="str">
            <v>PINO 20 L</v>
          </cell>
          <cell r="O165" t="str">
            <v>LIMPIADOR</v>
          </cell>
          <cell r="P165" t="str">
            <v>PREPARADOS ABASE DE PINO</v>
          </cell>
          <cell r="Q165">
            <v>960</v>
          </cell>
          <cell r="R165">
            <v>20160</v>
          </cell>
        </row>
        <row r="166">
          <cell r="B166" t="str">
            <v>109001-002000</v>
          </cell>
          <cell r="C166" t="str">
            <v>MM LIMPIADOR MULTIUSOS PINO 20 L/48 PLT</v>
          </cell>
          <cell r="D166">
            <v>5</v>
          </cell>
          <cell r="E166">
            <v>42872</v>
          </cell>
          <cell r="F166">
            <v>42872</v>
          </cell>
          <cell r="G166" t="str">
            <v>EM 106421</v>
          </cell>
          <cell r="H166">
            <v>22</v>
          </cell>
          <cell r="I166">
            <v>5160.2418200000002</v>
          </cell>
          <cell r="J166">
            <v>113525.32</v>
          </cell>
          <cell r="K166">
            <v>27</v>
          </cell>
          <cell r="L166">
            <v>139233.93</v>
          </cell>
          <cell r="M166" t="str">
            <v>MM</v>
          </cell>
          <cell r="N166" t="str">
            <v>PINO 20 L</v>
          </cell>
          <cell r="O166" t="str">
            <v>LIMPIADOR</v>
          </cell>
          <cell r="P166" t="str">
            <v>PREPARADOS ABASE DE PINO</v>
          </cell>
          <cell r="Q166">
            <v>960</v>
          </cell>
          <cell r="R166">
            <v>21120</v>
          </cell>
        </row>
        <row r="167">
          <cell r="B167" t="str">
            <v>109001-002000</v>
          </cell>
          <cell r="C167" t="str">
            <v>MM LIMPIADOR MULTIUSOS PINO 20 L/48 PLT</v>
          </cell>
          <cell r="D167">
            <v>5</v>
          </cell>
          <cell r="E167">
            <v>42874</v>
          </cell>
          <cell r="F167">
            <v>42874</v>
          </cell>
          <cell r="G167" t="str">
            <v>EM 106571</v>
          </cell>
          <cell r="H167">
            <v>21</v>
          </cell>
          <cell r="I167">
            <v>5130.0171399999999</v>
          </cell>
          <cell r="J167">
            <v>107730.36</v>
          </cell>
          <cell r="K167">
            <v>26</v>
          </cell>
          <cell r="L167">
            <v>133514.42000000001</v>
          </cell>
          <cell r="M167" t="str">
            <v>MM</v>
          </cell>
          <cell r="N167" t="str">
            <v>PINO 20 L</v>
          </cell>
          <cell r="O167" t="str">
            <v>LIMPIADOR</v>
          </cell>
          <cell r="P167" t="str">
            <v>PREPARADOS ABASE DE PINO</v>
          </cell>
          <cell r="Q167">
            <v>960</v>
          </cell>
          <cell r="R167">
            <v>20160</v>
          </cell>
        </row>
        <row r="168">
          <cell r="B168" t="str">
            <v>109001-002000</v>
          </cell>
          <cell r="C168" t="str">
            <v>MM LIMPIADOR MULTIUSOS PINO 20 L/48 PLT</v>
          </cell>
          <cell r="D168">
            <v>5</v>
          </cell>
          <cell r="E168">
            <v>42885</v>
          </cell>
          <cell r="F168">
            <v>42885</v>
          </cell>
          <cell r="G168" t="str">
            <v>EM 107006</v>
          </cell>
          <cell r="H168">
            <v>10</v>
          </cell>
          <cell r="I168">
            <v>5131.808</v>
          </cell>
          <cell r="J168">
            <v>51318.080000000002</v>
          </cell>
          <cell r="K168">
            <v>15</v>
          </cell>
          <cell r="L168">
            <v>76993.929999999993</v>
          </cell>
          <cell r="M168" t="str">
            <v>MM</v>
          </cell>
          <cell r="N168" t="str">
            <v>PINO 20 L</v>
          </cell>
          <cell r="O168" t="str">
            <v>LIMPIADOR</v>
          </cell>
          <cell r="P168" t="str">
            <v>PREPARADOS ABASE DE PINO</v>
          </cell>
          <cell r="Q168">
            <v>960</v>
          </cell>
          <cell r="R168">
            <v>9600</v>
          </cell>
        </row>
        <row r="169">
          <cell r="B169" t="str">
            <v>109001-002000</v>
          </cell>
          <cell r="C169" t="str">
            <v>MM LIMPIADOR MULTIUSOS PINO 20 L/48 PLT</v>
          </cell>
          <cell r="D169">
            <v>5</v>
          </cell>
          <cell r="E169">
            <v>42885</v>
          </cell>
          <cell r="F169">
            <v>42885</v>
          </cell>
          <cell r="G169" t="str">
            <v>EM 107007</v>
          </cell>
          <cell r="H169">
            <v>11</v>
          </cell>
          <cell r="I169">
            <v>5131.80818</v>
          </cell>
          <cell r="J169">
            <v>56449.89</v>
          </cell>
          <cell r="K169">
            <v>26</v>
          </cell>
          <cell r="L169">
            <v>133443.82</v>
          </cell>
          <cell r="M169" t="str">
            <v>MM</v>
          </cell>
          <cell r="N169" t="str">
            <v>PINO 20 L</v>
          </cell>
          <cell r="O169" t="str">
            <v>LIMPIADOR</v>
          </cell>
          <cell r="P169" t="str">
            <v>PREPARADOS ABASE DE PINO</v>
          </cell>
          <cell r="Q169">
            <v>960</v>
          </cell>
          <cell r="R169">
            <v>10560</v>
          </cell>
        </row>
        <row r="170">
          <cell r="B170" t="str">
            <v>109001-002000</v>
          </cell>
          <cell r="C170" t="str">
            <v>MM LIMPIADOR MULTIUSOS PINO 20 L/48 PLT</v>
          </cell>
          <cell r="D170">
            <v>5</v>
          </cell>
          <cell r="E170">
            <v>42886</v>
          </cell>
          <cell r="F170">
            <v>42886</v>
          </cell>
          <cell r="G170" t="str">
            <v>EM 107077</v>
          </cell>
          <cell r="H170">
            <v>11</v>
          </cell>
          <cell r="I170">
            <v>5165.3754600000002</v>
          </cell>
          <cell r="J170">
            <v>56819.13</v>
          </cell>
          <cell r="K170">
            <v>16</v>
          </cell>
          <cell r="L170">
            <v>82481.399999999994</v>
          </cell>
          <cell r="M170" t="str">
            <v>MM</v>
          </cell>
          <cell r="N170" t="str">
            <v>PINO 20 L</v>
          </cell>
          <cell r="O170" t="str">
            <v>LIMPIADOR</v>
          </cell>
          <cell r="P170" t="str">
            <v>PREPARADOS ABASE DE PINO</v>
          </cell>
          <cell r="Q170">
            <v>960</v>
          </cell>
          <cell r="R170">
            <v>10560</v>
          </cell>
        </row>
        <row r="171">
          <cell r="B171" t="str">
            <v>109001-002000</v>
          </cell>
          <cell r="C171" t="str">
            <v>MM LIMPIADOR MULTIUSOS PINO 20 L/48 PLT</v>
          </cell>
          <cell r="D171">
            <v>5</v>
          </cell>
          <cell r="E171">
            <v>42886</v>
          </cell>
          <cell r="F171">
            <v>42886</v>
          </cell>
          <cell r="G171" t="str">
            <v>EM 107078</v>
          </cell>
          <cell r="H171">
            <v>10</v>
          </cell>
          <cell r="I171">
            <v>5165.3739999999998</v>
          </cell>
          <cell r="J171">
            <v>51653.74</v>
          </cell>
          <cell r="K171">
            <v>26</v>
          </cell>
          <cell r="L171">
            <v>134135.14000000001</v>
          </cell>
          <cell r="M171" t="str">
            <v>MM</v>
          </cell>
          <cell r="N171" t="str">
            <v>PINO 20 L</v>
          </cell>
          <cell r="O171" t="str">
            <v>LIMPIADOR</v>
          </cell>
          <cell r="P171" t="str">
            <v>PREPARADOS ABASE DE PINO</v>
          </cell>
          <cell r="Q171">
            <v>960</v>
          </cell>
          <cell r="R171">
            <v>9600</v>
          </cell>
        </row>
        <row r="172">
          <cell r="B172" t="str">
            <v>109001-002000</v>
          </cell>
          <cell r="C172" t="str">
            <v>MM LIMPIADOR MULTIUSOS PINO 20 L/48 PLT</v>
          </cell>
          <cell r="D172">
            <v>5</v>
          </cell>
          <cell r="E172">
            <v>42886</v>
          </cell>
          <cell r="F172">
            <v>42886</v>
          </cell>
          <cell r="G172" t="str">
            <v>EM 107079</v>
          </cell>
          <cell r="H172">
            <v>19</v>
          </cell>
          <cell r="I172">
            <v>5165.3747400000002</v>
          </cell>
          <cell r="J172">
            <v>98142.12</v>
          </cell>
          <cell r="K172">
            <v>45</v>
          </cell>
          <cell r="L172">
            <v>232277.26</v>
          </cell>
          <cell r="M172" t="str">
            <v>MM</v>
          </cell>
          <cell r="N172" t="str">
            <v>PINO 20 L</v>
          </cell>
          <cell r="O172" t="str">
            <v>LIMPIADOR</v>
          </cell>
          <cell r="P172" t="str">
            <v>PREPARADOS ABASE DE PINO</v>
          </cell>
          <cell r="Q172">
            <v>960</v>
          </cell>
          <cell r="R172">
            <v>18240</v>
          </cell>
        </row>
        <row r="173">
          <cell r="B173" t="str">
            <v>109002-002000</v>
          </cell>
          <cell r="C173" t="str">
            <v>MM BLANQUEADOR 20L/48 PLT</v>
          </cell>
          <cell r="D173">
            <v>5</v>
          </cell>
          <cell r="E173">
            <v>42857</v>
          </cell>
          <cell r="F173">
            <v>42857</v>
          </cell>
          <cell r="G173" t="str">
            <v>EM 105606</v>
          </cell>
          <cell r="H173">
            <v>31</v>
          </cell>
          <cell r="I173">
            <v>3322.1948400000001</v>
          </cell>
          <cell r="J173">
            <v>102988.04</v>
          </cell>
          <cell r="K173">
            <v>63</v>
          </cell>
          <cell r="L173">
            <v>208523.81</v>
          </cell>
          <cell r="M173" t="str">
            <v>MM</v>
          </cell>
          <cell r="N173" t="str">
            <v>BLANQUEADOR 20L</v>
          </cell>
          <cell r="O173">
            <v>0</v>
          </cell>
          <cell r="P173" t="str">
            <v>BLANQUEADOR</v>
          </cell>
          <cell r="Q173">
            <v>960</v>
          </cell>
          <cell r="R173">
            <v>29760</v>
          </cell>
        </row>
        <row r="174">
          <cell r="B174" t="str">
            <v>109002-002000</v>
          </cell>
          <cell r="C174" t="str">
            <v>MM BLANQUEADOR 20L/48 PLT</v>
          </cell>
          <cell r="D174">
            <v>5</v>
          </cell>
          <cell r="E174">
            <v>42857</v>
          </cell>
          <cell r="F174">
            <v>42857</v>
          </cell>
          <cell r="G174" t="str">
            <v>EM 105607</v>
          </cell>
          <cell r="H174">
            <v>30</v>
          </cell>
          <cell r="I174">
            <v>3322.19533</v>
          </cell>
          <cell r="J174">
            <v>99665.86</v>
          </cell>
          <cell r="K174">
            <v>93</v>
          </cell>
          <cell r="L174">
            <v>308189.67</v>
          </cell>
          <cell r="M174" t="str">
            <v>MM</v>
          </cell>
          <cell r="N174" t="str">
            <v>BLANQUEADOR 20L</v>
          </cell>
          <cell r="O174">
            <v>0</v>
          </cell>
          <cell r="P174" t="str">
            <v>BLANQUEADOR</v>
          </cell>
          <cell r="Q174">
            <v>960</v>
          </cell>
          <cell r="R174">
            <v>28800</v>
          </cell>
        </row>
        <row r="175">
          <cell r="B175" t="str">
            <v>109002-002000</v>
          </cell>
          <cell r="C175" t="str">
            <v>MM BLANQUEADOR 20L/48 PLT</v>
          </cell>
          <cell r="D175">
            <v>5</v>
          </cell>
          <cell r="E175">
            <v>42858</v>
          </cell>
          <cell r="F175">
            <v>42858</v>
          </cell>
          <cell r="G175" t="str">
            <v>EM 105681</v>
          </cell>
          <cell r="H175">
            <v>31</v>
          </cell>
          <cell r="I175">
            <v>3259.5474199999999</v>
          </cell>
          <cell r="J175">
            <v>101045.97</v>
          </cell>
          <cell r="K175">
            <v>60</v>
          </cell>
          <cell r="L175">
            <v>197148.12</v>
          </cell>
          <cell r="M175" t="str">
            <v>MM</v>
          </cell>
          <cell r="N175" t="str">
            <v>BLANQUEADOR 20L</v>
          </cell>
          <cell r="O175">
            <v>0</v>
          </cell>
          <cell r="P175" t="str">
            <v>BLANQUEADOR</v>
          </cell>
          <cell r="Q175">
            <v>960</v>
          </cell>
          <cell r="R175">
            <v>29760</v>
          </cell>
        </row>
        <row r="176">
          <cell r="B176" t="str">
            <v>109002-002000</v>
          </cell>
          <cell r="C176" t="str">
            <v>MM BLANQUEADOR 20L/48 PLT</v>
          </cell>
          <cell r="D176">
            <v>5</v>
          </cell>
          <cell r="E176">
            <v>42858</v>
          </cell>
          <cell r="F176">
            <v>42858</v>
          </cell>
          <cell r="G176" t="str">
            <v>EM 105700</v>
          </cell>
          <cell r="H176">
            <v>30</v>
          </cell>
          <cell r="I176">
            <v>3259.547</v>
          </cell>
          <cell r="J176">
            <v>97786.41</v>
          </cell>
          <cell r="K176">
            <v>90</v>
          </cell>
          <cell r="L176">
            <v>294934.53000000003</v>
          </cell>
          <cell r="M176" t="str">
            <v>MM</v>
          </cell>
          <cell r="N176" t="str">
            <v>BLANQUEADOR 20L</v>
          </cell>
          <cell r="O176">
            <v>0</v>
          </cell>
          <cell r="P176" t="str">
            <v>BLANQUEADOR</v>
          </cell>
          <cell r="Q176">
            <v>960</v>
          </cell>
          <cell r="R176">
            <v>28800</v>
          </cell>
        </row>
        <row r="177">
          <cell r="B177" t="str">
            <v>109002-002000</v>
          </cell>
          <cell r="C177" t="str">
            <v>MM BLANQUEADOR 20L/48 PLT</v>
          </cell>
          <cell r="D177">
            <v>5</v>
          </cell>
          <cell r="E177">
            <v>42859</v>
          </cell>
          <cell r="F177">
            <v>42859</v>
          </cell>
          <cell r="G177" t="str">
            <v>EM 105784</v>
          </cell>
          <cell r="H177">
            <v>31</v>
          </cell>
          <cell r="I177">
            <v>3320.31484</v>
          </cell>
          <cell r="J177">
            <v>102929.76</v>
          </cell>
          <cell r="K177">
            <v>60</v>
          </cell>
          <cell r="L177">
            <v>197964.23</v>
          </cell>
          <cell r="M177" t="str">
            <v>MM</v>
          </cell>
          <cell r="N177" t="str">
            <v>BLANQUEADOR 20L</v>
          </cell>
          <cell r="O177">
            <v>0</v>
          </cell>
          <cell r="P177" t="str">
            <v>BLANQUEADOR</v>
          </cell>
          <cell r="Q177">
            <v>960</v>
          </cell>
          <cell r="R177">
            <v>29760</v>
          </cell>
        </row>
        <row r="178">
          <cell r="B178" t="str">
            <v>109002-002000</v>
          </cell>
          <cell r="C178" t="str">
            <v>MM BLANQUEADOR 20L/48 PLT</v>
          </cell>
          <cell r="D178">
            <v>5</v>
          </cell>
          <cell r="E178">
            <v>42859</v>
          </cell>
          <cell r="F178">
            <v>42859</v>
          </cell>
          <cell r="G178" t="str">
            <v>EM 105819</v>
          </cell>
          <cell r="H178">
            <v>31</v>
          </cell>
          <cell r="I178">
            <v>3320.3151600000001</v>
          </cell>
          <cell r="J178">
            <v>102929.77</v>
          </cell>
          <cell r="K178">
            <v>71</v>
          </cell>
          <cell r="L178">
            <v>234905.92</v>
          </cell>
          <cell r="M178" t="str">
            <v>MM</v>
          </cell>
          <cell r="N178" t="str">
            <v>BLANQUEADOR 20L</v>
          </cell>
          <cell r="O178">
            <v>0</v>
          </cell>
          <cell r="P178" t="str">
            <v>BLANQUEADOR</v>
          </cell>
          <cell r="Q178">
            <v>960</v>
          </cell>
          <cell r="R178">
            <v>29760</v>
          </cell>
        </row>
        <row r="179">
          <cell r="B179" t="str">
            <v>109002-002000</v>
          </cell>
          <cell r="C179" t="str">
            <v>MM BLANQUEADOR 20L/48 PLT</v>
          </cell>
          <cell r="D179">
            <v>5</v>
          </cell>
          <cell r="E179">
            <v>42860</v>
          </cell>
          <cell r="F179">
            <v>42860</v>
          </cell>
          <cell r="G179" t="str">
            <v>EM 105848</v>
          </cell>
          <cell r="H179">
            <v>31</v>
          </cell>
          <cell r="I179">
            <v>3290.6738700000001</v>
          </cell>
          <cell r="J179">
            <v>102010.89</v>
          </cell>
          <cell r="K179">
            <v>61</v>
          </cell>
          <cell r="L179">
            <v>201266.91</v>
          </cell>
          <cell r="M179" t="str">
            <v>MM</v>
          </cell>
          <cell r="N179" t="str">
            <v>BLANQUEADOR 20L</v>
          </cell>
          <cell r="O179">
            <v>0</v>
          </cell>
          <cell r="P179" t="str">
            <v>BLANQUEADOR</v>
          </cell>
          <cell r="Q179">
            <v>960</v>
          </cell>
          <cell r="R179">
            <v>29760</v>
          </cell>
        </row>
        <row r="180">
          <cell r="B180" t="str">
            <v>109002-002000</v>
          </cell>
          <cell r="C180" t="str">
            <v>MM BLANQUEADOR 20L/48 PLT</v>
          </cell>
          <cell r="D180">
            <v>5</v>
          </cell>
          <cell r="E180">
            <v>42860</v>
          </cell>
          <cell r="F180">
            <v>42860</v>
          </cell>
          <cell r="G180" t="str">
            <v>EM 105891</v>
          </cell>
          <cell r="H180">
            <v>31</v>
          </cell>
          <cell r="I180">
            <v>3290.6741900000002</v>
          </cell>
          <cell r="J180">
            <v>102010.9</v>
          </cell>
          <cell r="K180">
            <v>78</v>
          </cell>
          <cell r="L180">
            <v>257085.4</v>
          </cell>
          <cell r="M180" t="str">
            <v>MM</v>
          </cell>
          <cell r="N180" t="str">
            <v>BLANQUEADOR 20L</v>
          </cell>
          <cell r="O180">
            <v>0</v>
          </cell>
          <cell r="P180" t="str">
            <v>BLANQUEADOR</v>
          </cell>
          <cell r="Q180">
            <v>960</v>
          </cell>
          <cell r="R180">
            <v>29760</v>
          </cell>
        </row>
        <row r="181">
          <cell r="B181" t="str">
            <v>109002-002000</v>
          </cell>
          <cell r="C181" t="str">
            <v>MM BLANQUEADOR 20L/48 PLT</v>
          </cell>
          <cell r="D181">
            <v>5</v>
          </cell>
          <cell r="E181">
            <v>42863</v>
          </cell>
          <cell r="F181">
            <v>42863</v>
          </cell>
          <cell r="G181" t="str">
            <v>EM 105925</v>
          </cell>
          <cell r="H181">
            <v>30</v>
          </cell>
          <cell r="I181">
            <v>3321.3616699999998</v>
          </cell>
          <cell r="J181">
            <v>99640.85</v>
          </cell>
          <cell r="K181">
            <v>62</v>
          </cell>
          <cell r="L181">
            <v>205111.79</v>
          </cell>
          <cell r="M181" t="str">
            <v>MM</v>
          </cell>
          <cell r="N181" t="str">
            <v>BLANQUEADOR 20L</v>
          </cell>
          <cell r="O181">
            <v>0</v>
          </cell>
          <cell r="P181" t="str">
            <v>BLANQUEADOR</v>
          </cell>
          <cell r="Q181">
            <v>960</v>
          </cell>
          <cell r="R181">
            <v>28800</v>
          </cell>
        </row>
        <row r="182">
          <cell r="B182" t="str">
            <v>109002-002000</v>
          </cell>
          <cell r="C182" t="str">
            <v>MM BLANQUEADOR 20L/48 PLT</v>
          </cell>
          <cell r="D182">
            <v>5</v>
          </cell>
          <cell r="E182">
            <v>42863</v>
          </cell>
          <cell r="F182">
            <v>42863</v>
          </cell>
          <cell r="G182" t="str">
            <v>EM 105958</v>
          </cell>
          <cell r="H182">
            <v>31</v>
          </cell>
          <cell r="I182">
            <v>3321.3629000000001</v>
          </cell>
          <cell r="J182">
            <v>102962.25</v>
          </cell>
          <cell r="K182">
            <v>50</v>
          </cell>
          <cell r="L182">
            <v>165819.09</v>
          </cell>
          <cell r="M182" t="str">
            <v>MM</v>
          </cell>
          <cell r="N182" t="str">
            <v>BLANQUEADOR 20L</v>
          </cell>
          <cell r="O182">
            <v>0</v>
          </cell>
          <cell r="P182" t="str">
            <v>BLANQUEADOR</v>
          </cell>
          <cell r="Q182">
            <v>960</v>
          </cell>
          <cell r="R182">
            <v>29760</v>
          </cell>
        </row>
        <row r="183">
          <cell r="B183" t="str">
            <v>109002-002000</v>
          </cell>
          <cell r="C183" t="str">
            <v>MM BLANQUEADOR 20L/48 PLT</v>
          </cell>
          <cell r="D183">
            <v>5</v>
          </cell>
          <cell r="E183">
            <v>42864</v>
          </cell>
          <cell r="F183">
            <v>42864</v>
          </cell>
          <cell r="G183" t="str">
            <v>EM 106024</v>
          </cell>
          <cell r="H183">
            <v>30</v>
          </cell>
          <cell r="I183">
            <v>3321.3649999999998</v>
          </cell>
          <cell r="J183">
            <v>99640.95</v>
          </cell>
          <cell r="K183">
            <v>62</v>
          </cell>
          <cell r="L183">
            <v>205765.16</v>
          </cell>
          <cell r="M183" t="str">
            <v>MM</v>
          </cell>
          <cell r="N183" t="str">
            <v>BLANQUEADOR 20L</v>
          </cell>
          <cell r="O183">
            <v>0</v>
          </cell>
          <cell r="P183" t="str">
            <v>BLANQUEADOR</v>
          </cell>
          <cell r="Q183">
            <v>960</v>
          </cell>
          <cell r="R183">
            <v>28800</v>
          </cell>
        </row>
        <row r="184">
          <cell r="B184" t="str">
            <v>109002-002000</v>
          </cell>
          <cell r="C184" t="str">
            <v>MM BLANQUEADOR 20L/48 PLT</v>
          </cell>
          <cell r="D184">
            <v>5</v>
          </cell>
          <cell r="E184">
            <v>42864</v>
          </cell>
          <cell r="F184">
            <v>42864</v>
          </cell>
          <cell r="G184" t="str">
            <v>EM 106043</v>
          </cell>
          <cell r="H184">
            <v>31</v>
          </cell>
          <cell r="I184">
            <v>3321.3658099999998</v>
          </cell>
          <cell r="J184">
            <v>102962.34</v>
          </cell>
          <cell r="K184">
            <v>93</v>
          </cell>
          <cell r="L184">
            <v>308727.5</v>
          </cell>
          <cell r="M184" t="str">
            <v>MM</v>
          </cell>
          <cell r="N184" t="str">
            <v>BLANQUEADOR 20L</v>
          </cell>
          <cell r="O184">
            <v>0</v>
          </cell>
          <cell r="P184" t="str">
            <v>BLANQUEADOR</v>
          </cell>
          <cell r="Q184">
            <v>960</v>
          </cell>
          <cell r="R184">
            <v>29760</v>
          </cell>
        </row>
        <row r="185">
          <cell r="B185" t="str">
            <v>109002-002000</v>
          </cell>
          <cell r="C185" t="str">
            <v>MM BLANQUEADOR 20L/48 PLT</v>
          </cell>
          <cell r="D185">
            <v>5</v>
          </cell>
          <cell r="E185">
            <v>42865</v>
          </cell>
          <cell r="F185">
            <v>42865</v>
          </cell>
          <cell r="G185" t="str">
            <v>EM 106097</v>
          </cell>
          <cell r="H185">
            <v>30</v>
          </cell>
          <cell r="I185">
            <v>3321.1246700000002</v>
          </cell>
          <cell r="J185">
            <v>99633.74</v>
          </cell>
          <cell r="K185">
            <v>78</v>
          </cell>
          <cell r="L185">
            <v>258976.98</v>
          </cell>
          <cell r="M185" t="str">
            <v>MM</v>
          </cell>
          <cell r="N185" t="str">
            <v>BLANQUEADOR 20L</v>
          </cell>
          <cell r="O185">
            <v>0</v>
          </cell>
          <cell r="P185" t="str">
            <v>BLANQUEADOR</v>
          </cell>
          <cell r="Q185">
            <v>960</v>
          </cell>
          <cell r="R185">
            <v>28800</v>
          </cell>
        </row>
        <row r="186">
          <cell r="B186" t="str">
            <v>109002-002000</v>
          </cell>
          <cell r="C186" t="str">
            <v>MM BLANQUEADOR 20L/48 PLT</v>
          </cell>
          <cell r="D186">
            <v>5</v>
          </cell>
          <cell r="E186">
            <v>42866</v>
          </cell>
          <cell r="F186">
            <v>42866</v>
          </cell>
          <cell r="G186" t="str">
            <v>EM 106172</v>
          </cell>
          <cell r="H186">
            <v>31</v>
          </cell>
          <cell r="I186">
            <v>3321.3009699999998</v>
          </cell>
          <cell r="J186">
            <v>102960.33</v>
          </cell>
          <cell r="K186">
            <v>69</v>
          </cell>
          <cell r="L186">
            <v>229117.64</v>
          </cell>
          <cell r="M186" t="str">
            <v>MM</v>
          </cell>
          <cell r="N186" t="str">
            <v>BLANQUEADOR 20L</v>
          </cell>
          <cell r="O186">
            <v>0</v>
          </cell>
          <cell r="P186" t="str">
            <v>BLANQUEADOR</v>
          </cell>
          <cell r="Q186">
            <v>960</v>
          </cell>
          <cell r="R186">
            <v>29760</v>
          </cell>
        </row>
        <row r="187">
          <cell r="B187" t="str">
            <v>109002-002000</v>
          </cell>
          <cell r="C187" t="str">
            <v>MM BLANQUEADOR 20L/48 PLT</v>
          </cell>
          <cell r="D187">
            <v>5</v>
          </cell>
          <cell r="E187">
            <v>42866</v>
          </cell>
          <cell r="F187">
            <v>42866</v>
          </cell>
          <cell r="G187" t="str">
            <v>EM 106173</v>
          </cell>
          <cell r="H187">
            <v>30</v>
          </cell>
          <cell r="I187">
            <v>3321.3006700000001</v>
          </cell>
          <cell r="J187">
            <v>99639.02</v>
          </cell>
          <cell r="K187">
            <v>99</v>
          </cell>
          <cell r="L187">
            <v>328756.65999999997</v>
          </cell>
          <cell r="M187" t="str">
            <v>MM</v>
          </cell>
          <cell r="N187" t="str">
            <v>BLANQUEADOR 20L</v>
          </cell>
          <cell r="O187">
            <v>0</v>
          </cell>
          <cell r="P187" t="str">
            <v>BLANQUEADOR</v>
          </cell>
          <cell r="Q187">
            <v>960</v>
          </cell>
          <cell r="R187">
            <v>28800</v>
          </cell>
        </row>
        <row r="188">
          <cell r="B188" t="str">
            <v>109002-002000</v>
          </cell>
          <cell r="C188" t="str">
            <v>MM BLANQUEADOR 20L/48 PLT</v>
          </cell>
          <cell r="D188">
            <v>5</v>
          </cell>
          <cell r="E188">
            <v>42867</v>
          </cell>
          <cell r="F188">
            <v>42867</v>
          </cell>
          <cell r="G188" t="str">
            <v>EM 106223</v>
          </cell>
          <cell r="H188">
            <v>30</v>
          </cell>
          <cell r="I188">
            <v>3329.8303299999998</v>
          </cell>
          <cell r="J188">
            <v>99894.91</v>
          </cell>
          <cell r="K188">
            <v>60</v>
          </cell>
          <cell r="L188">
            <v>199518.15</v>
          </cell>
          <cell r="M188" t="str">
            <v>MM</v>
          </cell>
          <cell r="N188" t="str">
            <v>BLANQUEADOR 20L</v>
          </cell>
          <cell r="O188">
            <v>0</v>
          </cell>
          <cell r="P188" t="str">
            <v>BLANQUEADOR</v>
          </cell>
          <cell r="Q188">
            <v>960</v>
          </cell>
          <cell r="R188">
            <v>28800</v>
          </cell>
        </row>
        <row r="189">
          <cell r="B189" t="str">
            <v>109002-002000</v>
          </cell>
          <cell r="C189" t="str">
            <v>MM BLANQUEADOR 20L/48 PLT</v>
          </cell>
          <cell r="D189">
            <v>5</v>
          </cell>
          <cell r="E189">
            <v>42867</v>
          </cell>
          <cell r="F189">
            <v>42867</v>
          </cell>
          <cell r="G189" t="str">
            <v>EM 106257</v>
          </cell>
          <cell r="H189">
            <v>31</v>
          </cell>
          <cell r="I189">
            <v>3329.7703200000001</v>
          </cell>
          <cell r="J189">
            <v>103222.88</v>
          </cell>
          <cell r="K189">
            <v>86</v>
          </cell>
          <cell r="L189">
            <v>286114.52</v>
          </cell>
          <cell r="M189" t="str">
            <v>MM</v>
          </cell>
          <cell r="N189" t="str">
            <v>BLANQUEADOR 20L</v>
          </cell>
          <cell r="O189">
            <v>0</v>
          </cell>
          <cell r="P189" t="str">
            <v>BLANQUEADOR</v>
          </cell>
          <cell r="Q189">
            <v>960</v>
          </cell>
          <cell r="R189">
            <v>29760</v>
          </cell>
        </row>
        <row r="190">
          <cell r="B190" t="str">
            <v>109002-002000</v>
          </cell>
          <cell r="C190" t="str">
            <v>MM BLANQUEADOR 20L/48 PLT</v>
          </cell>
          <cell r="D190">
            <v>5</v>
          </cell>
          <cell r="E190">
            <v>42870</v>
          </cell>
          <cell r="F190">
            <v>42870</v>
          </cell>
          <cell r="G190" t="str">
            <v>EM 106279</v>
          </cell>
          <cell r="H190">
            <v>30</v>
          </cell>
          <cell r="I190">
            <v>3327.5246699999998</v>
          </cell>
          <cell r="J190">
            <v>99825.74</v>
          </cell>
          <cell r="K190">
            <v>59</v>
          </cell>
          <cell r="L190">
            <v>196306.21</v>
          </cell>
          <cell r="M190" t="str">
            <v>MM</v>
          </cell>
          <cell r="N190" t="str">
            <v>BLANQUEADOR 20L</v>
          </cell>
          <cell r="O190">
            <v>0</v>
          </cell>
          <cell r="P190" t="str">
            <v>BLANQUEADOR</v>
          </cell>
          <cell r="Q190">
            <v>960</v>
          </cell>
          <cell r="R190">
            <v>28800</v>
          </cell>
        </row>
        <row r="191">
          <cell r="B191" t="str">
            <v>109002-002000</v>
          </cell>
          <cell r="C191" t="str">
            <v>MM BLANQUEADOR 20L/48 PLT</v>
          </cell>
          <cell r="D191">
            <v>5</v>
          </cell>
          <cell r="E191">
            <v>42870</v>
          </cell>
          <cell r="F191">
            <v>42870</v>
          </cell>
          <cell r="G191" t="str">
            <v>EM 106286</v>
          </cell>
          <cell r="H191">
            <v>21</v>
          </cell>
          <cell r="I191">
            <v>3327.5252399999999</v>
          </cell>
          <cell r="J191">
            <v>69878.03</v>
          </cell>
          <cell r="K191">
            <v>70</v>
          </cell>
          <cell r="L191">
            <v>232912</v>
          </cell>
          <cell r="M191" t="str">
            <v>MM</v>
          </cell>
          <cell r="N191" t="str">
            <v>BLANQUEADOR 20L</v>
          </cell>
          <cell r="O191">
            <v>0</v>
          </cell>
          <cell r="P191" t="str">
            <v>BLANQUEADOR</v>
          </cell>
          <cell r="Q191">
            <v>960</v>
          </cell>
          <cell r="R191">
            <v>20160</v>
          </cell>
        </row>
        <row r="192">
          <cell r="B192" t="str">
            <v>109002-002000</v>
          </cell>
          <cell r="C192" t="str">
            <v>MM BLANQUEADOR 20L/48 PLT</v>
          </cell>
          <cell r="D192">
            <v>5</v>
          </cell>
          <cell r="E192">
            <v>42870</v>
          </cell>
          <cell r="F192">
            <v>42870</v>
          </cell>
          <cell r="G192" t="str">
            <v>EM 106306</v>
          </cell>
          <cell r="H192">
            <v>10</v>
          </cell>
          <cell r="I192">
            <v>3325.8180000000002</v>
          </cell>
          <cell r="J192">
            <v>33258.18</v>
          </cell>
          <cell r="K192">
            <v>80</v>
          </cell>
          <cell r="L192">
            <v>266170.18</v>
          </cell>
          <cell r="M192" t="str">
            <v>MM</v>
          </cell>
          <cell r="N192" t="str">
            <v>BLANQUEADOR 20L</v>
          </cell>
          <cell r="O192">
            <v>0</v>
          </cell>
          <cell r="P192" t="str">
            <v>BLANQUEADOR</v>
          </cell>
          <cell r="Q192">
            <v>960</v>
          </cell>
          <cell r="R192">
            <v>9600</v>
          </cell>
        </row>
        <row r="193">
          <cell r="B193" t="str">
            <v>109002-002000</v>
          </cell>
          <cell r="C193" t="str">
            <v>MM BLANQUEADOR 20L/48 PLT</v>
          </cell>
          <cell r="D193">
            <v>5</v>
          </cell>
          <cell r="E193">
            <v>42870</v>
          </cell>
          <cell r="F193">
            <v>42870</v>
          </cell>
          <cell r="G193" t="str">
            <v>EM 106307</v>
          </cell>
          <cell r="H193">
            <v>18</v>
          </cell>
          <cell r="I193">
            <v>3325.81889</v>
          </cell>
          <cell r="J193">
            <v>59864.74</v>
          </cell>
          <cell r="K193">
            <v>98</v>
          </cell>
          <cell r="L193">
            <v>326034.92</v>
          </cell>
          <cell r="M193" t="str">
            <v>MM</v>
          </cell>
          <cell r="N193" t="str">
            <v>BLANQUEADOR 20L</v>
          </cell>
          <cell r="O193">
            <v>0</v>
          </cell>
          <cell r="P193" t="str">
            <v>BLANQUEADOR</v>
          </cell>
          <cell r="Q193">
            <v>960</v>
          </cell>
          <cell r="R193">
            <v>17280</v>
          </cell>
        </row>
        <row r="194">
          <cell r="B194" t="str">
            <v>109002-002000</v>
          </cell>
          <cell r="C194" t="str">
            <v>MM BLANQUEADOR 20L/48 PLT</v>
          </cell>
          <cell r="D194">
            <v>5</v>
          </cell>
          <cell r="E194">
            <v>42870</v>
          </cell>
          <cell r="F194">
            <v>42870</v>
          </cell>
          <cell r="G194" t="str">
            <v>EM 106308</v>
          </cell>
          <cell r="H194">
            <v>13</v>
          </cell>
          <cell r="I194">
            <v>3325.8176899999999</v>
          </cell>
          <cell r="J194">
            <v>43235.63</v>
          </cell>
          <cell r="K194">
            <v>111</v>
          </cell>
          <cell r="L194">
            <v>369270.55</v>
          </cell>
          <cell r="M194" t="str">
            <v>MM</v>
          </cell>
          <cell r="N194" t="str">
            <v>BLANQUEADOR 20L</v>
          </cell>
          <cell r="O194">
            <v>0</v>
          </cell>
          <cell r="P194" t="str">
            <v>BLANQUEADOR</v>
          </cell>
          <cell r="Q194">
            <v>960</v>
          </cell>
          <cell r="R194">
            <v>12480</v>
          </cell>
        </row>
        <row r="195">
          <cell r="B195" t="str">
            <v>109002-002000</v>
          </cell>
          <cell r="C195" t="str">
            <v>MM BLANQUEADOR 20L/48 PLT</v>
          </cell>
          <cell r="D195">
            <v>5</v>
          </cell>
          <cell r="E195">
            <v>42871</v>
          </cell>
          <cell r="F195">
            <v>42871</v>
          </cell>
          <cell r="G195" t="str">
            <v>EM 106349</v>
          </cell>
          <cell r="H195">
            <v>16</v>
          </cell>
          <cell r="I195">
            <v>3295.4681300000002</v>
          </cell>
          <cell r="J195">
            <v>52727.49</v>
          </cell>
          <cell r="K195">
            <v>46</v>
          </cell>
          <cell r="L195">
            <v>152530.35</v>
          </cell>
          <cell r="M195" t="str">
            <v>MM</v>
          </cell>
          <cell r="N195" t="str">
            <v>BLANQUEADOR 20L</v>
          </cell>
          <cell r="O195">
            <v>0</v>
          </cell>
          <cell r="P195" t="str">
            <v>BLANQUEADOR</v>
          </cell>
          <cell r="Q195">
            <v>960</v>
          </cell>
          <cell r="R195">
            <v>15360</v>
          </cell>
        </row>
        <row r="196">
          <cell r="B196" t="str">
            <v>109002-002000</v>
          </cell>
          <cell r="C196" t="str">
            <v>MM BLANQUEADOR 20L/48 PLT</v>
          </cell>
          <cell r="D196">
            <v>5</v>
          </cell>
          <cell r="E196">
            <v>42871</v>
          </cell>
          <cell r="F196">
            <v>42871</v>
          </cell>
          <cell r="G196" t="str">
            <v>EM 106350</v>
          </cell>
          <cell r="H196">
            <v>14</v>
          </cell>
          <cell r="I196">
            <v>3295.4678600000002</v>
          </cell>
          <cell r="J196">
            <v>46136.55</v>
          </cell>
          <cell r="K196">
            <v>60</v>
          </cell>
          <cell r="L196">
            <v>198666.9</v>
          </cell>
          <cell r="M196" t="str">
            <v>MM</v>
          </cell>
          <cell r="N196" t="str">
            <v>BLANQUEADOR 20L</v>
          </cell>
          <cell r="O196">
            <v>0</v>
          </cell>
          <cell r="P196" t="str">
            <v>BLANQUEADOR</v>
          </cell>
          <cell r="Q196">
            <v>960</v>
          </cell>
          <cell r="R196">
            <v>13440</v>
          </cell>
        </row>
        <row r="197">
          <cell r="B197" t="str">
            <v>109002-002000</v>
          </cell>
          <cell r="C197" t="str">
            <v>MM BLANQUEADOR 20L/48 PLT</v>
          </cell>
          <cell r="D197">
            <v>5</v>
          </cell>
          <cell r="E197">
            <v>42871</v>
          </cell>
          <cell r="F197">
            <v>42871</v>
          </cell>
          <cell r="G197" t="str">
            <v>EM 106351</v>
          </cell>
          <cell r="H197">
            <v>15</v>
          </cell>
          <cell r="I197">
            <v>3295.4679999999998</v>
          </cell>
          <cell r="J197">
            <v>49432.02</v>
          </cell>
          <cell r="K197">
            <v>75</v>
          </cell>
          <cell r="L197">
            <v>248098.92</v>
          </cell>
          <cell r="M197" t="str">
            <v>MM</v>
          </cell>
          <cell r="N197" t="str">
            <v>BLANQUEADOR 20L</v>
          </cell>
          <cell r="O197">
            <v>0</v>
          </cell>
          <cell r="P197" t="str">
            <v>BLANQUEADOR</v>
          </cell>
          <cell r="Q197">
            <v>960</v>
          </cell>
          <cell r="R197">
            <v>14400</v>
          </cell>
        </row>
        <row r="198">
          <cell r="B198" t="str">
            <v>109002-002000</v>
          </cell>
          <cell r="C198" t="str">
            <v>MM BLANQUEADOR 20L/48 PLT</v>
          </cell>
          <cell r="D198">
            <v>5</v>
          </cell>
          <cell r="E198">
            <v>42871</v>
          </cell>
          <cell r="F198">
            <v>42871</v>
          </cell>
          <cell r="G198" t="str">
            <v>EM 106352</v>
          </cell>
          <cell r="H198">
            <v>10</v>
          </cell>
          <cell r="I198">
            <v>3295.4679999999998</v>
          </cell>
          <cell r="J198">
            <v>32954.68</v>
          </cell>
          <cell r="K198">
            <v>85</v>
          </cell>
          <cell r="L198">
            <v>281053.59999999998</v>
          </cell>
          <cell r="M198" t="str">
            <v>MM</v>
          </cell>
          <cell r="N198" t="str">
            <v>BLANQUEADOR 20L</v>
          </cell>
          <cell r="O198">
            <v>0</v>
          </cell>
          <cell r="P198" t="str">
            <v>BLANQUEADOR</v>
          </cell>
          <cell r="Q198">
            <v>960</v>
          </cell>
          <cell r="R198">
            <v>9600</v>
          </cell>
        </row>
        <row r="199">
          <cell r="B199" t="str">
            <v>109002-002000</v>
          </cell>
          <cell r="C199" t="str">
            <v>MM BLANQUEADOR 20L/48 PLT</v>
          </cell>
          <cell r="D199">
            <v>5</v>
          </cell>
          <cell r="E199">
            <v>42871</v>
          </cell>
          <cell r="F199">
            <v>42871</v>
          </cell>
          <cell r="G199" t="str">
            <v>EM 106374</v>
          </cell>
          <cell r="H199">
            <v>15</v>
          </cell>
          <cell r="I199">
            <v>3295.5493299999998</v>
          </cell>
          <cell r="J199">
            <v>49433.24</v>
          </cell>
          <cell r="K199">
            <v>91</v>
          </cell>
          <cell r="L199">
            <v>300728.21999999997</v>
          </cell>
          <cell r="M199" t="str">
            <v>MM</v>
          </cell>
          <cell r="N199" t="str">
            <v>BLANQUEADOR 20L</v>
          </cell>
          <cell r="O199">
            <v>0</v>
          </cell>
          <cell r="P199" t="str">
            <v>BLANQUEADOR</v>
          </cell>
          <cell r="Q199">
            <v>960</v>
          </cell>
          <cell r="R199">
            <v>14400</v>
          </cell>
        </row>
        <row r="200">
          <cell r="B200" t="str">
            <v>109002-002000</v>
          </cell>
          <cell r="C200" t="str">
            <v>MM BLANQUEADOR 20L/48 PLT</v>
          </cell>
          <cell r="D200">
            <v>5</v>
          </cell>
          <cell r="E200">
            <v>42871</v>
          </cell>
          <cell r="F200">
            <v>42871</v>
          </cell>
          <cell r="G200" t="str">
            <v>EM 106375</v>
          </cell>
          <cell r="H200">
            <v>22</v>
          </cell>
          <cell r="I200">
            <v>3295.54864</v>
          </cell>
          <cell r="J200">
            <v>72502.070000000007</v>
          </cell>
          <cell r="K200">
            <v>113</v>
          </cell>
          <cell r="L200">
            <v>373230.29</v>
          </cell>
          <cell r="M200" t="str">
            <v>MM</v>
          </cell>
          <cell r="N200" t="str">
            <v>BLANQUEADOR 20L</v>
          </cell>
          <cell r="O200">
            <v>0</v>
          </cell>
          <cell r="P200" t="str">
            <v>BLANQUEADOR</v>
          </cell>
          <cell r="Q200">
            <v>960</v>
          </cell>
          <cell r="R200">
            <v>21120</v>
          </cell>
        </row>
        <row r="201">
          <cell r="B201" t="str">
            <v>109002-002000</v>
          </cell>
          <cell r="C201" t="str">
            <v>MM BLANQUEADOR 20L/48 PLT</v>
          </cell>
          <cell r="D201">
            <v>5</v>
          </cell>
          <cell r="E201">
            <v>42871</v>
          </cell>
          <cell r="F201">
            <v>42871</v>
          </cell>
          <cell r="G201" t="str">
            <v>EM 106399</v>
          </cell>
          <cell r="H201">
            <v>1</v>
          </cell>
          <cell r="I201">
            <v>3323.15</v>
          </cell>
          <cell r="J201">
            <v>3323.15</v>
          </cell>
          <cell r="K201">
            <v>86</v>
          </cell>
          <cell r="L201">
            <v>284071.59999999998</v>
          </cell>
          <cell r="M201" t="str">
            <v>MM</v>
          </cell>
          <cell r="N201" t="str">
            <v>BLANQUEADOR 20L</v>
          </cell>
          <cell r="O201">
            <v>0</v>
          </cell>
          <cell r="P201" t="str">
            <v>BLANQUEADOR</v>
          </cell>
          <cell r="Q201">
            <v>960</v>
          </cell>
          <cell r="R201">
            <v>960</v>
          </cell>
        </row>
        <row r="202">
          <cell r="B202" t="str">
            <v>109002-002000</v>
          </cell>
          <cell r="C202" t="str">
            <v>MM BLANQUEADOR 20L/48 PLT</v>
          </cell>
          <cell r="D202">
            <v>5</v>
          </cell>
          <cell r="E202">
            <v>42872</v>
          </cell>
          <cell r="F202">
            <v>42872</v>
          </cell>
          <cell r="G202" t="str">
            <v>EM 106422</v>
          </cell>
          <cell r="H202">
            <v>15</v>
          </cell>
          <cell r="I202">
            <v>3323.1226700000002</v>
          </cell>
          <cell r="J202">
            <v>49846.84</v>
          </cell>
          <cell r="K202">
            <v>47</v>
          </cell>
          <cell r="L202">
            <v>155547.9</v>
          </cell>
          <cell r="M202" t="str">
            <v>MM</v>
          </cell>
          <cell r="N202" t="str">
            <v>BLANQUEADOR 20L</v>
          </cell>
          <cell r="O202">
            <v>0</v>
          </cell>
          <cell r="P202" t="str">
            <v>BLANQUEADOR</v>
          </cell>
          <cell r="Q202">
            <v>960</v>
          </cell>
          <cell r="R202">
            <v>14400</v>
          </cell>
        </row>
        <row r="203">
          <cell r="B203" t="str">
            <v>109002-002000</v>
          </cell>
          <cell r="C203" t="str">
            <v>MM BLANQUEADOR 20L/48 PLT</v>
          </cell>
          <cell r="D203">
            <v>5</v>
          </cell>
          <cell r="E203">
            <v>42872</v>
          </cell>
          <cell r="F203">
            <v>42872</v>
          </cell>
          <cell r="G203" t="str">
            <v>EM 106423</v>
          </cell>
          <cell r="H203">
            <v>15</v>
          </cell>
          <cell r="I203">
            <v>3323.1226700000002</v>
          </cell>
          <cell r="J203">
            <v>49846.84</v>
          </cell>
          <cell r="K203">
            <v>62</v>
          </cell>
          <cell r="L203">
            <v>205394.74</v>
          </cell>
          <cell r="M203" t="str">
            <v>MM</v>
          </cell>
          <cell r="N203" t="str">
            <v>BLANQUEADOR 20L</v>
          </cell>
          <cell r="O203">
            <v>0</v>
          </cell>
          <cell r="P203" t="str">
            <v>BLANQUEADOR</v>
          </cell>
          <cell r="Q203">
            <v>960</v>
          </cell>
          <cell r="R203">
            <v>14400</v>
          </cell>
        </row>
        <row r="204">
          <cell r="B204" t="str">
            <v>109002-002000</v>
          </cell>
          <cell r="C204" t="str">
            <v>MM BLANQUEADOR 20L/48 PLT</v>
          </cell>
          <cell r="D204">
            <v>5</v>
          </cell>
          <cell r="E204">
            <v>42872</v>
          </cell>
          <cell r="F204">
            <v>42872</v>
          </cell>
          <cell r="G204" t="str">
            <v>EM 106424</v>
          </cell>
          <cell r="H204">
            <v>15</v>
          </cell>
          <cell r="I204">
            <v>3323.1226700000002</v>
          </cell>
          <cell r="J204">
            <v>49846.84</v>
          </cell>
          <cell r="K204">
            <v>77</v>
          </cell>
          <cell r="L204">
            <v>255241.58</v>
          </cell>
          <cell r="M204" t="str">
            <v>MM</v>
          </cell>
          <cell r="N204" t="str">
            <v>BLANQUEADOR 20L</v>
          </cell>
          <cell r="O204">
            <v>0</v>
          </cell>
          <cell r="P204" t="str">
            <v>BLANQUEADOR</v>
          </cell>
          <cell r="Q204">
            <v>960</v>
          </cell>
          <cell r="R204">
            <v>14400</v>
          </cell>
        </row>
        <row r="205">
          <cell r="B205" t="str">
            <v>109002-002000</v>
          </cell>
          <cell r="C205" t="str">
            <v>MM BLANQUEADOR 20L/48 PLT</v>
          </cell>
          <cell r="D205">
            <v>5</v>
          </cell>
          <cell r="E205">
            <v>42872</v>
          </cell>
          <cell r="F205">
            <v>42872</v>
          </cell>
          <cell r="G205" t="str">
            <v>EM 106425</v>
          </cell>
          <cell r="H205">
            <v>15</v>
          </cell>
          <cell r="I205">
            <v>3323.1226700000002</v>
          </cell>
          <cell r="J205">
            <v>49846.84</v>
          </cell>
          <cell r="K205">
            <v>92</v>
          </cell>
          <cell r="L205">
            <v>305088.42</v>
          </cell>
          <cell r="M205" t="str">
            <v>MM</v>
          </cell>
          <cell r="N205" t="str">
            <v>BLANQUEADOR 20L</v>
          </cell>
          <cell r="O205">
            <v>0</v>
          </cell>
          <cell r="P205" t="str">
            <v>BLANQUEADOR</v>
          </cell>
          <cell r="Q205">
            <v>960</v>
          </cell>
          <cell r="R205">
            <v>14400</v>
          </cell>
        </row>
        <row r="206">
          <cell r="B206" t="str">
            <v>109002-002000</v>
          </cell>
          <cell r="C206" t="str">
            <v>MM BLANQUEADOR 20L/48 PLT</v>
          </cell>
          <cell r="D206">
            <v>5</v>
          </cell>
          <cell r="E206">
            <v>42872</v>
          </cell>
          <cell r="F206">
            <v>42872</v>
          </cell>
          <cell r="G206" t="str">
            <v>EM 106444</v>
          </cell>
          <cell r="H206">
            <v>16</v>
          </cell>
          <cell r="I206">
            <v>3321.7449999999999</v>
          </cell>
          <cell r="J206">
            <v>53147.92</v>
          </cell>
          <cell r="K206">
            <v>108</v>
          </cell>
          <cell r="L206">
            <v>358236.34</v>
          </cell>
          <cell r="M206" t="str">
            <v>MM</v>
          </cell>
          <cell r="N206" t="str">
            <v>BLANQUEADOR 20L</v>
          </cell>
          <cell r="O206">
            <v>0</v>
          </cell>
          <cell r="P206" t="str">
            <v>BLANQUEADOR</v>
          </cell>
          <cell r="Q206">
            <v>960</v>
          </cell>
          <cell r="R206">
            <v>15360</v>
          </cell>
        </row>
        <row r="207">
          <cell r="B207" t="str">
            <v>109002-002000</v>
          </cell>
          <cell r="C207" t="str">
            <v>MM BLANQUEADOR 20L/48 PLT</v>
          </cell>
          <cell r="D207">
            <v>5</v>
          </cell>
          <cell r="E207">
            <v>42872</v>
          </cell>
          <cell r="F207">
            <v>42872</v>
          </cell>
          <cell r="G207" t="str">
            <v>EM 106461</v>
          </cell>
          <cell r="H207">
            <v>15</v>
          </cell>
          <cell r="I207">
            <v>3321.2593299999999</v>
          </cell>
          <cell r="J207">
            <v>49818.89</v>
          </cell>
          <cell r="K207">
            <v>123</v>
          </cell>
          <cell r="L207">
            <v>408055.23</v>
          </cell>
          <cell r="M207" t="str">
            <v>MM</v>
          </cell>
          <cell r="N207" t="str">
            <v>BLANQUEADOR 20L</v>
          </cell>
          <cell r="O207">
            <v>0</v>
          </cell>
          <cell r="P207" t="str">
            <v>BLANQUEADOR</v>
          </cell>
          <cell r="Q207">
            <v>960</v>
          </cell>
          <cell r="R207">
            <v>14400</v>
          </cell>
        </row>
        <row r="208">
          <cell r="B208" t="str">
            <v>109002-002000</v>
          </cell>
          <cell r="C208" t="str">
            <v>MM BLANQUEADOR 20L/48 PLT</v>
          </cell>
          <cell r="D208">
            <v>5</v>
          </cell>
          <cell r="E208">
            <v>42873</v>
          </cell>
          <cell r="F208">
            <v>42873</v>
          </cell>
          <cell r="G208" t="str">
            <v>EM 106491</v>
          </cell>
          <cell r="H208">
            <v>15</v>
          </cell>
          <cell r="I208">
            <v>3321.3040000000001</v>
          </cell>
          <cell r="J208">
            <v>49819.56</v>
          </cell>
          <cell r="K208">
            <v>47</v>
          </cell>
          <cell r="L208">
            <v>155980.26</v>
          </cell>
          <cell r="M208" t="str">
            <v>MM</v>
          </cell>
          <cell r="N208" t="str">
            <v>BLANQUEADOR 20L</v>
          </cell>
          <cell r="O208">
            <v>0</v>
          </cell>
          <cell r="P208" t="str">
            <v>BLANQUEADOR</v>
          </cell>
          <cell r="Q208">
            <v>960</v>
          </cell>
          <cell r="R208">
            <v>14400</v>
          </cell>
        </row>
        <row r="209">
          <cell r="B209" t="str">
            <v>109002-002000</v>
          </cell>
          <cell r="C209" t="str">
            <v>MM BLANQUEADOR 20L/48 PLT</v>
          </cell>
          <cell r="D209">
            <v>5</v>
          </cell>
          <cell r="E209">
            <v>42873</v>
          </cell>
          <cell r="F209">
            <v>42873</v>
          </cell>
          <cell r="G209" t="str">
            <v>EM 106492</v>
          </cell>
          <cell r="H209">
            <v>15</v>
          </cell>
          <cell r="I209">
            <v>3321.30467</v>
          </cell>
          <cell r="J209">
            <v>49819.57</v>
          </cell>
          <cell r="K209">
            <v>62</v>
          </cell>
          <cell r="L209">
            <v>205799.83</v>
          </cell>
          <cell r="M209" t="str">
            <v>MM</v>
          </cell>
          <cell r="N209" t="str">
            <v>BLANQUEADOR 20L</v>
          </cell>
          <cell r="O209">
            <v>0</v>
          </cell>
          <cell r="P209" t="str">
            <v>BLANQUEADOR</v>
          </cell>
          <cell r="Q209">
            <v>960</v>
          </cell>
          <cell r="R209">
            <v>14400</v>
          </cell>
        </row>
        <row r="210">
          <cell r="B210" t="str">
            <v>109002-002000</v>
          </cell>
          <cell r="C210" t="str">
            <v>MM BLANQUEADOR 20L/48 PLT</v>
          </cell>
          <cell r="D210">
            <v>5</v>
          </cell>
          <cell r="E210">
            <v>42873</v>
          </cell>
          <cell r="F210">
            <v>42873</v>
          </cell>
          <cell r="G210" t="str">
            <v>EM 106493</v>
          </cell>
          <cell r="H210">
            <v>15</v>
          </cell>
          <cell r="I210">
            <v>3321.3040000000001</v>
          </cell>
          <cell r="J210">
            <v>49819.56</v>
          </cell>
          <cell r="K210">
            <v>77</v>
          </cell>
          <cell r="L210">
            <v>255619.39</v>
          </cell>
          <cell r="M210" t="str">
            <v>MM</v>
          </cell>
          <cell r="N210" t="str">
            <v>BLANQUEADOR 20L</v>
          </cell>
          <cell r="O210">
            <v>0</v>
          </cell>
          <cell r="P210" t="str">
            <v>BLANQUEADOR</v>
          </cell>
          <cell r="Q210">
            <v>960</v>
          </cell>
          <cell r="R210">
            <v>14400</v>
          </cell>
        </row>
        <row r="211">
          <cell r="B211" t="str">
            <v>109002-002000</v>
          </cell>
          <cell r="C211" t="str">
            <v>MM BLANQUEADOR 20L/48 PLT</v>
          </cell>
          <cell r="D211">
            <v>5</v>
          </cell>
          <cell r="E211">
            <v>42873</v>
          </cell>
          <cell r="F211">
            <v>42873</v>
          </cell>
          <cell r="G211" t="str">
            <v>EM 106494</v>
          </cell>
          <cell r="H211">
            <v>14</v>
          </cell>
          <cell r="I211">
            <v>3321.30429</v>
          </cell>
          <cell r="J211">
            <v>46498.26</v>
          </cell>
          <cell r="K211">
            <v>91</v>
          </cell>
          <cell r="L211">
            <v>302117.65000000002</v>
          </cell>
          <cell r="M211" t="str">
            <v>MM</v>
          </cell>
          <cell r="N211" t="str">
            <v>BLANQUEADOR 20L</v>
          </cell>
          <cell r="O211">
            <v>0</v>
          </cell>
          <cell r="P211" t="str">
            <v>BLANQUEADOR</v>
          </cell>
          <cell r="Q211">
            <v>960</v>
          </cell>
          <cell r="R211">
            <v>13440</v>
          </cell>
        </row>
        <row r="212">
          <cell r="B212" t="str">
            <v>109002-002000</v>
          </cell>
          <cell r="C212" t="str">
            <v>MM BLANQUEADOR 20L/48 PLT</v>
          </cell>
          <cell r="D212">
            <v>5</v>
          </cell>
          <cell r="E212">
            <v>42874</v>
          </cell>
          <cell r="F212">
            <v>42873</v>
          </cell>
          <cell r="G212" t="str">
            <v>EM 106557</v>
          </cell>
          <cell r="H212">
            <v>31</v>
          </cell>
          <cell r="I212">
            <v>3321.0167700000002</v>
          </cell>
          <cell r="J212">
            <v>102951.52</v>
          </cell>
          <cell r="K212">
            <v>32</v>
          </cell>
          <cell r="L212">
            <v>106271.49</v>
          </cell>
          <cell r="M212" t="str">
            <v>MM</v>
          </cell>
          <cell r="N212" t="str">
            <v>BLANQUEADOR 20L</v>
          </cell>
          <cell r="O212">
            <v>0</v>
          </cell>
          <cell r="P212" t="str">
            <v>BLANQUEADOR</v>
          </cell>
          <cell r="Q212">
            <v>960</v>
          </cell>
          <cell r="R212">
            <v>29760</v>
          </cell>
        </row>
        <row r="213">
          <cell r="B213" t="str">
            <v>109002-002000</v>
          </cell>
          <cell r="C213" t="str">
            <v>MM BLANQUEADOR 20L/48 PLT</v>
          </cell>
          <cell r="D213">
            <v>5</v>
          </cell>
          <cell r="E213">
            <v>42874</v>
          </cell>
          <cell r="F213">
            <v>42874</v>
          </cell>
          <cell r="G213" t="str">
            <v>EM 106562</v>
          </cell>
          <cell r="H213">
            <v>30</v>
          </cell>
          <cell r="I213">
            <v>3321.0406699999999</v>
          </cell>
          <cell r="J213">
            <v>99631.22</v>
          </cell>
          <cell r="K213">
            <v>62</v>
          </cell>
          <cell r="L213">
            <v>205902.71</v>
          </cell>
          <cell r="M213" t="str">
            <v>MM</v>
          </cell>
          <cell r="N213" t="str">
            <v>BLANQUEADOR 20L</v>
          </cell>
          <cell r="O213">
            <v>0</v>
          </cell>
          <cell r="P213" t="str">
            <v>BLANQUEADOR</v>
          </cell>
          <cell r="Q213">
            <v>960</v>
          </cell>
          <cell r="R213">
            <v>28800</v>
          </cell>
        </row>
        <row r="214">
          <cell r="B214" t="str">
            <v>109002-002000</v>
          </cell>
          <cell r="C214" t="str">
            <v>MM BLANQUEADOR 20L/48 PLT</v>
          </cell>
          <cell r="D214">
            <v>5</v>
          </cell>
          <cell r="E214">
            <v>42874</v>
          </cell>
          <cell r="F214">
            <v>42874</v>
          </cell>
          <cell r="G214" t="str">
            <v>EM 106579</v>
          </cell>
          <cell r="H214">
            <v>30</v>
          </cell>
          <cell r="I214">
            <v>3321.0386699999999</v>
          </cell>
          <cell r="J214">
            <v>99631.16</v>
          </cell>
          <cell r="K214">
            <v>92</v>
          </cell>
          <cell r="L214">
            <v>305533.87</v>
          </cell>
          <cell r="M214" t="str">
            <v>MM</v>
          </cell>
          <cell r="N214" t="str">
            <v>BLANQUEADOR 20L</v>
          </cell>
          <cell r="O214">
            <v>0</v>
          </cell>
          <cell r="P214" t="str">
            <v>BLANQUEADOR</v>
          </cell>
          <cell r="Q214">
            <v>960</v>
          </cell>
          <cell r="R214">
            <v>28800</v>
          </cell>
        </row>
        <row r="215">
          <cell r="B215" t="str">
            <v>109002-002000</v>
          </cell>
          <cell r="C215" t="str">
            <v>MM BLANQUEADOR 20L/48 PLT</v>
          </cell>
          <cell r="D215">
            <v>5</v>
          </cell>
          <cell r="E215">
            <v>42877</v>
          </cell>
          <cell r="F215">
            <v>42877</v>
          </cell>
          <cell r="G215" t="str">
            <v>EM 106633</v>
          </cell>
          <cell r="H215">
            <v>31</v>
          </cell>
          <cell r="I215">
            <v>3283.1716099999999</v>
          </cell>
          <cell r="J215">
            <v>101778.32</v>
          </cell>
          <cell r="K215">
            <v>63</v>
          </cell>
          <cell r="L215">
            <v>208050.98</v>
          </cell>
          <cell r="M215" t="str">
            <v>MM</v>
          </cell>
          <cell r="N215" t="str">
            <v>BLANQUEADOR 20L</v>
          </cell>
          <cell r="O215">
            <v>0</v>
          </cell>
          <cell r="P215" t="str">
            <v>BLANQUEADOR</v>
          </cell>
          <cell r="Q215">
            <v>960</v>
          </cell>
          <cell r="R215">
            <v>29760</v>
          </cell>
        </row>
        <row r="216">
          <cell r="B216" t="str">
            <v>109002-002000</v>
          </cell>
          <cell r="C216" t="str">
            <v>MM BLANQUEADOR 20L/48 PLT</v>
          </cell>
          <cell r="D216">
            <v>5</v>
          </cell>
          <cell r="E216">
            <v>42877</v>
          </cell>
          <cell r="F216">
            <v>42877</v>
          </cell>
          <cell r="G216" t="str">
            <v>EM 106670</v>
          </cell>
          <cell r="H216">
            <v>30</v>
          </cell>
          <cell r="I216">
            <v>3283.1716700000002</v>
          </cell>
          <cell r="J216">
            <v>98495.15</v>
          </cell>
          <cell r="K216">
            <v>81</v>
          </cell>
          <cell r="L216">
            <v>266917.37</v>
          </cell>
          <cell r="M216" t="str">
            <v>MM</v>
          </cell>
          <cell r="N216" t="str">
            <v>BLANQUEADOR 20L</v>
          </cell>
          <cell r="O216">
            <v>0</v>
          </cell>
          <cell r="P216" t="str">
            <v>BLANQUEADOR</v>
          </cell>
          <cell r="Q216">
            <v>960</v>
          </cell>
          <cell r="R216">
            <v>28800</v>
          </cell>
        </row>
        <row r="217">
          <cell r="B217" t="str">
            <v>109002-002000</v>
          </cell>
          <cell r="C217" t="str">
            <v>MM BLANQUEADOR 20L/48 PLT</v>
          </cell>
          <cell r="D217">
            <v>5</v>
          </cell>
          <cell r="E217">
            <v>42878</v>
          </cell>
          <cell r="F217">
            <v>42878</v>
          </cell>
          <cell r="G217" t="str">
            <v>EM 106691</v>
          </cell>
          <cell r="H217">
            <v>31</v>
          </cell>
          <cell r="I217">
            <v>3310.59645</v>
          </cell>
          <cell r="J217">
            <v>102628.49</v>
          </cell>
          <cell r="K217">
            <v>63</v>
          </cell>
          <cell r="L217">
            <v>208077.33</v>
          </cell>
          <cell r="M217" t="str">
            <v>MM</v>
          </cell>
          <cell r="N217" t="str">
            <v>BLANQUEADOR 20L</v>
          </cell>
          <cell r="O217">
            <v>0</v>
          </cell>
          <cell r="P217" t="str">
            <v>BLANQUEADOR</v>
          </cell>
          <cell r="Q217">
            <v>960</v>
          </cell>
          <cell r="R217">
            <v>29760</v>
          </cell>
        </row>
        <row r="218">
          <cell r="B218" t="str">
            <v>109002-002000</v>
          </cell>
          <cell r="C218" t="str">
            <v>MM BLANQUEADOR 20L/48 PLT</v>
          </cell>
          <cell r="D218">
            <v>5</v>
          </cell>
          <cell r="E218">
            <v>42878</v>
          </cell>
          <cell r="F218">
            <v>42878</v>
          </cell>
          <cell r="G218" t="str">
            <v>EM 106706</v>
          </cell>
          <cell r="H218">
            <v>30</v>
          </cell>
          <cell r="I218">
            <v>3310.60133</v>
          </cell>
          <cell r="J218">
            <v>99318.04</v>
          </cell>
          <cell r="K218">
            <v>93</v>
          </cell>
          <cell r="L218">
            <v>307395.37</v>
          </cell>
          <cell r="M218" t="str">
            <v>MM</v>
          </cell>
          <cell r="N218" t="str">
            <v>BLANQUEADOR 20L</v>
          </cell>
          <cell r="O218">
            <v>0</v>
          </cell>
          <cell r="P218" t="str">
            <v>BLANQUEADOR</v>
          </cell>
          <cell r="Q218">
            <v>960</v>
          </cell>
          <cell r="R218">
            <v>28800</v>
          </cell>
        </row>
        <row r="219">
          <cell r="B219" t="str">
            <v>109002-002000</v>
          </cell>
          <cell r="C219" t="str">
            <v>MM BLANQUEADOR 20L/48 PLT</v>
          </cell>
          <cell r="D219">
            <v>5</v>
          </cell>
          <cell r="E219">
            <v>42879</v>
          </cell>
          <cell r="F219">
            <v>42879</v>
          </cell>
          <cell r="G219" t="str">
            <v>EM 106750</v>
          </cell>
          <cell r="H219">
            <v>31</v>
          </cell>
          <cell r="I219">
            <v>3318.9041900000002</v>
          </cell>
          <cell r="J219">
            <v>102886.03</v>
          </cell>
          <cell r="K219">
            <v>63</v>
          </cell>
          <cell r="L219">
            <v>208656.48</v>
          </cell>
          <cell r="M219" t="str">
            <v>MM</v>
          </cell>
          <cell r="N219" t="str">
            <v>BLANQUEADOR 20L</v>
          </cell>
          <cell r="O219">
            <v>0</v>
          </cell>
          <cell r="P219" t="str">
            <v>BLANQUEADOR</v>
          </cell>
          <cell r="Q219">
            <v>960</v>
          </cell>
          <cell r="R219">
            <v>29760</v>
          </cell>
        </row>
        <row r="220">
          <cell r="B220" t="str">
            <v>109002-002000</v>
          </cell>
          <cell r="C220" t="str">
            <v>MM BLANQUEADOR 20L/48 PLT</v>
          </cell>
          <cell r="D220">
            <v>5</v>
          </cell>
          <cell r="E220">
            <v>42879</v>
          </cell>
          <cell r="F220">
            <v>42879</v>
          </cell>
          <cell r="G220" t="str">
            <v>EM 106773</v>
          </cell>
          <cell r="H220">
            <v>30</v>
          </cell>
          <cell r="I220">
            <v>3318.9043299999998</v>
          </cell>
          <cell r="J220">
            <v>99567.13</v>
          </cell>
          <cell r="K220">
            <v>86</v>
          </cell>
          <cell r="L220">
            <v>285039.56</v>
          </cell>
          <cell r="M220" t="str">
            <v>MM</v>
          </cell>
          <cell r="N220" t="str">
            <v>BLANQUEADOR 20L</v>
          </cell>
          <cell r="O220">
            <v>0</v>
          </cell>
          <cell r="P220" t="str">
            <v>BLANQUEADOR</v>
          </cell>
          <cell r="Q220">
            <v>960</v>
          </cell>
          <cell r="R220">
            <v>28800</v>
          </cell>
        </row>
        <row r="221">
          <cell r="B221" t="str">
            <v>109002-002000</v>
          </cell>
          <cell r="C221" t="str">
            <v>MM BLANQUEADOR 20L/48 PLT</v>
          </cell>
          <cell r="D221">
            <v>5</v>
          </cell>
          <cell r="E221">
            <v>42880</v>
          </cell>
          <cell r="F221">
            <v>42880</v>
          </cell>
          <cell r="G221" t="str">
            <v>EM 106813</v>
          </cell>
          <cell r="H221">
            <v>30</v>
          </cell>
          <cell r="I221">
            <v>3288.413</v>
          </cell>
          <cell r="J221">
            <v>98652.39</v>
          </cell>
          <cell r="K221">
            <v>83</v>
          </cell>
          <cell r="L221">
            <v>274316.32</v>
          </cell>
          <cell r="M221" t="str">
            <v>MM</v>
          </cell>
          <cell r="N221" t="str">
            <v>BLANQUEADOR 20L</v>
          </cell>
          <cell r="O221">
            <v>0</v>
          </cell>
          <cell r="P221" t="str">
            <v>BLANQUEADOR</v>
          </cell>
          <cell r="Q221">
            <v>960</v>
          </cell>
          <cell r="R221">
            <v>28800</v>
          </cell>
        </row>
        <row r="222">
          <cell r="B222" t="str">
            <v>109002-002000</v>
          </cell>
          <cell r="C222" t="str">
            <v>MM BLANQUEADOR 20L/48 PLT</v>
          </cell>
          <cell r="D222">
            <v>5</v>
          </cell>
          <cell r="E222">
            <v>42880</v>
          </cell>
          <cell r="F222">
            <v>42880</v>
          </cell>
          <cell r="G222" t="str">
            <v>EM 106840</v>
          </cell>
          <cell r="H222">
            <v>28</v>
          </cell>
          <cell r="I222">
            <v>3288.4175</v>
          </cell>
          <cell r="J222">
            <v>92075.69</v>
          </cell>
          <cell r="K222">
            <v>111</v>
          </cell>
          <cell r="L222">
            <v>366392.01</v>
          </cell>
          <cell r="M222" t="str">
            <v>MM</v>
          </cell>
          <cell r="N222" t="str">
            <v>BLANQUEADOR 20L</v>
          </cell>
          <cell r="O222">
            <v>0</v>
          </cell>
          <cell r="P222" t="str">
            <v>BLANQUEADOR</v>
          </cell>
          <cell r="Q222">
            <v>960</v>
          </cell>
          <cell r="R222">
            <v>26880</v>
          </cell>
        </row>
        <row r="223">
          <cell r="B223" t="str">
            <v>109002-002000</v>
          </cell>
          <cell r="C223" t="str">
            <v>MM BLANQUEADOR 20L/48 PLT</v>
          </cell>
          <cell r="D223">
            <v>5</v>
          </cell>
          <cell r="E223">
            <v>42881</v>
          </cell>
          <cell r="F223">
            <v>42881</v>
          </cell>
          <cell r="G223" t="str">
            <v>EM 106896</v>
          </cell>
          <cell r="H223">
            <v>30</v>
          </cell>
          <cell r="I223">
            <v>3320.7449999999999</v>
          </cell>
          <cell r="J223">
            <v>99622.35</v>
          </cell>
          <cell r="K223">
            <v>62</v>
          </cell>
          <cell r="L223">
            <v>205248.87</v>
          </cell>
          <cell r="M223" t="str">
            <v>MM</v>
          </cell>
          <cell r="N223" t="str">
            <v>BLANQUEADOR 20L</v>
          </cell>
          <cell r="O223">
            <v>0</v>
          </cell>
          <cell r="P223" t="str">
            <v>BLANQUEADOR</v>
          </cell>
          <cell r="Q223">
            <v>960</v>
          </cell>
          <cell r="R223">
            <v>28800</v>
          </cell>
        </row>
        <row r="224">
          <cell r="B224" t="str">
            <v>109002-002000</v>
          </cell>
          <cell r="C224" t="str">
            <v>MM BLANQUEADOR 20L/48 PLT</v>
          </cell>
          <cell r="D224">
            <v>5</v>
          </cell>
          <cell r="E224">
            <v>42884</v>
          </cell>
          <cell r="F224">
            <v>42881</v>
          </cell>
          <cell r="G224" t="str">
            <v>EM 106912</v>
          </cell>
          <cell r="H224">
            <v>31</v>
          </cell>
          <cell r="I224">
            <v>3320.7703200000001</v>
          </cell>
          <cell r="J224">
            <v>102943.88</v>
          </cell>
          <cell r="K224">
            <v>38</v>
          </cell>
          <cell r="L224">
            <v>126117.14</v>
          </cell>
          <cell r="M224" t="str">
            <v>MM</v>
          </cell>
          <cell r="N224" t="str">
            <v>BLANQUEADOR 20L</v>
          </cell>
          <cell r="O224">
            <v>0</v>
          </cell>
          <cell r="P224" t="str">
            <v>BLANQUEADOR</v>
          </cell>
          <cell r="Q224">
            <v>960</v>
          </cell>
          <cell r="R224">
            <v>29760</v>
          </cell>
        </row>
        <row r="225">
          <cell r="B225" t="str">
            <v>109002-002000</v>
          </cell>
          <cell r="C225" t="str">
            <v>MM BLANQUEADOR 20L/48 PLT</v>
          </cell>
          <cell r="D225">
            <v>5</v>
          </cell>
          <cell r="E225">
            <v>42884</v>
          </cell>
          <cell r="F225">
            <v>42884</v>
          </cell>
          <cell r="G225" t="str">
            <v>EM 106958</v>
          </cell>
          <cell r="H225">
            <v>31</v>
          </cell>
          <cell r="I225">
            <v>3293.3964500000002</v>
          </cell>
          <cell r="J225">
            <v>102095.29</v>
          </cell>
          <cell r="K225">
            <v>61</v>
          </cell>
          <cell r="L225">
            <v>201661.45</v>
          </cell>
          <cell r="M225" t="str">
            <v>MM</v>
          </cell>
          <cell r="N225" t="str">
            <v>BLANQUEADOR 20L</v>
          </cell>
          <cell r="O225">
            <v>0</v>
          </cell>
          <cell r="P225" t="str">
            <v>BLANQUEADOR</v>
          </cell>
          <cell r="Q225">
            <v>960</v>
          </cell>
          <cell r="R225">
            <v>29760</v>
          </cell>
        </row>
        <row r="226">
          <cell r="B226" t="str">
            <v>109002-002000</v>
          </cell>
          <cell r="C226" t="str">
            <v>MM BLANQUEADOR 20L/48 PLT</v>
          </cell>
          <cell r="D226">
            <v>5</v>
          </cell>
          <cell r="E226">
            <v>42884</v>
          </cell>
          <cell r="F226">
            <v>42884</v>
          </cell>
          <cell r="G226" t="str">
            <v>EM 106978</v>
          </cell>
          <cell r="H226">
            <v>30</v>
          </cell>
          <cell r="I226">
            <v>3293.3966700000001</v>
          </cell>
          <cell r="J226">
            <v>98801.9</v>
          </cell>
          <cell r="K226">
            <v>91</v>
          </cell>
          <cell r="L226">
            <v>300463.34999999998</v>
          </cell>
          <cell r="M226" t="str">
            <v>MM</v>
          </cell>
          <cell r="N226" t="str">
            <v>BLANQUEADOR 20L</v>
          </cell>
          <cell r="O226">
            <v>0</v>
          </cell>
          <cell r="P226" t="str">
            <v>BLANQUEADOR</v>
          </cell>
          <cell r="Q226">
            <v>960</v>
          </cell>
          <cell r="R226">
            <v>28800</v>
          </cell>
        </row>
        <row r="227">
          <cell r="B227" t="str">
            <v>109002-002000</v>
          </cell>
          <cell r="C227" t="str">
            <v>MM BLANQUEADOR 20L/48 PLT</v>
          </cell>
          <cell r="D227">
            <v>5</v>
          </cell>
          <cell r="E227">
            <v>42885</v>
          </cell>
          <cell r="F227">
            <v>42885</v>
          </cell>
          <cell r="G227" t="str">
            <v>EM 107008</v>
          </cell>
          <cell r="H227">
            <v>31</v>
          </cell>
          <cell r="I227">
            <v>3293.4451600000002</v>
          </cell>
          <cell r="J227">
            <v>102096.8</v>
          </cell>
          <cell r="K227">
            <v>62</v>
          </cell>
          <cell r="L227">
            <v>204452.44</v>
          </cell>
          <cell r="M227" t="str">
            <v>MM</v>
          </cell>
          <cell r="N227" t="str">
            <v>BLANQUEADOR 20L</v>
          </cell>
          <cell r="O227">
            <v>0</v>
          </cell>
          <cell r="P227" t="str">
            <v>BLANQUEADOR</v>
          </cell>
          <cell r="Q227">
            <v>960</v>
          </cell>
          <cell r="R227">
            <v>29760</v>
          </cell>
        </row>
        <row r="228">
          <cell r="B228" t="str">
            <v>109002-002000</v>
          </cell>
          <cell r="C228" t="str">
            <v>MM BLANQUEADOR 20L/48 PLT</v>
          </cell>
          <cell r="D228">
            <v>5</v>
          </cell>
          <cell r="E228">
            <v>42885</v>
          </cell>
          <cell r="F228">
            <v>42885</v>
          </cell>
          <cell r="G228" t="str">
            <v>EM 107014</v>
          </cell>
          <cell r="H228">
            <v>30</v>
          </cell>
          <cell r="I228">
            <v>3293.4456700000001</v>
          </cell>
          <cell r="J228">
            <v>98803.37</v>
          </cell>
          <cell r="K228">
            <v>87</v>
          </cell>
          <cell r="L228">
            <v>286767.71000000002</v>
          </cell>
          <cell r="M228" t="str">
            <v>MM</v>
          </cell>
          <cell r="N228" t="str">
            <v>BLANQUEADOR 20L</v>
          </cell>
          <cell r="O228">
            <v>0</v>
          </cell>
          <cell r="P228" t="str">
            <v>BLANQUEADOR</v>
          </cell>
          <cell r="Q228">
            <v>960</v>
          </cell>
          <cell r="R228">
            <v>28800</v>
          </cell>
        </row>
        <row r="229">
          <cell r="B229" t="str">
            <v>109002-002000</v>
          </cell>
          <cell r="C229" t="str">
            <v>MM BLANQUEADOR 20L/48 PLT</v>
          </cell>
          <cell r="D229">
            <v>5</v>
          </cell>
          <cell r="E229">
            <v>42886</v>
          </cell>
          <cell r="F229">
            <v>42886</v>
          </cell>
          <cell r="G229" t="str">
            <v>EM 107052</v>
          </cell>
          <cell r="H229">
            <v>31</v>
          </cell>
          <cell r="I229">
            <v>3321.0406499999999</v>
          </cell>
          <cell r="J229">
            <v>102952.26</v>
          </cell>
          <cell r="K229">
            <v>62</v>
          </cell>
          <cell r="L229">
            <v>205133.87</v>
          </cell>
          <cell r="M229" t="str">
            <v>MM</v>
          </cell>
          <cell r="N229" t="str">
            <v>BLANQUEADOR 20L</v>
          </cell>
          <cell r="O229">
            <v>0</v>
          </cell>
          <cell r="P229" t="str">
            <v>BLANQUEADOR</v>
          </cell>
          <cell r="Q229">
            <v>960</v>
          </cell>
          <cell r="R229">
            <v>29760</v>
          </cell>
        </row>
        <row r="230">
          <cell r="B230" t="str">
            <v>109002-002000</v>
          </cell>
          <cell r="C230" t="str">
            <v>MM BLANQUEADOR 20L/48 PLT</v>
          </cell>
          <cell r="D230">
            <v>5</v>
          </cell>
          <cell r="E230">
            <v>42886</v>
          </cell>
          <cell r="F230">
            <v>42886</v>
          </cell>
          <cell r="G230" t="str">
            <v>EM 107082</v>
          </cell>
          <cell r="H230">
            <v>30</v>
          </cell>
          <cell r="I230">
            <v>3321.0403299999998</v>
          </cell>
          <cell r="J230">
            <v>99631.21</v>
          </cell>
          <cell r="K230">
            <v>79</v>
          </cell>
          <cell r="L230">
            <v>261753.14</v>
          </cell>
          <cell r="M230" t="str">
            <v>MM</v>
          </cell>
          <cell r="N230" t="str">
            <v>BLANQUEADOR 20L</v>
          </cell>
          <cell r="O230">
            <v>0</v>
          </cell>
          <cell r="P230" t="str">
            <v>BLANQUEADOR</v>
          </cell>
          <cell r="Q230">
            <v>960</v>
          </cell>
          <cell r="R230">
            <v>28800</v>
          </cell>
        </row>
        <row r="231">
          <cell r="B231" t="str">
            <v>109003-000600</v>
          </cell>
          <cell r="C231" t="str">
            <v>MM MULTIUSOS DESENGRASANTE 5/1 L/116 PLT</v>
          </cell>
          <cell r="D231">
            <v>5</v>
          </cell>
          <cell r="E231">
            <v>42864</v>
          </cell>
          <cell r="F231">
            <v>42863</v>
          </cell>
          <cell r="G231" t="str">
            <v>EM 106004</v>
          </cell>
          <cell r="H231">
            <v>10</v>
          </cell>
          <cell r="I231">
            <v>4678.4380000000001</v>
          </cell>
          <cell r="J231">
            <v>46784.38</v>
          </cell>
          <cell r="K231">
            <v>10</v>
          </cell>
          <cell r="L231">
            <v>46784.38</v>
          </cell>
          <cell r="M231" t="str">
            <v>MM</v>
          </cell>
          <cell r="N231" t="str">
            <v>MULTIUSOS 5/1</v>
          </cell>
          <cell r="O231" t="str">
            <v>DESENGRASANTE</v>
          </cell>
          <cell r="P231" t="str">
            <v>DETERGENTE 80081</v>
          </cell>
          <cell r="Q231">
            <v>696</v>
          </cell>
          <cell r="R231">
            <v>6960</v>
          </cell>
        </row>
        <row r="232">
          <cell r="B232" t="str">
            <v>109003-000600</v>
          </cell>
          <cell r="C232" t="str">
            <v>MM MULTIUSOS DESENGRASANTE 5/1 L/116 PLT</v>
          </cell>
          <cell r="D232">
            <v>5</v>
          </cell>
          <cell r="E232">
            <v>42864</v>
          </cell>
          <cell r="F232">
            <v>42863</v>
          </cell>
          <cell r="G232" t="str">
            <v>EM 106005</v>
          </cell>
          <cell r="H232">
            <v>10</v>
          </cell>
          <cell r="I232">
            <v>4678.4390000000003</v>
          </cell>
          <cell r="J232">
            <v>46784.39</v>
          </cell>
          <cell r="K232">
            <v>20</v>
          </cell>
          <cell r="L232">
            <v>93568.77</v>
          </cell>
          <cell r="M232" t="str">
            <v>MM</v>
          </cell>
          <cell r="N232" t="str">
            <v>MULTIUSOS 5/1</v>
          </cell>
          <cell r="O232" t="str">
            <v>DESENGRASANTE</v>
          </cell>
          <cell r="P232" t="str">
            <v>DETERGENTE 80081</v>
          </cell>
          <cell r="Q232">
            <v>696</v>
          </cell>
          <cell r="R232">
            <v>6960</v>
          </cell>
        </row>
        <row r="233">
          <cell r="B233" t="str">
            <v>109003-000600</v>
          </cell>
          <cell r="C233" t="str">
            <v>MM MULTIUSOS DESENGRASANTE 5/1 L/116 PLT</v>
          </cell>
          <cell r="D233">
            <v>5</v>
          </cell>
          <cell r="E233">
            <v>42864</v>
          </cell>
          <cell r="F233">
            <v>42864</v>
          </cell>
          <cell r="G233" t="str">
            <v>EM 106053</v>
          </cell>
          <cell r="H233">
            <v>9</v>
          </cell>
          <cell r="I233">
            <v>4678.3233300000002</v>
          </cell>
          <cell r="J233">
            <v>42104.91</v>
          </cell>
          <cell r="K233">
            <v>10</v>
          </cell>
          <cell r="L233">
            <v>46783.35</v>
          </cell>
          <cell r="M233" t="str">
            <v>MM</v>
          </cell>
          <cell r="N233" t="str">
            <v>MULTIUSOS 5/1</v>
          </cell>
          <cell r="O233" t="str">
            <v>DESENGRASANTE</v>
          </cell>
          <cell r="P233" t="str">
            <v>DETERGENTE 80081</v>
          </cell>
          <cell r="Q233">
            <v>696</v>
          </cell>
          <cell r="R233">
            <v>6264</v>
          </cell>
        </row>
        <row r="234">
          <cell r="B234" t="str">
            <v>109003-000600</v>
          </cell>
          <cell r="C234" t="str">
            <v>MM MULTIUSOS DESENGRASANTE 5/1 L/116 PLT</v>
          </cell>
          <cell r="D234">
            <v>5</v>
          </cell>
          <cell r="E234">
            <v>42864</v>
          </cell>
          <cell r="F234">
            <v>42864</v>
          </cell>
          <cell r="G234" t="str">
            <v>EM 106054</v>
          </cell>
          <cell r="H234">
            <v>10</v>
          </cell>
          <cell r="I234">
            <v>4678.3239999999996</v>
          </cell>
          <cell r="J234">
            <v>46783.24</v>
          </cell>
          <cell r="K234">
            <v>20</v>
          </cell>
          <cell r="L234">
            <v>93566.59</v>
          </cell>
          <cell r="M234" t="str">
            <v>MM</v>
          </cell>
          <cell r="N234" t="str">
            <v>MULTIUSOS 5/1</v>
          </cell>
          <cell r="O234" t="str">
            <v>DESENGRASANTE</v>
          </cell>
          <cell r="P234" t="str">
            <v>DETERGENTE 80081</v>
          </cell>
          <cell r="Q234">
            <v>696</v>
          </cell>
          <cell r="R234">
            <v>6960</v>
          </cell>
        </row>
        <row r="235">
          <cell r="B235" t="str">
            <v>109003-000600</v>
          </cell>
          <cell r="C235" t="str">
            <v>MM MULTIUSOS DESENGRASANTE 5/1 L/116 PLT</v>
          </cell>
          <cell r="D235">
            <v>5</v>
          </cell>
          <cell r="E235">
            <v>42865</v>
          </cell>
          <cell r="F235">
            <v>42865</v>
          </cell>
          <cell r="G235" t="str">
            <v>EM 106101</v>
          </cell>
          <cell r="H235">
            <v>2</v>
          </cell>
          <cell r="I235">
            <v>4678.17</v>
          </cell>
          <cell r="J235">
            <v>9356.34</v>
          </cell>
          <cell r="K235">
            <v>12</v>
          </cell>
          <cell r="L235">
            <v>56139.63</v>
          </cell>
          <cell r="M235" t="str">
            <v>MM</v>
          </cell>
          <cell r="N235" t="str">
            <v>MULTIUSOS 5/1</v>
          </cell>
          <cell r="O235" t="str">
            <v>DESENGRASANTE</v>
          </cell>
          <cell r="P235" t="str">
            <v>DETERGENTE 80081</v>
          </cell>
          <cell r="Q235">
            <v>696</v>
          </cell>
          <cell r="R235">
            <v>1392</v>
          </cell>
        </row>
        <row r="236">
          <cell r="B236" t="str">
            <v>109003-000600</v>
          </cell>
          <cell r="C236" t="str">
            <v>MM MULTIUSOS DESENGRASANTE 5/1 L/116 PLT</v>
          </cell>
          <cell r="D236">
            <v>5</v>
          </cell>
          <cell r="E236">
            <v>42865</v>
          </cell>
          <cell r="F236">
            <v>42865</v>
          </cell>
          <cell r="G236" t="str">
            <v>EM 106118</v>
          </cell>
          <cell r="H236">
            <v>1</v>
          </cell>
          <cell r="I236">
            <v>4678.16</v>
          </cell>
          <cell r="J236">
            <v>4678.16</v>
          </cell>
          <cell r="K236">
            <v>12</v>
          </cell>
          <cell r="L236">
            <v>56139.49</v>
          </cell>
          <cell r="M236" t="str">
            <v>MM</v>
          </cell>
          <cell r="N236" t="str">
            <v>MULTIUSOS 5/1</v>
          </cell>
          <cell r="O236" t="str">
            <v>DESENGRASANTE</v>
          </cell>
          <cell r="P236" t="str">
            <v>DETERGENTE 80081</v>
          </cell>
          <cell r="Q236">
            <v>696</v>
          </cell>
          <cell r="R236">
            <v>696</v>
          </cell>
        </row>
        <row r="237">
          <cell r="B237" t="str">
            <v>109003-000600</v>
          </cell>
          <cell r="C237" t="str">
            <v>MM MULTIUSOS DESENGRASANTE 5/1 L/116 PLT</v>
          </cell>
          <cell r="D237">
            <v>5</v>
          </cell>
          <cell r="E237">
            <v>42866</v>
          </cell>
          <cell r="F237">
            <v>42866</v>
          </cell>
          <cell r="G237" t="str">
            <v>EM 106192</v>
          </cell>
          <cell r="H237">
            <v>23</v>
          </cell>
          <cell r="I237">
            <v>4679.3734800000002</v>
          </cell>
          <cell r="J237">
            <v>107625.59</v>
          </cell>
          <cell r="K237">
            <v>24</v>
          </cell>
          <cell r="L237">
            <v>112303.88</v>
          </cell>
          <cell r="M237" t="str">
            <v>MM</v>
          </cell>
          <cell r="N237" t="str">
            <v>MULTIUSOS 5/1</v>
          </cell>
          <cell r="O237" t="str">
            <v>DESENGRASANTE</v>
          </cell>
          <cell r="P237" t="str">
            <v>DETERGENTE 80081</v>
          </cell>
          <cell r="Q237">
            <v>696</v>
          </cell>
          <cell r="R237">
            <v>16008</v>
          </cell>
        </row>
        <row r="238">
          <cell r="B238" t="str">
            <v>109003-000600</v>
          </cell>
          <cell r="C238" t="str">
            <v>MM MULTIUSOS DESENGRASANTE 5/1 L/116 PLT</v>
          </cell>
          <cell r="D238">
            <v>5</v>
          </cell>
          <cell r="E238">
            <v>42866</v>
          </cell>
          <cell r="F238">
            <v>42866</v>
          </cell>
          <cell r="G238" t="str">
            <v>EM 106193</v>
          </cell>
          <cell r="H238">
            <v>5</v>
          </cell>
          <cell r="I238">
            <v>4679.3720000000003</v>
          </cell>
          <cell r="J238">
            <v>23396.86</v>
          </cell>
          <cell r="K238">
            <v>29</v>
          </cell>
          <cell r="L238">
            <v>135700.74</v>
          </cell>
          <cell r="M238" t="str">
            <v>MM</v>
          </cell>
          <cell r="N238" t="str">
            <v>MULTIUSOS 5/1</v>
          </cell>
          <cell r="O238" t="str">
            <v>DESENGRASANTE</v>
          </cell>
          <cell r="P238" t="str">
            <v>DETERGENTE 80081</v>
          </cell>
          <cell r="Q238">
            <v>696</v>
          </cell>
          <cell r="R238">
            <v>3480</v>
          </cell>
        </row>
        <row r="239">
          <cell r="B239" t="str">
            <v>109003-000600</v>
          </cell>
          <cell r="C239" t="str">
            <v>MM MULTIUSOS DESENGRASANTE 5/1 L/116 PLT</v>
          </cell>
          <cell r="D239">
            <v>5</v>
          </cell>
          <cell r="E239">
            <v>42866</v>
          </cell>
          <cell r="F239">
            <v>42866</v>
          </cell>
          <cell r="G239" t="str">
            <v>EM 106194</v>
          </cell>
          <cell r="H239">
            <v>5</v>
          </cell>
          <cell r="I239">
            <v>4679.37</v>
          </cell>
          <cell r="J239">
            <v>23396.85</v>
          </cell>
          <cell r="K239">
            <v>34</v>
          </cell>
          <cell r="L239">
            <v>159097.59</v>
          </cell>
          <cell r="M239" t="str">
            <v>MM</v>
          </cell>
          <cell r="N239" t="str">
            <v>MULTIUSOS 5/1</v>
          </cell>
          <cell r="O239" t="str">
            <v>DESENGRASANTE</v>
          </cell>
          <cell r="P239" t="str">
            <v>DETERGENTE 80081</v>
          </cell>
          <cell r="Q239">
            <v>696</v>
          </cell>
          <cell r="R239">
            <v>3480</v>
          </cell>
        </row>
        <row r="240">
          <cell r="B240" t="str">
            <v>109003-000600</v>
          </cell>
          <cell r="C240" t="str">
            <v>MM MULTIUSOS DESENGRASANTE 5/1 L/116 PLT</v>
          </cell>
          <cell r="D240">
            <v>5</v>
          </cell>
          <cell r="E240">
            <v>42866</v>
          </cell>
          <cell r="F240">
            <v>42866</v>
          </cell>
          <cell r="G240" t="str">
            <v>EM 106195</v>
          </cell>
          <cell r="H240">
            <v>18</v>
          </cell>
          <cell r="I240">
            <v>4679.3716700000004</v>
          </cell>
          <cell r="J240">
            <v>84228.69</v>
          </cell>
          <cell r="K240">
            <v>52</v>
          </cell>
          <cell r="L240">
            <v>243326.28</v>
          </cell>
          <cell r="M240" t="str">
            <v>MM</v>
          </cell>
          <cell r="N240" t="str">
            <v>MULTIUSOS 5/1</v>
          </cell>
          <cell r="O240" t="str">
            <v>DESENGRASANTE</v>
          </cell>
          <cell r="P240" t="str">
            <v>DETERGENTE 80081</v>
          </cell>
          <cell r="Q240">
            <v>696</v>
          </cell>
          <cell r="R240">
            <v>12528</v>
          </cell>
        </row>
        <row r="241">
          <cell r="B241" t="str">
            <v>109003-000600</v>
          </cell>
          <cell r="C241" t="str">
            <v>MM MULTIUSOS DESENGRASANTE 5/1 L/116 PLT</v>
          </cell>
          <cell r="D241">
            <v>5</v>
          </cell>
          <cell r="E241">
            <v>42866</v>
          </cell>
          <cell r="F241">
            <v>42866</v>
          </cell>
          <cell r="G241" t="str">
            <v>EM 106199</v>
          </cell>
          <cell r="H241">
            <v>7</v>
          </cell>
          <cell r="I241">
            <v>4679.5885699999999</v>
          </cell>
          <cell r="J241">
            <v>32757.119999999999</v>
          </cell>
          <cell r="K241">
            <v>59</v>
          </cell>
          <cell r="L241">
            <v>276083.40000000002</v>
          </cell>
          <cell r="M241" t="str">
            <v>MM</v>
          </cell>
          <cell r="N241" t="str">
            <v>MULTIUSOS 5/1</v>
          </cell>
          <cell r="O241" t="str">
            <v>DESENGRASANTE</v>
          </cell>
          <cell r="P241" t="str">
            <v>DETERGENTE 80081</v>
          </cell>
          <cell r="Q241">
            <v>696</v>
          </cell>
          <cell r="R241">
            <v>4872</v>
          </cell>
        </row>
        <row r="242">
          <cell r="B242" t="str">
            <v>109003-000600</v>
          </cell>
          <cell r="C242" t="str">
            <v>MM MULTIUSOS DESENGRASANTE 5/1 L/116 PLT</v>
          </cell>
          <cell r="D242">
            <v>5</v>
          </cell>
          <cell r="E242">
            <v>42870</v>
          </cell>
          <cell r="F242">
            <v>42870</v>
          </cell>
          <cell r="G242" t="str">
            <v>EM 106291</v>
          </cell>
          <cell r="H242">
            <v>1</v>
          </cell>
          <cell r="I242">
            <v>4648.49</v>
          </cell>
          <cell r="J242">
            <v>4648.49</v>
          </cell>
          <cell r="K242">
            <v>1</v>
          </cell>
          <cell r="L242">
            <v>4648.49</v>
          </cell>
          <cell r="M242" t="str">
            <v>MM</v>
          </cell>
          <cell r="N242" t="str">
            <v>MULTIUSOS 5/1</v>
          </cell>
          <cell r="O242" t="str">
            <v>DESENGRASANTE</v>
          </cell>
          <cell r="P242" t="str">
            <v>DETERGENTE 80081</v>
          </cell>
          <cell r="Q242">
            <v>696</v>
          </cell>
          <cell r="R242">
            <v>696</v>
          </cell>
        </row>
        <row r="243">
          <cell r="B243" t="str">
            <v>109003-000600</v>
          </cell>
          <cell r="C243" t="str">
            <v>MM MULTIUSOS DESENGRASANTE 5/1 L/116 PLT</v>
          </cell>
          <cell r="D243">
            <v>5</v>
          </cell>
          <cell r="E243">
            <v>42870</v>
          </cell>
          <cell r="F243">
            <v>42870</v>
          </cell>
          <cell r="G243" t="str">
            <v>EM 106320</v>
          </cell>
          <cell r="H243">
            <v>9</v>
          </cell>
          <cell r="I243">
            <v>4728.7888899999998</v>
          </cell>
          <cell r="J243">
            <v>42559.1</v>
          </cell>
          <cell r="K243">
            <v>10</v>
          </cell>
          <cell r="L243">
            <v>47207.59</v>
          </cell>
          <cell r="M243" t="str">
            <v>MM</v>
          </cell>
          <cell r="N243" t="str">
            <v>MULTIUSOS 5/1</v>
          </cell>
          <cell r="O243" t="str">
            <v>DESENGRASANTE</v>
          </cell>
          <cell r="P243" t="str">
            <v>DETERGENTE 80081</v>
          </cell>
          <cell r="Q243">
            <v>696</v>
          </cell>
          <cell r="R243">
            <v>6264</v>
          </cell>
        </row>
        <row r="244">
          <cell r="B244" t="str">
            <v>109003-000600</v>
          </cell>
          <cell r="C244" t="str">
            <v>MM MULTIUSOS DESENGRASANTE 5/1 L/116 PLT</v>
          </cell>
          <cell r="D244">
            <v>5</v>
          </cell>
          <cell r="E244">
            <v>42870</v>
          </cell>
          <cell r="F244">
            <v>42870</v>
          </cell>
          <cell r="G244" t="str">
            <v>EM 106321</v>
          </cell>
          <cell r="H244">
            <v>28</v>
          </cell>
          <cell r="I244">
            <v>4728.7889299999997</v>
          </cell>
          <cell r="J244">
            <v>132406.09</v>
          </cell>
          <cell r="K244">
            <v>38</v>
          </cell>
          <cell r="L244">
            <v>179613.68</v>
          </cell>
          <cell r="M244" t="str">
            <v>MM</v>
          </cell>
          <cell r="N244" t="str">
            <v>MULTIUSOS 5/1</v>
          </cell>
          <cell r="O244" t="str">
            <v>DESENGRASANTE</v>
          </cell>
          <cell r="P244" t="str">
            <v>DETERGENTE 80081</v>
          </cell>
          <cell r="Q244">
            <v>696</v>
          </cell>
          <cell r="R244">
            <v>19488</v>
          </cell>
        </row>
        <row r="245">
          <cell r="B245" t="str">
            <v>109003-000600</v>
          </cell>
          <cell r="C245" t="str">
            <v>MM MULTIUSOS DESENGRASANTE 5/1 L/116 PLT</v>
          </cell>
          <cell r="D245">
            <v>5</v>
          </cell>
          <cell r="E245">
            <v>42870</v>
          </cell>
          <cell r="F245">
            <v>42870</v>
          </cell>
          <cell r="G245" t="str">
            <v>EM 106322</v>
          </cell>
          <cell r="H245">
            <v>7</v>
          </cell>
          <cell r="I245">
            <v>4728.7914300000002</v>
          </cell>
          <cell r="J245">
            <v>33101.54</v>
          </cell>
          <cell r="K245">
            <v>45</v>
          </cell>
          <cell r="L245">
            <v>212715.22</v>
          </cell>
          <cell r="M245" t="str">
            <v>MM</v>
          </cell>
          <cell r="N245" t="str">
            <v>MULTIUSOS 5/1</v>
          </cell>
          <cell r="O245" t="str">
            <v>DESENGRASANTE</v>
          </cell>
          <cell r="P245" t="str">
            <v>DETERGENTE 80081</v>
          </cell>
          <cell r="Q245">
            <v>696</v>
          </cell>
          <cell r="R245">
            <v>4872</v>
          </cell>
        </row>
        <row r="246">
          <cell r="B246" t="str">
            <v>109003-000600</v>
          </cell>
          <cell r="C246" t="str">
            <v>MM MULTIUSOS DESENGRASANTE 5/1 L/116 PLT</v>
          </cell>
          <cell r="D246">
            <v>5</v>
          </cell>
          <cell r="E246">
            <v>42871</v>
          </cell>
          <cell r="F246">
            <v>42871</v>
          </cell>
          <cell r="G246" t="str">
            <v>EM 106382</v>
          </cell>
          <cell r="H246">
            <v>22</v>
          </cell>
          <cell r="I246">
            <v>4676.6127299999998</v>
          </cell>
          <cell r="J246">
            <v>102885.48</v>
          </cell>
          <cell r="K246">
            <v>30</v>
          </cell>
          <cell r="L246">
            <v>140701.51999999999</v>
          </cell>
          <cell r="M246" t="str">
            <v>MM</v>
          </cell>
          <cell r="N246" t="str">
            <v>MULTIUSOS 5/1</v>
          </cell>
          <cell r="O246" t="str">
            <v>DESENGRASANTE</v>
          </cell>
          <cell r="P246" t="str">
            <v>DETERGENTE 80081</v>
          </cell>
          <cell r="Q246">
            <v>696</v>
          </cell>
          <cell r="R246">
            <v>15312</v>
          </cell>
        </row>
        <row r="247">
          <cell r="B247" t="str">
            <v>109003-000600</v>
          </cell>
          <cell r="C247" t="str">
            <v>MM MULTIUSOS DESENGRASANTE 5/1 L/116 PLT</v>
          </cell>
          <cell r="D247">
            <v>5</v>
          </cell>
          <cell r="E247">
            <v>42871</v>
          </cell>
          <cell r="F247">
            <v>42871</v>
          </cell>
          <cell r="G247" t="str">
            <v>EM 106384</v>
          </cell>
          <cell r="H247">
            <v>18</v>
          </cell>
          <cell r="I247">
            <v>4676.0349999999999</v>
          </cell>
          <cell r="J247">
            <v>84168.63</v>
          </cell>
          <cell r="K247">
            <v>48</v>
          </cell>
          <cell r="L247">
            <v>224870.15</v>
          </cell>
          <cell r="M247" t="str">
            <v>MM</v>
          </cell>
          <cell r="N247" t="str">
            <v>MULTIUSOS 5/1</v>
          </cell>
          <cell r="O247" t="str">
            <v>DESENGRASANTE</v>
          </cell>
          <cell r="P247" t="str">
            <v>DETERGENTE 80081</v>
          </cell>
          <cell r="Q247">
            <v>696</v>
          </cell>
          <cell r="R247">
            <v>12528</v>
          </cell>
        </row>
        <row r="248">
          <cell r="B248" t="str">
            <v>109003-000600</v>
          </cell>
          <cell r="C248" t="str">
            <v>MM MULTIUSOS DESENGRASANTE 5/1 L/116 PLT</v>
          </cell>
          <cell r="D248">
            <v>5</v>
          </cell>
          <cell r="E248">
            <v>42877</v>
          </cell>
          <cell r="F248">
            <v>42877</v>
          </cell>
          <cell r="G248" t="str">
            <v>EM 106665</v>
          </cell>
          <cell r="H248">
            <v>10</v>
          </cell>
          <cell r="I248">
            <v>4671.1149999999998</v>
          </cell>
          <cell r="J248">
            <v>46711.15</v>
          </cell>
          <cell r="K248">
            <v>21</v>
          </cell>
          <cell r="L248">
            <v>98243.89</v>
          </cell>
          <cell r="M248" t="str">
            <v>MM</v>
          </cell>
          <cell r="N248" t="str">
            <v>MULTIUSOS 5/1</v>
          </cell>
          <cell r="O248" t="str">
            <v>DESENGRASANTE</v>
          </cell>
          <cell r="P248" t="str">
            <v>DETERGENTE 80081</v>
          </cell>
          <cell r="Q248">
            <v>696</v>
          </cell>
          <cell r="R248">
            <v>6960</v>
          </cell>
        </row>
        <row r="249">
          <cell r="B249" t="str">
            <v>109003-000600</v>
          </cell>
          <cell r="C249" t="str">
            <v>MM MULTIUSOS DESENGRASANTE 5/1 L/116 PLT</v>
          </cell>
          <cell r="D249">
            <v>5</v>
          </cell>
          <cell r="E249">
            <v>42877</v>
          </cell>
          <cell r="F249">
            <v>42877</v>
          </cell>
          <cell r="G249" t="str">
            <v>EM 106666</v>
          </cell>
          <cell r="H249">
            <v>28</v>
          </cell>
          <cell r="I249">
            <v>4671.1171400000003</v>
          </cell>
          <cell r="J249">
            <v>130791.28</v>
          </cell>
          <cell r="K249">
            <v>49</v>
          </cell>
          <cell r="L249">
            <v>229035.17</v>
          </cell>
          <cell r="M249" t="str">
            <v>MM</v>
          </cell>
          <cell r="N249" t="str">
            <v>MULTIUSOS 5/1</v>
          </cell>
          <cell r="O249" t="str">
            <v>DESENGRASANTE</v>
          </cell>
          <cell r="P249" t="str">
            <v>DETERGENTE 80081</v>
          </cell>
          <cell r="Q249">
            <v>696</v>
          </cell>
          <cell r="R249">
            <v>19488</v>
          </cell>
        </row>
        <row r="250">
          <cell r="B250" t="str">
            <v>109003-000600</v>
          </cell>
          <cell r="C250" t="str">
            <v>MM MULTIUSOS DESENGRASANTE 5/1 L/116 PLT</v>
          </cell>
          <cell r="D250">
            <v>5</v>
          </cell>
          <cell r="E250">
            <v>42877</v>
          </cell>
          <cell r="F250">
            <v>42877</v>
          </cell>
          <cell r="G250" t="str">
            <v>EM 106667</v>
          </cell>
          <cell r="H250">
            <v>12</v>
          </cell>
          <cell r="I250">
            <v>4671.1183300000002</v>
          </cell>
          <cell r="J250">
            <v>56053.42</v>
          </cell>
          <cell r="K250">
            <v>61</v>
          </cell>
          <cell r="L250">
            <v>285088.59000000003</v>
          </cell>
          <cell r="M250" t="str">
            <v>MM</v>
          </cell>
          <cell r="N250" t="str">
            <v>MULTIUSOS 5/1</v>
          </cell>
          <cell r="O250" t="str">
            <v>DESENGRASANTE</v>
          </cell>
          <cell r="P250" t="str">
            <v>DETERGENTE 80081</v>
          </cell>
          <cell r="Q250">
            <v>696</v>
          </cell>
          <cell r="R250">
            <v>8352</v>
          </cell>
        </row>
        <row r="251">
          <cell r="B251" t="str">
            <v>109003-000600</v>
          </cell>
          <cell r="C251" t="str">
            <v>MM MULTIUSOS DESENGRASANTE 5/1 L/116 PLT</v>
          </cell>
          <cell r="D251">
            <v>5</v>
          </cell>
          <cell r="E251">
            <v>42878</v>
          </cell>
          <cell r="F251">
            <v>42878</v>
          </cell>
          <cell r="G251" t="str">
            <v>EM 106719</v>
          </cell>
          <cell r="H251">
            <v>17</v>
          </cell>
          <cell r="I251">
            <v>4667.8158800000001</v>
          </cell>
          <cell r="J251">
            <v>79352.87</v>
          </cell>
          <cell r="K251">
            <v>24</v>
          </cell>
          <cell r="L251">
            <v>112072.46</v>
          </cell>
          <cell r="M251" t="str">
            <v>MM</v>
          </cell>
          <cell r="N251" t="str">
            <v>MULTIUSOS 5/1</v>
          </cell>
          <cell r="O251" t="str">
            <v>DESENGRASANTE</v>
          </cell>
          <cell r="P251" t="str">
            <v>DETERGENTE 80081</v>
          </cell>
          <cell r="Q251">
            <v>696</v>
          </cell>
          <cell r="R251">
            <v>11832</v>
          </cell>
        </row>
        <row r="252">
          <cell r="B252" t="str">
            <v>109003-000600</v>
          </cell>
          <cell r="C252" t="str">
            <v>MM MULTIUSOS DESENGRASANTE 5/1 L/116 PLT</v>
          </cell>
          <cell r="D252">
            <v>5</v>
          </cell>
          <cell r="E252">
            <v>42878</v>
          </cell>
          <cell r="F252">
            <v>42878</v>
          </cell>
          <cell r="G252" t="str">
            <v>EM 106721</v>
          </cell>
          <cell r="H252">
            <v>24</v>
          </cell>
          <cell r="I252">
            <v>4667.6904199999999</v>
          </cell>
          <cell r="J252">
            <v>112024.57</v>
          </cell>
          <cell r="K252">
            <v>48</v>
          </cell>
          <cell r="L252">
            <v>224097.03</v>
          </cell>
          <cell r="M252" t="str">
            <v>MM</v>
          </cell>
          <cell r="N252" t="str">
            <v>MULTIUSOS 5/1</v>
          </cell>
          <cell r="O252" t="str">
            <v>DESENGRASANTE</v>
          </cell>
          <cell r="P252" t="str">
            <v>DETERGENTE 80081</v>
          </cell>
          <cell r="Q252">
            <v>696</v>
          </cell>
          <cell r="R252">
            <v>16704</v>
          </cell>
        </row>
        <row r="253">
          <cell r="B253" t="str">
            <v>109003-000600</v>
          </cell>
          <cell r="C253" t="str">
            <v>MM MULTIUSOS DESENGRASANTE 5/1 L/116 PLT</v>
          </cell>
          <cell r="D253">
            <v>5</v>
          </cell>
          <cell r="E253">
            <v>42881</v>
          </cell>
          <cell r="F253">
            <v>42880</v>
          </cell>
          <cell r="G253" t="str">
            <v>EM 106851</v>
          </cell>
          <cell r="H253">
            <v>6</v>
          </cell>
          <cell r="I253">
            <v>4637.2866700000004</v>
          </cell>
          <cell r="J253">
            <v>27823.72</v>
          </cell>
          <cell r="K253">
            <v>6</v>
          </cell>
          <cell r="L253">
            <v>27823.72</v>
          </cell>
          <cell r="M253" t="str">
            <v>MM</v>
          </cell>
          <cell r="N253" t="str">
            <v>MULTIUSOS 5/1</v>
          </cell>
          <cell r="O253" t="str">
            <v>DESENGRASANTE</v>
          </cell>
          <cell r="P253" t="str">
            <v>DETERGENTE 80081</v>
          </cell>
          <cell r="Q253">
            <v>696</v>
          </cell>
          <cell r="R253">
            <v>4176</v>
          </cell>
        </row>
        <row r="254">
          <cell r="B254" t="str">
            <v>109003-000600</v>
          </cell>
          <cell r="C254" t="str">
            <v>MM MULTIUSOS DESENGRASANTE 5/1 L/116 PLT</v>
          </cell>
          <cell r="D254">
            <v>5</v>
          </cell>
          <cell r="E254">
            <v>42881</v>
          </cell>
          <cell r="F254">
            <v>42880</v>
          </cell>
          <cell r="G254" t="str">
            <v>EM 106853</v>
          </cell>
          <cell r="H254">
            <v>29</v>
          </cell>
          <cell r="I254">
            <v>4637.2882799999998</v>
          </cell>
          <cell r="J254">
            <v>134481.35999999999</v>
          </cell>
          <cell r="K254">
            <v>35</v>
          </cell>
          <cell r="L254">
            <v>162305.07999999999</v>
          </cell>
          <cell r="M254" t="str">
            <v>MM</v>
          </cell>
          <cell r="N254" t="str">
            <v>MULTIUSOS 5/1</v>
          </cell>
          <cell r="O254" t="str">
            <v>DESENGRASANTE</v>
          </cell>
          <cell r="P254" t="str">
            <v>DETERGENTE 80081</v>
          </cell>
          <cell r="Q254">
            <v>696</v>
          </cell>
          <cell r="R254">
            <v>20184</v>
          </cell>
        </row>
        <row r="255">
          <cell r="B255" t="str">
            <v>109003-000600</v>
          </cell>
          <cell r="C255" t="str">
            <v>MM MULTIUSOS DESENGRASANTE 5/1 L/116 PLT</v>
          </cell>
          <cell r="D255">
            <v>5</v>
          </cell>
          <cell r="E255">
            <v>42881</v>
          </cell>
          <cell r="F255">
            <v>42881</v>
          </cell>
          <cell r="G255" t="str">
            <v>EM 106855</v>
          </cell>
          <cell r="H255">
            <v>12</v>
          </cell>
          <cell r="I255">
            <v>4637.26667</v>
          </cell>
          <cell r="J255">
            <v>55647.199999999997</v>
          </cell>
          <cell r="K255">
            <v>47</v>
          </cell>
          <cell r="L255">
            <v>217952.28</v>
          </cell>
          <cell r="M255" t="str">
            <v>MM</v>
          </cell>
          <cell r="N255" t="str">
            <v>MULTIUSOS 5/1</v>
          </cell>
          <cell r="O255" t="str">
            <v>DESENGRASANTE</v>
          </cell>
          <cell r="P255" t="str">
            <v>DETERGENTE 80081</v>
          </cell>
          <cell r="Q255">
            <v>696</v>
          </cell>
          <cell r="R255">
            <v>8352</v>
          </cell>
        </row>
        <row r="256">
          <cell r="B256" t="str">
            <v>109003-000600</v>
          </cell>
          <cell r="C256" t="str">
            <v>MM MULTIUSOS DESENGRASANTE 5/1 L/116 PLT</v>
          </cell>
          <cell r="D256">
            <v>5</v>
          </cell>
          <cell r="E256">
            <v>42884</v>
          </cell>
          <cell r="F256">
            <v>42884</v>
          </cell>
          <cell r="G256" t="str">
            <v>EM 106982</v>
          </cell>
          <cell r="H256">
            <v>17</v>
          </cell>
          <cell r="I256">
            <v>4664.0252899999996</v>
          </cell>
          <cell r="J256">
            <v>79288.429999999993</v>
          </cell>
          <cell r="K256">
            <v>29</v>
          </cell>
          <cell r="L256">
            <v>134935.82</v>
          </cell>
          <cell r="M256" t="str">
            <v>MM</v>
          </cell>
          <cell r="N256" t="str">
            <v>MULTIUSOS 5/1</v>
          </cell>
          <cell r="O256" t="str">
            <v>DESENGRASANTE</v>
          </cell>
          <cell r="P256" t="str">
            <v>DETERGENTE 80081</v>
          </cell>
          <cell r="Q256">
            <v>696</v>
          </cell>
          <cell r="R256">
            <v>11832</v>
          </cell>
        </row>
        <row r="257">
          <cell r="B257" t="str">
            <v>109003-000600</v>
          </cell>
          <cell r="C257" t="str">
            <v>MM MULTIUSOS DESENGRASANTE 5/1 L/116 PLT</v>
          </cell>
          <cell r="D257">
            <v>5</v>
          </cell>
          <cell r="E257">
            <v>42884</v>
          </cell>
          <cell r="F257">
            <v>42884</v>
          </cell>
          <cell r="G257" t="str">
            <v>EM 106983</v>
          </cell>
          <cell r="H257">
            <v>23</v>
          </cell>
          <cell r="I257">
            <v>4664.0260900000003</v>
          </cell>
          <cell r="J257">
            <v>107272.6</v>
          </cell>
          <cell r="K257">
            <v>52</v>
          </cell>
          <cell r="L257">
            <v>242208.42</v>
          </cell>
          <cell r="M257" t="str">
            <v>MM</v>
          </cell>
          <cell r="N257" t="str">
            <v>MULTIUSOS 5/1</v>
          </cell>
          <cell r="O257" t="str">
            <v>DESENGRASANTE</v>
          </cell>
          <cell r="P257" t="str">
            <v>DETERGENTE 80081</v>
          </cell>
          <cell r="Q257">
            <v>696</v>
          </cell>
          <cell r="R257">
            <v>16008</v>
          </cell>
        </row>
        <row r="258">
          <cell r="B258" t="str">
            <v>109003-001000</v>
          </cell>
          <cell r="C258" t="str">
            <v>MM DESENGRASANTE MULTIUSOS CONCENTRADO 10 L/100 PLT</v>
          </cell>
          <cell r="D258">
            <v>5</v>
          </cell>
          <cell r="E258">
            <v>42863</v>
          </cell>
          <cell r="F258">
            <v>42863</v>
          </cell>
          <cell r="G258" t="str">
            <v>EM 105932</v>
          </cell>
          <cell r="H258">
            <v>19</v>
          </cell>
          <cell r="I258">
            <v>5516.2447400000001</v>
          </cell>
          <cell r="J258">
            <v>104808.65</v>
          </cell>
          <cell r="K258">
            <v>32</v>
          </cell>
          <cell r="L258">
            <v>176237.97</v>
          </cell>
          <cell r="M258" t="str">
            <v>MM</v>
          </cell>
          <cell r="N258" t="str">
            <v>MULTIUSOS 10L</v>
          </cell>
          <cell r="O258" t="str">
            <v>DESENGRASANTE</v>
          </cell>
          <cell r="P258" t="str">
            <v>DETERGENTE 80081</v>
          </cell>
          <cell r="Q258">
            <v>1000</v>
          </cell>
          <cell r="R258">
            <v>19000</v>
          </cell>
        </row>
        <row r="259">
          <cell r="B259" t="str">
            <v>109003-001000</v>
          </cell>
          <cell r="C259" t="str">
            <v>MM DESENGRASANTE MULTIUSOS CONCENTRADO 10 L/100 PLT</v>
          </cell>
          <cell r="D259">
            <v>5</v>
          </cell>
          <cell r="E259">
            <v>42864</v>
          </cell>
          <cell r="F259">
            <v>42864</v>
          </cell>
          <cell r="G259" t="str">
            <v>EM 106044</v>
          </cell>
          <cell r="H259">
            <v>20</v>
          </cell>
          <cell r="I259">
            <v>5516.6850000000004</v>
          </cell>
          <cell r="J259">
            <v>110333.7</v>
          </cell>
          <cell r="K259">
            <v>43</v>
          </cell>
          <cell r="L259">
            <v>237004.75</v>
          </cell>
          <cell r="M259" t="str">
            <v>MM</v>
          </cell>
          <cell r="N259" t="str">
            <v>MULTIUSOS 10L</v>
          </cell>
          <cell r="O259" t="str">
            <v>DESENGRASANTE</v>
          </cell>
          <cell r="P259" t="str">
            <v>DETERGENTE 80081</v>
          </cell>
          <cell r="Q259">
            <v>1000</v>
          </cell>
          <cell r="R259">
            <v>20000</v>
          </cell>
        </row>
        <row r="260">
          <cell r="B260" t="str">
            <v>109003-001000</v>
          </cell>
          <cell r="C260" t="str">
            <v>MM DESENGRASANTE MULTIUSOS CONCENTRADO 10 L/100 PLT</v>
          </cell>
          <cell r="D260">
            <v>5</v>
          </cell>
          <cell r="E260">
            <v>42873</v>
          </cell>
          <cell r="F260">
            <v>42873</v>
          </cell>
          <cell r="G260" t="str">
            <v>EM 106520</v>
          </cell>
          <cell r="H260">
            <v>20</v>
          </cell>
          <cell r="I260">
            <v>5524.4515000000001</v>
          </cell>
          <cell r="J260">
            <v>110489.03</v>
          </cell>
          <cell r="K260">
            <v>39</v>
          </cell>
          <cell r="L260">
            <v>215203.81</v>
          </cell>
          <cell r="M260" t="str">
            <v>MM</v>
          </cell>
          <cell r="N260" t="str">
            <v>MULTIUSOS 10L</v>
          </cell>
          <cell r="O260" t="str">
            <v>DESENGRASANTE</v>
          </cell>
          <cell r="P260" t="str">
            <v>DETERGENTE 80081</v>
          </cell>
          <cell r="Q260">
            <v>1000</v>
          </cell>
          <cell r="R260">
            <v>20000</v>
          </cell>
        </row>
        <row r="261">
          <cell r="B261" t="str">
            <v>109003-001000</v>
          </cell>
          <cell r="C261" t="str">
            <v>MM DESENGRASANTE MULTIUSOS CONCENTRADO 10 L/100 PLT</v>
          </cell>
          <cell r="D261">
            <v>5</v>
          </cell>
          <cell r="E261">
            <v>42874</v>
          </cell>
          <cell r="F261">
            <v>42874</v>
          </cell>
          <cell r="G261" t="str">
            <v>EM 106570</v>
          </cell>
          <cell r="H261">
            <v>19</v>
          </cell>
          <cell r="I261">
            <v>5497.1631600000001</v>
          </cell>
          <cell r="J261">
            <v>104446.1</v>
          </cell>
          <cell r="K261">
            <v>38</v>
          </cell>
          <cell r="L261">
            <v>209288.98</v>
          </cell>
          <cell r="M261" t="str">
            <v>MM</v>
          </cell>
          <cell r="N261" t="str">
            <v>MULTIUSOS 10L</v>
          </cell>
          <cell r="O261" t="str">
            <v>DESENGRASANTE</v>
          </cell>
          <cell r="P261" t="str">
            <v>DETERGENTE 80081</v>
          </cell>
          <cell r="Q261">
            <v>1000</v>
          </cell>
          <cell r="R261">
            <v>19000</v>
          </cell>
        </row>
        <row r="262">
          <cell r="B262" t="str">
            <v>109003-001000</v>
          </cell>
          <cell r="C262" t="str">
            <v>MM DESENGRASANTE MULTIUSOS CONCENTRADO 10 L/100 PLT</v>
          </cell>
          <cell r="D262">
            <v>5</v>
          </cell>
          <cell r="E262">
            <v>42886</v>
          </cell>
          <cell r="F262">
            <v>42886</v>
          </cell>
          <cell r="G262" t="str">
            <v>EM 107067</v>
          </cell>
          <cell r="H262">
            <v>18</v>
          </cell>
          <cell r="I262">
            <v>5514.9777800000002</v>
          </cell>
          <cell r="J262">
            <v>99269.6</v>
          </cell>
          <cell r="K262">
            <v>37</v>
          </cell>
          <cell r="L262">
            <v>203914.09</v>
          </cell>
          <cell r="M262" t="str">
            <v>MM</v>
          </cell>
          <cell r="N262" t="str">
            <v>MULTIUSOS 10L</v>
          </cell>
          <cell r="O262" t="str">
            <v>DESENGRASANTE</v>
          </cell>
          <cell r="P262" t="str">
            <v>DETERGENTE 80081</v>
          </cell>
          <cell r="Q262">
            <v>1000</v>
          </cell>
          <cell r="R262">
            <v>18000</v>
          </cell>
        </row>
        <row r="263">
          <cell r="B263" t="str">
            <v>109004-000600</v>
          </cell>
          <cell r="C263" t="str">
            <v>MM VIDRIOS Y SUPERFICIES 5/1 L/116 PLT</v>
          </cell>
          <cell r="D263">
            <v>5</v>
          </cell>
          <cell r="E263">
            <v>42858</v>
          </cell>
          <cell r="F263">
            <v>42857</v>
          </cell>
          <cell r="G263" t="str">
            <v>EM 105672</v>
          </cell>
          <cell r="H263">
            <v>6</v>
          </cell>
          <cell r="I263">
            <v>3548.5583299999998</v>
          </cell>
          <cell r="J263">
            <v>21291.35</v>
          </cell>
          <cell r="K263">
            <v>9</v>
          </cell>
          <cell r="L263">
            <v>31974.18</v>
          </cell>
          <cell r="M263" t="str">
            <v>MM</v>
          </cell>
          <cell r="N263" t="str">
            <v>VIDRIOS Y SUPERFICIES 5/1</v>
          </cell>
          <cell r="O263">
            <v>0</v>
          </cell>
          <cell r="P263" t="str">
            <v>DETERGENTE 80081</v>
          </cell>
          <cell r="Q263">
            <v>696</v>
          </cell>
          <cell r="R263">
            <v>4176</v>
          </cell>
        </row>
        <row r="264">
          <cell r="B264" t="str">
            <v>109004-000600</v>
          </cell>
          <cell r="C264" t="str">
            <v>MM VIDRIOS Y SUPERFICIES 5/1 L/116 PLT</v>
          </cell>
          <cell r="D264">
            <v>5</v>
          </cell>
          <cell r="E264">
            <v>42859</v>
          </cell>
          <cell r="F264">
            <v>42859</v>
          </cell>
          <cell r="G264" t="str">
            <v>EM 105785</v>
          </cell>
          <cell r="H264">
            <v>12</v>
          </cell>
          <cell r="I264">
            <v>3576.67</v>
          </cell>
          <cell r="J264">
            <v>42920.04</v>
          </cell>
          <cell r="K264">
            <v>21</v>
          </cell>
          <cell r="L264">
            <v>74894.22</v>
          </cell>
          <cell r="M264" t="str">
            <v>MM</v>
          </cell>
          <cell r="N264" t="str">
            <v>VIDRIOS Y SUPERFICIES 5/1</v>
          </cell>
          <cell r="O264">
            <v>0</v>
          </cell>
          <cell r="P264" t="str">
            <v>DETERGENTE 80081</v>
          </cell>
          <cell r="Q264">
            <v>696</v>
          </cell>
          <cell r="R264">
            <v>8352</v>
          </cell>
        </row>
        <row r="265">
          <cell r="B265" t="str">
            <v>109004-000600</v>
          </cell>
          <cell r="C265" t="str">
            <v>MM VIDRIOS Y SUPERFICIES 5/1 L/116 PLT</v>
          </cell>
          <cell r="D265">
            <v>5</v>
          </cell>
          <cell r="E265">
            <v>42859</v>
          </cell>
          <cell r="F265">
            <v>42859</v>
          </cell>
          <cell r="G265" t="str">
            <v>EM 105820</v>
          </cell>
          <cell r="H265">
            <v>16</v>
          </cell>
          <cell r="I265">
            <v>3578.5568800000001</v>
          </cell>
          <cell r="J265">
            <v>57256.91</v>
          </cell>
          <cell r="K265">
            <v>19</v>
          </cell>
          <cell r="L265">
            <v>67956.09</v>
          </cell>
          <cell r="M265" t="str">
            <v>MM</v>
          </cell>
          <cell r="N265" t="str">
            <v>VIDRIOS Y SUPERFICIES 5/1</v>
          </cell>
          <cell r="O265">
            <v>0</v>
          </cell>
          <cell r="P265" t="str">
            <v>DETERGENTE 80081</v>
          </cell>
          <cell r="Q265">
            <v>696</v>
          </cell>
          <cell r="R265">
            <v>11136</v>
          </cell>
        </row>
        <row r="266">
          <cell r="B266" t="str">
            <v>109004-000600</v>
          </cell>
          <cell r="C266" t="str">
            <v>MM VIDRIOS Y SUPERFICIES 5/1 L/116 PLT</v>
          </cell>
          <cell r="D266">
            <v>5</v>
          </cell>
          <cell r="E266">
            <v>42859</v>
          </cell>
          <cell r="F266">
            <v>42859</v>
          </cell>
          <cell r="G266" t="str">
            <v>EM 105821</v>
          </cell>
          <cell r="H266">
            <v>17</v>
          </cell>
          <cell r="I266">
            <v>3578.5523499999999</v>
          </cell>
          <cell r="J266">
            <v>60835.39</v>
          </cell>
          <cell r="K266">
            <v>36</v>
          </cell>
          <cell r="L266">
            <v>128791.48</v>
          </cell>
          <cell r="M266" t="str">
            <v>MM</v>
          </cell>
          <cell r="N266" t="str">
            <v>VIDRIOS Y SUPERFICIES 5/1</v>
          </cell>
          <cell r="O266">
            <v>0</v>
          </cell>
          <cell r="P266" t="str">
            <v>DETERGENTE 80081</v>
          </cell>
          <cell r="Q266">
            <v>696</v>
          </cell>
          <cell r="R266">
            <v>11832</v>
          </cell>
        </row>
        <row r="267">
          <cell r="B267" t="str">
            <v>109004-000600</v>
          </cell>
          <cell r="C267" t="str">
            <v>MM VIDRIOS Y SUPERFICIES 5/1 L/116 PLT</v>
          </cell>
          <cell r="D267">
            <v>5</v>
          </cell>
          <cell r="E267">
            <v>42859</v>
          </cell>
          <cell r="F267">
            <v>42859</v>
          </cell>
          <cell r="G267" t="str">
            <v>EM 105822</v>
          </cell>
          <cell r="H267">
            <v>8</v>
          </cell>
          <cell r="I267">
            <v>3578.55125</v>
          </cell>
          <cell r="J267">
            <v>28628.41</v>
          </cell>
          <cell r="K267">
            <v>44</v>
          </cell>
          <cell r="L267">
            <v>157419.89000000001</v>
          </cell>
          <cell r="M267" t="str">
            <v>MM</v>
          </cell>
          <cell r="N267" t="str">
            <v>VIDRIOS Y SUPERFICIES 5/1</v>
          </cell>
          <cell r="O267">
            <v>0</v>
          </cell>
          <cell r="P267" t="str">
            <v>DETERGENTE 80081</v>
          </cell>
          <cell r="Q267">
            <v>696</v>
          </cell>
          <cell r="R267">
            <v>5568</v>
          </cell>
        </row>
        <row r="268">
          <cell r="B268" t="str">
            <v>109004-000600</v>
          </cell>
          <cell r="C268" t="str">
            <v>MM VIDRIOS Y SUPERFICIES 5/1 L/116 PLT</v>
          </cell>
          <cell r="D268">
            <v>5</v>
          </cell>
          <cell r="E268">
            <v>42859</v>
          </cell>
          <cell r="F268">
            <v>42859</v>
          </cell>
          <cell r="G268" t="str">
            <v>EM 105823</v>
          </cell>
          <cell r="H268">
            <v>15</v>
          </cell>
          <cell r="I268">
            <v>3578.5533300000002</v>
          </cell>
          <cell r="J268">
            <v>53678.3</v>
          </cell>
          <cell r="K268">
            <v>59</v>
          </cell>
          <cell r="L268">
            <v>211098.19</v>
          </cell>
          <cell r="M268" t="str">
            <v>MM</v>
          </cell>
          <cell r="N268" t="str">
            <v>VIDRIOS Y SUPERFICIES 5/1</v>
          </cell>
          <cell r="O268">
            <v>0</v>
          </cell>
          <cell r="P268" t="str">
            <v>DETERGENTE 80081</v>
          </cell>
          <cell r="Q268">
            <v>696</v>
          </cell>
          <cell r="R268">
            <v>10440</v>
          </cell>
        </row>
        <row r="269">
          <cell r="B269" t="str">
            <v>109004-000600</v>
          </cell>
          <cell r="C269" t="str">
            <v>MM VIDRIOS Y SUPERFICIES 5/1 L/116 PLT</v>
          </cell>
          <cell r="D269">
            <v>5</v>
          </cell>
          <cell r="E269">
            <v>42860</v>
          </cell>
          <cell r="F269">
            <v>42859</v>
          </cell>
          <cell r="G269" t="str">
            <v>EM 105826</v>
          </cell>
          <cell r="H269">
            <v>13</v>
          </cell>
          <cell r="I269">
            <v>3578.55231</v>
          </cell>
          <cell r="J269">
            <v>46521.18</v>
          </cell>
          <cell r="K269">
            <v>14</v>
          </cell>
          <cell r="L269">
            <v>50099.11</v>
          </cell>
          <cell r="M269" t="str">
            <v>MM</v>
          </cell>
          <cell r="N269" t="str">
            <v>VIDRIOS Y SUPERFICIES 5/1</v>
          </cell>
          <cell r="O269">
            <v>0</v>
          </cell>
          <cell r="P269" t="str">
            <v>DETERGENTE 80081</v>
          </cell>
          <cell r="Q269">
            <v>696</v>
          </cell>
          <cell r="R269">
            <v>9048</v>
          </cell>
        </row>
        <row r="270">
          <cell r="B270" t="str">
            <v>109004-000600</v>
          </cell>
          <cell r="C270" t="str">
            <v>MM VIDRIOS Y SUPERFICIES 5/1 L/116 PLT</v>
          </cell>
          <cell r="D270">
            <v>5</v>
          </cell>
          <cell r="E270">
            <v>42860</v>
          </cell>
          <cell r="F270">
            <v>42859</v>
          </cell>
          <cell r="G270" t="str">
            <v>EM 105827</v>
          </cell>
          <cell r="H270">
            <v>6</v>
          </cell>
          <cell r="I270">
            <v>3578.5533300000002</v>
          </cell>
          <cell r="J270">
            <v>21471.32</v>
          </cell>
          <cell r="K270">
            <v>20</v>
          </cell>
          <cell r="L270">
            <v>71570.429999999993</v>
          </cell>
          <cell r="M270" t="str">
            <v>MM</v>
          </cell>
          <cell r="N270" t="str">
            <v>VIDRIOS Y SUPERFICIES 5/1</v>
          </cell>
          <cell r="O270">
            <v>0</v>
          </cell>
          <cell r="P270" t="str">
            <v>DETERGENTE 80081</v>
          </cell>
          <cell r="Q270">
            <v>696</v>
          </cell>
          <cell r="R270">
            <v>4176</v>
          </cell>
        </row>
        <row r="271">
          <cell r="B271" t="str">
            <v>109004-000600</v>
          </cell>
          <cell r="C271" t="str">
            <v>MM VIDRIOS Y SUPERFICIES 5/1 L/116 PLT</v>
          </cell>
          <cell r="D271">
            <v>5</v>
          </cell>
          <cell r="E271">
            <v>42860</v>
          </cell>
          <cell r="F271">
            <v>42859</v>
          </cell>
          <cell r="G271" t="str">
            <v>EM 105828</v>
          </cell>
          <cell r="H271">
            <v>7</v>
          </cell>
          <cell r="I271">
            <v>3578.55429</v>
          </cell>
          <cell r="J271">
            <v>25049.88</v>
          </cell>
          <cell r="K271">
            <v>27</v>
          </cell>
          <cell r="L271">
            <v>96620.31</v>
          </cell>
          <cell r="M271" t="str">
            <v>MM</v>
          </cell>
          <cell r="N271" t="str">
            <v>VIDRIOS Y SUPERFICIES 5/1</v>
          </cell>
          <cell r="O271">
            <v>0</v>
          </cell>
          <cell r="P271" t="str">
            <v>DETERGENTE 80081</v>
          </cell>
          <cell r="Q271">
            <v>696</v>
          </cell>
          <cell r="R271">
            <v>4872</v>
          </cell>
        </row>
        <row r="272">
          <cell r="B272" t="str">
            <v>109004-000600</v>
          </cell>
          <cell r="C272" t="str">
            <v>MM VIDRIOS Y SUPERFICIES 5/1 L/116 PLT</v>
          </cell>
          <cell r="D272">
            <v>5</v>
          </cell>
          <cell r="E272">
            <v>42872</v>
          </cell>
          <cell r="F272">
            <v>42872</v>
          </cell>
          <cell r="G272" t="str">
            <v>EM 106473</v>
          </cell>
          <cell r="H272">
            <v>9</v>
          </cell>
          <cell r="I272">
            <v>3568.5755600000002</v>
          </cell>
          <cell r="J272">
            <v>32117.18</v>
          </cell>
          <cell r="K272">
            <v>16</v>
          </cell>
          <cell r="L272">
            <v>57166.89</v>
          </cell>
          <cell r="M272" t="str">
            <v>MM</v>
          </cell>
          <cell r="N272" t="str">
            <v>VIDRIOS Y SUPERFICIES 5/1</v>
          </cell>
          <cell r="O272">
            <v>0</v>
          </cell>
          <cell r="P272" t="str">
            <v>DETERGENTE 80081</v>
          </cell>
          <cell r="Q272">
            <v>696</v>
          </cell>
          <cell r="R272">
            <v>6264</v>
          </cell>
        </row>
        <row r="273">
          <cell r="B273" t="str">
            <v>109004-000600</v>
          </cell>
          <cell r="C273" t="str">
            <v>MM VIDRIOS Y SUPERFICIES 5/1 L/116 PLT</v>
          </cell>
          <cell r="D273">
            <v>5</v>
          </cell>
          <cell r="E273">
            <v>42872</v>
          </cell>
          <cell r="F273">
            <v>42872</v>
          </cell>
          <cell r="G273" t="str">
            <v>EM 106474</v>
          </cell>
          <cell r="H273">
            <v>28</v>
          </cell>
          <cell r="I273">
            <v>3568.5746399999998</v>
          </cell>
          <cell r="J273">
            <v>99920.09</v>
          </cell>
          <cell r="K273">
            <v>44</v>
          </cell>
          <cell r="L273">
            <v>157086.98000000001</v>
          </cell>
          <cell r="M273" t="str">
            <v>MM</v>
          </cell>
          <cell r="N273" t="str">
            <v>VIDRIOS Y SUPERFICIES 5/1</v>
          </cell>
          <cell r="O273">
            <v>0</v>
          </cell>
          <cell r="P273" t="str">
            <v>DETERGENTE 80081</v>
          </cell>
          <cell r="Q273">
            <v>696</v>
          </cell>
          <cell r="R273">
            <v>19488</v>
          </cell>
        </row>
        <row r="274">
          <cell r="B274" t="str">
            <v>109004-000600</v>
          </cell>
          <cell r="C274" t="str">
            <v>MM VIDRIOS Y SUPERFICIES 5/1 L/116 PLT</v>
          </cell>
          <cell r="D274">
            <v>5</v>
          </cell>
          <cell r="E274">
            <v>42872</v>
          </cell>
          <cell r="F274">
            <v>42872</v>
          </cell>
          <cell r="G274" t="str">
            <v>EM 106475</v>
          </cell>
          <cell r="H274">
            <v>6</v>
          </cell>
          <cell r="I274">
            <v>3568.5766699999999</v>
          </cell>
          <cell r="J274">
            <v>21411.46</v>
          </cell>
          <cell r="K274">
            <v>50</v>
          </cell>
          <cell r="L274">
            <v>178498.44</v>
          </cell>
          <cell r="M274" t="str">
            <v>MM</v>
          </cell>
          <cell r="N274" t="str">
            <v>VIDRIOS Y SUPERFICIES 5/1</v>
          </cell>
          <cell r="O274">
            <v>0</v>
          </cell>
          <cell r="P274" t="str">
            <v>DETERGENTE 80081</v>
          </cell>
          <cell r="Q274">
            <v>696</v>
          </cell>
          <cell r="R274">
            <v>4176</v>
          </cell>
        </row>
        <row r="275">
          <cell r="B275" t="str">
            <v>109004-000600</v>
          </cell>
          <cell r="C275" t="str">
            <v>MM VIDRIOS Y SUPERFICIES 5/1 L/116 PLT</v>
          </cell>
          <cell r="D275">
            <v>5</v>
          </cell>
          <cell r="E275">
            <v>42873</v>
          </cell>
          <cell r="F275">
            <v>42873</v>
          </cell>
          <cell r="G275" t="str">
            <v>EM 106539</v>
          </cell>
          <cell r="H275">
            <v>56</v>
          </cell>
          <cell r="I275">
            <v>3565.4085700000001</v>
          </cell>
          <cell r="J275">
            <v>199662.88</v>
          </cell>
          <cell r="K275">
            <v>64</v>
          </cell>
          <cell r="L275">
            <v>228222.63</v>
          </cell>
          <cell r="M275" t="str">
            <v>MM</v>
          </cell>
          <cell r="N275" t="str">
            <v>VIDRIOS Y SUPERFICIES 5/1</v>
          </cell>
          <cell r="O275">
            <v>0</v>
          </cell>
          <cell r="P275" t="str">
            <v>DETERGENTE 80081</v>
          </cell>
          <cell r="Q275">
            <v>696</v>
          </cell>
          <cell r="R275">
            <v>38976</v>
          </cell>
        </row>
        <row r="276">
          <cell r="B276" t="str">
            <v>109004-000600</v>
          </cell>
          <cell r="C276" t="str">
            <v>MM VIDRIOS Y SUPERFICIES 5/1 L/116 PLT</v>
          </cell>
          <cell r="D276">
            <v>5</v>
          </cell>
          <cell r="E276">
            <v>42873</v>
          </cell>
          <cell r="F276">
            <v>42873</v>
          </cell>
          <cell r="G276" t="str">
            <v>EM 106541</v>
          </cell>
          <cell r="H276">
            <v>17</v>
          </cell>
          <cell r="I276">
            <v>3565.4317700000001</v>
          </cell>
          <cell r="J276">
            <v>60612.34</v>
          </cell>
          <cell r="K276">
            <v>81</v>
          </cell>
          <cell r="L276">
            <v>288834.96999999997</v>
          </cell>
          <cell r="M276" t="str">
            <v>MM</v>
          </cell>
          <cell r="N276" t="str">
            <v>VIDRIOS Y SUPERFICIES 5/1</v>
          </cell>
          <cell r="O276">
            <v>0</v>
          </cell>
          <cell r="P276" t="str">
            <v>DETERGENTE 80081</v>
          </cell>
          <cell r="Q276">
            <v>696</v>
          </cell>
          <cell r="R276">
            <v>11832</v>
          </cell>
        </row>
        <row r="277">
          <cell r="B277" t="str">
            <v>109004-000600</v>
          </cell>
          <cell r="C277" t="str">
            <v>MM VIDRIOS Y SUPERFICIES 5/1 L/116 PLT</v>
          </cell>
          <cell r="D277">
            <v>5</v>
          </cell>
          <cell r="E277">
            <v>42873</v>
          </cell>
          <cell r="F277">
            <v>42873</v>
          </cell>
          <cell r="G277" t="str">
            <v>EM 106543</v>
          </cell>
          <cell r="H277">
            <v>6</v>
          </cell>
          <cell r="I277">
            <v>3564.1849999999999</v>
          </cell>
          <cell r="J277">
            <v>21385.11</v>
          </cell>
          <cell r="K277">
            <v>87</v>
          </cell>
          <cell r="L277">
            <v>310220.08</v>
          </cell>
          <cell r="M277" t="str">
            <v>MM</v>
          </cell>
          <cell r="N277" t="str">
            <v>VIDRIOS Y SUPERFICIES 5/1</v>
          </cell>
          <cell r="O277">
            <v>0</v>
          </cell>
          <cell r="P277" t="str">
            <v>DETERGENTE 80081</v>
          </cell>
          <cell r="Q277">
            <v>696</v>
          </cell>
          <cell r="R277">
            <v>4176</v>
          </cell>
        </row>
        <row r="278">
          <cell r="B278" t="str">
            <v>109004-000600</v>
          </cell>
          <cell r="C278" t="str">
            <v>MM VIDRIOS Y SUPERFICIES 5/1 L/116 PLT</v>
          </cell>
          <cell r="D278">
            <v>5</v>
          </cell>
          <cell r="E278">
            <v>42874</v>
          </cell>
          <cell r="F278">
            <v>42874</v>
          </cell>
          <cell r="G278" t="str">
            <v>EM 106592</v>
          </cell>
          <cell r="H278">
            <v>3</v>
          </cell>
          <cell r="I278">
            <v>3535.0466700000002</v>
          </cell>
          <cell r="J278">
            <v>10605.14</v>
          </cell>
          <cell r="K278">
            <v>10</v>
          </cell>
          <cell r="L278">
            <v>35565.370000000003</v>
          </cell>
          <cell r="M278" t="str">
            <v>MM</v>
          </cell>
          <cell r="N278" t="str">
            <v>VIDRIOS Y SUPERFICIES 5/1</v>
          </cell>
          <cell r="O278">
            <v>0</v>
          </cell>
          <cell r="P278" t="str">
            <v>DETERGENTE 80081</v>
          </cell>
          <cell r="Q278">
            <v>696</v>
          </cell>
          <cell r="R278">
            <v>2088</v>
          </cell>
        </row>
        <row r="279">
          <cell r="B279" t="str">
            <v>109004-000600</v>
          </cell>
          <cell r="C279" t="str">
            <v>MM VIDRIOS Y SUPERFICIES 5/1 L/116 PLT</v>
          </cell>
          <cell r="D279">
            <v>5</v>
          </cell>
          <cell r="E279">
            <v>42874</v>
          </cell>
          <cell r="F279">
            <v>42874</v>
          </cell>
          <cell r="G279" t="str">
            <v>EM 106593</v>
          </cell>
          <cell r="H279">
            <v>18</v>
          </cell>
          <cell r="I279">
            <v>3535.04556</v>
          </cell>
          <cell r="J279">
            <v>63630.82</v>
          </cell>
          <cell r="K279">
            <v>28</v>
          </cell>
          <cell r="L279">
            <v>99196.19</v>
          </cell>
          <cell r="M279" t="str">
            <v>MM</v>
          </cell>
          <cell r="N279" t="str">
            <v>VIDRIOS Y SUPERFICIES 5/1</v>
          </cell>
          <cell r="O279">
            <v>0</v>
          </cell>
          <cell r="P279" t="str">
            <v>DETERGENTE 80081</v>
          </cell>
          <cell r="Q279">
            <v>696</v>
          </cell>
          <cell r="R279">
            <v>12528</v>
          </cell>
        </row>
        <row r="280">
          <cell r="B280" t="str">
            <v>109004-000600</v>
          </cell>
          <cell r="C280" t="str">
            <v>MM VIDRIOS Y SUPERFICIES 5/1 L/116 PLT</v>
          </cell>
          <cell r="D280">
            <v>5</v>
          </cell>
          <cell r="E280">
            <v>42874</v>
          </cell>
          <cell r="F280">
            <v>42874</v>
          </cell>
          <cell r="G280" t="str">
            <v>EM 106595</v>
          </cell>
          <cell r="H280">
            <v>11</v>
          </cell>
          <cell r="I280">
            <v>3535.02727</v>
          </cell>
          <cell r="J280">
            <v>38885.300000000003</v>
          </cell>
          <cell r="K280">
            <v>39</v>
          </cell>
          <cell r="L280">
            <v>138081.49</v>
          </cell>
          <cell r="M280" t="str">
            <v>MM</v>
          </cell>
          <cell r="N280" t="str">
            <v>VIDRIOS Y SUPERFICIES 5/1</v>
          </cell>
          <cell r="O280">
            <v>0</v>
          </cell>
          <cell r="P280" t="str">
            <v>DETERGENTE 80081</v>
          </cell>
          <cell r="Q280">
            <v>696</v>
          </cell>
          <cell r="R280">
            <v>7656</v>
          </cell>
        </row>
        <row r="281">
          <cell r="B281" t="str">
            <v>109004-000600</v>
          </cell>
          <cell r="C281" t="str">
            <v>MM VIDRIOS Y SUPERFICIES 5/1 L/116 PLT</v>
          </cell>
          <cell r="D281">
            <v>5</v>
          </cell>
          <cell r="E281">
            <v>42877</v>
          </cell>
          <cell r="F281">
            <v>42877</v>
          </cell>
          <cell r="G281" t="str">
            <v>EM 106668</v>
          </cell>
          <cell r="H281">
            <v>11</v>
          </cell>
          <cell r="I281">
            <v>3562.72</v>
          </cell>
          <cell r="J281">
            <v>39189.919999999998</v>
          </cell>
          <cell r="K281">
            <v>22</v>
          </cell>
          <cell r="L281">
            <v>78135.98</v>
          </cell>
          <cell r="M281" t="str">
            <v>MM</v>
          </cell>
          <cell r="N281" t="str">
            <v>VIDRIOS Y SUPERFICIES 5/1</v>
          </cell>
          <cell r="O281">
            <v>0</v>
          </cell>
          <cell r="P281" t="str">
            <v>DETERGENTE 80081</v>
          </cell>
          <cell r="Q281">
            <v>696</v>
          </cell>
          <cell r="R281">
            <v>7656</v>
          </cell>
        </row>
        <row r="282">
          <cell r="B282" t="str">
            <v>109004-000600</v>
          </cell>
          <cell r="C282" t="str">
            <v>MM VIDRIOS Y SUPERFICIES 5/1 L/116 PLT</v>
          </cell>
          <cell r="D282">
            <v>5</v>
          </cell>
          <cell r="E282">
            <v>42877</v>
          </cell>
          <cell r="F282">
            <v>42877</v>
          </cell>
          <cell r="G282" t="str">
            <v>EM 106669</v>
          </cell>
          <cell r="H282">
            <v>6</v>
          </cell>
          <cell r="I282">
            <v>3562.7216699999999</v>
          </cell>
          <cell r="J282">
            <v>21376.33</v>
          </cell>
          <cell r="K282">
            <v>28</v>
          </cell>
          <cell r="L282">
            <v>99512.31</v>
          </cell>
          <cell r="M282" t="str">
            <v>MM</v>
          </cell>
          <cell r="N282" t="str">
            <v>VIDRIOS Y SUPERFICIES 5/1</v>
          </cell>
          <cell r="O282">
            <v>0</v>
          </cell>
          <cell r="P282" t="str">
            <v>DETERGENTE 80081</v>
          </cell>
          <cell r="Q282">
            <v>696</v>
          </cell>
          <cell r="R282">
            <v>4176</v>
          </cell>
        </row>
        <row r="283">
          <cell r="B283" t="str">
            <v>109004-000600</v>
          </cell>
          <cell r="C283" t="str">
            <v>MM VIDRIOS Y SUPERFICIES 5/1 L/116 PLT</v>
          </cell>
          <cell r="D283">
            <v>5</v>
          </cell>
          <cell r="E283">
            <v>42878</v>
          </cell>
          <cell r="F283">
            <v>42878</v>
          </cell>
          <cell r="G283" t="str">
            <v>EM 106724</v>
          </cell>
          <cell r="H283">
            <v>3</v>
          </cell>
          <cell r="I283">
            <v>3559.00333</v>
          </cell>
          <cell r="J283">
            <v>10677.01</v>
          </cell>
          <cell r="K283">
            <v>16</v>
          </cell>
          <cell r="L283">
            <v>56879.16</v>
          </cell>
          <cell r="M283" t="str">
            <v>MM</v>
          </cell>
          <cell r="N283" t="str">
            <v>VIDRIOS Y SUPERFICIES 5/1</v>
          </cell>
          <cell r="O283">
            <v>0</v>
          </cell>
          <cell r="P283" t="str">
            <v>DETERGENTE 80081</v>
          </cell>
          <cell r="Q283">
            <v>696</v>
          </cell>
          <cell r="R283">
            <v>2088</v>
          </cell>
        </row>
        <row r="284">
          <cell r="B284" t="str">
            <v>109004-000600</v>
          </cell>
          <cell r="C284" t="str">
            <v>MM VIDRIOS Y SUPERFICIES 5/1 L/116 PLT</v>
          </cell>
          <cell r="D284">
            <v>5</v>
          </cell>
          <cell r="E284">
            <v>42879</v>
          </cell>
          <cell r="F284">
            <v>42879</v>
          </cell>
          <cell r="G284" t="str">
            <v>EM 106786</v>
          </cell>
          <cell r="H284">
            <v>18</v>
          </cell>
          <cell r="I284">
            <v>3539.5738900000001</v>
          </cell>
          <cell r="J284">
            <v>63712.33</v>
          </cell>
          <cell r="K284">
            <v>18</v>
          </cell>
          <cell r="L284">
            <v>63712.33</v>
          </cell>
          <cell r="M284" t="str">
            <v>MM</v>
          </cell>
          <cell r="N284" t="str">
            <v>VIDRIOS Y SUPERFICIES 5/1</v>
          </cell>
          <cell r="O284">
            <v>0</v>
          </cell>
          <cell r="P284" t="str">
            <v>DETERGENTE 80081</v>
          </cell>
          <cell r="Q284">
            <v>696</v>
          </cell>
          <cell r="R284">
            <v>12528</v>
          </cell>
        </row>
        <row r="285">
          <cell r="B285" t="str">
            <v>109004-000600</v>
          </cell>
          <cell r="C285" t="str">
            <v>MM VIDRIOS Y SUPERFICIES 5/1 L/116 PLT</v>
          </cell>
          <cell r="D285">
            <v>5</v>
          </cell>
          <cell r="E285">
            <v>42879</v>
          </cell>
          <cell r="F285">
            <v>42879</v>
          </cell>
          <cell r="G285" t="str">
            <v>EM 106788</v>
          </cell>
          <cell r="H285">
            <v>30</v>
          </cell>
          <cell r="I285">
            <v>3539.58833</v>
          </cell>
          <cell r="J285">
            <v>106187.65</v>
          </cell>
          <cell r="K285">
            <v>48</v>
          </cell>
          <cell r="L285">
            <v>169899.98</v>
          </cell>
          <cell r="M285" t="str">
            <v>MM</v>
          </cell>
          <cell r="N285" t="str">
            <v>VIDRIOS Y SUPERFICIES 5/1</v>
          </cell>
          <cell r="O285">
            <v>0</v>
          </cell>
          <cell r="P285" t="str">
            <v>DETERGENTE 80081</v>
          </cell>
          <cell r="Q285">
            <v>696</v>
          </cell>
          <cell r="R285">
            <v>20880</v>
          </cell>
        </row>
        <row r="286">
          <cell r="B286" t="str">
            <v>109004-000600</v>
          </cell>
          <cell r="C286" t="str">
            <v>MM VIDRIOS Y SUPERFICIES 5/1 L/116 PLT</v>
          </cell>
          <cell r="D286">
            <v>5</v>
          </cell>
          <cell r="E286">
            <v>42879</v>
          </cell>
          <cell r="F286">
            <v>42879</v>
          </cell>
          <cell r="G286" t="str">
            <v>EM 106789</v>
          </cell>
          <cell r="H286">
            <v>9</v>
          </cell>
          <cell r="I286">
            <v>3539.58889</v>
          </cell>
          <cell r="J286">
            <v>31856.3</v>
          </cell>
          <cell r="K286">
            <v>57</v>
          </cell>
          <cell r="L286">
            <v>201756.28</v>
          </cell>
          <cell r="M286" t="str">
            <v>MM</v>
          </cell>
          <cell r="N286" t="str">
            <v>VIDRIOS Y SUPERFICIES 5/1</v>
          </cell>
          <cell r="O286">
            <v>0</v>
          </cell>
          <cell r="P286" t="str">
            <v>DETERGENTE 80081</v>
          </cell>
          <cell r="Q286">
            <v>696</v>
          </cell>
          <cell r="R286">
            <v>6264</v>
          </cell>
        </row>
        <row r="287">
          <cell r="B287" t="str">
            <v>109004-000600</v>
          </cell>
          <cell r="C287" t="str">
            <v>MM VIDRIOS Y SUPERFICIES 5/1 L/116 PLT</v>
          </cell>
          <cell r="D287">
            <v>5</v>
          </cell>
          <cell r="E287">
            <v>42885</v>
          </cell>
          <cell r="F287">
            <v>42885</v>
          </cell>
          <cell r="G287" t="str">
            <v>EM 107029</v>
          </cell>
          <cell r="H287">
            <v>9</v>
          </cell>
          <cell r="I287">
            <v>3547.2611099999999</v>
          </cell>
          <cell r="J287">
            <v>31925.35</v>
          </cell>
          <cell r="K287">
            <v>20</v>
          </cell>
          <cell r="L287">
            <v>70860.78</v>
          </cell>
          <cell r="M287" t="str">
            <v>MM</v>
          </cell>
          <cell r="N287" t="str">
            <v>VIDRIOS Y SUPERFICIES 5/1</v>
          </cell>
          <cell r="O287">
            <v>0</v>
          </cell>
          <cell r="P287" t="str">
            <v>DETERGENTE 80081</v>
          </cell>
          <cell r="Q287">
            <v>696</v>
          </cell>
          <cell r="R287">
            <v>6264</v>
          </cell>
        </row>
        <row r="288">
          <cell r="B288" t="str">
            <v>109004-000600</v>
          </cell>
          <cell r="C288" t="str">
            <v>MM VIDRIOS Y SUPERFICIES 5/1 L/116 PLT</v>
          </cell>
          <cell r="D288">
            <v>5</v>
          </cell>
          <cell r="E288">
            <v>42885</v>
          </cell>
          <cell r="F288">
            <v>42885</v>
          </cell>
          <cell r="G288" t="str">
            <v>EM 107030</v>
          </cell>
          <cell r="H288">
            <v>27</v>
          </cell>
          <cell r="I288">
            <v>3547.2622200000001</v>
          </cell>
          <cell r="J288">
            <v>95776.08</v>
          </cell>
          <cell r="K288">
            <v>47</v>
          </cell>
          <cell r="L288">
            <v>166636.85999999999</v>
          </cell>
          <cell r="M288" t="str">
            <v>MM</v>
          </cell>
          <cell r="N288" t="str">
            <v>VIDRIOS Y SUPERFICIES 5/1</v>
          </cell>
          <cell r="O288">
            <v>0</v>
          </cell>
          <cell r="P288" t="str">
            <v>DETERGENTE 80081</v>
          </cell>
          <cell r="Q288">
            <v>696</v>
          </cell>
          <cell r="R288">
            <v>18792</v>
          </cell>
        </row>
        <row r="289">
          <cell r="B289" t="str">
            <v>109004-000600</v>
          </cell>
          <cell r="C289" t="str">
            <v>MM VIDRIOS Y SUPERFICIES 5/1 L/116 PLT</v>
          </cell>
          <cell r="D289">
            <v>5</v>
          </cell>
          <cell r="E289">
            <v>42885</v>
          </cell>
          <cell r="F289">
            <v>42885</v>
          </cell>
          <cell r="G289" t="str">
            <v>EM 107031</v>
          </cell>
          <cell r="H289">
            <v>9</v>
          </cell>
          <cell r="I289">
            <v>3547.26</v>
          </cell>
          <cell r="J289">
            <v>31925.34</v>
          </cell>
          <cell r="K289">
            <v>56</v>
          </cell>
          <cell r="L289">
            <v>198562.2</v>
          </cell>
          <cell r="M289" t="str">
            <v>MM</v>
          </cell>
          <cell r="N289" t="str">
            <v>VIDRIOS Y SUPERFICIES 5/1</v>
          </cell>
          <cell r="O289">
            <v>0</v>
          </cell>
          <cell r="P289" t="str">
            <v>DETERGENTE 80081</v>
          </cell>
          <cell r="Q289">
            <v>696</v>
          </cell>
          <cell r="R289">
            <v>6264</v>
          </cell>
        </row>
        <row r="290">
          <cell r="B290" t="str">
            <v>109004-000600</v>
          </cell>
          <cell r="C290" t="str">
            <v>MM VIDRIOS Y SUPERFICIES 5/1 L/116 PLT</v>
          </cell>
          <cell r="D290">
            <v>5</v>
          </cell>
          <cell r="E290">
            <v>42886</v>
          </cell>
          <cell r="F290">
            <v>42886</v>
          </cell>
          <cell r="G290" t="str">
            <v>EM 107092</v>
          </cell>
          <cell r="H290">
            <v>12</v>
          </cell>
          <cell r="I290">
            <v>3574.88</v>
          </cell>
          <cell r="J290">
            <v>42898.559999999998</v>
          </cell>
          <cell r="K290">
            <v>17</v>
          </cell>
          <cell r="L290">
            <v>60627.33</v>
          </cell>
          <cell r="M290" t="str">
            <v>MM</v>
          </cell>
          <cell r="N290" t="str">
            <v>VIDRIOS Y SUPERFICIES 5/1</v>
          </cell>
          <cell r="O290">
            <v>0</v>
          </cell>
          <cell r="P290" t="str">
            <v>DETERGENTE 80081</v>
          </cell>
          <cell r="Q290">
            <v>696</v>
          </cell>
          <cell r="R290">
            <v>8352</v>
          </cell>
        </row>
        <row r="291">
          <cell r="B291" t="str">
            <v>109005-000600</v>
          </cell>
          <cell r="C291" t="str">
            <v>MM BAÑOS Y AZULEJOS 5/1 L/116 PLT</v>
          </cell>
          <cell r="D291">
            <v>1</v>
          </cell>
          <cell r="E291">
            <v>42858</v>
          </cell>
          <cell r="F291">
            <v>42855</v>
          </cell>
          <cell r="G291" t="str">
            <v>EM 105719</v>
          </cell>
          <cell r="H291">
            <v>44</v>
          </cell>
          <cell r="I291">
            <v>4355.6270500000001</v>
          </cell>
          <cell r="J291">
            <v>191647.59</v>
          </cell>
          <cell r="K291">
            <v>89</v>
          </cell>
          <cell r="L291">
            <v>387529.56</v>
          </cell>
          <cell r="M291" t="str">
            <v>MM</v>
          </cell>
          <cell r="N291" t="str">
            <v>BAÑOS Y AZULEJOS 5/1</v>
          </cell>
          <cell r="O291">
            <v>0</v>
          </cell>
          <cell r="P291" t="str">
            <v>PARA MOSAICOS Y AZULEJOS</v>
          </cell>
          <cell r="Q291">
            <v>696</v>
          </cell>
          <cell r="R291">
            <v>30624</v>
          </cell>
        </row>
        <row r="292">
          <cell r="B292" t="str">
            <v>109005-000600</v>
          </cell>
          <cell r="C292" t="str">
            <v>MM BAÑOS Y AZULEJOS 5/1 L/116 PLT</v>
          </cell>
          <cell r="D292">
            <v>1</v>
          </cell>
          <cell r="E292">
            <v>42859</v>
          </cell>
          <cell r="F292">
            <v>42855</v>
          </cell>
          <cell r="G292" t="str">
            <v>EM 105759</v>
          </cell>
          <cell r="H292">
            <v>58</v>
          </cell>
          <cell r="I292">
            <v>4562.0975900000003</v>
          </cell>
          <cell r="J292">
            <v>264601.65999999997</v>
          </cell>
          <cell r="K292">
            <v>102</v>
          </cell>
          <cell r="L292">
            <v>462461.77</v>
          </cell>
          <cell r="M292" t="str">
            <v>MM</v>
          </cell>
          <cell r="N292" t="str">
            <v>BAÑOS Y AZULEJOS 5/1</v>
          </cell>
          <cell r="O292">
            <v>0</v>
          </cell>
          <cell r="P292" t="str">
            <v>PARA MOSAICOS Y AZULEJOS</v>
          </cell>
          <cell r="Q292">
            <v>696</v>
          </cell>
          <cell r="R292">
            <v>40368</v>
          </cell>
        </row>
        <row r="293">
          <cell r="B293" t="str">
            <v>109005-000600</v>
          </cell>
          <cell r="C293" t="str">
            <v>MM BAÑOS Y AZULEJOS 5/1 L/116 PLT</v>
          </cell>
          <cell r="D293">
            <v>5</v>
          </cell>
          <cell r="E293">
            <v>42857</v>
          </cell>
          <cell r="F293">
            <v>42857</v>
          </cell>
          <cell r="G293" t="str">
            <v>EM 105626</v>
          </cell>
          <cell r="H293">
            <v>11</v>
          </cell>
          <cell r="I293">
            <v>4299.86546</v>
          </cell>
          <cell r="J293">
            <v>47298.52</v>
          </cell>
          <cell r="K293">
            <v>11</v>
          </cell>
          <cell r="L293">
            <v>47298.52</v>
          </cell>
          <cell r="M293" t="str">
            <v>MM</v>
          </cell>
          <cell r="N293" t="str">
            <v>BAÑOS Y AZULEJOS 5/1</v>
          </cell>
          <cell r="O293">
            <v>0</v>
          </cell>
          <cell r="P293" t="str">
            <v>PARA MOSAICOS Y AZULEJOS</v>
          </cell>
          <cell r="Q293">
            <v>696</v>
          </cell>
          <cell r="R293">
            <v>7656</v>
          </cell>
        </row>
        <row r="294">
          <cell r="B294" t="str">
            <v>109005-000600</v>
          </cell>
          <cell r="C294" t="str">
            <v>MM BAÑOS Y AZULEJOS 5/1 L/116 PLT</v>
          </cell>
          <cell r="D294">
            <v>5</v>
          </cell>
          <cell r="E294">
            <v>42857</v>
          </cell>
          <cell r="F294">
            <v>42857</v>
          </cell>
          <cell r="G294" t="str">
            <v>EM 105627</v>
          </cell>
          <cell r="H294">
            <v>15</v>
          </cell>
          <cell r="I294">
            <v>4299.8646699999999</v>
          </cell>
          <cell r="J294">
            <v>64497.97</v>
          </cell>
          <cell r="K294">
            <v>26</v>
          </cell>
          <cell r="L294">
            <v>111796.49</v>
          </cell>
          <cell r="M294" t="str">
            <v>MM</v>
          </cell>
          <cell r="N294" t="str">
            <v>BAÑOS Y AZULEJOS 5/1</v>
          </cell>
          <cell r="O294">
            <v>0</v>
          </cell>
          <cell r="P294" t="str">
            <v>PARA MOSAICOS Y AZULEJOS</v>
          </cell>
          <cell r="Q294">
            <v>696</v>
          </cell>
          <cell r="R294">
            <v>10440</v>
          </cell>
        </row>
        <row r="295">
          <cell r="B295" t="str">
            <v>109005-000600</v>
          </cell>
          <cell r="C295" t="str">
            <v>MM BAÑOS Y AZULEJOS 5/1 L/116 PLT</v>
          </cell>
          <cell r="D295">
            <v>5</v>
          </cell>
          <cell r="E295">
            <v>42858</v>
          </cell>
          <cell r="F295">
            <v>42857</v>
          </cell>
          <cell r="G295" t="str">
            <v>EM 105659</v>
          </cell>
          <cell r="H295">
            <v>12</v>
          </cell>
          <cell r="I295">
            <v>4354.8374999999996</v>
          </cell>
          <cell r="J295">
            <v>52258.05</v>
          </cell>
          <cell r="K295">
            <v>13</v>
          </cell>
          <cell r="L295">
            <v>56557.91</v>
          </cell>
          <cell r="M295" t="str">
            <v>MM</v>
          </cell>
          <cell r="N295" t="str">
            <v>BAÑOS Y AZULEJOS 5/1</v>
          </cell>
          <cell r="O295">
            <v>0</v>
          </cell>
          <cell r="P295" t="str">
            <v>PARA MOSAICOS Y AZULEJOS</v>
          </cell>
          <cell r="Q295">
            <v>696</v>
          </cell>
          <cell r="R295">
            <v>8352</v>
          </cell>
        </row>
        <row r="296">
          <cell r="B296" t="str">
            <v>109005-000600</v>
          </cell>
          <cell r="C296" t="str">
            <v>MM BAÑOS Y AZULEJOS 5/1 L/116 PLT</v>
          </cell>
          <cell r="D296">
            <v>5</v>
          </cell>
          <cell r="E296">
            <v>42858</v>
          </cell>
          <cell r="F296">
            <v>42857</v>
          </cell>
          <cell r="G296" t="str">
            <v>EM 105660</v>
          </cell>
          <cell r="H296">
            <v>7</v>
          </cell>
          <cell r="I296">
            <v>4354.8385699999999</v>
          </cell>
          <cell r="J296">
            <v>30483.87</v>
          </cell>
          <cell r="K296">
            <v>20</v>
          </cell>
          <cell r="L296">
            <v>87041.78</v>
          </cell>
          <cell r="M296" t="str">
            <v>MM</v>
          </cell>
          <cell r="N296" t="str">
            <v>BAÑOS Y AZULEJOS 5/1</v>
          </cell>
          <cell r="O296">
            <v>0</v>
          </cell>
          <cell r="P296" t="str">
            <v>PARA MOSAICOS Y AZULEJOS</v>
          </cell>
          <cell r="Q296">
            <v>696</v>
          </cell>
          <cell r="R296">
            <v>4872</v>
          </cell>
        </row>
        <row r="297">
          <cell r="B297" t="str">
            <v>109005-000600</v>
          </cell>
          <cell r="C297" t="str">
            <v>MM BAÑOS Y AZULEJOS 5/1 L/116 PLT</v>
          </cell>
          <cell r="D297">
            <v>5</v>
          </cell>
          <cell r="E297">
            <v>42858</v>
          </cell>
          <cell r="F297">
            <v>42857</v>
          </cell>
          <cell r="G297" t="str">
            <v>EM 105661</v>
          </cell>
          <cell r="H297">
            <v>13</v>
          </cell>
          <cell r="I297">
            <v>4354.8361500000001</v>
          </cell>
          <cell r="J297">
            <v>56612.87</v>
          </cell>
          <cell r="K297">
            <v>33</v>
          </cell>
          <cell r="L297">
            <v>143654.65</v>
          </cell>
          <cell r="M297" t="str">
            <v>MM</v>
          </cell>
          <cell r="N297" t="str">
            <v>BAÑOS Y AZULEJOS 5/1</v>
          </cell>
          <cell r="O297">
            <v>0</v>
          </cell>
          <cell r="P297" t="str">
            <v>PARA MOSAICOS Y AZULEJOS</v>
          </cell>
          <cell r="Q297">
            <v>696</v>
          </cell>
          <cell r="R297">
            <v>9048</v>
          </cell>
        </row>
        <row r="298">
          <cell r="B298" t="str">
            <v>109005-000600</v>
          </cell>
          <cell r="C298" t="str">
            <v>MM BAÑOS Y AZULEJOS 5/1 L/116 PLT</v>
          </cell>
          <cell r="D298">
            <v>5</v>
          </cell>
          <cell r="E298">
            <v>42858</v>
          </cell>
          <cell r="F298">
            <v>42857</v>
          </cell>
          <cell r="G298" t="str">
            <v>EM 105662</v>
          </cell>
          <cell r="H298">
            <v>18</v>
          </cell>
          <cell r="I298">
            <v>4354.8361100000002</v>
          </cell>
          <cell r="J298">
            <v>78387.05</v>
          </cell>
          <cell r="K298">
            <v>51</v>
          </cell>
          <cell r="L298">
            <v>222041.7</v>
          </cell>
          <cell r="M298" t="str">
            <v>MM</v>
          </cell>
          <cell r="N298" t="str">
            <v>BAÑOS Y AZULEJOS 5/1</v>
          </cell>
          <cell r="O298">
            <v>0</v>
          </cell>
          <cell r="P298" t="str">
            <v>PARA MOSAICOS Y AZULEJOS</v>
          </cell>
          <cell r="Q298">
            <v>696</v>
          </cell>
          <cell r="R298">
            <v>12528</v>
          </cell>
        </row>
        <row r="299">
          <cell r="B299" t="str">
            <v>109005-000600</v>
          </cell>
          <cell r="C299" t="str">
            <v>MM BAÑOS Y AZULEJOS 5/1 L/116 PLT</v>
          </cell>
          <cell r="D299">
            <v>5</v>
          </cell>
          <cell r="E299">
            <v>42858</v>
          </cell>
          <cell r="F299">
            <v>42857</v>
          </cell>
          <cell r="G299" t="str">
            <v>EM 105663</v>
          </cell>
          <cell r="H299">
            <v>13</v>
          </cell>
          <cell r="I299">
            <v>4354.8361500000001</v>
          </cell>
          <cell r="J299">
            <v>56612.87</v>
          </cell>
          <cell r="K299">
            <v>64</v>
          </cell>
          <cell r="L299">
            <v>278654.57</v>
          </cell>
          <cell r="M299" t="str">
            <v>MM</v>
          </cell>
          <cell r="N299" t="str">
            <v>BAÑOS Y AZULEJOS 5/1</v>
          </cell>
          <cell r="O299">
            <v>0</v>
          </cell>
          <cell r="P299" t="str">
            <v>PARA MOSAICOS Y AZULEJOS</v>
          </cell>
          <cell r="Q299">
            <v>696</v>
          </cell>
          <cell r="R299">
            <v>9048</v>
          </cell>
        </row>
        <row r="300">
          <cell r="B300" t="str">
            <v>109005-000600</v>
          </cell>
          <cell r="C300" t="str">
            <v>MM BAÑOS Y AZULEJOS 5/1 L/116 PLT</v>
          </cell>
          <cell r="D300">
            <v>5</v>
          </cell>
          <cell r="E300">
            <v>42858</v>
          </cell>
          <cell r="F300">
            <v>42857</v>
          </cell>
          <cell r="G300" t="str">
            <v>EM 105665</v>
          </cell>
          <cell r="H300">
            <v>11</v>
          </cell>
          <cell r="I300">
            <v>4355.4918200000002</v>
          </cell>
          <cell r="J300">
            <v>47910.41</v>
          </cell>
          <cell r="K300">
            <v>75</v>
          </cell>
          <cell r="L300">
            <v>326564.98</v>
          </cell>
          <cell r="M300" t="str">
            <v>MM</v>
          </cell>
          <cell r="N300" t="str">
            <v>BAÑOS Y AZULEJOS 5/1</v>
          </cell>
          <cell r="O300">
            <v>0</v>
          </cell>
          <cell r="P300" t="str">
            <v>PARA MOSAICOS Y AZULEJOS</v>
          </cell>
          <cell r="Q300">
            <v>696</v>
          </cell>
          <cell r="R300">
            <v>7656</v>
          </cell>
        </row>
        <row r="301">
          <cell r="B301" t="str">
            <v>109005-000600</v>
          </cell>
          <cell r="C301" t="str">
            <v>MM BAÑOS Y AZULEJOS 5/1 L/116 PLT</v>
          </cell>
          <cell r="D301">
            <v>5</v>
          </cell>
          <cell r="E301">
            <v>42858</v>
          </cell>
          <cell r="F301">
            <v>42857</v>
          </cell>
          <cell r="G301" t="str">
            <v>EM 105666</v>
          </cell>
          <cell r="H301">
            <v>6</v>
          </cell>
          <cell r="I301">
            <v>4355.49</v>
          </cell>
          <cell r="J301">
            <v>26132.94</v>
          </cell>
          <cell r="K301">
            <v>69</v>
          </cell>
          <cell r="L301">
            <v>300447.52</v>
          </cell>
          <cell r="M301" t="str">
            <v>MM</v>
          </cell>
          <cell r="N301" t="str">
            <v>BAÑOS Y AZULEJOS 5/1</v>
          </cell>
          <cell r="O301">
            <v>0</v>
          </cell>
          <cell r="P301" t="str">
            <v>PARA MOSAICOS Y AZULEJOS</v>
          </cell>
          <cell r="Q301">
            <v>696</v>
          </cell>
          <cell r="R301">
            <v>4176</v>
          </cell>
        </row>
        <row r="302">
          <cell r="B302" t="str">
            <v>109005-000600</v>
          </cell>
          <cell r="C302" t="str">
            <v>MM BAÑOS Y AZULEJOS 5/1 L/116 PLT</v>
          </cell>
          <cell r="D302">
            <v>5</v>
          </cell>
          <cell r="E302">
            <v>42858</v>
          </cell>
          <cell r="F302">
            <v>42857</v>
          </cell>
          <cell r="G302" t="str">
            <v>EM 105667</v>
          </cell>
          <cell r="H302">
            <v>10</v>
          </cell>
          <cell r="I302">
            <v>4355.491</v>
          </cell>
          <cell r="J302">
            <v>43554.91</v>
          </cell>
          <cell r="K302">
            <v>27</v>
          </cell>
          <cell r="L302">
            <v>117578.21</v>
          </cell>
          <cell r="M302" t="str">
            <v>MM</v>
          </cell>
          <cell r="N302" t="str">
            <v>BAÑOS Y AZULEJOS 5/1</v>
          </cell>
          <cell r="O302">
            <v>0</v>
          </cell>
          <cell r="P302" t="str">
            <v>PARA MOSAICOS Y AZULEJOS</v>
          </cell>
          <cell r="Q302">
            <v>696</v>
          </cell>
          <cell r="R302">
            <v>6960</v>
          </cell>
        </row>
        <row r="303">
          <cell r="B303" t="str">
            <v>109005-000600</v>
          </cell>
          <cell r="C303" t="str">
            <v>MM BAÑOS Y AZULEJOS 5/1 L/116 PLT</v>
          </cell>
          <cell r="D303">
            <v>5</v>
          </cell>
          <cell r="E303">
            <v>42858</v>
          </cell>
          <cell r="F303">
            <v>42857</v>
          </cell>
          <cell r="G303" t="str">
            <v>EM 105668</v>
          </cell>
          <cell r="H303">
            <v>15</v>
          </cell>
          <cell r="I303">
            <v>4355.4913299999998</v>
          </cell>
          <cell r="J303">
            <v>65332.37</v>
          </cell>
          <cell r="K303">
            <v>24</v>
          </cell>
          <cell r="L303">
            <v>104525.11</v>
          </cell>
          <cell r="M303" t="str">
            <v>MM</v>
          </cell>
          <cell r="N303" t="str">
            <v>BAÑOS Y AZULEJOS 5/1</v>
          </cell>
          <cell r="O303">
            <v>0</v>
          </cell>
          <cell r="P303" t="str">
            <v>PARA MOSAICOS Y AZULEJOS</v>
          </cell>
          <cell r="Q303">
            <v>696</v>
          </cell>
          <cell r="R303">
            <v>10440</v>
          </cell>
        </row>
        <row r="304">
          <cell r="B304" t="str">
            <v>109005-000600</v>
          </cell>
          <cell r="C304" t="str">
            <v>MM BAÑOS Y AZULEJOS 5/1 L/116 PLT</v>
          </cell>
          <cell r="D304">
            <v>5</v>
          </cell>
          <cell r="E304">
            <v>42858</v>
          </cell>
          <cell r="F304">
            <v>42857</v>
          </cell>
          <cell r="G304" t="str">
            <v>EM 105670</v>
          </cell>
          <cell r="H304">
            <v>7</v>
          </cell>
          <cell r="I304">
            <v>4355.6271399999996</v>
          </cell>
          <cell r="J304">
            <v>30489.39</v>
          </cell>
          <cell r="K304">
            <v>17</v>
          </cell>
          <cell r="L304">
            <v>74041.52</v>
          </cell>
          <cell r="M304" t="str">
            <v>MM</v>
          </cell>
          <cell r="N304" t="str">
            <v>BAÑOS Y AZULEJOS 5/1</v>
          </cell>
          <cell r="O304">
            <v>0</v>
          </cell>
          <cell r="P304" t="str">
            <v>PARA MOSAICOS Y AZULEJOS</v>
          </cell>
          <cell r="Q304">
            <v>696</v>
          </cell>
          <cell r="R304">
            <v>4872</v>
          </cell>
        </row>
        <row r="305">
          <cell r="B305" t="str">
            <v>109005-000600</v>
          </cell>
          <cell r="C305" t="str">
            <v>MM BAÑOS Y AZULEJOS 5/1 L/116 PLT</v>
          </cell>
          <cell r="D305">
            <v>5</v>
          </cell>
          <cell r="E305">
            <v>42858</v>
          </cell>
          <cell r="F305">
            <v>42858</v>
          </cell>
          <cell r="G305" t="str">
            <v>EM 105734</v>
          </cell>
          <cell r="H305">
            <v>8</v>
          </cell>
          <cell r="I305">
            <v>4562.7212499999996</v>
          </cell>
          <cell r="J305">
            <v>36501.769999999997</v>
          </cell>
          <cell r="K305">
            <v>8</v>
          </cell>
          <cell r="L305">
            <v>36501.769999999997</v>
          </cell>
          <cell r="M305" t="str">
            <v>MM</v>
          </cell>
          <cell r="N305" t="str">
            <v>BAÑOS Y AZULEJOS 5/1</v>
          </cell>
          <cell r="O305">
            <v>0</v>
          </cell>
          <cell r="P305" t="str">
            <v>PARA MOSAICOS Y AZULEJOS</v>
          </cell>
          <cell r="Q305">
            <v>696</v>
          </cell>
          <cell r="R305">
            <v>5568</v>
          </cell>
        </row>
        <row r="306">
          <cell r="B306" t="str">
            <v>109005-000600</v>
          </cell>
          <cell r="C306" t="str">
            <v>MM BAÑOS Y AZULEJOS 5/1 L/116 PLT</v>
          </cell>
          <cell r="D306">
            <v>5</v>
          </cell>
          <cell r="E306">
            <v>42858</v>
          </cell>
          <cell r="F306">
            <v>42858</v>
          </cell>
          <cell r="G306" t="str">
            <v>EM 105735</v>
          </cell>
          <cell r="H306">
            <v>7</v>
          </cell>
          <cell r="I306">
            <v>4562.72</v>
          </cell>
          <cell r="J306">
            <v>31939.040000000001</v>
          </cell>
          <cell r="K306">
            <v>15</v>
          </cell>
          <cell r="L306">
            <v>68440.81</v>
          </cell>
          <cell r="M306" t="str">
            <v>MM</v>
          </cell>
          <cell r="N306" t="str">
            <v>BAÑOS Y AZULEJOS 5/1</v>
          </cell>
          <cell r="O306">
            <v>0</v>
          </cell>
          <cell r="P306" t="str">
            <v>PARA MOSAICOS Y AZULEJOS</v>
          </cell>
          <cell r="Q306">
            <v>696</v>
          </cell>
          <cell r="R306">
            <v>4872</v>
          </cell>
        </row>
        <row r="307">
          <cell r="B307" t="str">
            <v>109005-000600</v>
          </cell>
          <cell r="C307" t="str">
            <v>MM BAÑOS Y AZULEJOS 5/1 L/116 PLT</v>
          </cell>
          <cell r="D307">
            <v>5</v>
          </cell>
          <cell r="E307">
            <v>42858</v>
          </cell>
          <cell r="F307">
            <v>42858</v>
          </cell>
          <cell r="G307" t="str">
            <v>EM 105736</v>
          </cell>
          <cell r="H307">
            <v>15</v>
          </cell>
          <cell r="I307">
            <v>4562.7206699999997</v>
          </cell>
          <cell r="J307">
            <v>68440.81</v>
          </cell>
          <cell r="K307">
            <v>30</v>
          </cell>
          <cell r="L307">
            <v>136881.62</v>
          </cell>
          <cell r="M307" t="str">
            <v>MM</v>
          </cell>
          <cell r="N307" t="str">
            <v>BAÑOS Y AZULEJOS 5/1</v>
          </cell>
          <cell r="O307">
            <v>0</v>
          </cell>
          <cell r="P307" t="str">
            <v>PARA MOSAICOS Y AZULEJOS</v>
          </cell>
          <cell r="Q307">
            <v>696</v>
          </cell>
          <cell r="R307">
            <v>10440</v>
          </cell>
        </row>
        <row r="308">
          <cell r="B308" t="str">
            <v>109005-000600</v>
          </cell>
          <cell r="C308" t="str">
            <v>MM BAÑOS Y AZULEJOS 5/1 L/116 PLT</v>
          </cell>
          <cell r="D308">
            <v>5</v>
          </cell>
          <cell r="E308">
            <v>42859</v>
          </cell>
          <cell r="F308">
            <v>42858</v>
          </cell>
          <cell r="G308" t="str">
            <v>EM 105750</v>
          </cell>
          <cell r="H308">
            <v>11</v>
          </cell>
          <cell r="I308">
            <v>4562.0954599999995</v>
          </cell>
          <cell r="J308">
            <v>50183.05</v>
          </cell>
          <cell r="K308">
            <v>11</v>
          </cell>
          <cell r="L308">
            <v>50183.05</v>
          </cell>
          <cell r="M308" t="str">
            <v>MM</v>
          </cell>
          <cell r="N308" t="str">
            <v>BAÑOS Y AZULEJOS 5/1</v>
          </cell>
          <cell r="O308">
            <v>0</v>
          </cell>
          <cell r="P308" t="str">
            <v>PARA MOSAICOS Y AZULEJOS</v>
          </cell>
          <cell r="Q308">
            <v>696</v>
          </cell>
          <cell r="R308">
            <v>7656</v>
          </cell>
        </row>
        <row r="309">
          <cell r="B309" t="str">
            <v>109005-000600</v>
          </cell>
          <cell r="C309" t="str">
            <v>MM BAÑOS Y AZULEJOS 5/1 L/116 PLT</v>
          </cell>
          <cell r="D309">
            <v>5</v>
          </cell>
          <cell r="E309">
            <v>42859</v>
          </cell>
          <cell r="F309">
            <v>42858</v>
          </cell>
          <cell r="G309" t="str">
            <v>EM 105751</v>
          </cell>
          <cell r="H309">
            <v>16</v>
          </cell>
          <cell r="I309">
            <v>4562.0956299999998</v>
          </cell>
          <cell r="J309">
            <v>72993.53</v>
          </cell>
          <cell r="K309">
            <v>27</v>
          </cell>
          <cell r="L309">
            <v>123176.58</v>
          </cell>
          <cell r="M309" t="str">
            <v>MM</v>
          </cell>
          <cell r="N309" t="str">
            <v>BAÑOS Y AZULEJOS 5/1</v>
          </cell>
          <cell r="O309">
            <v>0</v>
          </cell>
          <cell r="P309" t="str">
            <v>PARA MOSAICOS Y AZULEJOS</v>
          </cell>
          <cell r="Q309">
            <v>696</v>
          </cell>
          <cell r="R309">
            <v>11136</v>
          </cell>
        </row>
        <row r="310">
          <cell r="B310" t="str">
            <v>109005-000600</v>
          </cell>
          <cell r="C310" t="str">
            <v>MM BAÑOS Y AZULEJOS 5/1 L/116 PLT</v>
          </cell>
          <cell r="D310">
            <v>5</v>
          </cell>
          <cell r="E310">
            <v>42859</v>
          </cell>
          <cell r="F310">
            <v>42858</v>
          </cell>
          <cell r="G310" t="str">
            <v>EM 105753</v>
          </cell>
          <cell r="H310">
            <v>11</v>
          </cell>
          <cell r="I310">
            <v>4562.0963599999995</v>
          </cell>
          <cell r="J310">
            <v>50183.06</v>
          </cell>
          <cell r="K310">
            <v>38</v>
          </cell>
          <cell r="L310">
            <v>173359.64</v>
          </cell>
          <cell r="M310" t="str">
            <v>MM</v>
          </cell>
          <cell r="N310" t="str">
            <v>BAÑOS Y AZULEJOS 5/1</v>
          </cell>
          <cell r="O310">
            <v>0</v>
          </cell>
          <cell r="P310" t="str">
            <v>PARA MOSAICOS Y AZULEJOS</v>
          </cell>
          <cell r="Q310">
            <v>696</v>
          </cell>
          <cell r="R310">
            <v>7656</v>
          </cell>
        </row>
        <row r="311">
          <cell r="B311" t="str">
            <v>109005-000600</v>
          </cell>
          <cell r="C311" t="str">
            <v>MM BAÑOS Y AZULEJOS 5/1 L/116 PLT</v>
          </cell>
          <cell r="D311">
            <v>5</v>
          </cell>
          <cell r="E311">
            <v>42859</v>
          </cell>
          <cell r="F311">
            <v>42858</v>
          </cell>
          <cell r="G311" t="str">
            <v>EM 105754</v>
          </cell>
          <cell r="H311">
            <v>15</v>
          </cell>
          <cell r="I311">
            <v>4562.0959999999995</v>
          </cell>
          <cell r="J311">
            <v>68431.44</v>
          </cell>
          <cell r="K311">
            <v>30</v>
          </cell>
          <cell r="L311">
            <v>136862.88</v>
          </cell>
          <cell r="M311" t="str">
            <v>MM</v>
          </cell>
          <cell r="N311" t="str">
            <v>BAÑOS Y AZULEJOS 5/1</v>
          </cell>
          <cell r="O311">
            <v>0</v>
          </cell>
          <cell r="P311" t="str">
            <v>PARA MOSAICOS Y AZULEJOS</v>
          </cell>
          <cell r="Q311">
            <v>696</v>
          </cell>
          <cell r="R311">
            <v>10440</v>
          </cell>
        </row>
        <row r="312">
          <cell r="B312" t="str">
            <v>109005-000600</v>
          </cell>
          <cell r="C312" t="str">
            <v>MM BAÑOS Y AZULEJOS 5/1 L/116 PLT</v>
          </cell>
          <cell r="D312">
            <v>5</v>
          </cell>
          <cell r="E312">
            <v>42859</v>
          </cell>
          <cell r="F312">
            <v>42858</v>
          </cell>
          <cell r="G312" t="str">
            <v>EM 105755</v>
          </cell>
          <cell r="H312">
            <v>13</v>
          </cell>
          <cell r="I312">
            <v>4562.0961500000003</v>
          </cell>
          <cell r="J312">
            <v>59307.25</v>
          </cell>
          <cell r="K312">
            <v>43</v>
          </cell>
          <cell r="L312">
            <v>196170.13</v>
          </cell>
          <cell r="M312" t="str">
            <v>MM</v>
          </cell>
          <cell r="N312" t="str">
            <v>BAÑOS Y AZULEJOS 5/1</v>
          </cell>
          <cell r="O312">
            <v>0</v>
          </cell>
          <cell r="P312" t="str">
            <v>PARA MOSAICOS Y AZULEJOS</v>
          </cell>
          <cell r="Q312">
            <v>696</v>
          </cell>
          <cell r="R312">
            <v>9048</v>
          </cell>
        </row>
        <row r="313">
          <cell r="B313" t="str">
            <v>109005-000600</v>
          </cell>
          <cell r="C313" t="str">
            <v>MM BAÑOS Y AZULEJOS 5/1 L/116 PLT</v>
          </cell>
          <cell r="D313">
            <v>5</v>
          </cell>
          <cell r="E313">
            <v>42859</v>
          </cell>
          <cell r="F313">
            <v>42858</v>
          </cell>
          <cell r="G313" t="str">
            <v>EM 105757</v>
          </cell>
          <cell r="H313">
            <v>9</v>
          </cell>
          <cell r="I313">
            <v>4562.0955599999998</v>
          </cell>
          <cell r="J313">
            <v>41058.86</v>
          </cell>
          <cell r="K313">
            <v>52</v>
          </cell>
          <cell r="L313">
            <v>237228.99</v>
          </cell>
          <cell r="M313" t="str">
            <v>MM</v>
          </cell>
          <cell r="N313" t="str">
            <v>BAÑOS Y AZULEJOS 5/1</v>
          </cell>
          <cell r="O313">
            <v>0</v>
          </cell>
          <cell r="P313" t="str">
            <v>PARA MOSAICOS Y AZULEJOS</v>
          </cell>
          <cell r="Q313">
            <v>696</v>
          </cell>
          <cell r="R313">
            <v>6264</v>
          </cell>
        </row>
        <row r="314">
          <cell r="B314" t="str">
            <v>109005-000600</v>
          </cell>
          <cell r="C314" t="str">
            <v>MM BAÑOS Y AZULEJOS 5/1 L/116 PLT</v>
          </cell>
          <cell r="D314">
            <v>5</v>
          </cell>
          <cell r="E314">
            <v>42859</v>
          </cell>
          <cell r="F314">
            <v>42858</v>
          </cell>
          <cell r="G314" t="str">
            <v>EM 105758</v>
          </cell>
          <cell r="H314">
            <v>4</v>
          </cell>
          <cell r="I314">
            <v>4562.0974999999999</v>
          </cell>
          <cell r="J314">
            <v>18248.39</v>
          </cell>
          <cell r="K314">
            <v>56</v>
          </cell>
          <cell r="L314">
            <v>255477.38</v>
          </cell>
          <cell r="M314" t="str">
            <v>MM</v>
          </cell>
          <cell r="N314" t="str">
            <v>BAÑOS Y AZULEJOS 5/1</v>
          </cell>
          <cell r="O314">
            <v>0</v>
          </cell>
          <cell r="P314" t="str">
            <v>PARA MOSAICOS Y AZULEJOS</v>
          </cell>
          <cell r="Q314">
            <v>696</v>
          </cell>
          <cell r="R314">
            <v>2784</v>
          </cell>
        </row>
        <row r="315">
          <cell r="B315" t="str">
            <v>109005-000600</v>
          </cell>
          <cell r="C315" t="str">
            <v>MM BAÑOS Y AZULEJOS 5/1 L/116 PLT</v>
          </cell>
          <cell r="D315">
            <v>5</v>
          </cell>
          <cell r="E315">
            <v>42859</v>
          </cell>
          <cell r="F315">
            <v>42859</v>
          </cell>
          <cell r="G315" t="str">
            <v>EM 105774</v>
          </cell>
          <cell r="H315">
            <v>2</v>
          </cell>
          <cell r="I315">
            <v>4590.0249999999996</v>
          </cell>
          <cell r="J315">
            <v>9180.0499999999993</v>
          </cell>
          <cell r="K315">
            <v>3</v>
          </cell>
          <cell r="L315">
            <v>13723.97</v>
          </cell>
          <cell r="M315" t="str">
            <v>MM</v>
          </cell>
          <cell r="N315" t="str">
            <v>BAÑOS Y AZULEJOS 5/1</v>
          </cell>
          <cell r="O315">
            <v>0</v>
          </cell>
          <cell r="P315" t="str">
            <v>PARA MOSAICOS Y AZULEJOS</v>
          </cell>
          <cell r="Q315">
            <v>696</v>
          </cell>
          <cell r="R315">
            <v>1392</v>
          </cell>
        </row>
        <row r="316">
          <cell r="B316" t="str">
            <v>109005-000600</v>
          </cell>
          <cell r="C316" t="str">
            <v>MM BAÑOS Y AZULEJOS 5/1 L/116 PLT</v>
          </cell>
          <cell r="D316">
            <v>5</v>
          </cell>
          <cell r="E316">
            <v>42859</v>
          </cell>
          <cell r="F316">
            <v>42859</v>
          </cell>
          <cell r="G316" t="str">
            <v>EM 105799</v>
          </cell>
          <cell r="H316">
            <v>1</v>
          </cell>
          <cell r="I316">
            <v>4589.96</v>
          </cell>
          <cell r="J316">
            <v>4589.96</v>
          </cell>
          <cell r="K316">
            <v>2</v>
          </cell>
          <cell r="L316">
            <v>9164.6200000000008</v>
          </cell>
          <cell r="M316" t="str">
            <v>MM</v>
          </cell>
          <cell r="N316" t="str">
            <v>BAÑOS Y AZULEJOS 5/1</v>
          </cell>
          <cell r="O316">
            <v>0</v>
          </cell>
          <cell r="P316" t="str">
            <v>PARA MOSAICOS Y AZULEJOS</v>
          </cell>
          <cell r="Q316">
            <v>696</v>
          </cell>
          <cell r="R316">
            <v>696</v>
          </cell>
        </row>
        <row r="317">
          <cell r="B317" t="str">
            <v>109005-000600</v>
          </cell>
          <cell r="C317" t="str">
            <v>MM BAÑOS Y AZULEJOS 5/1 L/116 PLT</v>
          </cell>
          <cell r="D317">
            <v>5</v>
          </cell>
          <cell r="E317">
            <v>42860</v>
          </cell>
          <cell r="F317">
            <v>42860</v>
          </cell>
          <cell r="G317" t="str">
            <v>EM 105859</v>
          </cell>
          <cell r="H317">
            <v>6</v>
          </cell>
          <cell r="I317">
            <v>4476.835</v>
          </cell>
          <cell r="J317">
            <v>26861.01</v>
          </cell>
          <cell r="K317">
            <v>7</v>
          </cell>
          <cell r="L317">
            <v>31443.32</v>
          </cell>
          <cell r="M317" t="str">
            <v>MM</v>
          </cell>
          <cell r="N317" t="str">
            <v>BAÑOS Y AZULEJOS 5/1</v>
          </cell>
          <cell r="O317">
            <v>0</v>
          </cell>
          <cell r="P317" t="str">
            <v>PARA MOSAICOS Y AZULEJOS</v>
          </cell>
          <cell r="Q317">
            <v>696</v>
          </cell>
          <cell r="R317">
            <v>4176</v>
          </cell>
        </row>
        <row r="318">
          <cell r="B318" t="str">
            <v>109005-000600</v>
          </cell>
          <cell r="C318" t="str">
            <v>MM BAÑOS Y AZULEJOS 5/1 L/116 PLT</v>
          </cell>
          <cell r="D318">
            <v>5</v>
          </cell>
          <cell r="E318">
            <v>42860</v>
          </cell>
          <cell r="F318">
            <v>42860</v>
          </cell>
          <cell r="G318" t="str">
            <v>EM 105880</v>
          </cell>
          <cell r="H318">
            <v>3</v>
          </cell>
          <cell r="I318">
            <v>4360.2833300000002</v>
          </cell>
          <cell r="J318">
            <v>13080.85</v>
          </cell>
          <cell r="K318">
            <v>3</v>
          </cell>
          <cell r="L318">
            <v>13080.85</v>
          </cell>
          <cell r="M318" t="str">
            <v>MM</v>
          </cell>
          <cell r="N318" t="str">
            <v>BAÑOS Y AZULEJOS 5/1</v>
          </cell>
          <cell r="O318">
            <v>0</v>
          </cell>
          <cell r="P318" t="str">
            <v>PARA MOSAICOS Y AZULEJOS</v>
          </cell>
          <cell r="Q318">
            <v>696</v>
          </cell>
          <cell r="R318">
            <v>2088</v>
          </cell>
        </row>
        <row r="319">
          <cell r="B319" t="str">
            <v>109005-000600</v>
          </cell>
          <cell r="C319" t="str">
            <v>MM BAÑOS Y AZULEJOS 5/1 L/116 PLT</v>
          </cell>
          <cell r="D319">
            <v>5</v>
          </cell>
          <cell r="E319">
            <v>42860</v>
          </cell>
          <cell r="F319">
            <v>42860</v>
          </cell>
          <cell r="G319" t="str">
            <v>EM 105881</v>
          </cell>
          <cell r="H319">
            <v>17</v>
          </cell>
          <cell r="I319">
            <v>4360.2752899999996</v>
          </cell>
          <cell r="J319">
            <v>74124.679999999993</v>
          </cell>
          <cell r="K319">
            <v>20</v>
          </cell>
          <cell r="L319">
            <v>87205.53</v>
          </cell>
          <cell r="M319" t="str">
            <v>MM</v>
          </cell>
          <cell r="N319" t="str">
            <v>BAÑOS Y AZULEJOS 5/1</v>
          </cell>
          <cell r="O319">
            <v>0</v>
          </cell>
          <cell r="P319" t="str">
            <v>PARA MOSAICOS Y AZULEJOS</v>
          </cell>
          <cell r="Q319">
            <v>696</v>
          </cell>
          <cell r="R319">
            <v>11832</v>
          </cell>
        </row>
        <row r="320">
          <cell r="B320" t="str">
            <v>109005-000600</v>
          </cell>
          <cell r="C320" t="str">
            <v>MM BAÑOS Y AZULEJOS 5/1 L/116 PLT</v>
          </cell>
          <cell r="D320">
            <v>5</v>
          </cell>
          <cell r="E320">
            <v>42860</v>
          </cell>
          <cell r="F320">
            <v>42860</v>
          </cell>
          <cell r="G320" t="str">
            <v>EM 105882</v>
          </cell>
          <cell r="H320">
            <v>12</v>
          </cell>
          <cell r="I320">
            <v>4360.2766700000002</v>
          </cell>
          <cell r="J320">
            <v>52323.32</v>
          </cell>
          <cell r="K320">
            <v>32</v>
          </cell>
          <cell r="L320">
            <v>139528.85</v>
          </cell>
          <cell r="M320" t="str">
            <v>MM</v>
          </cell>
          <cell r="N320" t="str">
            <v>BAÑOS Y AZULEJOS 5/1</v>
          </cell>
          <cell r="O320">
            <v>0</v>
          </cell>
          <cell r="P320" t="str">
            <v>PARA MOSAICOS Y AZULEJOS</v>
          </cell>
          <cell r="Q320">
            <v>696</v>
          </cell>
          <cell r="R320">
            <v>8352</v>
          </cell>
        </row>
        <row r="321">
          <cell r="B321" t="str">
            <v>109005-000600</v>
          </cell>
          <cell r="C321" t="str">
            <v>MM BAÑOS Y AZULEJOS 5/1 L/116 PLT</v>
          </cell>
          <cell r="D321">
            <v>5</v>
          </cell>
          <cell r="E321">
            <v>42863</v>
          </cell>
          <cell r="F321">
            <v>42860</v>
          </cell>
          <cell r="G321" t="str">
            <v>EM 105909</v>
          </cell>
          <cell r="H321">
            <v>16</v>
          </cell>
          <cell r="I321">
            <v>4358.3606300000001</v>
          </cell>
          <cell r="J321">
            <v>69733.77</v>
          </cell>
          <cell r="K321">
            <v>16</v>
          </cell>
          <cell r="L321">
            <v>69733.77</v>
          </cell>
          <cell r="M321" t="str">
            <v>MM</v>
          </cell>
          <cell r="N321" t="str">
            <v>BAÑOS Y AZULEJOS 5/1</v>
          </cell>
          <cell r="O321">
            <v>0</v>
          </cell>
          <cell r="P321" t="str">
            <v>PARA MOSAICOS Y AZULEJOS</v>
          </cell>
          <cell r="Q321">
            <v>696</v>
          </cell>
          <cell r="R321">
            <v>11136</v>
          </cell>
        </row>
        <row r="322">
          <cell r="B322" t="str">
            <v>109005-000600</v>
          </cell>
          <cell r="C322" t="str">
            <v>MM BAÑOS Y AZULEJOS 5/1 L/116 PLT</v>
          </cell>
          <cell r="D322">
            <v>5</v>
          </cell>
          <cell r="E322">
            <v>42863</v>
          </cell>
          <cell r="F322">
            <v>42860</v>
          </cell>
          <cell r="G322" t="str">
            <v>EM 105910</v>
          </cell>
          <cell r="H322">
            <v>10</v>
          </cell>
          <cell r="I322">
            <v>4358.3599999999997</v>
          </cell>
          <cell r="J322">
            <v>43583.6</v>
          </cell>
          <cell r="K322">
            <v>26</v>
          </cell>
          <cell r="L322">
            <v>113317.37</v>
          </cell>
          <cell r="M322" t="str">
            <v>MM</v>
          </cell>
          <cell r="N322" t="str">
            <v>BAÑOS Y AZULEJOS 5/1</v>
          </cell>
          <cell r="O322">
            <v>0</v>
          </cell>
          <cell r="P322" t="str">
            <v>PARA MOSAICOS Y AZULEJOS</v>
          </cell>
          <cell r="Q322">
            <v>696</v>
          </cell>
          <cell r="R322">
            <v>6960</v>
          </cell>
        </row>
        <row r="323">
          <cell r="B323" t="str">
            <v>109005-000600</v>
          </cell>
          <cell r="C323" t="str">
            <v>MM BAÑOS Y AZULEJOS 5/1 L/116 PLT</v>
          </cell>
          <cell r="D323">
            <v>5</v>
          </cell>
          <cell r="E323">
            <v>42863</v>
          </cell>
          <cell r="F323">
            <v>42860</v>
          </cell>
          <cell r="G323" t="str">
            <v>EM 105913</v>
          </cell>
          <cell r="H323">
            <v>12</v>
          </cell>
          <cell r="I323">
            <v>4358.3608299999996</v>
          </cell>
          <cell r="J323">
            <v>52300.33</v>
          </cell>
          <cell r="K323">
            <v>38</v>
          </cell>
          <cell r="L323">
            <v>165617.70000000001</v>
          </cell>
          <cell r="M323" t="str">
            <v>MM</v>
          </cell>
          <cell r="N323" t="str">
            <v>BAÑOS Y AZULEJOS 5/1</v>
          </cell>
          <cell r="O323">
            <v>0</v>
          </cell>
          <cell r="P323" t="str">
            <v>PARA MOSAICOS Y AZULEJOS</v>
          </cell>
          <cell r="Q323">
            <v>696</v>
          </cell>
          <cell r="R323">
            <v>8352</v>
          </cell>
        </row>
        <row r="324">
          <cell r="B324" t="str">
            <v>109005-000600</v>
          </cell>
          <cell r="C324" t="str">
            <v>MM BAÑOS Y AZULEJOS 5/1 L/116 PLT</v>
          </cell>
          <cell r="D324">
            <v>5</v>
          </cell>
          <cell r="E324">
            <v>42863</v>
          </cell>
          <cell r="F324">
            <v>42860</v>
          </cell>
          <cell r="G324" t="str">
            <v>EM 105914</v>
          </cell>
          <cell r="H324">
            <v>9</v>
          </cell>
          <cell r="I324">
            <v>4358.3588900000004</v>
          </cell>
          <cell r="J324">
            <v>39225.230000000003</v>
          </cell>
          <cell r="K324">
            <v>47</v>
          </cell>
          <cell r="L324">
            <v>204842.93</v>
          </cell>
          <cell r="M324" t="str">
            <v>MM</v>
          </cell>
          <cell r="N324" t="str">
            <v>BAÑOS Y AZULEJOS 5/1</v>
          </cell>
          <cell r="O324">
            <v>0</v>
          </cell>
          <cell r="P324" t="str">
            <v>PARA MOSAICOS Y AZULEJOS</v>
          </cell>
          <cell r="Q324">
            <v>696</v>
          </cell>
          <cell r="R324">
            <v>6264</v>
          </cell>
        </row>
        <row r="325">
          <cell r="B325" t="str">
            <v>109005-000600</v>
          </cell>
          <cell r="C325" t="str">
            <v>MM BAÑOS Y AZULEJOS 5/1 L/116 PLT</v>
          </cell>
          <cell r="D325">
            <v>5</v>
          </cell>
          <cell r="E325">
            <v>42863</v>
          </cell>
          <cell r="F325">
            <v>42860</v>
          </cell>
          <cell r="G325" t="str">
            <v>EM 105915</v>
          </cell>
          <cell r="H325">
            <v>7</v>
          </cell>
          <cell r="I325">
            <v>4358.3628600000002</v>
          </cell>
          <cell r="J325">
            <v>30508.54</v>
          </cell>
          <cell r="K325">
            <v>54</v>
          </cell>
          <cell r="L325">
            <v>235351.47</v>
          </cell>
          <cell r="M325" t="str">
            <v>MM</v>
          </cell>
          <cell r="N325" t="str">
            <v>BAÑOS Y AZULEJOS 5/1</v>
          </cell>
          <cell r="O325">
            <v>0</v>
          </cell>
          <cell r="P325" t="str">
            <v>PARA MOSAICOS Y AZULEJOS</v>
          </cell>
          <cell r="Q325">
            <v>696</v>
          </cell>
          <cell r="R325">
            <v>4872</v>
          </cell>
        </row>
        <row r="326">
          <cell r="B326" t="str">
            <v>109005-000600</v>
          </cell>
          <cell r="C326" t="str">
            <v>MM BAÑOS Y AZULEJOS 5/1 L/116 PLT</v>
          </cell>
          <cell r="D326">
            <v>5</v>
          </cell>
          <cell r="E326">
            <v>42863</v>
          </cell>
          <cell r="F326">
            <v>42860</v>
          </cell>
          <cell r="G326" t="str">
            <v>EM 105916</v>
          </cell>
          <cell r="H326">
            <v>4</v>
          </cell>
          <cell r="I326">
            <v>4358.3625000000002</v>
          </cell>
          <cell r="J326">
            <v>17433.45</v>
          </cell>
          <cell r="K326">
            <v>58</v>
          </cell>
          <cell r="L326">
            <v>252784.92</v>
          </cell>
          <cell r="M326" t="str">
            <v>MM</v>
          </cell>
          <cell r="N326" t="str">
            <v>BAÑOS Y AZULEJOS 5/1</v>
          </cell>
          <cell r="O326">
            <v>0</v>
          </cell>
          <cell r="P326" t="str">
            <v>PARA MOSAICOS Y AZULEJOS</v>
          </cell>
          <cell r="Q326">
            <v>696</v>
          </cell>
          <cell r="R326">
            <v>2784</v>
          </cell>
        </row>
        <row r="327">
          <cell r="B327" t="str">
            <v>109005-000600</v>
          </cell>
          <cell r="C327" t="str">
            <v>MM BAÑOS Y AZULEJOS 5/1 L/116 PLT</v>
          </cell>
          <cell r="D327">
            <v>5</v>
          </cell>
          <cell r="E327">
            <v>42863</v>
          </cell>
          <cell r="F327">
            <v>42863</v>
          </cell>
          <cell r="G327" t="str">
            <v>EM 105971</v>
          </cell>
          <cell r="H327">
            <v>8</v>
          </cell>
          <cell r="I327">
            <v>4350.3737499999997</v>
          </cell>
          <cell r="J327">
            <v>34802.99</v>
          </cell>
          <cell r="K327">
            <v>11</v>
          </cell>
          <cell r="L327">
            <v>47895.6</v>
          </cell>
          <cell r="M327" t="str">
            <v>MM</v>
          </cell>
          <cell r="N327" t="str">
            <v>BAÑOS Y AZULEJOS 5/1</v>
          </cell>
          <cell r="O327">
            <v>0</v>
          </cell>
          <cell r="P327" t="str">
            <v>PARA MOSAICOS Y AZULEJOS</v>
          </cell>
          <cell r="Q327">
            <v>696</v>
          </cell>
          <cell r="R327">
            <v>5568</v>
          </cell>
        </row>
        <row r="328">
          <cell r="B328" t="str">
            <v>109005-000600</v>
          </cell>
          <cell r="C328" t="str">
            <v>MM BAÑOS Y AZULEJOS 5/1 L/116 PLT</v>
          </cell>
          <cell r="D328">
            <v>5</v>
          </cell>
          <cell r="E328">
            <v>42863</v>
          </cell>
          <cell r="F328">
            <v>42863</v>
          </cell>
          <cell r="G328" t="str">
            <v>EM 105972</v>
          </cell>
          <cell r="H328">
            <v>7</v>
          </cell>
          <cell r="I328">
            <v>4350.3757100000003</v>
          </cell>
          <cell r="J328">
            <v>30452.63</v>
          </cell>
          <cell r="K328">
            <v>18</v>
          </cell>
          <cell r="L328">
            <v>78348.23</v>
          </cell>
          <cell r="M328" t="str">
            <v>MM</v>
          </cell>
          <cell r="N328" t="str">
            <v>BAÑOS Y AZULEJOS 5/1</v>
          </cell>
          <cell r="O328">
            <v>0</v>
          </cell>
          <cell r="P328" t="str">
            <v>PARA MOSAICOS Y AZULEJOS</v>
          </cell>
          <cell r="Q328">
            <v>696</v>
          </cell>
          <cell r="R328">
            <v>4872</v>
          </cell>
        </row>
        <row r="329">
          <cell r="B329" t="str">
            <v>109005-000600</v>
          </cell>
          <cell r="C329" t="str">
            <v>MM BAÑOS Y AZULEJOS 5/1 L/116 PLT</v>
          </cell>
          <cell r="D329">
            <v>5</v>
          </cell>
          <cell r="E329">
            <v>42863</v>
          </cell>
          <cell r="F329">
            <v>42863</v>
          </cell>
          <cell r="G329" t="str">
            <v>EM 105973</v>
          </cell>
          <cell r="H329">
            <v>9</v>
          </cell>
          <cell r="I329">
            <v>4350.3733300000004</v>
          </cell>
          <cell r="J329">
            <v>39153.360000000001</v>
          </cell>
          <cell r="K329">
            <v>27</v>
          </cell>
          <cell r="L329">
            <v>117501.59</v>
          </cell>
          <cell r="M329" t="str">
            <v>MM</v>
          </cell>
          <cell r="N329" t="str">
            <v>BAÑOS Y AZULEJOS 5/1</v>
          </cell>
          <cell r="O329">
            <v>0</v>
          </cell>
          <cell r="P329" t="str">
            <v>PARA MOSAICOS Y AZULEJOS</v>
          </cell>
          <cell r="Q329">
            <v>696</v>
          </cell>
          <cell r="R329">
            <v>6264</v>
          </cell>
        </row>
        <row r="330">
          <cell r="B330" t="str">
            <v>109005-000600</v>
          </cell>
          <cell r="C330" t="str">
            <v>MM BAÑOS Y AZULEJOS 5/1 L/116 PLT</v>
          </cell>
          <cell r="D330">
            <v>5</v>
          </cell>
          <cell r="E330">
            <v>42863</v>
          </cell>
          <cell r="F330">
            <v>42863</v>
          </cell>
          <cell r="G330" t="str">
            <v>EM 105974</v>
          </cell>
          <cell r="H330">
            <v>11</v>
          </cell>
          <cell r="I330">
            <v>4350.3754600000002</v>
          </cell>
          <cell r="J330">
            <v>47854.13</v>
          </cell>
          <cell r="K330">
            <v>38</v>
          </cell>
          <cell r="L330">
            <v>165355.72</v>
          </cell>
          <cell r="M330" t="str">
            <v>MM</v>
          </cell>
          <cell r="N330" t="str">
            <v>BAÑOS Y AZULEJOS 5/1</v>
          </cell>
          <cell r="O330">
            <v>0</v>
          </cell>
          <cell r="P330" t="str">
            <v>PARA MOSAICOS Y AZULEJOS</v>
          </cell>
          <cell r="Q330">
            <v>696</v>
          </cell>
          <cell r="R330">
            <v>7656</v>
          </cell>
        </row>
        <row r="331">
          <cell r="B331" t="str">
            <v>109005-000600</v>
          </cell>
          <cell r="C331" t="str">
            <v>MM BAÑOS Y AZULEJOS 5/1 L/116 PLT</v>
          </cell>
          <cell r="D331">
            <v>5</v>
          </cell>
          <cell r="E331">
            <v>42863</v>
          </cell>
          <cell r="F331">
            <v>42863</v>
          </cell>
          <cell r="G331" t="str">
            <v>EM 105975</v>
          </cell>
          <cell r="H331">
            <v>10</v>
          </cell>
          <cell r="I331">
            <v>4350.3739999999998</v>
          </cell>
          <cell r="J331">
            <v>43503.74</v>
          </cell>
          <cell r="K331">
            <v>48</v>
          </cell>
          <cell r="L331">
            <v>208859.46</v>
          </cell>
          <cell r="M331" t="str">
            <v>MM</v>
          </cell>
          <cell r="N331" t="str">
            <v>BAÑOS Y AZULEJOS 5/1</v>
          </cell>
          <cell r="O331">
            <v>0</v>
          </cell>
          <cell r="P331" t="str">
            <v>PARA MOSAICOS Y AZULEJOS</v>
          </cell>
          <cell r="Q331">
            <v>696</v>
          </cell>
          <cell r="R331">
            <v>6960</v>
          </cell>
        </row>
        <row r="332">
          <cell r="B332" t="str">
            <v>109005-000600</v>
          </cell>
          <cell r="C332" t="str">
            <v>MM BAÑOS Y AZULEJOS 5/1 L/116 PLT</v>
          </cell>
          <cell r="D332">
            <v>5</v>
          </cell>
          <cell r="E332">
            <v>42863</v>
          </cell>
          <cell r="F332">
            <v>42863</v>
          </cell>
          <cell r="G332" t="str">
            <v>EM 105976</v>
          </cell>
          <cell r="H332">
            <v>11</v>
          </cell>
          <cell r="I332">
            <v>4350.3818199999996</v>
          </cell>
          <cell r="J332">
            <v>47854.2</v>
          </cell>
          <cell r="K332">
            <v>59</v>
          </cell>
          <cell r="L332">
            <v>256713.66</v>
          </cell>
          <cell r="M332" t="str">
            <v>MM</v>
          </cell>
          <cell r="N332" t="str">
            <v>BAÑOS Y AZULEJOS 5/1</v>
          </cell>
          <cell r="O332">
            <v>0</v>
          </cell>
          <cell r="P332" t="str">
            <v>PARA MOSAICOS Y AZULEJOS</v>
          </cell>
          <cell r="Q332">
            <v>696</v>
          </cell>
          <cell r="R332">
            <v>7656</v>
          </cell>
        </row>
        <row r="333">
          <cell r="B333" t="str">
            <v>109005-000600</v>
          </cell>
          <cell r="C333" t="str">
            <v>MM BAÑOS Y AZULEJOS 5/1 L/116 PLT</v>
          </cell>
          <cell r="D333">
            <v>5</v>
          </cell>
          <cell r="E333">
            <v>42865</v>
          </cell>
          <cell r="F333">
            <v>42864</v>
          </cell>
          <cell r="G333" t="str">
            <v>EM 106081</v>
          </cell>
          <cell r="H333">
            <v>13</v>
          </cell>
          <cell r="I333">
            <v>4348.0015400000002</v>
          </cell>
          <cell r="J333">
            <v>56524.02</v>
          </cell>
          <cell r="K333">
            <v>13</v>
          </cell>
          <cell r="L333">
            <v>56524.02</v>
          </cell>
          <cell r="M333" t="str">
            <v>MM</v>
          </cell>
          <cell r="N333" t="str">
            <v>BAÑOS Y AZULEJOS 5/1</v>
          </cell>
          <cell r="O333">
            <v>0</v>
          </cell>
          <cell r="P333" t="str">
            <v>PARA MOSAICOS Y AZULEJOS</v>
          </cell>
          <cell r="Q333">
            <v>696</v>
          </cell>
          <cell r="R333">
            <v>9048</v>
          </cell>
        </row>
        <row r="334">
          <cell r="B334" t="str">
            <v>109005-000600</v>
          </cell>
          <cell r="C334" t="str">
            <v>MM BAÑOS Y AZULEJOS 5/1 L/116 PLT</v>
          </cell>
          <cell r="D334">
            <v>5</v>
          </cell>
          <cell r="E334">
            <v>42865</v>
          </cell>
          <cell r="F334">
            <v>42864</v>
          </cell>
          <cell r="G334" t="str">
            <v>EM 106082</v>
          </cell>
          <cell r="H334">
            <v>14</v>
          </cell>
          <cell r="I334">
            <v>4348.0028599999996</v>
          </cell>
          <cell r="J334">
            <v>60872.04</v>
          </cell>
          <cell r="K334">
            <v>27</v>
          </cell>
          <cell r="L334">
            <v>117396.06</v>
          </cell>
          <cell r="M334" t="str">
            <v>MM</v>
          </cell>
          <cell r="N334" t="str">
            <v>BAÑOS Y AZULEJOS 5/1</v>
          </cell>
          <cell r="O334">
            <v>0</v>
          </cell>
          <cell r="P334" t="str">
            <v>PARA MOSAICOS Y AZULEJOS</v>
          </cell>
          <cell r="Q334">
            <v>696</v>
          </cell>
          <cell r="R334">
            <v>9744</v>
          </cell>
        </row>
        <row r="335">
          <cell r="B335" t="str">
            <v>109005-000600</v>
          </cell>
          <cell r="C335" t="str">
            <v>MM BAÑOS Y AZULEJOS 5/1 L/116 PLT</v>
          </cell>
          <cell r="D335">
            <v>5</v>
          </cell>
          <cell r="E335">
            <v>42865</v>
          </cell>
          <cell r="F335">
            <v>42864</v>
          </cell>
          <cell r="G335" t="str">
            <v>EM 106083</v>
          </cell>
          <cell r="H335">
            <v>26</v>
          </cell>
          <cell r="I335">
            <v>4348.0019199999997</v>
          </cell>
          <cell r="J335">
            <v>113048.05</v>
          </cell>
          <cell r="K335">
            <v>53</v>
          </cell>
          <cell r="L335">
            <v>230444.11</v>
          </cell>
          <cell r="M335" t="str">
            <v>MM</v>
          </cell>
          <cell r="N335" t="str">
            <v>BAÑOS Y AZULEJOS 5/1</v>
          </cell>
          <cell r="O335">
            <v>0</v>
          </cell>
          <cell r="P335" t="str">
            <v>PARA MOSAICOS Y AZULEJOS</v>
          </cell>
          <cell r="Q335">
            <v>696</v>
          </cell>
          <cell r="R335">
            <v>18096</v>
          </cell>
        </row>
        <row r="336">
          <cell r="B336" t="str">
            <v>109005-000600</v>
          </cell>
          <cell r="C336" t="str">
            <v>MM BAÑOS Y AZULEJOS 5/1 L/116 PLT</v>
          </cell>
          <cell r="D336">
            <v>5</v>
          </cell>
          <cell r="E336">
            <v>42865</v>
          </cell>
          <cell r="F336">
            <v>42864</v>
          </cell>
          <cell r="G336" t="str">
            <v>EM 106087</v>
          </cell>
          <cell r="H336">
            <v>4</v>
          </cell>
          <cell r="I336">
            <v>4348</v>
          </cell>
          <cell r="J336">
            <v>17392</v>
          </cell>
          <cell r="K336">
            <v>57</v>
          </cell>
          <cell r="L336">
            <v>247836.11</v>
          </cell>
          <cell r="M336" t="str">
            <v>MM</v>
          </cell>
          <cell r="N336" t="str">
            <v>BAÑOS Y AZULEJOS 5/1</v>
          </cell>
          <cell r="O336">
            <v>0</v>
          </cell>
          <cell r="P336" t="str">
            <v>PARA MOSAICOS Y AZULEJOS</v>
          </cell>
          <cell r="Q336">
            <v>696</v>
          </cell>
          <cell r="R336">
            <v>2784</v>
          </cell>
        </row>
        <row r="337">
          <cell r="B337" t="str">
            <v>109005-000600</v>
          </cell>
          <cell r="C337" t="str">
            <v>MM BAÑOS Y AZULEJOS 5/1 L/116 PLT</v>
          </cell>
          <cell r="D337">
            <v>5</v>
          </cell>
          <cell r="E337">
            <v>42865</v>
          </cell>
          <cell r="F337">
            <v>42864</v>
          </cell>
          <cell r="G337" t="str">
            <v>EM 106088</v>
          </cell>
          <cell r="H337">
            <v>10</v>
          </cell>
          <cell r="I337">
            <v>4347.9989999999998</v>
          </cell>
          <cell r="J337">
            <v>43479.99</v>
          </cell>
          <cell r="K337">
            <v>67</v>
          </cell>
          <cell r="L337">
            <v>291316.09999999998</v>
          </cell>
          <cell r="M337" t="str">
            <v>MM</v>
          </cell>
          <cell r="N337" t="str">
            <v>BAÑOS Y AZULEJOS 5/1</v>
          </cell>
          <cell r="O337">
            <v>0</v>
          </cell>
          <cell r="P337" t="str">
            <v>PARA MOSAICOS Y AZULEJOS</v>
          </cell>
          <cell r="Q337">
            <v>696</v>
          </cell>
          <cell r="R337">
            <v>6960</v>
          </cell>
        </row>
        <row r="338">
          <cell r="B338" t="str">
            <v>109005-000600</v>
          </cell>
          <cell r="C338" t="str">
            <v>MM BAÑOS Y AZULEJOS 5/1 L/116 PLT</v>
          </cell>
          <cell r="D338">
            <v>5</v>
          </cell>
          <cell r="E338">
            <v>42865</v>
          </cell>
          <cell r="F338">
            <v>42864</v>
          </cell>
          <cell r="G338" t="str">
            <v>EM 106089</v>
          </cell>
          <cell r="H338">
            <v>3</v>
          </cell>
          <cell r="I338">
            <v>4347.9966700000004</v>
          </cell>
          <cell r="J338">
            <v>13043.99</v>
          </cell>
          <cell r="K338">
            <v>39</v>
          </cell>
          <cell r="L338">
            <v>169572.04</v>
          </cell>
          <cell r="M338" t="str">
            <v>MM</v>
          </cell>
          <cell r="N338" t="str">
            <v>BAÑOS Y AZULEJOS 5/1</v>
          </cell>
          <cell r="O338">
            <v>0</v>
          </cell>
          <cell r="P338" t="str">
            <v>PARA MOSAICOS Y AZULEJOS</v>
          </cell>
          <cell r="Q338">
            <v>696</v>
          </cell>
          <cell r="R338">
            <v>2088</v>
          </cell>
        </row>
        <row r="339">
          <cell r="B339" t="str">
            <v>109005-000600</v>
          </cell>
          <cell r="C339" t="str">
            <v>MM BAÑOS Y AZULEJOS 5/1 L/116 PLT</v>
          </cell>
          <cell r="D339">
            <v>5</v>
          </cell>
          <cell r="E339">
            <v>42865</v>
          </cell>
          <cell r="F339">
            <v>42865</v>
          </cell>
          <cell r="G339" t="str">
            <v>EM 106119</v>
          </cell>
          <cell r="H339">
            <v>9</v>
          </cell>
          <cell r="I339">
            <v>4346.7466700000004</v>
          </cell>
          <cell r="J339">
            <v>39120.720000000001</v>
          </cell>
          <cell r="K339">
            <v>31</v>
          </cell>
          <cell r="L339">
            <v>134776.74</v>
          </cell>
          <cell r="M339" t="str">
            <v>MM</v>
          </cell>
          <cell r="N339" t="str">
            <v>BAÑOS Y AZULEJOS 5/1</v>
          </cell>
          <cell r="O339">
            <v>0</v>
          </cell>
          <cell r="P339" t="str">
            <v>PARA MOSAICOS Y AZULEJOS</v>
          </cell>
          <cell r="Q339">
            <v>696</v>
          </cell>
          <cell r="R339">
            <v>6264</v>
          </cell>
        </row>
        <row r="340">
          <cell r="B340" t="str">
            <v>109005-000600</v>
          </cell>
          <cell r="C340" t="str">
            <v>MM BAÑOS Y AZULEJOS 5/1 L/116 PLT</v>
          </cell>
          <cell r="D340">
            <v>5</v>
          </cell>
          <cell r="E340">
            <v>42865</v>
          </cell>
          <cell r="F340">
            <v>42865</v>
          </cell>
          <cell r="G340" t="str">
            <v>EM 106120</v>
          </cell>
          <cell r="H340">
            <v>9</v>
          </cell>
          <cell r="I340">
            <v>4346.7455600000003</v>
          </cell>
          <cell r="J340">
            <v>39120.71</v>
          </cell>
          <cell r="K340">
            <v>40</v>
          </cell>
          <cell r="L340">
            <v>173897.45</v>
          </cell>
          <cell r="M340" t="str">
            <v>MM</v>
          </cell>
          <cell r="N340" t="str">
            <v>BAÑOS Y AZULEJOS 5/1</v>
          </cell>
          <cell r="O340">
            <v>0</v>
          </cell>
          <cell r="P340" t="str">
            <v>PARA MOSAICOS Y AZULEJOS</v>
          </cell>
          <cell r="Q340">
            <v>696</v>
          </cell>
          <cell r="R340">
            <v>6264</v>
          </cell>
        </row>
        <row r="341">
          <cell r="B341" t="str">
            <v>109005-000600</v>
          </cell>
          <cell r="C341" t="str">
            <v>MM BAÑOS Y AZULEJOS 5/1 L/116 PLT</v>
          </cell>
          <cell r="D341">
            <v>5</v>
          </cell>
          <cell r="E341">
            <v>42866</v>
          </cell>
          <cell r="F341">
            <v>42865</v>
          </cell>
          <cell r="G341" t="str">
            <v>EM 106144</v>
          </cell>
          <cell r="H341">
            <v>10</v>
          </cell>
          <cell r="I341">
            <v>4352.6210000000001</v>
          </cell>
          <cell r="J341">
            <v>43526.21</v>
          </cell>
          <cell r="K341">
            <v>19</v>
          </cell>
          <cell r="L341">
            <v>82653.14</v>
          </cell>
          <cell r="M341" t="str">
            <v>MM</v>
          </cell>
          <cell r="N341" t="str">
            <v>BAÑOS Y AZULEJOS 5/1</v>
          </cell>
          <cell r="O341">
            <v>0</v>
          </cell>
          <cell r="P341" t="str">
            <v>PARA MOSAICOS Y AZULEJOS</v>
          </cell>
          <cell r="Q341">
            <v>696</v>
          </cell>
          <cell r="R341">
            <v>6960</v>
          </cell>
        </row>
        <row r="342">
          <cell r="B342" t="str">
            <v>109005-000600</v>
          </cell>
          <cell r="C342" t="str">
            <v>MM BAÑOS Y AZULEJOS 5/1 L/116 PLT</v>
          </cell>
          <cell r="D342">
            <v>5</v>
          </cell>
          <cell r="E342">
            <v>42866</v>
          </cell>
          <cell r="F342">
            <v>42866</v>
          </cell>
          <cell r="G342" t="str">
            <v>EM 106182</v>
          </cell>
          <cell r="H342">
            <v>12</v>
          </cell>
          <cell r="I342">
            <v>4352.64833</v>
          </cell>
          <cell r="J342">
            <v>52231.78</v>
          </cell>
          <cell r="K342">
            <v>28</v>
          </cell>
          <cell r="L342">
            <v>121834.42</v>
          </cell>
          <cell r="M342" t="str">
            <v>MM</v>
          </cell>
          <cell r="N342" t="str">
            <v>BAÑOS Y AZULEJOS 5/1</v>
          </cell>
          <cell r="O342">
            <v>0</v>
          </cell>
          <cell r="P342" t="str">
            <v>PARA MOSAICOS Y AZULEJOS</v>
          </cell>
          <cell r="Q342">
            <v>696</v>
          </cell>
          <cell r="R342">
            <v>8352</v>
          </cell>
        </row>
        <row r="343">
          <cell r="B343" t="str">
            <v>109005-000600</v>
          </cell>
          <cell r="C343" t="str">
            <v>MM BAÑOS Y AZULEJOS 5/1 L/116 PLT</v>
          </cell>
          <cell r="D343">
            <v>5</v>
          </cell>
          <cell r="E343">
            <v>42866</v>
          </cell>
          <cell r="F343">
            <v>42866</v>
          </cell>
          <cell r="G343" t="str">
            <v>EM 106183</v>
          </cell>
          <cell r="H343">
            <v>9</v>
          </cell>
          <cell r="I343">
            <v>4352.6477800000002</v>
          </cell>
          <cell r="J343">
            <v>39173.83</v>
          </cell>
          <cell r="K343">
            <v>37</v>
          </cell>
          <cell r="L343">
            <v>161008.25</v>
          </cell>
          <cell r="M343" t="str">
            <v>MM</v>
          </cell>
          <cell r="N343" t="str">
            <v>BAÑOS Y AZULEJOS 5/1</v>
          </cell>
          <cell r="O343">
            <v>0</v>
          </cell>
          <cell r="P343" t="str">
            <v>PARA MOSAICOS Y AZULEJOS</v>
          </cell>
          <cell r="Q343">
            <v>696</v>
          </cell>
          <cell r="R343">
            <v>6264</v>
          </cell>
        </row>
        <row r="344">
          <cell r="B344" t="str">
            <v>109005-000600</v>
          </cell>
          <cell r="C344" t="str">
            <v>MM BAÑOS Y AZULEJOS 5/1 L/116 PLT</v>
          </cell>
          <cell r="D344">
            <v>5</v>
          </cell>
          <cell r="E344">
            <v>42866</v>
          </cell>
          <cell r="F344">
            <v>42866</v>
          </cell>
          <cell r="G344" t="str">
            <v>EM 106185</v>
          </cell>
          <cell r="H344">
            <v>9</v>
          </cell>
          <cell r="I344">
            <v>4353.5555599999998</v>
          </cell>
          <cell r="J344">
            <v>39182</v>
          </cell>
          <cell r="K344">
            <v>46</v>
          </cell>
          <cell r="L344">
            <v>200190.25</v>
          </cell>
          <cell r="M344" t="str">
            <v>MM</v>
          </cell>
          <cell r="N344" t="str">
            <v>BAÑOS Y AZULEJOS 5/1</v>
          </cell>
          <cell r="O344">
            <v>0</v>
          </cell>
          <cell r="P344" t="str">
            <v>PARA MOSAICOS Y AZULEJOS</v>
          </cell>
          <cell r="Q344">
            <v>696</v>
          </cell>
          <cell r="R344">
            <v>6264</v>
          </cell>
        </row>
        <row r="345">
          <cell r="B345" t="str">
            <v>109005-000600</v>
          </cell>
          <cell r="C345" t="str">
            <v>MM BAÑOS Y AZULEJOS 5/1 L/116 PLT</v>
          </cell>
          <cell r="D345">
            <v>5</v>
          </cell>
          <cell r="E345">
            <v>42870</v>
          </cell>
          <cell r="F345">
            <v>42870</v>
          </cell>
          <cell r="G345" t="str">
            <v>EM 106325</v>
          </cell>
          <cell r="H345">
            <v>7</v>
          </cell>
          <cell r="I345">
            <v>4326.1228600000004</v>
          </cell>
          <cell r="J345">
            <v>30282.86</v>
          </cell>
          <cell r="K345">
            <v>26</v>
          </cell>
          <cell r="L345">
            <v>112970.14</v>
          </cell>
          <cell r="M345" t="str">
            <v>MM</v>
          </cell>
          <cell r="N345" t="str">
            <v>BAÑOS Y AZULEJOS 5/1</v>
          </cell>
          <cell r="O345">
            <v>0</v>
          </cell>
          <cell r="P345" t="str">
            <v>PARA MOSAICOS Y AZULEJOS</v>
          </cell>
          <cell r="Q345">
            <v>696</v>
          </cell>
          <cell r="R345">
            <v>4872</v>
          </cell>
        </row>
        <row r="346">
          <cell r="B346" t="str">
            <v>109005-000600</v>
          </cell>
          <cell r="C346" t="str">
            <v>MM BAÑOS Y AZULEJOS 5/1 L/116 PLT</v>
          </cell>
          <cell r="D346">
            <v>5</v>
          </cell>
          <cell r="E346">
            <v>42870</v>
          </cell>
          <cell r="F346">
            <v>42870</v>
          </cell>
          <cell r="G346" t="str">
            <v>EM 106326</v>
          </cell>
          <cell r="H346">
            <v>8</v>
          </cell>
          <cell r="I346">
            <v>4326.1225000000004</v>
          </cell>
          <cell r="J346">
            <v>34608.980000000003</v>
          </cell>
          <cell r="K346">
            <v>34</v>
          </cell>
          <cell r="L346">
            <v>147579.12</v>
          </cell>
          <cell r="M346" t="str">
            <v>MM</v>
          </cell>
          <cell r="N346" t="str">
            <v>BAÑOS Y AZULEJOS 5/1</v>
          </cell>
          <cell r="O346">
            <v>0</v>
          </cell>
          <cell r="P346" t="str">
            <v>PARA MOSAICOS Y AZULEJOS</v>
          </cell>
          <cell r="Q346">
            <v>696</v>
          </cell>
          <cell r="R346">
            <v>5568</v>
          </cell>
        </row>
        <row r="347">
          <cell r="B347" t="str">
            <v>109005-000600</v>
          </cell>
          <cell r="C347" t="str">
            <v>MM BAÑOS Y AZULEJOS 5/1 L/116 PLT</v>
          </cell>
          <cell r="D347">
            <v>5</v>
          </cell>
          <cell r="E347">
            <v>42871</v>
          </cell>
          <cell r="F347">
            <v>42871</v>
          </cell>
          <cell r="G347" t="str">
            <v>EM 106390</v>
          </cell>
          <cell r="H347">
            <v>17</v>
          </cell>
          <cell r="I347">
            <v>4346.8482400000003</v>
          </cell>
          <cell r="J347">
            <v>73896.42</v>
          </cell>
          <cell r="K347">
            <v>32</v>
          </cell>
          <cell r="L347">
            <v>139004.85999999999</v>
          </cell>
          <cell r="M347" t="str">
            <v>MM</v>
          </cell>
          <cell r="N347" t="str">
            <v>BAÑOS Y AZULEJOS 5/1</v>
          </cell>
          <cell r="O347">
            <v>0</v>
          </cell>
          <cell r="P347" t="str">
            <v>PARA MOSAICOS Y AZULEJOS</v>
          </cell>
          <cell r="Q347">
            <v>696</v>
          </cell>
          <cell r="R347">
            <v>11832</v>
          </cell>
        </row>
        <row r="348">
          <cell r="B348" t="str">
            <v>109005-000600</v>
          </cell>
          <cell r="C348" t="str">
            <v>MM BAÑOS Y AZULEJOS 5/1 L/116 PLT</v>
          </cell>
          <cell r="D348">
            <v>5</v>
          </cell>
          <cell r="E348">
            <v>42871</v>
          </cell>
          <cell r="F348">
            <v>42871</v>
          </cell>
          <cell r="G348" t="str">
            <v>EM 106391</v>
          </cell>
          <cell r="H348">
            <v>6</v>
          </cell>
          <cell r="I348">
            <v>4346.8483299999998</v>
          </cell>
          <cell r="J348">
            <v>26081.09</v>
          </cell>
          <cell r="K348">
            <v>38</v>
          </cell>
          <cell r="L348">
            <v>165085.95000000001</v>
          </cell>
          <cell r="M348" t="str">
            <v>MM</v>
          </cell>
          <cell r="N348" t="str">
            <v>BAÑOS Y AZULEJOS 5/1</v>
          </cell>
          <cell r="O348">
            <v>0</v>
          </cell>
          <cell r="P348" t="str">
            <v>PARA MOSAICOS Y AZULEJOS</v>
          </cell>
          <cell r="Q348">
            <v>696</v>
          </cell>
          <cell r="R348">
            <v>4176</v>
          </cell>
        </row>
        <row r="349">
          <cell r="B349" t="str">
            <v>109005-000600</v>
          </cell>
          <cell r="C349" t="str">
            <v>MM BAÑOS Y AZULEJOS 5/1 L/116 PLT</v>
          </cell>
          <cell r="D349">
            <v>5</v>
          </cell>
          <cell r="E349">
            <v>42871</v>
          </cell>
          <cell r="F349">
            <v>42871</v>
          </cell>
          <cell r="G349" t="str">
            <v>EM 106393</v>
          </cell>
          <cell r="H349">
            <v>14</v>
          </cell>
          <cell r="I349">
            <v>4346.7264299999997</v>
          </cell>
          <cell r="J349">
            <v>60854.17</v>
          </cell>
          <cell r="K349">
            <v>52</v>
          </cell>
          <cell r="L349">
            <v>225940.12</v>
          </cell>
          <cell r="M349" t="str">
            <v>MM</v>
          </cell>
          <cell r="N349" t="str">
            <v>BAÑOS Y AZULEJOS 5/1</v>
          </cell>
          <cell r="O349">
            <v>0</v>
          </cell>
          <cell r="P349" t="str">
            <v>PARA MOSAICOS Y AZULEJOS</v>
          </cell>
          <cell r="Q349">
            <v>696</v>
          </cell>
          <cell r="R349">
            <v>9744</v>
          </cell>
        </row>
        <row r="350">
          <cell r="B350" t="str">
            <v>109005-000600</v>
          </cell>
          <cell r="C350" t="str">
            <v>MM BAÑOS Y AZULEJOS 5/1 L/116 PLT</v>
          </cell>
          <cell r="D350">
            <v>5</v>
          </cell>
          <cell r="E350">
            <v>42871</v>
          </cell>
          <cell r="F350">
            <v>42871</v>
          </cell>
          <cell r="G350" t="str">
            <v>EM 106396</v>
          </cell>
          <cell r="H350">
            <v>4</v>
          </cell>
          <cell r="I350">
            <v>4346.3549999999996</v>
          </cell>
          <cell r="J350">
            <v>17385.419999999998</v>
          </cell>
          <cell r="K350">
            <v>56</v>
          </cell>
          <cell r="L350">
            <v>243325.54</v>
          </cell>
          <cell r="M350" t="str">
            <v>MM</v>
          </cell>
          <cell r="N350" t="str">
            <v>BAÑOS Y AZULEJOS 5/1</v>
          </cell>
          <cell r="O350">
            <v>0</v>
          </cell>
          <cell r="P350" t="str">
            <v>PARA MOSAICOS Y AZULEJOS</v>
          </cell>
          <cell r="Q350">
            <v>696</v>
          </cell>
          <cell r="R350">
            <v>2784</v>
          </cell>
        </row>
        <row r="351">
          <cell r="B351" t="str">
            <v>109005-000600</v>
          </cell>
          <cell r="C351" t="str">
            <v>MM BAÑOS Y AZULEJOS 5/1 L/116 PLT</v>
          </cell>
          <cell r="D351">
            <v>5</v>
          </cell>
          <cell r="E351">
            <v>42872</v>
          </cell>
          <cell r="F351">
            <v>42872</v>
          </cell>
          <cell r="G351" t="str">
            <v>EM 106449</v>
          </cell>
          <cell r="H351">
            <v>6</v>
          </cell>
          <cell r="I351">
            <v>4341.85833</v>
          </cell>
          <cell r="J351">
            <v>26051.15</v>
          </cell>
          <cell r="K351">
            <v>24</v>
          </cell>
          <cell r="L351">
            <v>104262.93</v>
          </cell>
          <cell r="M351" t="str">
            <v>MM</v>
          </cell>
          <cell r="N351" t="str">
            <v>BAÑOS Y AZULEJOS 5/1</v>
          </cell>
          <cell r="O351">
            <v>0</v>
          </cell>
          <cell r="P351" t="str">
            <v>PARA MOSAICOS Y AZULEJOS</v>
          </cell>
          <cell r="Q351">
            <v>696</v>
          </cell>
          <cell r="R351">
            <v>4176</v>
          </cell>
        </row>
        <row r="352">
          <cell r="B352" t="str">
            <v>109005-000600</v>
          </cell>
          <cell r="C352" t="str">
            <v>MM BAÑOS Y AZULEJOS 5/1 L/116 PLT</v>
          </cell>
          <cell r="D352">
            <v>5</v>
          </cell>
          <cell r="E352">
            <v>42872</v>
          </cell>
          <cell r="F352">
            <v>42872</v>
          </cell>
          <cell r="G352" t="str">
            <v>EM 106454</v>
          </cell>
          <cell r="H352">
            <v>25</v>
          </cell>
          <cell r="I352">
            <v>4341.6899999999996</v>
          </cell>
          <cell r="J352">
            <v>108542.25</v>
          </cell>
          <cell r="K352">
            <v>49</v>
          </cell>
          <cell r="L352">
            <v>212805.18</v>
          </cell>
          <cell r="M352" t="str">
            <v>MM</v>
          </cell>
          <cell r="N352" t="str">
            <v>BAÑOS Y AZULEJOS 5/1</v>
          </cell>
          <cell r="O352">
            <v>0</v>
          </cell>
          <cell r="P352" t="str">
            <v>PARA MOSAICOS Y AZULEJOS</v>
          </cell>
          <cell r="Q352">
            <v>696</v>
          </cell>
          <cell r="R352">
            <v>17400</v>
          </cell>
        </row>
        <row r="353">
          <cell r="B353" t="str">
            <v>109005-000600</v>
          </cell>
          <cell r="C353" t="str">
            <v>MM BAÑOS Y AZULEJOS 5/1 L/116 PLT</v>
          </cell>
          <cell r="D353">
            <v>5</v>
          </cell>
          <cell r="E353">
            <v>42872</v>
          </cell>
          <cell r="F353">
            <v>42872</v>
          </cell>
          <cell r="G353" t="str">
            <v>EM 106462</v>
          </cell>
          <cell r="H353">
            <v>4</v>
          </cell>
          <cell r="I353">
            <v>4341.6875</v>
          </cell>
          <cell r="J353">
            <v>17366.75</v>
          </cell>
          <cell r="K353">
            <v>53</v>
          </cell>
          <cell r="L353">
            <v>230171.93</v>
          </cell>
          <cell r="M353" t="str">
            <v>MM</v>
          </cell>
          <cell r="N353" t="str">
            <v>BAÑOS Y AZULEJOS 5/1</v>
          </cell>
          <cell r="O353">
            <v>0</v>
          </cell>
          <cell r="P353" t="str">
            <v>PARA MOSAICOS Y AZULEJOS</v>
          </cell>
          <cell r="Q353">
            <v>696</v>
          </cell>
          <cell r="R353">
            <v>2784</v>
          </cell>
        </row>
        <row r="354">
          <cell r="B354" t="str">
            <v>109005-000600</v>
          </cell>
          <cell r="C354" t="str">
            <v>MM BAÑOS Y AZULEJOS 5/1 L/116 PLT</v>
          </cell>
          <cell r="D354">
            <v>5</v>
          </cell>
          <cell r="E354">
            <v>42873</v>
          </cell>
          <cell r="F354">
            <v>42873</v>
          </cell>
          <cell r="G354" t="str">
            <v>EM 106525</v>
          </cell>
          <cell r="H354">
            <v>3</v>
          </cell>
          <cell r="I354">
            <v>4341.5366700000004</v>
          </cell>
          <cell r="J354">
            <v>13024.61</v>
          </cell>
          <cell r="K354">
            <v>21</v>
          </cell>
          <cell r="L354">
            <v>91196.21</v>
          </cell>
          <cell r="M354" t="str">
            <v>MM</v>
          </cell>
          <cell r="N354" t="str">
            <v>BAÑOS Y AZULEJOS 5/1</v>
          </cell>
          <cell r="O354">
            <v>0</v>
          </cell>
          <cell r="P354" t="str">
            <v>PARA MOSAICOS Y AZULEJOS</v>
          </cell>
          <cell r="Q354">
            <v>696</v>
          </cell>
          <cell r="R354">
            <v>2088</v>
          </cell>
        </row>
        <row r="355">
          <cell r="B355" t="str">
            <v>109005-000600</v>
          </cell>
          <cell r="C355" t="str">
            <v>MM BAÑOS Y AZULEJOS 5/1 L/116 PLT</v>
          </cell>
          <cell r="D355">
            <v>5</v>
          </cell>
          <cell r="E355">
            <v>42873</v>
          </cell>
          <cell r="F355">
            <v>42873</v>
          </cell>
          <cell r="G355" t="str">
            <v>EM 106526</v>
          </cell>
          <cell r="H355">
            <v>15</v>
          </cell>
          <cell r="I355">
            <v>4341.5320000000002</v>
          </cell>
          <cell r="J355">
            <v>65122.98</v>
          </cell>
          <cell r="K355">
            <v>36</v>
          </cell>
          <cell r="L355">
            <v>156319.19</v>
          </cell>
          <cell r="M355" t="str">
            <v>MM</v>
          </cell>
          <cell r="N355" t="str">
            <v>BAÑOS Y AZULEJOS 5/1</v>
          </cell>
          <cell r="O355">
            <v>0</v>
          </cell>
          <cell r="P355" t="str">
            <v>PARA MOSAICOS Y AZULEJOS</v>
          </cell>
          <cell r="Q355">
            <v>696</v>
          </cell>
          <cell r="R355">
            <v>10440</v>
          </cell>
        </row>
        <row r="356">
          <cell r="B356" t="str">
            <v>109005-000600</v>
          </cell>
          <cell r="C356" t="str">
            <v>MM BAÑOS Y AZULEJOS 5/1 L/116 PLT</v>
          </cell>
          <cell r="D356">
            <v>5</v>
          </cell>
          <cell r="E356">
            <v>42886</v>
          </cell>
          <cell r="F356">
            <v>42886</v>
          </cell>
          <cell r="G356" t="str">
            <v>EM 107086</v>
          </cell>
          <cell r="H356">
            <v>9</v>
          </cell>
          <cell r="I356">
            <v>4344.4488899999997</v>
          </cell>
          <cell r="J356">
            <v>39100.04</v>
          </cell>
          <cell r="K356">
            <v>27</v>
          </cell>
          <cell r="L356">
            <v>117259.63</v>
          </cell>
          <cell r="M356" t="str">
            <v>MM</v>
          </cell>
          <cell r="N356" t="str">
            <v>BAÑOS Y AZULEJOS 5/1</v>
          </cell>
          <cell r="O356">
            <v>0</v>
          </cell>
          <cell r="P356" t="str">
            <v>PARA MOSAICOS Y AZULEJOS</v>
          </cell>
          <cell r="Q356">
            <v>696</v>
          </cell>
          <cell r="R356">
            <v>6264</v>
          </cell>
        </row>
        <row r="357">
          <cell r="B357" t="str">
            <v>109005-000600</v>
          </cell>
          <cell r="C357" t="str">
            <v>MM BAÑOS Y AZULEJOS 5/1 L/116 PLT</v>
          </cell>
          <cell r="D357">
            <v>5</v>
          </cell>
          <cell r="E357">
            <v>42886</v>
          </cell>
          <cell r="F357">
            <v>42886</v>
          </cell>
          <cell r="G357" t="str">
            <v>EM 107087</v>
          </cell>
          <cell r="H357">
            <v>16</v>
          </cell>
          <cell r="I357">
            <v>4344.44938</v>
          </cell>
          <cell r="J357">
            <v>69511.19</v>
          </cell>
          <cell r="K357">
            <v>43</v>
          </cell>
          <cell r="L357">
            <v>186770.82</v>
          </cell>
          <cell r="M357" t="str">
            <v>MM</v>
          </cell>
          <cell r="N357" t="str">
            <v>BAÑOS Y AZULEJOS 5/1</v>
          </cell>
          <cell r="O357">
            <v>0</v>
          </cell>
          <cell r="P357" t="str">
            <v>PARA MOSAICOS Y AZULEJOS</v>
          </cell>
          <cell r="Q357">
            <v>696</v>
          </cell>
          <cell r="R357">
            <v>11136</v>
          </cell>
        </row>
        <row r="358">
          <cell r="B358" t="str">
            <v>109005-000600</v>
          </cell>
          <cell r="C358" t="str">
            <v>MM BAÑOS Y AZULEJOS 5/1 L/116 PLT</v>
          </cell>
          <cell r="D358">
            <v>5</v>
          </cell>
          <cell r="E358">
            <v>42886</v>
          </cell>
          <cell r="F358">
            <v>42886</v>
          </cell>
          <cell r="G358" t="str">
            <v>EM 107088</v>
          </cell>
          <cell r="H358">
            <v>12</v>
          </cell>
          <cell r="I358">
            <v>4344.4491699999999</v>
          </cell>
          <cell r="J358">
            <v>52133.39</v>
          </cell>
          <cell r="K358">
            <v>55</v>
          </cell>
          <cell r="L358">
            <v>238904.21</v>
          </cell>
          <cell r="M358" t="str">
            <v>MM</v>
          </cell>
          <cell r="N358" t="str">
            <v>BAÑOS Y AZULEJOS 5/1</v>
          </cell>
          <cell r="O358">
            <v>0</v>
          </cell>
          <cell r="P358" t="str">
            <v>PARA MOSAICOS Y AZULEJOS</v>
          </cell>
          <cell r="Q358">
            <v>696</v>
          </cell>
          <cell r="R358">
            <v>8352</v>
          </cell>
        </row>
        <row r="359">
          <cell r="B359" t="str">
            <v>109006-000900</v>
          </cell>
          <cell r="C359" t="str">
            <v>MM SUAVIZANTE 9L/60 PLT</v>
          </cell>
          <cell r="D359">
            <v>5</v>
          </cell>
          <cell r="E359">
            <v>42857</v>
          </cell>
          <cell r="F359">
            <v>42857</v>
          </cell>
          <cell r="G359" t="str">
            <v>EM 105610</v>
          </cell>
          <cell r="H359">
            <v>37</v>
          </cell>
          <cell r="I359">
            <v>3927.2016199999998</v>
          </cell>
          <cell r="J359">
            <v>145306.46</v>
          </cell>
          <cell r="K359">
            <v>38</v>
          </cell>
          <cell r="L359">
            <v>149238.41</v>
          </cell>
          <cell r="M359" t="str">
            <v>MM</v>
          </cell>
          <cell r="N359" t="str">
            <v>SUAVIZANTE 9L</v>
          </cell>
          <cell r="O359">
            <v>0</v>
          </cell>
          <cell r="P359" t="str">
            <v>SUAVIZANTE 100101</v>
          </cell>
          <cell r="Q359">
            <v>540</v>
          </cell>
          <cell r="R359">
            <v>19980</v>
          </cell>
        </row>
        <row r="360">
          <cell r="B360" t="str">
            <v>109006-000900</v>
          </cell>
          <cell r="C360" t="str">
            <v>MM SUAVIZANTE 9L/60 PLT</v>
          </cell>
          <cell r="D360">
            <v>5</v>
          </cell>
          <cell r="E360">
            <v>42858</v>
          </cell>
          <cell r="F360">
            <v>42858</v>
          </cell>
          <cell r="G360" t="str">
            <v>EM 105684</v>
          </cell>
          <cell r="H360">
            <v>18</v>
          </cell>
          <cell r="I360">
            <v>3925.3344400000001</v>
          </cell>
          <cell r="J360">
            <v>70656.02</v>
          </cell>
          <cell r="K360">
            <v>18</v>
          </cell>
          <cell r="L360">
            <v>70656.02</v>
          </cell>
          <cell r="M360" t="str">
            <v>MM</v>
          </cell>
          <cell r="N360" t="str">
            <v>SUAVIZANTE 9L</v>
          </cell>
          <cell r="O360">
            <v>0</v>
          </cell>
          <cell r="P360" t="str">
            <v>SUAVIZANTE 100101</v>
          </cell>
          <cell r="Q360">
            <v>540</v>
          </cell>
          <cell r="R360">
            <v>9720</v>
          </cell>
        </row>
        <row r="361">
          <cell r="B361" t="str">
            <v>109006-000900</v>
          </cell>
          <cell r="C361" t="str">
            <v>MM SUAVIZANTE 9L/60 PLT</v>
          </cell>
          <cell r="D361">
            <v>5</v>
          </cell>
          <cell r="E361">
            <v>42858</v>
          </cell>
          <cell r="F361">
            <v>42858</v>
          </cell>
          <cell r="G361" t="str">
            <v>EM 105707</v>
          </cell>
          <cell r="H361">
            <v>55</v>
          </cell>
          <cell r="I361">
            <v>3925.3341799999998</v>
          </cell>
          <cell r="J361">
            <v>215893.38</v>
          </cell>
          <cell r="K361">
            <v>73</v>
          </cell>
          <cell r="L361">
            <v>286549.40000000002</v>
          </cell>
          <cell r="M361" t="str">
            <v>MM</v>
          </cell>
          <cell r="N361" t="str">
            <v>SUAVIZANTE 9L</v>
          </cell>
          <cell r="O361">
            <v>0</v>
          </cell>
          <cell r="P361" t="str">
            <v>SUAVIZANTE 100101</v>
          </cell>
          <cell r="Q361">
            <v>540</v>
          </cell>
          <cell r="R361">
            <v>29700</v>
          </cell>
        </row>
        <row r="362">
          <cell r="B362" t="str">
            <v>109006-000900</v>
          </cell>
          <cell r="C362" t="str">
            <v>MM SUAVIZANTE 9L/60 PLT</v>
          </cell>
          <cell r="D362">
            <v>5</v>
          </cell>
          <cell r="E362">
            <v>42859</v>
          </cell>
          <cell r="F362">
            <v>42859</v>
          </cell>
          <cell r="G362" t="str">
            <v>EM 105773</v>
          </cell>
          <cell r="H362">
            <v>37</v>
          </cell>
          <cell r="I362">
            <v>3954.2021599999998</v>
          </cell>
          <cell r="J362">
            <v>146305.48000000001</v>
          </cell>
          <cell r="K362">
            <v>39</v>
          </cell>
          <cell r="L362">
            <v>154384.19</v>
          </cell>
          <cell r="M362" t="str">
            <v>MM</v>
          </cell>
          <cell r="N362" t="str">
            <v>SUAVIZANTE 9L</v>
          </cell>
          <cell r="O362">
            <v>0</v>
          </cell>
          <cell r="P362" t="str">
            <v>SUAVIZANTE 100101</v>
          </cell>
          <cell r="Q362">
            <v>540</v>
          </cell>
          <cell r="R362">
            <v>19980</v>
          </cell>
        </row>
        <row r="363">
          <cell r="B363" t="str">
            <v>109006-000900</v>
          </cell>
          <cell r="C363" t="str">
            <v>MM SUAVIZANTE 9L/60 PLT</v>
          </cell>
          <cell r="D363">
            <v>5</v>
          </cell>
          <cell r="E363">
            <v>42870</v>
          </cell>
          <cell r="F363">
            <v>42870</v>
          </cell>
          <cell r="G363" t="str">
            <v>EM 106272</v>
          </cell>
          <cell r="H363">
            <v>1</v>
          </cell>
          <cell r="I363">
            <v>3950.55</v>
          </cell>
          <cell r="J363">
            <v>3950.55</v>
          </cell>
          <cell r="K363">
            <v>1</v>
          </cell>
          <cell r="L363">
            <v>3950.55</v>
          </cell>
          <cell r="M363" t="str">
            <v>MM</v>
          </cell>
          <cell r="N363" t="str">
            <v>SUAVIZANTE 9L</v>
          </cell>
          <cell r="O363">
            <v>0</v>
          </cell>
          <cell r="P363" t="str">
            <v>SUAVIZANTE 100101</v>
          </cell>
          <cell r="Q363">
            <v>540</v>
          </cell>
          <cell r="R363">
            <v>540</v>
          </cell>
        </row>
        <row r="364">
          <cell r="B364" t="str">
            <v>109006-000900</v>
          </cell>
          <cell r="C364" t="str">
            <v>MM SUAVIZANTE 9L/60 PLT</v>
          </cell>
          <cell r="D364">
            <v>5</v>
          </cell>
          <cell r="E364">
            <v>42879</v>
          </cell>
          <cell r="F364">
            <v>42879</v>
          </cell>
          <cell r="G364" t="str">
            <v>EM 106762</v>
          </cell>
          <cell r="H364">
            <v>18</v>
          </cell>
          <cell r="I364">
            <v>3959.1094400000002</v>
          </cell>
          <cell r="J364">
            <v>71263.97</v>
          </cell>
          <cell r="K364">
            <v>18</v>
          </cell>
          <cell r="L364">
            <v>71263.97</v>
          </cell>
          <cell r="M364" t="str">
            <v>MM</v>
          </cell>
          <cell r="N364" t="str">
            <v>SUAVIZANTE 9L</v>
          </cell>
          <cell r="O364">
            <v>0</v>
          </cell>
          <cell r="P364" t="str">
            <v>SUAVIZANTE 100101</v>
          </cell>
          <cell r="Q364">
            <v>540</v>
          </cell>
          <cell r="R364">
            <v>9720</v>
          </cell>
        </row>
        <row r="365">
          <cell r="B365" t="str">
            <v>109006-000900</v>
          </cell>
          <cell r="C365" t="str">
            <v>MM SUAVIZANTE 9L/60 PLT</v>
          </cell>
          <cell r="D365">
            <v>5</v>
          </cell>
          <cell r="E365">
            <v>42879</v>
          </cell>
          <cell r="F365">
            <v>42879</v>
          </cell>
          <cell r="G365" t="str">
            <v>EM 106763</v>
          </cell>
          <cell r="H365">
            <v>19</v>
          </cell>
          <cell r="I365">
            <v>3959.1089499999998</v>
          </cell>
          <cell r="J365">
            <v>75223.070000000007</v>
          </cell>
          <cell r="K365">
            <v>37</v>
          </cell>
          <cell r="L365">
            <v>146487.04000000001</v>
          </cell>
          <cell r="M365" t="str">
            <v>MM</v>
          </cell>
          <cell r="N365" t="str">
            <v>SUAVIZANTE 9L</v>
          </cell>
          <cell r="O365">
            <v>0</v>
          </cell>
          <cell r="P365" t="str">
            <v>SUAVIZANTE 100101</v>
          </cell>
          <cell r="Q365">
            <v>540</v>
          </cell>
          <cell r="R365">
            <v>10260</v>
          </cell>
        </row>
        <row r="366">
          <cell r="B366" t="str">
            <v>109006-000900</v>
          </cell>
          <cell r="C366" t="str">
            <v>MM SUAVIZANTE 9L/60 PLT</v>
          </cell>
          <cell r="D366">
            <v>5</v>
          </cell>
          <cell r="E366">
            <v>42880</v>
          </cell>
          <cell r="F366">
            <v>42880</v>
          </cell>
          <cell r="G366" t="str">
            <v>EM 106837</v>
          </cell>
          <cell r="H366">
            <v>55</v>
          </cell>
          <cell r="I366">
            <v>3957.6507299999998</v>
          </cell>
          <cell r="J366">
            <v>217670.79</v>
          </cell>
          <cell r="K366">
            <v>56</v>
          </cell>
          <cell r="L366">
            <v>221629.9</v>
          </cell>
          <cell r="M366" t="str">
            <v>MM</v>
          </cell>
          <cell r="N366" t="str">
            <v>SUAVIZANTE 9L</v>
          </cell>
          <cell r="O366">
            <v>0</v>
          </cell>
          <cell r="P366" t="str">
            <v>SUAVIZANTE 100101</v>
          </cell>
          <cell r="Q366">
            <v>540</v>
          </cell>
          <cell r="R366">
            <v>29700</v>
          </cell>
        </row>
        <row r="367">
          <cell r="B367" t="str">
            <v>109006-000900</v>
          </cell>
          <cell r="C367" t="str">
            <v>MM SUAVIZANTE 9L/60 PLT</v>
          </cell>
          <cell r="D367">
            <v>5</v>
          </cell>
          <cell r="E367">
            <v>42880</v>
          </cell>
          <cell r="F367">
            <v>42880</v>
          </cell>
          <cell r="G367" t="str">
            <v>EM 106838</v>
          </cell>
          <cell r="H367">
            <v>4</v>
          </cell>
          <cell r="I367">
            <v>3957.6525000000001</v>
          </cell>
          <cell r="J367">
            <v>15830.61</v>
          </cell>
          <cell r="K367">
            <v>60</v>
          </cell>
          <cell r="L367">
            <v>237460.51</v>
          </cell>
          <cell r="M367" t="str">
            <v>MM</v>
          </cell>
          <cell r="N367" t="str">
            <v>SUAVIZANTE 9L</v>
          </cell>
          <cell r="O367">
            <v>0</v>
          </cell>
          <cell r="P367" t="str">
            <v>SUAVIZANTE 100101</v>
          </cell>
          <cell r="Q367">
            <v>540</v>
          </cell>
          <cell r="R367">
            <v>2160</v>
          </cell>
        </row>
        <row r="368">
          <cell r="B368" t="str">
            <v>109006-000900</v>
          </cell>
          <cell r="C368" t="str">
            <v>MM SUAVIZANTE 9L/60 PLT</v>
          </cell>
          <cell r="D368">
            <v>5</v>
          </cell>
          <cell r="E368">
            <v>42881</v>
          </cell>
          <cell r="F368">
            <v>42881</v>
          </cell>
          <cell r="G368" t="str">
            <v>EM 106898</v>
          </cell>
          <cell r="H368">
            <v>37</v>
          </cell>
          <cell r="I368">
            <v>4010.6310800000001</v>
          </cell>
          <cell r="J368">
            <v>148393.35</v>
          </cell>
          <cell r="K368">
            <v>37</v>
          </cell>
          <cell r="L368">
            <v>148393.35</v>
          </cell>
          <cell r="M368" t="str">
            <v>MM</v>
          </cell>
          <cell r="N368" t="str">
            <v>SUAVIZANTE 9L</v>
          </cell>
          <cell r="O368">
            <v>0</v>
          </cell>
          <cell r="P368" t="str">
            <v>SUAVIZANTE 100101</v>
          </cell>
          <cell r="Q368">
            <v>540</v>
          </cell>
          <cell r="R368">
            <v>19980</v>
          </cell>
        </row>
        <row r="369">
          <cell r="B369" t="str">
            <v>109006-000900</v>
          </cell>
          <cell r="C369" t="str">
            <v>MM SUAVIZANTE 9L/60 PLT</v>
          </cell>
          <cell r="D369">
            <v>5</v>
          </cell>
          <cell r="E369">
            <v>42884</v>
          </cell>
          <cell r="F369">
            <v>42881</v>
          </cell>
          <cell r="G369" t="str">
            <v>EM 106914</v>
          </cell>
          <cell r="H369">
            <v>35</v>
          </cell>
          <cell r="I369">
            <v>4009.6302900000001</v>
          </cell>
          <cell r="J369">
            <v>140337.06</v>
          </cell>
          <cell r="K369">
            <v>36</v>
          </cell>
          <cell r="L369">
            <v>144347.69</v>
          </cell>
          <cell r="M369" t="str">
            <v>MM</v>
          </cell>
          <cell r="N369" t="str">
            <v>SUAVIZANTE 9L</v>
          </cell>
          <cell r="O369">
            <v>0</v>
          </cell>
          <cell r="P369" t="str">
            <v>SUAVIZANTE 100101</v>
          </cell>
          <cell r="Q369">
            <v>540</v>
          </cell>
          <cell r="R369">
            <v>18900</v>
          </cell>
        </row>
        <row r="370">
          <cell r="B370" t="str">
            <v>109006-000900</v>
          </cell>
          <cell r="C370" t="str">
            <v>MM SUAVIZANTE 9L/60 PLT</v>
          </cell>
          <cell r="D370">
            <v>5</v>
          </cell>
          <cell r="E370">
            <v>42884</v>
          </cell>
          <cell r="F370">
            <v>42884</v>
          </cell>
          <cell r="G370" t="str">
            <v>EM 106963</v>
          </cell>
          <cell r="H370">
            <v>55</v>
          </cell>
          <cell r="I370">
            <v>3895.9861799999999</v>
          </cell>
          <cell r="J370">
            <v>214279.24</v>
          </cell>
          <cell r="K370">
            <v>55</v>
          </cell>
          <cell r="L370">
            <v>214279.24</v>
          </cell>
          <cell r="M370" t="str">
            <v>MM</v>
          </cell>
          <cell r="N370" t="str">
            <v>SUAVIZANTE 9L</v>
          </cell>
          <cell r="O370">
            <v>0</v>
          </cell>
          <cell r="P370" t="str">
            <v>SUAVIZANTE 100101</v>
          </cell>
          <cell r="Q370">
            <v>540</v>
          </cell>
          <cell r="R370">
            <v>29700</v>
          </cell>
        </row>
        <row r="371">
          <cell r="B371" t="str">
            <v>109006-000900</v>
          </cell>
          <cell r="C371" t="str">
            <v>MM SUAVIZANTE 9L/60 PLT</v>
          </cell>
          <cell r="D371">
            <v>5</v>
          </cell>
          <cell r="E371">
            <v>42884</v>
          </cell>
          <cell r="F371">
            <v>42884</v>
          </cell>
          <cell r="G371" t="str">
            <v>EM 106964</v>
          </cell>
          <cell r="H371">
            <v>12</v>
          </cell>
          <cell r="I371">
            <v>3895.9858300000001</v>
          </cell>
          <cell r="J371">
            <v>46751.83</v>
          </cell>
          <cell r="K371">
            <v>67</v>
          </cell>
          <cell r="L371">
            <v>261031.07</v>
          </cell>
          <cell r="M371" t="str">
            <v>MM</v>
          </cell>
          <cell r="N371" t="str">
            <v>SUAVIZANTE 9L</v>
          </cell>
          <cell r="O371">
            <v>0</v>
          </cell>
          <cell r="P371" t="str">
            <v>SUAVIZANTE 100101</v>
          </cell>
          <cell r="Q371">
            <v>540</v>
          </cell>
          <cell r="R371">
            <v>6480</v>
          </cell>
        </row>
        <row r="372">
          <cell r="B372" t="str">
            <v>109006-002000</v>
          </cell>
          <cell r="C372" t="str">
            <v>MM SUAVIZANTE 20L/48 PLT</v>
          </cell>
          <cell r="D372">
            <v>5</v>
          </cell>
          <cell r="E372">
            <v>42857</v>
          </cell>
          <cell r="F372">
            <v>42857</v>
          </cell>
          <cell r="G372" t="str">
            <v>EM 105609</v>
          </cell>
          <cell r="H372">
            <v>21</v>
          </cell>
          <cell r="I372">
            <v>6391.8495199999998</v>
          </cell>
          <cell r="J372">
            <v>134228.84</v>
          </cell>
          <cell r="K372">
            <v>25</v>
          </cell>
          <cell r="L372">
            <v>159855.63</v>
          </cell>
          <cell r="M372" t="str">
            <v>MM</v>
          </cell>
          <cell r="N372" t="str">
            <v>SUAVIZANTE 20L</v>
          </cell>
          <cell r="O372">
            <v>0</v>
          </cell>
          <cell r="P372" t="str">
            <v>SUAVIZANTE 100101</v>
          </cell>
          <cell r="Q372">
            <v>960</v>
          </cell>
          <cell r="R372">
            <v>20160</v>
          </cell>
        </row>
        <row r="373">
          <cell r="B373" t="str">
            <v>109006-002000</v>
          </cell>
          <cell r="C373" t="str">
            <v>MM SUAVIZANTE 20L/48 PLT</v>
          </cell>
          <cell r="D373">
            <v>5</v>
          </cell>
          <cell r="E373">
            <v>42859</v>
          </cell>
          <cell r="F373">
            <v>42859</v>
          </cell>
          <cell r="G373" t="str">
            <v>EM 105782</v>
          </cell>
          <cell r="H373">
            <v>11</v>
          </cell>
          <cell r="I373">
            <v>6418.1645500000004</v>
          </cell>
          <cell r="J373">
            <v>70599.81</v>
          </cell>
          <cell r="K373">
            <v>12</v>
          </cell>
          <cell r="L373">
            <v>76994.03</v>
          </cell>
          <cell r="M373" t="str">
            <v>MM</v>
          </cell>
          <cell r="N373" t="str">
            <v>SUAVIZANTE 20L</v>
          </cell>
          <cell r="O373">
            <v>0</v>
          </cell>
          <cell r="P373" t="str">
            <v>SUAVIZANTE 100101</v>
          </cell>
          <cell r="Q373">
            <v>960</v>
          </cell>
          <cell r="R373">
            <v>10560</v>
          </cell>
        </row>
        <row r="374">
          <cell r="B374" t="str">
            <v>109006-002000</v>
          </cell>
          <cell r="C374" t="str">
            <v>MM SUAVIZANTE 20L/48 PLT</v>
          </cell>
          <cell r="D374">
            <v>5</v>
          </cell>
          <cell r="E374">
            <v>42859</v>
          </cell>
          <cell r="F374">
            <v>42859</v>
          </cell>
          <cell r="G374" t="str">
            <v>EM 105783</v>
          </cell>
          <cell r="H374">
            <v>10</v>
          </cell>
          <cell r="I374">
            <v>6418.1660000000002</v>
          </cell>
          <cell r="J374">
            <v>64181.66</v>
          </cell>
          <cell r="K374">
            <v>22</v>
          </cell>
          <cell r="L374">
            <v>141175.69</v>
          </cell>
          <cell r="M374" t="str">
            <v>MM</v>
          </cell>
          <cell r="N374" t="str">
            <v>SUAVIZANTE 20L</v>
          </cell>
          <cell r="O374">
            <v>0</v>
          </cell>
          <cell r="P374" t="str">
            <v>SUAVIZANTE 100101</v>
          </cell>
          <cell r="Q374">
            <v>960</v>
          </cell>
          <cell r="R374">
            <v>9600</v>
          </cell>
        </row>
        <row r="375">
          <cell r="B375" t="str">
            <v>109006-002000</v>
          </cell>
          <cell r="C375" t="str">
            <v>MM SUAVIZANTE 20L/48 PLT</v>
          </cell>
          <cell r="D375">
            <v>5</v>
          </cell>
          <cell r="E375">
            <v>42864</v>
          </cell>
          <cell r="F375">
            <v>42864</v>
          </cell>
          <cell r="G375" t="str">
            <v>EM 106026</v>
          </cell>
          <cell r="H375">
            <v>20</v>
          </cell>
          <cell r="I375">
            <v>6412.9504999999999</v>
          </cell>
          <cell r="J375">
            <v>128259.01</v>
          </cell>
          <cell r="K375">
            <v>21</v>
          </cell>
          <cell r="L375">
            <v>134676.09</v>
          </cell>
          <cell r="M375" t="str">
            <v>MM</v>
          </cell>
          <cell r="N375" t="str">
            <v>SUAVIZANTE 20L</v>
          </cell>
          <cell r="O375">
            <v>0</v>
          </cell>
          <cell r="P375" t="str">
            <v>SUAVIZANTE 100101</v>
          </cell>
          <cell r="Q375">
            <v>960</v>
          </cell>
          <cell r="R375">
            <v>19200</v>
          </cell>
        </row>
        <row r="376">
          <cell r="B376" t="str">
            <v>109006-002000</v>
          </cell>
          <cell r="C376" t="str">
            <v>MM SUAVIZANTE 20L/48 PLT</v>
          </cell>
          <cell r="D376">
            <v>5</v>
          </cell>
          <cell r="E376">
            <v>42864</v>
          </cell>
          <cell r="F376">
            <v>42864</v>
          </cell>
          <cell r="G376" t="str">
            <v>EM 106027</v>
          </cell>
          <cell r="H376">
            <v>20</v>
          </cell>
          <cell r="I376">
            <v>6412.95</v>
          </cell>
          <cell r="J376">
            <v>128259</v>
          </cell>
          <cell r="K376">
            <v>41</v>
          </cell>
          <cell r="L376">
            <v>262935.09000000003</v>
          </cell>
          <cell r="M376" t="str">
            <v>MM</v>
          </cell>
          <cell r="N376" t="str">
            <v>SUAVIZANTE 20L</v>
          </cell>
          <cell r="O376">
            <v>0</v>
          </cell>
          <cell r="P376" t="str">
            <v>SUAVIZANTE 100101</v>
          </cell>
          <cell r="Q376">
            <v>960</v>
          </cell>
          <cell r="R376">
            <v>19200</v>
          </cell>
        </row>
        <row r="377">
          <cell r="B377" t="str">
            <v>109006-002000</v>
          </cell>
          <cell r="C377" t="str">
            <v>MM SUAVIZANTE 20L/48 PLT</v>
          </cell>
          <cell r="D377">
            <v>5</v>
          </cell>
          <cell r="E377">
            <v>42864</v>
          </cell>
          <cell r="F377">
            <v>42864</v>
          </cell>
          <cell r="G377" t="str">
            <v>EM 106028</v>
          </cell>
          <cell r="H377">
            <v>11</v>
          </cell>
          <cell r="I377">
            <v>6412.95</v>
          </cell>
          <cell r="J377">
            <v>70542.45</v>
          </cell>
          <cell r="K377">
            <v>52</v>
          </cell>
          <cell r="L377">
            <v>333477.53999999998</v>
          </cell>
          <cell r="M377" t="str">
            <v>MM</v>
          </cell>
          <cell r="N377" t="str">
            <v>SUAVIZANTE 20L</v>
          </cell>
          <cell r="O377">
            <v>0</v>
          </cell>
          <cell r="P377" t="str">
            <v>SUAVIZANTE 100101</v>
          </cell>
          <cell r="Q377">
            <v>960</v>
          </cell>
          <cell r="R377">
            <v>10560</v>
          </cell>
        </row>
        <row r="378">
          <cell r="B378" t="str">
            <v>109006-002000</v>
          </cell>
          <cell r="C378" t="str">
            <v>MM SUAVIZANTE 20L/48 PLT</v>
          </cell>
          <cell r="D378">
            <v>5</v>
          </cell>
          <cell r="E378">
            <v>42864</v>
          </cell>
          <cell r="F378">
            <v>42864</v>
          </cell>
          <cell r="G378" t="str">
            <v>EM 106032</v>
          </cell>
          <cell r="H378">
            <v>10</v>
          </cell>
          <cell r="I378">
            <v>6412.95</v>
          </cell>
          <cell r="J378">
            <v>64129.5</v>
          </cell>
          <cell r="K378">
            <v>62</v>
          </cell>
          <cell r="L378">
            <v>397607.04</v>
          </cell>
          <cell r="M378" t="str">
            <v>MM</v>
          </cell>
          <cell r="N378" t="str">
            <v>SUAVIZANTE 20L</v>
          </cell>
          <cell r="O378">
            <v>0</v>
          </cell>
          <cell r="P378" t="str">
            <v>SUAVIZANTE 100101</v>
          </cell>
          <cell r="Q378">
            <v>960</v>
          </cell>
          <cell r="R378">
            <v>9600</v>
          </cell>
        </row>
        <row r="379">
          <cell r="B379" t="str">
            <v>109006-002000</v>
          </cell>
          <cell r="C379" t="str">
            <v>MM SUAVIZANTE 20L/48 PLT</v>
          </cell>
          <cell r="D379">
            <v>5</v>
          </cell>
          <cell r="E379">
            <v>42865</v>
          </cell>
          <cell r="F379">
            <v>42865</v>
          </cell>
          <cell r="G379" t="str">
            <v>EM 106099</v>
          </cell>
          <cell r="H379">
            <v>20</v>
          </cell>
          <cell r="I379">
            <v>6449.6104999999998</v>
          </cell>
          <cell r="J379">
            <v>128992.21</v>
          </cell>
          <cell r="K379">
            <v>44</v>
          </cell>
          <cell r="L379">
            <v>282904.62</v>
          </cell>
          <cell r="M379" t="str">
            <v>MM</v>
          </cell>
          <cell r="N379" t="str">
            <v>SUAVIZANTE 20L</v>
          </cell>
          <cell r="O379">
            <v>0</v>
          </cell>
          <cell r="P379" t="str">
            <v>SUAVIZANTE 100101</v>
          </cell>
          <cell r="Q379">
            <v>960</v>
          </cell>
          <cell r="R379">
            <v>19200</v>
          </cell>
        </row>
        <row r="380">
          <cell r="B380" t="str">
            <v>109006-002000</v>
          </cell>
          <cell r="C380" t="str">
            <v>MM SUAVIZANTE 20L/48 PLT</v>
          </cell>
          <cell r="D380">
            <v>5</v>
          </cell>
          <cell r="E380">
            <v>42866</v>
          </cell>
          <cell r="F380">
            <v>42866</v>
          </cell>
          <cell r="G380" t="str">
            <v>EM 106178</v>
          </cell>
          <cell r="H380">
            <v>20</v>
          </cell>
          <cell r="I380">
            <v>6412.8864999999996</v>
          </cell>
          <cell r="J380">
            <v>128257.73</v>
          </cell>
          <cell r="K380">
            <v>20</v>
          </cell>
          <cell r="L380">
            <v>128257.73</v>
          </cell>
          <cell r="M380" t="str">
            <v>MM</v>
          </cell>
          <cell r="N380" t="str">
            <v>SUAVIZANTE 20L</v>
          </cell>
          <cell r="O380">
            <v>0</v>
          </cell>
          <cell r="P380" t="str">
            <v>SUAVIZANTE 100101</v>
          </cell>
          <cell r="Q380">
            <v>960</v>
          </cell>
          <cell r="R380">
            <v>19200</v>
          </cell>
        </row>
        <row r="381">
          <cell r="B381" t="str">
            <v>109006-002000</v>
          </cell>
          <cell r="C381" t="str">
            <v>MM SUAVIZANTE 20L/48 PLT</v>
          </cell>
          <cell r="D381">
            <v>5</v>
          </cell>
          <cell r="E381">
            <v>42867</v>
          </cell>
          <cell r="F381">
            <v>42867</v>
          </cell>
          <cell r="G381" t="str">
            <v>EM 106224</v>
          </cell>
          <cell r="H381">
            <v>10</v>
          </cell>
          <cell r="I381">
            <v>6413.1980000000003</v>
          </cell>
          <cell r="J381">
            <v>64131.98</v>
          </cell>
          <cell r="K381">
            <v>12</v>
          </cell>
          <cell r="L381">
            <v>76957.75</v>
          </cell>
          <cell r="M381" t="str">
            <v>MM</v>
          </cell>
          <cell r="N381" t="str">
            <v>SUAVIZANTE 20L</v>
          </cell>
          <cell r="O381">
            <v>0</v>
          </cell>
          <cell r="P381" t="str">
            <v>SUAVIZANTE 100101</v>
          </cell>
          <cell r="Q381">
            <v>960</v>
          </cell>
          <cell r="R381">
            <v>9600</v>
          </cell>
        </row>
        <row r="382">
          <cell r="B382" t="str">
            <v>109006-002000</v>
          </cell>
          <cell r="C382" t="str">
            <v>MM SUAVIZANTE 20L/48 PLT</v>
          </cell>
          <cell r="D382">
            <v>5</v>
          </cell>
          <cell r="E382">
            <v>42867</v>
          </cell>
          <cell r="F382">
            <v>42867</v>
          </cell>
          <cell r="G382" t="str">
            <v>EM 106225</v>
          </cell>
          <cell r="H382">
            <v>10</v>
          </cell>
          <cell r="I382">
            <v>6413.1970000000001</v>
          </cell>
          <cell r="J382">
            <v>64131.97</v>
          </cell>
          <cell r="K382">
            <v>22</v>
          </cell>
          <cell r="L382">
            <v>141089.72</v>
          </cell>
          <cell r="M382" t="str">
            <v>MM</v>
          </cell>
          <cell r="N382" t="str">
            <v>SUAVIZANTE 20L</v>
          </cell>
          <cell r="O382">
            <v>0</v>
          </cell>
          <cell r="P382" t="str">
            <v>SUAVIZANTE 100101</v>
          </cell>
          <cell r="Q382">
            <v>960</v>
          </cell>
          <cell r="R382">
            <v>9600</v>
          </cell>
        </row>
        <row r="383">
          <cell r="B383" t="str">
            <v>109006-002000</v>
          </cell>
          <cell r="C383" t="str">
            <v>MM SUAVIZANTE 20L/48 PLT</v>
          </cell>
          <cell r="D383">
            <v>5</v>
          </cell>
          <cell r="E383">
            <v>42870</v>
          </cell>
          <cell r="F383">
            <v>42870</v>
          </cell>
          <cell r="G383" t="str">
            <v>EM 106283</v>
          </cell>
          <cell r="H383">
            <v>10</v>
          </cell>
          <cell r="I383">
            <v>6411.6270000000004</v>
          </cell>
          <cell r="J383">
            <v>64116.27</v>
          </cell>
          <cell r="K383">
            <v>10</v>
          </cell>
          <cell r="L383">
            <v>64116.27</v>
          </cell>
          <cell r="M383" t="str">
            <v>MM</v>
          </cell>
          <cell r="N383" t="str">
            <v>SUAVIZANTE 20L</v>
          </cell>
          <cell r="O383">
            <v>0</v>
          </cell>
          <cell r="P383" t="str">
            <v>SUAVIZANTE 100101</v>
          </cell>
          <cell r="Q383">
            <v>960</v>
          </cell>
          <cell r="R383">
            <v>9600</v>
          </cell>
        </row>
        <row r="384">
          <cell r="B384" t="str">
            <v>109006-002000</v>
          </cell>
          <cell r="C384" t="str">
            <v>MM SUAVIZANTE 20L/48 PLT</v>
          </cell>
          <cell r="D384">
            <v>5</v>
          </cell>
          <cell r="E384">
            <v>42870</v>
          </cell>
          <cell r="F384">
            <v>42870</v>
          </cell>
          <cell r="G384" t="str">
            <v>EM 106284</v>
          </cell>
          <cell r="H384">
            <v>10</v>
          </cell>
          <cell r="I384">
            <v>6411.6270000000004</v>
          </cell>
          <cell r="J384">
            <v>64116.27</v>
          </cell>
          <cell r="K384">
            <v>12</v>
          </cell>
          <cell r="L384">
            <v>76939.520000000004</v>
          </cell>
          <cell r="M384" t="str">
            <v>MM</v>
          </cell>
          <cell r="N384" t="str">
            <v>SUAVIZANTE 20L</v>
          </cell>
          <cell r="O384">
            <v>0</v>
          </cell>
          <cell r="P384" t="str">
            <v>SUAVIZANTE 100101</v>
          </cell>
          <cell r="Q384">
            <v>960</v>
          </cell>
          <cell r="R384">
            <v>9600</v>
          </cell>
        </row>
        <row r="385">
          <cell r="B385" t="str">
            <v>109006-002000</v>
          </cell>
          <cell r="C385" t="str">
            <v>MM SUAVIZANTE 20L/48 PLT</v>
          </cell>
          <cell r="D385">
            <v>5</v>
          </cell>
          <cell r="E385">
            <v>42871</v>
          </cell>
          <cell r="F385">
            <v>42871</v>
          </cell>
          <cell r="G385" t="str">
            <v>EM 106355</v>
          </cell>
          <cell r="H385">
            <v>19</v>
          </cell>
          <cell r="I385">
            <v>6408.9579000000003</v>
          </cell>
          <cell r="J385">
            <v>121770.2</v>
          </cell>
          <cell r="K385">
            <v>21</v>
          </cell>
          <cell r="L385">
            <v>134593.45000000001</v>
          </cell>
          <cell r="M385" t="str">
            <v>MM</v>
          </cell>
          <cell r="N385" t="str">
            <v>SUAVIZANTE 20L</v>
          </cell>
          <cell r="O385">
            <v>0</v>
          </cell>
          <cell r="P385" t="str">
            <v>SUAVIZANTE 100101</v>
          </cell>
          <cell r="Q385">
            <v>960</v>
          </cell>
          <cell r="R385">
            <v>18240</v>
          </cell>
        </row>
        <row r="386">
          <cell r="B386" t="str">
            <v>109006-002000</v>
          </cell>
          <cell r="C386" t="str">
            <v>MM SUAVIZANTE 20L/48 PLT</v>
          </cell>
          <cell r="D386">
            <v>5</v>
          </cell>
          <cell r="E386">
            <v>42871</v>
          </cell>
          <cell r="F386">
            <v>42871</v>
          </cell>
          <cell r="G386" t="str">
            <v>EM 106356</v>
          </cell>
          <cell r="H386">
            <v>30</v>
          </cell>
          <cell r="I386">
            <v>6408.9576699999998</v>
          </cell>
          <cell r="J386">
            <v>192268.73</v>
          </cell>
          <cell r="K386">
            <v>51</v>
          </cell>
          <cell r="L386">
            <v>326862.18</v>
          </cell>
          <cell r="M386" t="str">
            <v>MM</v>
          </cell>
          <cell r="N386" t="str">
            <v>SUAVIZANTE 20L</v>
          </cell>
          <cell r="O386">
            <v>0</v>
          </cell>
          <cell r="P386" t="str">
            <v>SUAVIZANTE 100101</v>
          </cell>
          <cell r="Q386">
            <v>960</v>
          </cell>
          <cell r="R386">
            <v>28800</v>
          </cell>
        </row>
        <row r="387">
          <cell r="B387" t="str">
            <v>109006-002000</v>
          </cell>
          <cell r="C387" t="str">
            <v>MM SUAVIZANTE 20L/48 PLT</v>
          </cell>
          <cell r="D387">
            <v>5</v>
          </cell>
          <cell r="E387">
            <v>42871</v>
          </cell>
          <cell r="F387">
            <v>42871</v>
          </cell>
          <cell r="G387" t="str">
            <v>EM 106377</v>
          </cell>
          <cell r="H387">
            <v>11</v>
          </cell>
          <cell r="I387">
            <v>6409.01</v>
          </cell>
          <cell r="J387">
            <v>70499.11</v>
          </cell>
          <cell r="K387">
            <v>60</v>
          </cell>
          <cell r="L387">
            <v>384543.17</v>
          </cell>
          <cell r="M387" t="str">
            <v>MM</v>
          </cell>
          <cell r="N387" t="str">
            <v>SUAVIZANTE 20L</v>
          </cell>
          <cell r="O387">
            <v>0</v>
          </cell>
          <cell r="P387" t="str">
            <v>SUAVIZANTE 100101</v>
          </cell>
          <cell r="Q387">
            <v>960</v>
          </cell>
          <cell r="R387">
            <v>10560</v>
          </cell>
        </row>
        <row r="388">
          <cell r="B388" t="str">
            <v>109006-002000</v>
          </cell>
          <cell r="C388" t="str">
            <v>MM SUAVIZANTE 20L/48 PLT</v>
          </cell>
          <cell r="D388">
            <v>5</v>
          </cell>
          <cell r="E388">
            <v>42872</v>
          </cell>
          <cell r="F388">
            <v>42872</v>
          </cell>
          <cell r="G388" t="str">
            <v>EM 106428</v>
          </cell>
          <cell r="H388">
            <v>21</v>
          </cell>
          <cell r="I388">
            <v>6407.9666699999998</v>
          </cell>
          <cell r="J388">
            <v>134567.29999999999</v>
          </cell>
          <cell r="K388">
            <v>23</v>
          </cell>
          <cell r="L388">
            <v>147385.4</v>
          </cell>
          <cell r="M388" t="str">
            <v>MM</v>
          </cell>
          <cell r="N388" t="str">
            <v>SUAVIZANTE 20L</v>
          </cell>
          <cell r="O388">
            <v>0</v>
          </cell>
          <cell r="P388" t="str">
            <v>SUAVIZANTE 100101</v>
          </cell>
          <cell r="Q388">
            <v>960</v>
          </cell>
          <cell r="R388">
            <v>20160</v>
          </cell>
        </row>
        <row r="389">
          <cell r="B389" t="str">
            <v>109006-002000</v>
          </cell>
          <cell r="C389" t="str">
            <v>MM SUAVIZANTE 20L/48 PLT</v>
          </cell>
          <cell r="D389">
            <v>5</v>
          </cell>
          <cell r="E389">
            <v>42872</v>
          </cell>
          <cell r="F389">
            <v>42872</v>
          </cell>
          <cell r="G389" t="str">
            <v>EM 106429</v>
          </cell>
          <cell r="H389">
            <v>31</v>
          </cell>
          <cell r="I389">
            <v>6407.9670999999998</v>
          </cell>
          <cell r="J389">
            <v>198646.98</v>
          </cell>
          <cell r="K389">
            <v>54</v>
          </cell>
          <cell r="L389">
            <v>346032.38</v>
          </cell>
          <cell r="M389" t="str">
            <v>MM</v>
          </cell>
          <cell r="N389" t="str">
            <v>SUAVIZANTE 20L</v>
          </cell>
          <cell r="O389">
            <v>0</v>
          </cell>
          <cell r="P389" t="str">
            <v>SUAVIZANTE 100101</v>
          </cell>
          <cell r="Q389">
            <v>960</v>
          </cell>
          <cell r="R389">
            <v>29760</v>
          </cell>
        </row>
        <row r="390">
          <cell r="B390" t="str">
            <v>109006-002000</v>
          </cell>
          <cell r="C390" t="str">
            <v>MM SUAVIZANTE 20L/48 PLT</v>
          </cell>
          <cell r="D390">
            <v>5</v>
          </cell>
          <cell r="E390">
            <v>42872</v>
          </cell>
          <cell r="F390">
            <v>42872</v>
          </cell>
          <cell r="G390" t="str">
            <v>EM 106440</v>
          </cell>
          <cell r="H390">
            <v>10</v>
          </cell>
          <cell r="I390">
            <v>6407.9669999999996</v>
          </cell>
          <cell r="J390">
            <v>64079.67</v>
          </cell>
          <cell r="K390">
            <v>64</v>
          </cell>
          <cell r="L390">
            <v>410112.05</v>
          </cell>
          <cell r="M390" t="str">
            <v>MM</v>
          </cell>
          <cell r="N390" t="str">
            <v>SUAVIZANTE 20L</v>
          </cell>
          <cell r="O390">
            <v>0</v>
          </cell>
          <cell r="P390" t="str">
            <v>SUAVIZANTE 100101</v>
          </cell>
          <cell r="Q390">
            <v>960</v>
          </cell>
          <cell r="R390">
            <v>9600</v>
          </cell>
        </row>
        <row r="391">
          <cell r="B391" t="str">
            <v>109006-002000</v>
          </cell>
          <cell r="C391" t="str">
            <v>MM SUAVIZANTE 20L/48 PLT</v>
          </cell>
          <cell r="D391">
            <v>5</v>
          </cell>
          <cell r="E391">
            <v>42873</v>
          </cell>
          <cell r="F391">
            <v>42873</v>
          </cell>
          <cell r="G391" t="str">
            <v>EM 106499</v>
          </cell>
          <cell r="H391">
            <v>20</v>
          </cell>
          <cell r="I391">
            <v>6441.0844999999999</v>
          </cell>
          <cell r="J391">
            <v>128821.69</v>
          </cell>
          <cell r="K391">
            <v>20</v>
          </cell>
          <cell r="L391">
            <v>128821.69</v>
          </cell>
          <cell r="M391" t="str">
            <v>MM</v>
          </cell>
          <cell r="N391" t="str">
            <v>SUAVIZANTE 20L</v>
          </cell>
          <cell r="O391">
            <v>0</v>
          </cell>
          <cell r="P391" t="str">
            <v>SUAVIZANTE 100101</v>
          </cell>
          <cell r="Q391">
            <v>960</v>
          </cell>
          <cell r="R391">
            <v>19200</v>
          </cell>
        </row>
        <row r="392">
          <cell r="B392" t="str">
            <v>109006-002000</v>
          </cell>
          <cell r="C392" t="str">
            <v>MM SUAVIZANTE 20L/48 PLT</v>
          </cell>
          <cell r="D392">
            <v>5</v>
          </cell>
          <cell r="E392">
            <v>42873</v>
          </cell>
          <cell r="F392">
            <v>42873</v>
          </cell>
          <cell r="G392" t="str">
            <v>EM 106500</v>
          </cell>
          <cell r="H392">
            <v>10</v>
          </cell>
          <cell r="I392">
            <v>6441.085</v>
          </cell>
          <cell r="J392">
            <v>64410.85</v>
          </cell>
          <cell r="K392">
            <v>30</v>
          </cell>
          <cell r="L392">
            <v>193232.54</v>
          </cell>
          <cell r="M392" t="str">
            <v>MM</v>
          </cell>
          <cell r="N392" t="str">
            <v>SUAVIZANTE 20L</v>
          </cell>
          <cell r="O392">
            <v>0</v>
          </cell>
          <cell r="P392" t="str">
            <v>SUAVIZANTE 100101</v>
          </cell>
          <cell r="Q392">
            <v>960</v>
          </cell>
          <cell r="R392">
            <v>9600</v>
          </cell>
        </row>
        <row r="393">
          <cell r="B393" t="str">
            <v>109006-002000</v>
          </cell>
          <cell r="C393" t="str">
            <v>MM SUAVIZANTE 20L/48 PLT</v>
          </cell>
          <cell r="D393">
            <v>5</v>
          </cell>
          <cell r="E393">
            <v>42873</v>
          </cell>
          <cell r="F393">
            <v>42873</v>
          </cell>
          <cell r="G393" t="str">
            <v>EM 106519</v>
          </cell>
          <cell r="H393">
            <v>30</v>
          </cell>
          <cell r="I393">
            <v>6441.0846700000002</v>
          </cell>
          <cell r="J393">
            <v>193232.54</v>
          </cell>
          <cell r="K393">
            <v>60</v>
          </cell>
          <cell r="L393">
            <v>386465.08</v>
          </cell>
          <cell r="M393" t="str">
            <v>MM</v>
          </cell>
          <cell r="N393" t="str">
            <v>SUAVIZANTE 20L</v>
          </cell>
          <cell r="O393">
            <v>0</v>
          </cell>
          <cell r="P393" t="str">
            <v>SUAVIZANTE 100101</v>
          </cell>
          <cell r="Q393">
            <v>960</v>
          </cell>
          <cell r="R393">
            <v>28800</v>
          </cell>
        </row>
        <row r="394">
          <cell r="B394" t="str">
            <v>109006-002000</v>
          </cell>
          <cell r="C394" t="str">
            <v>MM SUAVIZANTE 20L/48 PLT</v>
          </cell>
          <cell r="D394">
            <v>5</v>
          </cell>
          <cell r="E394">
            <v>42874</v>
          </cell>
          <cell r="F394">
            <v>42874</v>
          </cell>
          <cell r="G394" t="str">
            <v>EM 106566</v>
          </cell>
          <cell r="H394">
            <v>21</v>
          </cell>
          <cell r="I394">
            <v>6401.93048</v>
          </cell>
          <cell r="J394">
            <v>134440.54</v>
          </cell>
          <cell r="K394">
            <v>22</v>
          </cell>
          <cell r="L394">
            <v>140881.62</v>
          </cell>
          <cell r="M394" t="str">
            <v>MM</v>
          </cell>
          <cell r="N394" t="str">
            <v>SUAVIZANTE 20L</v>
          </cell>
          <cell r="O394">
            <v>0</v>
          </cell>
          <cell r="P394" t="str">
            <v>SUAVIZANTE 100101</v>
          </cell>
          <cell r="Q394">
            <v>960</v>
          </cell>
          <cell r="R394">
            <v>20160</v>
          </cell>
        </row>
        <row r="395">
          <cell r="B395" t="str">
            <v>109006-002000</v>
          </cell>
          <cell r="C395" t="str">
            <v>MM SUAVIZANTE 20L/48 PLT</v>
          </cell>
          <cell r="D395">
            <v>5</v>
          </cell>
          <cell r="E395">
            <v>42874</v>
          </cell>
          <cell r="F395">
            <v>42874</v>
          </cell>
          <cell r="G395" t="str">
            <v>EM 106567</v>
          </cell>
          <cell r="H395">
            <v>10</v>
          </cell>
          <cell r="I395">
            <v>6401.9309999999996</v>
          </cell>
          <cell r="J395">
            <v>64019.31</v>
          </cell>
          <cell r="K395">
            <v>32</v>
          </cell>
          <cell r="L395">
            <v>204900.93</v>
          </cell>
          <cell r="M395" t="str">
            <v>MM</v>
          </cell>
          <cell r="N395" t="str">
            <v>SUAVIZANTE 20L</v>
          </cell>
          <cell r="O395">
            <v>0</v>
          </cell>
          <cell r="P395" t="str">
            <v>SUAVIZANTE 100101</v>
          </cell>
          <cell r="Q395">
            <v>960</v>
          </cell>
          <cell r="R395">
            <v>9600</v>
          </cell>
        </row>
        <row r="396">
          <cell r="B396" t="str">
            <v>109006-002000</v>
          </cell>
          <cell r="C396" t="str">
            <v>MM SUAVIZANTE 20L/48 PLT</v>
          </cell>
          <cell r="D396">
            <v>5</v>
          </cell>
          <cell r="E396">
            <v>42874</v>
          </cell>
          <cell r="F396">
            <v>42874</v>
          </cell>
          <cell r="G396" t="str">
            <v>EM 106568</v>
          </cell>
          <cell r="H396">
            <v>21</v>
          </cell>
          <cell r="I396">
            <v>6401.93048</v>
          </cell>
          <cell r="J396">
            <v>134440.54</v>
          </cell>
          <cell r="K396">
            <v>53</v>
          </cell>
          <cell r="L396">
            <v>339341.47</v>
          </cell>
          <cell r="M396" t="str">
            <v>MM</v>
          </cell>
          <cell r="N396" t="str">
            <v>SUAVIZANTE 20L</v>
          </cell>
          <cell r="O396">
            <v>0</v>
          </cell>
          <cell r="P396" t="str">
            <v>SUAVIZANTE 100101</v>
          </cell>
          <cell r="Q396">
            <v>960</v>
          </cell>
          <cell r="R396">
            <v>20160</v>
          </cell>
        </row>
        <row r="397">
          <cell r="B397" t="str">
            <v>109006-002000</v>
          </cell>
          <cell r="C397" t="str">
            <v>MM SUAVIZANTE 20L/48 PLT</v>
          </cell>
          <cell r="D397">
            <v>5</v>
          </cell>
          <cell r="E397">
            <v>42874</v>
          </cell>
          <cell r="F397">
            <v>42874</v>
          </cell>
          <cell r="G397" t="str">
            <v>EM 106569</v>
          </cell>
          <cell r="H397">
            <v>10</v>
          </cell>
          <cell r="I397">
            <v>6401.93</v>
          </cell>
          <cell r="J397">
            <v>64019.3</v>
          </cell>
          <cell r="K397">
            <v>63</v>
          </cell>
          <cell r="L397">
            <v>403360.77</v>
          </cell>
          <cell r="M397" t="str">
            <v>MM</v>
          </cell>
          <cell r="N397" t="str">
            <v>SUAVIZANTE 20L</v>
          </cell>
          <cell r="O397">
            <v>0</v>
          </cell>
          <cell r="P397" t="str">
            <v>SUAVIZANTE 100101</v>
          </cell>
          <cell r="Q397">
            <v>960</v>
          </cell>
          <cell r="R397">
            <v>9600</v>
          </cell>
        </row>
        <row r="398">
          <cell r="B398" t="str">
            <v>109006-002000</v>
          </cell>
          <cell r="C398" t="str">
            <v>MM SUAVIZANTE 20L/48 PLT</v>
          </cell>
          <cell r="D398">
            <v>5</v>
          </cell>
          <cell r="E398">
            <v>42877</v>
          </cell>
          <cell r="F398">
            <v>42877</v>
          </cell>
          <cell r="G398" t="str">
            <v>EM 106626</v>
          </cell>
          <cell r="H398">
            <v>11</v>
          </cell>
          <cell r="I398">
            <v>6422.46</v>
          </cell>
          <cell r="J398">
            <v>70647.06</v>
          </cell>
          <cell r="K398">
            <v>13</v>
          </cell>
          <cell r="L398">
            <v>83452.160000000003</v>
          </cell>
          <cell r="M398" t="str">
            <v>MM</v>
          </cell>
          <cell r="N398" t="str">
            <v>SUAVIZANTE 20L</v>
          </cell>
          <cell r="O398">
            <v>0</v>
          </cell>
          <cell r="P398" t="str">
            <v>SUAVIZANTE 100101</v>
          </cell>
          <cell r="Q398">
            <v>960</v>
          </cell>
          <cell r="R398">
            <v>10560</v>
          </cell>
        </row>
        <row r="399">
          <cell r="B399" t="str">
            <v>109006-002000</v>
          </cell>
          <cell r="C399" t="str">
            <v>MM SUAVIZANTE 20L/48 PLT</v>
          </cell>
          <cell r="D399">
            <v>5</v>
          </cell>
          <cell r="E399">
            <v>42877</v>
          </cell>
          <cell r="F399">
            <v>42877</v>
          </cell>
          <cell r="G399" t="str">
            <v>EM 106627</v>
          </cell>
          <cell r="H399">
            <v>30</v>
          </cell>
          <cell r="I399">
            <v>6422.4610000000002</v>
          </cell>
          <cell r="J399">
            <v>192673.83</v>
          </cell>
          <cell r="K399">
            <v>43</v>
          </cell>
          <cell r="L399">
            <v>276125.99</v>
          </cell>
          <cell r="M399" t="str">
            <v>MM</v>
          </cell>
          <cell r="N399" t="str">
            <v>SUAVIZANTE 20L</v>
          </cell>
          <cell r="O399">
            <v>0</v>
          </cell>
          <cell r="P399" t="str">
            <v>SUAVIZANTE 100101</v>
          </cell>
          <cell r="Q399">
            <v>960</v>
          </cell>
          <cell r="R399">
            <v>28800</v>
          </cell>
        </row>
        <row r="400">
          <cell r="B400" t="str">
            <v>109006-002000</v>
          </cell>
          <cell r="C400" t="str">
            <v>MM SUAVIZANTE 20L/48 PLT</v>
          </cell>
          <cell r="D400">
            <v>5</v>
          </cell>
          <cell r="E400">
            <v>42877</v>
          </cell>
          <cell r="F400">
            <v>42877</v>
          </cell>
          <cell r="G400" t="str">
            <v>EM 106628</v>
          </cell>
          <cell r="H400">
            <v>32</v>
          </cell>
          <cell r="I400">
            <v>6422.4612500000003</v>
          </cell>
          <cell r="J400">
            <v>205518.76</v>
          </cell>
          <cell r="K400">
            <v>75</v>
          </cell>
          <cell r="L400">
            <v>481644.75</v>
          </cell>
          <cell r="M400" t="str">
            <v>MM</v>
          </cell>
          <cell r="N400" t="str">
            <v>SUAVIZANTE 20L</v>
          </cell>
          <cell r="O400">
            <v>0</v>
          </cell>
          <cell r="P400" t="str">
            <v>SUAVIZANTE 100101</v>
          </cell>
          <cell r="Q400">
            <v>960</v>
          </cell>
          <cell r="R400">
            <v>30720</v>
          </cell>
        </row>
        <row r="401">
          <cell r="B401" t="str">
            <v>109006-002000</v>
          </cell>
          <cell r="C401" t="str">
            <v>MM SUAVIZANTE 20L/48 PLT</v>
          </cell>
          <cell r="D401">
            <v>5</v>
          </cell>
          <cell r="E401">
            <v>42877</v>
          </cell>
          <cell r="F401">
            <v>42877</v>
          </cell>
          <cell r="G401" t="str">
            <v>EM 106636</v>
          </cell>
          <cell r="H401">
            <v>16</v>
          </cell>
          <cell r="I401">
            <v>6422.5081300000002</v>
          </cell>
          <cell r="J401">
            <v>102760.13</v>
          </cell>
          <cell r="K401">
            <v>91</v>
          </cell>
          <cell r="L401">
            <v>584404.88</v>
          </cell>
          <cell r="M401" t="str">
            <v>MM</v>
          </cell>
          <cell r="N401" t="str">
            <v>SUAVIZANTE 20L</v>
          </cell>
          <cell r="O401">
            <v>0</v>
          </cell>
          <cell r="P401" t="str">
            <v>SUAVIZANTE 100101</v>
          </cell>
          <cell r="Q401">
            <v>960</v>
          </cell>
          <cell r="R401">
            <v>15360</v>
          </cell>
        </row>
        <row r="402">
          <cell r="B402" t="str">
            <v>109006-002000</v>
          </cell>
          <cell r="C402" t="str">
            <v>MM SUAVIZANTE 20L/48 PLT</v>
          </cell>
          <cell r="D402">
            <v>5</v>
          </cell>
          <cell r="E402">
            <v>42877</v>
          </cell>
          <cell r="F402">
            <v>42877</v>
          </cell>
          <cell r="G402" t="str">
            <v>EM 106637</v>
          </cell>
          <cell r="H402">
            <v>15</v>
          </cell>
          <cell r="I402">
            <v>6422.5086700000002</v>
          </cell>
          <cell r="J402">
            <v>96337.63</v>
          </cell>
          <cell r="K402">
            <v>106</v>
          </cell>
          <cell r="L402">
            <v>680742.51</v>
          </cell>
          <cell r="M402" t="str">
            <v>MM</v>
          </cell>
          <cell r="N402" t="str">
            <v>SUAVIZANTE 20L</v>
          </cell>
          <cell r="O402">
            <v>0</v>
          </cell>
          <cell r="P402" t="str">
            <v>SUAVIZANTE 100101</v>
          </cell>
          <cell r="Q402">
            <v>960</v>
          </cell>
          <cell r="R402">
            <v>14400</v>
          </cell>
        </row>
        <row r="403">
          <cell r="B403" t="str">
            <v>109006-002000</v>
          </cell>
          <cell r="C403" t="str">
            <v>MM SUAVIZANTE 20L/48 PLT</v>
          </cell>
          <cell r="D403">
            <v>5</v>
          </cell>
          <cell r="E403">
            <v>42878</v>
          </cell>
          <cell r="F403">
            <v>42878</v>
          </cell>
          <cell r="G403" t="str">
            <v>EM 106695</v>
          </cell>
          <cell r="H403">
            <v>31</v>
          </cell>
          <cell r="I403">
            <v>6400.8425800000005</v>
          </cell>
          <cell r="J403">
            <v>198426.12</v>
          </cell>
          <cell r="K403">
            <v>32</v>
          </cell>
          <cell r="L403">
            <v>204848.22</v>
          </cell>
          <cell r="M403" t="str">
            <v>MM</v>
          </cell>
          <cell r="N403" t="str">
            <v>SUAVIZANTE 20L</v>
          </cell>
          <cell r="O403">
            <v>0</v>
          </cell>
          <cell r="P403" t="str">
            <v>SUAVIZANTE 100101</v>
          </cell>
          <cell r="Q403">
            <v>960</v>
          </cell>
          <cell r="R403">
            <v>29760</v>
          </cell>
        </row>
        <row r="404">
          <cell r="B404" t="str">
            <v>109006-002000</v>
          </cell>
          <cell r="C404" t="str">
            <v>MM SUAVIZANTE 20L/48 PLT</v>
          </cell>
          <cell r="D404">
            <v>5</v>
          </cell>
          <cell r="E404">
            <v>42878</v>
          </cell>
          <cell r="F404">
            <v>42878</v>
          </cell>
          <cell r="G404" t="str">
            <v>EM 106696</v>
          </cell>
          <cell r="H404">
            <v>31</v>
          </cell>
          <cell r="I404">
            <v>6400.8428999999996</v>
          </cell>
          <cell r="J404">
            <v>198426.13</v>
          </cell>
          <cell r="K404">
            <v>63</v>
          </cell>
          <cell r="L404">
            <v>403274.35</v>
          </cell>
          <cell r="M404" t="str">
            <v>MM</v>
          </cell>
          <cell r="N404" t="str">
            <v>SUAVIZANTE 20L</v>
          </cell>
          <cell r="O404">
            <v>0</v>
          </cell>
          <cell r="P404" t="str">
            <v>SUAVIZANTE 100101</v>
          </cell>
          <cell r="Q404">
            <v>960</v>
          </cell>
          <cell r="R404">
            <v>29760</v>
          </cell>
        </row>
        <row r="405">
          <cell r="B405" t="str">
            <v>109006-002000</v>
          </cell>
          <cell r="C405" t="str">
            <v>MM SUAVIZANTE 20L/48 PLT</v>
          </cell>
          <cell r="D405">
            <v>5</v>
          </cell>
          <cell r="E405">
            <v>42878</v>
          </cell>
          <cell r="F405">
            <v>42878</v>
          </cell>
          <cell r="G405" t="str">
            <v>EM 106717</v>
          </cell>
          <cell r="H405">
            <v>31</v>
          </cell>
          <cell r="I405">
            <v>6400.8503199999996</v>
          </cell>
          <cell r="J405">
            <v>198426.36</v>
          </cell>
          <cell r="K405">
            <v>94</v>
          </cell>
          <cell r="L405">
            <v>601700.71</v>
          </cell>
          <cell r="M405" t="str">
            <v>MM</v>
          </cell>
          <cell r="N405" t="str">
            <v>SUAVIZANTE 20L</v>
          </cell>
          <cell r="O405">
            <v>0</v>
          </cell>
          <cell r="P405" t="str">
            <v>SUAVIZANTE 100101</v>
          </cell>
          <cell r="Q405">
            <v>960</v>
          </cell>
          <cell r="R405">
            <v>29760</v>
          </cell>
        </row>
        <row r="406">
          <cell r="B406" t="str">
            <v>109006-002000</v>
          </cell>
          <cell r="C406" t="str">
            <v>MM SUAVIZANTE 20L/48 PLT</v>
          </cell>
          <cell r="D406">
            <v>5</v>
          </cell>
          <cell r="E406">
            <v>42878</v>
          </cell>
          <cell r="F406">
            <v>42878</v>
          </cell>
          <cell r="G406" t="str">
            <v>EM 106718</v>
          </cell>
          <cell r="H406">
            <v>10</v>
          </cell>
          <cell r="I406">
            <v>6400.85</v>
          </cell>
          <cell r="J406">
            <v>64008.5</v>
          </cell>
          <cell r="K406">
            <v>104</v>
          </cell>
          <cell r="L406">
            <v>665709.21</v>
          </cell>
          <cell r="M406" t="str">
            <v>MM</v>
          </cell>
          <cell r="N406" t="str">
            <v>SUAVIZANTE 20L</v>
          </cell>
          <cell r="O406">
            <v>0</v>
          </cell>
          <cell r="P406" t="str">
            <v>SUAVIZANTE 100101</v>
          </cell>
          <cell r="Q406">
            <v>960</v>
          </cell>
          <cell r="R406">
            <v>9600</v>
          </cell>
        </row>
        <row r="407">
          <cell r="B407" t="str">
            <v>109006-002000</v>
          </cell>
          <cell r="C407" t="str">
            <v>MM SUAVIZANTE 20L/48 PLT</v>
          </cell>
          <cell r="D407">
            <v>5</v>
          </cell>
          <cell r="E407">
            <v>42879</v>
          </cell>
          <cell r="F407">
            <v>42879</v>
          </cell>
          <cell r="G407" t="str">
            <v>EM 106751</v>
          </cell>
          <cell r="H407">
            <v>31</v>
          </cell>
          <cell r="I407">
            <v>6417.59807</v>
          </cell>
          <cell r="J407">
            <v>198945.54</v>
          </cell>
          <cell r="K407">
            <v>33</v>
          </cell>
          <cell r="L407">
            <v>211747.64</v>
          </cell>
          <cell r="M407" t="str">
            <v>MM</v>
          </cell>
          <cell r="N407" t="str">
            <v>SUAVIZANTE 20L</v>
          </cell>
          <cell r="O407">
            <v>0</v>
          </cell>
          <cell r="P407" t="str">
            <v>SUAVIZANTE 100101</v>
          </cell>
          <cell r="Q407">
            <v>960</v>
          </cell>
          <cell r="R407">
            <v>29760</v>
          </cell>
        </row>
        <row r="408">
          <cell r="B408" t="str">
            <v>109006-002000</v>
          </cell>
          <cell r="C408" t="str">
            <v>MM SUAVIZANTE 20L/48 PLT</v>
          </cell>
          <cell r="D408">
            <v>5</v>
          </cell>
          <cell r="E408">
            <v>42879</v>
          </cell>
          <cell r="F408">
            <v>42879</v>
          </cell>
          <cell r="G408" t="str">
            <v>EM 106752</v>
          </cell>
          <cell r="H408">
            <v>10</v>
          </cell>
          <cell r="I408">
            <v>6417.598</v>
          </cell>
          <cell r="J408">
            <v>64175.98</v>
          </cell>
          <cell r="K408">
            <v>33</v>
          </cell>
          <cell r="L408">
            <v>211757.67</v>
          </cell>
          <cell r="M408" t="str">
            <v>MM</v>
          </cell>
          <cell r="N408" t="str">
            <v>SUAVIZANTE 20L</v>
          </cell>
          <cell r="O408">
            <v>0</v>
          </cell>
          <cell r="P408" t="str">
            <v>SUAVIZANTE 100101</v>
          </cell>
          <cell r="Q408">
            <v>960</v>
          </cell>
          <cell r="R408">
            <v>9600</v>
          </cell>
        </row>
        <row r="409">
          <cell r="B409" t="str">
            <v>109006-002000</v>
          </cell>
          <cell r="C409" t="str">
            <v>MM SUAVIZANTE 20L/48 PLT</v>
          </cell>
          <cell r="D409">
            <v>5</v>
          </cell>
          <cell r="E409">
            <v>42879</v>
          </cell>
          <cell r="F409">
            <v>42879</v>
          </cell>
          <cell r="G409" t="str">
            <v>EM 106774</v>
          </cell>
          <cell r="H409">
            <v>30</v>
          </cell>
          <cell r="I409">
            <v>6427.22667</v>
          </cell>
          <cell r="J409">
            <v>192816.8</v>
          </cell>
          <cell r="K409">
            <v>63</v>
          </cell>
          <cell r="L409">
            <v>404574.47</v>
          </cell>
          <cell r="M409" t="str">
            <v>MM</v>
          </cell>
          <cell r="N409" t="str">
            <v>SUAVIZANTE 20L</v>
          </cell>
          <cell r="O409">
            <v>0</v>
          </cell>
          <cell r="P409" t="str">
            <v>SUAVIZANTE 100101</v>
          </cell>
          <cell r="Q409">
            <v>960</v>
          </cell>
          <cell r="R409">
            <v>28800</v>
          </cell>
        </row>
        <row r="410">
          <cell r="B410" t="str">
            <v>109006-002000</v>
          </cell>
          <cell r="C410" t="str">
            <v>MM SUAVIZANTE 20L/48 PLT</v>
          </cell>
          <cell r="D410">
            <v>5</v>
          </cell>
          <cell r="E410">
            <v>42879</v>
          </cell>
          <cell r="F410">
            <v>42879</v>
          </cell>
          <cell r="G410" t="str">
            <v>EM 106775</v>
          </cell>
          <cell r="H410">
            <v>20</v>
          </cell>
          <cell r="I410">
            <v>6427.2704999999996</v>
          </cell>
          <cell r="J410">
            <v>128545.41</v>
          </cell>
          <cell r="K410">
            <v>83</v>
          </cell>
          <cell r="L410">
            <v>533119.88</v>
          </cell>
          <cell r="M410" t="str">
            <v>MM</v>
          </cell>
          <cell r="N410" t="str">
            <v>SUAVIZANTE 20L</v>
          </cell>
          <cell r="O410">
            <v>0</v>
          </cell>
          <cell r="P410" t="str">
            <v>SUAVIZANTE 100101</v>
          </cell>
          <cell r="Q410">
            <v>960</v>
          </cell>
          <cell r="R410">
            <v>19200</v>
          </cell>
        </row>
        <row r="411">
          <cell r="B411" t="str">
            <v>109006-002000</v>
          </cell>
          <cell r="C411" t="str">
            <v>MM SUAVIZANTE 20L/48 PLT</v>
          </cell>
          <cell r="D411">
            <v>5</v>
          </cell>
          <cell r="E411">
            <v>42879</v>
          </cell>
          <cell r="F411">
            <v>42879</v>
          </cell>
          <cell r="G411" t="str">
            <v>EM 106776</v>
          </cell>
          <cell r="H411">
            <v>10</v>
          </cell>
          <cell r="I411">
            <v>6427.2709999999997</v>
          </cell>
          <cell r="J411">
            <v>64272.71</v>
          </cell>
          <cell r="K411">
            <v>93</v>
          </cell>
          <cell r="L411">
            <v>597392.59</v>
          </cell>
          <cell r="M411" t="str">
            <v>MM</v>
          </cell>
          <cell r="N411" t="str">
            <v>SUAVIZANTE 20L</v>
          </cell>
          <cell r="O411">
            <v>0</v>
          </cell>
          <cell r="P411" t="str">
            <v>SUAVIZANTE 100101</v>
          </cell>
          <cell r="Q411">
            <v>960</v>
          </cell>
          <cell r="R411">
            <v>9600</v>
          </cell>
        </row>
        <row r="412">
          <cell r="B412" t="str">
            <v>109006-002000</v>
          </cell>
          <cell r="C412" t="str">
            <v>MM SUAVIZANTE 20L/48 PLT</v>
          </cell>
          <cell r="D412">
            <v>5</v>
          </cell>
          <cell r="E412">
            <v>42880</v>
          </cell>
          <cell r="F412">
            <v>42880</v>
          </cell>
          <cell r="G412" t="str">
            <v>EM 106829</v>
          </cell>
          <cell r="H412">
            <v>31</v>
          </cell>
          <cell r="I412">
            <v>6450.6258099999995</v>
          </cell>
          <cell r="J412">
            <v>199969.4</v>
          </cell>
          <cell r="K412">
            <v>32</v>
          </cell>
          <cell r="L412">
            <v>206392.98</v>
          </cell>
          <cell r="M412" t="str">
            <v>MM</v>
          </cell>
          <cell r="N412" t="str">
            <v>SUAVIZANTE 20L</v>
          </cell>
          <cell r="O412">
            <v>0</v>
          </cell>
          <cell r="P412" t="str">
            <v>SUAVIZANTE 100101</v>
          </cell>
          <cell r="Q412">
            <v>960</v>
          </cell>
          <cell r="R412">
            <v>29760</v>
          </cell>
        </row>
        <row r="413">
          <cell r="B413" t="str">
            <v>109006-002000</v>
          </cell>
          <cell r="C413" t="str">
            <v>MM SUAVIZANTE 20L/48 PLT</v>
          </cell>
          <cell r="D413">
            <v>5</v>
          </cell>
          <cell r="E413">
            <v>42880</v>
          </cell>
          <cell r="F413">
            <v>42880</v>
          </cell>
          <cell r="G413" t="str">
            <v>EM 106831</v>
          </cell>
          <cell r="H413">
            <v>21</v>
          </cell>
          <cell r="I413">
            <v>6450.6271399999996</v>
          </cell>
          <cell r="J413">
            <v>135463.17000000001</v>
          </cell>
          <cell r="K413">
            <v>53</v>
          </cell>
          <cell r="L413">
            <v>341856.15</v>
          </cell>
          <cell r="M413" t="str">
            <v>MM</v>
          </cell>
          <cell r="N413" t="str">
            <v>SUAVIZANTE 20L</v>
          </cell>
          <cell r="O413">
            <v>0</v>
          </cell>
          <cell r="P413" t="str">
            <v>SUAVIZANTE 100101</v>
          </cell>
          <cell r="Q413">
            <v>960</v>
          </cell>
          <cell r="R413">
            <v>20160</v>
          </cell>
        </row>
        <row r="414">
          <cell r="B414" t="str">
            <v>109006-002000</v>
          </cell>
          <cell r="C414" t="str">
            <v>MM SUAVIZANTE 20L/48 PLT</v>
          </cell>
          <cell r="D414">
            <v>5</v>
          </cell>
          <cell r="E414">
            <v>42880</v>
          </cell>
          <cell r="F414">
            <v>42880</v>
          </cell>
          <cell r="G414" t="str">
            <v>EM 106833</v>
          </cell>
          <cell r="H414">
            <v>20</v>
          </cell>
          <cell r="I414">
            <v>6450.6260000000002</v>
          </cell>
          <cell r="J414">
            <v>129012.52</v>
          </cell>
          <cell r="K414">
            <v>73</v>
          </cell>
          <cell r="L414">
            <v>470868.67</v>
          </cell>
          <cell r="M414" t="str">
            <v>MM</v>
          </cell>
          <cell r="N414" t="str">
            <v>SUAVIZANTE 20L</v>
          </cell>
          <cell r="O414">
            <v>0</v>
          </cell>
          <cell r="P414" t="str">
            <v>SUAVIZANTE 100101</v>
          </cell>
          <cell r="Q414">
            <v>960</v>
          </cell>
          <cell r="R414">
            <v>19200</v>
          </cell>
        </row>
        <row r="415">
          <cell r="B415" t="str">
            <v>109006-002000</v>
          </cell>
          <cell r="C415" t="str">
            <v>MM SUAVIZANTE 20L/48 PLT</v>
          </cell>
          <cell r="D415">
            <v>5</v>
          </cell>
          <cell r="E415">
            <v>42880</v>
          </cell>
          <cell r="F415">
            <v>42880</v>
          </cell>
          <cell r="G415" t="str">
            <v>EM 106834</v>
          </cell>
          <cell r="H415">
            <v>8</v>
          </cell>
          <cell r="I415">
            <v>6450.6262500000003</v>
          </cell>
          <cell r="J415">
            <v>51605.01</v>
          </cell>
          <cell r="K415">
            <v>81</v>
          </cell>
          <cell r="L415">
            <v>522473.68</v>
          </cell>
          <cell r="M415" t="str">
            <v>MM</v>
          </cell>
          <cell r="N415" t="str">
            <v>SUAVIZANTE 20L</v>
          </cell>
          <cell r="O415">
            <v>0</v>
          </cell>
          <cell r="P415" t="str">
            <v>SUAVIZANTE 100101</v>
          </cell>
          <cell r="Q415">
            <v>960</v>
          </cell>
          <cell r="R415">
            <v>7680</v>
          </cell>
        </row>
        <row r="416">
          <cell r="B416" t="str">
            <v>109006-002000</v>
          </cell>
          <cell r="C416" t="str">
            <v>MM SUAVIZANTE 20L/48 PLT</v>
          </cell>
          <cell r="D416">
            <v>5</v>
          </cell>
          <cell r="E416">
            <v>42880</v>
          </cell>
          <cell r="F416">
            <v>42880</v>
          </cell>
          <cell r="G416" t="str">
            <v>EM 106841</v>
          </cell>
          <cell r="H416">
            <v>20</v>
          </cell>
          <cell r="I416">
            <v>6450.6495000000004</v>
          </cell>
          <cell r="J416">
            <v>129012.99</v>
          </cell>
          <cell r="K416">
            <v>101</v>
          </cell>
          <cell r="L416">
            <v>651486.67000000004</v>
          </cell>
          <cell r="M416" t="str">
            <v>MM</v>
          </cell>
          <cell r="N416" t="str">
            <v>SUAVIZANTE 20L</v>
          </cell>
          <cell r="O416">
            <v>0</v>
          </cell>
          <cell r="P416" t="str">
            <v>SUAVIZANTE 100101</v>
          </cell>
          <cell r="Q416">
            <v>960</v>
          </cell>
          <cell r="R416">
            <v>19200</v>
          </cell>
        </row>
        <row r="417">
          <cell r="B417" t="str">
            <v>109006-002000</v>
          </cell>
          <cell r="C417" t="str">
            <v>MM SUAVIZANTE 20L/48 PLT</v>
          </cell>
          <cell r="D417">
            <v>5</v>
          </cell>
          <cell r="E417">
            <v>42881</v>
          </cell>
          <cell r="F417">
            <v>42881</v>
          </cell>
          <cell r="G417" t="str">
            <v>EM 106897</v>
          </cell>
          <cell r="H417">
            <v>31</v>
          </cell>
          <cell r="I417">
            <v>6536.9545200000002</v>
          </cell>
          <cell r="J417">
            <v>202645.59</v>
          </cell>
          <cell r="K417">
            <v>34</v>
          </cell>
          <cell r="L417">
            <v>221974.61</v>
          </cell>
          <cell r="M417" t="str">
            <v>MM</v>
          </cell>
          <cell r="N417" t="str">
            <v>SUAVIZANTE 20L</v>
          </cell>
          <cell r="O417">
            <v>0</v>
          </cell>
          <cell r="P417" t="str">
            <v>SUAVIZANTE 100101</v>
          </cell>
          <cell r="Q417">
            <v>960</v>
          </cell>
          <cell r="R417">
            <v>29760</v>
          </cell>
        </row>
        <row r="418">
          <cell r="B418" t="str">
            <v>109006-002000</v>
          </cell>
          <cell r="C418" t="str">
            <v>MM SUAVIZANTE 20L/48 PLT</v>
          </cell>
          <cell r="D418">
            <v>5</v>
          </cell>
          <cell r="E418">
            <v>42884</v>
          </cell>
          <cell r="F418">
            <v>42881</v>
          </cell>
          <cell r="G418" t="str">
            <v>EM 106913</v>
          </cell>
          <cell r="H418">
            <v>28</v>
          </cell>
          <cell r="I418">
            <v>6536.9803599999996</v>
          </cell>
          <cell r="J418">
            <v>183035.45</v>
          </cell>
          <cell r="K418">
            <v>28</v>
          </cell>
          <cell r="L418">
            <v>183035.45</v>
          </cell>
          <cell r="M418" t="str">
            <v>MM</v>
          </cell>
          <cell r="N418" t="str">
            <v>SUAVIZANTE 20L</v>
          </cell>
          <cell r="O418">
            <v>0</v>
          </cell>
          <cell r="P418" t="str">
            <v>SUAVIZANTE 100101</v>
          </cell>
          <cell r="Q418">
            <v>960</v>
          </cell>
          <cell r="R418">
            <v>26880</v>
          </cell>
        </row>
        <row r="419">
          <cell r="B419" t="str">
            <v>109006-002000</v>
          </cell>
          <cell r="C419" t="str">
            <v>MM SUAVIZANTE 20L/48 PLT</v>
          </cell>
          <cell r="D419">
            <v>5</v>
          </cell>
          <cell r="E419">
            <v>42884</v>
          </cell>
          <cell r="F419">
            <v>42884</v>
          </cell>
          <cell r="G419" t="str">
            <v>EM 106960</v>
          </cell>
          <cell r="H419">
            <v>30</v>
          </cell>
          <cell r="I419">
            <v>6357.6563299999998</v>
          </cell>
          <cell r="J419">
            <v>190729.69</v>
          </cell>
          <cell r="K419">
            <v>37</v>
          </cell>
          <cell r="L419">
            <v>236488.55</v>
          </cell>
          <cell r="M419" t="str">
            <v>MM</v>
          </cell>
          <cell r="N419" t="str">
            <v>SUAVIZANTE 20L</v>
          </cell>
          <cell r="O419">
            <v>0</v>
          </cell>
          <cell r="P419" t="str">
            <v>SUAVIZANTE 100101</v>
          </cell>
          <cell r="Q419">
            <v>960</v>
          </cell>
          <cell r="R419">
            <v>28800</v>
          </cell>
        </row>
        <row r="420">
          <cell r="B420" t="str">
            <v>109006-002000</v>
          </cell>
          <cell r="C420" t="str">
            <v>MM SUAVIZANTE 20L/48 PLT</v>
          </cell>
          <cell r="D420">
            <v>5</v>
          </cell>
          <cell r="E420">
            <v>42884</v>
          </cell>
          <cell r="F420">
            <v>42884</v>
          </cell>
          <cell r="G420" t="str">
            <v>EM 106961</v>
          </cell>
          <cell r="H420">
            <v>21</v>
          </cell>
          <cell r="I420">
            <v>6357.6566700000003</v>
          </cell>
          <cell r="J420">
            <v>133510.79</v>
          </cell>
          <cell r="K420">
            <v>58</v>
          </cell>
          <cell r="L420">
            <v>369999.34</v>
          </cell>
          <cell r="M420" t="str">
            <v>MM</v>
          </cell>
          <cell r="N420" t="str">
            <v>SUAVIZANTE 20L</v>
          </cell>
          <cell r="O420">
            <v>0</v>
          </cell>
          <cell r="P420" t="str">
            <v>SUAVIZANTE 100101</v>
          </cell>
          <cell r="Q420">
            <v>960</v>
          </cell>
          <cell r="R420">
            <v>20160</v>
          </cell>
        </row>
        <row r="421">
          <cell r="B421" t="str">
            <v>109006-002000</v>
          </cell>
          <cell r="C421" t="str">
            <v>MM SUAVIZANTE 20L/48 PLT</v>
          </cell>
          <cell r="D421">
            <v>5</v>
          </cell>
          <cell r="E421">
            <v>42884</v>
          </cell>
          <cell r="F421">
            <v>42884</v>
          </cell>
          <cell r="G421" t="str">
            <v>EM 106962</v>
          </cell>
          <cell r="H421">
            <v>14</v>
          </cell>
          <cell r="I421">
            <v>6357.65571</v>
          </cell>
          <cell r="J421">
            <v>89007.18</v>
          </cell>
          <cell r="K421">
            <v>68</v>
          </cell>
          <cell r="L421">
            <v>433489.32</v>
          </cell>
          <cell r="M421" t="str">
            <v>MM</v>
          </cell>
          <cell r="N421" t="str">
            <v>SUAVIZANTE 20L</v>
          </cell>
          <cell r="O421">
            <v>0</v>
          </cell>
          <cell r="P421" t="str">
            <v>SUAVIZANTE 100101</v>
          </cell>
          <cell r="Q421">
            <v>960</v>
          </cell>
          <cell r="R421">
            <v>13440</v>
          </cell>
        </row>
        <row r="422">
          <cell r="B422" t="str">
            <v>109006-002000</v>
          </cell>
          <cell r="C422" t="str">
            <v>MM SUAVIZANTE 20L/48 PLT</v>
          </cell>
          <cell r="D422">
            <v>5</v>
          </cell>
          <cell r="E422">
            <v>42885</v>
          </cell>
          <cell r="F422">
            <v>42885</v>
          </cell>
          <cell r="G422" t="str">
            <v>EM 107009</v>
          </cell>
          <cell r="H422">
            <v>23</v>
          </cell>
          <cell r="I422">
            <v>6395.5565200000001</v>
          </cell>
          <cell r="J422">
            <v>147097.79999999999</v>
          </cell>
          <cell r="K422">
            <v>30</v>
          </cell>
          <cell r="L422">
            <v>191721.7</v>
          </cell>
          <cell r="M422" t="str">
            <v>MM</v>
          </cell>
          <cell r="N422" t="str">
            <v>SUAVIZANTE 20L</v>
          </cell>
          <cell r="O422">
            <v>0</v>
          </cell>
          <cell r="P422" t="str">
            <v>SUAVIZANTE 100101</v>
          </cell>
          <cell r="Q422">
            <v>960</v>
          </cell>
          <cell r="R422">
            <v>22080</v>
          </cell>
        </row>
        <row r="423">
          <cell r="B423" t="str">
            <v>109006-002000</v>
          </cell>
          <cell r="C423" t="str">
            <v>MM SUAVIZANTE 20L/48 PLT</v>
          </cell>
          <cell r="D423">
            <v>5</v>
          </cell>
          <cell r="E423">
            <v>42885</v>
          </cell>
          <cell r="F423">
            <v>42885</v>
          </cell>
          <cell r="G423" t="str">
            <v>EM 107010</v>
          </cell>
          <cell r="H423">
            <v>10</v>
          </cell>
          <cell r="I423">
            <v>6395.5559999999996</v>
          </cell>
          <cell r="J423">
            <v>63955.56</v>
          </cell>
          <cell r="K423">
            <v>40</v>
          </cell>
          <cell r="L423">
            <v>255677.26</v>
          </cell>
          <cell r="M423" t="str">
            <v>MM</v>
          </cell>
          <cell r="N423" t="str">
            <v>SUAVIZANTE 20L</v>
          </cell>
          <cell r="O423">
            <v>0</v>
          </cell>
          <cell r="P423" t="str">
            <v>SUAVIZANTE 100101</v>
          </cell>
          <cell r="Q423">
            <v>960</v>
          </cell>
          <cell r="R423">
            <v>9600</v>
          </cell>
        </row>
        <row r="424">
          <cell r="B424" t="str">
            <v>109006-002000</v>
          </cell>
          <cell r="C424" t="str">
            <v>MM SUAVIZANTE 20L/48 PLT</v>
          </cell>
          <cell r="D424">
            <v>5</v>
          </cell>
          <cell r="E424">
            <v>42885</v>
          </cell>
          <cell r="F424">
            <v>42885</v>
          </cell>
          <cell r="G424" t="str">
            <v>EM 107011</v>
          </cell>
          <cell r="H424">
            <v>30</v>
          </cell>
          <cell r="I424">
            <v>6395.5563300000003</v>
          </cell>
          <cell r="J424">
            <v>191866.69</v>
          </cell>
          <cell r="K424">
            <v>70</v>
          </cell>
          <cell r="L424">
            <v>447543.95</v>
          </cell>
          <cell r="M424" t="str">
            <v>MM</v>
          </cell>
          <cell r="N424" t="str">
            <v>SUAVIZANTE 20L</v>
          </cell>
          <cell r="O424">
            <v>0</v>
          </cell>
          <cell r="P424" t="str">
            <v>SUAVIZANTE 100101</v>
          </cell>
          <cell r="Q424">
            <v>960</v>
          </cell>
          <cell r="R424">
            <v>28800</v>
          </cell>
        </row>
        <row r="425">
          <cell r="B425" t="str">
            <v>109006-002000</v>
          </cell>
          <cell r="C425" t="str">
            <v>MM SUAVIZANTE 20L/48 PLT</v>
          </cell>
          <cell r="D425">
            <v>5</v>
          </cell>
          <cell r="E425">
            <v>42886</v>
          </cell>
          <cell r="F425">
            <v>42886</v>
          </cell>
          <cell r="G425" t="str">
            <v>EM 107053</v>
          </cell>
          <cell r="H425">
            <v>31</v>
          </cell>
          <cell r="I425">
            <v>6437.6225800000002</v>
          </cell>
          <cell r="J425">
            <v>199566.3</v>
          </cell>
          <cell r="K425">
            <v>32</v>
          </cell>
          <cell r="L425">
            <v>205959.78</v>
          </cell>
          <cell r="M425" t="str">
            <v>MM</v>
          </cell>
          <cell r="N425" t="str">
            <v>SUAVIZANTE 20L</v>
          </cell>
          <cell r="O425">
            <v>0</v>
          </cell>
          <cell r="P425" t="str">
            <v>SUAVIZANTE 100101</v>
          </cell>
          <cell r="Q425">
            <v>960</v>
          </cell>
          <cell r="R425">
            <v>29760</v>
          </cell>
        </row>
        <row r="426">
          <cell r="B426" t="str">
            <v>109006-002000</v>
          </cell>
          <cell r="C426" t="str">
            <v>MM SUAVIZANTE 20L/48 PLT</v>
          </cell>
          <cell r="D426">
            <v>5</v>
          </cell>
          <cell r="E426">
            <v>42886</v>
          </cell>
          <cell r="F426">
            <v>42886</v>
          </cell>
          <cell r="G426" t="str">
            <v>EM 107054</v>
          </cell>
          <cell r="H426">
            <v>30</v>
          </cell>
          <cell r="I426">
            <v>6437.6226699999997</v>
          </cell>
          <cell r="J426">
            <v>193128.68</v>
          </cell>
          <cell r="K426">
            <v>62</v>
          </cell>
          <cell r="L426">
            <v>399088.46</v>
          </cell>
          <cell r="M426" t="str">
            <v>MM</v>
          </cell>
          <cell r="N426" t="str">
            <v>SUAVIZANTE 20L</v>
          </cell>
          <cell r="O426">
            <v>0</v>
          </cell>
          <cell r="P426" t="str">
            <v>SUAVIZANTE 100101</v>
          </cell>
          <cell r="Q426">
            <v>960</v>
          </cell>
          <cell r="R426">
            <v>28800</v>
          </cell>
        </row>
        <row r="427">
          <cell r="B427" t="str">
            <v>109007-000900</v>
          </cell>
          <cell r="C427" t="str">
            <v>MM DETERGENTE 9L/60 PLT</v>
          </cell>
          <cell r="D427">
            <v>5</v>
          </cell>
          <cell r="E427">
            <v>42859</v>
          </cell>
          <cell r="F427">
            <v>42859</v>
          </cell>
          <cell r="G427" t="str">
            <v>EM 105772</v>
          </cell>
          <cell r="H427">
            <v>34</v>
          </cell>
          <cell r="I427">
            <v>3502.5149999999999</v>
          </cell>
          <cell r="J427">
            <v>119085.51</v>
          </cell>
          <cell r="K427">
            <v>65</v>
          </cell>
          <cell r="L427">
            <v>227493.02</v>
          </cell>
          <cell r="M427" t="str">
            <v>MM</v>
          </cell>
          <cell r="N427" t="str">
            <v>DETERGENTE 9L</v>
          </cell>
          <cell r="O427">
            <v>0</v>
          </cell>
          <cell r="P427" t="str">
            <v>DETERGENTE 80081</v>
          </cell>
          <cell r="Q427">
            <v>540</v>
          </cell>
          <cell r="R427">
            <v>18360</v>
          </cell>
        </row>
        <row r="428">
          <cell r="B428" t="str">
            <v>109007-000900</v>
          </cell>
          <cell r="C428" t="str">
            <v>MM DETERGENTE 9L/60 PLT</v>
          </cell>
          <cell r="D428">
            <v>5</v>
          </cell>
          <cell r="E428">
            <v>42867</v>
          </cell>
          <cell r="F428">
            <v>42867</v>
          </cell>
          <cell r="G428" t="str">
            <v>EM 106233</v>
          </cell>
          <cell r="H428">
            <v>53</v>
          </cell>
          <cell r="I428">
            <v>3508.9694300000001</v>
          </cell>
          <cell r="J428">
            <v>185975.38</v>
          </cell>
          <cell r="K428">
            <v>83</v>
          </cell>
          <cell r="L428">
            <v>290754.12</v>
          </cell>
          <cell r="M428" t="str">
            <v>MM</v>
          </cell>
          <cell r="N428" t="str">
            <v>DETERGENTE 9L</v>
          </cell>
          <cell r="O428">
            <v>0</v>
          </cell>
          <cell r="P428" t="str">
            <v>DETERGENTE 80081</v>
          </cell>
          <cell r="Q428">
            <v>540</v>
          </cell>
          <cell r="R428">
            <v>28620</v>
          </cell>
        </row>
        <row r="429">
          <cell r="B429" t="str">
            <v>109007-000900</v>
          </cell>
          <cell r="C429" t="str">
            <v>MM DETERGENTE 9L/60 PLT</v>
          </cell>
          <cell r="D429">
            <v>5</v>
          </cell>
          <cell r="E429">
            <v>42867</v>
          </cell>
          <cell r="F429">
            <v>42867</v>
          </cell>
          <cell r="G429" t="str">
            <v>EM 106259</v>
          </cell>
          <cell r="H429">
            <v>18</v>
          </cell>
          <cell r="I429">
            <v>3508.9905600000002</v>
          </cell>
          <cell r="J429">
            <v>63161.83</v>
          </cell>
          <cell r="K429">
            <v>97</v>
          </cell>
          <cell r="L429">
            <v>339903.7</v>
          </cell>
          <cell r="M429" t="str">
            <v>MM</v>
          </cell>
          <cell r="N429" t="str">
            <v>DETERGENTE 9L</v>
          </cell>
          <cell r="O429">
            <v>0</v>
          </cell>
          <cell r="P429" t="str">
            <v>DETERGENTE 80081</v>
          </cell>
          <cell r="Q429">
            <v>540</v>
          </cell>
          <cell r="R429">
            <v>9720</v>
          </cell>
        </row>
        <row r="430">
          <cell r="B430" t="str">
            <v>109007-000900</v>
          </cell>
          <cell r="C430" t="str">
            <v>MM DETERGENTE 9L/60 PLT</v>
          </cell>
          <cell r="D430">
            <v>5</v>
          </cell>
          <cell r="E430">
            <v>42870</v>
          </cell>
          <cell r="F430">
            <v>42870</v>
          </cell>
          <cell r="G430" t="str">
            <v>EM 106288</v>
          </cell>
          <cell r="H430">
            <v>31</v>
          </cell>
          <cell r="I430">
            <v>3483.6083899999999</v>
          </cell>
          <cell r="J430">
            <v>107991.86</v>
          </cell>
          <cell r="K430">
            <v>50</v>
          </cell>
          <cell r="L430">
            <v>174570.93</v>
          </cell>
          <cell r="M430" t="str">
            <v>MM</v>
          </cell>
          <cell r="N430" t="str">
            <v>DETERGENTE 9L</v>
          </cell>
          <cell r="O430">
            <v>0</v>
          </cell>
          <cell r="P430" t="str">
            <v>DETERGENTE 80081</v>
          </cell>
          <cell r="Q430">
            <v>540</v>
          </cell>
          <cell r="R430">
            <v>16740</v>
          </cell>
        </row>
        <row r="431">
          <cell r="B431" t="str">
            <v>109007-000900</v>
          </cell>
          <cell r="C431" t="str">
            <v>MM DETERGENTE 9L/60 PLT</v>
          </cell>
          <cell r="D431">
            <v>5</v>
          </cell>
          <cell r="E431">
            <v>42872</v>
          </cell>
          <cell r="F431">
            <v>42872</v>
          </cell>
          <cell r="G431" t="str">
            <v>EM 106431</v>
          </cell>
          <cell r="H431">
            <v>30</v>
          </cell>
          <cell r="I431">
            <v>3530.7986700000001</v>
          </cell>
          <cell r="J431">
            <v>105923.96</v>
          </cell>
          <cell r="K431">
            <v>57</v>
          </cell>
          <cell r="L431">
            <v>200192.26</v>
          </cell>
          <cell r="M431" t="str">
            <v>MM</v>
          </cell>
          <cell r="N431" t="str">
            <v>DETERGENTE 9L</v>
          </cell>
          <cell r="O431">
            <v>0</v>
          </cell>
          <cell r="P431" t="str">
            <v>DETERGENTE 80081</v>
          </cell>
          <cell r="Q431">
            <v>540</v>
          </cell>
          <cell r="R431">
            <v>16200</v>
          </cell>
        </row>
        <row r="432">
          <cell r="B432" t="str">
            <v>109007-000900</v>
          </cell>
          <cell r="C432" t="str">
            <v>MM DETERGENTE 9L/60 PLT</v>
          </cell>
          <cell r="D432">
            <v>5</v>
          </cell>
          <cell r="E432">
            <v>42886</v>
          </cell>
          <cell r="F432">
            <v>42886</v>
          </cell>
          <cell r="G432" t="str">
            <v>EM 107064</v>
          </cell>
          <cell r="H432">
            <v>4</v>
          </cell>
          <cell r="I432">
            <v>3578.7175000000002</v>
          </cell>
          <cell r="J432">
            <v>14314.87</v>
          </cell>
          <cell r="K432">
            <v>29</v>
          </cell>
          <cell r="L432">
            <v>102050.74</v>
          </cell>
          <cell r="M432" t="str">
            <v>MM</v>
          </cell>
          <cell r="N432" t="str">
            <v>DETERGENTE 9L</v>
          </cell>
          <cell r="O432">
            <v>0</v>
          </cell>
          <cell r="P432" t="str">
            <v>DETERGENTE 80081</v>
          </cell>
          <cell r="Q432">
            <v>540</v>
          </cell>
          <cell r="R432">
            <v>2160</v>
          </cell>
        </row>
        <row r="433">
          <cell r="B433" t="str">
            <v>109007-002000</v>
          </cell>
          <cell r="C433" t="str">
            <v>MM DETERGENTE 20L/48 PLT</v>
          </cell>
          <cell r="D433">
            <v>1</v>
          </cell>
          <cell r="E433">
            <v>42858</v>
          </cell>
          <cell r="F433">
            <v>42858</v>
          </cell>
          <cell r="G433" t="str">
            <v>EM 105693</v>
          </cell>
          <cell r="H433">
            <v>48</v>
          </cell>
          <cell r="I433">
            <v>5728.4237499999999</v>
          </cell>
          <cell r="J433">
            <v>274964.34000000003</v>
          </cell>
          <cell r="K433">
            <v>703</v>
          </cell>
          <cell r="L433">
            <v>4027081.9</v>
          </cell>
          <cell r="M433" t="str">
            <v>MM</v>
          </cell>
          <cell r="N433" t="str">
            <v>DETERGENTE 20L</v>
          </cell>
          <cell r="O433">
            <v>0</v>
          </cell>
          <cell r="P433" t="str">
            <v>DETERGENTE 80081</v>
          </cell>
          <cell r="Q433">
            <v>960</v>
          </cell>
          <cell r="R433">
            <v>46080</v>
          </cell>
        </row>
        <row r="434">
          <cell r="B434" t="str">
            <v>109007-002000</v>
          </cell>
          <cell r="C434" t="str">
            <v>MM DETERGENTE 20L/48 PLT</v>
          </cell>
          <cell r="D434">
            <v>1</v>
          </cell>
          <cell r="E434">
            <v>42859</v>
          </cell>
          <cell r="F434">
            <v>42859</v>
          </cell>
          <cell r="G434" t="str">
            <v>EM 105752</v>
          </cell>
          <cell r="H434">
            <v>1</v>
          </cell>
          <cell r="I434">
            <v>5728.43</v>
          </cell>
          <cell r="J434">
            <v>5728.43</v>
          </cell>
          <cell r="K434">
            <v>662</v>
          </cell>
          <cell r="L434">
            <v>3792220.14</v>
          </cell>
          <cell r="M434" t="str">
            <v>MM</v>
          </cell>
          <cell r="N434" t="str">
            <v>DETERGENTE 20L</v>
          </cell>
          <cell r="O434">
            <v>0</v>
          </cell>
          <cell r="P434" t="str">
            <v>DETERGENTE 80081</v>
          </cell>
          <cell r="Q434">
            <v>960</v>
          </cell>
          <cell r="R434">
            <v>960</v>
          </cell>
        </row>
        <row r="435">
          <cell r="B435" t="str">
            <v>109007-002000</v>
          </cell>
          <cell r="C435" t="str">
            <v>MM DETERGENTE 20L/48 PLT</v>
          </cell>
          <cell r="D435">
            <v>5</v>
          </cell>
          <cell r="E435">
            <v>42857</v>
          </cell>
          <cell r="F435">
            <v>42857</v>
          </cell>
          <cell r="G435" t="str">
            <v>EM 105608</v>
          </cell>
          <cell r="H435">
            <v>21</v>
          </cell>
          <cell r="I435">
            <v>5728.4995200000003</v>
          </cell>
          <cell r="J435">
            <v>120298.49</v>
          </cell>
          <cell r="K435">
            <v>27</v>
          </cell>
          <cell r="L435">
            <v>154706.70000000001</v>
          </cell>
          <cell r="M435" t="str">
            <v>MM</v>
          </cell>
          <cell r="N435" t="str">
            <v>DETERGENTE 20L</v>
          </cell>
          <cell r="O435">
            <v>0</v>
          </cell>
          <cell r="P435" t="str">
            <v>DETERGENTE 80081</v>
          </cell>
          <cell r="Q435">
            <v>960</v>
          </cell>
          <cell r="R435">
            <v>20160</v>
          </cell>
        </row>
        <row r="436">
          <cell r="B436" t="str">
            <v>109007-002000</v>
          </cell>
          <cell r="C436" t="str">
            <v>MM DETERGENTE 20L/48 PLT</v>
          </cell>
          <cell r="D436">
            <v>5</v>
          </cell>
          <cell r="E436">
            <v>42858</v>
          </cell>
          <cell r="F436">
            <v>42858</v>
          </cell>
          <cell r="G436" t="str">
            <v>EM 105682</v>
          </cell>
          <cell r="H436">
            <v>10</v>
          </cell>
          <cell r="I436">
            <v>5728.491</v>
          </cell>
          <cell r="J436">
            <v>57284.91</v>
          </cell>
          <cell r="K436">
            <v>12</v>
          </cell>
          <cell r="L436">
            <v>68744.66</v>
          </cell>
          <cell r="M436" t="str">
            <v>MM</v>
          </cell>
          <cell r="N436" t="str">
            <v>DETERGENTE 20L</v>
          </cell>
          <cell r="O436">
            <v>0</v>
          </cell>
          <cell r="P436" t="str">
            <v>DETERGENTE 80081</v>
          </cell>
          <cell r="Q436">
            <v>960</v>
          </cell>
          <cell r="R436">
            <v>9600</v>
          </cell>
        </row>
        <row r="437">
          <cell r="B437" t="str">
            <v>109007-002000</v>
          </cell>
          <cell r="C437" t="str">
            <v>MM DETERGENTE 20L/48 PLT</v>
          </cell>
          <cell r="D437">
            <v>5</v>
          </cell>
          <cell r="E437">
            <v>42858</v>
          </cell>
          <cell r="F437">
            <v>42858</v>
          </cell>
          <cell r="G437" t="str">
            <v>EM 105683</v>
          </cell>
          <cell r="H437">
            <v>10</v>
          </cell>
          <cell r="I437">
            <v>5728.49</v>
          </cell>
          <cell r="J437">
            <v>57284.9</v>
          </cell>
          <cell r="K437">
            <v>22</v>
          </cell>
          <cell r="L437">
            <v>126029.56</v>
          </cell>
          <cell r="M437" t="str">
            <v>MM</v>
          </cell>
          <cell r="N437" t="str">
            <v>DETERGENTE 20L</v>
          </cell>
          <cell r="O437">
            <v>0</v>
          </cell>
          <cell r="P437" t="str">
            <v>DETERGENTE 80081</v>
          </cell>
          <cell r="Q437">
            <v>960</v>
          </cell>
          <cell r="R437">
            <v>9600</v>
          </cell>
        </row>
        <row r="438">
          <cell r="B438" t="str">
            <v>109007-002000</v>
          </cell>
          <cell r="C438" t="str">
            <v>MM DETERGENTE 20L/48 PLT</v>
          </cell>
          <cell r="D438">
            <v>5</v>
          </cell>
          <cell r="E438">
            <v>42859</v>
          </cell>
          <cell r="F438">
            <v>42859</v>
          </cell>
          <cell r="G438" t="str">
            <v>EM 105781</v>
          </cell>
          <cell r="H438">
            <v>30</v>
          </cell>
          <cell r="I438">
            <v>5755.7833300000002</v>
          </cell>
          <cell r="J438">
            <v>172673.5</v>
          </cell>
          <cell r="K438">
            <v>32</v>
          </cell>
          <cell r="L438">
            <v>184130.73</v>
          </cell>
          <cell r="M438" t="str">
            <v>MM</v>
          </cell>
          <cell r="N438" t="str">
            <v>DETERGENTE 20L</v>
          </cell>
          <cell r="O438">
            <v>0</v>
          </cell>
          <cell r="P438" t="str">
            <v>DETERGENTE 80081</v>
          </cell>
          <cell r="Q438">
            <v>960</v>
          </cell>
          <cell r="R438">
            <v>28800</v>
          </cell>
        </row>
        <row r="439">
          <cell r="B439" t="str">
            <v>109007-002000</v>
          </cell>
          <cell r="C439" t="str">
            <v>MM DETERGENTE 20L/48 PLT</v>
          </cell>
          <cell r="D439">
            <v>5</v>
          </cell>
          <cell r="E439">
            <v>42859</v>
          </cell>
          <cell r="F439">
            <v>42859</v>
          </cell>
          <cell r="G439" t="str">
            <v>EM 105792</v>
          </cell>
          <cell r="H439">
            <v>10</v>
          </cell>
          <cell r="I439">
            <v>5761.3760000000002</v>
          </cell>
          <cell r="J439">
            <v>57613.760000000002</v>
          </cell>
          <cell r="K439">
            <v>42</v>
          </cell>
          <cell r="L439">
            <v>241744.49</v>
          </cell>
          <cell r="M439" t="str">
            <v>MM</v>
          </cell>
          <cell r="N439" t="str">
            <v>DETERGENTE 20L</v>
          </cell>
          <cell r="O439">
            <v>0</v>
          </cell>
          <cell r="P439" t="str">
            <v>DETERGENTE 80081</v>
          </cell>
          <cell r="Q439">
            <v>960</v>
          </cell>
          <cell r="R439">
            <v>9600</v>
          </cell>
        </row>
        <row r="440">
          <cell r="B440" t="str">
            <v>109007-002000</v>
          </cell>
          <cell r="C440" t="str">
            <v>MM DETERGENTE 20L/48 PLT</v>
          </cell>
          <cell r="D440">
            <v>5</v>
          </cell>
          <cell r="E440">
            <v>42860</v>
          </cell>
          <cell r="F440">
            <v>42860</v>
          </cell>
          <cell r="G440" t="str">
            <v>EM 105849</v>
          </cell>
          <cell r="H440">
            <v>20</v>
          </cell>
          <cell r="I440">
            <v>5761.4570000000003</v>
          </cell>
          <cell r="J440">
            <v>115229.14</v>
          </cell>
          <cell r="K440">
            <v>24</v>
          </cell>
          <cell r="L440">
            <v>138246.71</v>
          </cell>
          <cell r="M440" t="str">
            <v>MM</v>
          </cell>
          <cell r="N440" t="str">
            <v>DETERGENTE 20L</v>
          </cell>
          <cell r="O440">
            <v>0</v>
          </cell>
          <cell r="P440" t="str">
            <v>DETERGENTE 80081</v>
          </cell>
          <cell r="Q440">
            <v>960</v>
          </cell>
          <cell r="R440">
            <v>19200</v>
          </cell>
        </row>
        <row r="441">
          <cell r="B441" t="str">
            <v>109007-002000</v>
          </cell>
          <cell r="C441" t="str">
            <v>MM DETERGENTE 20L/48 PLT</v>
          </cell>
          <cell r="D441">
            <v>5</v>
          </cell>
          <cell r="E441">
            <v>42860</v>
          </cell>
          <cell r="F441">
            <v>42860</v>
          </cell>
          <cell r="G441" t="str">
            <v>EM 105877</v>
          </cell>
          <cell r="H441">
            <v>20</v>
          </cell>
          <cell r="I441">
            <v>5764.4125000000004</v>
          </cell>
          <cell r="J441">
            <v>115288.25</v>
          </cell>
          <cell r="K441">
            <v>36</v>
          </cell>
          <cell r="L441">
            <v>207452.72</v>
          </cell>
          <cell r="M441" t="str">
            <v>MM</v>
          </cell>
          <cell r="N441" t="str">
            <v>DETERGENTE 20L</v>
          </cell>
          <cell r="O441">
            <v>0</v>
          </cell>
          <cell r="P441" t="str">
            <v>DETERGENTE 80081</v>
          </cell>
          <cell r="Q441">
            <v>960</v>
          </cell>
          <cell r="R441">
            <v>19200</v>
          </cell>
        </row>
        <row r="442">
          <cell r="B442" t="str">
            <v>109007-002000</v>
          </cell>
          <cell r="C442" t="str">
            <v>MM DETERGENTE 20L/48 PLT</v>
          </cell>
          <cell r="D442">
            <v>5</v>
          </cell>
          <cell r="E442">
            <v>42863</v>
          </cell>
          <cell r="F442">
            <v>42863</v>
          </cell>
          <cell r="G442" t="str">
            <v>EM 105927</v>
          </cell>
          <cell r="H442">
            <v>10</v>
          </cell>
          <cell r="I442">
            <v>5764.5720000000001</v>
          </cell>
          <cell r="J442">
            <v>57645.72</v>
          </cell>
          <cell r="K442">
            <v>12</v>
          </cell>
          <cell r="L442">
            <v>69170.87</v>
          </cell>
          <cell r="M442" t="str">
            <v>MM</v>
          </cell>
          <cell r="N442" t="str">
            <v>DETERGENTE 20L</v>
          </cell>
          <cell r="O442">
            <v>0</v>
          </cell>
          <cell r="P442" t="str">
            <v>DETERGENTE 80081</v>
          </cell>
          <cell r="Q442">
            <v>960</v>
          </cell>
          <cell r="R442">
            <v>9600</v>
          </cell>
        </row>
        <row r="443">
          <cell r="B443" t="str">
            <v>109007-002000</v>
          </cell>
          <cell r="C443" t="str">
            <v>MM DETERGENTE 20L/48 PLT</v>
          </cell>
          <cell r="D443">
            <v>5</v>
          </cell>
          <cell r="E443">
            <v>42863</v>
          </cell>
          <cell r="F443">
            <v>42863</v>
          </cell>
          <cell r="G443" t="str">
            <v>EM 105928</v>
          </cell>
          <cell r="H443">
            <v>20</v>
          </cell>
          <cell r="I443">
            <v>5764.5715</v>
          </cell>
          <cell r="J443">
            <v>115291.43</v>
          </cell>
          <cell r="K443">
            <v>32</v>
          </cell>
          <cell r="L443">
            <v>184462.3</v>
          </cell>
          <cell r="M443" t="str">
            <v>MM</v>
          </cell>
          <cell r="N443" t="str">
            <v>DETERGENTE 20L</v>
          </cell>
          <cell r="O443">
            <v>0</v>
          </cell>
          <cell r="P443" t="str">
            <v>DETERGENTE 80081</v>
          </cell>
          <cell r="Q443">
            <v>960</v>
          </cell>
          <cell r="R443">
            <v>19200</v>
          </cell>
        </row>
        <row r="444">
          <cell r="B444" t="str">
            <v>109007-002000</v>
          </cell>
          <cell r="C444" t="str">
            <v>MM DETERGENTE 20L/48 PLT</v>
          </cell>
          <cell r="D444">
            <v>5</v>
          </cell>
          <cell r="E444">
            <v>42863</v>
          </cell>
          <cell r="F444">
            <v>42863</v>
          </cell>
          <cell r="G444" t="str">
            <v>EM 105959</v>
          </cell>
          <cell r="H444">
            <v>30</v>
          </cell>
          <cell r="I444">
            <v>5764.5829999999996</v>
          </cell>
          <cell r="J444">
            <v>172937.49</v>
          </cell>
          <cell r="K444">
            <v>32</v>
          </cell>
          <cell r="L444">
            <v>184466.38</v>
          </cell>
          <cell r="M444" t="str">
            <v>MM</v>
          </cell>
          <cell r="N444" t="str">
            <v>DETERGENTE 20L</v>
          </cell>
          <cell r="O444">
            <v>0</v>
          </cell>
          <cell r="P444" t="str">
            <v>DETERGENTE 80081</v>
          </cell>
          <cell r="Q444">
            <v>960</v>
          </cell>
          <cell r="R444">
            <v>28800</v>
          </cell>
        </row>
        <row r="445">
          <cell r="B445" t="str">
            <v>109007-002000</v>
          </cell>
          <cell r="C445" t="str">
            <v>MM DETERGENTE 20L/48 PLT</v>
          </cell>
          <cell r="D445">
            <v>5</v>
          </cell>
          <cell r="E445">
            <v>42864</v>
          </cell>
          <cell r="F445">
            <v>42864</v>
          </cell>
          <cell r="G445" t="str">
            <v>EM 106025</v>
          </cell>
          <cell r="H445">
            <v>30</v>
          </cell>
          <cell r="I445">
            <v>5767.3213299999998</v>
          </cell>
          <cell r="J445">
            <v>173019.64</v>
          </cell>
          <cell r="K445">
            <v>32</v>
          </cell>
          <cell r="L445">
            <v>184548.79</v>
          </cell>
          <cell r="M445" t="str">
            <v>MM</v>
          </cell>
          <cell r="N445" t="str">
            <v>DETERGENTE 20L</v>
          </cell>
          <cell r="O445">
            <v>0</v>
          </cell>
          <cell r="P445" t="str">
            <v>DETERGENTE 80081</v>
          </cell>
          <cell r="Q445">
            <v>960</v>
          </cell>
          <cell r="R445">
            <v>28800</v>
          </cell>
        </row>
        <row r="446">
          <cell r="B446" t="str">
            <v>109007-002000</v>
          </cell>
          <cell r="C446" t="str">
            <v>MM DETERGENTE 20L/48 PLT</v>
          </cell>
          <cell r="D446">
            <v>5</v>
          </cell>
          <cell r="E446">
            <v>42864</v>
          </cell>
          <cell r="F446">
            <v>42864</v>
          </cell>
          <cell r="G446" t="str">
            <v>EM 106049</v>
          </cell>
          <cell r="H446">
            <v>30</v>
          </cell>
          <cell r="I446">
            <v>5767.3376699999999</v>
          </cell>
          <cell r="J446">
            <v>173020.13</v>
          </cell>
          <cell r="K446">
            <v>62</v>
          </cell>
          <cell r="L446">
            <v>357568.92</v>
          </cell>
          <cell r="M446" t="str">
            <v>MM</v>
          </cell>
          <cell r="N446" t="str">
            <v>DETERGENTE 20L</v>
          </cell>
          <cell r="O446">
            <v>0</v>
          </cell>
          <cell r="P446" t="str">
            <v>DETERGENTE 80081</v>
          </cell>
          <cell r="Q446">
            <v>960</v>
          </cell>
          <cell r="R446">
            <v>28800</v>
          </cell>
        </row>
        <row r="447">
          <cell r="B447" t="str">
            <v>109007-002000</v>
          </cell>
          <cell r="C447" t="str">
            <v>MM DETERGENTE 20L/48 PLT</v>
          </cell>
          <cell r="D447">
            <v>5</v>
          </cell>
          <cell r="E447">
            <v>42865</v>
          </cell>
          <cell r="F447">
            <v>42865</v>
          </cell>
          <cell r="G447" t="str">
            <v>EM 106098</v>
          </cell>
          <cell r="H447">
            <v>27</v>
          </cell>
          <cell r="I447">
            <v>5796.43667</v>
          </cell>
          <cell r="J447">
            <v>156503.79</v>
          </cell>
          <cell r="K447">
            <v>32</v>
          </cell>
          <cell r="L447">
            <v>185339.99</v>
          </cell>
          <cell r="M447" t="str">
            <v>MM</v>
          </cell>
          <cell r="N447" t="str">
            <v>DETERGENTE 20L</v>
          </cell>
          <cell r="O447">
            <v>0</v>
          </cell>
          <cell r="P447" t="str">
            <v>DETERGENTE 80081</v>
          </cell>
          <cell r="Q447">
            <v>960</v>
          </cell>
          <cell r="R447">
            <v>25920</v>
          </cell>
        </row>
        <row r="448">
          <cell r="B448" t="str">
            <v>109007-002000</v>
          </cell>
          <cell r="C448" t="str">
            <v>MM DETERGENTE 20L/48 PLT</v>
          </cell>
          <cell r="D448">
            <v>5</v>
          </cell>
          <cell r="E448">
            <v>42866</v>
          </cell>
          <cell r="F448">
            <v>42866</v>
          </cell>
          <cell r="G448" t="str">
            <v>EM 106174</v>
          </cell>
          <cell r="H448">
            <v>20</v>
          </cell>
          <cell r="I448">
            <v>5764.4775</v>
          </cell>
          <cell r="J448">
            <v>115289.55</v>
          </cell>
          <cell r="K448">
            <v>21</v>
          </cell>
          <cell r="L448">
            <v>121078.24</v>
          </cell>
          <cell r="M448" t="str">
            <v>MM</v>
          </cell>
          <cell r="N448" t="str">
            <v>DETERGENTE 20L</v>
          </cell>
          <cell r="O448">
            <v>0</v>
          </cell>
          <cell r="P448" t="str">
            <v>DETERGENTE 80081</v>
          </cell>
          <cell r="Q448">
            <v>960</v>
          </cell>
          <cell r="R448">
            <v>19200</v>
          </cell>
        </row>
        <row r="449">
          <cell r="B449" t="str">
            <v>109007-002000</v>
          </cell>
          <cell r="C449" t="str">
            <v>MM DETERGENTE 20L/48 PLT</v>
          </cell>
          <cell r="D449">
            <v>5</v>
          </cell>
          <cell r="E449">
            <v>42866</v>
          </cell>
          <cell r="F449">
            <v>42866</v>
          </cell>
          <cell r="G449" t="str">
            <v>EM 106175</v>
          </cell>
          <cell r="H449">
            <v>30</v>
          </cell>
          <cell r="I449">
            <v>5764.4773299999997</v>
          </cell>
          <cell r="J449">
            <v>172934.32</v>
          </cell>
          <cell r="K449">
            <v>46</v>
          </cell>
          <cell r="L449">
            <v>265184.40999999997</v>
          </cell>
          <cell r="M449" t="str">
            <v>MM</v>
          </cell>
          <cell r="N449" t="str">
            <v>DETERGENTE 20L</v>
          </cell>
          <cell r="O449">
            <v>0</v>
          </cell>
          <cell r="P449" t="str">
            <v>DETERGENTE 80081</v>
          </cell>
          <cell r="Q449">
            <v>960</v>
          </cell>
          <cell r="R449">
            <v>28800</v>
          </cell>
        </row>
        <row r="450">
          <cell r="B450" t="str">
            <v>109007-002000</v>
          </cell>
          <cell r="C450" t="str">
            <v>MM DETERGENTE 20L/48 PLT</v>
          </cell>
          <cell r="D450">
            <v>5</v>
          </cell>
          <cell r="E450">
            <v>42866</v>
          </cell>
          <cell r="F450">
            <v>42866</v>
          </cell>
          <cell r="G450" t="str">
            <v>EM 106176</v>
          </cell>
          <cell r="H450">
            <v>10</v>
          </cell>
          <cell r="I450">
            <v>5764.4780000000001</v>
          </cell>
          <cell r="J450">
            <v>57644.78</v>
          </cell>
          <cell r="K450">
            <v>56</v>
          </cell>
          <cell r="L450">
            <v>322829.19</v>
          </cell>
          <cell r="M450" t="str">
            <v>MM</v>
          </cell>
          <cell r="N450" t="str">
            <v>DETERGENTE 20L</v>
          </cell>
          <cell r="O450">
            <v>0</v>
          </cell>
          <cell r="P450" t="str">
            <v>DETERGENTE 80081</v>
          </cell>
          <cell r="Q450">
            <v>960</v>
          </cell>
          <cell r="R450">
            <v>9600</v>
          </cell>
        </row>
        <row r="451">
          <cell r="B451" t="str">
            <v>109007-002000</v>
          </cell>
          <cell r="C451" t="str">
            <v>MM DETERGENTE 20L/48 PLT</v>
          </cell>
          <cell r="D451">
            <v>5</v>
          </cell>
          <cell r="E451">
            <v>42866</v>
          </cell>
          <cell r="F451">
            <v>42866</v>
          </cell>
          <cell r="G451" t="str">
            <v>EM 106177</v>
          </cell>
          <cell r="H451">
            <v>10</v>
          </cell>
          <cell r="I451">
            <v>5764.4769999999999</v>
          </cell>
          <cell r="J451">
            <v>57644.77</v>
          </cell>
          <cell r="K451">
            <v>66</v>
          </cell>
          <cell r="L451">
            <v>380473.96</v>
          </cell>
          <cell r="M451" t="str">
            <v>MM</v>
          </cell>
          <cell r="N451" t="str">
            <v>DETERGENTE 20L</v>
          </cell>
          <cell r="O451">
            <v>0</v>
          </cell>
          <cell r="P451" t="str">
            <v>DETERGENTE 80081</v>
          </cell>
          <cell r="Q451">
            <v>960</v>
          </cell>
          <cell r="R451">
            <v>9600</v>
          </cell>
        </row>
        <row r="452">
          <cell r="B452" t="str">
            <v>109007-002000</v>
          </cell>
          <cell r="C452" t="str">
            <v>MM DETERGENTE 20L/48 PLT</v>
          </cell>
          <cell r="D452">
            <v>5</v>
          </cell>
          <cell r="E452">
            <v>42867</v>
          </cell>
          <cell r="F452">
            <v>42867</v>
          </cell>
          <cell r="G452" t="str">
            <v>EM 106239</v>
          </cell>
          <cell r="H452">
            <v>19</v>
          </cell>
          <cell r="I452">
            <v>5767.5515800000003</v>
          </cell>
          <cell r="J452">
            <v>109583.48</v>
          </cell>
          <cell r="K452">
            <v>19</v>
          </cell>
          <cell r="L452">
            <v>109583.48</v>
          </cell>
          <cell r="M452" t="str">
            <v>MM</v>
          </cell>
          <cell r="N452" t="str">
            <v>DETERGENTE 20L</v>
          </cell>
          <cell r="O452">
            <v>0</v>
          </cell>
          <cell r="P452" t="str">
            <v>DETERGENTE 80081</v>
          </cell>
          <cell r="Q452">
            <v>960</v>
          </cell>
          <cell r="R452">
            <v>18240</v>
          </cell>
        </row>
        <row r="453">
          <cell r="B453" t="str">
            <v>109007-002000</v>
          </cell>
          <cell r="C453" t="str">
            <v>MM DETERGENTE 20L/48 PLT</v>
          </cell>
          <cell r="D453">
            <v>5</v>
          </cell>
          <cell r="E453">
            <v>42867</v>
          </cell>
          <cell r="F453">
            <v>42867</v>
          </cell>
          <cell r="G453" t="str">
            <v>EM 106245</v>
          </cell>
          <cell r="H453">
            <v>30</v>
          </cell>
          <cell r="I453">
            <v>5767.5506699999996</v>
          </cell>
          <cell r="J453">
            <v>173026.52</v>
          </cell>
          <cell r="K453">
            <v>44</v>
          </cell>
          <cell r="L453">
            <v>253772.24</v>
          </cell>
          <cell r="M453" t="str">
            <v>MM</v>
          </cell>
          <cell r="N453" t="str">
            <v>DETERGENTE 20L</v>
          </cell>
          <cell r="O453">
            <v>0</v>
          </cell>
          <cell r="P453" t="str">
            <v>DETERGENTE 80081</v>
          </cell>
          <cell r="Q453">
            <v>960</v>
          </cell>
          <cell r="R453">
            <v>28800</v>
          </cell>
        </row>
        <row r="454">
          <cell r="B454" t="str">
            <v>109007-002000</v>
          </cell>
          <cell r="C454" t="str">
            <v>MM DETERGENTE 20L/48 PLT</v>
          </cell>
          <cell r="D454">
            <v>5</v>
          </cell>
          <cell r="E454">
            <v>42867</v>
          </cell>
          <cell r="F454">
            <v>42867</v>
          </cell>
          <cell r="G454" t="str">
            <v>EM 106258</v>
          </cell>
          <cell r="H454">
            <v>10</v>
          </cell>
          <cell r="I454">
            <v>5767.4989999999998</v>
          </cell>
          <cell r="J454">
            <v>57674.99</v>
          </cell>
          <cell r="K454">
            <v>54</v>
          </cell>
          <cell r="L454">
            <v>311447.23</v>
          </cell>
          <cell r="M454" t="str">
            <v>MM</v>
          </cell>
          <cell r="N454" t="str">
            <v>DETERGENTE 20L</v>
          </cell>
          <cell r="O454">
            <v>0</v>
          </cell>
          <cell r="P454" t="str">
            <v>DETERGENTE 80081</v>
          </cell>
          <cell r="Q454">
            <v>960</v>
          </cell>
          <cell r="R454">
            <v>9600</v>
          </cell>
        </row>
        <row r="455">
          <cell r="B455" t="str">
            <v>109007-002000</v>
          </cell>
          <cell r="C455" t="str">
            <v>MM DETERGENTE 20L/48 PLT</v>
          </cell>
          <cell r="D455">
            <v>5</v>
          </cell>
          <cell r="E455">
            <v>42870</v>
          </cell>
          <cell r="F455">
            <v>42870</v>
          </cell>
          <cell r="G455" t="str">
            <v>EM 106280</v>
          </cell>
          <cell r="H455">
            <v>10</v>
          </cell>
          <cell r="I455">
            <v>5807.6890000000003</v>
          </cell>
          <cell r="J455">
            <v>58076.89</v>
          </cell>
          <cell r="K455">
            <v>21</v>
          </cell>
          <cell r="L455">
            <v>121519.85</v>
          </cell>
          <cell r="M455" t="str">
            <v>MM</v>
          </cell>
          <cell r="N455" t="str">
            <v>DETERGENTE 20L</v>
          </cell>
          <cell r="O455">
            <v>0</v>
          </cell>
          <cell r="P455" t="str">
            <v>DETERGENTE 80081</v>
          </cell>
          <cell r="Q455">
            <v>960</v>
          </cell>
          <cell r="R455">
            <v>9600</v>
          </cell>
        </row>
        <row r="456">
          <cell r="B456" t="str">
            <v>109007-002000</v>
          </cell>
          <cell r="C456" t="str">
            <v>MM DETERGENTE 20L/48 PLT</v>
          </cell>
          <cell r="D456">
            <v>5</v>
          </cell>
          <cell r="E456">
            <v>42870</v>
          </cell>
          <cell r="F456">
            <v>42870</v>
          </cell>
          <cell r="G456" t="str">
            <v>EM 106309</v>
          </cell>
          <cell r="H456">
            <v>30</v>
          </cell>
          <cell r="I456">
            <v>5807.6909999999998</v>
          </cell>
          <cell r="J456">
            <v>174230.73</v>
          </cell>
          <cell r="K456">
            <v>30</v>
          </cell>
          <cell r="L456">
            <v>174230.73</v>
          </cell>
          <cell r="M456" t="str">
            <v>MM</v>
          </cell>
          <cell r="N456" t="str">
            <v>DETERGENTE 20L</v>
          </cell>
          <cell r="O456">
            <v>0</v>
          </cell>
          <cell r="P456" t="str">
            <v>DETERGENTE 80081</v>
          </cell>
          <cell r="Q456">
            <v>960</v>
          </cell>
          <cell r="R456">
            <v>28800</v>
          </cell>
        </row>
        <row r="457">
          <cell r="B457" t="str">
            <v>109007-002000</v>
          </cell>
          <cell r="C457" t="str">
            <v>MM DETERGENTE 20L/48 PLT</v>
          </cell>
          <cell r="D457">
            <v>5</v>
          </cell>
          <cell r="E457">
            <v>42870</v>
          </cell>
          <cell r="F457">
            <v>42870</v>
          </cell>
          <cell r="G457" t="str">
            <v>EM 106310</v>
          </cell>
          <cell r="H457">
            <v>13</v>
          </cell>
          <cell r="I457">
            <v>5807.6923100000004</v>
          </cell>
          <cell r="J457">
            <v>75500</v>
          </cell>
          <cell r="K457">
            <v>43</v>
          </cell>
          <cell r="L457">
            <v>249730.73</v>
          </cell>
          <cell r="M457" t="str">
            <v>MM</v>
          </cell>
          <cell r="N457" t="str">
            <v>DETERGENTE 20L</v>
          </cell>
          <cell r="O457">
            <v>0</v>
          </cell>
          <cell r="P457" t="str">
            <v>DETERGENTE 80081</v>
          </cell>
          <cell r="Q457">
            <v>960</v>
          </cell>
          <cell r="R457">
            <v>12480</v>
          </cell>
        </row>
        <row r="458">
          <cell r="B458" t="str">
            <v>109007-002000</v>
          </cell>
          <cell r="C458" t="str">
            <v>MM DETERGENTE 20L/48 PLT</v>
          </cell>
          <cell r="D458">
            <v>5</v>
          </cell>
          <cell r="E458">
            <v>42870</v>
          </cell>
          <cell r="F458">
            <v>42870</v>
          </cell>
          <cell r="G458" t="str">
            <v>EM 106311</v>
          </cell>
          <cell r="H458">
            <v>7</v>
          </cell>
          <cell r="I458">
            <v>5807.6914299999999</v>
          </cell>
          <cell r="J458">
            <v>40653.839999999997</v>
          </cell>
          <cell r="K458">
            <v>50</v>
          </cell>
          <cell r="L458">
            <v>290384.57</v>
          </cell>
          <cell r="M458" t="str">
            <v>MM</v>
          </cell>
          <cell r="N458" t="str">
            <v>DETERGENTE 20L</v>
          </cell>
          <cell r="O458">
            <v>0</v>
          </cell>
          <cell r="P458" t="str">
            <v>DETERGENTE 80081</v>
          </cell>
          <cell r="Q458">
            <v>960</v>
          </cell>
          <cell r="R458">
            <v>6720</v>
          </cell>
        </row>
        <row r="459">
          <cell r="B459" t="str">
            <v>109007-002000</v>
          </cell>
          <cell r="C459" t="str">
            <v>MM DETERGENTE 20L/48 PLT</v>
          </cell>
          <cell r="D459">
            <v>5</v>
          </cell>
          <cell r="E459">
            <v>42871</v>
          </cell>
          <cell r="F459">
            <v>42871</v>
          </cell>
          <cell r="G459" t="str">
            <v>EM 106353</v>
          </cell>
          <cell r="H459">
            <v>22</v>
          </cell>
          <cell r="I459">
            <v>5773.8472700000002</v>
          </cell>
          <cell r="J459">
            <v>127024.64</v>
          </cell>
          <cell r="K459">
            <v>22</v>
          </cell>
          <cell r="L459">
            <v>127024.64</v>
          </cell>
          <cell r="M459" t="str">
            <v>MM</v>
          </cell>
          <cell r="N459" t="str">
            <v>DETERGENTE 20L</v>
          </cell>
          <cell r="O459">
            <v>0</v>
          </cell>
          <cell r="P459" t="str">
            <v>DETERGENTE 80081</v>
          </cell>
          <cell r="Q459">
            <v>960</v>
          </cell>
          <cell r="R459">
            <v>21120</v>
          </cell>
        </row>
        <row r="460">
          <cell r="B460" t="str">
            <v>109007-002000</v>
          </cell>
          <cell r="C460" t="str">
            <v>MM DETERGENTE 20L/48 PLT</v>
          </cell>
          <cell r="D460">
            <v>5</v>
          </cell>
          <cell r="E460">
            <v>42871</v>
          </cell>
          <cell r="F460">
            <v>42871</v>
          </cell>
          <cell r="G460" t="str">
            <v>EM 106354</v>
          </cell>
          <cell r="H460">
            <v>10</v>
          </cell>
          <cell r="I460">
            <v>5773.8450000000003</v>
          </cell>
          <cell r="J460">
            <v>57738.45</v>
          </cell>
          <cell r="K460">
            <v>32</v>
          </cell>
          <cell r="L460">
            <v>184763.09</v>
          </cell>
          <cell r="M460" t="str">
            <v>MM</v>
          </cell>
          <cell r="N460" t="str">
            <v>DETERGENTE 20L</v>
          </cell>
          <cell r="O460">
            <v>0</v>
          </cell>
          <cell r="P460" t="str">
            <v>DETERGENTE 80081</v>
          </cell>
          <cell r="Q460">
            <v>960</v>
          </cell>
          <cell r="R460">
            <v>9600</v>
          </cell>
        </row>
        <row r="461">
          <cell r="B461" t="str">
            <v>109007-002000</v>
          </cell>
          <cell r="C461" t="str">
            <v>MM DETERGENTE 20L/48 PLT</v>
          </cell>
          <cell r="D461">
            <v>5</v>
          </cell>
          <cell r="E461">
            <v>42871</v>
          </cell>
          <cell r="F461">
            <v>42871</v>
          </cell>
          <cell r="G461" t="str">
            <v>EM 106376</v>
          </cell>
          <cell r="H461">
            <v>30</v>
          </cell>
          <cell r="I461">
            <v>5791.9763300000004</v>
          </cell>
          <cell r="J461">
            <v>173759.29</v>
          </cell>
          <cell r="K461">
            <v>58</v>
          </cell>
          <cell r="L461">
            <v>335426.99</v>
          </cell>
          <cell r="M461" t="str">
            <v>MM</v>
          </cell>
          <cell r="N461" t="str">
            <v>DETERGENTE 20L</v>
          </cell>
          <cell r="O461">
            <v>0</v>
          </cell>
          <cell r="P461" t="str">
            <v>DETERGENTE 80081</v>
          </cell>
          <cell r="Q461">
            <v>960</v>
          </cell>
          <cell r="R461">
            <v>28800</v>
          </cell>
        </row>
        <row r="462">
          <cell r="B462" t="str">
            <v>109007-002000</v>
          </cell>
          <cell r="C462" t="str">
            <v>MM DETERGENTE 20L/48 PLT</v>
          </cell>
          <cell r="D462">
            <v>5</v>
          </cell>
          <cell r="E462">
            <v>42871</v>
          </cell>
          <cell r="F462">
            <v>42871</v>
          </cell>
          <cell r="G462" t="str">
            <v>EM 106401</v>
          </cell>
          <cell r="H462">
            <v>2</v>
          </cell>
          <cell r="I462">
            <v>5791.915</v>
          </cell>
          <cell r="J462">
            <v>11583.83</v>
          </cell>
          <cell r="K462">
            <v>23</v>
          </cell>
          <cell r="L462">
            <v>133031.54</v>
          </cell>
          <cell r="M462" t="str">
            <v>MM</v>
          </cell>
          <cell r="N462" t="str">
            <v>DETERGENTE 20L</v>
          </cell>
          <cell r="O462">
            <v>0</v>
          </cell>
          <cell r="P462" t="str">
            <v>DETERGENTE 80081</v>
          </cell>
          <cell r="Q462">
            <v>960</v>
          </cell>
          <cell r="R462">
            <v>1920</v>
          </cell>
        </row>
        <row r="463">
          <cell r="B463" t="str">
            <v>109007-002000</v>
          </cell>
          <cell r="C463" t="str">
            <v>MM DETERGENTE 20L/48 PLT</v>
          </cell>
          <cell r="D463">
            <v>5</v>
          </cell>
          <cell r="E463">
            <v>42872</v>
          </cell>
          <cell r="F463">
            <v>42872</v>
          </cell>
          <cell r="G463" t="str">
            <v>EM 106426</v>
          </cell>
          <cell r="H463">
            <v>31</v>
          </cell>
          <cell r="I463">
            <v>5808.2854799999996</v>
          </cell>
          <cell r="J463">
            <v>180056.85</v>
          </cell>
          <cell r="K463">
            <v>31</v>
          </cell>
          <cell r="L463">
            <v>180056.85</v>
          </cell>
          <cell r="M463" t="str">
            <v>MM</v>
          </cell>
          <cell r="N463" t="str">
            <v>DETERGENTE 20L</v>
          </cell>
          <cell r="O463">
            <v>0</v>
          </cell>
          <cell r="P463" t="str">
            <v>DETERGENTE 80081</v>
          </cell>
          <cell r="Q463">
            <v>960</v>
          </cell>
          <cell r="R463">
            <v>29760</v>
          </cell>
        </row>
        <row r="464">
          <cell r="B464" t="str">
            <v>109007-002000</v>
          </cell>
          <cell r="C464" t="str">
            <v>MM DETERGENTE 20L/48 PLT</v>
          </cell>
          <cell r="D464">
            <v>5</v>
          </cell>
          <cell r="E464">
            <v>42872</v>
          </cell>
          <cell r="F464">
            <v>42872</v>
          </cell>
          <cell r="G464" t="str">
            <v>EM 106427</v>
          </cell>
          <cell r="H464">
            <v>20</v>
          </cell>
          <cell r="I464">
            <v>5808.2860000000001</v>
          </cell>
          <cell r="J464">
            <v>116165.72</v>
          </cell>
          <cell r="K464">
            <v>51</v>
          </cell>
          <cell r="L464">
            <v>296222.57</v>
          </cell>
          <cell r="M464" t="str">
            <v>MM</v>
          </cell>
          <cell r="N464" t="str">
            <v>DETERGENTE 20L</v>
          </cell>
          <cell r="O464">
            <v>0</v>
          </cell>
          <cell r="P464" t="str">
            <v>DETERGENTE 80081</v>
          </cell>
          <cell r="Q464">
            <v>960</v>
          </cell>
          <cell r="R464">
            <v>19200</v>
          </cell>
        </row>
        <row r="465">
          <cell r="B465" t="str">
            <v>109007-002000</v>
          </cell>
          <cell r="C465" t="str">
            <v>MM DETERGENTE 20L/48 PLT</v>
          </cell>
          <cell r="D465">
            <v>5</v>
          </cell>
          <cell r="E465">
            <v>42872</v>
          </cell>
          <cell r="F465">
            <v>42872</v>
          </cell>
          <cell r="G465" t="str">
            <v>EM 106432</v>
          </cell>
          <cell r="H465">
            <v>12</v>
          </cell>
          <cell r="I465">
            <v>5808.2858299999998</v>
          </cell>
          <cell r="J465">
            <v>69699.429999999993</v>
          </cell>
          <cell r="K465">
            <v>63</v>
          </cell>
          <cell r="L465">
            <v>365922</v>
          </cell>
          <cell r="M465" t="str">
            <v>MM</v>
          </cell>
          <cell r="N465" t="str">
            <v>DETERGENTE 20L</v>
          </cell>
          <cell r="O465">
            <v>0</v>
          </cell>
          <cell r="P465" t="str">
            <v>DETERGENTE 80081</v>
          </cell>
          <cell r="Q465">
            <v>960</v>
          </cell>
          <cell r="R465">
            <v>11520</v>
          </cell>
        </row>
        <row r="466">
          <cell r="B466" t="str">
            <v>109007-002000</v>
          </cell>
          <cell r="C466" t="str">
            <v>MM DETERGENTE 20L/48 PLT</v>
          </cell>
          <cell r="D466">
            <v>5</v>
          </cell>
          <cell r="E466">
            <v>42873</v>
          </cell>
          <cell r="F466">
            <v>42873</v>
          </cell>
          <cell r="G466" t="str">
            <v>EM 106495</v>
          </cell>
          <cell r="H466">
            <v>30</v>
          </cell>
          <cell r="I466">
            <v>5813.3166700000002</v>
          </cell>
          <cell r="J466">
            <v>174399.5</v>
          </cell>
          <cell r="K466">
            <v>30</v>
          </cell>
          <cell r="L466">
            <v>174399.5</v>
          </cell>
          <cell r="M466" t="str">
            <v>MM</v>
          </cell>
          <cell r="N466" t="str">
            <v>DETERGENTE 20L</v>
          </cell>
          <cell r="O466">
            <v>0</v>
          </cell>
          <cell r="P466" t="str">
            <v>DETERGENTE 80081</v>
          </cell>
          <cell r="Q466">
            <v>960</v>
          </cell>
          <cell r="R466">
            <v>28800</v>
          </cell>
        </row>
        <row r="467">
          <cell r="B467" t="str">
            <v>109007-002000</v>
          </cell>
          <cell r="C467" t="str">
            <v>MM DETERGENTE 20L/48 PLT</v>
          </cell>
          <cell r="D467">
            <v>5</v>
          </cell>
          <cell r="E467">
            <v>42873</v>
          </cell>
          <cell r="F467">
            <v>42873</v>
          </cell>
          <cell r="G467" t="str">
            <v>EM 106496</v>
          </cell>
          <cell r="H467">
            <v>10</v>
          </cell>
          <cell r="I467">
            <v>5813.317</v>
          </cell>
          <cell r="J467">
            <v>58133.17</v>
          </cell>
          <cell r="K467">
            <v>36</v>
          </cell>
          <cell r="L467">
            <v>209279.4</v>
          </cell>
          <cell r="M467" t="str">
            <v>MM</v>
          </cell>
          <cell r="N467" t="str">
            <v>DETERGENTE 20L</v>
          </cell>
          <cell r="O467">
            <v>0</v>
          </cell>
          <cell r="P467" t="str">
            <v>DETERGENTE 80081</v>
          </cell>
          <cell r="Q467">
            <v>960</v>
          </cell>
          <cell r="R467">
            <v>9600</v>
          </cell>
        </row>
        <row r="468">
          <cell r="B468" t="str">
            <v>109007-002000</v>
          </cell>
          <cell r="C468" t="str">
            <v>MM DETERGENTE 20L/48 PLT</v>
          </cell>
          <cell r="D468">
            <v>5</v>
          </cell>
          <cell r="E468">
            <v>42873</v>
          </cell>
          <cell r="F468">
            <v>42873</v>
          </cell>
          <cell r="G468" t="str">
            <v>EM 106498</v>
          </cell>
          <cell r="H468">
            <v>20</v>
          </cell>
          <cell r="I468">
            <v>5813.3175000000001</v>
          </cell>
          <cell r="J468">
            <v>116266.35</v>
          </cell>
          <cell r="K468">
            <v>56</v>
          </cell>
          <cell r="L468">
            <v>325545.75</v>
          </cell>
          <cell r="M468" t="str">
            <v>MM</v>
          </cell>
          <cell r="N468" t="str">
            <v>DETERGENTE 20L</v>
          </cell>
          <cell r="O468">
            <v>0</v>
          </cell>
          <cell r="P468" t="str">
            <v>DETERGENTE 80081</v>
          </cell>
          <cell r="Q468">
            <v>960</v>
          </cell>
          <cell r="R468">
            <v>19200</v>
          </cell>
        </row>
        <row r="469">
          <cell r="B469" t="str">
            <v>109007-002000</v>
          </cell>
          <cell r="C469" t="str">
            <v>MM DETERGENTE 20L/48 PLT</v>
          </cell>
          <cell r="D469">
            <v>5</v>
          </cell>
          <cell r="E469">
            <v>42874</v>
          </cell>
          <cell r="F469">
            <v>42874</v>
          </cell>
          <cell r="G469" t="str">
            <v>EM 106563</v>
          </cell>
          <cell r="H469">
            <v>30</v>
          </cell>
          <cell r="I469">
            <v>5779.4430000000002</v>
          </cell>
          <cell r="J469">
            <v>173383.29</v>
          </cell>
          <cell r="K469">
            <v>31</v>
          </cell>
          <cell r="L469">
            <v>179196.61</v>
          </cell>
          <cell r="M469" t="str">
            <v>MM</v>
          </cell>
          <cell r="N469" t="str">
            <v>DETERGENTE 20L</v>
          </cell>
          <cell r="O469">
            <v>0</v>
          </cell>
          <cell r="P469" t="str">
            <v>DETERGENTE 80081</v>
          </cell>
          <cell r="Q469">
            <v>960</v>
          </cell>
          <cell r="R469">
            <v>28800</v>
          </cell>
        </row>
        <row r="470">
          <cell r="B470" t="str">
            <v>109007-002000</v>
          </cell>
          <cell r="C470" t="str">
            <v>MM DETERGENTE 20L/48 PLT</v>
          </cell>
          <cell r="D470">
            <v>5</v>
          </cell>
          <cell r="E470">
            <v>42874</v>
          </cell>
          <cell r="F470">
            <v>42874</v>
          </cell>
          <cell r="G470" t="str">
            <v>EM 106564</v>
          </cell>
          <cell r="H470">
            <v>10</v>
          </cell>
          <cell r="I470">
            <v>5779.4430000000002</v>
          </cell>
          <cell r="J470">
            <v>57794.43</v>
          </cell>
          <cell r="K470">
            <v>41</v>
          </cell>
          <cell r="L470">
            <v>236991.04</v>
          </cell>
          <cell r="M470" t="str">
            <v>MM</v>
          </cell>
          <cell r="N470" t="str">
            <v>DETERGENTE 20L</v>
          </cell>
          <cell r="O470">
            <v>0</v>
          </cell>
          <cell r="P470" t="str">
            <v>DETERGENTE 80081</v>
          </cell>
          <cell r="Q470">
            <v>960</v>
          </cell>
          <cell r="R470">
            <v>9600</v>
          </cell>
        </row>
        <row r="471">
          <cell r="B471" t="str">
            <v>109007-002000</v>
          </cell>
          <cell r="C471" t="str">
            <v>MM DETERGENTE 20L/48 PLT</v>
          </cell>
          <cell r="D471">
            <v>5</v>
          </cell>
          <cell r="E471">
            <v>42874</v>
          </cell>
          <cell r="F471">
            <v>42874</v>
          </cell>
          <cell r="G471" t="str">
            <v>EM 106565</v>
          </cell>
          <cell r="H471">
            <v>20</v>
          </cell>
          <cell r="I471">
            <v>5779.4425000000001</v>
          </cell>
          <cell r="J471">
            <v>115588.85</v>
          </cell>
          <cell r="K471">
            <v>61</v>
          </cell>
          <cell r="L471">
            <v>352579.89</v>
          </cell>
          <cell r="M471" t="str">
            <v>MM</v>
          </cell>
          <cell r="N471" t="str">
            <v>DETERGENTE 20L</v>
          </cell>
          <cell r="O471">
            <v>0</v>
          </cell>
          <cell r="P471" t="str">
            <v>DETERGENTE 80081</v>
          </cell>
          <cell r="Q471">
            <v>960</v>
          </cell>
          <cell r="R471">
            <v>19200</v>
          </cell>
        </row>
        <row r="472">
          <cell r="B472" t="str">
            <v>109007-002000</v>
          </cell>
          <cell r="C472" t="str">
            <v>MM DETERGENTE 20L/48 PLT</v>
          </cell>
          <cell r="D472">
            <v>5</v>
          </cell>
          <cell r="E472">
            <v>42877</v>
          </cell>
          <cell r="F472">
            <v>42877</v>
          </cell>
          <cell r="G472" t="str">
            <v>EM 106624</v>
          </cell>
          <cell r="H472">
            <v>30</v>
          </cell>
          <cell r="I472">
            <v>5800.2380000000003</v>
          </cell>
          <cell r="J472">
            <v>174007.14</v>
          </cell>
          <cell r="K472">
            <v>31</v>
          </cell>
          <cell r="L472">
            <v>179787.14</v>
          </cell>
          <cell r="M472" t="str">
            <v>MM</v>
          </cell>
          <cell r="N472" t="str">
            <v>DETERGENTE 20L</v>
          </cell>
          <cell r="O472">
            <v>0</v>
          </cell>
          <cell r="P472" t="str">
            <v>DETERGENTE 80081</v>
          </cell>
          <cell r="Q472">
            <v>960</v>
          </cell>
          <cell r="R472">
            <v>28800</v>
          </cell>
        </row>
        <row r="473">
          <cell r="B473" t="str">
            <v>109007-002000</v>
          </cell>
          <cell r="C473" t="str">
            <v>MM DETERGENTE 20L/48 PLT</v>
          </cell>
          <cell r="D473">
            <v>5</v>
          </cell>
          <cell r="E473">
            <v>42877</v>
          </cell>
          <cell r="F473">
            <v>42877</v>
          </cell>
          <cell r="G473" t="str">
            <v>EM 106625</v>
          </cell>
          <cell r="H473">
            <v>10</v>
          </cell>
          <cell r="I473">
            <v>5800.2389999999996</v>
          </cell>
          <cell r="J473">
            <v>58002.39</v>
          </cell>
          <cell r="K473">
            <v>41</v>
          </cell>
          <cell r="L473">
            <v>237789.53</v>
          </cell>
          <cell r="M473" t="str">
            <v>MM</v>
          </cell>
          <cell r="N473" t="str">
            <v>DETERGENTE 20L</v>
          </cell>
          <cell r="O473">
            <v>0</v>
          </cell>
          <cell r="P473" t="str">
            <v>DETERGENTE 80081</v>
          </cell>
          <cell r="Q473">
            <v>960</v>
          </cell>
          <cell r="R473">
            <v>9600</v>
          </cell>
        </row>
        <row r="474">
          <cell r="B474" t="str">
            <v>109007-002000</v>
          </cell>
          <cell r="C474" t="str">
            <v>MM DETERGENTE 20L/48 PLT</v>
          </cell>
          <cell r="D474">
            <v>5</v>
          </cell>
          <cell r="E474">
            <v>42877</v>
          </cell>
          <cell r="F474">
            <v>42877</v>
          </cell>
          <cell r="G474" t="str">
            <v>EM 106635</v>
          </cell>
          <cell r="H474">
            <v>30</v>
          </cell>
          <cell r="I474">
            <v>5800.2513300000001</v>
          </cell>
          <cell r="J474">
            <v>174007.54</v>
          </cell>
          <cell r="K474">
            <v>71</v>
          </cell>
          <cell r="L474">
            <v>411797.07</v>
          </cell>
          <cell r="M474" t="str">
            <v>MM</v>
          </cell>
          <cell r="N474" t="str">
            <v>DETERGENTE 20L</v>
          </cell>
          <cell r="O474">
            <v>0</v>
          </cell>
          <cell r="P474" t="str">
            <v>DETERGENTE 80081</v>
          </cell>
          <cell r="Q474">
            <v>960</v>
          </cell>
          <cell r="R474">
            <v>28800</v>
          </cell>
        </row>
        <row r="475">
          <cell r="B475" t="str">
            <v>109007-002000</v>
          </cell>
          <cell r="C475" t="str">
            <v>MM DETERGENTE 20L/48 PLT</v>
          </cell>
          <cell r="D475">
            <v>5</v>
          </cell>
          <cell r="E475">
            <v>42877</v>
          </cell>
          <cell r="F475">
            <v>42877</v>
          </cell>
          <cell r="G475" t="str">
            <v>EM 106651</v>
          </cell>
          <cell r="H475">
            <v>20</v>
          </cell>
          <cell r="I475">
            <v>5800.2515000000003</v>
          </cell>
          <cell r="J475">
            <v>116005.03</v>
          </cell>
          <cell r="K475">
            <v>91</v>
          </cell>
          <cell r="L475">
            <v>527802.1</v>
          </cell>
          <cell r="M475" t="str">
            <v>MM</v>
          </cell>
          <cell r="N475" t="str">
            <v>DETERGENTE 20L</v>
          </cell>
          <cell r="O475">
            <v>0</v>
          </cell>
          <cell r="P475" t="str">
            <v>DETERGENTE 80081</v>
          </cell>
          <cell r="Q475">
            <v>960</v>
          </cell>
          <cell r="R475">
            <v>19200</v>
          </cell>
        </row>
        <row r="476">
          <cell r="B476" t="str">
            <v>109007-002000</v>
          </cell>
          <cell r="C476" t="str">
            <v>MM DETERGENTE 20L/48 PLT</v>
          </cell>
          <cell r="D476">
            <v>5</v>
          </cell>
          <cell r="E476">
            <v>42877</v>
          </cell>
          <cell r="F476">
            <v>42877</v>
          </cell>
          <cell r="G476" t="str">
            <v>EM 106652</v>
          </cell>
          <cell r="H476">
            <v>10</v>
          </cell>
          <cell r="I476">
            <v>5800.2510000000002</v>
          </cell>
          <cell r="J476">
            <v>58002.51</v>
          </cell>
          <cell r="K476">
            <v>101</v>
          </cell>
          <cell r="L476">
            <v>585804.61</v>
          </cell>
          <cell r="M476" t="str">
            <v>MM</v>
          </cell>
          <cell r="N476" t="str">
            <v>DETERGENTE 20L</v>
          </cell>
          <cell r="O476">
            <v>0</v>
          </cell>
          <cell r="P476" t="str">
            <v>DETERGENTE 80081</v>
          </cell>
          <cell r="Q476">
            <v>960</v>
          </cell>
          <cell r="R476">
            <v>9600</v>
          </cell>
        </row>
        <row r="477">
          <cell r="B477" t="str">
            <v>109007-002000</v>
          </cell>
          <cell r="C477" t="str">
            <v>MM DETERGENTE 20L/48 PLT</v>
          </cell>
          <cell r="D477">
            <v>5</v>
          </cell>
          <cell r="E477">
            <v>42878</v>
          </cell>
          <cell r="F477">
            <v>42878</v>
          </cell>
          <cell r="G477" t="str">
            <v>EM 106692</v>
          </cell>
          <cell r="H477">
            <v>30</v>
          </cell>
          <cell r="I477">
            <v>5800.30933</v>
          </cell>
          <cell r="J477">
            <v>174009.28</v>
          </cell>
          <cell r="K477">
            <v>36</v>
          </cell>
          <cell r="L477">
            <v>208809.55</v>
          </cell>
          <cell r="M477" t="str">
            <v>MM</v>
          </cell>
          <cell r="N477" t="str">
            <v>DETERGENTE 20L</v>
          </cell>
          <cell r="O477">
            <v>0</v>
          </cell>
          <cell r="P477" t="str">
            <v>DETERGENTE 80081</v>
          </cell>
          <cell r="Q477">
            <v>960</v>
          </cell>
          <cell r="R477">
            <v>28800</v>
          </cell>
        </row>
        <row r="478">
          <cell r="B478" t="str">
            <v>109007-002000</v>
          </cell>
          <cell r="C478" t="str">
            <v>MM DETERGENTE 20L/48 PLT</v>
          </cell>
          <cell r="D478">
            <v>5</v>
          </cell>
          <cell r="E478">
            <v>42878</v>
          </cell>
          <cell r="F478">
            <v>42878</v>
          </cell>
          <cell r="G478" t="str">
            <v>EM 106693</v>
          </cell>
          <cell r="H478">
            <v>21</v>
          </cell>
          <cell r="I478">
            <v>5800.3090499999998</v>
          </cell>
          <cell r="J478">
            <v>121806.49</v>
          </cell>
          <cell r="K478">
            <v>51</v>
          </cell>
          <cell r="L478">
            <v>295814.45</v>
          </cell>
          <cell r="M478" t="str">
            <v>MM</v>
          </cell>
          <cell r="N478" t="str">
            <v>DETERGENTE 20L</v>
          </cell>
          <cell r="O478">
            <v>0</v>
          </cell>
          <cell r="P478" t="str">
            <v>DETERGENTE 80081</v>
          </cell>
          <cell r="Q478">
            <v>960</v>
          </cell>
          <cell r="R478">
            <v>20160</v>
          </cell>
        </row>
        <row r="479">
          <cell r="B479" t="str">
            <v>109007-002000</v>
          </cell>
          <cell r="C479" t="str">
            <v>MM DETERGENTE 20L/48 PLT</v>
          </cell>
          <cell r="D479">
            <v>5</v>
          </cell>
          <cell r="E479">
            <v>42878</v>
          </cell>
          <cell r="F479">
            <v>42878</v>
          </cell>
          <cell r="G479" t="str">
            <v>EM 106707</v>
          </cell>
          <cell r="H479">
            <v>21</v>
          </cell>
          <cell r="I479">
            <v>5800.31333</v>
          </cell>
          <cell r="J479">
            <v>121806.58</v>
          </cell>
          <cell r="K479">
            <v>72</v>
          </cell>
          <cell r="L479">
            <v>417621.03</v>
          </cell>
          <cell r="M479" t="str">
            <v>MM</v>
          </cell>
          <cell r="N479" t="str">
            <v>DETERGENTE 20L</v>
          </cell>
          <cell r="O479">
            <v>0</v>
          </cell>
          <cell r="P479" t="str">
            <v>DETERGENTE 80081</v>
          </cell>
          <cell r="Q479">
            <v>960</v>
          </cell>
          <cell r="R479">
            <v>20160</v>
          </cell>
        </row>
        <row r="480">
          <cell r="B480" t="str">
            <v>109007-002000</v>
          </cell>
          <cell r="C480" t="str">
            <v>MM DETERGENTE 20L/48 PLT</v>
          </cell>
          <cell r="D480">
            <v>5</v>
          </cell>
          <cell r="E480">
            <v>42878</v>
          </cell>
          <cell r="F480">
            <v>42878</v>
          </cell>
          <cell r="G480" t="str">
            <v>EM 106716</v>
          </cell>
          <cell r="H480">
            <v>30</v>
          </cell>
          <cell r="I480">
            <v>5800.317</v>
          </cell>
          <cell r="J480">
            <v>174009.51</v>
          </cell>
          <cell r="K480">
            <v>102</v>
          </cell>
          <cell r="L480">
            <v>591630.54</v>
          </cell>
          <cell r="M480" t="str">
            <v>MM</v>
          </cell>
          <cell r="N480" t="str">
            <v>DETERGENTE 20L</v>
          </cell>
          <cell r="O480">
            <v>0</v>
          </cell>
          <cell r="P480" t="str">
            <v>DETERGENTE 80081</v>
          </cell>
          <cell r="Q480">
            <v>960</v>
          </cell>
          <cell r="R480">
            <v>28800</v>
          </cell>
        </row>
        <row r="481">
          <cell r="B481" t="str">
            <v>109007-002000</v>
          </cell>
          <cell r="C481" t="str">
            <v>MM DETERGENTE 20L/48 PLT</v>
          </cell>
          <cell r="D481">
            <v>5</v>
          </cell>
          <cell r="E481">
            <v>42880</v>
          </cell>
          <cell r="F481">
            <v>42880</v>
          </cell>
          <cell r="G481" t="str">
            <v>EM 106815</v>
          </cell>
          <cell r="H481">
            <v>10</v>
          </cell>
          <cell r="I481">
            <v>5772.049</v>
          </cell>
          <cell r="J481">
            <v>57720.49</v>
          </cell>
          <cell r="K481">
            <v>10</v>
          </cell>
          <cell r="L481">
            <v>57720.49</v>
          </cell>
          <cell r="M481" t="str">
            <v>MM</v>
          </cell>
          <cell r="N481" t="str">
            <v>DETERGENTE 20L</v>
          </cell>
          <cell r="O481">
            <v>0</v>
          </cell>
          <cell r="P481" t="str">
            <v>DETERGENTE 80081</v>
          </cell>
          <cell r="Q481">
            <v>960</v>
          </cell>
          <cell r="R481">
            <v>9600</v>
          </cell>
        </row>
        <row r="482">
          <cell r="B482" t="str">
            <v>109007-002000</v>
          </cell>
          <cell r="C482" t="str">
            <v>MM DETERGENTE 20L/48 PLT</v>
          </cell>
          <cell r="D482">
            <v>5</v>
          </cell>
          <cell r="E482">
            <v>42880</v>
          </cell>
          <cell r="F482">
            <v>42880</v>
          </cell>
          <cell r="G482" t="str">
            <v>EM 106822</v>
          </cell>
          <cell r="H482">
            <v>28</v>
          </cell>
          <cell r="I482">
            <v>5772.0521399999998</v>
          </cell>
          <cell r="J482">
            <v>161617.46</v>
          </cell>
          <cell r="K482">
            <v>38</v>
          </cell>
          <cell r="L482">
            <v>219337.95</v>
          </cell>
          <cell r="M482" t="str">
            <v>MM</v>
          </cell>
          <cell r="N482" t="str">
            <v>DETERGENTE 20L</v>
          </cell>
          <cell r="O482">
            <v>0</v>
          </cell>
          <cell r="P482" t="str">
            <v>DETERGENTE 80081</v>
          </cell>
          <cell r="Q482">
            <v>960</v>
          </cell>
          <cell r="R482">
            <v>26880</v>
          </cell>
        </row>
        <row r="483">
          <cell r="B483" t="str">
            <v>109007-002000</v>
          </cell>
          <cell r="C483" t="str">
            <v>MM DETERGENTE 20L/48 PLT</v>
          </cell>
          <cell r="D483">
            <v>5</v>
          </cell>
          <cell r="E483">
            <v>42880</v>
          </cell>
          <cell r="F483">
            <v>42880</v>
          </cell>
          <cell r="G483" t="str">
            <v>EM 106823</v>
          </cell>
          <cell r="H483">
            <v>11</v>
          </cell>
          <cell r="I483">
            <v>5772.0536400000001</v>
          </cell>
          <cell r="J483">
            <v>63492.59</v>
          </cell>
          <cell r="K483">
            <v>49</v>
          </cell>
          <cell r="L483">
            <v>282830.53999999998</v>
          </cell>
          <cell r="M483" t="str">
            <v>MM</v>
          </cell>
          <cell r="N483" t="str">
            <v>DETERGENTE 20L</v>
          </cell>
          <cell r="O483">
            <v>0</v>
          </cell>
          <cell r="P483" t="str">
            <v>DETERGENTE 80081</v>
          </cell>
          <cell r="Q483">
            <v>960</v>
          </cell>
          <cell r="R483">
            <v>10560</v>
          </cell>
        </row>
        <row r="484">
          <cell r="B484" t="str">
            <v>109008-000900</v>
          </cell>
          <cell r="C484" t="str">
            <v>MM DETERGENTE ROPA OSCURA 9L/60 PLT</v>
          </cell>
          <cell r="D484">
            <v>5</v>
          </cell>
          <cell r="E484">
            <v>42857</v>
          </cell>
          <cell r="F484">
            <v>42857</v>
          </cell>
          <cell r="G484" t="str">
            <v>EM 105611</v>
          </cell>
          <cell r="H484">
            <v>36</v>
          </cell>
          <cell r="I484">
            <v>4048.1994399999999</v>
          </cell>
          <cell r="J484">
            <v>145735.18</v>
          </cell>
          <cell r="K484">
            <v>42</v>
          </cell>
          <cell r="L484">
            <v>170086.07</v>
          </cell>
          <cell r="M484" t="str">
            <v>MM</v>
          </cell>
          <cell r="N484" t="str">
            <v>DETERGENTE ROPA OSCURA 9L</v>
          </cell>
          <cell r="O484">
            <v>0</v>
          </cell>
          <cell r="P484" t="str">
            <v>DETERGENTE 80081</v>
          </cell>
          <cell r="Q484">
            <v>540</v>
          </cell>
          <cell r="R484">
            <v>19440</v>
          </cell>
        </row>
        <row r="485">
          <cell r="B485" t="str">
            <v>109008-000900</v>
          </cell>
          <cell r="C485" t="str">
            <v>MM DETERGENTE ROPA OSCURA 9L/60 PLT</v>
          </cell>
          <cell r="D485">
            <v>5</v>
          </cell>
          <cell r="E485">
            <v>42858</v>
          </cell>
          <cell r="F485">
            <v>42858</v>
          </cell>
          <cell r="G485" t="str">
            <v>EM 105702</v>
          </cell>
          <cell r="H485">
            <v>36</v>
          </cell>
          <cell r="I485">
            <v>4060.81556</v>
          </cell>
          <cell r="J485">
            <v>146189.35999999999</v>
          </cell>
          <cell r="K485">
            <v>40</v>
          </cell>
          <cell r="L485">
            <v>162388.03</v>
          </cell>
          <cell r="M485" t="str">
            <v>MM</v>
          </cell>
          <cell r="N485" t="str">
            <v>DETERGENTE ROPA OSCURA 9L</v>
          </cell>
          <cell r="O485">
            <v>0</v>
          </cell>
          <cell r="P485" t="str">
            <v>DETERGENTE 80081</v>
          </cell>
          <cell r="Q485">
            <v>540</v>
          </cell>
          <cell r="R485">
            <v>19440</v>
          </cell>
        </row>
        <row r="486">
          <cell r="B486" t="str">
            <v>109008-000900</v>
          </cell>
          <cell r="C486" t="str">
            <v>MM DETERGENTE ROPA OSCURA 9L/60 PLT</v>
          </cell>
          <cell r="D486">
            <v>5</v>
          </cell>
          <cell r="E486">
            <v>42859</v>
          </cell>
          <cell r="F486">
            <v>42859</v>
          </cell>
          <cell r="G486" t="str">
            <v>EM 105793</v>
          </cell>
          <cell r="H486">
            <v>36</v>
          </cell>
          <cell r="I486">
            <v>4081.7824999999998</v>
          </cell>
          <cell r="J486">
            <v>146944.17000000001</v>
          </cell>
          <cell r="K486">
            <v>39</v>
          </cell>
          <cell r="L486">
            <v>159123.28</v>
          </cell>
          <cell r="M486" t="str">
            <v>MM</v>
          </cell>
          <cell r="N486" t="str">
            <v>DETERGENTE ROPA OSCURA 9L</v>
          </cell>
          <cell r="O486">
            <v>0</v>
          </cell>
          <cell r="P486" t="str">
            <v>DETERGENTE 80081</v>
          </cell>
          <cell r="Q486">
            <v>540</v>
          </cell>
          <cell r="R486">
            <v>19440</v>
          </cell>
        </row>
        <row r="487">
          <cell r="B487" t="str">
            <v>109008-000900</v>
          </cell>
          <cell r="C487" t="str">
            <v>MM DETERGENTE ROPA OSCURA 9L/60 PLT</v>
          </cell>
          <cell r="D487">
            <v>5</v>
          </cell>
          <cell r="E487">
            <v>42860</v>
          </cell>
          <cell r="F487">
            <v>42860</v>
          </cell>
          <cell r="G487" t="str">
            <v>EM 105865</v>
          </cell>
          <cell r="H487">
            <v>36</v>
          </cell>
          <cell r="I487">
            <v>4089.54639</v>
          </cell>
          <cell r="J487">
            <v>147223.67000000001</v>
          </cell>
          <cell r="K487">
            <v>39</v>
          </cell>
          <cell r="L487">
            <v>159463.92000000001</v>
          </cell>
          <cell r="M487" t="str">
            <v>MM</v>
          </cell>
          <cell r="N487" t="str">
            <v>DETERGENTE ROPA OSCURA 9L</v>
          </cell>
          <cell r="O487">
            <v>0</v>
          </cell>
          <cell r="P487" t="str">
            <v>DETERGENTE 80081</v>
          </cell>
          <cell r="Q487">
            <v>540</v>
          </cell>
          <cell r="R487">
            <v>19440</v>
          </cell>
        </row>
        <row r="488">
          <cell r="B488" t="str">
            <v>109008-000900</v>
          </cell>
          <cell r="C488" t="str">
            <v>MM DETERGENTE ROPA OSCURA 9L/60 PLT</v>
          </cell>
          <cell r="D488">
            <v>5</v>
          </cell>
          <cell r="E488">
            <v>42867</v>
          </cell>
          <cell r="F488">
            <v>42867</v>
          </cell>
          <cell r="G488" t="str">
            <v>EM 106248</v>
          </cell>
          <cell r="H488">
            <v>36</v>
          </cell>
          <cell r="I488">
            <v>4050.6374999999998</v>
          </cell>
          <cell r="J488">
            <v>145822.95000000001</v>
          </cell>
          <cell r="K488">
            <v>38</v>
          </cell>
          <cell r="L488">
            <v>153986.5</v>
          </cell>
          <cell r="M488" t="str">
            <v>MM</v>
          </cell>
          <cell r="N488" t="str">
            <v>DETERGENTE ROPA OSCURA 9L</v>
          </cell>
          <cell r="O488">
            <v>0</v>
          </cell>
          <cell r="P488" t="str">
            <v>DETERGENTE 80081</v>
          </cell>
          <cell r="Q488">
            <v>540</v>
          </cell>
          <cell r="R488">
            <v>19440</v>
          </cell>
        </row>
        <row r="489">
          <cell r="B489" t="str">
            <v>109008-000900</v>
          </cell>
          <cell r="C489" t="str">
            <v>MM DETERGENTE ROPA OSCURA 9L/60 PLT</v>
          </cell>
          <cell r="D489">
            <v>5</v>
          </cell>
          <cell r="E489">
            <v>42870</v>
          </cell>
          <cell r="F489">
            <v>42870</v>
          </cell>
          <cell r="G489" t="str">
            <v>EM 106298</v>
          </cell>
          <cell r="H489">
            <v>36</v>
          </cell>
          <cell r="I489">
            <v>4022.52889</v>
          </cell>
          <cell r="J489">
            <v>144811.04</v>
          </cell>
          <cell r="K489">
            <v>37</v>
          </cell>
          <cell r="L489">
            <v>148863.32</v>
          </cell>
          <cell r="M489" t="str">
            <v>MM</v>
          </cell>
          <cell r="N489" t="str">
            <v>DETERGENTE ROPA OSCURA 9L</v>
          </cell>
          <cell r="O489">
            <v>0</v>
          </cell>
          <cell r="P489" t="str">
            <v>DETERGENTE 80081</v>
          </cell>
          <cell r="Q489">
            <v>540</v>
          </cell>
          <cell r="R489">
            <v>19440</v>
          </cell>
        </row>
        <row r="490">
          <cell r="B490" t="str">
            <v>109008-000900</v>
          </cell>
          <cell r="C490" t="str">
            <v>MM DETERGENTE ROPA OSCURA 9L/60 PLT</v>
          </cell>
          <cell r="D490">
            <v>5</v>
          </cell>
          <cell r="E490">
            <v>42877</v>
          </cell>
          <cell r="F490">
            <v>42877</v>
          </cell>
          <cell r="G490" t="str">
            <v>EM 106638</v>
          </cell>
          <cell r="H490">
            <v>36</v>
          </cell>
          <cell r="I490">
            <v>4033.9775</v>
          </cell>
          <cell r="J490">
            <v>145223.19</v>
          </cell>
          <cell r="K490">
            <v>39</v>
          </cell>
          <cell r="L490">
            <v>157293.19</v>
          </cell>
          <cell r="M490" t="str">
            <v>MM</v>
          </cell>
          <cell r="N490" t="str">
            <v>DETERGENTE ROPA OSCURA 9L</v>
          </cell>
          <cell r="O490">
            <v>0</v>
          </cell>
          <cell r="P490" t="str">
            <v>DETERGENTE 80081</v>
          </cell>
          <cell r="Q490">
            <v>540</v>
          </cell>
          <cell r="R490">
            <v>19440</v>
          </cell>
        </row>
        <row r="491">
          <cell r="B491" t="str">
            <v>109008-000900</v>
          </cell>
          <cell r="C491" t="str">
            <v>MM DETERGENTE ROPA OSCURA 9L/60 PLT</v>
          </cell>
          <cell r="D491">
            <v>5</v>
          </cell>
          <cell r="E491">
            <v>42879</v>
          </cell>
          <cell r="F491">
            <v>42879</v>
          </cell>
          <cell r="G491" t="str">
            <v>EM 106764</v>
          </cell>
          <cell r="H491">
            <v>38</v>
          </cell>
          <cell r="I491">
            <v>4074.1226299999998</v>
          </cell>
          <cell r="J491">
            <v>154816.66</v>
          </cell>
          <cell r="K491">
            <v>39</v>
          </cell>
          <cell r="L491">
            <v>158849.82</v>
          </cell>
          <cell r="M491" t="str">
            <v>MM</v>
          </cell>
          <cell r="N491" t="str">
            <v>DETERGENTE ROPA OSCURA 9L</v>
          </cell>
          <cell r="O491">
            <v>0</v>
          </cell>
          <cell r="P491" t="str">
            <v>DETERGENTE 80081</v>
          </cell>
          <cell r="Q491">
            <v>540</v>
          </cell>
          <cell r="R491">
            <v>20520</v>
          </cell>
        </row>
        <row r="492">
          <cell r="B492" t="str">
            <v>109008-000900</v>
          </cell>
          <cell r="C492" t="str">
            <v>MM DETERGENTE ROPA OSCURA 9L/60 PLT</v>
          </cell>
          <cell r="D492">
            <v>5</v>
          </cell>
          <cell r="E492">
            <v>42884</v>
          </cell>
          <cell r="F492">
            <v>42884</v>
          </cell>
          <cell r="G492" t="str">
            <v>EM 106965</v>
          </cell>
          <cell r="H492">
            <v>37</v>
          </cell>
          <cell r="I492">
            <v>4011.0313500000002</v>
          </cell>
          <cell r="J492">
            <v>148408.16</v>
          </cell>
          <cell r="K492">
            <v>41</v>
          </cell>
          <cell r="L492">
            <v>164678.48000000001</v>
          </cell>
          <cell r="M492" t="str">
            <v>MM</v>
          </cell>
          <cell r="N492" t="str">
            <v>DETERGENTE ROPA OSCURA 9L</v>
          </cell>
          <cell r="O492">
            <v>0</v>
          </cell>
          <cell r="P492" t="str">
            <v>DETERGENTE 80081</v>
          </cell>
          <cell r="Q492">
            <v>540</v>
          </cell>
          <cell r="R492">
            <v>19980</v>
          </cell>
        </row>
        <row r="493">
          <cell r="B493" t="str">
            <v>109008-000900</v>
          </cell>
          <cell r="C493" t="str">
            <v>MM DETERGENTE ROPA OSCURA 9L/60 PLT</v>
          </cell>
          <cell r="D493">
            <v>5</v>
          </cell>
          <cell r="E493">
            <v>42885</v>
          </cell>
          <cell r="F493">
            <v>42885</v>
          </cell>
          <cell r="G493" t="str">
            <v>EM 107017</v>
          </cell>
          <cell r="H493">
            <v>35</v>
          </cell>
          <cell r="I493">
            <v>4011.1137100000001</v>
          </cell>
          <cell r="J493">
            <v>140388.98000000001</v>
          </cell>
          <cell r="K493">
            <v>35</v>
          </cell>
          <cell r="L493">
            <v>140388.98000000001</v>
          </cell>
          <cell r="M493" t="str">
            <v>MM</v>
          </cell>
          <cell r="N493" t="str">
            <v>DETERGENTE ROPA OSCURA 9L</v>
          </cell>
          <cell r="O493">
            <v>0</v>
          </cell>
          <cell r="P493" t="str">
            <v>DETERGENTE 80081</v>
          </cell>
          <cell r="Q493">
            <v>540</v>
          </cell>
          <cell r="R493">
            <v>18900</v>
          </cell>
        </row>
        <row r="494">
          <cell r="B494" t="str">
            <v>109008-000900</v>
          </cell>
          <cell r="C494" t="str">
            <v>MM DETERGENTE ROPA OSCURA 9L/60 PLT</v>
          </cell>
          <cell r="D494">
            <v>5</v>
          </cell>
          <cell r="E494">
            <v>42886</v>
          </cell>
          <cell r="F494">
            <v>42886</v>
          </cell>
          <cell r="G494" t="str">
            <v>EM 107055</v>
          </cell>
          <cell r="H494">
            <v>35</v>
          </cell>
          <cell r="I494">
            <v>4017.11886</v>
          </cell>
          <cell r="J494">
            <v>140599.16</v>
          </cell>
          <cell r="K494">
            <v>38</v>
          </cell>
          <cell r="L494">
            <v>152632.5</v>
          </cell>
          <cell r="M494" t="str">
            <v>MM</v>
          </cell>
          <cell r="N494" t="str">
            <v>DETERGENTE ROPA OSCURA 9L</v>
          </cell>
          <cell r="O494">
            <v>0</v>
          </cell>
          <cell r="P494" t="str">
            <v>DETERGENTE 80081</v>
          </cell>
          <cell r="Q494">
            <v>540</v>
          </cell>
          <cell r="R494">
            <v>18900</v>
          </cell>
        </row>
        <row r="495">
          <cell r="B495" t="str">
            <v>109009-000900</v>
          </cell>
          <cell r="C495" t="str">
            <v>MM QUITAMANCHAS 9L/60 PLT</v>
          </cell>
          <cell r="D495">
            <v>5</v>
          </cell>
          <cell r="E495">
            <v>42863</v>
          </cell>
          <cell r="F495">
            <v>42863</v>
          </cell>
          <cell r="G495" t="str">
            <v>EM 105961</v>
          </cell>
          <cell r="H495">
            <v>2</v>
          </cell>
          <cell r="I495">
            <v>3633.42</v>
          </cell>
          <cell r="J495">
            <v>7266.84</v>
          </cell>
          <cell r="K495">
            <v>2</v>
          </cell>
          <cell r="L495">
            <v>7266.84</v>
          </cell>
          <cell r="M495" t="str">
            <v>MM</v>
          </cell>
          <cell r="N495" t="str">
            <v>QUITAMANCHAS  10L</v>
          </cell>
          <cell r="O495">
            <v>0</v>
          </cell>
          <cell r="P495" t="str">
            <v>LAVANDERIA 120123</v>
          </cell>
          <cell r="Q495">
            <v>540</v>
          </cell>
          <cell r="R495">
            <v>1080</v>
          </cell>
        </row>
        <row r="496">
          <cell r="B496" t="str">
            <v>109010-000500</v>
          </cell>
          <cell r="C496" t="str">
            <v>MM DESENGRASANTE AUTOMOTRIZ 5 L/168 PLT</v>
          </cell>
          <cell r="D496">
            <v>5</v>
          </cell>
          <cell r="E496">
            <v>42867</v>
          </cell>
          <cell r="F496">
            <v>42867</v>
          </cell>
          <cell r="G496" t="str">
            <v>EM 106260</v>
          </cell>
          <cell r="H496">
            <v>11</v>
          </cell>
          <cell r="I496">
            <v>8401.5499999999993</v>
          </cell>
          <cell r="J496">
            <v>92417.05</v>
          </cell>
          <cell r="K496">
            <v>11</v>
          </cell>
          <cell r="L496">
            <v>92417.05</v>
          </cell>
          <cell r="M496" t="str">
            <v>MM</v>
          </cell>
          <cell r="N496" t="str">
            <v>MM DESENGRASANTE AUTOMOTRIZ 5 L</v>
          </cell>
          <cell r="O496">
            <v>0</v>
          </cell>
          <cell r="P496" t="str">
            <v>DETERGENTE 80081</v>
          </cell>
          <cell r="Q496">
            <v>840</v>
          </cell>
          <cell r="R496">
            <v>9240</v>
          </cell>
        </row>
        <row r="497">
          <cell r="B497" t="str">
            <v>109010-000500</v>
          </cell>
          <cell r="C497" t="str">
            <v>MM DESENGRASANTE AUTOMOTRIZ 5 L/168 PLT</v>
          </cell>
          <cell r="D497">
            <v>5</v>
          </cell>
          <cell r="E497">
            <v>42867</v>
          </cell>
          <cell r="F497">
            <v>42867</v>
          </cell>
          <cell r="G497" t="str">
            <v>EM 106261</v>
          </cell>
          <cell r="H497">
            <v>10</v>
          </cell>
          <cell r="I497">
            <v>8401.5499999999993</v>
          </cell>
          <cell r="J497">
            <v>84015.5</v>
          </cell>
          <cell r="K497">
            <v>21</v>
          </cell>
          <cell r="L497">
            <v>176432.55</v>
          </cell>
          <cell r="M497" t="str">
            <v>MM</v>
          </cell>
          <cell r="N497" t="str">
            <v>MM DESENGRASANTE AUTOMOTRIZ 5 L</v>
          </cell>
          <cell r="O497">
            <v>0</v>
          </cell>
          <cell r="P497" t="str">
            <v>DETERGENTE 80081</v>
          </cell>
          <cell r="Q497">
            <v>840</v>
          </cell>
          <cell r="R497">
            <v>8400</v>
          </cell>
        </row>
        <row r="498">
          <cell r="B498" t="str">
            <v>109010-000500</v>
          </cell>
          <cell r="C498" t="str">
            <v>MM DESENGRASANTE AUTOMOTRIZ 5 L/168 PLT</v>
          </cell>
          <cell r="D498">
            <v>5</v>
          </cell>
          <cell r="E498">
            <v>42874</v>
          </cell>
          <cell r="F498">
            <v>42874</v>
          </cell>
          <cell r="G498" t="str">
            <v>EM 106580</v>
          </cell>
          <cell r="H498">
            <v>4</v>
          </cell>
          <cell r="I498">
            <v>8141.9849999999997</v>
          </cell>
          <cell r="J498">
            <v>32567.94</v>
          </cell>
          <cell r="K498">
            <v>4</v>
          </cell>
          <cell r="L498">
            <v>32567.94</v>
          </cell>
          <cell r="M498" t="str">
            <v>MM</v>
          </cell>
          <cell r="N498" t="str">
            <v>MM DESENGRASANTE AUTOMOTRIZ 5 L</v>
          </cell>
          <cell r="O498">
            <v>0</v>
          </cell>
          <cell r="P498" t="str">
            <v>DETERGENTE 80081</v>
          </cell>
          <cell r="Q498">
            <v>840</v>
          </cell>
          <cell r="R498">
            <v>3360</v>
          </cell>
        </row>
        <row r="499">
          <cell r="B499" t="str">
            <v>109010-000500</v>
          </cell>
          <cell r="C499" t="str">
            <v>MM DESENGRASANTE AUTOMOTRIZ 5 L/168 PLT</v>
          </cell>
          <cell r="D499">
            <v>5</v>
          </cell>
          <cell r="E499">
            <v>42884</v>
          </cell>
          <cell r="F499">
            <v>42881</v>
          </cell>
          <cell r="G499" t="str">
            <v>EM 106915</v>
          </cell>
          <cell r="H499">
            <v>21</v>
          </cell>
          <cell r="I499">
            <v>8066.9395199999999</v>
          </cell>
          <cell r="J499">
            <v>169405.73</v>
          </cell>
          <cell r="K499">
            <v>21</v>
          </cell>
          <cell r="L499">
            <v>169405.73</v>
          </cell>
          <cell r="M499" t="str">
            <v>MM</v>
          </cell>
          <cell r="N499" t="str">
            <v>MM DESENGRASANTE AUTOMOTRIZ 5 L</v>
          </cell>
          <cell r="O499">
            <v>0</v>
          </cell>
          <cell r="P499" t="str">
            <v>DETERGENTE 80081</v>
          </cell>
          <cell r="Q499">
            <v>840</v>
          </cell>
          <cell r="R499">
            <v>17640</v>
          </cell>
        </row>
        <row r="500">
          <cell r="B500" t="str">
            <v>109011-001000</v>
          </cell>
          <cell r="C500" t="str">
            <v>MM SHAMPOO AUTOMOTRIZ 10 L/100 PLT</v>
          </cell>
          <cell r="D500">
            <v>5</v>
          </cell>
          <cell r="E500">
            <v>42860</v>
          </cell>
          <cell r="F500">
            <v>42860</v>
          </cell>
          <cell r="G500" t="str">
            <v>EM 105894</v>
          </cell>
          <cell r="H500">
            <v>19</v>
          </cell>
          <cell r="I500">
            <v>5295.8484200000003</v>
          </cell>
          <cell r="J500">
            <v>100621.12</v>
          </cell>
          <cell r="K500">
            <v>20</v>
          </cell>
          <cell r="L500">
            <v>105901.27</v>
          </cell>
          <cell r="M500" t="str">
            <v>MM</v>
          </cell>
          <cell r="N500" t="str">
            <v>MM SHAMPOO AUTOMOTRIZ 10 L</v>
          </cell>
          <cell r="O500">
            <v>0</v>
          </cell>
          <cell r="P500" t="str">
            <v>DETERGENTE 80081</v>
          </cell>
          <cell r="Q500">
            <v>1000</v>
          </cell>
          <cell r="R500">
            <v>19000</v>
          </cell>
        </row>
        <row r="501">
          <cell r="B501" t="str">
            <v>109011-001000</v>
          </cell>
          <cell r="C501" t="str">
            <v>MM SHAMPOO AUTOMOTRIZ 10 L/100 PLT</v>
          </cell>
          <cell r="D501">
            <v>5</v>
          </cell>
          <cell r="E501">
            <v>42865</v>
          </cell>
          <cell r="F501">
            <v>42864</v>
          </cell>
          <cell r="G501" t="str">
            <v>EM 106090</v>
          </cell>
          <cell r="H501">
            <v>2</v>
          </cell>
          <cell r="I501">
            <v>5356.4949999999999</v>
          </cell>
          <cell r="J501">
            <v>10712.99</v>
          </cell>
          <cell r="K501">
            <v>4</v>
          </cell>
          <cell r="L501">
            <v>21303.119999999999</v>
          </cell>
          <cell r="M501" t="str">
            <v>MM</v>
          </cell>
          <cell r="N501" t="str">
            <v>MM SHAMPOO AUTOMOTRIZ 10 L</v>
          </cell>
          <cell r="O501">
            <v>0</v>
          </cell>
          <cell r="P501" t="str">
            <v>DETERGENTE 80081</v>
          </cell>
          <cell r="Q501">
            <v>1000</v>
          </cell>
          <cell r="R501">
            <v>2000</v>
          </cell>
        </row>
        <row r="502">
          <cell r="B502" t="str">
            <v>109011-001000</v>
          </cell>
          <cell r="C502" t="str">
            <v>MM SHAMPOO AUTOMOTRIZ 10 L/100 PLT</v>
          </cell>
          <cell r="D502">
            <v>5</v>
          </cell>
          <cell r="E502">
            <v>42865</v>
          </cell>
          <cell r="F502">
            <v>42865</v>
          </cell>
          <cell r="G502" t="str">
            <v>EM 106100</v>
          </cell>
          <cell r="H502">
            <v>19</v>
          </cell>
          <cell r="I502">
            <v>5356.4994699999997</v>
          </cell>
          <cell r="J502">
            <v>101773.49</v>
          </cell>
          <cell r="K502">
            <v>23</v>
          </cell>
          <cell r="L502">
            <v>123076.61</v>
          </cell>
          <cell r="M502" t="str">
            <v>MM</v>
          </cell>
          <cell r="N502" t="str">
            <v>MM SHAMPOO AUTOMOTRIZ 10 L</v>
          </cell>
          <cell r="O502">
            <v>0</v>
          </cell>
          <cell r="P502" t="str">
            <v>DETERGENTE 80081</v>
          </cell>
          <cell r="Q502">
            <v>1000</v>
          </cell>
          <cell r="R502">
            <v>19000</v>
          </cell>
        </row>
        <row r="503">
          <cell r="B503" t="str">
            <v>109011-001000</v>
          </cell>
          <cell r="C503" t="str">
            <v>MM SHAMPOO AUTOMOTRIZ 10 L/100 PLT</v>
          </cell>
          <cell r="D503">
            <v>5</v>
          </cell>
          <cell r="E503">
            <v>42866</v>
          </cell>
          <cell r="F503">
            <v>42866</v>
          </cell>
          <cell r="G503" t="str">
            <v>EM 106179</v>
          </cell>
          <cell r="H503">
            <v>20</v>
          </cell>
          <cell r="I503">
            <v>5393.1080000000002</v>
          </cell>
          <cell r="J503">
            <v>107862.16</v>
          </cell>
          <cell r="K503">
            <v>20</v>
          </cell>
          <cell r="L503">
            <v>107862.16</v>
          </cell>
          <cell r="M503" t="str">
            <v>MM</v>
          </cell>
          <cell r="N503" t="str">
            <v>MM SHAMPOO AUTOMOTRIZ 10 L</v>
          </cell>
          <cell r="O503">
            <v>0</v>
          </cell>
          <cell r="P503" t="str">
            <v>DETERGENTE 80081</v>
          </cell>
          <cell r="Q503">
            <v>1000</v>
          </cell>
          <cell r="R503">
            <v>20000</v>
          </cell>
        </row>
        <row r="504">
          <cell r="B504" t="str">
            <v>109011-001000</v>
          </cell>
          <cell r="C504" t="str">
            <v>MM SHAMPOO AUTOMOTRIZ 10 L/100 PLT</v>
          </cell>
          <cell r="D504">
            <v>5</v>
          </cell>
          <cell r="E504">
            <v>42874</v>
          </cell>
          <cell r="F504">
            <v>42874</v>
          </cell>
          <cell r="G504" t="str">
            <v>EM 106597</v>
          </cell>
          <cell r="H504">
            <v>19</v>
          </cell>
          <cell r="I504">
            <v>5345.61895</v>
          </cell>
          <cell r="J504">
            <v>101566.76</v>
          </cell>
          <cell r="K504">
            <v>20</v>
          </cell>
          <cell r="L504">
            <v>106959.87</v>
          </cell>
          <cell r="M504" t="str">
            <v>MM</v>
          </cell>
          <cell r="N504" t="str">
            <v>MM SHAMPOO AUTOMOTRIZ 10 L</v>
          </cell>
          <cell r="O504">
            <v>0</v>
          </cell>
          <cell r="P504" t="str">
            <v>DETERGENTE 80081</v>
          </cell>
          <cell r="Q504">
            <v>1000</v>
          </cell>
          <cell r="R504">
            <v>19000</v>
          </cell>
        </row>
        <row r="505">
          <cell r="B505" t="str">
            <v>109012-000600</v>
          </cell>
          <cell r="C505" t="str">
            <v>MM ABRILLANTADOR DE VINIL 5/1 L/116 PLT</v>
          </cell>
          <cell r="D505">
            <v>5</v>
          </cell>
          <cell r="E505">
            <v>42867</v>
          </cell>
          <cell r="F505">
            <v>42867</v>
          </cell>
          <cell r="G505" t="str">
            <v>EM 106255</v>
          </cell>
          <cell r="H505">
            <v>29</v>
          </cell>
          <cell r="I505">
            <v>9059.2386200000001</v>
          </cell>
          <cell r="J505">
            <v>262717.92</v>
          </cell>
          <cell r="K505">
            <v>31</v>
          </cell>
          <cell r="L505">
            <v>281344.45</v>
          </cell>
          <cell r="M505" t="str">
            <v>MM</v>
          </cell>
          <cell r="N505" t="str">
            <v>ABRILLANTADOR DE VINIL 5+1 L</v>
          </cell>
          <cell r="O505">
            <v>0</v>
          </cell>
          <cell r="P505" t="str">
            <v>DETERGENTE 80081</v>
          </cell>
          <cell r="Q505">
            <v>696</v>
          </cell>
          <cell r="R505">
            <v>20184</v>
          </cell>
        </row>
        <row r="506">
          <cell r="B506" t="str">
            <v>109012-000600</v>
          </cell>
          <cell r="C506" t="str">
            <v>MM ABRILLANTADOR DE VINIL 5/1 L/116 PLT</v>
          </cell>
          <cell r="D506">
            <v>5</v>
          </cell>
          <cell r="E506">
            <v>42884</v>
          </cell>
          <cell r="F506">
            <v>42881</v>
          </cell>
          <cell r="G506" t="str">
            <v>EM 106953</v>
          </cell>
          <cell r="H506">
            <v>16</v>
          </cell>
          <cell r="I506">
            <v>8939.2012500000001</v>
          </cell>
          <cell r="J506">
            <v>143027.22</v>
          </cell>
          <cell r="K506">
            <v>18</v>
          </cell>
          <cell r="L506">
            <v>161178.47</v>
          </cell>
          <cell r="M506" t="str">
            <v>MM</v>
          </cell>
          <cell r="N506" t="str">
            <v>ABRILLANTADOR DE VINIL 5+1 L</v>
          </cell>
          <cell r="O506">
            <v>0</v>
          </cell>
          <cell r="P506" t="str">
            <v>DETERGENTE 80081</v>
          </cell>
          <cell r="Q506">
            <v>696</v>
          </cell>
          <cell r="R506">
            <v>11136</v>
          </cell>
        </row>
        <row r="507">
          <cell r="B507" t="str">
            <v>109012-000600</v>
          </cell>
          <cell r="C507" t="str">
            <v>MM ABRILLANTADOR DE VINIL 5/1 L/116 PLT</v>
          </cell>
          <cell r="D507">
            <v>5</v>
          </cell>
          <cell r="E507">
            <v>42884</v>
          </cell>
          <cell r="F507">
            <v>42884</v>
          </cell>
          <cell r="G507" t="str">
            <v>EM 106985</v>
          </cell>
          <cell r="H507">
            <v>8</v>
          </cell>
          <cell r="I507">
            <v>8938.4825000000001</v>
          </cell>
          <cell r="J507">
            <v>71507.86</v>
          </cell>
          <cell r="K507">
            <v>8</v>
          </cell>
          <cell r="L507">
            <v>71507.86</v>
          </cell>
          <cell r="M507" t="str">
            <v>MM</v>
          </cell>
          <cell r="N507" t="str">
            <v>ABRILLANTADOR DE VINIL 5+1 L</v>
          </cell>
          <cell r="O507">
            <v>0</v>
          </cell>
          <cell r="P507" t="str">
            <v>DETERGENTE 80081</v>
          </cell>
          <cell r="Q507">
            <v>696</v>
          </cell>
          <cell r="R507">
            <v>5568</v>
          </cell>
        </row>
        <row r="508">
          <cell r="B508" t="str">
            <v>109013-001000</v>
          </cell>
          <cell r="C508" t="str">
            <v>MM LIMPIADOR MULTIUSOS BRISA DE MAR 10 L/90 PLT</v>
          </cell>
          <cell r="D508">
            <v>5</v>
          </cell>
          <cell r="E508">
            <v>42857</v>
          </cell>
          <cell r="F508">
            <v>42857</v>
          </cell>
          <cell r="G508" t="str">
            <v>EM 105612</v>
          </cell>
          <cell r="H508">
            <v>11</v>
          </cell>
          <cell r="I508">
            <v>3612.51818</v>
          </cell>
          <cell r="J508">
            <v>39737.699999999997</v>
          </cell>
          <cell r="K508">
            <v>156</v>
          </cell>
          <cell r="L508">
            <v>563011.18000000005</v>
          </cell>
          <cell r="M508" t="str">
            <v>MM</v>
          </cell>
          <cell r="N508" t="str">
            <v>LIMPIADOR MULTIUSOS BRISA DE MAR 10 L</v>
          </cell>
          <cell r="O508">
            <v>0</v>
          </cell>
          <cell r="P508" t="str">
            <v>OTROS 20029</v>
          </cell>
          <cell r="Q508">
            <v>900</v>
          </cell>
          <cell r="R508">
            <v>9900</v>
          </cell>
        </row>
        <row r="509">
          <cell r="B509" t="str">
            <v>109013-001000</v>
          </cell>
          <cell r="C509" t="str">
            <v>MM LIMPIADOR MULTIUSOS BRISA DE MAR 10 L/90 PLT</v>
          </cell>
          <cell r="D509">
            <v>5</v>
          </cell>
          <cell r="E509">
            <v>42857</v>
          </cell>
          <cell r="F509">
            <v>42857</v>
          </cell>
          <cell r="G509" t="str">
            <v>EM 105613</v>
          </cell>
          <cell r="H509">
            <v>11</v>
          </cell>
          <cell r="I509">
            <v>3612.52</v>
          </cell>
          <cell r="J509">
            <v>39737.72</v>
          </cell>
          <cell r="K509">
            <v>167</v>
          </cell>
          <cell r="L509">
            <v>602748.9</v>
          </cell>
          <cell r="M509" t="str">
            <v>MM</v>
          </cell>
          <cell r="N509" t="str">
            <v>LIMPIADOR MULTIUSOS BRISA DE MAR 10 L</v>
          </cell>
          <cell r="O509">
            <v>0</v>
          </cell>
          <cell r="P509" t="str">
            <v>OTROS 20029</v>
          </cell>
          <cell r="Q509">
            <v>900</v>
          </cell>
          <cell r="R509">
            <v>9900</v>
          </cell>
        </row>
        <row r="510">
          <cell r="B510" t="str">
            <v>109013-001000</v>
          </cell>
          <cell r="C510" t="str">
            <v>MM LIMPIADOR MULTIUSOS BRISA DE MAR 10 L/90 PLT</v>
          </cell>
          <cell r="D510">
            <v>5</v>
          </cell>
          <cell r="E510">
            <v>42857</v>
          </cell>
          <cell r="F510">
            <v>42857</v>
          </cell>
          <cell r="G510" t="str">
            <v>EM 105614</v>
          </cell>
          <cell r="H510">
            <v>11</v>
          </cell>
          <cell r="I510">
            <v>3612.51818</v>
          </cell>
          <cell r="J510">
            <v>39737.699999999997</v>
          </cell>
          <cell r="K510">
            <v>178</v>
          </cell>
          <cell r="L510">
            <v>642486.6</v>
          </cell>
          <cell r="M510" t="str">
            <v>MM</v>
          </cell>
          <cell r="N510" t="str">
            <v>LIMPIADOR MULTIUSOS BRISA DE MAR 10 L</v>
          </cell>
          <cell r="O510">
            <v>0</v>
          </cell>
          <cell r="P510" t="str">
            <v>OTROS 20029</v>
          </cell>
          <cell r="Q510">
            <v>900</v>
          </cell>
          <cell r="R510">
            <v>9900</v>
          </cell>
        </row>
        <row r="511">
          <cell r="B511" t="str">
            <v>109013-001000</v>
          </cell>
          <cell r="C511" t="str">
            <v>MM LIMPIADOR MULTIUSOS BRISA DE MAR 10 L/90 PLT</v>
          </cell>
          <cell r="D511">
            <v>5</v>
          </cell>
          <cell r="E511">
            <v>42857</v>
          </cell>
          <cell r="F511">
            <v>42857</v>
          </cell>
          <cell r="G511" t="str">
            <v>EM 105615</v>
          </cell>
          <cell r="H511">
            <v>10</v>
          </cell>
          <cell r="I511">
            <v>3612.5140000000001</v>
          </cell>
          <cell r="J511">
            <v>36125.14</v>
          </cell>
          <cell r="K511">
            <v>188</v>
          </cell>
          <cell r="L511">
            <v>678611.74</v>
          </cell>
          <cell r="M511" t="str">
            <v>MM</v>
          </cell>
          <cell r="N511" t="str">
            <v>LIMPIADOR MULTIUSOS BRISA DE MAR 10 L</v>
          </cell>
          <cell r="O511">
            <v>0</v>
          </cell>
          <cell r="P511" t="str">
            <v>OTROS 20029</v>
          </cell>
          <cell r="Q511">
            <v>900</v>
          </cell>
          <cell r="R511">
            <v>9000</v>
          </cell>
        </row>
        <row r="512">
          <cell r="B512" t="str">
            <v>109013-001000</v>
          </cell>
          <cell r="C512" t="str">
            <v>MM LIMPIADOR MULTIUSOS BRISA DE MAR 10 L/90 PLT</v>
          </cell>
          <cell r="D512">
            <v>5</v>
          </cell>
          <cell r="E512">
            <v>42858</v>
          </cell>
          <cell r="F512">
            <v>42858</v>
          </cell>
          <cell r="G512" t="str">
            <v>EM 105687</v>
          </cell>
          <cell r="H512">
            <v>11</v>
          </cell>
          <cell r="I512">
            <v>3584.8409099999999</v>
          </cell>
          <cell r="J512">
            <v>39433.25</v>
          </cell>
          <cell r="K512">
            <v>178</v>
          </cell>
          <cell r="L512">
            <v>642383.23</v>
          </cell>
          <cell r="M512" t="str">
            <v>MM</v>
          </cell>
          <cell r="N512" t="str">
            <v>LIMPIADOR MULTIUSOS BRISA DE MAR 10 L</v>
          </cell>
          <cell r="O512">
            <v>0</v>
          </cell>
          <cell r="P512" t="str">
            <v>OTROS 20029</v>
          </cell>
          <cell r="Q512">
            <v>900</v>
          </cell>
          <cell r="R512">
            <v>9900</v>
          </cell>
        </row>
        <row r="513">
          <cell r="B513" t="str">
            <v>109013-001000</v>
          </cell>
          <cell r="C513" t="str">
            <v>MM LIMPIADOR MULTIUSOS BRISA DE MAR 10 L/90 PLT</v>
          </cell>
          <cell r="D513">
            <v>5</v>
          </cell>
          <cell r="E513">
            <v>42858</v>
          </cell>
          <cell r="F513">
            <v>42858</v>
          </cell>
          <cell r="G513" t="str">
            <v>EM 105688</v>
          </cell>
          <cell r="H513">
            <v>11</v>
          </cell>
          <cell r="I513">
            <v>3584.8427299999998</v>
          </cell>
          <cell r="J513">
            <v>39433.269999999997</v>
          </cell>
          <cell r="K513">
            <v>189</v>
          </cell>
          <cell r="L513">
            <v>681816.5</v>
          </cell>
          <cell r="M513" t="str">
            <v>MM</v>
          </cell>
          <cell r="N513" t="str">
            <v>LIMPIADOR MULTIUSOS BRISA DE MAR 10 L</v>
          </cell>
          <cell r="O513">
            <v>0</v>
          </cell>
          <cell r="P513" t="str">
            <v>OTROS 20029</v>
          </cell>
          <cell r="Q513">
            <v>900</v>
          </cell>
          <cell r="R513">
            <v>9900</v>
          </cell>
        </row>
        <row r="514">
          <cell r="B514" t="str">
            <v>109013-001000</v>
          </cell>
          <cell r="C514" t="str">
            <v>MM LIMPIADOR MULTIUSOS BRISA DE MAR 10 L/90 PLT</v>
          </cell>
          <cell r="D514">
            <v>5</v>
          </cell>
          <cell r="E514">
            <v>42858</v>
          </cell>
          <cell r="F514">
            <v>42858</v>
          </cell>
          <cell r="G514" t="str">
            <v>EM 105705</v>
          </cell>
          <cell r="H514">
            <v>11</v>
          </cell>
          <cell r="I514">
            <v>3584.8418200000001</v>
          </cell>
          <cell r="J514">
            <v>39433.26</v>
          </cell>
          <cell r="K514">
            <v>200</v>
          </cell>
          <cell r="L514">
            <v>721249.76</v>
          </cell>
          <cell r="M514" t="str">
            <v>MM</v>
          </cell>
          <cell r="N514" t="str">
            <v>LIMPIADOR MULTIUSOS BRISA DE MAR 10 L</v>
          </cell>
          <cell r="O514">
            <v>0</v>
          </cell>
          <cell r="P514" t="str">
            <v>OTROS 20029</v>
          </cell>
          <cell r="Q514">
            <v>900</v>
          </cell>
          <cell r="R514">
            <v>9900</v>
          </cell>
        </row>
        <row r="515">
          <cell r="B515" t="str">
            <v>109013-001000</v>
          </cell>
          <cell r="C515" t="str">
            <v>MM LIMPIADOR MULTIUSOS BRISA DE MAR 10 L/90 PLT</v>
          </cell>
          <cell r="D515">
            <v>5</v>
          </cell>
          <cell r="E515">
            <v>42858</v>
          </cell>
          <cell r="F515">
            <v>42858</v>
          </cell>
          <cell r="G515" t="str">
            <v>EM 105706</v>
          </cell>
          <cell r="H515">
            <v>11</v>
          </cell>
          <cell r="I515">
            <v>3584.85455</v>
          </cell>
          <cell r="J515">
            <v>39433.4</v>
          </cell>
          <cell r="K515">
            <v>211</v>
          </cell>
          <cell r="L515">
            <v>760683.16</v>
          </cell>
          <cell r="M515" t="str">
            <v>MM</v>
          </cell>
          <cell r="N515" t="str">
            <v>LIMPIADOR MULTIUSOS BRISA DE MAR 10 L</v>
          </cell>
          <cell r="O515">
            <v>0</v>
          </cell>
          <cell r="P515" t="str">
            <v>OTROS 20029</v>
          </cell>
          <cell r="Q515">
            <v>900</v>
          </cell>
          <cell r="R515">
            <v>9900</v>
          </cell>
        </row>
        <row r="516">
          <cell r="B516" t="str">
            <v>109013-001000</v>
          </cell>
          <cell r="C516" t="str">
            <v>MM LIMPIADOR MULTIUSOS BRISA DE MAR 10 L/90 PLT</v>
          </cell>
          <cell r="D516">
            <v>5</v>
          </cell>
          <cell r="E516">
            <v>42860</v>
          </cell>
          <cell r="F516">
            <v>42859</v>
          </cell>
          <cell r="G516" t="str">
            <v>EM 105863</v>
          </cell>
          <cell r="H516">
            <v>45</v>
          </cell>
          <cell r="I516">
            <v>3617.41444</v>
          </cell>
          <cell r="J516">
            <v>162783.65</v>
          </cell>
          <cell r="K516">
            <v>186</v>
          </cell>
          <cell r="L516">
            <v>671246.97</v>
          </cell>
          <cell r="M516" t="str">
            <v>MM</v>
          </cell>
          <cell r="N516" t="str">
            <v>LIMPIADOR MULTIUSOS BRISA DE MAR 10 L</v>
          </cell>
          <cell r="O516">
            <v>0</v>
          </cell>
          <cell r="P516" t="str">
            <v>OTROS 20029</v>
          </cell>
          <cell r="Q516">
            <v>900</v>
          </cell>
          <cell r="R516">
            <v>40500</v>
          </cell>
        </row>
        <row r="517">
          <cell r="B517" t="str">
            <v>109013-001000</v>
          </cell>
          <cell r="C517" t="str">
            <v>MM LIMPIADOR MULTIUSOS BRISA DE MAR 10 L/90 PLT</v>
          </cell>
          <cell r="D517">
            <v>5</v>
          </cell>
          <cell r="E517">
            <v>42860</v>
          </cell>
          <cell r="F517">
            <v>42860</v>
          </cell>
          <cell r="G517" t="str">
            <v>EM 105883</v>
          </cell>
          <cell r="H517">
            <v>11</v>
          </cell>
          <cell r="I517">
            <v>3617.4163600000002</v>
          </cell>
          <cell r="J517">
            <v>39791.58</v>
          </cell>
          <cell r="K517">
            <v>166</v>
          </cell>
          <cell r="L517">
            <v>599164.05000000005</v>
          </cell>
          <cell r="M517" t="str">
            <v>MM</v>
          </cell>
          <cell r="N517" t="str">
            <v>LIMPIADOR MULTIUSOS BRISA DE MAR 10 L</v>
          </cell>
          <cell r="O517">
            <v>0</v>
          </cell>
          <cell r="P517" t="str">
            <v>OTROS 20029</v>
          </cell>
          <cell r="Q517">
            <v>900</v>
          </cell>
          <cell r="R517">
            <v>9900</v>
          </cell>
        </row>
        <row r="518">
          <cell r="B518" t="str">
            <v>109013-001000</v>
          </cell>
          <cell r="C518" t="str">
            <v>MM LIMPIADOR MULTIUSOS BRISA DE MAR 10 L/90 PLT</v>
          </cell>
          <cell r="D518">
            <v>5</v>
          </cell>
          <cell r="E518">
            <v>42860</v>
          </cell>
          <cell r="F518">
            <v>42860</v>
          </cell>
          <cell r="G518" t="str">
            <v>EM 105884</v>
          </cell>
          <cell r="H518">
            <v>11</v>
          </cell>
          <cell r="I518">
            <v>3617.41455</v>
          </cell>
          <cell r="J518">
            <v>39791.56</v>
          </cell>
          <cell r="K518">
            <v>177</v>
          </cell>
          <cell r="L518">
            <v>638955.61</v>
          </cell>
          <cell r="M518" t="str">
            <v>MM</v>
          </cell>
          <cell r="N518" t="str">
            <v>LIMPIADOR MULTIUSOS BRISA DE MAR 10 L</v>
          </cell>
          <cell r="O518">
            <v>0</v>
          </cell>
          <cell r="P518" t="str">
            <v>OTROS 20029</v>
          </cell>
          <cell r="Q518">
            <v>900</v>
          </cell>
          <cell r="R518">
            <v>9900</v>
          </cell>
        </row>
        <row r="519">
          <cell r="B519" t="str">
            <v>109013-001000</v>
          </cell>
          <cell r="C519" t="str">
            <v>MM LIMPIADOR MULTIUSOS BRISA DE MAR 10 L/90 PLT</v>
          </cell>
          <cell r="D519">
            <v>5</v>
          </cell>
          <cell r="E519">
            <v>42860</v>
          </cell>
          <cell r="F519">
            <v>42860</v>
          </cell>
          <cell r="G519" t="str">
            <v>EM 105885</v>
          </cell>
          <cell r="H519">
            <v>11</v>
          </cell>
          <cell r="I519">
            <v>3617.4154600000002</v>
          </cell>
          <cell r="J519">
            <v>39791.57</v>
          </cell>
          <cell r="K519">
            <v>188</v>
          </cell>
          <cell r="L519">
            <v>678747.18</v>
          </cell>
          <cell r="M519" t="str">
            <v>MM</v>
          </cell>
          <cell r="N519" t="str">
            <v>LIMPIADOR MULTIUSOS BRISA DE MAR 10 L</v>
          </cell>
          <cell r="O519">
            <v>0</v>
          </cell>
          <cell r="P519" t="str">
            <v>OTROS 20029</v>
          </cell>
          <cell r="Q519">
            <v>900</v>
          </cell>
          <cell r="R519">
            <v>9900</v>
          </cell>
        </row>
        <row r="520">
          <cell r="B520" t="str">
            <v>109013-001000</v>
          </cell>
          <cell r="C520" t="str">
            <v>MM LIMPIADOR MULTIUSOS BRISA DE MAR 10 L/90 PLT</v>
          </cell>
          <cell r="D520">
            <v>5</v>
          </cell>
          <cell r="E520">
            <v>42860</v>
          </cell>
          <cell r="F520">
            <v>42860</v>
          </cell>
          <cell r="G520" t="str">
            <v>EM 105886</v>
          </cell>
          <cell r="H520">
            <v>11</v>
          </cell>
          <cell r="I520">
            <v>3617.4090900000001</v>
          </cell>
          <cell r="J520">
            <v>39791.5</v>
          </cell>
          <cell r="K520">
            <v>199</v>
          </cell>
          <cell r="L520">
            <v>718538.68</v>
          </cell>
          <cell r="M520" t="str">
            <v>MM</v>
          </cell>
          <cell r="N520" t="str">
            <v>LIMPIADOR MULTIUSOS BRISA DE MAR 10 L</v>
          </cell>
          <cell r="O520">
            <v>0</v>
          </cell>
          <cell r="P520" t="str">
            <v>OTROS 20029</v>
          </cell>
          <cell r="Q520">
            <v>900</v>
          </cell>
          <cell r="R520">
            <v>9900</v>
          </cell>
        </row>
        <row r="521">
          <cell r="B521" t="str">
            <v>109013-001000</v>
          </cell>
          <cell r="C521" t="str">
            <v>MM LIMPIADOR MULTIUSOS BRISA DE MAR 10 L/90 PLT</v>
          </cell>
          <cell r="D521">
            <v>5</v>
          </cell>
          <cell r="E521">
            <v>42860</v>
          </cell>
          <cell r="F521">
            <v>42860</v>
          </cell>
          <cell r="G521" t="str">
            <v>EM 105887</v>
          </cell>
          <cell r="H521">
            <v>1</v>
          </cell>
          <cell r="I521">
            <v>3617.4</v>
          </cell>
          <cell r="J521">
            <v>3617.4</v>
          </cell>
          <cell r="K521">
            <v>200</v>
          </cell>
          <cell r="L521">
            <v>722156.08</v>
          </cell>
          <cell r="M521" t="str">
            <v>MM</v>
          </cell>
          <cell r="N521" t="str">
            <v>LIMPIADOR MULTIUSOS BRISA DE MAR 10 L</v>
          </cell>
          <cell r="O521">
            <v>0</v>
          </cell>
          <cell r="P521" t="str">
            <v>OTROS 20029</v>
          </cell>
          <cell r="Q521">
            <v>900</v>
          </cell>
          <cell r="R521">
            <v>900</v>
          </cell>
        </row>
        <row r="522">
          <cell r="B522" t="str">
            <v>109013-001000</v>
          </cell>
          <cell r="C522" t="str">
            <v>MM LIMPIADOR MULTIUSOS BRISA DE MAR 10 L/90 PLT</v>
          </cell>
          <cell r="D522">
            <v>5</v>
          </cell>
          <cell r="E522">
            <v>42863</v>
          </cell>
          <cell r="F522">
            <v>42863</v>
          </cell>
          <cell r="G522" t="str">
            <v>EM 105960</v>
          </cell>
          <cell r="H522">
            <v>12</v>
          </cell>
          <cell r="I522">
            <v>3615.15083</v>
          </cell>
          <cell r="J522">
            <v>43381.81</v>
          </cell>
          <cell r="K522">
            <v>175</v>
          </cell>
          <cell r="L522">
            <v>631939.03</v>
          </cell>
          <cell r="M522" t="str">
            <v>MM</v>
          </cell>
          <cell r="N522" t="str">
            <v>LIMPIADOR MULTIUSOS BRISA DE MAR 10 L</v>
          </cell>
          <cell r="O522">
            <v>0</v>
          </cell>
          <cell r="P522" t="str">
            <v>OTROS 20029</v>
          </cell>
          <cell r="Q522">
            <v>900</v>
          </cell>
          <cell r="R522">
            <v>10800</v>
          </cell>
        </row>
        <row r="523">
          <cell r="B523" t="str">
            <v>109013-001000</v>
          </cell>
          <cell r="C523" t="str">
            <v>MM LIMPIADOR MULTIUSOS BRISA DE MAR 10 L/90 PLT</v>
          </cell>
          <cell r="D523">
            <v>5</v>
          </cell>
          <cell r="E523">
            <v>42864</v>
          </cell>
          <cell r="F523">
            <v>42863</v>
          </cell>
          <cell r="G523" t="str">
            <v>EM 105993</v>
          </cell>
          <cell r="H523">
            <v>11</v>
          </cell>
          <cell r="I523">
            <v>4363.8390900000004</v>
          </cell>
          <cell r="J523">
            <v>48002.23</v>
          </cell>
          <cell r="K523">
            <v>165</v>
          </cell>
          <cell r="L523">
            <v>604108.57999999996</v>
          </cell>
          <cell r="M523" t="str">
            <v>MM</v>
          </cell>
          <cell r="N523" t="str">
            <v>LIMPIADOR MULTIUSOS BRISA DE MAR 10 L</v>
          </cell>
          <cell r="O523">
            <v>0</v>
          </cell>
          <cell r="P523" t="str">
            <v>OTROS 20029</v>
          </cell>
          <cell r="Q523">
            <v>900</v>
          </cell>
          <cell r="R523">
            <v>9900</v>
          </cell>
        </row>
        <row r="524">
          <cell r="B524" t="str">
            <v>109013-001000</v>
          </cell>
          <cell r="C524" t="str">
            <v>MM LIMPIADOR MULTIUSOS BRISA DE MAR 10 L/90 PLT</v>
          </cell>
          <cell r="D524">
            <v>5</v>
          </cell>
          <cell r="E524">
            <v>42864</v>
          </cell>
          <cell r="F524">
            <v>42863</v>
          </cell>
          <cell r="G524" t="str">
            <v>EM 105996</v>
          </cell>
          <cell r="H524">
            <v>9</v>
          </cell>
          <cell r="I524">
            <v>4363.8377799999998</v>
          </cell>
          <cell r="J524">
            <v>39274.54</v>
          </cell>
          <cell r="K524">
            <v>174</v>
          </cell>
          <cell r="L524">
            <v>643383.12</v>
          </cell>
          <cell r="M524" t="str">
            <v>MM</v>
          </cell>
          <cell r="N524" t="str">
            <v>LIMPIADOR MULTIUSOS BRISA DE MAR 10 L</v>
          </cell>
          <cell r="O524">
            <v>0</v>
          </cell>
          <cell r="P524" t="str">
            <v>OTROS 20029</v>
          </cell>
          <cell r="Q524">
            <v>900</v>
          </cell>
          <cell r="R524">
            <v>8100</v>
          </cell>
        </row>
        <row r="525">
          <cell r="B525" t="str">
            <v>109013-001000</v>
          </cell>
          <cell r="C525" t="str">
            <v>MM LIMPIADOR MULTIUSOS BRISA DE MAR 10 L/90 PLT</v>
          </cell>
          <cell r="D525">
            <v>5</v>
          </cell>
          <cell r="E525">
            <v>42864</v>
          </cell>
          <cell r="F525">
            <v>42863</v>
          </cell>
          <cell r="G525" t="str">
            <v>EM 105997</v>
          </cell>
          <cell r="H525">
            <v>11</v>
          </cell>
          <cell r="I525">
            <v>4363.8381799999997</v>
          </cell>
          <cell r="J525">
            <v>48002.22</v>
          </cell>
          <cell r="K525">
            <v>185</v>
          </cell>
          <cell r="L525">
            <v>691385.34</v>
          </cell>
          <cell r="M525" t="str">
            <v>MM</v>
          </cell>
          <cell r="N525" t="str">
            <v>LIMPIADOR MULTIUSOS BRISA DE MAR 10 L</v>
          </cell>
          <cell r="O525">
            <v>0</v>
          </cell>
          <cell r="P525" t="str">
            <v>OTROS 20029</v>
          </cell>
          <cell r="Q525">
            <v>900</v>
          </cell>
          <cell r="R525">
            <v>9900</v>
          </cell>
        </row>
        <row r="526">
          <cell r="B526" t="str">
            <v>109013-001000</v>
          </cell>
          <cell r="C526" t="str">
            <v>MM LIMPIADOR MULTIUSOS BRISA DE MAR 10 L/90 PLT</v>
          </cell>
          <cell r="D526">
            <v>5</v>
          </cell>
          <cell r="E526">
            <v>42864</v>
          </cell>
          <cell r="F526">
            <v>42864</v>
          </cell>
          <cell r="G526" t="str">
            <v>EM 106045</v>
          </cell>
          <cell r="H526">
            <v>11</v>
          </cell>
          <cell r="I526">
            <v>4363.8390900000004</v>
          </cell>
          <cell r="J526">
            <v>48002.23</v>
          </cell>
          <cell r="K526">
            <v>124</v>
          </cell>
          <cell r="L526">
            <v>470307.87</v>
          </cell>
          <cell r="M526" t="str">
            <v>MM</v>
          </cell>
          <cell r="N526" t="str">
            <v>LIMPIADOR MULTIUSOS BRISA DE MAR 10 L</v>
          </cell>
          <cell r="O526">
            <v>0</v>
          </cell>
          <cell r="P526" t="str">
            <v>OTROS 20029</v>
          </cell>
          <cell r="Q526">
            <v>900</v>
          </cell>
          <cell r="R526">
            <v>9900</v>
          </cell>
        </row>
        <row r="527">
          <cell r="B527" t="str">
            <v>109013-001000</v>
          </cell>
          <cell r="C527" t="str">
            <v>MM LIMPIADOR MULTIUSOS BRISA DE MAR 10 L/90 PLT</v>
          </cell>
          <cell r="D527">
            <v>5</v>
          </cell>
          <cell r="E527">
            <v>42864</v>
          </cell>
          <cell r="F527">
            <v>42864</v>
          </cell>
          <cell r="G527" t="str">
            <v>EM 106046</v>
          </cell>
          <cell r="H527">
            <v>11</v>
          </cell>
          <cell r="I527">
            <v>4363.84</v>
          </cell>
          <cell r="J527">
            <v>48002.239999999998</v>
          </cell>
          <cell r="K527">
            <v>135</v>
          </cell>
          <cell r="L527">
            <v>518310.11</v>
          </cell>
          <cell r="M527" t="str">
            <v>MM</v>
          </cell>
          <cell r="N527" t="str">
            <v>LIMPIADOR MULTIUSOS BRISA DE MAR 10 L</v>
          </cell>
          <cell r="O527">
            <v>0</v>
          </cell>
          <cell r="P527" t="str">
            <v>OTROS 20029</v>
          </cell>
          <cell r="Q527">
            <v>900</v>
          </cell>
          <cell r="R527">
            <v>9900</v>
          </cell>
        </row>
        <row r="528">
          <cell r="B528" t="str">
            <v>109013-001000</v>
          </cell>
          <cell r="C528" t="str">
            <v>MM LIMPIADOR MULTIUSOS BRISA DE MAR 10 L/90 PLT</v>
          </cell>
          <cell r="D528">
            <v>5</v>
          </cell>
          <cell r="E528">
            <v>42864</v>
          </cell>
          <cell r="F528">
            <v>42864</v>
          </cell>
          <cell r="G528" t="str">
            <v>EM 106047</v>
          </cell>
          <cell r="H528">
            <v>12</v>
          </cell>
          <cell r="I528">
            <v>4363.84</v>
          </cell>
          <cell r="J528">
            <v>52366.080000000002</v>
          </cell>
          <cell r="K528">
            <v>147</v>
          </cell>
          <cell r="L528">
            <v>570676.18999999994</v>
          </cell>
          <cell r="M528" t="str">
            <v>MM</v>
          </cell>
          <cell r="N528" t="str">
            <v>LIMPIADOR MULTIUSOS BRISA DE MAR 10 L</v>
          </cell>
          <cell r="O528">
            <v>0</v>
          </cell>
          <cell r="P528" t="str">
            <v>OTROS 20029</v>
          </cell>
          <cell r="Q528">
            <v>900</v>
          </cell>
          <cell r="R528">
            <v>10800</v>
          </cell>
        </row>
        <row r="529">
          <cell r="B529" t="str">
            <v>109013-001000</v>
          </cell>
          <cell r="C529" t="str">
            <v>MM LIMPIADOR MULTIUSOS BRISA DE MAR 10 L/90 PLT</v>
          </cell>
          <cell r="D529">
            <v>5</v>
          </cell>
          <cell r="E529">
            <v>42864</v>
          </cell>
          <cell r="F529">
            <v>42864</v>
          </cell>
          <cell r="G529" t="str">
            <v>EM 106048</v>
          </cell>
          <cell r="H529">
            <v>11</v>
          </cell>
          <cell r="I529">
            <v>4363.8381799999997</v>
          </cell>
          <cell r="J529">
            <v>48002.22</v>
          </cell>
          <cell r="K529">
            <v>158</v>
          </cell>
          <cell r="L529">
            <v>618678.41</v>
          </cell>
          <cell r="M529" t="str">
            <v>MM</v>
          </cell>
          <cell r="N529" t="str">
            <v>LIMPIADOR MULTIUSOS BRISA DE MAR 10 L</v>
          </cell>
          <cell r="O529">
            <v>0</v>
          </cell>
          <cell r="P529" t="str">
            <v>OTROS 20029</v>
          </cell>
          <cell r="Q529">
            <v>900</v>
          </cell>
          <cell r="R529">
            <v>9900</v>
          </cell>
        </row>
        <row r="530">
          <cell r="B530" t="str">
            <v>109013-001000</v>
          </cell>
          <cell r="C530" t="str">
            <v>MM LIMPIADOR MULTIUSOS BRISA DE MAR 10 L/90 PLT</v>
          </cell>
          <cell r="D530">
            <v>5</v>
          </cell>
          <cell r="E530">
            <v>42865</v>
          </cell>
          <cell r="F530">
            <v>42865</v>
          </cell>
          <cell r="G530" t="str">
            <v>EM 106095</v>
          </cell>
          <cell r="H530">
            <v>12</v>
          </cell>
          <cell r="I530">
            <v>4188.9733299999998</v>
          </cell>
          <cell r="J530">
            <v>50267.68</v>
          </cell>
          <cell r="K530">
            <v>143</v>
          </cell>
          <cell r="L530">
            <v>563222.56999999995</v>
          </cell>
          <cell r="M530" t="str">
            <v>MM</v>
          </cell>
          <cell r="N530" t="str">
            <v>LIMPIADOR MULTIUSOS BRISA DE MAR 10 L</v>
          </cell>
          <cell r="O530">
            <v>0</v>
          </cell>
          <cell r="P530" t="str">
            <v>OTROS 20029</v>
          </cell>
          <cell r="Q530">
            <v>900</v>
          </cell>
          <cell r="R530">
            <v>10800</v>
          </cell>
        </row>
        <row r="531">
          <cell r="B531" t="str">
            <v>109013-001000</v>
          </cell>
          <cell r="C531" t="str">
            <v>MM LIMPIADOR MULTIUSOS BRISA DE MAR 10 L/90 PLT</v>
          </cell>
          <cell r="D531">
            <v>5</v>
          </cell>
          <cell r="E531">
            <v>42866</v>
          </cell>
          <cell r="F531">
            <v>42865</v>
          </cell>
          <cell r="G531" t="str">
            <v>EM 106131</v>
          </cell>
          <cell r="H531">
            <v>11</v>
          </cell>
          <cell r="I531">
            <v>4189.1563599999999</v>
          </cell>
          <cell r="J531">
            <v>46080.72</v>
          </cell>
          <cell r="K531">
            <v>122</v>
          </cell>
          <cell r="L531">
            <v>483267.45</v>
          </cell>
          <cell r="M531" t="str">
            <v>MM</v>
          </cell>
          <cell r="N531" t="str">
            <v>LIMPIADOR MULTIUSOS BRISA DE MAR 10 L</v>
          </cell>
          <cell r="O531">
            <v>0</v>
          </cell>
          <cell r="P531" t="str">
            <v>OTROS 20029</v>
          </cell>
          <cell r="Q531">
            <v>900</v>
          </cell>
          <cell r="R531">
            <v>9900</v>
          </cell>
        </row>
        <row r="532">
          <cell r="B532" t="str">
            <v>109013-001000</v>
          </cell>
          <cell r="C532" t="str">
            <v>MM LIMPIADOR MULTIUSOS BRISA DE MAR 10 L/90 PLT</v>
          </cell>
          <cell r="D532">
            <v>5</v>
          </cell>
          <cell r="E532">
            <v>42866</v>
          </cell>
          <cell r="F532">
            <v>42866</v>
          </cell>
          <cell r="G532" t="str">
            <v>EM 106180</v>
          </cell>
          <cell r="H532">
            <v>12</v>
          </cell>
          <cell r="I532">
            <v>4046.3733299999999</v>
          </cell>
          <cell r="J532">
            <v>48556.480000000003</v>
          </cell>
          <cell r="K532">
            <v>134</v>
          </cell>
          <cell r="L532">
            <v>531823.93000000005</v>
          </cell>
          <cell r="M532" t="str">
            <v>MM</v>
          </cell>
          <cell r="N532" t="str">
            <v>LIMPIADOR MULTIUSOS BRISA DE MAR 10 L</v>
          </cell>
          <cell r="O532">
            <v>0</v>
          </cell>
          <cell r="P532" t="str">
            <v>OTROS 20029</v>
          </cell>
          <cell r="Q532">
            <v>900</v>
          </cell>
          <cell r="R532">
            <v>10800</v>
          </cell>
        </row>
        <row r="533">
          <cell r="B533" t="str">
            <v>109013-001000</v>
          </cell>
          <cell r="C533" t="str">
            <v>MM LIMPIADOR MULTIUSOS BRISA DE MAR 10 L/90 PLT</v>
          </cell>
          <cell r="D533">
            <v>5</v>
          </cell>
          <cell r="E533">
            <v>42866</v>
          </cell>
          <cell r="F533">
            <v>42866</v>
          </cell>
          <cell r="G533" t="str">
            <v>EM 106181</v>
          </cell>
          <cell r="H533">
            <v>10</v>
          </cell>
          <cell r="I533">
            <v>4046.3719999999998</v>
          </cell>
          <cell r="J533">
            <v>40463.72</v>
          </cell>
          <cell r="K533">
            <v>144</v>
          </cell>
          <cell r="L533">
            <v>572287.65</v>
          </cell>
          <cell r="M533" t="str">
            <v>MM</v>
          </cell>
          <cell r="N533" t="str">
            <v>LIMPIADOR MULTIUSOS BRISA DE MAR 10 L</v>
          </cell>
          <cell r="O533">
            <v>0</v>
          </cell>
          <cell r="P533" t="str">
            <v>OTROS 20029</v>
          </cell>
          <cell r="Q533">
            <v>900</v>
          </cell>
          <cell r="R533">
            <v>9000</v>
          </cell>
        </row>
        <row r="534">
          <cell r="B534" t="str">
            <v>109013-001000</v>
          </cell>
          <cell r="C534" t="str">
            <v>MM LIMPIADOR MULTIUSOS BRISA DE MAR 10 L/90 PLT</v>
          </cell>
          <cell r="D534">
            <v>5</v>
          </cell>
          <cell r="E534">
            <v>42867</v>
          </cell>
          <cell r="F534">
            <v>42867</v>
          </cell>
          <cell r="G534" t="str">
            <v>EM 106235</v>
          </cell>
          <cell r="H534">
            <v>11</v>
          </cell>
          <cell r="I534">
            <v>4046.4845500000001</v>
          </cell>
          <cell r="J534">
            <v>44511.33</v>
          </cell>
          <cell r="K534">
            <v>132</v>
          </cell>
          <cell r="L534">
            <v>525391.92000000004</v>
          </cell>
          <cell r="M534" t="str">
            <v>MM</v>
          </cell>
          <cell r="N534" t="str">
            <v>LIMPIADOR MULTIUSOS BRISA DE MAR 10 L</v>
          </cell>
          <cell r="O534">
            <v>0</v>
          </cell>
          <cell r="P534" t="str">
            <v>OTROS 20029</v>
          </cell>
          <cell r="Q534">
            <v>900</v>
          </cell>
          <cell r="R534">
            <v>9900</v>
          </cell>
        </row>
        <row r="535">
          <cell r="B535" t="str">
            <v>109013-001000</v>
          </cell>
          <cell r="C535" t="str">
            <v>MM LIMPIADOR MULTIUSOS BRISA DE MAR 10 L/90 PLT</v>
          </cell>
          <cell r="D535">
            <v>5</v>
          </cell>
          <cell r="E535">
            <v>42867</v>
          </cell>
          <cell r="F535">
            <v>42867</v>
          </cell>
          <cell r="G535" t="str">
            <v>EM 106236</v>
          </cell>
          <cell r="H535">
            <v>11</v>
          </cell>
          <cell r="I535">
            <v>4046.4863599999999</v>
          </cell>
          <cell r="J535">
            <v>44511.35</v>
          </cell>
          <cell r="K535">
            <v>143</v>
          </cell>
          <cell r="L535">
            <v>569903.27</v>
          </cell>
          <cell r="M535" t="str">
            <v>MM</v>
          </cell>
          <cell r="N535" t="str">
            <v>LIMPIADOR MULTIUSOS BRISA DE MAR 10 L</v>
          </cell>
          <cell r="O535">
            <v>0</v>
          </cell>
          <cell r="P535" t="str">
            <v>OTROS 20029</v>
          </cell>
          <cell r="Q535">
            <v>900</v>
          </cell>
          <cell r="R535">
            <v>9900</v>
          </cell>
        </row>
        <row r="536">
          <cell r="B536" t="str">
            <v>109013-001000</v>
          </cell>
          <cell r="C536" t="str">
            <v>MM LIMPIADOR MULTIUSOS BRISA DE MAR 10 L/90 PLT</v>
          </cell>
          <cell r="D536">
            <v>5</v>
          </cell>
          <cell r="E536">
            <v>42867</v>
          </cell>
          <cell r="F536">
            <v>42867</v>
          </cell>
          <cell r="G536" t="str">
            <v>EM 106237</v>
          </cell>
          <cell r="H536">
            <v>11</v>
          </cell>
          <cell r="I536">
            <v>4046.4827300000002</v>
          </cell>
          <cell r="J536">
            <v>44511.31</v>
          </cell>
          <cell r="K536">
            <v>154</v>
          </cell>
          <cell r="L536">
            <v>614414.57999999996</v>
          </cell>
          <cell r="M536" t="str">
            <v>MM</v>
          </cell>
          <cell r="N536" t="str">
            <v>LIMPIADOR MULTIUSOS BRISA DE MAR 10 L</v>
          </cell>
          <cell r="O536">
            <v>0</v>
          </cell>
          <cell r="P536" t="str">
            <v>OTROS 20029</v>
          </cell>
          <cell r="Q536">
            <v>900</v>
          </cell>
          <cell r="R536">
            <v>9900</v>
          </cell>
        </row>
        <row r="537">
          <cell r="B537" t="str">
            <v>109013-001000</v>
          </cell>
          <cell r="C537" t="str">
            <v>MM LIMPIADOR MULTIUSOS BRISA DE MAR 10 L/90 PLT</v>
          </cell>
          <cell r="D537">
            <v>5</v>
          </cell>
          <cell r="E537">
            <v>42867</v>
          </cell>
          <cell r="F537">
            <v>42867</v>
          </cell>
          <cell r="G537" t="str">
            <v>EM 106238</v>
          </cell>
          <cell r="H537">
            <v>11</v>
          </cell>
          <cell r="I537">
            <v>4046.4872700000001</v>
          </cell>
          <cell r="J537">
            <v>44511.360000000001</v>
          </cell>
          <cell r="K537">
            <v>165</v>
          </cell>
          <cell r="L537">
            <v>658925.93999999994</v>
          </cell>
          <cell r="M537" t="str">
            <v>MM</v>
          </cell>
          <cell r="N537" t="str">
            <v>LIMPIADOR MULTIUSOS BRISA DE MAR 10 L</v>
          </cell>
          <cell r="O537">
            <v>0</v>
          </cell>
          <cell r="P537" t="str">
            <v>OTROS 20029</v>
          </cell>
          <cell r="Q537">
            <v>900</v>
          </cell>
          <cell r="R537">
            <v>9900</v>
          </cell>
        </row>
        <row r="538">
          <cell r="B538" t="str">
            <v>109013-001000</v>
          </cell>
          <cell r="C538" t="str">
            <v>MM LIMPIADOR MULTIUSOS BRISA DE MAR 10 L/90 PLT</v>
          </cell>
          <cell r="D538">
            <v>5</v>
          </cell>
          <cell r="E538">
            <v>42870</v>
          </cell>
          <cell r="F538">
            <v>42870</v>
          </cell>
          <cell r="G538" t="str">
            <v>EM 106285</v>
          </cell>
          <cell r="H538">
            <v>11</v>
          </cell>
          <cell r="I538">
            <v>3596.5818199999999</v>
          </cell>
          <cell r="J538">
            <v>39562.400000000001</v>
          </cell>
          <cell r="K538">
            <v>118</v>
          </cell>
          <cell r="L538">
            <v>466865.91</v>
          </cell>
          <cell r="M538" t="str">
            <v>MM</v>
          </cell>
          <cell r="N538" t="str">
            <v>LIMPIADOR MULTIUSOS BRISA DE MAR 10 L</v>
          </cell>
          <cell r="O538">
            <v>0</v>
          </cell>
          <cell r="P538" t="str">
            <v>OTROS 20029</v>
          </cell>
          <cell r="Q538">
            <v>900</v>
          </cell>
          <cell r="R538">
            <v>9900</v>
          </cell>
        </row>
        <row r="539">
          <cell r="B539" t="str">
            <v>109013-001000</v>
          </cell>
          <cell r="C539" t="str">
            <v>MM LIMPIADOR MULTIUSOS BRISA DE MAR 10 L/90 PLT</v>
          </cell>
          <cell r="D539">
            <v>5</v>
          </cell>
          <cell r="E539">
            <v>42870</v>
          </cell>
          <cell r="F539">
            <v>42870</v>
          </cell>
          <cell r="G539" t="str">
            <v>EM 106287</v>
          </cell>
          <cell r="H539">
            <v>12</v>
          </cell>
          <cell r="I539">
            <v>3596.3216699999998</v>
          </cell>
          <cell r="J539">
            <v>43155.86</v>
          </cell>
          <cell r="K539">
            <v>130</v>
          </cell>
          <cell r="L539">
            <v>510021.77</v>
          </cell>
          <cell r="M539" t="str">
            <v>MM</v>
          </cell>
          <cell r="N539" t="str">
            <v>LIMPIADOR MULTIUSOS BRISA DE MAR 10 L</v>
          </cell>
          <cell r="O539">
            <v>0</v>
          </cell>
          <cell r="P539" t="str">
            <v>OTROS 20029</v>
          </cell>
          <cell r="Q539">
            <v>900</v>
          </cell>
          <cell r="R539">
            <v>10800</v>
          </cell>
        </row>
        <row r="540">
          <cell r="B540" t="str">
            <v>109013-001000</v>
          </cell>
          <cell r="C540" t="str">
            <v>MM LIMPIADOR MULTIUSOS BRISA DE MAR 10 L/90 PLT</v>
          </cell>
          <cell r="D540">
            <v>5</v>
          </cell>
          <cell r="E540">
            <v>42871</v>
          </cell>
          <cell r="F540">
            <v>42871</v>
          </cell>
          <cell r="G540" t="str">
            <v>EM 106357</v>
          </cell>
          <cell r="H540">
            <v>21</v>
          </cell>
          <cell r="I540">
            <v>3619.1733300000001</v>
          </cell>
          <cell r="J540">
            <v>76002.64</v>
          </cell>
          <cell r="K540">
            <v>142</v>
          </cell>
          <cell r="L540">
            <v>550715.22</v>
          </cell>
          <cell r="M540" t="str">
            <v>MM</v>
          </cell>
          <cell r="N540" t="str">
            <v>LIMPIADOR MULTIUSOS BRISA DE MAR 10 L</v>
          </cell>
          <cell r="O540">
            <v>0</v>
          </cell>
          <cell r="P540" t="str">
            <v>OTROS 20029</v>
          </cell>
          <cell r="Q540">
            <v>900</v>
          </cell>
          <cell r="R540">
            <v>18900</v>
          </cell>
        </row>
        <row r="541">
          <cell r="B541" t="str">
            <v>109013-001000</v>
          </cell>
          <cell r="C541" t="str">
            <v>MM LIMPIADOR MULTIUSOS BRISA DE MAR 10 L/90 PLT</v>
          </cell>
          <cell r="D541">
            <v>5</v>
          </cell>
          <cell r="E541">
            <v>42872</v>
          </cell>
          <cell r="F541">
            <v>42872</v>
          </cell>
          <cell r="G541" t="str">
            <v>EM 106443</v>
          </cell>
          <cell r="H541">
            <v>22</v>
          </cell>
          <cell r="I541">
            <v>3636.8104600000001</v>
          </cell>
          <cell r="J541">
            <v>80009.83</v>
          </cell>
          <cell r="K541">
            <v>144</v>
          </cell>
          <cell r="L541">
            <v>553159.52</v>
          </cell>
          <cell r="M541" t="str">
            <v>MM</v>
          </cell>
          <cell r="N541" t="str">
            <v>LIMPIADOR MULTIUSOS BRISA DE MAR 10 L</v>
          </cell>
          <cell r="O541">
            <v>0</v>
          </cell>
          <cell r="P541" t="str">
            <v>OTROS 20029</v>
          </cell>
          <cell r="Q541">
            <v>900</v>
          </cell>
          <cell r="R541">
            <v>19800</v>
          </cell>
        </row>
        <row r="542">
          <cell r="B542" t="str">
            <v>109013-001000</v>
          </cell>
          <cell r="C542" t="str">
            <v>MM LIMPIADOR MULTIUSOS BRISA DE MAR 10 L/90 PLT</v>
          </cell>
          <cell r="D542">
            <v>5</v>
          </cell>
          <cell r="E542">
            <v>42873</v>
          </cell>
          <cell r="F542">
            <v>42873</v>
          </cell>
          <cell r="G542" t="str">
            <v>EM 106502</v>
          </cell>
          <cell r="H542">
            <v>23</v>
          </cell>
          <cell r="I542">
            <v>3642.3373900000001</v>
          </cell>
          <cell r="J542">
            <v>83773.759999999995</v>
          </cell>
          <cell r="K542">
            <v>142</v>
          </cell>
          <cell r="L542">
            <v>540898.63</v>
          </cell>
          <cell r="M542" t="str">
            <v>MM</v>
          </cell>
          <cell r="N542" t="str">
            <v>LIMPIADOR MULTIUSOS BRISA DE MAR 10 L</v>
          </cell>
          <cell r="O542">
            <v>0</v>
          </cell>
          <cell r="P542" t="str">
            <v>OTROS 20029</v>
          </cell>
          <cell r="Q542">
            <v>900</v>
          </cell>
          <cell r="R542">
            <v>20700</v>
          </cell>
        </row>
        <row r="543">
          <cell r="B543" t="str">
            <v>109013-001000</v>
          </cell>
          <cell r="C543" t="str">
            <v>MM LIMPIADOR MULTIUSOS BRISA DE MAR 10 L/90 PLT</v>
          </cell>
          <cell r="D543">
            <v>5</v>
          </cell>
          <cell r="E543">
            <v>42874</v>
          </cell>
          <cell r="F543">
            <v>42874</v>
          </cell>
          <cell r="G543" t="str">
            <v>EM 106578</v>
          </cell>
          <cell r="H543">
            <v>22</v>
          </cell>
          <cell r="I543">
            <v>3614.7327300000002</v>
          </cell>
          <cell r="J543">
            <v>79524.12</v>
          </cell>
          <cell r="K543">
            <v>143</v>
          </cell>
          <cell r="L543">
            <v>540430.68000000005</v>
          </cell>
          <cell r="M543" t="str">
            <v>MM</v>
          </cell>
          <cell r="N543" t="str">
            <v>LIMPIADOR MULTIUSOS BRISA DE MAR 10 L</v>
          </cell>
          <cell r="O543">
            <v>0</v>
          </cell>
          <cell r="P543" t="str">
            <v>OTROS 20029</v>
          </cell>
          <cell r="Q543">
            <v>900</v>
          </cell>
          <cell r="R543">
            <v>19800</v>
          </cell>
        </row>
        <row r="544">
          <cell r="B544" t="str">
            <v>109013-001000</v>
          </cell>
          <cell r="C544" t="str">
            <v>MM LIMPIADOR MULTIUSOS BRISA DE MAR 10 L/90 PLT</v>
          </cell>
          <cell r="D544">
            <v>5</v>
          </cell>
          <cell r="E544">
            <v>42877</v>
          </cell>
          <cell r="F544">
            <v>42877</v>
          </cell>
          <cell r="G544" t="str">
            <v>EM 106653</v>
          </cell>
          <cell r="H544">
            <v>23</v>
          </cell>
          <cell r="I544">
            <v>3639.8273899999999</v>
          </cell>
          <cell r="J544">
            <v>83716.03</v>
          </cell>
          <cell r="K544">
            <v>146</v>
          </cell>
          <cell r="L544">
            <v>548594.67000000004</v>
          </cell>
          <cell r="M544" t="str">
            <v>MM</v>
          </cell>
          <cell r="N544" t="str">
            <v>LIMPIADOR MULTIUSOS BRISA DE MAR 10 L</v>
          </cell>
          <cell r="O544">
            <v>0</v>
          </cell>
          <cell r="P544" t="str">
            <v>OTROS 20029</v>
          </cell>
          <cell r="Q544">
            <v>900</v>
          </cell>
          <cell r="R544">
            <v>20700</v>
          </cell>
        </row>
        <row r="545">
          <cell r="B545" t="str">
            <v>109013-001000</v>
          </cell>
          <cell r="C545" t="str">
            <v>MM LIMPIADOR MULTIUSOS BRISA DE MAR 10 L/90 PLT</v>
          </cell>
          <cell r="D545">
            <v>5</v>
          </cell>
          <cell r="E545">
            <v>42878</v>
          </cell>
          <cell r="F545">
            <v>42878</v>
          </cell>
          <cell r="G545" t="str">
            <v>EM 106690</v>
          </cell>
          <cell r="H545">
            <v>23</v>
          </cell>
          <cell r="I545">
            <v>3641.0578300000002</v>
          </cell>
          <cell r="J545">
            <v>83744.33</v>
          </cell>
          <cell r="K545">
            <v>149</v>
          </cell>
          <cell r="L545">
            <v>557189.03</v>
          </cell>
          <cell r="M545" t="str">
            <v>MM</v>
          </cell>
          <cell r="N545" t="str">
            <v>LIMPIADOR MULTIUSOS BRISA DE MAR 10 L</v>
          </cell>
          <cell r="O545">
            <v>0</v>
          </cell>
          <cell r="P545" t="str">
            <v>OTROS 20029</v>
          </cell>
          <cell r="Q545">
            <v>900</v>
          </cell>
          <cell r="R545">
            <v>20700</v>
          </cell>
        </row>
        <row r="546">
          <cell r="B546" t="str">
            <v>109013-001000</v>
          </cell>
          <cell r="C546" t="str">
            <v>MM LIMPIADOR MULTIUSOS BRISA DE MAR 10 L/90 PLT</v>
          </cell>
          <cell r="D546">
            <v>5</v>
          </cell>
          <cell r="E546">
            <v>42879</v>
          </cell>
          <cell r="F546">
            <v>42879</v>
          </cell>
          <cell r="G546" t="str">
            <v>EM 106754</v>
          </cell>
          <cell r="H546">
            <v>13</v>
          </cell>
          <cell r="I546">
            <v>3646.0830799999999</v>
          </cell>
          <cell r="J546">
            <v>47399.08</v>
          </cell>
          <cell r="K546">
            <v>132</v>
          </cell>
          <cell r="L546">
            <v>492402.4</v>
          </cell>
          <cell r="M546" t="str">
            <v>MM</v>
          </cell>
          <cell r="N546" t="str">
            <v>LIMPIADOR MULTIUSOS BRISA DE MAR 10 L</v>
          </cell>
          <cell r="O546">
            <v>0</v>
          </cell>
          <cell r="P546" t="str">
            <v>OTROS 20029</v>
          </cell>
          <cell r="Q546">
            <v>900</v>
          </cell>
          <cell r="R546">
            <v>11700</v>
          </cell>
        </row>
        <row r="547">
          <cell r="B547" t="str">
            <v>109013-001000</v>
          </cell>
          <cell r="C547" t="str">
            <v>MM LIMPIADOR MULTIUSOS BRISA DE MAR 10 L/90 PLT</v>
          </cell>
          <cell r="D547">
            <v>5</v>
          </cell>
          <cell r="E547">
            <v>42879</v>
          </cell>
          <cell r="F547">
            <v>42879</v>
          </cell>
          <cell r="G547" t="str">
            <v>EM 106755</v>
          </cell>
          <cell r="H547">
            <v>9</v>
          </cell>
          <cell r="I547">
            <v>3646.0844400000001</v>
          </cell>
          <cell r="J547">
            <v>32814.76</v>
          </cell>
          <cell r="K547">
            <v>141</v>
          </cell>
          <cell r="L547">
            <v>525217.16</v>
          </cell>
          <cell r="M547" t="str">
            <v>MM</v>
          </cell>
          <cell r="N547" t="str">
            <v>LIMPIADOR MULTIUSOS BRISA DE MAR 10 L</v>
          </cell>
          <cell r="O547">
            <v>0</v>
          </cell>
          <cell r="P547" t="str">
            <v>OTROS 20029</v>
          </cell>
          <cell r="Q547">
            <v>900</v>
          </cell>
          <cell r="R547">
            <v>8100</v>
          </cell>
        </row>
        <row r="548">
          <cell r="B548" t="str">
            <v>109013-001000</v>
          </cell>
          <cell r="C548" t="str">
            <v>MM LIMPIADOR MULTIUSOS BRISA DE MAR 10 L/90 PLT</v>
          </cell>
          <cell r="D548">
            <v>5</v>
          </cell>
          <cell r="E548">
            <v>42879</v>
          </cell>
          <cell r="F548">
            <v>42879</v>
          </cell>
          <cell r="G548" t="str">
            <v>EM 106756</v>
          </cell>
          <cell r="H548">
            <v>12</v>
          </cell>
          <cell r="I548">
            <v>3646.0833299999999</v>
          </cell>
          <cell r="J548">
            <v>43753</v>
          </cell>
          <cell r="K548">
            <v>153</v>
          </cell>
          <cell r="L548">
            <v>568970.16</v>
          </cell>
          <cell r="M548" t="str">
            <v>MM</v>
          </cell>
          <cell r="N548" t="str">
            <v>LIMPIADOR MULTIUSOS BRISA DE MAR 10 L</v>
          </cell>
          <cell r="O548">
            <v>0</v>
          </cell>
          <cell r="P548" t="str">
            <v>OTROS 20029</v>
          </cell>
          <cell r="Q548">
            <v>900</v>
          </cell>
          <cell r="R548">
            <v>10800</v>
          </cell>
        </row>
        <row r="549">
          <cell r="B549" t="str">
            <v>109013-001000</v>
          </cell>
          <cell r="C549" t="str">
            <v>MM LIMPIADOR MULTIUSOS BRISA DE MAR 10 L/90 PLT</v>
          </cell>
          <cell r="D549">
            <v>5</v>
          </cell>
          <cell r="E549">
            <v>42879</v>
          </cell>
          <cell r="F549">
            <v>42879</v>
          </cell>
          <cell r="G549" t="str">
            <v>EM 106761</v>
          </cell>
          <cell r="H549">
            <v>10</v>
          </cell>
          <cell r="I549">
            <v>3646.085</v>
          </cell>
          <cell r="J549">
            <v>36460.85</v>
          </cell>
          <cell r="K549">
            <v>163</v>
          </cell>
          <cell r="L549">
            <v>605431.01</v>
          </cell>
          <cell r="M549" t="str">
            <v>MM</v>
          </cell>
          <cell r="N549" t="str">
            <v>LIMPIADOR MULTIUSOS BRISA DE MAR 10 L</v>
          </cell>
          <cell r="O549">
            <v>0</v>
          </cell>
          <cell r="P549" t="str">
            <v>OTROS 20029</v>
          </cell>
          <cell r="Q549">
            <v>900</v>
          </cell>
          <cell r="R549">
            <v>9000</v>
          </cell>
        </row>
        <row r="550">
          <cell r="B550" t="str">
            <v>109013-001000</v>
          </cell>
          <cell r="C550" t="str">
            <v>MM LIMPIADOR MULTIUSOS BRISA DE MAR 10 L/90 PLT</v>
          </cell>
          <cell r="D550">
            <v>5</v>
          </cell>
          <cell r="E550">
            <v>42880</v>
          </cell>
          <cell r="F550">
            <v>42880</v>
          </cell>
          <cell r="G550" t="str">
            <v>EM 106812</v>
          </cell>
          <cell r="H550">
            <v>12</v>
          </cell>
          <cell r="I550">
            <v>3615.8625000000002</v>
          </cell>
          <cell r="J550">
            <v>43390.35</v>
          </cell>
          <cell r="K550">
            <v>136</v>
          </cell>
          <cell r="L550">
            <v>503963.64</v>
          </cell>
          <cell r="M550" t="str">
            <v>MM</v>
          </cell>
          <cell r="N550" t="str">
            <v>LIMPIADOR MULTIUSOS BRISA DE MAR 10 L</v>
          </cell>
          <cell r="O550">
            <v>0</v>
          </cell>
          <cell r="P550" t="str">
            <v>OTROS 20029</v>
          </cell>
          <cell r="Q550">
            <v>900</v>
          </cell>
          <cell r="R550">
            <v>10800</v>
          </cell>
        </row>
        <row r="551">
          <cell r="B551" t="str">
            <v>109013-001000</v>
          </cell>
          <cell r="C551" t="str">
            <v>MM LIMPIADOR MULTIUSOS BRISA DE MAR 10 L/90 PLT</v>
          </cell>
          <cell r="D551">
            <v>5</v>
          </cell>
          <cell r="E551">
            <v>42881</v>
          </cell>
          <cell r="F551">
            <v>42880</v>
          </cell>
          <cell r="G551" t="str">
            <v>EM 106884</v>
          </cell>
          <cell r="H551">
            <v>11</v>
          </cell>
          <cell r="I551">
            <v>3626.2145500000001</v>
          </cell>
          <cell r="J551">
            <v>39888.36</v>
          </cell>
          <cell r="K551">
            <v>122</v>
          </cell>
          <cell r="L551">
            <v>451211.62</v>
          </cell>
          <cell r="M551" t="str">
            <v>MM</v>
          </cell>
          <cell r="N551" t="str">
            <v>LIMPIADOR MULTIUSOS BRISA DE MAR 10 L</v>
          </cell>
          <cell r="O551">
            <v>0</v>
          </cell>
          <cell r="P551" t="str">
            <v>OTROS 20029</v>
          </cell>
          <cell r="Q551">
            <v>900</v>
          </cell>
          <cell r="R551">
            <v>9900</v>
          </cell>
        </row>
        <row r="552">
          <cell r="B552" t="str">
            <v>109013-001000</v>
          </cell>
          <cell r="C552" t="str">
            <v>MM LIMPIADOR MULTIUSOS BRISA DE MAR 10 L/90 PLT</v>
          </cell>
          <cell r="D552">
            <v>5</v>
          </cell>
          <cell r="E552">
            <v>42881</v>
          </cell>
          <cell r="F552">
            <v>42881</v>
          </cell>
          <cell r="G552" t="str">
            <v>EM 106899</v>
          </cell>
          <cell r="H552">
            <v>11</v>
          </cell>
          <cell r="I552">
            <v>3656.49</v>
          </cell>
          <cell r="J552">
            <v>40221.39</v>
          </cell>
          <cell r="K552">
            <v>133</v>
          </cell>
          <cell r="L552">
            <v>491433.01</v>
          </cell>
          <cell r="M552" t="str">
            <v>MM</v>
          </cell>
          <cell r="N552" t="str">
            <v>LIMPIADOR MULTIUSOS BRISA DE MAR 10 L</v>
          </cell>
          <cell r="O552">
            <v>0</v>
          </cell>
          <cell r="P552" t="str">
            <v>OTROS 20029</v>
          </cell>
          <cell r="Q552">
            <v>900</v>
          </cell>
          <cell r="R552">
            <v>9900</v>
          </cell>
        </row>
        <row r="553">
          <cell r="B553" t="str">
            <v>109013-001000</v>
          </cell>
          <cell r="C553" t="str">
            <v>MM LIMPIADOR MULTIUSOS BRISA DE MAR 10 L/90 PLT</v>
          </cell>
          <cell r="D553">
            <v>5</v>
          </cell>
          <cell r="E553">
            <v>42881</v>
          </cell>
          <cell r="F553">
            <v>42881</v>
          </cell>
          <cell r="G553" t="str">
            <v>EM 106900</v>
          </cell>
          <cell r="H553">
            <v>10</v>
          </cell>
          <cell r="I553">
            <v>3656.4879999999998</v>
          </cell>
          <cell r="J553">
            <v>36564.879999999997</v>
          </cell>
          <cell r="K553">
            <v>143</v>
          </cell>
          <cell r="L553">
            <v>527997.89</v>
          </cell>
          <cell r="M553" t="str">
            <v>MM</v>
          </cell>
          <cell r="N553" t="str">
            <v>LIMPIADOR MULTIUSOS BRISA DE MAR 10 L</v>
          </cell>
          <cell r="O553">
            <v>0</v>
          </cell>
          <cell r="P553" t="str">
            <v>OTROS 20029</v>
          </cell>
          <cell r="Q553">
            <v>900</v>
          </cell>
          <cell r="R553">
            <v>9000</v>
          </cell>
        </row>
        <row r="554">
          <cell r="B554" t="str">
            <v>109013-001000</v>
          </cell>
          <cell r="C554" t="str">
            <v>MM LIMPIADOR MULTIUSOS BRISA DE MAR 10 L/90 PLT</v>
          </cell>
          <cell r="D554">
            <v>5</v>
          </cell>
          <cell r="E554">
            <v>42881</v>
          </cell>
          <cell r="F554">
            <v>42881</v>
          </cell>
          <cell r="G554" t="str">
            <v>EM 106901</v>
          </cell>
          <cell r="H554">
            <v>11</v>
          </cell>
          <cell r="I554">
            <v>3656.49</v>
          </cell>
          <cell r="J554">
            <v>40221.39</v>
          </cell>
          <cell r="K554">
            <v>154</v>
          </cell>
          <cell r="L554">
            <v>568219.28</v>
          </cell>
          <cell r="M554" t="str">
            <v>MM</v>
          </cell>
          <cell r="N554" t="str">
            <v>LIMPIADOR MULTIUSOS BRISA DE MAR 10 L</v>
          </cell>
          <cell r="O554">
            <v>0</v>
          </cell>
          <cell r="P554" t="str">
            <v>OTROS 20029</v>
          </cell>
          <cell r="Q554">
            <v>900</v>
          </cell>
          <cell r="R554">
            <v>9900</v>
          </cell>
        </row>
        <row r="555">
          <cell r="B555" t="str">
            <v>109013-001000</v>
          </cell>
          <cell r="C555" t="str">
            <v>MM LIMPIADOR MULTIUSOS BRISA DE MAR 10 L/90 PLT</v>
          </cell>
          <cell r="D555">
            <v>5</v>
          </cell>
          <cell r="E555">
            <v>42881</v>
          </cell>
          <cell r="F555">
            <v>42881</v>
          </cell>
          <cell r="G555" t="str">
            <v>EM 106902</v>
          </cell>
          <cell r="H555">
            <v>11</v>
          </cell>
          <cell r="I555">
            <v>3656.49091</v>
          </cell>
          <cell r="J555">
            <v>40221.4</v>
          </cell>
          <cell r="K555">
            <v>165</v>
          </cell>
          <cell r="L555">
            <v>608440.68000000005</v>
          </cell>
          <cell r="M555" t="str">
            <v>MM</v>
          </cell>
          <cell r="N555" t="str">
            <v>LIMPIADOR MULTIUSOS BRISA DE MAR 10 L</v>
          </cell>
          <cell r="O555">
            <v>0</v>
          </cell>
          <cell r="P555" t="str">
            <v>OTROS 20029</v>
          </cell>
          <cell r="Q555">
            <v>900</v>
          </cell>
          <cell r="R555">
            <v>9900</v>
          </cell>
        </row>
        <row r="556">
          <cell r="B556" t="str">
            <v>109013-001000</v>
          </cell>
          <cell r="C556" t="str">
            <v>MM LIMPIADOR MULTIUSOS BRISA DE MAR 10 L/90 PLT</v>
          </cell>
          <cell r="D556">
            <v>5</v>
          </cell>
          <cell r="E556">
            <v>42884</v>
          </cell>
          <cell r="F556">
            <v>42884</v>
          </cell>
          <cell r="G556" t="str">
            <v>EM 106966</v>
          </cell>
          <cell r="H556">
            <v>11</v>
          </cell>
          <cell r="I556">
            <v>3630.4990899999998</v>
          </cell>
          <cell r="J556">
            <v>39935.49</v>
          </cell>
          <cell r="K556">
            <v>133</v>
          </cell>
          <cell r="L556">
            <v>489812.84</v>
          </cell>
          <cell r="M556" t="str">
            <v>MM</v>
          </cell>
          <cell r="N556" t="str">
            <v>LIMPIADOR MULTIUSOS BRISA DE MAR 10 L</v>
          </cell>
          <cell r="O556">
            <v>0</v>
          </cell>
          <cell r="P556" t="str">
            <v>OTROS 20029</v>
          </cell>
          <cell r="Q556">
            <v>900</v>
          </cell>
          <cell r="R556">
            <v>9900</v>
          </cell>
        </row>
        <row r="557">
          <cell r="B557" t="str">
            <v>109013-001000</v>
          </cell>
          <cell r="C557" t="str">
            <v>MM LIMPIADOR MULTIUSOS BRISA DE MAR 10 L/90 PLT</v>
          </cell>
          <cell r="D557">
            <v>5</v>
          </cell>
          <cell r="E557">
            <v>42884</v>
          </cell>
          <cell r="F557">
            <v>42884</v>
          </cell>
          <cell r="G557" t="str">
            <v>EM 106967</v>
          </cell>
          <cell r="H557">
            <v>11</v>
          </cell>
          <cell r="I557">
            <v>3630.4990899999998</v>
          </cell>
          <cell r="J557">
            <v>39935.49</v>
          </cell>
          <cell r="K557">
            <v>144</v>
          </cell>
          <cell r="L557">
            <v>529748.32999999996</v>
          </cell>
          <cell r="M557" t="str">
            <v>MM</v>
          </cell>
          <cell r="N557" t="str">
            <v>LIMPIADOR MULTIUSOS BRISA DE MAR 10 L</v>
          </cell>
          <cell r="O557">
            <v>0</v>
          </cell>
          <cell r="P557" t="str">
            <v>OTROS 20029</v>
          </cell>
          <cell r="Q557">
            <v>900</v>
          </cell>
          <cell r="R557">
            <v>9900</v>
          </cell>
        </row>
        <row r="558">
          <cell r="B558" t="str">
            <v>109013-001000</v>
          </cell>
          <cell r="C558" t="str">
            <v>MM LIMPIADOR MULTIUSOS BRISA DE MAR 10 L/90 PLT</v>
          </cell>
          <cell r="D558">
            <v>5</v>
          </cell>
          <cell r="E558">
            <v>42884</v>
          </cell>
          <cell r="F558">
            <v>42884</v>
          </cell>
          <cell r="G558" t="str">
            <v>EM 106969</v>
          </cell>
          <cell r="H558">
            <v>10</v>
          </cell>
          <cell r="I558">
            <v>3630.498</v>
          </cell>
          <cell r="J558">
            <v>36304.980000000003</v>
          </cell>
          <cell r="K558">
            <v>154</v>
          </cell>
          <cell r="L558">
            <v>566053.31000000006</v>
          </cell>
          <cell r="M558" t="str">
            <v>MM</v>
          </cell>
          <cell r="N558" t="str">
            <v>LIMPIADOR MULTIUSOS BRISA DE MAR 10 L</v>
          </cell>
          <cell r="O558">
            <v>0</v>
          </cell>
          <cell r="P558" t="str">
            <v>OTROS 20029</v>
          </cell>
          <cell r="Q558">
            <v>900</v>
          </cell>
          <cell r="R558">
            <v>9000</v>
          </cell>
        </row>
        <row r="559">
          <cell r="B559" t="str">
            <v>109013-001000</v>
          </cell>
          <cell r="C559" t="str">
            <v>MM LIMPIADOR MULTIUSOS BRISA DE MAR 10 L/90 PLT</v>
          </cell>
          <cell r="D559">
            <v>5</v>
          </cell>
          <cell r="E559">
            <v>42884</v>
          </cell>
          <cell r="F559">
            <v>42884</v>
          </cell>
          <cell r="G559" t="str">
            <v>EM 106970</v>
          </cell>
          <cell r="H559">
            <v>12</v>
          </cell>
          <cell r="I559">
            <v>3630.49917</v>
          </cell>
          <cell r="J559">
            <v>43565.99</v>
          </cell>
          <cell r="K559">
            <v>166</v>
          </cell>
          <cell r="L559">
            <v>609619.30000000005</v>
          </cell>
          <cell r="M559" t="str">
            <v>MM</v>
          </cell>
          <cell r="N559" t="str">
            <v>LIMPIADOR MULTIUSOS BRISA DE MAR 10 L</v>
          </cell>
          <cell r="O559">
            <v>0</v>
          </cell>
          <cell r="P559" t="str">
            <v>OTROS 20029</v>
          </cell>
          <cell r="Q559">
            <v>900</v>
          </cell>
          <cell r="R559">
            <v>10800</v>
          </cell>
        </row>
        <row r="560">
          <cell r="B560" t="str">
            <v>109013-001000</v>
          </cell>
          <cell r="C560" t="str">
            <v>MM LIMPIADOR MULTIUSOS BRISA DE MAR 10 L/90 PLT</v>
          </cell>
          <cell r="D560">
            <v>5</v>
          </cell>
          <cell r="E560">
            <v>42886</v>
          </cell>
          <cell r="F560">
            <v>42885</v>
          </cell>
          <cell r="G560" t="str">
            <v>EM 107043</v>
          </cell>
          <cell r="H560">
            <v>11</v>
          </cell>
          <cell r="I560">
            <v>3646.77727</v>
          </cell>
          <cell r="J560">
            <v>40114.550000000003</v>
          </cell>
          <cell r="K560">
            <v>91</v>
          </cell>
          <cell r="L560">
            <v>333906.96000000002</v>
          </cell>
          <cell r="M560" t="str">
            <v>MM</v>
          </cell>
          <cell r="N560" t="str">
            <v>LIMPIADOR MULTIUSOS BRISA DE MAR 10 L</v>
          </cell>
          <cell r="O560">
            <v>0</v>
          </cell>
          <cell r="P560" t="str">
            <v>OTROS 20029</v>
          </cell>
          <cell r="Q560">
            <v>900</v>
          </cell>
          <cell r="R560">
            <v>9900</v>
          </cell>
        </row>
        <row r="561">
          <cell r="B561" t="str">
            <v>109013-001000</v>
          </cell>
          <cell r="C561" t="str">
            <v>MM LIMPIADOR MULTIUSOS BRISA DE MAR 10 L/90 PLT</v>
          </cell>
          <cell r="D561">
            <v>5</v>
          </cell>
          <cell r="E561">
            <v>42886</v>
          </cell>
          <cell r="F561">
            <v>42885</v>
          </cell>
          <cell r="G561" t="str">
            <v>EM 107044</v>
          </cell>
          <cell r="H561">
            <v>11</v>
          </cell>
          <cell r="I561">
            <v>3646.7781799999998</v>
          </cell>
          <cell r="J561">
            <v>40114.559999999998</v>
          </cell>
          <cell r="K561">
            <v>102</v>
          </cell>
          <cell r="L561">
            <v>374021.52</v>
          </cell>
          <cell r="M561" t="str">
            <v>MM</v>
          </cell>
          <cell r="N561" t="str">
            <v>LIMPIADOR MULTIUSOS BRISA DE MAR 10 L</v>
          </cell>
          <cell r="O561">
            <v>0</v>
          </cell>
          <cell r="P561" t="str">
            <v>OTROS 20029</v>
          </cell>
          <cell r="Q561">
            <v>900</v>
          </cell>
          <cell r="R561">
            <v>9900</v>
          </cell>
        </row>
        <row r="562">
          <cell r="B562" t="str">
            <v>109013-001000</v>
          </cell>
          <cell r="C562" t="str">
            <v>MM LIMPIADOR MULTIUSOS BRISA DE MAR 10 L/90 PLT</v>
          </cell>
          <cell r="D562">
            <v>5</v>
          </cell>
          <cell r="E562">
            <v>42886</v>
          </cell>
          <cell r="F562">
            <v>42885</v>
          </cell>
          <cell r="G562" t="str">
            <v>EM 107045</v>
          </cell>
          <cell r="H562">
            <v>8</v>
          </cell>
          <cell r="I562">
            <v>3646.7762499999999</v>
          </cell>
          <cell r="J562">
            <v>29174.21</v>
          </cell>
          <cell r="K562">
            <v>110</v>
          </cell>
          <cell r="L562">
            <v>403195.73</v>
          </cell>
          <cell r="M562" t="str">
            <v>MM</v>
          </cell>
          <cell r="N562" t="str">
            <v>LIMPIADOR MULTIUSOS BRISA DE MAR 10 L</v>
          </cell>
          <cell r="O562">
            <v>0</v>
          </cell>
          <cell r="P562" t="str">
            <v>OTROS 20029</v>
          </cell>
          <cell r="Q562">
            <v>900</v>
          </cell>
          <cell r="R562">
            <v>7200</v>
          </cell>
        </row>
        <row r="563">
          <cell r="B563" t="str">
            <v>109013-001000</v>
          </cell>
          <cell r="C563" t="str">
            <v>MM LIMPIADOR MULTIUSOS BRISA DE MAR 10 L/90 PLT</v>
          </cell>
          <cell r="D563">
            <v>5</v>
          </cell>
          <cell r="E563">
            <v>42886</v>
          </cell>
          <cell r="F563">
            <v>42885</v>
          </cell>
          <cell r="G563" t="str">
            <v>EM 107046</v>
          </cell>
          <cell r="H563">
            <v>12</v>
          </cell>
          <cell r="I563">
            <v>3646.7783300000001</v>
          </cell>
          <cell r="J563">
            <v>43761.34</v>
          </cell>
          <cell r="K563">
            <v>122</v>
          </cell>
          <cell r="L563">
            <v>446957.07</v>
          </cell>
          <cell r="M563" t="str">
            <v>MM</v>
          </cell>
          <cell r="N563" t="str">
            <v>LIMPIADOR MULTIUSOS BRISA DE MAR 10 L</v>
          </cell>
          <cell r="O563">
            <v>0</v>
          </cell>
          <cell r="P563" t="str">
            <v>OTROS 20029</v>
          </cell>
          <cell r="Q563">
            <v>900</v>
          </cell>
          <cell r="R563">
            <v>10800</v>
          </cell>
        </row>
        <row r="564">
          <cell r="B564" t="str">
            <v>109013-001000</v>
          </cell>
          <cell r="C564" t="str">
            <v>MM LIMPIADOR MULTIUSOS BRISA DE MAR 10 L/90 PLT</v>
          </cell>
          <cell r="D564">
            <v>5</v>
          </cell>
          <cell r="E564">
            <v>42886</v>
          </cell>
          <cell r="F564">
            <v>42886</v>
          </cell>
          <cell r="G564" t="str">
            <v>EM 107080</v>
          </cell>
          <cell r="H564">
            <v>11</v>
          </cell>
          <cell r="I564">
            <v>3674.4590899999998</v>
          </cell>
          <cell r="J564">
            <v>40419.050000000003</v>
          </cell>
          <cell r="K564">
            <v>118</v>
          </cell>
          <cell r="L564">
            <v>432422.38</v>
          </cell>
          <cell r="M564" t="str">
            <v>MM</v>
          </cell>
          <cell r="N564" t="str">
            <v>LIMPIADOR MULTIUSOS BRISA DE MAR 10 L</v>
          </cell>
          <cell r="O564">
            <v>0</v>
          </cell>
          <cell r="P564" t="str">
            <v>OTROS 20029</v>
          </cell>
          <cell r="Q564">
            <v>900</v>
          </cell>
          <cell r="R564">
            <v>9900</v>
          </cell>
        </row>
        <row r="565">
          <cell r="B565" t="str">
            <v>109013-001000</v>
          </cell>
          <cell r="C565" t="str">
            <v>MM LIMPIADOR MULTIUSOS BRISA DE MAR 10 L/90 PLT</v>
          </cell>
          <cell r="D565">
            <v>5</v>
          </cell>
          <cell r="E565">
            <v>42886</v>
          </cell>
          <cell r="F565">
            <v>42886</v>
          </cell>
          <cell r="G565" t="str">
            <v>EM 107081</v>
          </cell>
          <cell r="H565">
            <v>11</v>
          </cell>
          <cell r="I565">
            <v>3674.4572699999999</v>
          </cell>
          <cell r="J565">
            <v>40419.03</v>
          </cell>
          <cell r="K565">
            <v>129</v>
          </cell>
          <cell r="L565">
            <v>472841.41</v>
          </cell>
          <cell r="M565" t="str">
            <v>MM</v>
          </cell>
          <cell r="N565" t="str">
            <v>LIMPIADOR MULTIUSOS BRISA DE MAR 10 L</v>
          </cell>
          <cell r="O565">
            <v>0</v>
          </cell>
          <cell r="P565" t="str">
            <v>OTROS 20029</v>
          </cell>
          <cell r="Q565">
            <v>900</v>
          </cell>
          <cell r="R565">
            <v>9900</v>
          </cell>
        </row>
      </sheetData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o de Ventas"/>
      <sheetName val="C000001 SamsClub"/>
      <sheetName val="C000003 Wal Mart"/>
      <sheetName val="C000005 Ventas Mostrador"/>
      <sheetName val="C000006 Superama"/>
      <sheetName val="C000009 Bodega Aurrerá"/>
      <sheetName val="C000013 Sam´s Puerto Rico"/>
      <sheetName val="C000128 HomeDepot"/>
      <sheetName val="C000339 Operadora Tiendas"/>
      <sheetName val="C000426 ProMex Cleaners"/>
      <sheetName val="C000498 Corp Supermecados U"/>
      <sheetName val="Mirachem"/>
      <sheetName val="Hoja1"/>
      <sheetName val="Telemarketing"/>
      <sheetName val="AF-COR-A-07"/>
      <sheetName val="AF-COR-A-08"/>
      <sheetName val="AF-COR-A-11"/>
      <sheetName val="AF-COR-B-51"/>
      <sheetName val="AF-COR-B-53"/>
      <sheetName val="AF-COR-B-54"/>
      <sheetName val="AF-COR-A-81"/>
      <sheetName val="ER Autoservic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7">
          <cell r="A7" t="str">
            <v>109001-001000</v>
          </cell>
          <cell r="B7" t="str">
            <v>MM LIMPIADOR MULTIUSOS PINO 10 L/90 PLT</v>
          </cell>
          <cell r="C7" t="str">
            <v>C000001</v>
          </cell>
          <cell r="D7" t="str">
            <v>NUEVA WAL MART DE MEXICO, S DE RL. DE C.V.</v>
          </cell>
          <cell r="E7">
            <v>364</v>
          </cell>
          <cell r="F7">
            <v>2306304</v>
          </cell>
          <cell r="G7">
            <v>799685.51</v>
          </cell>
          <cell r="H7">
            <v>4139.0617857142861</v>
          </cell>
          <cell r="I7">
            <v>6336</v>
          </cell>
        </row>
        <row r="8">
          <cell r="A8" t="str">
            <v>109001-002000</v>
          </cell>
          <cell r="B8" t="str">
            <v>MM LIMPIADOR MULTIUSOS PINO 20 L/48 PLT</v>
          </cell>
          <cell r="C8" t="str">
            <v>C000001</v>
          </cell>
          <cell r="D8" t="str">
            <v>NUEVA WAL MART DE MEXICO, S DE RL. DE C.V.</v>
          </cell>
          <cell r="E8">
            <v>268</v>
          </cell>
          <cell r="F8">
            <v>1959444.48</v>
          </cell>
          <cell r="G8">
            <v>571102.51</v>
          </cell>
          <cell r="H8">
            <v>5180.3804850746264</v>
          </cell>
          <cell r="I8">
            <v>7311.36</v>
          </cell>
        </row>
        <row r="9">
          <cell r="A9" t="str">
            <v>109002-002000</v>
          </cell>
          <cell r="B9" t="str">
            <v>MM BLANQUEADOR 20L/48 PLT</v>
          </cell>
          <cell r="C9" t="str">
            <v>C000001</v>
          </cell>
          <cell r="D9" t="str">
            <v>NUEVA WAL MART DE MEXICO, S DE RL. DE C.V.</v>
          </cell>
          <cell r="E9">
            <v>646</v>
          </cell>
          <cell r="F9">
            <v>3164366.4</v>
          </cell>
          <cell r="G9">
            <v>1024499.32</v>
          </cell>
          <cell r="H9">
            <v>3312.4877399380807</v>
          </cell>
          <cell r="I9">
            <v>4898.3999999999996</v>
          </cell>
        </row>
        <row r="10">
          <cell r="A10" t="str">
            <v>109003-000600</v>
          </cell>
          <cell r="B10" t="str">
            <v>MM MULTIUSOS DESENGRASANTE 5/1 L/116 PLT</v>
          </cell>
          <cell r="C10" t="str">
            <v>C000001</v>
          </cell>
          <cell r="D10" t="str">
            <v>NUEVA WAL MART DE MEXICO, S DE RL. DE C.V.</v>
          </cell>
          <cell r="E10">
            <v>328</v>
          </cell>
          <cell r="F10">
            <v>2822020.16</v>
          </cell>
          <cell r="G10">
            <v>1290474.8799999999</v>
          </cell>
          <cell r="H10">
            <v>4669.3453658536591</v>
          </cell>
          <cell r="I10">
            <v>8603.7200000000012</v>
          </cell>
        </row>
        <row r="11">
          <cell r="A11" t="str">
            <v>109003-001000</v>
          </cell>
          <cell r="B11" t="str">
            <v>MM DESENGRASANTE MULTIUSOS CONCENTRADO 10 L/100 PLT</v>
          </cell>
          <cell r="C11" t="str">
            <v>C000001</v>
          </cell>
          <cell r="D11" t="str">
            <v>NUEVA WAL MART DE MEXICO, S DE RL. DE C.V.</v>
          </cell>
          <cell r="E11">
            <v>222</v>
          </cell>
          <cell r="F11">
            <v>2607168</v>
          </cell>
          <cell r="G11">
            <v>1382465.1</v>
          </cell>
          <cell r="H11">
            <v>5516.6797297297289</v>
          </cell>
          <cell r="I11">
            <v>11744</v>
          </cell>
        </row>
        <row r="12">
          <cell r="A12" t="str">
            <v>109004-000600</v>
          </cell>
          <cell r="B12" t="str">
            <v>MM VIDRIOS Y SUPERFICIES 5/1 L/116 PLT</v>
          </cell>
          <cell r="C12" t="str">
            <v>C000001</v>
          </cell>
          <cell r="D12" t="str">
            <v>NUEVA WAL MART DE MEXICO, S DE RL. DE C.V.</v>
          </cell>
          <cell r="E12">
            <v>264</v>
          </cell>
          <cell r="F12">
            <v>1687994.88</v>
          </cell>
          <cell r="G12">
            <v>746123.42</v>
          </cell>
          <cell r="H12">
            <v>3567.6949242424234</v>
          </cell>
          <cell r="I12">
            <v>6393.9199999999992</v>
          </cell>
        </row>
        <row r="13">
          <cell r="A13" t="str">
            <v>109005-000600</v>
          </cell>
          <cell r="B13" t="str">
            <v>MM BAÑOS Y AZULEJOS 5/1 L/116 PLT</v>
          </cell>
          <cell r="C13" t="str">
            <v>C000001</v>
          </cell>
          <cell r="D13" t="str">
            <v>NUEVA WAL MART DE MEXICO, S DE RL. DE C.V.</v>
          </cell>
          <cell r="E13">
            <v>23</v>
          </cell>
          <cell r="F13">
            <v>227580.4</v>
          </cell>
          <cell r="G13">
            <v>127678.93</v>
          </cell>
          <cell r="H13">
            <v>4343.5421739130434</v>
          </cell>
          <cell r="I13">
            <v>9894.7999999999993</v>
          </cell>
        </row>
        <row r="14">
          <cell r="A14" t="str">
            <v>109006-000900</v>
          </cell>
          <cell r="B14" t="str">
            <v>MM SUAVIZANTE 9L/60 PLT</v>
          </cell>
          <cell r="C14" t="str">
            <v>C000001</v>
          </cell>
          <cell r="D14" t="str">
            <v>NUEVA WAL MART DE MEXICO, S DE RL. DE C.V.</v>
          </cell>
          <cell r="E14">
            <v>930</v>
          </cell>
          <cell r="F14">
            <v>5422644</v>
          </cell>
          <cell r="G14">
            <v>1711738.26</v>
          </cell>
          <cell r="H14">
            <v>3990.2212258064519</v>
          </cell>
          <cell r="I14">
            <v>5830.8</v>
          </cell>
        </row>
        <row r="15">
          <cell r="A15" t="str">
            <v>109006-002000</v>
          </cell>
          <cell r="B15" t="str">
            <v>MM SUAVIZANTE 20L/48 PLT</v>
          </cell>
          <cell r="C15" t="str">
            <v>C000001</v>
          </cell>
          <cell r="D15" t="str">
            <v>NUEVA WAL MART DE MEXICO, S DE RL. DE C.V.</v>
          </cell>
          <cell r="E15">
            <v>1078</v>
          </cell>
          <cell r="F15">
            <v>9744430.0800000001</v>
          </cell>
          <cell r="G15">
            <v>2793182.59</v>
          </cell>
          <cell r="H15">
            <v>6448.2815306122448</v>
          </cell>
          <cell r="I15">
            <v>9039.36</v>
          </cell>
        </row>
        <row r="16">
          <cell r="A16" t="str">
            <v>109007-000900</v>
          </cell>
          <cell r="B16" t="str">
            <v>MM DETERGENTE 9L/60 PLT</v>
          </cell>
          <cell r="C16" t="str">
            <v>C000001</v>
          </cell>
          <cell r="D16" t="str">
            <v>NUEVA WAL MART DE MEXICO, S DE RL. DE C.V.</v>
          </cell>
          <cell r="E16">
            <v>107</v>
          </cell>
          <cell r="F16">
            <v>821760</v>
          </cell>
          <cell r="G16">
            <v>449891.23</v>
          </cell>
          <cell r="H16">
            <v>3475.4090654205611</v>
          </cell>
          <cell r="I16">
            <v>7680</v>
          </cell>
        </row>
        <row r="17">
          <cell r="A17" t="str">
            <v>109007-001000</v>
          </cell>
          <cell r="B17" t="str">
            <v>MM DETERGENTE 10 L/60 PLT</v>
          </cell>
          <cell r="C17" t="str">
            <v>C000001</v>
          </cell>
          <cell r="D17" t="str">
            <v>NUEVA WAL MART DE MEXICO, S DE RL. DE C.V.</v>
          </cell>
          <cell r="E17">
            <v>713</v>
          </cell>
          <cell r="F17">
            <v>5475840</v>
          </cell>
          <cell r="G17">
            <v>2712083.69</v>
          </cell>
          <cell r="H17">
            <v>3876.2360589060308</v>
          </cell>
          <cell r="I17">
            <v>7680</v>
          </cell>
        </row>
        <row r="18">
          <cell r="A18" t="str">
            <v>109007-002000</v>
          </cell>
          <cell r="B18" t="str">
            <v>MM DETERGENTE 20L/48 PLT</v>
          </cell>
          <cell r="C18" t="str">
            <v>C000001</v>
          </cell>
          <cell r="D18" t="str">
            <v>NUEVA WAL MART DE MEXICO, S DE RL. DE C.V.</v>
          </cell>
          <cell r="E18">
            <v>1109</v>
          </cell>
          <cell r="F18">
            <v>12545185.439999999</v>
          </cell>
          <cell r="G18">
            <v>6163618.7400000002</v>
          </cell>
          <cell r="H18">
            <v>5754.3432822362483</v>
          </cell>
          <cell r="I18">
            <v>11312.16</v>
          </cell>
        </row>
        <row r="19">
          <cell r="A19" t="str">
            <v>109008-000900</v>
          </cell>
          <cell r="B19" t="str">
            <v>MM DETERGENTE ROPA OSCURA 9L/60 PLT</v>
          </cell>
          <cell r="C19" t="str">
            <v>C000001</v>
          </cell>
          <cell r="D19" t="str">
            <v>NUEVA WAL MART DE MEXICO, S DE RL. DE C.V.</v>
          </cell>
          <cell r="E19">
            <v>294</v>
          </cell>
          <cell r="F19">
            <v>1997024.4</v>
          </cell>
          <cell r="G19">
            <v>805317.12</v>
          </cell>
          <cell r="H19">
            <v>4053.4261224489787</v>
          </cell>
          <cell r="I19">
            <v>6792.5999999999995</v>
          </cell>
        </row>
        <row r="20">
          <cell r="A20" t="str">
            <v>109009-001000</v>
          </cell>
          <cell r="B20" t="str">
            <v>MM QUITAMANCHAS 10 L/60 PLT</v>
          </cell>
          <cell r="C20" t="str">
            <v>C000001</v>
          </cell>
          <cell r="D20" t="str">
            <v>NUEVA WAL MART DE MEXICO, S DE RL. DE C.V.</v>
          </cell>
          <cell r="E20">
            <v>259</v>
          </cell>
          <cell r="F20">
            <v>1849260</v>
          </cell>
          <cell r="G20">
            <v>777622.23</v>
          </cell>
          <cell r="H20">
            <v>4137.5975675675672</v>
          </cell>
          <cell r="I20">
            <v>7140</v>
          </cell>
        </row>
        <row r="21">
          <cell r="A21" t="str">
            <v>109010-000500</v>
          </cell>
          <cell r="B21" t="str">
            <v>MM DESENGRASANTE AUTOMOTRIZ 5 L/168 PLT</v>
          </cell>
          <cell r="C21" t="str">
            <v>C000001</v>
          </cell>
          <cell r="D21" t="str">
            <v>NUEVA WAL MART DE MEXICO, S DE RL. DE C.V.</v>
          </cell>
          <cell r="E21">
            <v>68</v>
          </cell>
          <cell r="F21">
            <v>816816</v>
          </cell>
          <cell r="G21">
            <v>254211.95</v>
          </cell>
          <cell r="H21">
            <v>8273.5889705882364</v>
          </cell>
          <cell r="I21">
            <v>12012</v>
          </cell>
        </row>
        <row r="22">
          <cell r="A22" t="str">
            <v>109011-001000</v>
          </cell>
          <cell r="B22" t="str">
            <v>MM SHAMPOO AUTOMOTRIZ 10 L/100 PLT</v>
          </cell>
          <cell r="C22" t="str">
            <v>C000001</v>
          </cell>
          <cell r="D22" t="str">
            <v>NUEVA WAL MART DE MEXICO, S DE RL. DE C.V.</v>
          </cell>
          <cell r="E22">
            <v>80</v>
          </cell>
          <cell r="F22">
            <v>732000</v>
          </cell>
          <cell r="G22">
            <v>306308.38</v>
          </cell>
          <cell r="H22">
            <v>5321.1452499999996</v>
          </cell>
          <cell r="I22">
            <v>9150</v>
          </cell>
        </row>
        <row r="23">
          <cell r="A23" t="str">
            <v>109012-000600</v>
          </cell>
          <cell r="B23" t="str">
            <v>MM ABRILLANTADOR DE VINIL 5/1 L/116 PLT</v>
          </cell>
          <cell r="C23" t="str">
            <v>C000001</v>
          </cell>
          <cell r="D23" t="str">
            <v>NUEVA WAL MART DE MEXICO, S DE RL. DE C.V.</v>
          </cell>
          <cell r="E23">
            <v>16</v>
          </cell>
          <cell r="F23">
            <v>213440</v>
          </cell>
          <cell r="G23">
            <v>69020.740000000005</v>
          </cell>
          <cell r="H23">
            <v>9026.2037500000006</v>
          </cell>
          <cell r="I23">
            <v>13340</v>
          </cell>
        </row>
        <row r="24">
          <cell r="A24" t="str">
            <v>109013-001000</v>
          </cell>
          <cell r="B24" t="str">
            <v>MM LIMPIADOR MULTIUSOS BRISA DE MAR 10 L/90 PLT</v>
          </cell>
          <cell r="C24" t="str">
            <v>C000001</v>
          </cell>
          <cell r="D24" t="str">
            <v>NUEVA WAL MART DE MEXICO, S DE RL. DE C.V.</v>
          </cell>
          <cell r="E24">
            <v>500</v>
          </cell>
          <cell r="F24">
            <v>2790000</v>
          </cell>
          <cell r="G24">
            <v>930370.91</v>
          </cell>
          <cell r="H24">
            <v>3719.2581799999998</v>
          </cell>
          <cell r="I24">
            <v>5580</v>
          </cell>
        </row>
        <row r="26">
          <cell r="F26">
            <v>57183278.239999995</v>
          </cell>
        </row>
        <row r="27">
          <cell r="A27" t="str">
            <v>100000-000300</v>
          </cell>
          <cell r="B27" t="str">
            <v>DESCUENTO DISTRIBUCION</v>
          </cell>
          <cell r="C27" t="str">
            <v>C000001</v>
          </cell>
          <cell r="D27" t="str">
            <v>NUEVA WAL MART DE MEXICO, S DE RL. DE C.V.</v>
          </cell>
          <cell r="E27">
            <v>-325</v>
          </cell>
          <cell r="F27">
            <v>-3006452.65</v>
          </cell>
          <cell r="G27">
            <v>-3006452.65</v>
          </cell>
        </row>
        <row r="28">
          <cell r="A28" t="str">
            <v>100000-000301</v>
          </cell>
          <cell r="B28" t="str">
            <v>DESCUENTO BACKHAUL</v>
          </cell>
          <cell r="C28" t="str">
            <v>C000001</v>
          </cell>
          <cell r="D28" t="str">
            <v>NUEVA WAL MART DE MEXICO, S DE RL. DE C.V.</v>
          </cell>
          <cell r="E28">
            <v>-95</v>
          </cell>
          <cell r="F28">
            <v>-176700</v>
          </cell>
          <cell r="G28">
            <v>-176700</v>
          </cell>
        </row>
        <row r="29">
          <cell r="A29" t="str">
            <v>100000-000302</v>
          </cell>
          <cell r="B29" t="str">
            <v>DESCUENTO PROMOCIONES</v>
          </cell>
          <cell r="C29" t="str">
            <v>C000001</v>
          </cell>
          <cell r="D29" t="str">
            <v>NUEVA WAL MART DE MEXICO, S DE RL. DE C.V.</v>
          </cell>
          <cell r="E29">
            <v>-2</v>
          </cell>
          <cell r="F29">
            <v>-3278519</v>
          </cell>
          <cell r="G29">
            <v>-3278519</v>
          </cell>
        </row>
        <row r="30">
          <cell r="A30" t="str">
            <v>100000-000303</v>
          </cell>
          <cell r="B30" t="str">
            <v>DESCUENTO DEV DIRECTA TIENDA</v>
          </cell>
          <cell r="C30" t="str">
            <v>C000001</v>
          </cell>
          <cell r="D30" t="str">
            <v>NUEVA WAL MART DE MEXICO, S DE RL. DE C.V.</v>
          </cell>
          <cell r="E30">
            <v>-4</v>
          </cell>
          <cell r="F30">
            <v>-292.33</v>
          </cell>
          <cell r="G30">
            <v>-292.33</v>
          </cell>
        </row>
        <row r="31">
          <cell r="A31" t="str">
            <v>100000-000304</v>
          </cell>
          <cell r="B31" t="str">
            <v>DESCUENTOS VARIOS</v>
          </cell>
          <cell r="C31" t="str">
            <v>C000001</v>
          </cell>
          <cell r="D31" t="str">
            <v>NUEVA WAL MART DE MEXICO, S DE RL. DE C.V.</v>
          </cell>
          <cell r="E31">
            <v>-3</v>
          </cell>
          <cell r="F31">
            <v>-3601.8</v>
          </cell>
          <cell r="G31">
            <v>-3601.8</v>
          </cell>
        </row>
        <row r="32">
          <cell r="A32" t="str">
            <v>100000-000305</v>
          </cell>
          <cell r="B32" t="str">
            <v>DESCUENTO POR DEVOLUCION</v>
          </cell>
          <cell r="C32" t="str">
            <v>C000001</v>
          </cell>
          <cell r="D32" t="str">
            <v>NUEVA WAL MART DE MEXICO, S DE RL. DE C.V.</v>
          </cell>
          <cell r="E32">
            <v>-9</v>
          </cell>
          <cell r="F32">
            <v>-679.11</v>
          </cell>
          <cell r="G32">
            <v>-679.11</v>
          </cell>
        </row>
        <row r="33">
          <cell r="F33">
            <v>-6466244.8900000006</v>
          </cell>
        </row>
        <row r="42">
          <cell r="A42" t="str">
            <v>103000-000100</v>
          </cell>
          <cell r="B42" t="str">
            <v>MIRACHEM OPTIX SCREEN, LENS &amp; DISPLAY CLEANER 32 Oz</v>
          </cell>
          <cell r="C42" t="str">
            <v>C000002</v>
          </cell>
          <cell r="D42" t="str">
            <v>AEROVIAS DE MEXICO, SA DE C.V.</v>
          </cell>
          <cell r="E42">
            <v>108</v>
          </cell>
          <cell r="F42">
            <v>13390.78</v>
          </cell>
          <cell r="G42">
            <v>10124.56</v>
          </cell>
          <cell r="I42">
            <v>123.98870370370371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A44">
            <v>0</v>
          </cell>
          <cell r="B44" t="str">
            <v>MIRACHEM 500 18.9 L</v>
          </cell>
          <cell r="C44" t="str">
            <v>C000002</v>
          </cell>
          <cell r="D44" t="str">
            <v>AEROVIAS DE MEXICO, SA DE C.V.</v>
          </cell>
          <cell r="E44">
            <v>200</v>
          </cell>
          <cell r="F44">
            <v>170513.23</v>
          </cell>
          <cell r="G44">
            <v>81347.19</v>
          </cell>
          <cell r="I44">
            <v>852.56615000000011</v>
          </cell>
        </row>
        <row r="45">
          <cell r="A45">
            <v>0</v>
          </cell>
          <cell r="B45" t="str">
            <v>MIRACHEM 500 18.9 L</v>
          </cell>
          <cell r="C45" t="str">
            <v>C000010</v>
          </cell>
          <cell r="D45" t="str">
            <v>COMERCIALIZADORA BALL, SA DE C.V.</v>
          </cell>
          <cell r="E45">
            <v>8</v>
          </cell>
          <cell r="F45">
            <v>8751.99</v>
          </cell>
          <cell r="G45">
            <v>5198.18</v>
          </cell>
          <cell r="I45">
            <v>1093.99875</v>
          </cell>
        </row>
        <row r="46">
          <cell r="A46">
            <v>0</v>
          </cell>
          <cell r="B46" t="str">
            <v>MIRACHEM 500 18.9 L</v>
          </cell>
          <cell r="C46" t="str">
            <v>C000012</v>
          </cell>
          <cell r="D46" t="str">
            <v>GRUPO AEREO MONTERREY, SA DE C.V.</v>
          </cell>
          <cell r="E46">
            <v>15</v>
          </cell>
          <cell r="F46">
            <v>15973.25</v>
          </cell>
          <cell r="G46">
            <v>8910.4500000000007</v>
          </cell>
          <cell r="I46">
            <v>1064.8833333333334</v>
          </cell>
        </row>
        <row r="47">
          <cell r="A47">
            <v>0</v>
          </cell>
          <cell r="B47" t="str">
            <v>MIRACHEM 500 18.9 L</v>
          </cell>
          <cell r="C47" t="str">
            <v>C000058</v>
          </cell>
          <cell r="D47" t="str">
            <v>G&amp;J AVIATION, SA DE C.V.</v>
          </cell>
          <cell r="E47">
            <v>10</v>
          </cell>
          <cell r="F47">
            <v>10897.34</v>
          </cell>
          <cell r="G47">
            <v>6471.12</v>
          </cell>
          <cell r="I47">
            <v>1089.7339999999999</v>
          </cell>
        </row>
        <row r="48">
          <cell r="A48" t="str">
            <v>103001-001891</v>
          </cell>
          <cell r="B48">
            <v>0</v>
          </cell>
          <cell r="C48">
            <v>0</v>
          </cell>
          <cell r="D48">
            <v>0</v>
          </cell>
          <cell r="E48">
            <v>233</v>
          </cell>
          <cell r="F48">
            <v>206135.81</v>
          </cell>
          <cell r="G48">
            <v>0</v>
          </cell>
          <cell r="H48">
            <v>884.70304721030038</v>
          </cell>
        </row>
        <row r="49">
          <cell r="A49">
            <v>0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A50">
            <v>0</v>
          </cell>
          <cell r="B50" t="str">
            <v>MIRACHEM 500 208 L</v>
          </cell>
          <cell r="C50" t="str">
            <v>C000018</v>
          </cell>
          <cell r="D50" t="str">
            <v>CONCESIONARIA VUELA COMPAÑIA DE AVIACION, SAPI DE CV</v>
          </cell>
          <cell r="E50">
            <v>5</v>
          </cell>
          <cell r="F50">
            <v>51428.15</v>
          </cell>
          <cell r="G50">
            <v>28178.71</v>
          </cell>
          <cell r="H50">
            <v>0</v>
          </cell>
        </row>
        <row r="51">
          <cell r="A51">
            <v>0</v>
          </cell>
          <cell r="B51" t="str">
            <v>MIRACHEM 500 208 L</v>
          </cell>
          <cell r="C51" t="str">
            <v>C000021</v>
          </cell>
          <cell r="D51" t="str">
            <v>ABC AEROLINEAS, SA DE C.V.</v>
          </cell>
          <cell r="E51">
            <v>10</v>
          </cell>
          <cell r="F51">
            <v>83703.240000000005</v>
          </cell>
          <cell r="G51">
            <v>37761.96</v>
          </cell>
          <cell r="H51">
            <v>0</v>
          </cell>
        </row>
        <row r="52">
          <cell r="A52" t="str">
            <v>103001-020801</v>
          </cell>
          <cell r="B52">
            <v>0</v>
          </cell>
          <cell r="C52">
            <v>0</v>
          </cell>
          <cell r="D52">
            <v>0</v>
          </cell>
          <cell r="E52">
            <v>15</v>
          </cell>
          <cell r="F52">
            <v>0</v>
          </cell>
          <cell r="G52">
            <v>0</v>
          </cell>
          <cell r="H52">
            <v>0</v>
          </cell>
        </row>
        <row r="53">
          <cell r="A53">
            <v>0</v>
          </cell>
          <cell r="B53" t="str">
            <v>MIRACHEM 750 208 L</v>
          </cell>
          <cell r="C53" t="str">
            <v>C000002</v>
          </cell>
          <cell r="D53" t="str">
            <v>AEROVIAS DE MEXICO, SA DE C.V.</v>
          </cell>
          <cell r="E53">
            <v>8</v>
          </cell>
          <cell r="F53">
            <v>89784.18</v>
          </cell>
          <cell r="G53">
            <v>42488.71</v>
          </cell>
          <cell r="H53">
            <v>0</v>
          </cell>
        </row>
        <row r="54">
          <cell r="A54">
            <v>0</v>
          </cell>
          <cell r="B54" t="str">
            <v>MIRACHEM 750 208 L</v>
          </cell>
          <cell r="C54" t="str">
            <v>C000021</v>
          </cell>
          <cell r="D54" t="str">
            <v>ABC AEROLINEAS, SA DE C.V.</v>
          </cell>
          <cell r="E54">
            <v>4</v>
          </cell>
          <cell r="F54">
            <v>47054.79</v>
          </cell>
          <cell r="G54">
            <v>23407.05</v>
          </cell>
          <cell r="H54">
            <v>0</v>
          </cell>
        </row>
        <row r="55">
          <cell r="A55" t="str">
            <v>103003-020801</v>
          </cell>
          <cell r="E55">
            <v>12</v>
          </cell>
          <cell r="F55">
            <v>0</v>
          </cell>
          <cell r="I55">
            <v>491496.95</v>
          </cell>
        </row>
        <row r="61">
          <cell r="A61" t="str">
            <v>100000-000300</v>
          </cell>
          <cell r="B61" t="str">
            <v>DESCUENTO DISTRIBUCION</v>
          </cell>
          <cell r="C61" t="str">
            <v>C000003</v>
          </cell>
          <cell r="D61" t="str">
            <v>NUEVA WAL MART DE MEXICO, S DE RL. DE C.V.</v>
          </cell>
          <cell r="E61">
            <v>-36</v>
          </cell>
          <cell r="F61">
            <v>-34766.81</v>
          </cell>
          <cell r="G61">
            <v>-34766.81</v>
          </cell>
          <cell r="H61">
            <v>0</v>
          </cell>
        </row>
        <row r="62">
          <cell r="A62" t="str">
            <v>100000-000302</v>
          </cell>
          <cell r="B62" t="str">
            <v>DESCUENTO PROMOCIONES</v>
          </cell>
          <cell r="C62" t="str">
            <v>C000003</v>
          </cell>
          <cell r="D62" t="str">
            <v>NUEVA WAL MART DE MEXICO, S DE RL. DE C.V.</v>
          </cell>
          <cell r="E62">
            <v>-1</v>
          </cell>
          <cell r="F62">
            <v>-2606.88</v>
          </cell>
          <cell r="G62">
            <v>-2606.88</v>
          </cell>
          <cell r="H62">
            <v>0</v>
          </cell>
        </row>
        <row r="63">
          <cell r="A63" t="str">
            <v>100000-000304</v>
          </cell>
          <cell r="B63" t="str">
            <v>DESCUENTOS VARIOS</v>
          </cell>
          <cell r="C63" t="str">
            <v>C000003</v>
          </cell>
          <cell r="D63" t="str">
            <v>NUEVA WAL MART DE MEXICO, S DE RL. DE C.V.</v>
          </cell>
          <cell r="E63">
            <v>-3</v>
          </cell>
          <cell r="F63">
            <v>-1428.54</v>
          </cell>
          <cell r="G63">
            <v>-1428.54</v>
          </cell>
          <cell r="H63">
            <v>0</v>
          </cell>
        </row>
        <row r="64">
          <cell r="A64" t="str">
            <v>108001-000101</v>
          </cell>
          <cell r="B64" t="str">
            <v>GV ANTI-HONGOS 1 L ATOM</v>
          </cell>
          <cell r="C64" t="str">
            <v>C000003</v>
          </cell>
          <cell r="D64" t="str">
            <v>NUEVA WAL MART DE MEXICO, S DE RL. DE C.V.</v>
          </cell>
          <cell r="E64">
            <v>14340</v>
          </cell>
          <cell r="F64">
            <v>246848.53</v>
          </cell>
          <cell r="G64">
            <v>104157.96</v>
          </cell>
          <cell r="H64">
            <v>9.9505278940027893</v>
          </cell>
          <cell r="I64">
            <v>17.213983960948397</v>
          </cell>
        </row>
        <row r="65">
          <cell r="A65" t="str">
            <v>108001-000102</v>
          </cell>
          <cell r="B65" t="str">
            <v>GV ANTI-HONGOS 1 L REFILL</v>
          </cell>
          <cell r="C65" t="str">
            <v>C000003</v>
          </cell>
          <cell r="D65" t="str">
            <v>NUEVA WAL MART DE MEXICO, S DE RL. DE C.V.</v>
          </cell>
          <cell r="E65">
            <v>7272</v>
          </cell>
          <cell r="F65">
            <v>95554.08</v>
          </cell>
          <cell r="G65">
            <v>39072.82</v>
          </cell>
          <cell r="H65">
            <v>7.7669499449944999</v>
          </cell>
          <cell r="I65">
            <v>13.14</v>
          </cell>
        </row>
        <row r="66">
          <cell r="E66">
            <v>0</v>
          </cell>
          <cell r="H66">
            <v>0</v>
          </cell>
        </row>
        <row r="67">
          <cell r="A67" t="str">
            <v>100000-000300</v>
          </cell>
          <cell r="B67" t="str">
            <v>DESCUENTO DISTRIBUCION</v>
          </cell>
          <cell r="C67" t="str">
            <v>C000005</v>
          </cell>
          <cell r="D67" t="str">
            <v>VENTAS MOSTRADOR</v>
          </cell>
          <cell r="E67">
            <v>1</v>
          </cell>
          <cell r="F67">
            <v>10344.83</v>
          </cell>
          <cell r="G67">
            <v>10344.83</v>
          </cell>
          <cell r="H67">
            <v>0</v>
          </cell>
          <cell r="I67">
            <v>10344.83</v>
          </cell>
        </row>
        <row r="68">
          <cell r="A68" t="str">
            <v>101001-000101</v>
          </cell>
          <cell r="B68" t="str">
            <v>NOW DESENGRASANTE MULTIUSOS 1 L</v>
          </cell>
          <cell r="C68" t="str">
            <v>C000005</v>
          </cell>
          <cell r="D68" t="str">
            <v>VENTAS MOSTRADOR</v>
          </cell>
          <cell r="E68">
            <v>104</v>
          </cell>
          <cell r="F68">
            <v>1613.77</v>
          </cell>
          <cell r="G68">
            <v>514.87</v>
          </cell>
          <cell r="H68">
            <v>10.566346153846155</v>
          </cell>
          <cell r="I68">
            <v>15.517019230769231</v>
          </cell>
        </row>
        <row r="69">
          <cell r="A69" t="str">
            <v>101001-000601</v>
          </cell>
          <cell r="B69" t="str">
            <v>NOW DESENGRASANTE MULTIUSOS 5/1 L</v>
          </cell>
          <cell r="C69" t="str">
            <v>C000005</v>
          </cell>
          <cell r="D69" t="str">
            <v>VENTAS MOSTRADOR</v>
          </cell>
          <cell r="E69">
            <v>81</v>
          </cell>
          <cell r="F69">
            <v>4119.75</v>
          </cell>
          <cell r="G69">
            <v>788</v>
          </cell>
          <cell r="H69">
            <v>41.132716049382715</v>
          </cell>
          <cell r="I69">
            <v>50.861111111111114</v>
          </cell>
        </row>
        <row r="70">
          <cell r="A70" t="str">
            <v>101001-002001</v>
          </cell>
          <cell r="B70" t="str">
            <v>NOW DESENGRASANTE MULTIUSOS 20 L</v>
          </cell>
          <cell r="C70" t="str">
            <v>C000005</v>
          </cell>
          <cell r="D70" t="str">
            <v>VENTAS MOSTRADOR</v>
          </cell>
          <cell r="E70">
            <v>9</v>
          </cell>
          <cell r="F70">
            <v>1148.3</v>
          </cell>
          <cell r="G70">
            <v>247.75</v>
          </cell>
          <cell r="H70">
            <v>100.0611111111111</v>
          </cell>
          <cell r="I70">
            <v>127.58888888888889</v>
          </cell>
        </row>
        <row r="71">
          <cell r="A71" t="str">
            <v>101003-000101</v>
          </cell>
          <cell r="B71" t="str">
            <v>NOW DESENGRASANTE DE COCINA 1 L</v>
          </cell>
          <cell r="C71" t="str">
            <v>C000005</v>
          </cell>
          <cell r="D71" t="str">
            <v>VENTAS MOSTRADOR</v>
          </cell>
          <cell r="E71">
            <v>129</v>
          </cell>
          <cell r="F71">
            <v>2001.76</v>
          </cell>
          <cell r="G71">
            <v>455.86</v>
          </cell>
          <cell r="H71">
            <v>11.983720930232559</v>
          </cell>
          <cell r="I71">
            <v>15.517519379844961</v>
          </cell>
        </row>
        <row r="72">
          <cell r="A72" t="str">
            <v>101003-002001</v>
          </cell>
          <cell r="B72" t="str">
            <v>NOW DESENGRASANTE DE COCINA 20 L</v>
          </cell>
          <cell r="C72" t="str">
            <v>C000005</v>
          </cell>
          <cell r="D72" t="str">
            <v>VENTAS MOSTRADOR</v>
          </cell>
          <cell r="E72">
            <v>8</v>
          </cell>
          <cell r="F72">
            <v>1020.7</v>
          </cell>
          <cell r="G72">
            <v>122.6</v>
          </cell>
          <cell r="H72">
            <v>112.2625</v>
          </cell>
          <cell r="I72">
            <v>127.58750000000001</v>
          </cell>
        </row>
        <row r="73">
          <cell r="A73" t="str">
            <v>101004-000101</v>
          </cell>
          <cell r="B73" t="str">
            <v>NOW VIDRIOS Y SUPERFICIES 1 L</v>
          </cell>
          <cell r="C73" t="str">
            <v>C000005</v>
          </cell>
          <cell r="D73" t="str">
            <v>VENTAS MOSTRADOR</v>
          </cell>
          <cell r="E73">
            <v>67</v>
          </cell>
          <cell r="F73">
            <v>1039.6300000000001</v>
          </cell>
          <cell r="G73">
            <v>483.09</v>
          </cell>
          <cell r="H73">
            <v>8.306567164179107</v>
          </cell>
          <cell r="I73">
            <v>15.516865671641792</v>
          </cell>
        </row>
        <row r="74">
          <cell r="A74" t="str">
            <v>101004-000601</v>
          </cell>
          <cell r="B74" t="str">
            <v>NOW VIDRIOS Y SUPERFICIES 5/1 L</v>
          </cell>
          <cell r="C74" t="str">
            <v>C000005</v>
          </cell>
          <cell r="D74" t="str">
            <v>VENTAS MOSTRADOR</v>
          </cell>
          <cell r="E74">
            <v>6</v>
          </cell>
          <cell r="F74">
            <v>305.16000000000003</v>
          </cell>
          <cell r="G74">
            <v>102.18</v>
          </cell>
          <cell r="H74">
            <v>33.830000000000005</v>
          </cell>
          <cell r="I74">
            <v>50.860000000000007</v>
          </cell>
        </row>
        <row r="75">
          <cell r="A75" t="str">
            <v>101008-000101</v>
          </cell>
          <cell r="B75" t="str">
            <v>NOW BAÑOS Y AZULEJOS 1 L</v>
          </cell>
          <cell r="C75" t="str">
            <v>C000005</v>
          </cell>
          <cell r="D75" t="str">
            <v>VENTAS MOSTRADOR</v>
          </cell>
          <cell r="E75">
            <v>116</v>
          </cell>
          <cell r="F75">
            <v>1800</v>
          </cell>
          <cell r="G75">
            <v>631.33000000000004</v>
          </cell>
          <cell r="H75">
            <v>10.074741379310346</v>
          </cell>
          <cell r="I75">
            <v>15.517241379310345</v>
          </cell>
        </row>
        <row r="76">
          <cell r="A76" t="str">
            <v>101008-000601</v>
          </cell>
          <cell r="B76" t="str">
            <v>NOW BAÑOS Y AZULEJOS 5/1 L</v>
          </cell>
          <cell r="C76" t="str">
            <v>C000005</v>
          </cell>
          <cell r="D76" t="str">
            <v>VENTAS MOSTRADOR</v>
          </cell>
          <cell r="E76">
            <v>119</v>
          </cell>
          <cell r="F76">
            <v>6052.48</v>
          </cell>
          <cell r="G76">
            <v>1211.6400000000001</v>
          </cell>
          <cell r="H76">
            <v>40.679327731092428</v>
          </cell>
          <cell r="I76">
            <v>50.861176470588234</v>
          </cell>
        </row>
        <row r="77">
          <cell r="A77" t="str">
            <v>101008-002001</v>
          </cell>
          <cell r="B77" t="str">
            <v>NOW BAÑOS Y AZULEJOS 20 L</v>
          </cell>
          <cell r="C77" t="str">
            <v>C000005</v>
          </cell>
          <cell r="D77" t="str">
            <v>VENTAS MOSTRADOR</v>
          </cell>
          <cell r="E77">
            <v>39</v>
          </cell>
          <cell r="F77">
            <v>4975.88</v>
          </cell>
          <cell r="G77">
            <v>1315.61</v>
          </cell>
          <cell r="H77">
            <v>93.853076923076941</v>
          </cell>
          <cell r="I77">
            <v>127.58666666666667</v>
          </cell>
        </row>
        <row r="78">
          <cell r="A78" t="str">
            <v>101016-000281</v>
          </cell>
          <cell r="B78" t="str">
            <v>NOW LAVATRASTES LIMON 2.80 L MX</v>
          </cell>
          <cell r="C78" t="str">
            <v>C000005</v>
          </cell>
          <cell r="D78" t="str">
            <v>VENTAS MOSTRADOR</v>
          </cell>
          <cell r="E78">
            <v>225</v>
          </cell>
          <cell r="F78">
            <v>8146.58</v>
          </cell>
          <cell r="G78">
            <v>200.15</v>
          </cell>
          <cell r="H78">
            <v>35.317466666666668</v>
          </cell>
          <cell r="I78">
            <v>36.207022222222221</v>
          </cell>
        </row>
        <row r="79">
          <cell r="A79" t="str">
            <v>101017-000201</v>
          </cell>
          <cell r="B79" t="str">
            <v>NOW LIMPIADOR LIMON 2 L</v>
          </cell>
          <cell r="C79" t="str">
            <v>C000005</v>
          </cell>
          <cell r="D79" t="str">
            <v>VENTAS MOSTRADOR</v>
          </cell>
          <cell r="E79">
            <v>22</v>
          </cell>
          <cell r="F79">
            <v>303.45</v>
          </cell>
          <cell r="G79">
            <v>-13</v>
          </cell>
          <cell r="H79">
            <v>14.384090909090908</v>
          </cell>
          <cell r="I79">
            <v>13.793181818181818</v>
          </cell>
        </row>
        <row r="80">
          <cell r="A80" t="str">
            <v>101017-000501</v>
          </cell>
          <cell r="B80" t="str">
            <v>NOW LIMPIADOR LIMON 5 L</v>
          </cell>
          <cell r="C80" t="str">
            <v>C000005</v>
          </cell>
          <cell r="D80" t="str">
            <v>VENTAS MOSTRADOR</v>
          </cell>
          <cell r="E80">
            <v>90</v>
          </cell>
          <cell r="F80">
            <v>2715.46</v>
          </cell>
          <cell r="G80">
            <v>260.24</v>
          </cell>
          <cell r="H80">
            <v>27.280222222222225</v>
          </cell>
          <cell r="I80">
            <v>30.171777777777777</v>
          </cell>
        </row>
        <row r="81">
          <cell r="A81" t="str">
            <v>101017-001001</v>
          </cell>
          <cell r="B81" t="str">
            <v>NOW LIMPIADOR LIMON 10 L</v>
          </cell>
          <cell r="C81" t="str">
            <v>C000005</v>
          </cell>
          <cell r="D81" t="str">
            <v>VENTAS MOSTRADOR</v>
          </cell>
          <cell r="E81">
            <v>29</v>
          </cell>
          <cell r="F81">
            <v>1574.99</v>
          </cell>
          <cell r="G81">
            <v>174.02</v>
          </cell>
          <cell r="H81">
            <v>48.309310344827587</v>
          </cell>
          <cell r="I81">
            <v>54.31</v>
          </cell>
        </row>
        <row r="82">
          <cell r="A82" t="str">
            <v>101017-002001</v>
          </cell>
          <cell r="B82" t="str">
            <v>NOW LIMPIADOR LIMON 20 L</v>
          </cell>
          <cell r="C82" t="str">
            <v>C000005</v>
          </cell>
          <cell r="D82" t="str">
            <v>VENTAS MOSTRADOR</v>
          </cell>
          <cell r="E82">
            <v>20</v>
          </cell>
          <cell r="F82">
            <v>2517.1999999999998</v>
          </cell>
          <cell r="G82">
            <v>97.68</v>
          </cell>
          <cell r="H82">
            <v>120.976</v>
          </cell>
          <cell r="I82">
            <v>125.85999999999999</v>
          </cell>
        </row>
        <row r="83">
          <cell r="A83" t="str">
            <v>101019-001001</v>
          </cell>
          <cell r="B83" t="str">
            <v>NOW LIMPIADOR MANZANA CANELA 10 L</v>
          </cell>
          <cell r="C83" t="str">
            <v>C000005</v>
          </cell>
          <cell r="D83" t="str">
            <v>VENTAS MOSTRADOR</v>
          </cell>
          <cell r="E83">
            <v>28</v>
          </cell>
          <cell r="F83">
            <v>1520.68</v>
          </cell>
          <cell r="G83">
            <v>551.27</v>
          </cell>
          <cell r="H83">
            <v>34.621785714285714</v>
          </cell>
          <cell r="I83">
            <v>54.31</v>
          </cell>
        </row>
        <row r="84">
          <cell r="A84" t="str">
            <v>101019-002002</v>
          </cell>
          <cell r="B84" t="str">
            <v>NOW LIMPIADOR MANZANA CANELA 20 L</v>
          </cell>
          <cell r="C84" t="str">
            <v>C000005</v>
          </cell>
          <cell r="D84" t="str">
            <v>VENTAS MOSTRADOR</v>
          </cell>
          <cell r="E84">
            <v>2</v>
          </cell>
          <cell r="F84">
            <v>251.72</v>
          </cell>
          <cell r="G84">
            <v>144.46</v>
          </cell>
          <cell r="H84">
            <v>53.629999999999995</v>
          </cell>
          <cell r="I84">
            <v>125.86</v>
          </cell>
        </row>
        <row r="85">
          <cell r="A85" t="str">
            <v>101021-000901</v>
          </cell>
          <cell r="B85" t="str">
            <v>NOW QUITAMANCHAS 9 L</v>
          </cell>
          <cell r="C85" t="str">
            <v>C000005</v>
          </cell>
          <cell r="D85" t="str">
            <v>VENTAS MOSTRADOR</v>
          </cell>
          <cell r="E85">
            <v>20</v>
          </cell>
          <cell r="F85">
            <v>1551.74</v>
          </cell>
          <cell r="G85">
            <v>340.6</v>
          </cell>
          <cell r="H85">
            <v>60.556999999999995</v>
          </cell>
          <cell r="I85">
            <v>77.587000000000003</v>
          </cell>
        </row>
        <row r="86">
          <cell r="A86" t="str">
            <v>101021-001001</v>
          </cell>
          <cell r="B86" t="str">
            <v>NOW QUITAMANCHAS 10 L</v>
          </cell>
          <cell r="C86" t="str">
            <v>C000005</v>
          </cell>
          <cell r="D86" t="str">
            <v>VENTAS MOSTRADOR</v>
          </cell>
          <cell r="E86">
            <v>38</v>
          </cell>
          <cell r="F86">
            <v>2948.35</v>
          </cell>
          <cell r="G86">
            <v>339.69</v>
          </cell>
          <cell r="H86">
            <v>68.648947368421048</v>
          </cell>
          <cell r="I86">
            <v>77.588157894736838</v>
          </cell>
        </row>
        <row r="87">
          <cell r="A87" t="str">
            <v>102002-000501</v>
          </cell>
          <cell r="B87" t="str">
            <v>SENSACIONAL LIMPIADOR LAVANDA 5 L</v>
          </cell>
          <cell r="C87" t="str">
            <v>C000005</v>
          </cell>
          <cell r="D87" t="str">
            <v>VENTAS MOSTRADOR</v>
          </cell>
          <cell r="E87">
            <v>87</v>
          </cell>
          <cell r="F87">
            <v>2624.93</v>
          </cell>
          <cell r="G87">
            <v>477.53</v>
          </cell>
          <cell r="H87">
            <v>24.682758620689651</v>
          </cell>
          <cell r="I87">
            <v>30.171609195402297</v>
          </cell>
        </row>
        <row r="88">
          <cell r="A88" t="str">
            <v>102002-001001</v>
          </cell>
          <cell r="B88" t="str">
            <v>SENSACIONAL LIMPIADOR LAVANDA 10 L</v>
          </cell>
          <cell r="C88" t="str">
            <v>C000005</v>
          </cell>
          <cell r="D88" t="str">
            <v>VENTAS MOSTRADOR</v>
          </cell>
          <cell r="E88">
            <v>34</v>
          </cell>
          <cell r="F88">
            <v>1846.54</v>
          </cell>
          <cell r="G88">
            <v>292.83999999999997</v>
          </cell>
          <cell r="H88">
            <v>45.69705882352941</v>
          </cell>
          <cell r="I88">
            <v>54.31</v>
          </cell>
        </row>
        <row r="89">
          <cell r="A89" t="str">
            <v>102002-002001</v>
          </cell>
          <cell r="B89" t="str">
            <v>SENSACIONAL LIMPIADOR LAVANDA 20 L</v>
          </cell>
          <cell r="C89" t="str">
            <v>C000005</v>
          </cell>
          <cell r="D89" t="str">
            <v>VENTAS MOSTRADOR</v>
          </cell>
          <cell r="E89">
            <v>23</v>
          </cell>
          <cell r="F89">
            <v>2894.78</v>
          </cell>
          <cell r="G89">
            <v>773.03</v>
          </cell>
          <cell r="H89">
            <v>92.25</v>
          </cell>
          <cell r="I89">
            <v>125.86000000000001</v>
          </cell>
        </row>
        <row r="90">
          <cell r="A90" t="str">
            <v>102004-000501</v>
          </cell>
          <cell r="B90" t="str">
            <v>SENSACIONAL LIMPIADOR PINO 5 L</v>
          </cell>
          <cell r="C90" t="str">
            <v>C000005</v>
          </cell>
          <cell r="D90" t="str">
            <v>VENTAS MOSTRADOR</v>
          </cell>
          <cell r="E90">
            <v>65</v>
          </cell>
          <cell r="F90">
            <v>1961.14</v>
          </cell>
          <cell r="G90">
            <v>447.27</v>
          </cell>
          <cell r="H90">
            <v>23.290307692307692</v>
          </cell>
          <cell r="I90">
            <v>30.171384615384618</v>
          </cell>
        </row>
        <row r="91">
          <cell r="A91" t="str">
            <v>102004-001001</v>
          </cell>
          <cell r="B91" t="str">
            <v>SENSACIONAL LIMPIADOR PINO 10 L</v>
          </cell>
          <cell r="C91" t="str">
            <v>C000005</v>
          </cell>
          <cell r="D91" t="str">
            <v>VENTAS MOSTRADOR</v>
          </cell>
          <cell r="E91">
            <v>23</v>
          </cell>
          <cell r="F91">
            <v>1249.1300000000001</v>
          </cell>
          <cell r="G91">
            <v>258.95</v>
          </cell>
          <cell r="H91">
            <v>43.05130434782609</v>
          </cell>
          <cell r="I91">
            <v>54.31</v>
          </cell>
        </row>
        <row r="92">
          <cell r="A92" t="str">
            <v>102004-002001</v>
          </cell>
          <cell r="B92" t="str">
            <v>SENSACIONAL LIMPIADOR PINO 20 L</v>
          </cell>
          <cell r="C92" t="str">
            <v>C000005</v>
          </cell>
          <cell r="D92" t="str">
            <v>VENTAS MOSTRADOR</v>
          </cell>
          <cell r="E92">
            <v>37</v>
          </cell>
          <cell r="F92">
            <v>4656.83</v>
          </cell>
          <cell r="G92">
            <v>862.24</v>
          </cell>
          <cell r="H92">
            <v>102.55648648648649</v>
          </cell>
          <cell r="I92">
            <v>125.86027027027026</v>
          </cell>
        </row>
        <row r="93">
          <cell r="A93" t="str">
            <v>102015-002001</v>
          </cell>
          <cell r="B93" t="str">
            <v>SENSACIONAL BLANQUEADOR 20 L</v>
          </cell>
          <cell r="C93" t="str">
            <v>C000005</v>
          </cell>
          <cell r="D93" t="str">
            <v>VENTAS MOSTRADOR</v>
          </cell>
          <cell r="E93">
            <v>106</v>
          </cell>
          <cell r="F93">
            <v>8681.23</v>
          </cell>
          <cell r="G93">
            <v>1476.48</v>
          </cell>
          <cell r="H93">
            <v>67.969339622641513</v>
          </cell>
          <cell r="I93">
            <v>81.898396226415088</v>
          </cell>
        </row>
        <row r="94">
          <cell r="A94" t="str">
            <v>102026-000501</v>
          </cell>
          <cell r="B94" t="str">
            <v>SENSACIONAL SUAVIZANTE 5 L</v>
          </cell>
          <cell r="C94" t="str">
            <v>C000005</v>
          </cell>
          <cell r="D94" t="str">
            <v>VENTAS MOSTRADOR</v>
          </cell>
          <cell r="E94">
            <v>234</v>
          </cell>
          <cell r="F94">
            <v>9682.84</v>
          </cell>
          <cell r="G94">
            <v>1885.69</v>
          </cell>
          <cell r="H94">
            <v>33.321153846153848</v>
          </cell>
          <cell r="I94">
            <v>41.379658119658117</v>
          </cell>
        </row>
        <row r="95">
          <cell r="A95" t="str">
            <v>102026-001001</v>
          </cell>
          <cell r="B95" t="str">
            <v>SENSACIONAL SUAVIZANTE 10 L</v>
          </cell>
          <cell r="C95" t="str">
            <v>C000005</v>
          </cell>
          <cell r="D95" t="str">
            <v>VENTAS MOSTRADOR</v>
          </cell>
          <cell r="E95">
            <v>76</v>
          </cell>
          <cell r="F95">
            <v>5503.35</v>
          </cell>
          <cell r="G95">
            <v>902.44</v>
          </cell>
          <cell r="H95">
            <v>60.538289473684209</v>
          </cell>
          <cell r="I95">
            <v>72.412500000000009</v>
          </cell>
        </row>
        <row r="96">
          <cell r="A96" t="str">
            <v>102026-002001</v>
          </cell>
          <cell r="B96" t="str">
            <v>SENSACIONAL SUAVIZANTE 20 L</v>
          </cell>
          <cell r="C96" t="str">
            <v>C000005</v>
          </cell>
          <cell r="D96" t="str">
            <v>VENTAS MOSTRADOR</v>
          </cell>
          <cell r="E96">
            <v>152</v>
          </cell>
          <cell r="F96">
            <v>23716.98</v>
          </cell>
          <cell r="G96">
            <v>-36167.22</v>
          </cell>
          <cell r="H96">
            <v>393.97499999999997</v>
          </cell>
          <cell r="I96">
            <v>156.03276315789472</v>
          </cell>
        </row>
        <row r="97">
          <cell r="A97" t="str">
            <v>102029-000501</v>
          </cell>
          <cell r="B97" t="str">
            <v>SENSACIONAL DETERGENTE 5 L</v>
          </cell>
          <cell r="C97" t="str">
            <v>C000005</v>
          </cell>
          <cell r="D97" t="str">
            <v>VENTAS MOSTRADOR</v>
          </cell>
          <cell r="E97">
            <v>231</v>
          </cell>
          <cell r="F97">
            <v>9558.7000000000007</v>
          </cell>
          <cell r="G97">
            <v>3268.35</v>
          </cell>
          <cell r="H97">
            <v>27.230952380952381</v>
          </cell>
          <cell r="I97">
            <v>41.379653679653686</v>
          </cell>
        </row>
        <row r="98">
          <cell r="A98" t="str">
            <v>102029-001001</v>
          </cell>
          <cell r="B98" t="str">
            <v>SENSACIONAL DETERGENTE 10 L</v>
          </cell>
          <cell r="C98" t="str">
            <v>C000005</v>
          </cell>
          <cell r="D98" t="str">
            <v>VENTAS MOSTRADOR</v>
          </cell>
          <cell r="E98">
            <v>120</v>
          </cell>
          <cell r="F98">
            <v>8689.56</v>
          </cell>
          <cell r="G98">
            <v>2604.59</v>
          </cell>
          <cell r="H98">
            <v>50.708083333333327</v>
          </cell>
          <cell r="I98">
            <v>72.412999999999997</v>
          </cell>
        </row>
        <row r="99">
          <cell r="A99" t="str">
            <v>102029-002001</v>
          </cell>
          <cell r="B99" t="str">
            <v>SENSACIONAL DETERGENTE 20 L</v>
          </cell>
          <cell r="C99" t="str">
            <v>C000005</v>
          </cell>
          <cell r="D99" t="str">
            <v>VENTAS MOSTRADOR</v>
          </cell>
          <cell r="E99">
            <v>213</v>
          </cell>
          <cell r="F99">
            <v>33235.01</v>
          </cell>
          <cell r="G99">
            <v>7264.38</v>
          </cell>
          <cell r="H99">
            <v>121.92784037558685</v>
          </cell>
          <cell r="I99">
            <v>156.03291079812209</v>
          </cell>
        </row>
        <row r="100">
          <cell r="A100" t="str">
            <v>105000-000901</v>
          </cell>
          <cell r="B100" t="str">
            <v>NATURAL SCIENCE DETERGENTE 9 L MX</v>
          </cell>
          <cell r="C100" t="str">
            <v>C000005</v>
          </cell>
          <cell r="D100" t="str">
            <v>VENTAS MOSTRADOR</v>
          </cell>
          <cell r="E100">
            <v>13</v>
          </cell>
          <cell r="F100">
            <v>1008.63</v>
          </cell>
          <cell r="G100">
            <v>315.72000000000003</v>
          </cell>
          <cell r="H100">
            <v>53.300769230769227</v>
          </cell>
          <cell r="I100">
            <v>77.586923076923071</v>
          </cell>
        </row>
        <row r="101">
          <cell r="A101" t="str">
            <v>105001-000901</v>
          </cell>
          <cell r="B101" t="str">
            <v>NATURAL SCIENCE SUAVIZANTE 9 L MX</v>
          </cell>
          <cell r="C101" t="str">
            <v>C000005</v>
          </cell>
          <cell r="D101" t="str">
            <v>VENTAS MOSTRADOR</v>
          </cell>
          <cell r="E101">
            <v>16</v>
          </cell>
          <cell r="F101">
            <v>1241.4000000000001</v>
          </cell>
          <cell r="G101">
            <v>194.16</v>
          </cell>
          <cell r="H101">
            <v>65.452500000000001</v>
          </cell>
          <cell r="I101">
            <v>77.587500000000006</v>
          </cell>
        </row>
        <row r="102">
          <cell r="A102" t="str">
            <v>105002-000901</v>
          </cell>
          <cell r="B102" t="str">
            <v>NATURAL SCIENCE DETERGENTE ROPA OSCURA 9 L MX</v>
          </cell>
          <cell r="C102" t="str">
            <v>C000005</v>
          </cell>
          <cell r="D102" t="str">
            <v>VENTAS MOSTRADOR</v>
          </cell>
          <cell r="E102">
            <v>30</v>
          </cell>
          <cell r="F102">
            <v>2482.8000000000002</v>
          </cell>
          <cell r="G102">
            <v>478.56</v>
          </cell>
          <cell r="H102">
            <v>66.808000000000007</v>
          </cell>
          <cell r="I102">
            <v>82.76</v>
          </cell>
        </row>
        <row r="103">
          <cell r="H103">
            <v>0</v>
          </cell>
        </row>
        <row r="104">
          <cell r="A104" t="str">
            <v>100000-000300</v>
          </cell>
          <cell r="B104" t="str">
            <v>DESCUENTO DISTRIBUCION</v>
          </cell>
          <cell r="C104" t="str">
            <v>C000006</v>
          </cell>
          <cell r="D104" t="str">
            <v>NUEVA WAL MART DE MEXICO, S DE RL. DE C.V.</v>
          </cell>
          <cell r="E104">
            <v>-19</v>
          </cell>
          <cell r="F104">
            <v>-3562.55</v>
          </cell>
          <cell r="G104">
            <v>-3562.55</v>
          </cell>
          <cell r="H104">
            <v>0</v>
          </cell>
        </row>
        <row r="105">
          <cell r="A105" t="str">
            <v>100000-000304</v>
          </cell>
          <cell r="B105" t="str">
            <v>DESCUENTOS VARIOS</v>
          </cell>
          <cell r="C105" t="str">
            <v>C000006</v>
          </cell>
          <cell r="D105" t="str">
            <v>NUEVA WAL MART DE MEXICO, S DE RL. DE C.V.</v>
          </cell>
          <cell r="E105">
            <v>-3</v>
          </cell>
          <cell r="F105">
            <v>-377.67</v>
          </cell>
          <cell r="G105">
            <v>-377.67</v>
          </cell>
          <cell r="H105">
            <v>0</v>
          </cell>
        </row>
        <row r="106">
          <cell r="A106" t="str">
            <v>108001-000101</v>
          </cell>
          <cell r="B106" t="str">
            <v>GV ANTI-HONGOS 1 L ATOM</v>
          </cell>
          <cell r="C106" t="str">
            <v>C000006</v>
          </cell>
          <cell r="D106" t="str">
            <v>NUEVA WAL MART DE MEXICO, S DE RL. DE C.V.</v>
          </cell>
          <cell r="E106">
            <v>2028</v>
          </cell>
          <cell r="F106">
            <v>35086.03</v>
          </cell>
          <cell r="G106">
            <v>14850.05</v>
          </cell>
          <cell r="H106">
            <v>0</v>
          </cell>
        </row>
        <row r="107">
          <cell r="E107">
            <v>0</v>
          </cell>
          <cell r="H107">
            <v>0</v>
          </cell>
        </row>
        <row r="108">
          <cell r="A108" t="str">
            <v>100000-000300</v>
          </cell>
          <cell r="B108" t="str">
            <v>DESCUENTO DISTRIBUCION</v>
          </cell>
          <cell r="C108" t="str">
            <v>C000009</v>
          </cell>
          <cell r="D108" t="str">
            <v>NUEVA WAL MART DE MEXICO, S DE RL DE C.V.</v>
          </cell>
          <cell r="E108">
            <v>-37</v>
          </cell>
          <cell r="F108">
            <v>-15034.81</v>
          </cell>
          <cell r="G108">
            <v>-15034.81</v>
          </cell>
          <cell r="H108">
            <v>0</v>
          </cell>
        </row>
        <row r="109">
          <cell r="A109" t="str">
            <v>100000-000302</v>
          </cell>
          <cell r="B109" t="str">
            <v>DESCUENTO PROMOCIONES</v>
          </cell>
          <cell r="C109" t="str">
            <v>C000009</v>
          </cell>
          <cell r="D109" t="str">
            <v>NUEVA WAL MART DE MEXICO, S DE RL DE C.V.</v>
          </cell>
          <cell r="E109">
            <v>-1</v>
          </cell>
          <cell r="F109">
            <v>-20578.41</v>
          </cell>
          <cell r="G109">
            <v>-20578.41</v>
          </cell>
          <cell r="H109">
            <v>0</v>
          </cell>
        </row>
        <row r="110">
          <cell r="A110" t="str">
            <v>100000-000304</v>
          </cell>
          <cell r="B110" t="str">
            <v>DESCUENTOS VARIOS</v>
          </cell>
          <cell r="C110" t="str">
            <v>C000009</v>
          </cell>
          <cell r="D110" t="str">
            <v>NUEVA WAL MART DE MEXICO, S DE RL DE C.V.</v>
          </cell>
          <cell r="E110">
            <v>-1</v>
          </cell>
          <cell r="F110">
            <v>-3874.52</v>
          </cell>
          <cell r="G110">
            <v>-3874.52</v>
          </cell>
          <cell r="H110">
            <v>0</v>
          </cell>
        </row>
        <row r="111">
          <cell r="A111" t="str">
            <v>108001-000101</v>
          </cell>
          <cell r="B111" t="str">
            <v>GV ANTI-HONGOS 1 L ATOM</v>
          </cell>
          <cell r="C111" t="str">
            <v>C000009</v>
          </cell>
          <cell r="D111" t="str">
            <v>NUEVA WAL MART DE MEXICO, S DE RL DE C.V.</v>
          </cell>
          <cell r="E111">
            <v>6672</v>
          </cell>
          <cell r="F111">
            <v>115430.92</v>
          </cell>
          <cell r="G111">
            <v>49184.26</v>
          </cell>
          <cell r="H111">
            <v>0</v>
          </cell>
        </row>
        <row r="112">
          <cell r="A112" t="str">
            <v>108001-000102</v>
          </cell>
          <cell r="B112" t="str">
            <v>GV ANTI-HONGOS 1 L REFILL</v>
          </cell>
          <cell r="C112" t="str">
            <v>C000009</v>
          </cell>
          <cell r="D112" t="str">
            <v>NUEVA WAL MART DE MEXICO, S DE RL DE C.V.</v>
          </cell>
          <cell r="E112">
            <v>2484</v>
          </cell>
          <cell r="F112">
            <v>32639.759999999998</v>
          </cell>
          <cell r="G112">
            <v>13348.05</v>
          </cell>
          <cell r="H112">
            <v>0</v>
          </cell>
        </row>
        <row r="113">
          <cell r="E113">
            <v>0</v>
          </cell>
          <cell r="H113">
            <v>0</v>
          </cell>
        </row>
        <row r="114">
          <cell r="A114" t="str">
            <v>100000-000300</v>
          </cell>
          <cell r="B114" t="str">
            <v>DESCUENTO DISTRIBUCION</v>
          </cell>
          <cell r="C114" t="str">
            <v>C000013</v>
          </cell>
          <cell r="D114" t="str">
            <v>SAM'S / WALMART</v>
          </cell>
          <cell r="E114">
            <v>-4</v>
          </cell>
          <cell r="F114">
            <v>-4775.24</v>
          </cell>
          <cell r="G114">
            <v>-4775.24</v>
          </cell>
          <cell r="H114">
            <v>0</v>
          </cell>
        </row>
        <row r="115">
          <cell r="A115" t="str">
            <v>101001-000607</v>
          </cell>
          <cell r="B115" t="str">
            <v>NOW ALL PURPOSE SUPER DEGREASER 5/1 L</v>
          </cell>
          <cell r="C115" t="str">
            <v>C000013</v>
          </cell>
          <cell r="D115" t="str">
            <v>SAM'S / WALMART</v>
          </cell>
          <cell r="E115">
            <v>896</v>
          </cell>
          <cell r="F115">
            <v>95504.7</v>
          </cell>
          <cell r="G115">
            <v>50727.82</v>
          </cell>
          <cell r="H115">
            <v>49.974196428571425</v>
          </cell>
          <cell r="I115">
            <v>106.59006696428571</v>
          </cell>
        </row>
        <row r="117">
          <cell r="A117" t="str">
            <v>100000-000300</v>
          </cell>
          <cell r="B117" t="str">
            <v>DESCUENTO DISTRIBUCION</v>
          </cell>
          <cell r="C117" t="str">
            <v>C000128</v>
          </cell>
          <cell r="D117" t="str">
            <v>HOME DEPOT MEXICO, S DE RL. DE C.V.</v>
          </cell>
          <cell r="E117">
            <v>-2</v>
          </cell>
          <cell r="F117">
            <v>-856.89</v>
          </cell>
          <cell r="G117">
            <v>-856.89</v>
          </cell>
          <cell r="H117">
            <v>0</v>
          </cell>
          <cell r="I117">
            <v>428.44499999999999</v>
          </cell>
        </row>
        <row r="118">
          <cell r="A118" t="str">
            <v>100000-000304</v>
          </cell>
          <cell r="B118" t="str">
            <v>DESCUENTOS VARIOS</v>
          </cell>
          <cell r="C118" t="str">
            <v>C000128</v>
          </cell>
          <cell r="D118" t="str">
            <v>HOME DEPOT MEXICO, S DE RL. DE C.V.</v>
          </cell>
          <cell r="E118">
            <v>-41</v>
          </cell>
          <cell r="F118">
            <v>-48904.86</v>
          </cell>
          <cell r="G118">
            <v>-48904.86</v>
          </cell>
          <cell r="H118">
            <v>0</v>
          </cell>
          <cell r="I118">
            <v>1192.8014634146341</v>
          </cell>
        </row>
        <row r="119">
          <cell r="A119" t="str">
            <v>101001-001200</v>
          </cell>
          <cell r="B119" t="str">
            <v>NOW MULTIUSOS 1 L (CAJA/12 PZAS)</v>
          </cell>
          <cell r="C119" t="str">
            <v>C000128</v>
          </cell>
          <cell r="D119" t="str">
            <v>HOME DEPOT MEXICO, S DE RL. DE C.V.</v>
          </cell>
          <cell r="E119">
            <v>151</v>
          </cell>
          <cell r="F119">
            <v>42853.8</v>
          </cell>
          <cell r="G119">
            <v>22580.639999999999</v>
          </cell>
          <cell r="H119">
            <v>134.25933774834439</v>
          </cell>
          <cell r="I119">
            <v>283.8</v>
          </cell>
        </row>
        <row r="120">
          <cell r="A120" t="str">
            <v>101003-001200</v>
          </cell>
          <cell r="B120" t="str">
            <v>NOW COCINA 1 L (CAJA 12PZAS)</v>
          </cell>
          <cell r="C120" t="str">
            <v>C000128</v>
          </cell>
          <cell r="D120" t="str">
            <v>HOME DEPOT MEXICO, S DE RL. DE C.V.</v>
          </cell>
          <cell r="E120">
            <v>206</v>
          </cell>
          <cell r="F120">
            <v>53518.8</v>
          </cell>
          <cell r="G120">
            <v>28435.86</v>
          </cell>
          <cell r="H120">
            <v>121.76184466019419</v>
          </cell>
          <cell r="I120">
            <v>259.8</v>
          </cell>
        </row>
        <row r="121">
          <cell r="A121" t="str">
            <v>101004-001200</v>
          </cell>
          <cell r="B121" t="str">
            <v>NOW VIDRIOS 1 L (CAJA/12 PZAS)</v>
          </cell>
          <cell r="C121" t="str">
            <v>C000128</v>
          </cell>
          <cell r="D121" t="str">
            <v>HOME DEPOT MEXICO, S DE RL. DE C.V.</v>
          </cell>
          <cell r="E121">
            <v>346</v>
          </cell>
          <cell r="F121">
            <v>88022.399999999994</v>
          </cell>
          <cell r="G121">
            <v>53803.35</v>
          </cell>
          <cell r="H121">
            <v>98.898988439306351</v>
          </cell>
          <cell r="I121">
            <v>254.39999999999998</v>
          </cell>
        </row>
        <row r="122">
          <cell r="A122" t="str">
            <v>101008-001200</v>
          </cell>
          <cell r="B122" t="str">
            <v>NOW BAÑOS 1 L (CAJA/12 PZAS)</v>
          </cell>
          <cell r="C122" t="str">
            <v>C000128</v>
          </cell>
          <cell r="D122" t="str">
            <v>HOME DEPOT MEXICO, S DE RL. DE C.V.</v>
          </cell>
          <cell r="E122">
            <v>307</v>
          </cell>
          <cell r="F122">
            <v>93389.4</v>
          </cell>
          <cell r="G122">
            <v>55951.01</v>
          </cell>
          <cell r="H122">
            <v>121.94915309446252</v>
          </cell>
          <cell r="I122">
            <v>304.2</v>
          </cell>
        </row>
        <row r="123">
          <cell r="A123" t="str">
            <v>101017-001200</v>
          </cell>
          <cell r="B123" t="str">
            <v>NOW LIMON 2 L (CAJA/6 PZAS)</v>
          </cell>
          <cell r="C123" t="str">
            <v>C000128</v>
          </cell>
          <cell r="D123" t="str">
            <v>HOME DEPOT MEXICO, S DE RL. DE C.V.</v>
          </cell>
          <cell r="E123">
            <v>212</v>
          </cell>
          <cell r="F123">
            <v>24168</v>
          </cell>
          <cell r="G123">
            <v>6294.85</v>
          </cell>
          <cell r="H123">
            <v>84.307311320754721</v>
          </cell>
          <cell r="I123">
            <v>114</v>
          </cell>
        </row>
        <row r="125">
          <cell r="A125" t="str">
            <v>101006-000501</v>
          </cell>
          <cell r="B125" t="str">
            <v>NOW DETERGENTE PARA ROPA 5 L</v>
          </cell>
          <cell r="C125" t="str">
            <v>C000426</v>
          </cell>
          <cell r="D125" t="str">
            <v>PRO-MEX CLEANERS GROUP, INC</v>
          </cell>
          <cell r="E125">
            <v>1512</v>
          </cell>
          <cell r="F125">
            <v>55120.87</v>
          </cell>
          <cell r="G125">
            <v>12787.18</v>
          </cell>
          <cell r="H125">
            <v>27.998472222222222</v>
          </cell>
          <cell r="I125">
            <v>36.455601851851853</v>
          </cell>
        </row>
        <row r="126">
          <cell r="A126" t="str">
            <v>101007-000501</v>
          </cell>
          <cell r="B126" t="str">
            <v>NOW SUAVIZANTE DE TELAS 5 L</v>
          </cell>
          <cell r="C126" t="str">
            <v>C000426</v>
          </cell>
          <cell r="D126" t="str">
            <v>PRO-MEX CLEANERS GROUP, INC</v>
          </cell>
          <cell r="E126">
            <v>1008</v>
          </cell>
          <cell r="F126">
            <v>41340.65</v>
          </cell>
          <cell r="G126">
            <v>9683.4699999999993</v>
          </cell>
          <cell r="H126">
            <v>31.405932539682539</v>
          </cell>
          <cell r="I126">
            <v>41.012549603174605</v>
          </cell>
        </row>
        <row r="127">
          <cell r="A127" t="str">
            <v>101016-000282</v>
          </cell>
          <cell r="B127" t="str">
            <v>NOW LAVATRASTES LIMON 2.80 L PR</v>
          </cell>
          <cell r="C127" t="str">
            <v>C000426</v>
          </cell>
          <cell r="D127" t="str">
            <v>PRO-MEX CLEANERS GROUP, INC</v>
          </cell>
          <cell r="E127">
            <v>1508</v>
          </cell>
          <cell r="F127">
            <v>63491.72</v>
          </cell>
          <cell r="G127">
            <v>9849.8700000000008</v>
          </cell>
          <cell r="H127">
            <v>35.571518567639259</v>
          </cell>
          <cell r="I127">
            <v>42.103262599469495</v>
          </cell>
        </row>
        <row r="128">
          <cell r="A128" t="str">
            <v>105000-000903</v>
          </cell>
          <cell r="B128" t="str">
            <v>NATURAL SCIENCE DETERGENTE 9 L PR</v>
          </cell>
          <cell r="C128" t="str">
            <v>C000426</v>
          </cell>
          <cell r="D128" t="str">
            <v>PRO-MEX CLEANERS GROUP, INC</v>
          </cell>
          <cell r="E128">
            <v>2500</v>
          </cell>
          <cell r="F128">
            <v>186304.21</v>
          </cell>
          <cell r="G128">
            <v>30780.09</v>
          </cell>
          <cell r="H128">
            <v>62.209648000000001</v>
          </cell>
          <cell r="I128">
            <v>74.521683999999993</v>
          </cell>
        </row>
        <row r="129">
          <cell r="A129" t="str">
            <v>101006-000903</v>
          </cell>
          <cell r="B129" t="str">
            <v>NOW DETERGENTE LIQUIDO PARA ROPA DE COLOR 9 L PR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109010-000501</v>
          </cell>
          <cell r="B130" t="str">
            <v>MM DESENGRASANTE AUTOMOTRIZ 5 L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109011-001001</v>
          </cell>
          <cell r="B131" t="str">
            <v>MM SHAMPOO AUTOMOTRIZ 10 L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109012-000601</v>
          </cell>
          <cell r="B132" t="str">
            <v>MM ABRILLANTADOR DE VINIL 5/1 L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105001-000903</v>
          </cell>
          <cell r="B133" t="str">
            <v>NATURAL SCIENCE SUAVIZANTE 9 L PR</v>
          </cell>
          <cell r="C133" t="str">
            <v>C000426</v>
          </cell>
          <cell r="D133" t="str">
            <v>PRO-MEX CLEANERS GROUP, INC</v>
          </cell>
          <cell r="E133">
            <v>1500</v>
          </cell>
          <cell r="F133">
            <v>119810.97</v>
          </cell>
          <cell r="G133">
            <v>15385.88</v>
          </cell>
          <cell r="H133">
            <v>69.616726666666665</v>
          </cell>
          <cell r="I133">
            <v>79.873980000000003</v>
          </cell>
        </row>
        <row r="134">
          <cell r="A134" t="str">
            <v>105002-000903</v>
          </cell>
          <cell r="B134" t="str">
            <v>NATURAL SCIENCE DETERGENTE ROPA OSCURA 9 L PR</v>
          </cell>
          <cell r="C134" t="str">
            <v>C000426</v>
          </cell>
          <cell r="D134" t="str">
            <v>PRO-MEX CLEANERS GROUP, INC</v>
          </cell>
          <cell r="E134">
            <v>920</v>
          </cell>
          <cell r="F134">
            <v>81332.44</v>
          </cell>
          <cell r="G134">
            <v>17638.21</v>
          </cell>
          <cell r="H134">
            <v>69.232858695652183</v>
          </cell>
          <cell r="I134">
            <v>88.404826086956518</v>
          </cell>
        </row>
        <row r="139">
          <cell r="A139" t="str">
            <v>Número de artículo</v>
          </cell>
          <cell r="B139" t="str">
            <v>Descripción del artículo</v>
          </cell>
          <cell r="C139" t="str">
            <v>Código de cliente</v>
          </cell>
          <cell r="D139" t="str">
            <v>Nombre del cliente</v>
          </cell>
          <cell r="E139" t="str">
            <v>Cantidad</v>
          </cell>
          <cell r="F139" t="str">
            <v>Importe de ventas</v>
          </cell>
          <cell r="G139" t="str">
            <v>Ganancia bruta</v>
          </cell>
          <cell r="H139" t="str">
            <v>COSTO OP.</v>
          </cell>
          <cell r="I139" t="str">
            <v>PRECIO</v>
          </cell>
        </row>
        <row r="140">
          <cell r="A140" t="str">
            <v>101001-000601</v>
          </cell>
          <cell r="B140" t="str">
            <v>NOW DESENGRASANTE MULTIUSOS 5/1 L</v>
          </cell>
          <cell r="C140" t="str">
            <v>C000024</v>
          </cell>
          <cell r="D140" t="str">
            <v>PEDRO VANEGAS MARTINEZ</v>
          </cell>
          <cell r="E140">
            <v>10</v>
          </cell>
          <cell r="F140">
            <v>568.97</v>
          </cell>
          <cell r="G140">
            <v>157.13</v>
          </cell>
          <cell r="H140">
            <v>41.184000000000005</v>
          </cell>
          <cell r="I140">
            <v>56.897000000000006</v>
          </cell>
        </row>
        <row r="141">
          <cell r="A141" t="str">
            <v>101008-000601</v>
          </cell>
          <cell r="B141" t="str">
            <v>NOW BAÑOS Y AZULEJOS 5/1 L</v>
          </cell>
          <cell r="C141" t="str">
            <v>C000024</v>
          </cell>
          <cell r="D141" t="str">
            <v>PEDRO VANEGAS MARTINEZ</v>
          </cell>
          <cell r="E141">
            <v>12</v>
          </cell>
          <cell r="F141">
            <v>682.76</v>
          </cell>
          <cell r="G141">
            <v>180.23</v>
          </cell>
          <cell r="H141">
            <v>41.877499999999998</v>
          </cell>
          <cell r="I141">
            <v>56.896666666666668</v>
          </cell>
        </row>
        <row r="142">
          <cell r="A142" t="str">
            <v>101017-000501</v>
          </cell>
          <cell r="B142" t="str">
            <v>NOW LIMPIADOR LIMON 5 L</v>
          </cell>
          <cell r="C142" t="str">
            <v>C000024</v>
          </cell>
          <cell r="D142" t="str">
            <v>PEDRO VANEGAS MARTINEZ</v>
          </cell>
          <cell r="E142">
            <v>15</v>
          </cell>
          <cell r="F142">
            <v>504.31</v>
          </cell>
          <cell r="G142">
            <v>90.08</v>
          </cell>
          <cell r="H142">
            <v>27.615333333333336</v>
          </cell>
          <cell r="I142">
            <v>33.620666666666665</v>
          </cell>
        </row>
        <row r="143">
          <cell r="A143" t="str">
            <v>102029-000501</v>
          </cell>
          <cell r="B143" t="str">
            <v>SENSACIONAL DETERGENTE 5 L</v>
          </cell>
          <cell r="C143" t="str">
            <v>C000024</v>
          </cell>
          <cell r="D143" t="str">
            <v>PEDRO VANEGAS MARTINEZ</v>
          </cell>
          <cell r="E143">
            <v>1</v>
          </cell>
          <cell r="F143">
            <v>47.41</v>
          </cell>
          <cell r="G143">
            <v>20.32</v>
          </cell>
          <cell r="H143">
            <v>27.089999999999996</v>
          </cell>
          <cell r="I143">
            <v>47.41</v>
          </cell>
        </row>
        <row r="144">
          <cell r="A144" t="str">
            <v>101001-002001</v>
          </cell>
          <cell r="B144" t="str">
            <v>NOW DESENGRASANTE MULTIUSOS 20 L</v>
          </cell>
          <cell r="C144" t="str">
            <v>C000063</v>
          </cell>
          <cell r="D144" t="str">
            <v>JOSE JUAN VARGAS MARTINEZ</v>
          </cell>
          <cell r="E144">
            <v>16</v>
          </cell>
          <cell r="F144">
            <v>2303.46</v>
          </cell>
          <cell r="G144">
            <v>702.45</v>
          </cell>
          <cell r="H144">
            <v>100.063125</v>
          </cell>
          <cell r="I144">
            <v>143.96625</v>
          </cell>
        </row>
        <row r="145">
          <cell r="A145" t="str">
            <v>102026-002001</v>
          </cell>
          <cell r="B145" t="str">
            <v>SENSACIONAL SUAVIZANTE 20 L</v>
          </cell>
          <cell r="C145" t="str">
            <v>C000063</v>
          </cell>
          <cell r="D145" t="str">
            <v>JOSE JUAN VARGAS MARTINEZ</v>
          </cell>
          <cell r="E145">
            <v>14</v>
          </cell>
          <cell r="F145">
            <v>2534.4699999999998</v>
          </cell>
          <cell r="G145">
            <v>-3165.51</v>
          </cell>
          <cell r="H145">
            <v>407.14142857142855</v>
          </cell>
          <cell r="I145">
            <v>181.03357142857141</v>
          </cell>
        </row>
        <row r="146">
          <cell r="A146" t="str">
            <v>102029-002001</v>
          </cell>
          <cell r="B146" t="str">
            <v>SENSACIONAL DETERGENTE 20 L</v>
          </cell>
          <cell r="C146" t="str">
            <v>C000063</v>
          </cell>
          <cell r="D146" t="str">
            <v>JOSE JUAN VARGAS MARTINEZ</v>
          </cell>
          <cell r="E146">
            <v>15</v>
          </cell>
          <cell r="F146">
            <v>2948.3</v>
          </cell>
          <cell r="G146">
            <v>1119.45</v>
          </cell>
          <cell r="H146">
            <v>121.92333333333335</v>
          </cell>
          <cell r="I146">
            <v>196.55333333333334</v>
          </cell>
        </row>
        <row r="147">
          <cell r="A147" t="str">
            <v>101001-002001</v>
          </cell>
          <cell r="B147" t="str">
            <v>NOW DESENGRASANTE MULTIUSOS 20 L</v>
          </cell>
          <cell r="C147" t="str">
            <v>C000064</v>
          </cell>
          <cell r="D147" t="str">
            <v>KRISTOPHER ISRAEL ARANDA GARCIA</v>
          </cell>
          <cell r="E147">
            <v>10</v>
          </cell>
          <cell r="F147">
            <v>1543.1</v>
          </cell>
          <cell r="G147">
            <v>542.47</v>
          </cell>
          <cell r="H147">
            <v>100.06299999999999</v>
          </cell>
          <cell r="I147">
            <v>154.31</v>
          </cell>
        </row>
        <row r="148">
          <cell r="A148" t="str">
            <v>102002-001001</v>
          </cell>
          <cell r="B148" t="str">
            <v>SENSACIONAL LIMPIADOR LAVANDA 10 L</v>
          </cell>
          <cell r="C148" t="str">
            <v>C000064</v>
          </cell>
          <cell r="D148" t="str">
            <v>KRISTOPHER ISRAEL ARANDA GARCIA</v>
          </cell>
          <cell r="E148">
            <v>2</v>
          </cell>
          <cell r="F148">
            <v>137.93</v>
          </cell>
          <cell r="G148">
            <v>46.54</v>
          </cell>
          <cell r="H148">
            <v>45.695000000000007</v>
          </cell>
          <cell r="I148">
            <v>68.965000000000003</v>
          </cell>
        </row>
        <row r="149">
          <cell r="A149" t="str">
            <v>102026-001001</v>
          </cell>
          <cell r="B149" t="str">
            <v>SENSACIONAL SUAVIZANTE 10 L</v>
          </cell>
          <cell r="C149" t="str">
            <v>C000064</v>
          </cell>
          <cell r="D149" t="str">
            <v>KRISTOPHER ISRAEL ARANDA GARCIA</v>
          </cell>
          <cell r="E149">
            <v>20</v>
          </cell>
          <cell r="F149">
            <v>1724.14</v>
          </cell>
          <cell r="G149">
            <v>512.16999999999996</v>
          </cell>
          <cell r="H149">
            <v>60.598500000000016</v>
          </cell>
          <cell r="I149">
            <v>86.207000000000008</v>
          </cell>
        </row>
        <row r="150">
          <cell r="A150" t="str">
            <v>102029-001001</v>
          </cell>
          <cell r="B150" t="str">
            <v>SENSACIONAL DETERGENTE 10 L</v>
          </cell>
          <cell r="C150" t="str">
            <v>C000064</v>
          </cell>
          <cell r="D150" t="str">
            <v>KRISTOPHER ISRAEL ARANDA GARCIA</v>
          </cell>
          <cell r="E150">
            <v>20</v>
          </cell>
          <cell r="F150">
            <v>1827.59</v>
          </cell>
          <cell r="G150">
            <v>834.36</v>
          </cell>
          <cell r="H150">
            <v>49.661499999999997</v>
          </cell>
          <cell r="I150">
            <v>91.379499999999993</v>
          </cell>
        </row>
        <row r="151">
          <cell r="A151" t="str">
            <v>101008-002001</v>
          </cell>
          <cell r="B151" t="str">
            <v>NOW BAÑOS Y AZULEJOS 20 L</v>
          </cell>
          <cell r="C151" t="str">
            <v>C000067</v>
          </cell>
          <cell r="D151" t="str">
            <v>JOEL JIMENEZ RODRIGUEZ</v>
          </cell>
          <cell r="E151">
            <v>2</v>
          </cell>
          <cell r="F151">
            <v>287.93</v>
          </cell>
          <cell r="G151">
            <v>96.74</v>
          </cell>
          <cell r="H151">
            <v>95.594999999999999</v>
          </cell>
          <cell r="I151">
            <v>143.965</v>
          </cell>
        </row>
        <row r="152">
          <cell r="A152" t="str">
            <v>101017-001001</v>
          </cell>
          <cell r="B152" t="str">
            <v>NOW LIMPIADOR LIMON 10 L</v>
          </cell>
          <cell r="C152" t="str">
            <v>C000067</v>
          </cell>
          <cell r="D152" t="str">
            <v>JOEL JIMENEZ RODRIGUEZ</v>
          </cell>
          <cell r="E152">
            <v>2</v>
          </cell>
          <cell r="F152">
            <v>124.14</v>
          </cell>
          <cell r="G152">
            <v>27.52</v>
          </cell>
          <cell r="H152">
            <v>48.31</v>
          </cell>
          <cell r="I152">
            <v>62.07</v>
          </cell>
        </row>
        <row r="153">
          <cell r="A153" t="str">
            <v>101017-002001</v>
          </cell>
          <cell r="B153" t="str">
            <v>NOW LIMPIADOR LIMON 20 L</v>
          </cell>
          <cell r="C153" t="str">
            <v>C000067</v>
          </cell>
          <cell r="D153" t="str">
            <v>JOEL JIMENEZ RODRIGUEZ</v>
          </cell>
          <cell r="E153">
            <v>1</v>
          </cell>
          <cell r="F153">
            <v>143.97</v>
          </cell>
          <cell r="G153">
            <v>23.15</v>
          </cell>
          <cell r="H153">
            <v>120.82</v>
          </cell>
          <cell r="I153">
            <v>143.97</v>
          </cell>
        </row>
        <row r="154">
          <cell r="A154" t="str">
            <v>102002-002001</v>
          </cell>
          <cell r="B154" t="str">
            <v>SENSACIONAL LIMPIADOR LAVANDA 20 L</v>
          </cell>
          <cell r="C154" t="str">
            <v>C000067</v>
          </cell>
          <cell r="D154" t="str">
            <v>JOEL JIMENEZ RODRIGUEZ</v>
          </cell>
          <cell r="E154">
            <v>1</v>
          </cell>
          <cell r="F154">
            <v>143.97</v>
          </cell>
          <cell r="G154">
            <v>52.03</v>
          </cell>
          <cell r="H154">
            <v>91.94</v>
          </cell>
          <cell r="I154">
            <v>143.97</v>
          </cell>
        </row>
        <row r="155">
          <cell r="A155" t="str">
            <v>102015-002001</v>
          </cell>
          <cell r="B155" t="str">
            <v>SENSACIONAL BLANQUEADOR 20 L</v>
          </cell>
          <cell r="C155" t="str">
            <v>C000067</v>
          </cell>
          <cell r="D155" t="str">
            <v>JOEL JIMENEZ RODRIGUEZ</v>
          </cell>
          <cell r="E155">
            <v>4</v>
          </cell>
          <cell r="F155">
            <v>382.76</v>
          </cell>
          <cell r="G155">
            <v>110.37</v>
          </cell>
          <cell r="H155">
            <v>68.097499999999997</v>
          </cell>
          <cell r="I155">
            <v>95.69</v>
          </cell>
        </row>
        <row r="156">
          <cell r="A156" t="str">
            <v>102026-001001</v>
          </cell>
          <cell r="B156" t="str">
            <v>SENSACIONAL SUAVIZANTE 10 L</v>
          </cell>
          <cell r="C156" t="str">
            <v>C000067</v>
          </cell>
          <cell r="D156" t="str">
            <v>JOEL JIMENEZ RODRIGUEZ</v>
          </cell>
          <cell r="E156">
            <v>4</v>
          </cell>
          <cell r="F156">
            <v>334.48</v>
          </cell>
          <cell r="G156">
            <v>98.27</v>
          </cell>
          <cell r="H156">
            <v>59.052500000000009</v>
          </cell>
          <cell r="I156">
            <v>83.62</v>
          </cell>
        </row>
        <row r="157">
          <cell r="A157" t="str">
            <v>102029-001001</v>
          </cell>
          <cell r="B157" t="str">
            <v>SENSACIONAL DETERGENTE 10 L</v>
          </cell>
          <cell r="C157" t="str">
            <v>C000067</v>
          </cell>
          <cell r="D157" t="str">
            <v>JOEL JIMENEZ RODRIGUEZ</v>
          </cell>
          <cell r="E157">
            <v>2</v>
          </cell>
          <cell r="F157">
            <v>177.59</v>
          </cell>
          <cell r="G157">
            <v>75.56</v>
          </cell>
          <cell r="H157">
            <v>51.015000000000001</v>
          </cell>
          <cell r="I157">
            <v>88.795000000000002</v>
          </cell>
        </row>
        <row r="158">
          <cell r="A158" t="str">
            <v>101001-100000</v>
          </cell>
          <cell r="B158" t="str">
            <v>NOW DESENGRASANTE MULTIUSOS 1000 L</v>
          </cell>
          <cell r="C158" t="str">
            <v>C000071</v>
          </cell>
          <cell r="D158" t="str">
            <v>COMERCIALIZADORA MULTIGLOBAL DE MEXICO , SA DE C.V.</v>
          </cell>
          <cell r="E158">
            <v>1</v>
          </cell>
          <cell r="F158">
            <v>4905.17</v>
          </cell>
          <cell r="G158">
            <v>2011.43</v>
          </cell>
          <cell r="H158">
            <v>2893.74</v>
          </cell>
          <cell r="I158">
            <v>4905.17</v>
          </cell>
        </row>
        <row r="159">
          <cell r="A159" t="str">
            <v>101008-100000</v>
          </cell>
          <cell r="B159" t="str">
            <v>NOW BAÑOS Y AZULEJOS 1000 L</v>
          </cell>
          <cell r="C159" t="str">
            <v>C000071</v>
          </cell>
          <cell r="D159" t="str">
            <v>COMERCIALIZADORA MULTIGLOBAL DE MEXICO , SA DE C.V.</v>
          </cell>
          <cell r="E159">
            <v>1</v>
          </cell>
          <cell r="F159">
            <v>4905.17</v>
          </cell>
          <cell r="G159">
            <v>2225.2600000000002</v>
          </cell>
          <cell r="H159">
            <v>2679.91</v>
          </cell>
          <cell r="I159">
            <v>4905.17</v>
          </cell>
        </row>
        <row r="160">
          <cell r="A160" t="str">
            <v>101017-100000</v>
          </cell>
          <cell r="B160" t="str">
            <v>NOW LIMPIADOR LIMON 1000 L</v>
          </cell>
          <cell r="C160" t="str">
            <v>C000071</v>
          </cell>
          <cell r="D160" t="str">
            <v>COMERCIALIZADORA MULTIGLOBAL DE MEXICO , SA DE C.V.</v>
          </cell>
          <cell r="E160">
            <v>1</v>
          </cell>
          <cell r="F160">
            <v>4793.1000000000004</v>
          </cell>
          <cell r="G160">
            <v>839.8</v>
          </cell>
          <cell r="H160">
            <v>3953.3</v>
          </cell>
          <cell r="I160">
            <v>4793.1000000000004</v>
          </cell>
        </row>
        <row r="161">
          <cell r="A161" t="str">
            <v>102002-100000</v>
          </cell>
          <cell r="B161" t="str">
            <v>SENSACIONAL LIMPIADOR LAVANDA 1000 L</v>
          </cell>
          <cell r="C161" t="str">
            <v>C000071</v>
          </cell>
          <cell r="D161" t="str">
            <v>COMERCIALIZADORA MULTIGLOBAL DE MEXICO , SA DE C.V.</v>
          </cell>
          <cell r="E161">
            <v>1</v>
          </cell>
          <cell r="F161">
            <v>4793.1000000000004</v>
          </cell>
          <cell r="G161">
            <v>1419.78</v>
          </cell>
          <cell r="H161">
            <v>3373.3200000000006</v>
          </cell>
          <cell r="I161">
            <v>4793.1000000000004</v>
          </cell>
        </row>
        <row r="162">
          <cell r="A162" t="str">
            <v>102026-100000</v>
          </cell>
          <cell r="B162" t="str">
            <v>SENSACIONAL SUAVIZANTE 1000 L</v>
          </cell>
          <cell r="C162" t="str">
            <v>C000071</v>
          </cell>
          <cell r="D162" t="str">
            <v>COMERCIALIZADORA MULTIGLOBAL DE MEXICO , SA DE C.V.</v>
          </cell>
          <cell r="E162">
            <v>1</v>
          </cell>
          <cell r="F162">
            <v>6586.21</v>
          </cell>
          <cell r="G162">
            <v>1956.03</v>
          </cell>
          <cell r="H162">
            <v>4630.18</v>
          </cell>
          <cell r="I162">
            <v>6586.21</v>
          </cell>
        </row>
        <row r="163">
          <cell r="A163" t="str">
            <v>102029-100000</v>
          </cell>
          <cell r="B163" t="str">
            <v>SENSACIONAL DETERGENTE 1000 L</v>
          </cell>
          <cell r="C163" t="str">
            <v>C000071</v>
          </cell>
          <cell r="D163" t="str">
            <v>COMERCIALIZADORA MULTIGLOBAL DE MEXICO , SA DE C.V.</v>
          </cell>
          <cell r="E163">
            <v>1</v>
          </cell>
          <cell r="F163">
            <v>6732.76</v>
          </cell>
          <cell r="G163">
            <v>3137.05</v>
          </cell>
          <cell r="H163">
            <v>3595.71</v>
          </cell>
          <cell r="I163">
            <v>6732.76</v>
          </cell>
        </row>
        <row r="164">
          <cell r="A164" t="str">
            <v>102002-002001</v>
          </cell>
          <cell r="B164" t="str">
            <v>SENSACIONAL LIMPIADOR LAVANDA 20 L</v>
          </cell>
          <cell r="C164" t="str">
            <v>C000076</v>
          </cell>
          <cell r="D164" t="str">
            <v>PROVEEDORES Y MAQUILADORES, SA DE C.V.</v>
          </cell>
          <cell r="E164">
            <v>5</v>
          </cell>
          <cell r="F164">
            <v>719.83</v>
          </cell>
          <cell r="G164">
            <v>256.39999999999998</v>
          </cell>
          <cell r="H164">
            <v>92.686000000000007</v>
          </cell>
          <cell r="I164">
            <v>143.96600000000001</v>
          </cell>
        </row>
        <row r="165">
          <cell r="A165" t="str">
            <v>102015-002001</v>
          </cell>
          <cell r="B165" t="str">
            <v>SENSACIONAL BLANQUEADOR 20 L</v>
          </cell>
          <cell r="C165" t="str">
            <v>C000076</v>
          </cell>
          <cell r="D165" t="str">
            <v>PROVEEDORES Y MAQUILADORES, SA DE C.V.</v>
          </cell>
          <cell r="E165">
            <v>2</v>
          </cell>
          <cell r="F165">
            <v>191.38</v>
          </cell>
          <cell r="G165">
            <v>53.71</v>
          </cell>
          <cell r="H165">
            <v>68.834999999999994</v>
          </cell>
          <cell r="I165">
            <v>95.69</v>
          </cell>
        </row>
        <row r="166">
          <cell r="A166" t="str">
            <v>101008-000601</v>
          </cell>
          <cell r="B166" t="str">
            <v>NOW BAÑOS Y AZULEJOS 5/1 L</v>
          </cell>
          <cell r="C166" t="str">
            <v>C000113</v>
          </cell>
          <cell r="D166" t="str">
            <v>CONSULTORIA INTEGRAL TI SA DE C.V</v>
          </cell>
          <cell r="E166">
            <v>1</v>
          </cell>
          <cell r="F166">
            <v>56.9</v>
          </cell>
          <cell r="G166">
            <v>18.78</v>
          </cell>
          <cell r="H166">
            <v>38.119999999999997</v>
          </cell>
          <cell r="I166">
            <v>56.9</v>
          </cell>
        </row>
        <row r="167">
          <cell r="A167" t="str">
            <v>101021-001001</v>
          </cell>
          <cell r="B167" t="str">
            <v>NOW QUITAMANCHAS 10 L</v>
          </cell>
          <cell r="C167" t="str">
            <v>C000113</v>
          </cell>
          <cell r="D167" t="str">
            <v>CONSULTORIA INTEGRAL TI SA DE C.V</v>
          </cell>
          <cell r="E167">
            <v>1</v>
          </cell>
          <cell r="F167">
            <v>96.55</v>
          </cell>
          <cell r="G167">
            <v>26.03</v>
          </cell>
          <cell r="H167">
            <v>70.52</v>
          </cell>
          <cell r="I167">
            <v>96.55</v>
          </cell>
        </row>
        <row r="168">
          <cell r="A168" t="str">
            <v>102002-002001</v>
          </cell>
          <cell r="B168" t="str">
            <v>SENSACIONAL LIMPIADOR LAVANDA 20 L</v>
          </cell>
          <cell r="C168" t="str">
            <v>C000113</v>
          </cell>
          <cell r="D168" t="str">
            <v>CONSULTORIA INTEGRAL TI SA DE C.V</v>
          </cell>
          <cell r="E168">
            <v>1</v>
          </cell>
          <cell r="F168">
            <v>143.97</v>
          </cell>
          <cell r="G168">
            <v>52.03</v>
          </cell>
          <cell r="H168">
            <v>91.94</v>
          </cell>
          <cell r="I168">
            <v>143.97</v>
          </cell>
        </row>
        <row r="169">
          <cell r="A169" t="str">
            <v>102026-002001</v>
          </cell>
          <cell r="B169" t="str">
            <v>SENSACIONAL SUAVIZANTE 20 L</v>
          </cell>
          <cell r="C169" t="str">
            <v>C000113</v>
          </cell>
          <cell r="D169" t="str">
            <v>CONSULTORIA INTEGRAL TI SA DE C.V</v>
          </cell>
          <cell r="E169">
            <v>1</v>
          </cell>
          <cell r="F169">
            <v>181.03</v>
          </cell>
          <cell r="G169">
            <v>-261.89999999999998</v>
          </cell>
          <cell r="H169">
            <v>442.92999999999995</v>
          </cell>
          <cell r="I169">
            <v>181.03</v>
          </cell>
        </row>
        <row r="170">
          <cell r="A170" t="str">
            <v>102029-002001</v>
          </cell>
          <cell r="B170" t="str">
            <v>SENSACIONAL DETERGENTE 20 L</v>
          </cell>
          <cell r="C170" t="str">
            <v>C000113</v>
          </cell>
          <cell r="D170" t="str">
            <v>CONSULTORIA INTEGRAL TI SA DE C.V</v>
          </cell>
          <cell r="E170">
            <v>1</v>
          </cell>
          <cell r="F170">
            <v>196.55</v>
          </cell>
          <cell r="G170">
            <v>74.63</v>
          </cell>
          <cell r="H170">
            <v>121.92000000000002</v>
          </cell>
          <cell r="I170">
            <v>196.55</v>
          </cell>
        </row>
        <row r="171">
          <cell r="A171" t="str">
            <v>100000-100003</v>
          </cell>
          <cell r="B171" t="str">
            <v>PRODUCTO PROMOCIONAL</v>
          </cell>
          <cell r="C171" t="str">
            <v>C000127</v>
          </cell>
          <cell r="D171" t="str">
            <v>VENTAS TELEMARKETING</v>
          </cell>
          <cell r="E171">
            <v>53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101001-000101</v>
          </cell>
          <cell r="B172" t="str">
            <v>NOW DESENGRASANTE MULTIUSOS 1 L</v>
          </cell>
          <cell r="C172" t="str">
            <v>C000127</v>
          </cell>
          <cell r="D172" t="str">
            <v>VENTAS TELEMARKETING</v>
          </cell>
          <cell r="E172">
            <v>59</v>
          </cell>
          <cell r="F172">
            <v>1068.0899999999999</v>
          </cell>
          <cell r="G172">
            <v>451.56</v>
          </cell>
          <cell r="H172">
            <v>10.449661016949152</v>
          </cell>
          <cell r="I172">
            <v>18.10322033898305</v>
          </cell>
        </row>
        <row r="173">
          <cell r="A173" t="str">
            <v>101001-000601</v>
          </cell>
          <cell r="B173" t="str">
            <v>NOW DESENGRASANTE MULTIUSOS 5/1 L</v>
          </cell>
          <cell r="C173" t="str">
            <v>C000127</v>
          </cell>
          <cell r="D173" t="str">
            <v>VENTAS TELEMARKETING</v>
          </cell>
          <cell r="E173">
            <v>32</v>
          </cell>
          <cell r="F173">
            <v>1820.71</v>
          </cell>
          <cell r="G173">
            <v>505.82</v>
          </cell>
          <cell r="H173">
            <v>41.090312500000003</v>
          </cell>
          <cell r="I173">
            <v>56.897187500000001</v>
          </cell>
        </row>
        <row r="174">
          <cell r="A174" t="str">
            <v>101001-002001</v>
          </cell>
          <cell r="B174" t="str">
            <v>NOW DESENGRASANTE MULTIUSOS 20 L</v>
          </cell>
          <cell r="C174" t="str">
            <v>C000127</v>
          </cell>
          <cell r="D174" t="str">
            <v>VENTAS TELEMARKETING</v>
          </cell>
          <cell r="E174">
            <v>4</v>
          </cell>
          <cell r="F174">
            <v>575.88</v>
          </cell>
          <cell r="G174">
            <v>175.64</v>
          </cell>
          <cell r="H174">
            <v>100.06</v>
          </cell>
          <cell r="I174">
            <v>143.97</v>
          </cell>
        </row>
        <row r="175">
          <cell r="A175" t="str">
            <v>101003-000101</v>
          </cell>
          <cell r="B175" t="str">
            <v>NOW DESENGRASANTE DE COCINA 1 L</v>
          </cell>
          <cell r="C175" t="str">
            <v>C000127</v>
          </cell>
          <cell r="D175" t="str">
            <v>VENTAS TELEMARKETING</v>
          </cell>
          <cell r="E175">
            <v>130</v>
          </cell>
          <cell r="F175">
            <v>2368.9299999999998</v>
          </cell>
          <cell r="G175">
            <v>811</v>
          </cell>
          <cell r="H175">
            <v>11.984076923076922</v>
          </cell>
          <cell r="I175">
            <v>18.222538461538459</v>
          </cell>
        </row>
        <row r="176">
          <cell r="A176" t="str">
            <v>101003-002001</v>
          </cell>
          <cell r="B176" t="str">
            <v>NOW DESENGRASANTE DE COCINA 20 L</v>
          </cell>
          <cell r="C176" t="str">
            <v>C000127</v>
          </cell>
          <cell r="D176" t="str">
            <v>VENTAS TELEMARKETING</v>
          </cell>
          <cell r="E176">
            <v>4</v>
          </cell>
          <cell r="F176">
            <v>603.44000000000005</v>
          </cell>
          <cell r="G176">
            <v>154.38999999999999</v>
          </cell>
          <cell r="H176">
            <v>112.26250000000002</v>
          </cell>
          <cell r="I176">
            <v>150.86000000000001</v>
          </cell>
        </row>
        <row r="177">
          <cell r="A177" t="str">
            <v>101004-000101</v>
          </cell>
          <cell r="B177" t="str">
            <v>NOW VIDRIOS Y SUPERFICIES 1 L</v>
          </cell>
          <cell r="C177" t="str">
            <v>C000127</v>
          </cell>
          <cell r="D177" t="str">
            <v>VENTAS TELEMARKETING</v>
          </cell>
          <cell r="E177">
            <v>32</v>
          </cell>
          <cell r="F177">
            <v>587.05999999999995</v>
          </cell>
          <cell r="G177">
            <v>321.24</v>
          </cell>
          <cell r="H177">
            <v>8.306874999999998</v>
          </cell>
          <cell r="I177">
            <v>18.345624999999998</v>
          </cell>
        </row>
        <row r="178">
          <cell r="A178" t="str">
            <v>101004-000110</v>
          </cell>
          <cell r="B178" t="str">
            <v>NOW LIMPIADOR VIDRIOS Y SUPERFICIES 1 L CR</v>
          </cell>
          <cell r="C178" t="str">
            <v>C000127</v>
          </cell>
          <cell r="D178" t="str">
            <v>VENTAS TELEMARKETING</v>
          </cell>
          <cell r="E178">
            <v>4</v>
          </cell>
          <cell r="F178">
            <v>72.41</v>
          </cell>
          <cell r="G178">
            <v>32.28</v>
          </cell>
          <cell r="H178">
            <v>10.032499999999999</v>
          </cell>
          <cell r="I178">
            <v>18.102499999999999</v>
          </cell>
        </row>
        <row r="179">
          <cell r="A179" t="str">
            <v>101004-000601</v>
          </cell>
          <cell r="B179" t="str">
            <v>NOW VIDRIOS Y SUPERFICIES 5/1 L</v>
          </cell>
          <cell r="C179" t="str">
            <v>C000127</v>
          </cell>
          <cell r="D179" t="str">
            <v>VENTAS TELEMARKETING</v>
          </cell>
          <cell r="E179">
            <v>2</v>
          </cell>
          <cell r="F179">
            <v>113.8</v>
          </cell>
          <cell r="G179">
            <v>46.14</v>
          </cell>
          <cell r="H179">
            <v>33.83</v>
          </cell>
          <cell r="I179">
            <v>56.9</v>
          </cell>
        </row>
        <row r="180">
          <cell r="A180" t="str">
            <v>101008-000101</v>
          </cell>
          <cell r="B180" t="str">
            <v>NOW BAÑOS Y AZULEJOS 1 L</v>
          </cell>
          <cell r="C180" t="str">
            <v>C000127</v>
          </cell>
          <cell r="D180" t="str">
            <v>VENTAS TELEMARKETING</v>
          </cell>
          <cell r="E180">
            <v>71</v>
          </cell>
          <cell r="F180">
            <v>1316.36</v>
          </cell>
          <cell r="G180">
            <v>601.05999999999995</v>
          </cell>
          <cell r="H180">
            <v>10.074647887323943</v>
          </cell>
          <cell r="I180">
            <v>18.540281690140844</v>
          </cell>
        </row>
        <row r="181">
          <cell r="A181" t="str">
            <v>101008-000601</v>
          </cell>
          <cell r="B181" t="str">
            <v>NOW BAÑOS Y AZULEJOS 5/1 L</v>
          </cell>
          <cell r="C181" t="str">
            <v>C000127</v>
          </cell>
          <cell r="D181" t="str">
            <v>VENTAS TELEMARKETING</v>
          </cell>
          <cell r="E181">
            <v>164</v>
          </cell>
          <cell r="F181">
            <v>9331.08</v>
          </cell>
          <cell r="G181">
            <v>2789.62</v>
          </cell>
          <cell r="H181">
            <v>39.886951219512198</v>
          </cell>
          <cell r="I181">
            <v>56.896829268292684</v>
          </cell>
        </row>
        <row r="182">
          <cell r="A182" t="str">
            <v>101008-002001</v>
          </cell>
          <cell r="B182" t="str">
            <v>NOW BAÑOS Y AZULEJOS 20 L</v>
          </cell>
          <cell r="C182" t="str">
            <v>C000127</v>
          </cell>
          <cell r="D182" t="str">
            <v>VENTAS TELEMARKETING</v>
          </cell>
          <cell r="E182">
            <v>31</v>
          </cell>
          <cell r="F182">
            <v>4462.99</v>
          </cell>
          <cell r="G182">
            <v>1542.8</v>
          </cell>
          <cell r="H182">
            <v>94.199677419354828</v>
          </cell>
          <cell r="I182">
            <v>143.96741935483871</v>
          </cell>
        </row>
        <row r="183">
          <cell r="A183" t="str">
            <v>101016-000281</v>
          </cell>
          <cell r="B183" t="str">
            <v>NOW LAVATRASTES LIMON 2.80 L MX</v>
          </cell>
          <cell r="C183" t="str">
            <v>C000127</v>
          </cell>
          <cell r="D183" t="str">
            <v>VENTAS TELEMARKETING</v>
          </cell>
          <cell r="E183">
            <v>74</v>
          </cell>
          <cell r="F183">
            <v>3189.62</v>
          </cell>
          <cell r="G183">
            <v>614.22</v>
          </cell>
          <cell r="H183">
            <v>34.802702702702696</v>
          </cell>
          <cell r="I183">
            <v>43.102972972972971</v>
          </cell>
        </row>
        <row r="184">
          <cell r="A184" t="str">
            <v>101017-000201</v>
          </cell>
          <cell r="B184" t="str">
            <v>NOW LIMPIADOR LIMON 2 L</v>
          </cell>
          <cell r="C184" t="str">
            <v>C000127</v>
          </cell>
          <cell r="D184" t="str">
            <v>VENTAS TELEMARKETING</v>
          </cell>
          <cell r="E184">
            <v>7</v>
          </cell>
          <cell r="F184">
            <v>108.62</v>
          </cell>
          <cell r="G184">
            <v>7.94</v>
          </cell>
          <cell r="H184">
            <v>14.382857142857144</v>
          </cell>
          <cell r="I184">
            <v>15.517142857142858</v>
          </cell>
        </row>
        <row r="185">
          <cell r="A185" t="str">
            <v>101017-000501</v>
          </cell>
          <cell r="B185" t="str">
            <v>NOW LIMPIADOR LIMON 5 L</v>
          </cell>
          <cell r="C185" t="str">
            <v>C000127</v>
          </cell>
          <cell r="D185" t="str">
            <v>VENTAS TELEMARKETING</v>
          </cell>
          <cell r="E185">
            <v>46</v>
          </cell>
          <cell r="F185">
            <v>1546.52</v>
          </cell>
          <cell r="G185">
            <v>287.67</v>
          </cell>
          <cell r="H185">
            <v>27.366304347826084</v>
          </cell>
          <cell r="I185">
            <v>33.619999999999997</v>
          </cell>
        </row>
        <row r="186">
          <cell r="A186" t="str">
            <v>101017-001001</v>
          </cell>
          <cell r="B186" t="str">
            <v>NOW LIMPIADOR LIMON 10 L</v>
          </cell>
          <cell r="C186" t="str">
            <v>C000127</v>
          </cell>
          <cell r="D186" t="str">
            <v>VENTAS TELEMARKETING</v>
          </cell>
          <cell r="E186">
            <v>12</v>
          </cell>
          <cell r="F186">
            <v>744.84</v>
          </cell>
          <cell r="G186">
            <v>165.13</v>
          </cell>
          <cell r="H186">
            <v>48.30916666666667</v>
          </cell>
          <cell r="I186">
            <v>62.07</v>
          </cell>
        </row>
        <row r="187">
          <cell r="A187" t="str">
            <v>101017-002001</v>
          </cell>
          <cell r="B187" t="str">
            <v>NOW LIMPIADOR LIMON 20 L</v>
          </cell>
          <cell r="C187" t="str">
            <v>C000127</v>
          </cell>
          <cell r="D187" t="str">
            <v>VENTAS TELEMARKETING</v>
          </cell>
          <cell r="E187">
            <v>6</v>
          </cell>
          <cell r="F187">
            <v>863.82</v>
          </cell>
          <cell r="G187">
            <v>138.03</v>
          </cell>
          <cell r="H187">
            <v>120.96500000000002</v>
          </cell>
          <cell r="I187">
            <v>143.97</v>
          </cell>
        </row>
        <row r="188">
          <cell r="A188" t="str">
            <v>101019-001001</v>
          </cell>
          <cell r="B188" t="str">
            <v>NOW LIMPIADOR MANZANA CANELA 10 L</v>
          </cell>
          <cell r="C188" t="str">
            <v>C000127</v>
          </cell>
          <cell r="D188" t="str">
            <v>VENTAS TELEMARKETING</v>
          </cell>
          <cell r="E188">
            <v>17</v>
          </cell>
          <cell r="F188">
            <v>1055.19</v>
          </cell>
          <cell r="G188">
            <v>466.64</v>
          </cell>
          <cell r="H188">
            <v>34.620588235294122</v>
          </cell>
          <cell r="I188">
            <v>62.07</v>
          </cell>
        </row>
        <row r="189">
          <cell r="A189" t="str">
            <v>101019-002002</v>
          </cell>
          <cell r="B189" t="str">
            <v>NOW LIMPIADOR MANZANA CANELA 20 L</v>
          </cell>
          <cell r="C189" t="str">
            <v>C000127</v>
          </cell>
          <cell r="D189" t="str">
            <v>VENTAS TELEMARKETING</v>
          </cell>
          <cell r="E189">
            <v>3</v>
          </cell>
          <cell r="F189">
            <v>431.91</v>
          </cell>
          <cell r="G189">
            <v>271.02</v>
          </cell>
          <cell r="H189">
            <v>53.630000000000017</v>
          </cell>
          <cell r="I189">
            <v>143.97</v>
          </cell>
        </row>
        <row r="190">
          <cell r="A190" t="str">
            <v>101021-000901</v>
          </cell>
          <cell r="B190" t="str">
            <v>NOW QUITAMANCHAS 9 L</v>
          </cell>
          <cell r="C190" t="str">
            <v>C000127</v>
          </cell>
          <cell r="D190" t="str">
            <v>VENTAS TELEMARKETING</v>
          </cell>
          <cell r="E190">
            <v>10</v>
          </cell>
          <cell r="F190">
            <v>870.7</v>
          </cell>
          <cell r="G190">
            <v>265.14999999999998</v>
          </cell>
          <cell r="H190">
            <v>60.555000000000007</v>
          </cell>
          <cell r="I190">
            <v>87.070000000000007</v>
          </cell>
        </row>
        <row r="191">
          <cell r="A191" t="str">
            <v>101021-001001</v>
          </cell>
          <cell r="B191" t="str">
            <v>NOW QUITAMANCHAS 10 L</v>
          </cell>
          <cell r="C191" t="str">
            <v>C000127</v>
          </cell>
          <cell r="D191" t="str">
            <v>VENTAS TELEMARKETING</v>
          </cell>
          <cell r="E191">
            <v>26</v>
          </cell>
          <cell r="F191">
            <v>2510.31</v>
          </cell>
          <cell r="G191">
            <v>718.49</v>
          </cell>
          <cell r="H191">
            <v>68.916153846153847</v>
          </cell>
          <cell r="I191">
            <v>96.550384615384615</v>
          </cell>
        </row>
        <row r="192">
          <cell r="A192" t="str">
            <v>102002-000501</v>
          </cell>
          <cell r="B192" t="str">
            <v>SENSACIONAL LIMPIADOR LAVANDA 5 L</v>
          </cell>
          <cell r="C192" t="str">
            <v>C000127</v>
          </cell>
          <cell r="D192" t="str">
            <v>VENTAS TELEMARKETING</v>
          </cell>
          <cell r="E192">
            <v>20</v>
          </cell>
          <cell r="F192">
            <v>672.4</v>
          </cell>
          <cell r="G192">
            <v>178.77</v>
          </cell>
          <cell r="H192">
            <v>24.6815</v>
          </cell>
          <cell r="I192">
            <v>33.619999999999997</v>
          </cell>
        </row>
        <row r="193">
          <cell r="A193" t="str">
            <v>102002-001001</v>
          </cell>
          <cell r="B193" t="str">
            <v>SENSACIONAL LIMPIADOR LAVANDA 10 L</v>
          </cell>
          <cell r="C193" t="str">
            <v>C000127</v>
          </cell>
          <cell r="D193" t="str">
            <v>VENTAS TELEMARKETING</v>
          </cell>
          <cell r="E193">
            <v>25</v>
          </cell>
          <cell r="F193">
            <v>1551.74</v>
          </cell>
          <cell r="G193">
            <v>409.31</v>
          </cell>
          <cell r="H193">
            <v>45.697200000000002</v>
          </cell>
          <cell r="I193">
            <v>62.069600000000001</v>
          </cell>
        </row>
        <row r="194">
          <cell r="A194" t="str">
            <v>102002-002001</v>
          </cell>
          <cell r="B194" t="str">
            <v>SENSACIONAL LIMPIADOR LAVANDA 20 L</v>
          </cell>
          <cell r="C194" t="str">
            <v>C000127</v>
          </cell>
          <cell r="D194" t="str">
            <v>VENTAS TELEMARKETING</v>
          </cell>
          <cell r="E194">
            <v>6</v>
          </cell>
          <cell r="F194">
            <v>863.82</v>
          </cell>
          <cell r="G194">
            <v>309.48</v>
          </cell>
          <cell r="H194">
            <v>92.39</v>
          </cell>
          <cell r="I194">
            <v>143.97</v>
          </cell>
        </row>
        <row r="195">
          <cell r="A195" t="str">
            <v>102004-000501</v>
          </cell>
          <cell r="B195" t="str">
            <v>SENSACIONAL LIMPIADOR PINO 5 L</v>
          </cell>
          <cell r="C195" t="str">
            <v>C000127</v>
          </cell>
          <cell r="D195" t="str">
            <v>VENTAS TELEMARKETING</v>
          </cell>
          <cell r="E195">
            <v>11</v>
          </cell>
          <cell r="F195">
            <v>369.82</v>
          </cell>
          <cell r="G195">
            <v>113.63</v>
          </cell>
          <cell r="H195">
            <v>23.29</v>
          </cell>
          <cell r="I195">
            <v>33.619999999999997</v>
          </cell>
        </row>
        <row r="196">
          <cell r="A196" t="str">
            <v>102004-001001</v>
          </cell>
          <cell r="B196" t="str">
            <v>SENSACIONAL LIMPIADOR PINO 10 L</v>
          </cell>
          <cell r="C196" t="str">
            <v>C000127</v>
          </cell>
          <cell r="D196" t="str">
            <v>VENTAS TELEMARKETING</v>
          </cell>
          <cell r="E196">
            <v>32</v>
          </cell>
          <cell r="F196">
            <v>1986.23</v>
          </cell>
          <cell r="G196">
            <v>607.65</v>
          </cell>
          <cell r="H196">
            <v>43.080624999999998</v>
          </cell>
          <cell r="I196">
            <v>62.069687500000001</v>
          </cell>
        </row>
        <row r="197">
          <cell r="A197" t="str">
            <v>102004-002001</v>
          </cell>
          <cell r="B197" t="str">
            <v>SENSACIONAL LIMPIADOR PINO 20 L</v>
          </cell>
          <cell r="C197" t="str">
            <v>C000127</v>
          </cell>
          <cell r="D197" t="str">
            <v>VENTAS TELEMARKETING</v>
          </cell>
          <cell r="E197">
            <v>18</v>
          </cell>
          <cell r="F197">
            <v>2609.52</v>
          </cell>
          <cell r="G197">
            <v>763.52</v>
          </cell>
          <cell r="H197">
            <v>102.55555555555556</v>
          </cell>
          <cell r="I197">
            <v>144.97333333333333</v>
          </cell>
        </row>
        <row r="198">
          <cell r="A198" t="str">
            <v>102015-002001</v>
          </cell>
          <cell r="B198" t="str">
            <v>SENSACIONAL BLANQUEADOR 20 L</v>
          </cell>
          <cell r="C198" t="str">
            <v>C000127</v>
          </cell>
          <cell r="D198" t="str">
            <v>VENTAS TELEMARKETING</v>
          </cell>
          <cell r="E198">
            <v>43</v>
          </cell>
          <cell r="F198">
            <v>4114.67</v>
          </cell>
          <cell r="G198">
            <v>1203.3900000000001</v>
          </cell>
          <cell r="H198">
            <v>67.704186046511623</v>
          </cell>
          <cell r="I198">
            <v>95.69</v>
          </cell>
        </row>
        <row r="199">
          <cell r="A199" t="str">
            <v>102026-000501</v>
          </cell>
          <cell r="B199" t="str">
            <v>SENSACIONAL SUAVIZANTE 5 L</v>
          </cell>
          <cell r="C199" t="str">
            <v>C000127</v>
          </cell>
          <cell r="D199" t="str">
            <v>VENTAS TELEMARKETING</v>
          </cell>
          <cell r="E199">
            <v>87</v>
          </cell>
          <cell r="F199">
            <v>3900.08</v>
          </cell>
          <cell r="G199">
            <v>998.87</v>
          </cell>
          <cell r="H199">
            <v>33.347241379310347</v>
          </cell>
          <cell r="I199">
            <v>44.828505747126435</v>
          </cell>
        </row>
        <row r="200">
          <cell r="A200" t="str">
            <v>102026-001001</v>
          </cell>
          <cell r="B200" t="str">
            <v>SENSACIONAL SUAVIZANTE 10 L</v>
          </cell>
          <cell r="C200" t="str">
            <v>C000127</v>
          </cell>
          <cell r="D200" t="str">
            <v>VENTAS TELEMARKETING</v>
          </cell>
          <cell r="E200">
            <v>70</v>
          </cell>
          <cell r="F200">
            <v>5853.4</v>
          </cell>
          <cell r="G200">
            <v>1626.91</v>
          </cell>
          <cell r="H200">
            <v>60.378428571428572</v>
          </cell>
          <cell r="I200">
            <v>83.61999999999999</v>
          </cell>
        </row>
        <row r="201">
          <cell r="A201" t="str">
            <v>102026-002001</v>
          </cell>
          <cell r="B201" t="str">
            <v>SENSACIONAL SUAVIZANTE 20 L</v>
          </cell>
          <cell r="C201" t="str">
            <v>C000127</v>
          </cell>
          <cell r="D201" t="str">
            <v>VENTAS TELEMARKETING</v>
          </cell>
          <cell r="E201">
            <v>110</v>
          </cell>
          <cell r="F201">
            <v>20068.759999999998</v>
          </cell>
          <cell r="G201">
            <v>-22458.55</v>
          </cell>
          <cell r="H201">
            <v>386.61190909090908</v>
          </cell>
          <cell r="I201">
            <v>182.4432727272727</v>
          </cell>
        </row>
        <row r="202">
          <cell r="A202" t="str">
            <v>102026-020801</v>
          </cell>
          <cell r="B202" t="str">
            <v>SENSACIONAL SUAVIZANTE 208 L</v>
          </cell>
          <cell r="C202" t="str">
            <v>C000127</v>
          </cell>
          <cell r="D202" t="str">
            <v>VENTAS TELEMARKETING</v>
          </cell>
          <cell r="E202">
            <v>1</v>
          </cell>
          <cell r="F202">
            <v>1905.17</v>
          </cell>
          <cell r="G202">
            <v>550.91999999999996</v>
          </cell>
          <cell r="H202">
            <v>1354.25</v>
          </cell>
          <cell r="I202">
            <v>1905.17</v>
          </cell>
        </row>
        <row r="203">
          <cell r="A203" t="str">
            <v>102029-000501</v>
          </cell>
          <cell r="B203" t="str">
            <v>SENSACIONAL DETERGENTE 5 L</v>
          </cell>
          <cell r="C203" t="str">
            <v>C000127</v>
          </cell>
          <cell r="D203" t="str">
            <v>VENTAS TELEMARKETING</v>
          </cell>
          <cell r="E203">
            <v>96</v>
          </cell>
          <cell r="F203">
            <v>4551.68</v>
          </cell>
          <cell r="G203">
            <v>1924.79</v>
          </cell>
          <cell r="H203">
            <v>27.363437500000003</v>
          </cell>
          <cell r="I203">
            <v>47.413333333333334</v>
          </cell>
        </row>
        <row r="204">
          <cell r="A204" t="str">
            <v>102029-001001</v>
          </cell>
          <cell r="B204" t="str">
            <v>SENSACIONAL DETERGENTE 10 L</v>
          </cell>
          <cell r="C204" t="str">
            <v>C000127</v>
          </cell>
          <cell r="D204" t="str">
            <v>VENTAS TELEMARKETING</v>
          </cell>
          <cell r="E204">
            <v>69</v>
          </cell>
          <cell r="F204">
            <v>6126.68</v>
          </cell>
          <cell r="G204">
            <v>2634.53</v>
          </cell>
          <cell r="H204">
            <v>50.610869565217392</v>
          </cell>
          <cell r="I204">
            <v>88.792463768115951</v>
          </cell>
        </row>
        <row r="205">
          <cell r="A205" t="str">
            <v>102029-002001</v>
          </cell>
          <cell r="B205" t="str">
            <v>SENSACIONAL DETERGENTE 20 L</v>
          </cell>
          <cell r="C205" t="str">
            <v>C000127</v>
          </cell>
          <cell r="D205" t="str">
            <v>VENTAS TELEMARKETING</v>
          </cell>
          <cell r="E205">
            <v>101</v>
          </cell>
          <cell r="F205">
            <v>19851.650000000001</v>
          </cell>
          <cell r="G205">
            <v>7537.24</v>
          </cell>
          <cell r="H205">
            <v>121.92485148514854</v>
          </cell>
          <cell r="I205">
            <v>196.55099009900991</v>
          </cell>
        </row>
        <row r="206">
          <cell r="A206" t="str">
            <v>102029-020801</v>
          </cell>
          <cell r="B206" t="str">
            <v>SENSACIONAL DETERGENTE 208 L</v>
          </cell>
          <cell r="C206" t="str">
            <v>C000127</v>
          </cell>
          <cell r="D206" t="str">
            <v>VENTAS TELEMARKETING</v>
          </cell>
          <cell r="E206">
            <v>1</v>
          </cell>
          <cell r="F206">
            <v>2025.86</v>
          </cell>
          <cell r="G206">
            <v>857.11</v>
          </cell>
          <cell r="H206">
            <v>1168.75</v>
          </cell>
          <cell r="I206">
            <v>2025.86</v>
          </cell>
        </row>
        <row r="207">
          <cell r="A207" t="str">
            <v>105000-000901</v>
          </cell>
          <cell r="B207" t="str">
            <v>NATURAL SCIENCE DETERGENTE 9 L MX</v>
          </cell>
          <cell r="C207" t="str">
            <v>C000127</v>
          </cell>
          <cell r="D207" t="str">
            <v>VENTAS TELEMARKETING</v>
          </cell>
          <cell r="E207">
            <v>14</v>
          </cell>
          <cell r="F207">
            <v>1327.6</v>
          </cell>
          <cell r="G207">
            <v>581.38</v>
          </cell>
          <cell r="H207">
            <v>53.301428571428566</v>
          </cell>
          <cell r="I207">
            <v>94.828571428571422</v>
          </cell>
        </row>
        <row r="208">
          <cell r="A208" t="str">
            <v>105001-000901</v>
          </cell>
          <cell r="B208" t="str">
            <v>NATURAL SCIENCE SUAVIZANTE 9 L MX</v>
          </cell>
          <cell r="C208" t="str">
            <v>C000127</v>
          </cell>
          <cell r="D208" t="str">
            <v>VENTAS TELEMARKETING</v>
          </cell>
          <cell r="E208">
            <v>3</v>
          </cell>
          <cell r="F208">
            <v>266.37</v>
          </cell>
          <cell r="G208">
            <v>70.02</v>
          </cell>
          <cell r="H208">
            <v>65.45</v>
          </cell>
          <cell r="I208">
            <v>88.79</v>
          </cell>
        </row>
        <row r="209">
          <cell r="A209" t="str">
            <v>105002-000901</v>
          </cell>
          <cell r="B209" t="str">
            <v>NATURAL SCIENCE DETERGENTE ROPA OSCURA 9 L MX</v>
          </cell>
          <cell r="C209" t="str">
            <v>C000127</v>
          </cell>
          <cell r="D209" t="str">
            <v>VENTAS TELEMARKETING</v>
          </cell>
          <cell r="E209">
            <v>26</v>
          </cell>
          <cell r="F209">
            <v>2644.78</v>
          </cell>
          <cell r="G209">
            <v>907.78</v>
          </cell>
          <cell r="H209">
            <v>66.807692307692321</v>
          </cell>
          <cell r="I209">
            <v>101.72230769230769</v>
          </cell>
        </row>
        <row r="210">
          <cell r="A210" t="str">
            <v>101001-002001</v>
          </cell>
          <cell r="B210" t="str">
            <v>NOW DESENGRASANTE MULTIUSOS 20 L</v>
          </cell>
          <cell r="C210" t="str">
            <v>C000201</v>
          </cell>
          <cell r="D210" t="str">
            <v>ANGEL CADENA GUTIERREZ</v>
          </cell>
          <cell r="E210">
            <v>5</v>
          </cell>
          <cell r="F210">
            <v>719.83</v>
          </cell>
          <cell r="G210">
            <v>219.51</v>
          </cell>
          <cell r="H210">
            <v>100.06400000000001</v>
          </cell>
          <cell r="I210">
            <v>143.96600000000001</v>
          </cell>
        </row>
        <row r="211">
          <cell r="A211" t="str">
            <v>101008-002001</v>
          </cell>
          <cell r="B211" t="str">
            <v>NOW BAÑOS Y AZULEJOS 20 L</v>
          </cell>
          <cell r="C211" t="str">
            <v>C000201</v>
          </cell>
          <cell r="D211" t="str">
            <v>ANGEL CADENA GUTIERREZ</v>
          </cell>
          <cell r="E211">
            <v>4</v>
          </cell>
          <cell r="F211">
            <v>575.86</v>
          </cell>
          <cell r="G211">
            <v>199.66</v>
          </cell>
          <cell r="H211">
            <v>94.050000000000011</v>
          </cell>
          <cell r="I211">
            <v>143.965</v>
          </cell>
        </row>
        <row r="212">
          <cell r="A212" t="str">
            <v>102026-100000</v>
          </cell>
          <cell r="B212" t="str">
            <v>SENSACIONAL SUAVIZANTE 1000 L</v>
          </cell>
          <cell r="C212" t="str">
            <v>C000201</v>
          </cell>
          <cell r="D212" t="str">
            <v>ANGEL CADENA GUTIERREZ</v>
          </cell>
          <cell r="E212">
            <v>1</v>
          </cell>
          <cell r="F212">
            <v>6758.62</v>
          </cell>
          <cell r="G212">
            <v>2128.44</v>
          </cell>
          <cell r="H212">
            <v>4630.18</v>
          </cell>
          <cell r="I212">
            <v>6758.62</v>
          </cell>
        </row>
        <row r="213">
          <cell r="A213" t="str">
            <v>102015-002001</v>
          </cell>
          <cell r="B213" t="str">
            <v>SENSACIONAL BLANQUEADOR 20 L</v>
          </cell>
          <cell r="C213" t="str">
            <v>C000238</v>
          </cell>
          <cell r="D213" t="str">
            <v>INTERNATIONAL DARAVESA, SA DE C.V.</v>
          </cell>
          <cell r="E213">
            <v>2</v>
          </cell>
          <cell r="F213">
            <v>191.38</v>
          </cell>
          <cell r="G213">
            <v>53.71</v>
          </cell>
          <cell r="H213">
            <v>68.834999999999994</v>
          </cell>
          <cell r="I213">
            <v>95.69</v>
          </cell>
        </row>
        <row r="214">
          <cell r="A214" t="str">
            <v>102029-002001</v>
          </cell>
          <cell r="B214" t="str">
            <v>SENSACIONAL DETERGENTE 20 L</v>
          </cell>
          <cell r="C214" t="str">
            <v>C000238</v>
          </cell>
          <cell r="D214" t="str">
            <v>INTERNATIONAL DARAVESA, SA DE C.V.</v>
          </cell>
          <cell r="E214">
            <v>2</v>
          </cell>
          <cell r="F214">
            <v>393.1</v>
          </cell>
          <cell r="G214">
            <v>149.25</v>
          </cell>
          <cell r="H214">
            <v>121.92500000000001</v>
          </cell>
          <cell r="I214">
            <v>196.55</v>
          </cell>
        </row>
        <row r="215">
          <cell r="A215" t="str">
            <v>101001-002001</v>
          </cell>
          <cell r="B215" t="str">
            <v>NOW DESENGRASANTE MULTIUSOS 20 L</v>
          </cell>
          <cell r="C215" t="str">
            <v>C000252</v>
          </cell>
          <cell r="D215" t="str">
            <v>HOTEL MONTREAL SA</v>
          </cell>
          <cell r="E215">
            <v>1</v>
          </cell>
          <cell r="F215">
            <v>154.31</v>
          </cell>
          <cell r="G215">
            <v>54.25</v>
          </cell>
          <cell r="H215">
            <v>100.06</v>
          </cell>
          <cell r="I215">
            <v>154.31</v>
          </cell>
        </row>
        <row r="216">
          <cell r="A216" t="str">
            <v>101021-001001</v>
          </cell>
          <cell r="B216" t="str">
            <v>NOW QUITAMANCHAS 10 L</v>
          </cell>
          <cell r="C216" t="str">
            <v>C000252</v>
          </cell>
          <cell r="D216" t="str">
            <v>HOTEL MONTREAL SA</v>
          </cell>
          <cell r="E216">
            <v>2</v>
          </cell>
          <cell r="F216">
            <v>203.45</v>
          </cell>
          <cell r="G216">
            <v>66.599999999999994</v>
          </cell>
          <cell r="H216">
            <v>68.424999999999997</v>
          </cell>
          <cell r="I216">
            <v>101.72499999999999</v>
          </cell>
        </row>
        <row r="217">
          <cell r="A217" t="str">
            <v>102004-002001</v>
          </cell>
          <cell r="B217" t="str">
            <v>SENSACIONAL LIMPIADOR PINO 20 L</v>
          </cell>
          <cell r="C217" t="str">
            <v>C000252</v>
          </cell>
          <cell r="D217" t="str">
            <v>HOTEL MONTREAL SA</v>
          </cell>
          <cell r="E217">
            <v>2</v>
          </cell>
          <cell r="F217">
            <v>300</v>
          </cell>
          <cell r="G217">
            <v>94.89</v>
          </cell>
          <cell r="H217">
            <v>102.55500000000001</v>
          </cell>
          <cell r="I217">
            <v>150</v>
          </cell>
        </row>
        <row r="218">
          <cell r="A218" t="str">
            <v>102015-002001</v>
          </cell>
          <cell r="B218" t="str">
            <v>SENSACIONAL BLANQUEADOR 20 L</v>
          </cell>
          <cell r="C218" t="str">
            <v>C000252</v>
          </cell>
          <cell r="D218" t="str">
            <v>HOTEL MONTREAL SA</v>
          </cell>
          <cell r="E218">
            <v>34</v>
          </cell>
          <cell r="F218">
            <v>3400</v>
          </cell>
          <cell r="G218">
            <v>1059.56</v>
          </cell>
          <cell r="H218">
            <v>68.836470588235301</v>
          </cell>
          <cell r="I218">
            <v>100</v>
          </cell>
        </row>
        <row r="219">
          <cell r="A219" t="str">
            <v>102029-002001</v>
          </cell>
          <cell r="B219" t="str">
            <v>SENSACIONAL DETERGENTE 20 L</v>
          </cell>
          <cell r="C219" t="str">
            <v>C000252</v>
          </cell>
          <cell r="D219" t="str">
            <v>HOTEL MONTREAL SA</v>
          </cell>
          <cell r="E219">
            <v>26</v>
          </cell>
          <cell r="F219">
            <v>5379.31</v>
          </cell>
          <cell r="G219">
            <v>2209.3200000000002</v>
          </cell>
          <cell r="H219">
            <v>121.92269230769232</v>
          </cell>
          <cell r="I219">
            <v>206.89653846153848</v>
          </cell>
        </row>
        <row r="220">
          <cell r="A220" t="str">
            <v>101017-000501</v>
          </cell>
          <cell r="B220" t="str">
            <v>NOW LIMPIADOR LIMON 5 L</v>
          </cell>
          <cell r="C220" t="str">
            <v>C000273</v>
          </cell>
          <cell r="D220" t="str">
            <v>ALFA DENDRO S DE RL DE CV</v>
          </cell>
          <cell r="E220">
            <v>2</v>
          </cell>
          <cell r="F220">
            <v>67.239999999999995</v>
          </cell>
          <cell r="G220">
            <v>12.93</v>
          </cell>
          <cell r="H220">
            <v>27.154999999999998</v>
          </cell>
          <cell r="I220">
            <v>33.619999999999997</v>
          </cell>
        </row>
        <row r="221">
          <cell r="A221" t="str">
            <v>101017-002001</v>
          </cell>
          <cell r="B221" t="str">
            <v>NOW LIMPIADOR LIMON 20 L</v>
          </cell>
          <cell r="C221" t="str">
            <v>C000273</v>
          </cell>
          <cell r="D221" t="str">
            <v>ALFA DENDRO S DE RL DE CV</v>
          </cell>
          <cell r="E221">
            <v>1</v>
          </cell>
          <cell r="F221">
            <v>143.97</v>
          </cell>
          <cell r="G221">
            <v>22.86</v>
          </cell>
          <cell r="H221">
            <v>121.11</v>
          </cell>
          <cell r="I221">
            <v>143.97</v>
          </cell>
        </row>
        <row r="222">
          <cell r="A222" t="str">
            <v>102029-002001</v>
          </cell>
          <cell r="B222" t="str">
            <v>SENSACIONAL DETERGENTE 20 L</v>
          </cell>
          <cell r="C222" t="str">
            <v>C000273</v>
          </cell>
          <cell r="D222" t="str">
            <v>ALFA DENDRO S DE RL DE CV</v>
          </cell>
          <cell r="E222">
            <v>1</v>
          </cell>
          <cell r="F222">
            <v>196.55</v>
          </cell>
          <cell r="G222">
            <v>74.63</v>
          </cell>
          <cell r="H222">
            <v>121.92000000000002</v>
          </cell>
          <cell r="I222">
            <v>196.55</v>
          </cell>
        </row>
        <row r="223">
          <cell r="A223" t="str">
            <v>101001-002001</v>
          </cell>
          <cell r="B223" t="str">
            <v>NOW DESENGRASANTE MULTIUSOS 20 L</v>
          </cell>
          <cell r="C223" t="str">
            <v>C000275</v>
          </cell>
          <cell r="D223" t="str">
            <v>MAC SERVICIOS Y SUMINISTROS INDUSTRIALES SA DE CV</v>
          </cell>
          <cell r="E223">
            <v>4</v>
          </cell>
          <cell r="F223">
            <v>575.86</v>
          </cell>
          <cell r="G223">
            <v>175.61</v>
          </cell>
          <cell r="H223">
            <v>100.0625</v>
          </cell>
          <cell r="I223">
            <v>143.965</v>
          </cell>
        </row>
        <row r="224">
          <cell r="A224" t="str">
            <v>101016-000281</v>
          </cell>
          <cell r="B224" t="str">
            <v>NOW LAVATRASTES LIMON 2.80 L MX</v>
          </cell>
          <cell r="C224" t="str">
            <v>C000275</v>
          </cell>
          <cell r="D224" t="str">
            <v>MAC SERVICIOS Y SUMINISTROS INDUSTRIALES SA DE CV</v>
          </cell>
          <cell r="E224">
            <v>1</v>
          </cell>
          <cell r="F224">
            <v>43.1</v>
          </cell>
          <cell r="G224">
            <v>8.69</v>
          </cell>
          <cell r="H224">
            <v>34.410000000000004</v>
          </cell>
          <cell r="I224">
            <v>43.1</v>
          </cell>
        </row>
        <row r="225">
          <cell r="A225" t="str">
            <v>101017-002001</v>
          </cell>
          <cell r="B225" t="str">
            <v>NOW LIMPIADOR LIMON 20 L</v>
          </cell>
          <cell r="C225" t="str">
            <v>C000275</v>
          </cell>
          <cell r="D225" t="str">
            <v>MAC SERVICIOS Y SUMINISTROS INDUSTRIALES SA DE CV</v>
          </cell>
          <cell r="E225">
            <v>2</v>
          </cell>
          <cell r="F225">
            <v>287.93</v>
          </cell>
          <cell r="G225">
            <v>46.29</v>
          </cell>
          <cell r="H225">
            <v>120.82000000000001</v>
          </cell>
          <cell r="I225">
            <v>143.965</v>
          </cell>
        </row>
        <row r="226">
          <cell r="A226" t="str">
            <v>102029-002001</v>
          </cell>
          <cell r="B226" t="str">
            <v>SENSACIONAL DETERGENTE 20 L</v>
          </cell>
          <cell r="C226" t="str">
            <v>C000275</v>
          </cell>
          <cell r="D226" t="str">
            <v>MAC SERVICIOS Y SUMINISTROS INDUSTRIALES SA DE CV</v>
          </cell>
          <cell r="E226">
            <v>1</v>
          </cell>
          <cell r="F226">
            <v>196.55</v>
          </cell>
          <cell r="G226">
            <v>74.63</v>
          </cell>
          <cell r="H226">
            <v>121.92000000000002</v>
          </cell>
          <cell r="I226">
            <v>196.55</v>
          </cell>
        </row>
        <row r="227">
          <cell r="A227" t="str">
            <v>101017-001001</v>
          </cell>
          <cell r="B227" t="str">
            <v>NOW LIMPIADOR LIMON 10 L</v>
          </cell>
          <cell r="C227" t="str">
            <v>C000302</v>
          </cell>
          <cell r="D227" t="str">
            <v>JOSE LUIS ESPINOSA COPADO</v>
          </cell>
          <cell r="E227">
            <v>40</v>
          </cell>
          <cell r="F227">
            <v>2482.7600000000002</v>
          </cell>
          <cell r="G227">
            <v>550.44000000000005</v>
          </cell>
          <cell r="H227">
            <v>48.308000000000007</v>
          </cell>
          <cell r="I227">
            <v>62.069000000000003</v>
          </cell>
        </row>
        <row r="228">
          <cell r="A228" t="str">
            <v>102004-001001</v>
          </cell>
          <cell r="B228" t="str">
            <v>SENSACIONAL LIMPIADOR PINO 10 L</v>
          </cell>
          <cell r="C228" t="str">
            <v>C000302</v>
          </cell>
          <cell r="D228" t="str">
            <v>JOSE LUIS ESPINOSA COPADO</v>
          </cell>
          <cell r="E228">
            <v>14</v>
          </cell>
          <cell r="F228">
            <v>868.97</v>
          </cell>
          <cell r="G228">
            <v>267.95999999999998</v>
          </cell>
          <cell r="H228">
            <v>42.929285714285712</v>
          </cell>
          <cell r="I228">
            <v>62.069285714285719</v>
          </cell>
        </row>
        <row r="229">
          <cell r="A229" t="str">
            <v>102015-002001</v>
          </cell>
          <cell r="B229" t="str">
            <v>SENSACIONAL BLANQUEADOR 20 L</v>
          </cell>
          <cell r="C229" t="str">
            <v>C000302</v>
          </cell>
          <cell r="D229" t="str">
            <v>JOSE LUIS ESPINOSA COPADO</v>
          </cell>
          <cell r="E229">
            <v>7</v>
          </cell>
          <cell r="F229">
            <v>669.83</v>
          </cell>
          <cell r="G229">
            <v>198.3</v>
          </cell>
          <cell r="H229">
            <v>67.361428571428576</v>
          </cell>
          <cell r="I229">
            <v>95.690000000000012</v>
          </cell>
        </row>
        <row r="230">
          <cell r="A230" t="str">
            <v>102026-001001</v>
          </cell>
          <cell r="B230" t="str">
            <v>SENSACIONAL SUAVIZANTE 10 L</v>
          </cell>
          <cell r="C230" t="str">
            <v>C000302</v>
          </cell>
          <cell r="D230" t="str">
            <v>JOSE LUIS ESPINOSA COPADO</v>
          </cell>
          <cell r="E230">
            <v>1</v>
          </cell>
          <cell r="F230">
            <v>83.62</v>
          </cell>
          <cell r="G230">
            <v>23.02</v>
          </cell>
          <cell r="H230">
            <v>60.600000000000009</v>
          </cell>
          <cell r="I230">
            <v>83.62</v>
          </cell>
        </row>
        <row r="231">
          <cell r="A231" t="str">
            <v>101001-002001</v>
          </cell>
          <cell r="B231" t="str">
            <v>NOW DESENGRASANTE MULTIUSOS 20 L</v>
          </cell>
          <cell r="C231" t="str">
            <v>C000342</v>
          </cell>
          <cell r="D231" t="str">
            <v>YLAGOR ARIZMENDI ELVIA</v>
          </cell>
          <cell r="E231">
            <v>1</v>
          </cell>
          <cell r="F231">
            <v>143.97</v>
          </cell>
          <cell r="G231">
            <v>43.91</v>
          </cell>
          <cell r="H231">
            <v>100.06</v>
          </cell>
          <cell r="I231">
            <v>143.97</v>
          </cell>
        </row>
        <row r="232">
          <cell r="A232" t="str">
            <v>101003-000101</v>
          </cell>
          <cell r="B232" t="str">
            <v>NOW DESENGRASANTE DE COCINA 1 L</v>
          </cell>
          <cell r="C232" t="str">
            <v>C000342</v>
          </cell>
          <cell r="D232" t="str">
            <v>YLAGOR ARIZMENDI ELVIA</v>
          </cell>
          <cell r="E232">
            <v>1</v>
          </cell>
          <cell r="F232">
            <v>18.100000000000001</v>
          </cell>
          <cell r="G232">
            <v>6.12</v>
          </cell>
          <cell r="H232">
            <v>11.98</v>
          </cell>
          <cell r="I232">
            <v>18.100000000000001</v>
          </cell>
        </row>
        <row r="233">
          <cell r="A233" t="str">
            <v>101008-000601</v>
          </cell>
          <cell r="B233" t="str">
            <v>NOW BAÑOS Y AZULEJOS 5/1 L</v>
          </cell>
          <cell r="C233" t="str">
            <v>C000342</v>
          </cell>
          <cell r="D233" t="str">
            <v>YLAGOR ARIZMENDI ELVIA</v>
          </cell>
          <cell r="E233">
            <v>1</v>
          </cell>
          <cell r="F233">
            <v>56.9</v>
          </cell>
          <cell r="G233">
            <v>18.77</v>
          </cell>
          <cell r="H233">
            <v>38.129999999999995</v>
          </cell>
          <cell r="I233">
            <v>56.9</v>
          </cell>
        </row>
        <row r="234">
          <cell r="A234" t="str">
            <v>101021-001001</v>
          </cell>
          <cell r="B234" t="str">
            <v>NOW QUITAMANCHAS 10 L</v>
          </cell>
          <cell r="C234" t="str">
            <v>C000342</v>
          </cell>
          <cell r="D234" t="str">
            <v>YLAGOR ARIZMENDI ELVIA</v>
          </cell>
          <cell r="E234">
            <v>1</v>
          </cell>
          <cell r="F234">
            <v>96.55</v>
          </cell>
          <cell r="G234">
            <v>26.03</v>
          </cell>
          <cell r="H234">
            <v>70.52</v>
          </cell>
          <cell r="I234">
            <v>96.55</v>
          </cell>
        </row>
        <row r="235">
          <cell r="A235" t="str">
            <v>102026-002001</v>
          </cell>
          <cell r="B235" t="str">
            <v>SENSACIONAL SUAVIZANTE 20 L</v>
          </cell>
          <cell r="C235" t="str">
            <v>C000342</v>
          </cell>
          <cell r="D235" t="str">
            <v>YLAGOR ARIZMENDI ELVIA</v>
          </cell>
          <cell r="E235">
            <v>2</v>
          </cell>
          <cell r="F235">
            <v>362.07</v>
          </cell>
          <cell r="G235">
            <v>-523.79</v>
          </cell>
          <cell r="H235">
            <v>442.92999999999995</v>
          </cell>
          <cell r="I235">
            <v>181.035</v>
          </cell>
        </row>
        <row r="236">
          <cell r="A236" t="str">
            <v>102029-002001</v>
          </cell>
          <cell r="B236" t="str">
            <v>SENSACIONAL DETERGENTE 20 L</v>
          </cell>
          <cell r="C236" t="str">
            <v>C000342</v>
          </cell>
          <cell r="D236" t="str">
            <v>YLAGOR ARIZMENDI ELVIA</v>
          </cell>
          <cell r="E236">
            <v>1</v>
          </cell>
          <cell r="F236">
            <v>196.55</v>
          </cell>
          <cell r="G236">
            <v>74.63</v>
          </cell>
          <cell r="H236">
            <v>121.92000000000002</v>
          </cell>
          <cell r="I236">
            <v>196.55</v>
          </cell>
        </row>
        <row r="237">
          <cell r="A237" t="str">
            <v>101008-000601</v>
          </cell>
          <cell r="B237" t="str">
            <v>NOW BAÑOS Y AZULEJOS 5/1 L</v>
          </cell>
          <cell r="C237" t="str">
            <v>C000349</v>
          </cell>
          <cell r="D237" t="str">
            <v>MARTHA LOPEZ RUIZ</v>
          </cell>
          <cell r="E237">
            <v>3</v>
          </cell>
          <cell r="F237">
            <v>170.69</v>
          </cell>
          <cell r="G237">
            <v>56.32</v>
          </cell>
          <cell r="H237">
            <v>38.123333333333335</v>
          </cell>
          <cell r="I237">
            <v>56.896666666666668</v>
          </cell>
        </row>
        <row r="238">
          <cell r="A238" t="str">
            <v>102026-000501</v>
          </cell>
          <cell r="B238" t="str">
            <v>SENSACIONAL SUAVIZANTE 5 L</v>
          </cell>
          <cell r="C238" t="str">
            <v>C000349</v>
          </cell>
          <cell r="D238" t="str">
            <v>MARTHA LOPEZ RUIZ</v>
          </cell>
          <cell r="E238">
            <v>1</v>
          </cell>
          <cell r="F238">
            <v>44.83</v>
          </cell>
          <cell r="G238">
            <v>11.85</v>
          </cell>
          <cell r="H238">
            <v>32.979999999999997</v>
          </cell>
          <cell r="I238">
            <v>44.83</v>
          </cell>
        </row>
        <row r="239">
          <cell r="A239" t="str">
            <v>102026-002001</v>
          </cell>
          <cell r="B239" t="str">
            <v>SENSACIONAL SUAVIZANTE 20 L</v>
          </cell>
          <cell r="C239" t="str">
            <v>C000349</v>
          </cell>
          <cell r="D239" t="str">
            <v>MARTHA LOPEZ RUIZ</v>
          </cell>
          <cell r="E239">
            <v>1</v>
          </cell>
          <cell r="F239">
            <v>181.03</v>
          </cell>
          <cell r="G239">
            <v>-261.89999999999998</v>
          </cell>
          <cell r="H239">
            <v>442.92999999999995</v>
          </cell>
          <cell r="I239">
            <v>181.03</v>
          </cell>
        </row>
        <row r="240">
          <cell r="A240" t="str">
            <v>101003-000101</v>
          </cell>
          <cell r="B240" t="str">
            <v>NOW DESENGRASANTE DE COCINA 1 L</v>
          </cell>
          <cell r="C240" t="str">
            <v>C000367</v>
          </cell>
          <cell r="D240" t="str">
            <v>CONSTRUCCIONES LEGORRETA SA DE CV</v>
          </cell>
          <cell r="E240">
            <v>2</v>
          </cell>
          <cell r="F240">
            <v>36.21</v>
          </cell>
          <cell r="G240">
            <v>12.24</v>
          </cell>
          <cell r="H240">
            <v>11.984999999999999</v>
          </cell>
          <cell r="I240">
            <v>18.105</v>
          </cell>
        </row>
        <row r="241">
          <cell r="A241" t="str">
            <v>101004-000101</v>
          </cell>
          <cell r="B241" t="str">
            <v>NOW VIDRIOS Y SUPERFICIES 1 L</v>
          </cell>
          <cell r="C241" t="str">
            <v>C000367</v>
          </cell>
          <cell r="D241" t="str">
            <v>CONSTRUCCIONES LEGORRETA SA DE CV</v>
          </cell>
          <cell r="E241">
            <v>2</v>
          </cell>
          <cell r="F241">
            <v>36.21</v>
          </cell>
          <cell r="G241">
            <v>19.600000000000001</v>
          </cell>
          <cell r="H241">
            <v>8.3049999999999997</v>
          </cell>
          <cell r="I241">
            <v>18.105</v>
          </cell>
        </row>
        <row r="242">
          <cell r="A242" t="str">
            <v>101008-000101</v>
          </cell>
          <cell r="B242" t="str">
            <v>NOW BAÑOS Y AZULEJOS 1 L</v>
          </cell>
          <cell r="C242" t="str">
            <v>C000367</v>
          </cell>
          <cell r="D242" t="str">
            <v>CONSTRUCCIONES LEGORRETA SA DE CV</v>
          </cell>
          <cell r="E242">
            <v>2</v>
          </cell>
          <cell r="F242">
            <v>36.21</v>
          </cell>
          <cell r="G242">
            <v>16.059999999999999</v>
          </cell>
          <cell r="H242">
            <v>10.075000000000001</v>
          </cell>
          <cell r="I242">
            <v>18.105</v>
          </cell>
        </row>
        <row r="243">
          <cell r="A243" t="str">
            <v>101008-000601</v>
          </cell>
          <cell r="B243" t="str">
            <v>NOW BAÑOS Y AZULEJOS 5/1 L</v>
          </cell>
          <cell r="C243" t="str">
            <v>C000367</v>
          </cell>
          <cell r="D243" t="str">
            <v>CONSTRUCCIONES LEGORRETA SA DE CV</v>
          </cell>
          <cell r="E243">
            <v>2</v>
          </cell>
          <cell r="F243">
            <v>113.79</v>
          </cell>
          <cell r="G243">
            <v>37.54</v>
          </cell>
          <cell r="H243">
            <v>38.125</v>
          </cell>
          <cell r="I243">
            <v>56.895000000000003</v>
          </cell>
        </row>
        <row r="244">
          <cell r="A244" t="str">
            <v>101017-000501</v>
          </cell>
          <cell r="B244" t="str">
            <v>NOW LIMPIADOR LIMON 5 L</v>
          </cell>
          <cell r="C244" t="str">
            <v>C000367</v>
          </cell>
          <cell r="D244" t="str">
            <v>CONSTRUCCIONES LEGORRETA SA DE CV</v>
          </cell>
          <cell r="E244">
            <v>1</v>
          </cell>
          <cell r="F244">
            <v>33.619999999999997</v>
          </cell>
          <cell r="G244">
            <v>6.46</v>
          </cell>
          <cell r="H244">
            <v>27.159999999999997</v>
          </cell>
          <cell r="I244">
            <v>33.619999999999997</v>
          </cell>
        </row>
        <row r="245">
          <cell r="A245" t="str">
            <v>101017-001001</v>
          </cell>
          <cell r="B245" t="str">
            <v>NOW LIMPIADOR LIMON 10 L</v>
          </cell>
          <cell r="C245" t="str">
            <v>C000367</v>
          </cell>
          <cell r="D245" t="str">
            <v>CONSTRUCCIONES LEGORRETA SA DE CV</v>
          </cell>
          <cell r="E245">
            <v>1</v>
          </cell>
          <cell r="F245">
            <v>62.07</v>
          </cell>
          <cell r="G245">
            <v>13.76</v>
          </cell>
          <cell r="H245">
            <v>48.31</v>
          </cell>
          <cell r="I245">
            <v>62.07</v>
          </cell>
        </row>
        <row r="246">
          <cell r="A246" t="str">
            <v>101017-002001</v>
          </cell>
          <cell r="B246" t="str">
            <v>NOW LIMPIADOR LIMON 20 L</v>
          </cell>
          <cell r="C246" t="str">
            <v>C000367</v>
          </cell>
          <cell r="D246" t="str">
            <v>CONSTRUCCIONES LEGORRETA SA DE CV</v>
          </cell>
          <cell r="E246">
            <v>1</v>
          </cell>
          <cell r="F246">
            <v>143.97</v>
          </cell>
          <cell r="G246">
            <v>23.15</v>
          </cell>
          <cell r="H246">
            <v>120.82</v>
          </cell>
          <cell r="I246">
            <v>143.97</v>
          </cell>
        </row>
        <row r="247">
          <cell r="A247" t="str">
            <v>101019-001001</v>
          </cell>
          <cell r="B247" t="str">
            <v>NOW LIMPIADOR MANZANA CANELA 10 L</v>
          </cell>
          <cell r="C247" t="str">
            <v>C000367</v>
          </cell>
          <cell r="D247" t="str">
            <v>CONSTRUCCIONES LEGORRETA SA DE CV</v>
          </cell>
          <cell r="E247">
            <v>2</v>
          </cell>
          <cell r="F247">
            <v>124.14</v>
          </cell>
          <cell r="G247">
            <v>54.9</v>
          </cell>
          <cell r="H247">
            <v>34.620000000000005</v>
          </cell>
          <cell r="I247">
            <v>62.07</v>
          </cell>
        </row>
        <row r="248">
          <cell r="A248" t="str">
            <v>101019-002002</v>
          </cell>
          <cell r="B248" t="str">
            <v>NOW LIMPIADOR MANZANA CANELA 20 L</v>
          </cell>
          <cell r="C248" t="str">
            <v>C000367</v>
          </cell>
          <cell r="D248" t="str">
            <v>CONSTRUCCIONES LEGORRETA SA DE CV</v>
          </cell>
          <cell r="E248">
            <v>1</v>
          </cell>
          <cell r="F248">
            <v>143.97</v>
          </cell>
          <cell r="G248">
            <v>90.34</v>
          </cell>
          <cell r="H248">
            <v>53.629999999999995</v>
          </cell>
          <cell r="I248">
            <v>143.97</v>
          </cell>
        </row>
        <row r="249">
          <cell r="A249" t="str">
            <v>101021-001001</v>
          </cell>
          <cell r="B249" t="str">
            <v>NOW QUITAMANCHAS 10 L</v>
          </cell>
          <cell r="C249" t="str">
            <v>C000367</v>
          </cell>
          <cell r="D249" t="str">
            <v>CONSTRUCCIONES LEGORRETA SA DE CV</v>
          </cell>
          <cell r="E249">
            <v>1</v>
          </cell>
          <cell r="F249">
            <v>96.55</v>
          </cell>
          <cell r="G249">
            <v>26.03</v>
          </cell>
          <cell r="H249">
            <v>70.52</v>
          </cell>
          <cell r="I249">
            <v>96.55</v>
          </cell>
        </row>
        <row r="250">
          <cell r="A250" t="str">
            <v>102002-001001</v>
          </cell>
          <cell r="B250" t="str">
            <v>SENSACIONAL LIMPIADOR LAVANDA 10 L</v>
          </cell>
          <cell r="C250" t="str">
            <v>C000367</v>
          </cell>
          <cell r="D250" t="str">
            <v>CONSTRUCCIONES LEGORRETA SA DE CV</v>
          </cell>
          <cell r="E250">
            <v>1</v>
          </cell>
          <cell r="F250">
            <v>62.07</v>
          </cell>
          <cell r="G250">
            <v>16.37</v>
          </cell>
          <cell r="H250">
            <v>45.7</v>
          </cell>
          <cell r="I250">
            <v>62.07</v>
          </cell>
        </row>
        <row r="251">
          <cell r="A251" t="str">
            <v>102002-002001</v>
          </cell>
          <cell r="B251" t="str">
            <v>SENSACIONAL LIMPIADOR LAVANDA 20 L</v>
          </cell>
          <cell r="C251" t="str">
            <v>C000367</v>
          </cell>
          <cell r="D251" t="str">
            <v>CONSTRUCCIONES LEGORRETA SA DE CV</v>
          </cell>
          <cell r="E251">
            <v>1</v>
          </cell>
          <cell r="F251">
            <v>143.97</v>
          </cell>
          <cell r="G251">
            <v>52.03</v>
          </cell>
          <cell r="H251">
            <v>91.94</v>
          </cell>
          <cell r="I251">
            <v>143.97</v>
          </cell>
        </row>
        <row r="252">
          <cell r="A252" t="str">
            <v>102004-001001</v>
          </cell>
          <cell r="B252" t="str">
            <v>SENSACIONAL LIMPIADOR PINO 10 L</v>
          </cell>
          <cell r="C252" t="str">
            <v>C000367</v>
          </cell>
          <cell r="D252" t="str">
            <v>CONSTRUCCIONES LEGORRETA SA DE CV</v>
          </cell>
          <cell r="E252">
            <v>1</v>
          </cell>
          <cell r="F252">
            <v>62.07</v>
          </cell>
          <cell r="G252">
            <v>19.14</v>
          </cell>
          <cell r="H252">
            <v>42.93</v>
          </cell>
          <cell r="I252">
            <v>62.07</v>
          </cell>
        </row>
        <row r="253">
          <cell r="A253" t="str">
            <v>102026-001001</v>
          </cell>
          <cell r="B253" t="str">
            <v>SENSACIONAL SUAVIZANTE 10 L</v>
          </cell>
          <cell r="C253" t="str">
            <v>C000367</v>
          </cell>
          <cell r="D253" t="str">
            <v>CONSTRUCCIONES LEGORRETA SA DE CV</v>
          </cell>
          <cell r="E253">
            <v>2</v>
          </cell>
          <cell r="F253">
            <v>167.24</v>
          </cell>
          <cell r="G253">
            <v>46.04</v>
          </cell>
          <cell r="H253">
            <v>60.600000000000009</v>
          </cell>
          <cell r="I253">
            <v>83.62</v>
          </cell>
        </row>
        <row r="254">
          <cell r="A254" t="str">
            <v>101001-000101</v>
          </cell>
          <cell r="B254" t="str">
            <v>NOW DESENGRASANTE MULTIUSOS 1 L</v>
          </cell>
          <cell r="C254" t="str">
            <v>C000368</v>
          </cell>
          <cell r="D254" t="str">
            <v>ELIZABETH SANTILLAN ESQUIVEL</v>
          </cell>
          <cell r="E254">
            <v>10</v>
          </cell>
          <cell r="F254">
            <v>181.03</v>
          </cell>
          <cell r="G254">
            <v>87.92</v>
          </cell>
          <cell r="H254">
            <v>9.3109999999999999</v>
          </cell>
          <cell r="I254">
            <v>18.103000000000002</v>
          </cell>
        </row>
        <row r="255">
          <cell r="A255" t="str">
            <v>101016-000281</v>
          </cell>
          <cell r="B255" t="str">
            <v>NOW LAVATRASTES LIMON 2.80 L MX</v>
          </cell>
          <cell r="C255" t="str">
            <v>C000368</v>
          </cell>
          <cell r="D255" t="str">
            <v>ELIZABETH SANTILLAN ESQUIVEL</v>
          </cell>
          <cell r="E255">
            <v>2</v>
          </cell>
          <cell r="F255">
            <v>86.21</v>
          </cell>
          <cell r="G255">
            <v>17.39</v>
          </cell>
          <cell r="H255">
            <v>34.409999999999997</v>
          </cell>
          <cell r="I255">
            <v>43.104999999999997</v>
          </cell>
        </row>
        <row r="256">
          <cell r="A256" t="str">
            <v>102002-000501</v>
          </cell>
          <cell r="B256" t="str">
            <v>SENSACIONAL LIMPIADOR LAVANDA 5 L</v>
          </cell>
          <cell r="C256" t="str">
            <v>C000368</v>
          </cell>
          <cell r="D256" t="str">
            <v>ELIZABETH SANTILLAN ESQUIVEL</v>
          </cell>
          <cell r="E256">
            <v>1</v>
          </cell>
          <cell r="F256">
            <v>33.619999999999997</v>
          </cell>
          <cell r="G256">
            <v>8.94</v>
          </cell>
          <cell r="H256">
            <v>24.68</v>
          </cell>
          <cell r="I256">
            <v>33.619999999999997</v>
          </cell>
        </row>
        <row r="257">
          <cell r="A257" t="str">
            <v>102026-002001</v>
          </cell>
          <cell r="B257" t="str">
            <v>SENSACIONAL SUAVIZANTE 20 L</v>
          </cell>
          <cell r="C257" t="str">
            <v>C000368</v>
          </cell>
          <cell r="D257" t="str">
            <v>ELIZABETH SANTILLAN ESQUIVEL</v>
          </cell>
          <cell r="E257">
            <v>1</v>
          </cell>
          <cell r="F257">
            <v>181.03</v>
          </cell>
          <cell r="G257">
            <v>-261.89999999999998</v>
          </cell>
          <cell r="H257">
            <v>442.92999999999995</v>
          </cell>
          <cell r="I257">
            <v>181.03</v>
          </cell>
        </row>
        <row r="258">
          <cell r="A258" t="str">
            <v>102029-002001</v>
          </cell>
          <cell r="B258" t="str">
            <v>SENSACIONAL DETERGENTE 20 L</v>
          </cell>
          <cell r="C258" t="str">
            <v>C000368</v>
          </cell>
          <cell r="D258" t="str">
            <v>ELIZABETH SANTILLAN ESQUIVEL</v>
          </cell>
          <cell r="E258">
            <v>1</v>
          </cell>
          <cell r="F258">
            <v>196.55</v>
          </cell>
          <cell r="G258">
            <v>74.63</v>
          </cell>
          <cell r="H258">
            <v>121.92000000000002</v>
          </cell>
          <cell r="I258">
            <v>196.55</v>
          </cell>
        </row>
        <row r="259">
          <cell r="A259" t="str">
            <v>101017-002001</v>
          </cell>
          <cell r="B259" t="str">
            <v>NOW LIMPIADOR LIMON 20 L</v>
          </cell>
          <cell r="C259" t="str">
            <v>C000369</v>
          </cell>
          <cell r="D259" t="str">
            <v>MANTHIS CHEMICALS DE MEXICO SA DE CV</v>
          </cell>
          <cell r="E259">
            <v>7</v>
          </cell>
          <cell r="F259">
            <v>1050</v>
          </cell>
          <cell r="G259">
            <v>202.22</v>
          </cell>
          <cell r="H259">
            <v>121.11142857142856</v>
          </cell>
          <cell r="I259">
            <v>150</v>
          </cell>
        </row>
        <row r="260">
          <cell r="A260" t="str">
            <v>102002-002001</v>
          </cell>
          <cell r="B260" t="str">
            <v>SENSACIONAL LIMPIADOR LAVANDA 20 L</v>
          </cell>
          <cell r="C260" t="str">
            <v>C000369</v>
          </cell>
          <cell r="D260" t="str">
            <v>MANTHIS CHEMICALS DE MEXICO SA DE CV</v>
          </cell>
          <cell r="E260">
            <v>7</v>
          </cell>
          <cell r="F260">
            <v>1050</v>
          </cell>
          <cell r="G260">
            <v>403.62</v>
          </cell>
          <cell r="H260">
            <v>92.34</v>
          </cell>
          <cell r="I260">
            <v>150</v>
          </cell>
        </row>
        <row r="261">
          <cell r="A261" t="str">
            <v>102004-002001</v>
          </cell>
          <cell r="B261" t="str">
            <v>SENSACIONAL LIMPIADOR PINO 20 L</v>
          </cell>
          <cell r="C261" t="str">
            <v>C000369</v>
          </cell>
          <cell r="D261" t="str">
            <v>MANTHIS CHEMICALS DE MEXICO SA DE CV</v>
          </cell>
          <cell r="E261">
            <v>7</v>
          </cell>
          <cell r="F261">
            <v>1050</v>
          </cell>
          <cell r="G261">
            <v>332.11</v>
          </cell>
          <cell r="H261">
            <v>102.55571428571429</v>
          </cell>
          <cell r="I261">
            <v>150</v>
          </cell>
        </row>
        <row r="262">
          <cell r="A262" t="str">
            <v>102029-002001</v>
          </cell>
          <cell r="B262" t="str">
            <v>SENSACIONAL DETERGENTE 20 L</v>
          </cell>
          <cell r="C262" t="str">
            <v>C000369</v>
          </cell>
          <cell r="D262" t="str">
            <v>MANTHIS CHEMICALS DE MEXICO SA DE CV</v>
          </cell>
          <cell r="E262">
            <v>6</v>
          </cell>
          <cell r="F262">
            <v>1241.3800000000001</v>
          </cell>
          <cell r="G262">
            <v>509.84</v>
          </cell>
          <cell r="H262">
            <v>121.92333333333336</v>
          </cell>
          <cell r="I262">
            <v>206.89666666666668</v>
          </cell>
        </row>
        <row r="263">
          <cell r="A263" t="str">
            <v>101001-000601</v>
          </cell>
          <cell r="B263" t="str">
            <v>NOW DESENGRASANTE MULTIUSOS 5/1 L</v>
          </cell>
          <cell r="C263" t="str">
            <v>C000389</v>
          </cell>
          <cell r="D263" t="str">
            <v>ALEJANDRO GALVAN CABALLERO</v>
          </cell>
          <cell r="E263">
            <v>1</v>
          </cell>
          <cell r="F263">
            <v>56.9</v>
          </cell>
          <cell r="G263">
            <v>15.72</v>
          </cell>
          <cell r="H263">
            <v>41.18</v>
          </cell>
          <cell r="I263">
            <v>56.9</v>
          </cell>
        </row>
        <row r="264">
          <cell r="A264" t="str">
            <v>101008-000601</v>
          </cell>
          <cell r="B264" t="str">
            <v>NOW BAÑOS Y AZULEJOS 5/1 L</v>
          </cell>
          <cell r="C264" t="str">
            <v>C000389</v>
          </cell>
          <cell r="D264" t="str">
            <v>ALEJANDRO GALVAN CABALLERO</v>
          </cell>
          <cell r="E264">
            <v>3</v>
          </cell>
          <cell r="F264">
            <v>170.69</v>
          </cell>
          <cell r="G264">
            <v>45.06</v>
          </cell>
          <cell r="H264">
            <v>41.876666666666665</v>
          </cell>
          <cell r="I264">
            <v>56.896666666666668</v>
          </cell>
        </row>
        <row r="265">
          <cell r="A265" t="str">
            <v>101008-002001</v>
          </cell>
          <cell r="B265" t="str">
            <v>NOW BAÑOS Y AZULEJOS 20 L</v>
          </cell>
          <cell r="C265" t="str">
            <v>C000389</v>
          </cell>
          <cell r="D265" t="str">
            <v>ALEJANDRO GALVAN CABALLERO</v>
          </cell>
          <cell r="E265">
            <v>1</v>
          </cell>
          <cell r="F265">
            <v>143.97</v>
          </cell>
          <cell r="G265">
            <v>51.46</v>
          </cell>
          <cell r="H265">
            <v>92.509999999999991</v>
          </cell>
          <cell r="I265">
            <v>143.97</v>
          </cell>
        </row>
        <row r="266">
          <cell r="A266" t="str">
            <v>101016-000281</v>
          </cell>
          <cell r="B266" t="str">
            <v>NOW LAVATRASTES LIMON 2.80 L MX</v>
          </cell>
          <cell r="C266" t="str">
            <v>C000389</v>
          </cell>
          <cell r="D266" t="str">
            <v>ALEJANDRO GALVAN CABALLERO</v>
          </cell>
          <cell r="E266">
            <v>3</v>
          </cell>
          <cell r="F266">
            <v>129.31</v>
          </cell>
          <cell r="G266">
            <v>22.69</v>
          </cell>
          <cell r="H266">
            <v>35.54</v>
          </cell>
          <cell r="I266">
            <v>43.103333333333332</v>
          </cell>
        </row>
        <row r="267">
          <cell r="A267" t="str">
            <v>101017-000501</v>
          </cell>
          <cell r="B267" t="str">
            <v>NOW LIMPIADOR LIMON 5 L</v>
          </cell>
          <cell r="C267" t="str">
            <v>C000389</v>
          </cell>
          <cell r="D267" t="str">
            <v>ALEJANDRO GALVAN CABALLERO</v>
          </cell>
          <cell r="E267">
            <v>4</v>
          </cell>
          <cell r="F267">
            <v>134.47999999999999</v>
          </cell>
          <cell r="G267">
            <v>24.94</v>
          </cell>
          <cell r="H267">
            <v>27.384999999999998</v>
          </cell>
          <cell r="I267">
            <v>33.619999999999997</v>
          </cell>
        </row>
        <row r="268">
          <cell r="A268" t="str">
            <v>101017-002001</v>
          </cell>
          <cell r="B268" t="str">
            <v>NOW LIMPIADOR LIMON 20 L</v>
          </cell>
          <cell r="C268" t="str">
            <v>C000389</v>
          </cell>
          <cell r="D268" t="str">
            <v>ALEJANDRO GALVAN CABALLERO</v>
          </cell>
          <cell r="E268">
            <v>2</v>
          </cell>
          <cell r="F268">
            <v>287.93</v>
          </cell>
          <cell r="G268">
            <v>45.71</v>
          </cell>
          <cell r="H268">
            <v>121.11</v>
          </cell>
          <cell r="I268">
            <v>143.965</v>
          </cell>
        </row>
        <row r="269">
          <cell r="A269" t="str">
            <v>101019-002002</v>
          </cell>
          <cell r="B269" t="str">
            <v>NOW LIMPIADOR MANZANA CANELA 20 L</v>
          </cell>
          <cell r="C269" t="str">
            <v>C000389</v>
          </cell>
          <cell r="D269" t="str">
            <v>ALEJANDRO GALVAN CABALLERO</v>
          </cell>
          <cell r="E269">
            <v>1</v>
          </cell>
          <cell r="F269">
            <v>143.97</v>
          </cell>
          <cell r="G269">
            <v>90.34</v>
          </cell>
          <cell r="H269">
            <v>53.629999999999995</v>
          </cell>
          <cell r="I269">
            <v>143.97</v>
          </cell>
        </row>
        <row r="270">
          <cell r="A270" t="str">
            <v>102026-002001</v>
          </cell>
          <cell r="B270" t="str">
            <v>SENSACIONAL SUAVIZANTE 20 L</v>
          </cell>
          <cell r="C270" t="str">
            <v>C000389</v>
          </cell>
          <cell r="D270" t="str">
            <v>ALEJANDRO GALVAN CABALLERO</v>
          </cell>
          <cell r="E270">
            <v>5</v>
          </cell>
          <cell r="F270">
            <v>905.17</v>
          </cell>
          <cell r="G270">
            <v>-1011.41</v>
          </cell>
          <cell r="H270">
            <v>383.31599999999997</v>
          </cell>
          <cell r="I270">
            <v>181.03399999999999</v>
          </cell>
        </row>
        <row r="271">
          <cell r="A271" t="str">
            <v>102029-002001</v>
          </cell>
          <cell r="B271" t="str">
            <v>SENSACIONAL DETERGENTE 20 L</v>
          </cell>
          <cell r="C271" t="str">
            <v>C000389</v>
          </cell>
          <cell r="D271" t="str">
            <v>ALEJANDRO GALVAN CABALLERO</v>
          </cell>
          <cell r="E271">
            <v>8</v>
          </cell>
          <cell r="F271">
            <v>1572.42</v>
          </cell>
          <cell r="G271">
            <v>597.04</v>
          </cell>
          <cell r="H271">
            <v>121.92250000000001</v>
          </cell>
          <cell r="I271">
            <v>196.55250000000001</v>
          </cell>
        </row>
        <row r="272">
          <cell r="A272" t="str">
            <v>101001-002001</v>
          </cell>
          <cell r="B272" t="str">
            <v>NOW DESENGRASANTE MULTIUSOS 20 L</v>
          </cell>
          <cell r="C272" t="str">
            <v>C000397</v>
          </cell>
          <cell r="D272" t="str">
            <v>JOSE LUIS CRUZ</v>
          </cell>
          <cell r="E272">
            <v>1</v>
          </cell>
          <cell r="F272">
            <v>143.97</v>
          </cell>
          <cell r="G272">
            <v>43.91</v>
          </cell>
          <cell r="H272">
            <v>100.06</v>
          </cell>
          <cell r="I272">
            <v>143.97</v>
          </cell>
        </row>
        <row r="273">
          <cell r="A273" t="str">
            <v>102004-002001</v>
          </cell>
          <cell r="B273" t="str">
            <v>SENSACIONAL LIMPIADOR PINO 20 L</v>
          </cell>
          <cell r="C273" t="str">
            <v>C000397</v>
          </cell>
          <cell r="D273" t="str">
            <v>JOSE LUIS CRUZ</v>
          </cell>
          <cell r="E273">
            <v>2</v>
          </cell>
          <cell r="F273">
            <v>287.93</v>
          </cell>
          <cell r="G273">
            <v>82.82</v>
          </cell>
          <cell r="H273">
            <v>102.55500000000001</v>
          </cell>
          <cell r="I273">
            <v>143.965</v>
          </cell>
        </row>
        <row r="274">
          <cell r="A274" t="str">
            <v>102026-002001</v>
          </cell>
          <cell r="B274" t="str">
            <v>SENSACIONAL SUAVIZANTE 20 L</v>
          </cell>
          <cell r="C274" t="str">
            <v>C000397</v>
          </cell>
          <cell r="D274" t="str">
            <v>JOSE LUIS CRUZ</v>
          </cell>
          <cell r="E274">
            <v>5</v>
          </cell>
          <cell r="F274">
            <v>905.17</v>
          </cell>
          <cell r="G274">
            <v>-1264.53</v>
          </cell>
          <cell r="H274">
            <v>433.93999999999994</v>
          </cell>
          <cell r="I274">
            <v>181.03399999999999</v>
          </cell>
        </row>
        <row r="275">
          <cell r="A275" t="str">
            <v>102026-002001</v>
          </cell>
          <cell r="B275" t="str">
            <v>SENSACIONAL SUAVIZANTE 20 L</v>
          </cell>
          <cell r="C275" t="str">
            <v>C000401</v>
          </cell>
          <cell r="D275" t="str">
            <v>CISNEROS VIQUEZ YAZMENE</v>
          </cell>
          <cell r="E275">
            <v>10</v>
          </cell>
          <cell r="F275">
            <v>1810.34</v>
          </cell>
          <cell r="G275">
            <v>-2618.94</v>
          </cell>
          <cell r="H275">
            <v>442.928</v>
          </cell>
          <cell r="I275">
            <v>181.03399999999999</v>
          </cell>
        </row>
        <row r="276">
          <cell r="A276" t="str">
            <v>102002-002001</v>
          </cell>
          <cell r="B276" t="str">
            <v>SENSACIONAL LIMPIADOR LAVANDA 20 L</v>
          </cell>
          <cell r="C276" t="str">
            <v>C000415</v>
          </cell>
          <cell r="D276" t="str">
            <v>PLACIDO FRANCISCO ESCAMILLA SANCHEZ</v>
          </cell>
          <cell r="E276">
            <v>0</v>
          </cell>
          <cell r="F276">
            <v>0</v>
          </cell>
          <cell r="G276">
            <v>0</v>
          </cell>
          <cell r="H276" t="e">
            <v>#DIV/0!</v>
          </cell>
          <cell r="I276" t="e">
            <v>#DIV/0!</v>
          </cell>
        </row>
        <row r="277">
          <cell r="A277" t="str">
            <v>102004-002001</v>
          </cell>
          <cell r="B277" t="str">
            <v>SENSACIONAL LIMPIADOR PINO 20 L</v>
          </cell>
          <cell r="C277" t="str">
            <v>C000415</v>
          </cell>
          <cell r="D277" t="str">
            <v>PLACIDO FRANCISCO ESCAMILLA SANCHEZ</v>
          </cell>
          <cell r="E277">
            <v>1</v>
          </cell>
          <cell r="F277">
            <v>143.97</v>
          </cell>
          <cell r="G277">
            <v>41.41</v>
          </cell>
          <cell r="H277">
            <v>102.56</v>
          </cell>
          <cell r="I277">
            <v>143.97</v>
          </cell>
        </row>
        <row r="278">
          <cell r="A278" t="str">
            <v>102015-002001</v>
          </cell>
          <cell r="B278" t="str">
            <v>SENSACIONAL BLANQUEADOR 20 L</v>
          </cell>
          <cell r="C278" t="str">
            <v>C000415</v>
          </cell>
          <cell r="D278" t="str">
            <v>PLACIDO FRANCISCO ESCAMILLA SANCHEZ</v>
          </cell>
          <cell r="E278">
            <v>1</v>
          </cell>
          <cell r="F278">
            <v>95.69</v>
          </cell>
          <cell r="G278">
            <v>28.33</v>
          </cell>
          <cell r="H278">
            <v>67.36</v>
          </cell>
          <cell r="I278">
            <v>95.69</v>
          </cell>
        </row>
        <row r="279">
          <cell r="A279" t="str">
            <v>102029-002001</v>
          </cell>
          <cell r="B279" t="str">
            <v>SENSACIONAL DETERGENTE 20 L</v>
          </cell>
          <cell r="C279" t="str">
            <v>C000415</v>
          </cell>
          <cell r="D279" t="str">
            <v>PLACIDO FRANCISCO ESCAMILLA SANCHEZ</v>
          </cell>
          <cell r="E279">
            <v>4</v>
          </cell>
          <cell r="F279">
            <v>786.21</v>
          </cell>
          <cell r="G279">
            <v>298.52</v>
          </cell>
          <cell r="H279">
            <v>121.92250000000001</v>
          </cell>
          <cell r="I279">
            <v>196.55250000000001</v>
          </cell>
        </row>
        <row r="280">
          <cell r="A280" t="str">
            <v>101008-002001</v>
          </cell>
          <cell r="B280" t="str">
            <v>NOW BAÑOS Y AZULEJOS 20 L</v>
          </cell>
          <cell r="C280" t="str">
            <v>C000419</v>
          </cell>
          <cell r="D280" t="str">
            <v>MORJESA SA DE CV</v>
          </cell>
          <cell r="E280">
            <v>1</v>
          </cell>
          <cell r="F280">
            <v>143.97</v>
          </cell>
          <cell r="G280">
            <v>51.46</v>
          </cell>
          <cell r="H280">
            <v>92.509999999999991</v>
          </cell>
          <cell r="I280">
            <v>143.97</v>
          </cell>
        </row>
        <row r="281">
          <cell r="A281" t="str">
            <v>101001-002001</v>
          </cell>
          <cell r="B281" t="str">
            <v>NOW DESENGRASANTE MULTIUSOS 20 L</v>
          </cell>
          <cell r="C281" t="str">
            <v>C000458</v>
          </cell>
          <cell r="D281" t="str">
            <v>ERIK MUÑOZ VOLLBERT</v>
          </cell>
          <cell r="E281">
            <v>2</v>
          </cell>
          <cell r="F281">
            <v>287.93</v>
          </cell>
          <cell r="G281">
            <v>87.8</v>
          </cell>
          <cell r="H281">
            <v>100.065</v>
          </cell>
          <cell r="I281">
            <v>143.965</v>
          </cell>
        </row>
        <row r="282">
          <cell r="A282" t="str">
            <v>101008-002001</v>
          </cell>
          <cell r="B282" t="str">
            <v>NOW BAÑOS Y AZULEJOS 20 L</v>
          </cell>
          <cell r="C282" t="str">
            <v>C000458</v>
          </cell>
          <cell r="D282" t="str">
            <v>ERIK MUÑOZ VOLLBERT</v>
          </cell>
          <cell r="E282">
            <v>3</v>
          </cell>
          <cell r="F282">
            <v>431.9</v>
          </cell>
          <cell r="G282">
            <v>154.37</v>
          </cell>
          <cell r="H282">
            <v>92.509999999999991</v>
          </cell>
          <cell r="I282">
            <v>143.96666666666667</v>
          </cell>
        </row>
        <row r="283">
          <cell r="A283" t="str">
            <v>102026-002001</v>
          </cell>
          <cell r="B283" t="str">
            <v>SENSACIONAL SUAVIZANTE 20 L</v>
          </cell>
          <cell r="C283" t="str">
            <v>C000458</v>
          </cell>
          <cell r="D283" t="str">
            <v>ERIK MUÑOZ VOLLBERT</v>
          </cell>
          <cell r="E283">
            <v>3</v>
          </cell>
          <cell r="F283">
            <v>543.1</v>
          </cell>
          <cell r="G283">
            <v>-785.68</v>
          </cell>
          <cell r="H283">
            <v>442.92666666666668</v>
          </cell>
          <cell r="I283">
            <v>181.03333333333333</v>
          </cell>
        </row>
        <row r="284">
          <cell r="A284" t="str">
            <v>101017-002001</v>
          </cell>
          <cell r="B284" t="str">
            <v>NOW LIMPIADOR LIMON 20 L</v>
          </cell>
          <cell r="C284" t="str">
            <v>C000459</v>
          </cell>
          <cell r="D284" t="str">
            <v>CRUZ ESTRADA MARIA SELENE</v>
          </cell>
          <cell r="E284">
            <v>1</v>
          </cell>
          <cell r="F284">
            <v>143.97</v>
          </cell>
          <cell r="G284">
            <v>22.86</v>
          </cell>
          <cell r="H284">
            <v>121.11</v>
          </cell>
          <cell r="I284">
            <v>143.97</v>
          </cell>
        </row>
        <row r="285">
          <cell r="A285" t="str">
            <v>102029-000501</v>
          </cell>
          <cell r="B285" t="str">
            <v>SENSACIONAL DETERGENTE 5 L</v>
          </cell>
          <cell r="C285" t="str">
            <v>C000459</v>
          </cell>
          <cell r="D285" t="str">
            <v>CRUZ ESTRADA MARIA SELENE</v>
          </cell>
          <cell r="E285">
            <v>3</v>
          </cell>
          <cell r="F285">
            <v>142.24</v>
          </cell>
          <cell r="G285">
            <v>60.98</v>
          </cell>
          <cell r="H285">
            <v>27.086666666666673</v>
          </cell>
          <cell r="I285">
            <v>47.413333333333334</v>
          </cell>
        </row>
        <row r="286">
          <cell r="A286" t="str">
            <v>102029-002001</v>
          </cell>
          <cell r="B286" t="str">
            <v>SENSACIONAL DETERGENTE 20 L</v>
          </cell>
          <cell r="C286" t="str">
            <v>C000459</v>
          </cell>
          <cell r="D286" t="str">
            <v>CRUZ ESTRADA MARIA SELENE</v>
          </cell>
          <cell r="E286">
            <v>3</v>
          </cell>
          <cell r="F286">
            <v>589.66</v>
          </cell>
          <cell r="G286">
            <v>223.89</v>
          </cell>
          <cell r="H286">
            <v>121.92333333333333</v>
          </cell>
          <cell r="I286">
            <v>196.55333333333331</v>
          </cell>
        </row>
        <row r="287">
          <cell r="A287" t="str">
            <v>105002-000901</v>
          </cell>
          <cell r="B287" t="str">
            <v>NATURAL SCIENCE DETERGENTE ROPA OSCURA 9 L MX</v>
          </cell>
          <cell r="C287" t="str">
            <v>C000459</v>
          </cell>
          <cell r="D287" t="str">
            <v>CRUZ ESTRADA MARIA SELENE</v>
          </cell>
          <cell r="E287">
            <v>2</v>
          </cell>
          <cell r="F287">
            <v>203.45</v>
          </cell>
          <cell r="G287">
            <v>69.84</v>
          </cell>
          <cell r="H287">
            <v>66.804999999999993</v>
          </cell>
          <cell r="I287">
            <v>101.72499999999999</v>
          </cell>
        </row>
        <row r="288">
          <cell r="A288" t="str">
            <v>101008-000601</v>
          </cell>
          <cell r="B288" t="str">
            <v>NOW BAÑOS Y AZULEJOS 5/1 L</v>
          </cell>
          <cell r="C288" t="str">
            <v>C000480</v>
          </cell>
          <cell r="D288" t="str">
            <v>GRUPO FKAF MEXICO SA DE CV</v>
          </cell>
          <cell r="E288">
            <v>1</v>
          </cell>
          <cell r="F288">
            <v>56.9</v>
          </cell>
          <cell r="G288">
            <v>18.77</v>
          </cell>
          <cell r="H288">
            <v>38.129999999999995</v>
          </cell>
          <cell r="I288">
            <v>56.9</v>
          </cell>
        </row>
        <row r="289">
          <cell r="A289" t="str">
            <v>101008-002001</v>
          </cell>
          <cell r="B289" t="str">
            <v>NOW BAÑOS Y AZULEJOS 20 L</v>
          </cell>
          <cell r="C289" t="str">
            <v>C000480</v>
          </cell>
          <cell r="D289" t="str">
            <v>GRUPO FKAF MEXICO SA DE CV</v>
          </cell>
          <cell r="E289">
            <v>50</v>
          </cell>
          <cell r="F289">
            <v>7198.28</v>
          </cell>
          <cell r="G289">
            <v>2418.65</v>
          </cell>
          <cell r="H289">
            <v>95.59259999999999</v>
          </cell>
          <cell r="I289">
            <v>143.96559999999999</v>
          </cell>
        </row>
        <row r="290">
          <cell r="A290" t="str">
            <v>101016-000281</v>
          </cell>
          <cell r="B290" t="str">
            <v>NOW LAVATRASTES LIMON 2.80 L MX</v>
          </cell>
          <cell r="C290" t="str">
            <v>C000480</v>
          </cell>
          <cell r="D290" t="str">
            <v>GRUPO FKAF MEXICO SA DE CV</v>
          </cell>
          <cell r="E290">
            <v>7</v>
          </cell>
          <cell r="F290">
            <v>301.72000000000003</v>
          </cell>
          <cell r="G290">
            <v>48.98</v>
          </cell>
          <cell r="H290">
            <v>36.105714285714292</v>
          </cell>
          <cell r="I290">
            <v>43.102857142857147</v>
          </cell>
        </row>
        <row r="291">
          <cell r="A291" t="str">
            <v>101017-002001</v>
          </cell>
          <cell r="B291" t="str">
            <v>NOW LIMPIADOR LIMON 20 L</v>
          </cell>
          <cell r="C291" t="str">
            <v>C000480</v>
          </cell>
          <cell r="D291" t="str">
            <v>GRUPO FKAF MEXICO SA DE CV</v>
          </cell>
          <cell r="E291">
            <v>4</v>
          </cell>
          <cell r="F291">
            <v>575.86</v>
          </cell>
          <cell r="G291">
            <v>91.42</v>
          </cell>
          <cell r="H291">
            <v>121.11</v>
          </cell>
          <cell r="I291">
            <v>143.965</v>
          </cell>
        </row>
        <row r="292">
          <cell r="A292" t="str">
            <v>102002-002001</v>
          </cell>
          <cell r="B292" t="str">
            <v>SENSACIONAL LIMPIADOR LAVANDA 20 L</v>
          </cell>
          <cell r="C292" t="str">
            <v>C000480</v>
          </cell>
          <cell r="D292" t="str">
            <v>GRUPO FKAF MEXICO SA DE CV</v>
          </cell>
          <cell r="E292">
            <v>46</v>
          </cell>
          <cell r="F292">
            <v>6622.42</v>
          </cell>
          <cell r="G292">
            <v>2376.31</v>
          </cell>
          <cell r="H292">
            <v>92.306739130434792</v>
          </cell>
          <cell r="I292">
            <v>143.96565217391304</v>
          </cell>
        </row>
        <row r="293">
          <cell r="A293" t="str">
            <v>101001-000101</v>
          </cell>
          <cell r="B293" t="str">
            <v>NOW DESENGRASANTE MULTIUSOS 1 L</v>
          </cell>
          <cell r="C293" t="str">
            <v>C000483</v>
          </cell>
          <cell r="D293" t="str">
            <v>TELLEZ RODRIGUEZ RAYMUNDO SERGIO</v>
          </cell>
          <cell r="E293">
            <v>6</v>
          </cell>
          <cell r="F293">
            <v>93.1</v>
          </cell>
          <cell r="G293">
            <v>37.229999999999997</v>
          </cell>
          <cell r="H293">
            <v>9.3116666666666656</v>
          </cell>
          <cell r="I293">
            <v>15.516666666666666</v>
          </cell>
        </row>
        <row r="294">
          <cell r="A294" t="str">
            <v>101001-000601</v>
          </cell>
          <cell r="B294" t="str">
            <v>NOW DESENGRASANTE MULTIUSOS 5/1 L</v>
          </cell>
          <cell r="C294" t="str">
            <v>C000483</v>
          </cell>
          <cell r="D294" t="str">
            <v>TELLEZ RODRIGUEZ RAYMUNDO SERGIO</v>
          </cell>
          <cell r="E294">
            <v>4</v>
          </cell>
          <cell r="F294">
            <v>203.45</v>
          </cell>
          <cell r="G294">
            <v>38.71</v>
          </cell>
          <cell r="H294">
            <v>41.184999999999995</v>
          </cell>
          <cell r="I294">
            <v>50.862499999999997</v>
          </cell>
        </row>
        <row r="295">
          <cell r="A295" t="str">
            <v>101003-000101</v>
          </cell>
          <cell r="B295" t="str">
            <v>NOW DESENGRASANTE DE COCINA 1 L</v>
          </cell>
          <cell r="C295" t="str">
            <v>C000483</v>
          </cell>
          <cell r="D295" t="str">
            <v>TELLEZ RODRIGUEZ RAYMUNDO SERGIO</v>
          </cell>
          <cell r="E295">
            <v>12</v>
          </cell>
          <cell r="F295">
            <v>186.21</v>
          </cell>
          <cell r="G295">
            <v>42.4</v>
          </cell>
          <cell r="H295">
            <v>11.984166666666667</v>
          </cell>
          <cell r="I295">
            <v>15.5175</v>
          </cell>
        </row>
        <row r="296">
          <cell r="A296" t="str">
            <v>101004-000101</v>
          </cell>
          <cell r="B296" t="str">
            <v>NOW VIDRIOS Y SUPERFICIES 1 L</v>
          </cell>
          <cell r="C296" t="str">
            <v>C000483</v>
          </cell>
          <cell r="D296" t="str">
            <v>TELLEZ RODRIGUEZ RAYMUNDO SERGIO</v>
          </cell>
          <cell r="E296">
            <v>6</v>
          </cell>
          <cell r="F296">
            <v>93.1</v>
          </cell>
          <cell r="G296">
            <v>43.26</v>
          </cell>
          <cell r="H296">
            <v>8.3066666666666666</v>
          </cell>
          <cell r="I296">
            <v>15.516666666666666</v>
          </cell>
        </row>
        <row r="297">
          <cell r="A297" t="str">
            <v>101008-000601</v>
          </cell>
          <cell r="B297" t="str">
            <v>NOW BAÑOS Y AZULEJOS 5/1 L</v>
          </cell>
          <cell r="C297" t="str">
            <v>C000483</v>
          </cell>
          <cell r="D297" t="str">
            <v>TELLEZ RODRIGUEZ RAYMUNDO SERGIO</v>
          </cell>
          <cell r="E297">
            <v>8</v>
          </cell>
          <cell r="F297">
            <v>406.9</v>
          </cell>
          <cell r="G297">
            <v>86.89</v>
          </cell>
          <cell r="H297">
            <v>40.001249999999999</v>
          </cell>
          <cell r="I297">
            <v>50.862499999999997</v>
          </cell>
        </row>
        <row r="298">
          <cell r="A298" t="str">
            <v>101016-000281</v>
          </cell>
          <cell r="B298" t="str">
            <v>NOW LAVATRASTES LIMON 2.80 L MX</v>
          </cell>
          <cell r="C298" t="str">
            <v>C000483</v>
          </cell>
          <cell r="D298" t="str">
            <v>TELLEZ RODRIGUEZ RAYMUNDO SERGIO</v>
          </cell>
          <cell r="E298">
            <v>10</v>
          </cell>
          <cell r="F298">
            <v>362.07</v>
          </cell>
          <cell r="G298">
            <v>11.19</v>
          </cell>
          <cell r="H298">
            <v>35.088000000000001</v>
          </cell>
          <cell r="I298">
            <v>36.207000000000001</v>
          </cell>
        </row>
        <row r="299">
          <cell r="A299" t="str">
            <v>101017-000501</v>
          </cell>
          <cell r="B299" t="str">
            <v>NOW LIMPIADOR LIMON 5 L</v>
          </cell>
          <cell r="C299" t="str">
            <v>C000483</v>
          </cell>
          <cell r="D299" t="str">
            <v>TELLEZ RODRIGUEZ RAYMUNDO SERGIO</v>
          </cell>
          <cell r="E299">
            <v>2</v>
          </cell>
          <cell r="F299">
            <v>60.34</v>
          </cell>
          <cell r="G299">
            <v>6.03</v>
          </cell>
          <cell r="H299">
            <v>27.155000000000001</v>
          </cell>
          <cell r="I299">
            <v>30.17</v>
          </cell>
        </row>
        <row r="300">
          <cell r="A300" t="str">
            <v>101021-001001</v>
          </cell>
          <cell r="B300" t="str">
            <v>NOW QUITAMANCHAS 10 L</v>
          </cell>
          <cell r="C300" t="str">
            <v>C000483</v>
          </cell>
          <cell r="D300" t="str">
            <v>TELLEZ RODRIGUEZ RAYMUNDO SERGIO</v>
          </cell>
          <cell r="E300">
            <v>9</v>
          </cell>
          <cell r="F300">
            <v>698.27</v>
          </cell>
          <cell r="G300">
            <v>71.97</v>
          </cell>
          <cell r="H300">
            <v>69.588888888888889</v>
          </cell>
          <cell r="I300">
            <v>77.585555555555558</v>
          </cell>
        </row>
        <row r="301">
          <cell r="A301" t="str">
            <v>102002-000501</v>
          </cell>
          <cell r="B301" t="str">
            <v>SENSACIONAL LIMPIADOR LAVANDA 5 L</v>
          </cell>
          <cell r="C301" t="str">
            <v>C000483</v>
          </cell>
          <cell r="D301" t="str">
            <v>TELLEZ RODRIGUEZ RAYMUNDO SERGIO</v>
          </cell>
          <cell r="E301">
            <v>2</v>
          </cell>
          <cell r="F301">
            <v>60.34</v>
          </cell>
          <cell r="G301">
            <v>10.97</v>
          </cell>
          <cell r="H301">
            <v>24.685000000000002</v>
          </cell>
          <cell r="I301">
            <v>30.17</v>
          </cell>
        </row>
        <row r="302">
          <cell r="A302" t="str">
            <v>102002-002001</v>
          </cell>
          <cell r="B302" t="str">
            <v>SENSACIONAL LIMPIADOR LAVANDA 20 L</v>
          </cell>
          <cell r="C302" t="str">
            <v>C000483</v>
          </cell>
          <cell r="D302" t="str">
            <v>TELLEZ RODRIGUEZ RAYMUNDO SERGIO</v>
          </cell>
          <cell r="E302">
            <v>1</v>
          </cell>
          <cell r="F302">
            <v>125.86</v>
          </cell>
          <cell r="G302">
            <v>33.92</v>
          </cell>
          <cell r="H302">
            <v>91.94</v>
          </cell>
          <cell r="I302">
            <v>125.86</v>
          </cell>
        </row>
        <row r="303">
          <cell r="A303" t="str">
            <v>102026-000501</v>
          </cell>
          <cell r="B303" t="str">
            <v>SENSACIONAL SUAVIZANTE 5 L</v>
          </cell>
          <cell r="C303" t="str">
            <v>C000483</v>
          </cell>
          <cell r="D303" t="str">
            <v>TELLEZ RODRIGUEZ RAYMUNDO SERGIO</v>
          </cell>
          <cell r="E303">
            <v>8</v>
          </cell>
          <cell r="F303">
            <v>331.04</v>
          </cell>
          <cell r="G303">
            <v>56.64</v>
          </cell>
          <cell r="H303">
            <v>34.300000000000004</v>
          </cell>
          <cell r="I303">
            <v>41.38</v>
          </cell>
        </row>
        <row r="304">
          <cell r="A304" t="str">
            <v>102026-001001</v>
          </cell>
          <cell r="B304" t="str">
            <v>SENSACIONAL SUAVIZANTE 10 L</v>
          </cell>
          <cell r="C304" t="str">
            <v>C000483</v>
          </cell>
          <cell r="D304" t="str">
            <v>TELLEZ RODRIGUEZ RAYMUNDO SERGIO</v>
          </cell>
          <cell r="E304">
            <v>5</v>
          </cell>
          <cell r="F304">
            <v>362.07</v>
          </cell>
          <cell r="G304">
            <v>63.71</v>
          </cell>
          <cell r="H304">
            <v>59.672000000000004</v>
          </cell>
          <cell r="I304">
            <v>72.414000000000001</v>
          </cell>
        </row>
        <row r="305">
          <cell r="A305" t="str">
            <v>102026-002001</v>
          </cell>
          <cell r="B305" t="str">
            <v>SENSACIONAL SUAVIZANTE 20 L</v>
          </cell>
          <cell r="C305" t="str">
            <v>C000483</v>
          </cell>
          <cell r="D305" t="str">
            <v>TELLEZ RODRIGUEZ RAYMUNDO SERGIO</v>
          </cell>
          <cell r="E305">
            <v>1</v>
          </cell>
          <cell r="F305">
            <v>156.03</v>
          </cell>
          <cell r="G305">
            <v>-137.87</v>
          </cell>
          <cell r="H305">
            <v>293.89999999999998</v>
          </cell>
          <cell r="I305">
            <v>156.03</v>
          </cell>
        </row>
        <row r="306">
          <cell r="A306" t="str">
            <v>102029-000501</v>
          </cell>
          <cell r="B306" t="str">
            <v>SENSACIONAL DETERGENTE 5 L</v>
          </cell>
          <cell r="C306" t="str">
            <v>C000483</v>
          </cell>
          <cell r="D306" t="str">
            <v>TELLEZ RODRIGUEZ RAYMUNDO SERGIO</v>
          </cell>
          <cell r="E306">
            <v>4</v>
          </cell>
          <cell r="F306">
            <v>165.52</v>
          </cell>
          <cell r="G306">
            <v>49.59</v>
          </cell>
          <cell r="H306">
            <v>28.982500000000002</v>
          </cell>
          <cell r="I306">
            <v>41.38</v>
          </cell>
        </row>
        <row r="307">
          <cell r="A307" t="str">
            <v>102029-001001</v>
          </cell>
          <cell r="B307" t="str">
            <v>SENSACIONAL DETERGENTE 10 L</v>
          </cell>
          <cell r="C307" t="str">
            <v>C000483</v>
          </cell>
          <cell r="D307" t="str">
            <v>TELLEZ RODRIGUEZ RAYMUNDO SERGIO</v>
          </cell>
          <cell r="E307">
            <v>4</v>
          </cell>
          <cell r="F307">
            <v>289.66000000000003</v>
          </cell>
          <cell r="G307">
            <v>88.31</v>
          </cell>
          <cell r="H307">
            <v>50.337500000000006</v>
          </cell>
          <cell r="I307">
            <v>72.415000000000006</v>
          </cell>
        </row>
        <row r="308">
          <cell r="A308" t="str">
            <v>102029-002001</v>
          </cell>
          <cell r="B308" t="str">
            <v>SENSACIONAL DETERGENTE 20 L</v>
          </cell>
          <cell r="C308" t="str">
            <v>C000483</v>
          </cell>
          <cell r="D308" t="str">
            <v>TELLEZ RODRIGUEZ RAYMUNDO SERGIO</v>
          </cell>
          <cell r="E308">
            <v>3</v>
          </cell>
          <cell r="F308">
            <v>468.1</v>
          </cell>
          <cell r="G308">
            <v>102.33</v>
          </cell>
          <cell r="H308">
            <v>121.92333333333335</v>
          </cell>
          <cell r="I308">
            <v>156.03333333333333</v>
          </cell>
        </row>
        <row r="309">
          <cell r="A309" t="str">
            <v>105002-000901</v>
          </cell>
          <cell r="B309" t="str">
            <v>NATURAL SCIENCE DETERGENTE ROPA OSCURA 9 L MX</v>
          </cell>
          <cell r="C309" t="str">
            <v>C000483</v>
          </cell>
          <cell r="D309" t="str">
            <v>TELLEZ RODRIGUEZ RAYMUNDO SERGIO</v>
          </cell>
          <cell r="E309">
            <v>6</v>
          </cell>
          <cell r="F309">
            <v>496.55</v>
          </cell>
          <cell r="G309">
            <v>95.71</v>
          </cell>
          <cell r="H309">
            <v>66.806666666666672</v>
          </cell>
          <cell r="I309">
            <v>82.75833333333334</v>
          </cell>
        </row>
        <row r="310">
          <cell r="A310" t="str">
            <v>101001-002001</v>
          </cell>
          <cell r="B310" t="str">
            <v>NOW DESENGRASANTE MULTIUSOS 20 L</v>
          </cell>
          <cell r="C310" t="str">
            <v>C000484</v>
          </cell>
          <cell r="D310" t="str">
            <v>MARK-ETNIC SA DE CV</v>
          </cell>
          <cell r="E310">
            <v>1</v>
          </cell>
          <cell r="F310">
            <v>143.97</v>
          </cell>
          <cell r="G310">
            <v>43.91</v>
          </cell>
          <cell r="H310">
            <v>100.06</v>
          </cell>
          <cell r="I310">
            <v>143.97</v>
          </cell>
        </row>
        <row r="311">
          <cell r="A311" t="str">
            <v>101008-000601</v>
          </cell>
          <cell r="B311" t="str">
            <v>NOW BAÑOS Y AZULEJOS 5/1 L</v>
          </cell>
          <cell r="C311" t="str">
            <v>C000484</v>
          </cell>
          <cell r="D311" t="str">
            <v>MARK-ETNIC SA DE CV</v>
          </cell>
          <cell r="E311">
            <v>2</v>
          </cell>
          <cell r="F311">
            <v>113.79</v>
          </cell>
          <cell r="G311">
            <v>37.54</v>
          </cell>
          <cell r="H311">
            <v>38.125</v>
          </cell>
          <cell r="I311">
            <v>56.895000000000003</v>
          </cell>
        </row>
        <row r="312">
          <cell r="A312" t="str">
            <v>101017-001001</v>
          </cell>
          <cell r="B312" t="str">
            <v>NOW LIMPIADOR LIMON 10 L</v>
          </cell>
          <cell r="C312" t="str">
            <v>C000484</v>
          </cell>
          <cell r="D312" t="str">
            <v>MARK-ETNIC SA DE CV</v>
          </cell>
          <cell r="E312">
            <v>1</v>
          </cell>
          <cell r="F312">
            <v>62.07</v>
          </cell>
          <cell r="G312">
            <v>13.76</v>
          </cell>
          <cell r="H312">
            <v>48.31</v>
          </cell>
          <cell r="I312">
            <v>62.07</v>
          </cell>
        </row>
        <row r="313">
          <cell r="A313" t="str">
            <v>101017-002001</v>
          </cell>
          <cell r="B313" t="str">
            <v>NOW LIMPIADOR LIMON 20 L</v>
          </cell>
          <cell r="C313" t="str">
            <v>C000484</v>
          </cell>
          <cell r="D313" t="str">
            <v>MARK-ETNIC SA DE CV</v>
          </cell>
          <cell r="E313">
            <v>1</v>
          </cell>
          <cell r="F313">
            <v>143.97</v>
          </cell>
          <cell r="G313">
            <v>23.15</v>
          </cell>
          <cell r="H313">
            <v>120.82</v>
          </cell>
          <cell r="I313">
            <v>143.97</v>
          </cell>
        </row>
        <row r="314">
          <cell r="A314" t="str">
            <v>102002-001001</v>
          </cell>
          <cell r="B314" t="str">
            <v>SENSACIONAL LIMPIADOR LAVANDA 10 L</v>
          </cell>
          <cell r="C314" t="str">
            <v>C000484</v>
          </cell>
          <cell r="D314" t="str">
            <v>MARK-ETNIC SA DE CV</v>
          </cell>
          <cell r="E314">
            <v>2</v>
          </cell>
          <cell r="F314">
            <v>124.14</v>
          </cell>
          <cell r="G314">
            <v>32.75</v>
          </cell>
          <cell r="H314">
            <v>45.695</v>
          </cell>
          <cell r="I314">
            <v>62.07</v>
          </cell>
        </row>
        <row r="315">
          <cell r="A315" t="str">
            <v>102004-002001</v>
          </cell>
          <cell r="B315" t="str">
            <v>SENSACIONAL LIMPIADOR PINO 20 L</v>
          </cell>
          <cell r="C315" t="str">
            <v>C000484</v>
          </cell>
          <cell r="D315" t="str">
            <v>MARK-ETNIC SA DE CV</v>
          </cell>
          <cell r="E315">
            <v>1</v>
          </cell>
          <cell r="F315">
            <v>143.97</v>
          </cell>
          <cell r="G315">
            <v>41.41</v>
          </cell>
          <cell r="H315">
            <v>102.56</v>
          </cell>
          <cell r="I315">
            <v>143.97</v>
          </cell>
        </row>
        <row r="316">
          <cell r="A316" t="str">
            <v>102015-002001</v>
          </cell>
          <cell r="B316" t="str">
            <v>SENSACIONAL BLANQUEADOR 20 L</v>
          </cell>
          <cell r="C316" t="str">
            <v>C000484</v>
          </cell>
          <cell r="D316" t="str">
            <v>MARK-ETNIC SA DE CV</v>
          </cell>
          <cell r="E316">
            <v>1</v>
          </cell>
          <cell r="F316">
            <v>95.69</v>
          </cell>
          <cell r="G316">
            <v>28.33</v>
          </cell>
          <cell r="H316">
            <v>67.36</v>
          </cell>
          <cell r="I316">
            <v>95.69</v>
          </cell>
        </row>
        <row r="317">
          <cell r="A317" t="str">
            <v>101008-002001</v>
          </cell>
          <cell r="B317" t="str">
            <v>NOW BAÑOS Y AZULEJOS 20 L</v>
          </cell>
          <cell r="C317" t="str">
            <v>C000505</v>
          </cell>
          <cell r="D317" t="str">
            <v>JOSE ERASTO PEREZ GUTIERREZ</v>
          </cell>
          <cell r="E317">
            <v>10</v>
          </cell>
          <cell r="F317">
            <v>1439.66</v>
          </cell>
          <cell r="G317">
            <v>514.57000000000005</v>
          </cell>
          <cell r="H317">
            <v>92.509</v>
          </cell>
          <cell r="I317">
            <v>143.96600000000001</v>
          </cell>
        </row>
        <row r="318">
          <cell r="A318" t="str">
            <v>101004-000110</v>
          </cell>
          <cell r="B318" t="str">
            <v>NOW LIMPIADOR VIDRIOS Y SUPERFICIES 1 L CR</v>
          </cell>
          <cell r="C318" t="str">
            <v>C000514</v>
          </cell>
          <cell r="D318" t="str">
            <v>JUANA LEON MIRELES</v>
          </cell>
          <cell r="E318">
            <v>1</v>
          </cell>
          <cell r="F318">
            <v>18.100000000000001</v>
          </cell>
          <cell r="G318">
            <v>8.06</v>
          </cell>
          <cell r="H318">
            <v>10.040000000000001</v>
          </cell>
          <cell r="I318">
            <v>18.100000000000001</v>
          </cell>
        </row>
        <row r="319">
          <cell r="A319" t="str">
            <v>101004-000601</v>
          </cell>
          <cell r="B319" t="str">
            <v>NOW VIDRIOS Y SUPERFICIES 5/1 L</v>
          </cell>
          <cell r="C319" t="str">
            <v>C000514</v>
          </cell>
          <cell r="D319" t="str">
            <v>JUANA LEON MIRELES</v>
          </cell>
          <cell r="E319">
            <v>1</v>
          </cell>
          <cell r="F319">
            <v>56.9</v>
          </cell>
          <cell r="G319">
            <v>23.07</v>
          </cell>
          <cell r="H319">
            <v>33.83</v>
          </cell>
          <cell r="I319">
            <v>56.9</v>
          </cell>
        </row>
        <row r="320">
          <cell r="A320" t="str">
            <v>101008-000101</v>
          </cell>
          <cell r="B320" t="str">
            <v>NOW BAÑOS Y AZULEJOS 1 L</v>
          </cell>
          <cell r="C320" t="str">
            <v>C000514</v>
          </cell>
          <cell r="D320" t="str">
            <v>JUANA LEON MIRELES</v>
          </cell>
          <cell r="E320">
            <v>1</v>
          </cell>
          <cell r="F320">
            <v>18.100000000000001</v>
          </cell>
          <cell r="G320">
            <v>8.0299999999999994</v>
          </cell>
          <cell r="H320">
            <v>10.070000000000002</v>
          </cell>
          <cell r="I320">
            <v>18.100000000000001</v>
          </cell>
        </row>
        <row r="321">
          <cell r="A321" t="str">
            <v>101008-000601</v>
          </cell>
          <cell r="B321" t="str">
            <v>NOW BAÑOS Y AZULEJOS 5/1 L</v>
          </cell>
          <cell r="C321" t="str">
            <v>C000514</v>
          </cell>
          <cell r="D321" t="str">
            <v>JUANA LEON MIRELES</v>
          </cell>
          <cell r="E321">
            <v>2</v>
          </cell>
          <cell r="F321">
            <v>113.79</v>
          </cell>
          <cell r="G321">
            <v>37.54</v>
          </cell>
          <cell r="H321">
            <v>38.125</v>
          </cell>
          <cell r="I321">
            <v>56.895000000000003</v>
          </cell>
        </row>
        <row r="322">
          <cell r="A322" t="str">
            <v>101016-000281</v>
          </cell>
          <cell r="B322" t="str">
            <v>NOW LAVATRASTES LIMON 2.80 L MX</v>
          </cell>
          <cell r="C322" t="str">
            <v>C000514</v>
          </cell>
          <cell r="D322" t="str">
            <v>JUANA LEON MIRELES</v>
          </cell>
          <cell r="E322">
            <v>2</v>
          </cell>
          <cell r="F322">
            <v>86.21</v>
          </cell>
          <cell r="G322">
            <v>13.9</v>
          </cell>
          <cell r="H322">
            <v>36.154999999999994</v>
          </cell>
          <cell r="I322">
            <v>43.104999999999997</v>
          </cell>
        </row>
        <row r="323">
          <cell r="A323" t="str">
            <v>101017-000501</v>
          </cell>
          <cell r="B323" t="str">
            <v>NOW LIMPIADOR LIMON 5 L</v>
          </cell>
          <cell r="C323" t="str">
            <v>C000514</v>
          </cell>
          <cell r="D323" t="str">
            <v>JUANA LEON MIRELES</v>
          </cell>
          <cell r="E323">
            <v>5</v>
          </cell>
          <cell r="F323">
            <v>168.1</v>
          </cell>
          <cell r="G323">
            <v>31.97</v>
          </cell>
          <cell r="H323">
            <v>27.225999999999999</v>
          </cell>
          <cell r="I323">
            <v>33.619999999999997</v>
          </cell>
        </row>
        <row r="324">
          <cell r="A324" t="str">
            <v>101017-001001</v>
          </cell>
          <cell r="B324" t="str">
            <v>NOW LIMPIADOR LIMON 10 L</v>
          </cell>
          <cell r="C324" t="str">
            <v>C000514</v>
          </cell>
          <cell r="D324" t="str">
            <v>JUANA LEON MIRELES</v>
          </cell>
          <cell r="E324">
            <v>5</v>
          </cell>
          <cell r="F324">
            <v>310.35000000000002</v>
          </cell>
          <cell r="G324">
            <v>68.81</v>
          </cell>
          <cell r="H324">
            <v>48.308000000000007</v>
          </cell>
          <cell r="I324">
            <v>62.070000000000007</v>
          </cell>
        </row>
        <row r="325">
          <cell r="A325" t="str">
            <v>101021-001001</v>
          </cell>
          <cell r="B325" t="str">
            <v>NOW QUITAMANCHAS 10 L</v>
          </cell>
          <cell r="C325" t="str">
            <v>C000514</v>
          </cell>
          <cell r="D325" t="str">
            <v>JUANA LEON MIRELES</v>
          </cell>
          <cell r="E325">
            <v>2</v>
          </cell>
          <cell r="F325">
            <v>193.1</v>
          </cell>
          <cell r="G325">
            <v>52.06</v>
          </cell>
          <cell r="H325">
            <v>70.52</v>
          </cell>
          <cell r="I325">
            <v>96.55</v>
          </cell>
        </row>
        <row r="326">
          <cell r="A326" t="str">
            <v>102026-000501</v>
          </cell>
          <cell r="B326" t="str">
            <v>SENSACIONAL SUAVIZANTE 5 L</v>
          </cell>
          <cell r="C326" t="str">
            <v>C000514</v>
          </cell>
          <cell r="D326" t="str">
            <v>JUANA LEON MIRELES</v>
          </cell>
          <cell r="E326">
            <v>2</v>
          </cell>
          <cell r="F326">
            <v>89.66</v>
          </cell>
          <cell r="G326">
            <v>23.69</v>
          </cell>
          <cell r="H326">
            <v>32.984999999999999</v>
          </cell>
          <cell r="I326">
            <v>44.83</v>
          </cell>
        </row>
        <row r="327">
          <cell r="A327" t="str">
            <v>102026-001001</v>
          </cell>
          <cell r="B327" t="str">
            <v>SENSACIONAL SUAVIZANTE 10 L</v>
          </cell>
          <cell r="C327" t="str">
            <v>C000514</v>
          </cell>
          <cell r="D327" t="str">
            <v>JUANA LEON MIRELES</v>
          </cell>
          <cell r="E327">
            <v>3</v>
          </cell>
          <cell r="F327">
            <v>250.86</v>
          </cell>
          <cell r="G327">
            <v>69.06</v>
          </cell>
          <cell r="H327">
            <v>60.6</v>
          </cell>
          <cell r="I327">
            <v>83.62</v>
          </cell>
        </row>
        <row r="328">
          <cell r="A328" t="str">
            <v>102029-001001</v>
          </cell>
          <cell r="B328" t="str">
            <v>SENSACIONAL DETERGENTE 10 L</v>
          </cell>
          <cell r="C328" t="str">
            <v>C000514</v>
          </cell>
          <cell r="D328" t="str">
            <v>JUANA LEON MIRELES</v>
          </cell>
          <cell r="E328">
            <v>5</v>
          </cell>
          <cell r="F328">
            <v>443.97</v>
          </cell>
          <cell r="G328">
            <v>195.66</v>
          </cell>
          <cell r="H328">
            <v>49.662000000000006</v>
          </cell>
          <cell r="I328">
            <v>88.794000000000011</v>
          </cell>
        </row>
        <row r="329">
          <cell r="A329" t="str">
            <v>101001-000601</v>
          </cell>
          <cell r="B329" t="str">
            <v>NOW DESENGRASANTE MULTIUSOS 5/1 L</v>
          </cell>
          <cell r="C329" t="str">
            <v>C000518</v>
          </cell>
          <cell r="D329" t="str">
            <v>CASA DI CARTA SA DE CV</v>
          </cell>
          <cell r="E329">
            <v>5</v>
          </cell>
          <cell r="F329">
            <v>284.48</v>
          </cell>
          <cell r="G329">
            <v>78.56</v>
          </cell>
          <cell r="H329">
            <v>41.184000000000005</v>
          </cell>
          <cell r="I329">
            <v>56.896000000000001</v>
          </cell>
        </row>
        <row r="330">
          <cell r="A330" t="str">
            <v>101008-000601</v>
          </cell>
          <cell r="B330" t="str">
            <v>NOW BAÑOS Y AZULEJOS 5/1 L</v>
          </cell>
          <cell r="C330" t="str">
            <v>C000518</v>
          </cell>
          <cell r="D330" t="str">
            <v>CASA DI CARTA SA DE CV</v>
          </cell>
          <cell r="E330">
            <v>10</v>
          </cell>
          <cell r="F330">
            <v>568.97</v>
          </cell>
          <cell r="G330">
            <v>150.19</v>
          </cell>
          <cell r="H330">
            <v>41.878</v>
          </cell>
          <cell r="I330">
            <v>56.897000000000006</v>
          </cell>
        </row>
        <row r="331">
          <cell r="A331" t="str">
            <v>101019-001001</v>
          </cell>
          <cell r="B331" t="str">
            <v>NOW LIMPIADOR MANZANA CANELA 10 L</v>
          </cell>
          <cell r="C331" t="str">
            <v>C000518</v>
          </cell>
          <cell r="D331" t="str">
            <v>CASA DI CARTA SA DE CV</v>
          </cell>
          <cell r="E331">
            <v>2</v>
          </cell>
          <cell r="F331">
            <v>124.14</v>
          </cell>
          <cell r="G331">
            <v>54.89</v>
          </cell>
          <cell r="H331">
            <v>34.625</v>
          </cell>
          <cell r="I331">
            <v>62.07</v>
          </cell>
        </row>
        <row r="332">
          <cell r="A332" t="str">
            <v>101017-002001</v>
          </cell>
          <cell r="B332" t="str">
            <v>NOW LIMPIADOR LIMON 20 L</v>
          </cell>
          <cell r="C332" t="str">
            <v>C000523</v>
          </cell>
          <cell r="D332" t="str">
            <v>DISTRIBUIDORA HIDRAULICA MOBIL DE MEXICO SA DE CV</v>
          </cell>
          <cell r="E332">
            <v>1</v>
          </cell>
          <cell r="F332">
            <v>143.97</v>
          </cell>
          <cell r="G332">
            <v>22.86</v>
          </cell>
          <cell r="H332">
            <v>121.11</v>
          </cell>
          <cell r="I332">
            <v>143.97</v>
          </cell>
        </row>
        <row r="333">
          <cell r="A333" t="str">
            <v>102002-002001</v>
          </cell>
          <cell r="B333" t="str">
            <v>SENSACIONAL LIMPIADOR LAVANDA 20 L</v>
          </cell>
          <cell r="C333" t="str">
            <v>C000523</v>
          </cell>
          <cell r="D333" t="str">
            <v>DISTRIBUIDORA HIDRAULICA MOBIL DE MEXICO SA DE CV</v>
          </cell>
          <cell r="E333">
            <v>1</v>
          </cell>
          <cell r="F333">
            <v>143.97</v>
          </cell>
          <cell r="G333">
            <v>51.28</v>
          </cell>
          <cell r="H333">
            <v>92.69</v>
          </cell>
          <cell r="I333">
            <v>143.97</v>
          </cell>
        </row>
        <row r="334">
          <cell r="A334" t="str">
            <v>103001-001891</v>
          </cell>
          <cell r="B334" t="str">
            <v>MIRACHEM 500 18.9 L</v>
          </cell>
          <cell r="C334" t="str">
            <v>C000014</v>
          </cell>
          <cell r="D334" t="str">
            <v>KARLA PAULINA ZEVADA SALAZAR</v>
          </cell>
          <cell r="E334">
            <v>1</v>
          </cell>
          <cell r="F334">
            <v>1093.25</v>
          </cell>
          <cell r="G334">
            <v>650.63</v>
          </cell>
          <cell r="H334">
            <v>0</v>
          </cell>
        </row>
        <row r="335">
          <cell r="A335" t="str">
            <v>102004-002001</v>
          </cell>
          <cell r="B335" t="str">
            <v>SENSACIONAL LIMPIADOR PINO 20 L</v>
          </cell>
          <cell r="C335" t="str">
            <v>C000523</v>
          </cell>
          <cell r="D335" t="str">
            <v>DISTRIBUIDORA HIDRAULICA MOBIL DE MEXICO SA DE CV</v>
          </cell>
          <cell r="E335">
            <v>1</v>
          </cell>
          <cell r="F335">
            <v>143.97</v>
          </cell>
          <cell r="G335">
            <v>41.42</v>
          </cell>
          <cell r="H335">
            <v>102.55</v>
          </cell>
          <cell r="I335">
            <v>143.97</v>
          </cell>
        </row>
        <row r="336">
          <cell r="A336" t="str">
            <v>102015-002001</v>
          </cell>
          <cell r="B336" t="str">
            <v>SENSACIONAL BLANQUEADOR 20 L</v>
          </cell>
          <cell r="C336" t="str">
            <v>C000523</v>
          </cell>
          <cell r="D336" t="str">
            <v>DISTRIBUIDORA HIDRAULICA MOBIL DE MEXICO SA DE CV</v>
          </cell>
          <cell r="E336">
            <v>1</v>
          </cell>
          <cell r="F336">
            <v>95.69</v>
          </cell>
          <cell r="G336">
            <v>26.85</v>
          </cell>
          <cell r="H336">
            <v>68.84</v>
          </cell>
          <cell r="I336">
            <v>95.69</v>
          </cell>
        </row>
        <row r="337">
          <cell r="A337" t="str">
            <v>102002-002001</v>
          </cell>
          <cell r="B337" t="str">
            <v>SENSACIONAL LIMPIADOR LAVANDA 20 L</v>
          </cell>
          <cell r="C337" t="str">
            <v>C000528</v>
          </cell>
          <cell r="D337" t="str">
            <v>DISTRIBUIDORA Y COMERCIALIZADORA FISTER SA DE CV</v>
          </cell>
          <cell r="E337">
            <v>2</v>
          </cell>
          <cell r="F337">
            <v>287.93</v>
          </cell>
          <cell r="G337">
            <v>102.56</v>
          </cell>
          <cell r="H337">
            <v>92.685000000000002</v>
          </cell>
          <cell r="I337">
            <v>143.965</v>
          </cell>
        </row>
        <row r="338">
          <cell r="A338" t="str">
            <v>101001-002001</v>
          </cell>
          <cell r="B338" t="str">
            <v>NOW DESENGRASANTE MULTIUSOS 20 L</v>
          </cell>
          <cell r="C338" t="str">
            <v>C000533</v>
          </cell>
          <cell r="D338" t="str">
            <v>GES RETURNS SA DE CV</v>
          </cell>
          <cell r="E338">
            <v>8</v>
          </cell>
          <cell r="F338">
            <v>1151.72</v>
          </cell>
          <cell r="G338">
            <v>351.22</v>
          </cell>
          <cell r="H338">
            <v>100.0625</v>
          </cell>
          <cell r="I338">
            <v>143.965</v>
          </cell>
        </row>
        <row r="339">
          <cell r="A339" t="str">
            <v>101017-002001</v>
          </cell>
          <cell r="B339" t="str">
            <v>NOW LIMPIADOR LIMON 20 L</v>
          </cell>
          <cell r="C339" t="str">
            <v>C000533</v>
          </cell>
          <cell r="D339" t="str">
            <v>GES RETURNS SA DE CV</v>
          </cell>
          <cell r="E339">
            <v>2</v>
          </cell>
          <cell r="F339">
            <v>287.93</v>
          </cell>
          <cell r="G339">
            <v>46.29</v>
          </cell>
          <cell r="H339">
            <v>120.82000000000001</v>
          </cell>
          <cell r="I339">
            <v>143.965</v>
          </cell>
        </row>
        <row r="340">
          <cell r="A340" t="str">
            <v>102002-001001</v>
          </cell>
          <cell r="B340" t="str">
            <v>SENSACIONAL LIMPIADOR LAVANDA 10 L</v>
          </cell>
          <cell r="C340" t="str">
            <v>C000550</v>
          </cell>
          <cell r="D340" t="str">
            <v>DIANA JACOB BOLAÑOS</v>
          </cell>
          <cell r="E340">
            <v>2</v>
          </cell>
          <cell r="F340">
            <v>124.14</v>
          </cell>
          <cell r="G340">
            <v>32.75</v>
          </cell>
          <cell r="H340">
            <v>45.695</v>
          </cell>
          <cell r="I340">
            <v>62.07</v>
          </cell>
        </row>
        <row r="341">
          <cell r="A341" t="str">
            <v>102015-002001</v>
          </cell>
          <cell r="B341" t="str">
            <v>SENSACIONAL BLANQUEADOR 20 L</v>
          </cell>
          <cell r="C341" t="str">
            <v>C000550</v>
          </cell>
          <cell r="D341" t="str">
            <v>DIANA JACOB BOLAÑOS</v>
          </cell>
          <cell r="E341">
            <v>1</v>
          </cell>
          <cell r="F341">
            <v>95.69</v>
          </cell>
          <cell r="G341">
            <v>28.33</v>
          </cell>
          <cell r="H341">
            <v>67.36</v>
          </cell>
          <cell r="I341">
            <v>95.69</v>
          </cell>
        </row>
        <row r="342">
          <cell r="A342" t="str">
            <v>102026-001001</v>
          </cell>
          <cell r="B342" t="str">
            <v>SENSACIONAL SUAVIZANTE 10 L</v>
          </cell>
          <cell r="C342" t="str">
            <v>C000550</v>
          </cell>
          <cell r="D342" t="str">
            <v>DIANA JACOB BOLAÑOS</v>
          </cell>
          <cell r="E342">
            <v>3</v>
          </cell>
          <cell r="F342">
            <v>250.86</v>
          </cell>
          <cell r="G342">
            <v>69.06</v>
          </cell>
          <cell r="H342">
            <v>60.6</v>
          </cell>
          <cell r="I342">
            <v>83.62</v>
          </cell>
        </row>
        <row r="343">
          <cell r="A343" t="str">
            <v>102029-001001</v>
          </cell>
          <cell r="B343" t="str">
            <v>SENSACIONAL DETERGENTE 10 L</v>
          </cell>
          <cell r="C343" t="str">
            <v>C000550</v>
          </cell>
          <cell r="D343" t="str">
            <v>DIANA JACOB BOLAÑOS</v>
          </cell>
          <cell r="E343">
            <v>2</v>
          </cell>
          <cell r="F343">
            <v>177.59</v>
          </cell>
          <cell r="G343">
            <v>78.27</v>
          </cell>
          <cell r="H343">
            <v>49.660000000000004</v>
          </cell>
          <cell r="I343">
            <v>88.795000000000002</v>
          </cell>
        </row>
        <row r="344">
          <cell r="A344" t="str">
            <v>101008-002001</v>
          </cell>
          <cell r="B344" t="str">
            <v>NOW BAÑOS Y AZULEJOS 20 L</v>
          </cell>
          <cell r="C344" t="str">
            <v>C000556</v>
          </cell>
          <cell r="D344" t="str">
            <v>GRUPO MUFESO SA DE CV</v>
          </cell>
          <cell r="E344">
            <v>1</v>
          </cell>
          <cell r="F344">
            <v>143.97</v>
          </cell>
          <cell r="G344">
            <v>51.46</v>
          </cell>
          <cell r="H344">
            <v>92.509999999999991</v>
          </cell>
          <cell r="I344">
            <v>143.97</v>
          </cell>
        </row>
        <row r="345">
          <cell r="A345" t="str">
            <v>101016-000281</v>
          </cell>
          <cell r="B345" t="str">
            <v>NOW LAVATRASTES LIMON 2.80 L MX</v>
          </cell>
          <cell r="C345" t="str">
            <v>C000556</v>
          </cell>
          <cell r="D345" t="str">
            <v>GRUPO MUFESO SA DE CV</v>
          </cell>
          <cell r="E345">
            <v>3</v>
          </cell>
          <cell r="F345">
            <v>129.31</v>
          </cell>
          <cell r="G345">
            <v>26.07</v>
          </cell>
          <cell r="H345">
            <v>34.413333333333334</v>
          </cell>
          <cell r="I345">
            <v>43.103333333333332</v>
          </cell>
        </row>
        <row r="346">
          <cell r="A346" t="str">
            <v>101021-001001</v>
          </cell>
          <cell r="B346" t="str">
            <v>NOW QUITAMANCHAS 10 L</v>
          </cell>
          <cell r="C346" t="str">
            <v>C000556</v>
          </cell>
          <cell r="D346" t="str">
            <v>GRUPO MUFESO SA DE CV</v>
          </cell>
          <cell r="E346">
            <v>10</v>
          </cell>
          <cell r="F346">
            <v>965.52</v>
          </cell>
          <cell r="G346">
            <v>279.73</v>
          </cell>
          <cell r="H346">
            <v>68.578999999999994</v>
          </cell>
          <cell r="I346">
            <v>96.551999999999992</v>
          </cell>
        </row>
        <row r="347">
          <cell r="A347" t="str">
            <v>102015-002001</v>
          </cell>
          <cell r="B347" t="str">
            <v>SENSACIONAL BLANQUEADOR 20 L</v>
          </cell>
          <cell r="C347" t="str">
            <v>C000556</v>
          </cell>
          <cell r="D347" t="str">
            <v>GRUPO MUFESO SA DE CV</v>
          </cell>
          <cell r="E347">
            <v>6</v>
          </cell>
          <cell r="F347">
            <v>574.14</v>
          </cell>
          <cell r="G347">
            <v>169.97</v>
          </cell>
          <cell r="H347">
            <v>67.361666666666665</v>
          </cell>
          <cell r="I347">
            <v>95.69</v>
          </cell>
        </row>
        <row r="348">
          <cell r="A348" t="str">
            <v>102026-002001</v>
          </cell>
          <cell r="B348" t="str">
            <v>SENSACIONAL SUAVIZANTE 20 L</v>
          </cell>
          <cell r="C348" t="str">
            <v>C000556</v>
          </cell>
          <cell r="D348" t="str">
            <v>GRUPO MUFESO SA DE CV</v>
          </cell>
          <cell r="E348">
            <v>5</v>
          </cell>
          <cell r="F348">
            <v>905.17</v>
          </cell>
          <cell r="G348">
            <v>-1309.47</v>
          </cell>
          <cell r="H348">
            <v>442.928</v>
          </cell>
          <cell r="I348">
            <v>181.03399999999999</v>
          </cell>
        </row>
        <row r="349">
          <cell r="A349" t="str">
            <v>102029-002001</v>
          </cell>
          <cell r="B349" t="str">
            <v>SENSACIONAL DETERGENTE 20 L</v>
          </cell>
          <cell r="C349" t="str">
            <v>C000556</v>
          </cell>
          <cell r="D349" t="str">
            <v>GRUPO MUFESO SA DE CV</v>
          </cell>
          <cell r="E349">
            <v>7</v>
          </cell>
          <cell r="F349">
            <v>1375.86</v>
          </cell>
          <cell r="G349">
            <v>522.4</v>
          </cell>
          <cell r="H349">
            <v>121.92285714285713</v>
          </cell>
          <cell r="I349">
            <v>196.55142857142854</v>
          </cell>
        </row>
        <row r="350">
          <cell r="A350" t="str">
            <v>101008-002001</v>
          </cell>
          <cell r="B350" t="str">
            <v>NOW BAÑOS Y AZULEJOS 20 L</v>
          </cell>
          <cell r="C350" t="str">
            <v>C000560</v>
          </cell>
          <cell r="D350" t="str">
            <v>MANUFACTURA DE ENVASES JUPITER, SA DE C.V.</v>
          </cell>
          <cell r="E350">
            <v>1</v>
          </cell>
          <cell r="F350">
            <v>143.97</v>
          </cell>
          <cell r="G350">
            <v>48.38</v>
          </cell>
          <cell r="H350">
            <v>95.59</v>
          </cell>
          <cell r="I350">
            <v>143.97</v>
          </cell>
        </row>
        <row r="351">
          <cell r="A351" t="str">
            <v>101019-001001</v>
          </cell>
          <cell r="B351" t="str">
            <v>NOW LIMPIADOR MANZANA CANELA 10 L</v>
          </cell>
          <cell r="C351" t="str">
            <v>C000572</v>
          </cell>
          <cell r="D351" t="str">
            <v>MIKICENTER GROUP DE MEXICO SA DE CV</v>
          </cell>
          <cell r="E351">
            <v>1</v>
          </cell>
          <cell r="F351">
            <v>62.07</v>
          </cell>
          <cell r="G351">
            <v>27.45</v>
          </cell>
          <cell r="H351">
            <v>34.620000000000005</v>
          </cell>
          <cell r="I351">
            <v>62.07</v>
          </cell>
        </row>
        <row r="352">
          <cell r="A352" t="str">
            <v>102015-002001</v>
          </cell>
          <cell r="B352" t="str">
            <v>SENSACIONAL BLANQUEADOR 20 L</v>
          </cell>
          <cell r="C352" t="str">
            <v>C000572</v>
          </cell>
          <cell r="D352" t="str">
            <v>MIKICENTER GROUP DE MEXICO SA DE CV</v>
          </cell>
          <cell r="E352">
            <v>1</v>
          </cell>
          <cell r="F352">
            <v>95.69</v>
          </cell>
          <cell r="G352">
            <v>28.33</v>
          </cell>
          <cell r="H352">
            <v>67.36</v>
          </cell>
          <cell r="I352">
            <v>95.69</v>
          </cell>
        </row>
        <row r="353">
          <cell r="A353" t="str">
            <v>102029-001001</v>
          </cell>
          <cell r="B353" t="str">
            <v>SENSACIONAL DETERGENTE 10 L</v>
          </cell>
          <cell r="C353" t="str">
            <v>C000572</v>
          </cell>
          <cell r="D353" t="str">
            <v>MIKICENTER GROUP DE MEXICO SA DE CV</v>
          </cell>
          <cell r="E353">
            <v>1</v>
          </cell>
          <cell r="F353">
            <v>88.79</v>
          </cell>
          <cell r="G353">
            <v>39.130000000000003</v>
          </cell>
          <cell r="H353">
            <v>49.660000000000004</v>
          </cell>
          <cell r="I353">
            <v>88.79</v>
          </cell>
        </row>
        <row r="354">
          <cell r="A354" t="str">
            <v>102015-100000</v>
          </cell>
          <cell r="B354" t="str">
            <v>SENSACIONAL BLANQUEADOR 1000 L</v>
          </cell>
          <cell r="C354" t="str">
            <v>C000576</v>
          </cell>
          <cell r="D354" t="str">
            <v>WENDY DAENA LIZARRAGA URBINA</v>
          </cell>
          <cell r="E354">
            <v>2</v>
          </cell>
          <cell r="F354">
            <v>4620.6899999999996</v>
          </cell>
          <cell r="G354">
            <v>1980.02</v>
          </cell>
          <cell r="H354">
            <v>1320.3349999999998</v>
          </cell>
          <cell r="I354">
            <v>2310.3449999999998</v>
          </cell>
        </row>
        <row r="355">
          <cell r="A355" t="str">
            <v>102026-100000</v>
          </cell>
          <cell r="B355" t="str">
            <v>SENSACIONAL SUAVIZANTE 1000 L</v>
          </cell>
          <cell r="C355" t="str">
            <v>C000576</v>
          </cell>
          <cell r="D355" t="str">
            <v>WENDY DAENA LIZARRAGA URBINA</v>
          </cell>
          <cell r="E355">
            <v>2</v>
          </cell>
          <cell r="F355">
            <v>13172.41</v>
          </cell>
          <cell r="G355">
            <v>3957.97</v>
          </cell>
          <cell r="H355">
            <v>4607.22</v>
          </cell>
          <cell r="I355">
            <v>6586.2049999999999</v>
          </cell>
        </row>
        <row r="356">
          <cell r="A356" t="str">
            <v>102029-100000</v>
          </cell>
          <cell r="B356" t="str">
            <v>SENSACIONAL DETERGENTE 1000 L</v>
          </cell>
          <cell r="C356" t="str">
            <v>C000576</v>
          </cell>
          <cell r="D356" t="str">
            <v>WENDY DAENA LIZARRAGA URBINA</v>
          </cell>
          <cell r="E356">
            <v>2</v>
          </cell>
          <cell r="F356">
            <v>13465.52</v>
          </cell>
          <cell r="G356">
            <v>4205.01</v>
          </cell>
          <cell r="H356">
            <v>4630.2550000000001</v>
          </cell>
          <cell r="I356">
            <v>6732.76</v>
          </cell>
        </row>
        <row r="357">
          <cell r="A357" t="str">
            <v>469999-000000</v>
          </cell>
          <cell r="B357" t="str">
            <v>CONTENEDOR NAT 1000 L VALV MARIPOSA</v>
          </cell>
          <cell r="C357" t="str">
            <v>C000576</v>
          </cell>
          <cell r="D357" t="str">
            <v>WENDY DAENA LIZARRAGA URBINA</v>
          </cell>
          <cell r="E357">
            <v>6</v>
          </cell>
          <cell r="F357">
            <v>7200</v>
          </cell>
          <cell r="G357">
            <v>0</v>
          </cell>
          <cell r="H357">
            <v>1200</v>
          </cell>
          <cell r="I357">
            <v>1200</v>
          </cell>
        </row>
        <row r="358">
          <cell r="A358" t="str">
            <v>101001-000101</v>
          </cell>
          <cell r="B358" t="str">
            <v>NOW DESENGRASANTE MULTIUSOS 1 L</v>
          </cell>
          <cell r="C358" t="str">
            <v>C000577</v>
          </cell>
          <cell r="D358" t="str">
            <v>LABOR AND TAX ADEP SA DE CV</v>
          </cell>
          <cell r="E358">
            <v>2</v>
          </cell>
          <cell r="F358">
            <v>36.21</v>
          </cell>
          <cell r="G358">
            <v>13.75</v>
          </cell>
          <cell r="H358">
            <v>11.23</v>
          </cell>
          <cell r="I358">
            <v>18.105</v>
          </cell>
        </row>
        <row r="359">
          <cell r="A359" t="str">
            <v>101004-000601</v>
          </cell>
          <cell r="B359" t="str">
            <v>NOW VIDRIOS Y SUPERFICIES 5/1 L</v>
          </cell>
          <cell r="C359" t="str">
            <v>C000577</v>
          </cell>
          <cell r="D359" t="str">
            <v>LABOR AND TAX ADEP SA DE CV</v>
          </cell>
          <cell r="E359">
            <v>1</v>
          </cell>
          <cell r="F359">
            <v>56.9</v>
          </cell>
          <cell r="G359">
            <v>23.07</v>
          </cell>
          <cell r="H359">
            <v>33.83</v>
          </cell>
          <cell r="I359">
            <v>56.9</v>
          </cell>
        </row>
        <row r="360">
          <cell r="A360" t="str">
            <v>101008-002001</v>
          </cell>
          <cell r="B360" t="str">
            <v>NOW BAÑOS Y AZULEJOS 20 L</v>
          </cell>
          <cell r="C360" t="str">
            <v>C000577</v>
          </cell>
          <cell r="D360" t="str">
            <v>LABOR AND TAX ADEP SA DE CV</v>
          </cell>
          <cell r="E360">
            <v>1</v>
          </cell>
          <cell r="F360">
            <v>143.97</v>
          </cell>
          <cell r="G360">
            <v>51.46</v>
          </cell>
          <cell r="H360">
            <v>92.509999999999991</v>
          </cell>
          <cell r="I360">
            <v>143.97</v>
          </cell>
        </row>
        <row r="361">
          <cell r="A361" t="str">
            <v>101017-002001</v>
          </cell>
          <cell r="B361" t="str">
            <v>NOW LIMPIADOR LIMON 20 L</v>
          </cell>
          <cell r="C361" t="str">
            <v>C000577</v>
          </cell>
          <cell r="D361" t="str">
            <v>LABOR AND TAX ADEP SA DE CV</v>
          </cell>
          <cell r="E361">
            <v>1</v>
          </cell>
          <cell r="F361">
            <v>143.97</v>
          </cell>
          <cell r="G361">
            <v>22.86</v>
          </cell>
          <cell r="H361">
            <v>121.11</v>
          </cell>
          <cell r="I361">
            <v>143.97</v>
          </cell>
        </row>
        <row r="362">
          <cell r="A362" t="str">
            <v>102015-002001</v>
          </cell>
          <cell r="B362" t="str">
            <v>SENSACIONAL BLANQUEADOR 20 L</v>
          </cell>
          <cell r="C362" t="str">
            <v>C000577</v>
          </cell>
          <cell r="D362" t="str">
            <v>LABOR AND TAX ADEP SA DE CV</v>
          </cell>
          <cell r="E362">
            <v>1</v>
          </cell>
          <cell r="F362">
            <v>95.69</v>
          </cell>
          <cell r="G362">
            <v>28.33</v>
          </cell>
          <cell r="H362">
            <v>67.36</v>
          </cell>
          <cell r="I362">
            <v>95.69</v>
          </cell>
        </row>
        <row r="363">
          <cell r="A363" t="str">
            <v>101001-002001</v>
          </cell>
          <cell r="B363" t="str">
            <v>NOW DESENGRASANTE MULTIUSOS 20 L</v>
          </cell>
          <cell r="C363" t="str">
            <v>C000578</v>
          </cell>
          <cell r="D363" t="str">
            <v>SARA SANCHEZ BALDERAS</v>
          </cell>
          <cell r="E363">
            <v>16</v>
          </cell>
          <cell r="F363">
            <v>2303.4499999999998</v>
          </cell>
          <cell r="G363">
            <v>702.45</v>
          </cell>
          <cell r="H363">
            <v>100.06249999999999</v>
          </cell>
          <cell r="I363">
            <v>143.96562499999999</v>
          </cell>
        </row>
        <row r="364">
          <cell r="A364" t="str">
            <v>101008-002001</v>
          </cell>
          <cell r="B364" t="str">
            <v>NOW BAÑOS Y AZULEJOS 20 L</v>
          </cell>
          <cell r="C364" t="str">
            <v>C000578</v>
          </cell>
          <cell r="D364" t="str">
            <v>SARA SANCHEZ BALDERAS</v>
          </cell>
          <cell r="E364">
            <v>15</v>
          </cell>
          <cell r="F364">
            <v>2159.48</v>
          </cell>
          <cell r="G364">
            <v>725.59</v>
          </cell>
          <cell r="H364">
            <v>95.592666666666659</v>
          </cell>
          <cell r="I364">
            <v>143.96533333333335</v>
          </cell>
        </row>
        <row r="365">
          <cell r="A365" t="str">
            <v>101016-000281</v>
          </cell>
          <cell r="B365" t="str">
            <v>NOW LAVATRASTES LIMON 2.80 L MX</v>
          </cell>
          <cell r="C365" t="str">
            <v>C000578</v>
          </cell>
          <cell r="D365" t="str">
            <v>SARA SANCHEZ BALDERAS</v>
          </cell>
          <cell r="E365">
            <v>2</v>
          </cell>
          <cell r="F365">
            <v>86.21</v>
          </cell>
          <cell r="G365">
            <v>13.92</v>
          </cell>
          <cell r="H365">
            <v>36.144999999999996</v>
          </cell>
          <cell r="I365">
            <v>43.104999999999997</v>
          </cell>
        </row>
        <row r="366">
          <cell r="A366" t="str">
            <v>101017-002001</v>
          </cell>
          <cell r="B366" t="str">
            <v>NOW LIMPIADOR LIMON 20 L</v>
          </cell>
          <cell r="C366" t="str">
            <v>C000578</v>
          </cell>
          <cell r="D366" t="str">
            <v>SARA SANCHEZ BALDERAS</v>
          </cell>
          <cell r="E366">
            <v>15</v>
          </cell>
          <cell r="F366">
            <v>2159.48</v>
          </cell>
          <cell r="G366">
            <v>342.81</v>
          </cell>
          <cell r="H366">
            <v>121.11133333333333</v>
          </cell>
          <cell r="I366">
            <v>143.96533333333335</v>
          </cell>
        </row>
        <row r="367">
          <cell r="A367" t="str">
            <v>102002-000501</v>
          </cell>
          <cell r="B367" t="str">
            <v>SENSACIONAL LIMPIADOR LAVANDA 5 L</v>
          </cell>
          <cell r="C367" t="str">
            <v>C000578</v>
          </cell>
          <cell r="D367" t="str">
            <v>SARA SANCHEZ BALDERAS</v>
          </cell>
          <cell r="E367">
            <v>1</v>
          </cell>
          <cell r="F367">
            <v>33.619999999999997</v>
          </cell>
          <cell r="G367">
            <v>8.94</v>
          </cell>
          <cell r="H367">
            <v>24.68</v>
          </cell>
          <cell r="I367">
            <v>33.619999999999997</v>
          </cell>
        </row>
        <row r="368">
          <cell r="A368" t="str">
            <v>101017-002001</v>
          </cell>
          <cell r="B368" t="str">
            <v>NOW LIMPIADOR LIMON 20 L</v>
          </cell>
          <cell r="C368" t="str">
            <v>C000579</v>
          </cell>
          <cell r="D368" t="str">
            <v>SIMON VACA VELAZQUEZ</v>
          </cell>
          <cell r="E368">
            <v>2</v>
          </cell>
          <cell r="F368">
            <v>287.93</v>
          </cell>
          <cell r="G368">
            <v>45.71</v>
          </cell>
          <cell r="H368">
            <v>121.11</v>
          </cell>
          <cell r="I368">
            <v>143.965</v>
          </cell>
        </row>
        <row r="369">
          <cell r="A369" t="str">
            <v>102002-002001</v>
          </cell>
          <cell r="B369" t="str">
            <v>SENSACIONAL LIMPIADOR LAVANDA 20 L</v>
          </cell>
          <cell r="C369" t="str">
            <v>C000579</v>
          </cell>
          <cell r="D369" t="str">
            <v>SIMON VACA VELAZQUEZ</v>
          </cell>
          <cell r="E369">
            <v>2</v>
          </cell>
          <cell r="F369">
            <v>287.93</v>
          </cell>
          <cell r="G369">
            <v>102.56</v>
          </cell>
          <cell r="H369">
            <v>92.685000000000002</v>
          </cell>
          <cell r="I369">
            <v>143.965</v>
          </cell>
        </row>
        <row r="370">
          <cell r="A370" t="str">
            <v>102015-002001</v>
          </cell>
          <cell r="B370" t="str">
            <v>SENSACIONAL BLANQUEADOR 20 L</v>
          </cell>
          <cell r="C370" t="str">
            <v>C000579</v>
          </cell>
          <cell r="D370" t="str">
            <v>SIMON VACA VELAZQUEZ</v>
          </cell>
          <cell r="E370">
            <v>2</v>
          </cell>
          <cell r="F370">
            <v>191.38</v>
          </cell>
          <cell r="G370">
            <v>53.71</v>
          </cell>
          <cell r="H370">
            <v>68.834999999999994</v>
          </cell>
          <cell r="I370">
            <v>95.69</v>
          </cell>
        </row>
        <row r="371">
          <cell r="A371" t="str">
            <v>101016-000281</v>
          </cell>
          <cell r="B371" t="str">
            <v>NOW LAVATRASTES LIMON 2.80 L MX</v>
          </cell>
          <cell r="C371" t="str">
            <v>C000580</v>
          </cell>
          <cell r="D371" t="str">
            <v>HURTADO GARCIA MARIA</v>
          </cell>
          <cell r="E371">
            <v>6</v>
          </cell>
          <cell r="F371">
            <v>258.62</v>
          </cell>
          <cell r="G371">
            <v>42.03</v>
          </cell>
          <cell r="H371">
            <v>36.098333333333336</v>
          </cell>
          <cell r="I371">
            <v>43.103333333333332</v>
          </cell>
        </row>
        <row r="372">
          <cell r="A372" t="str">
            <v>101017-002001</v>
          </cell>
          <cell r="B372" t="str">
            <v>NOW LIMPIADOR LIMON 20 L</v>
          </cell>
          <cell r="C372" t="str">
            <v>C000580</v>
          </cell>
          <cell r="D372" t="str">
            <v>HURTADO GARCIA MARIA</v>
          </cell>
          <cell r="E372">
            <v>2</v>
          </cell>
          <cell r="F372">
            <v>287.93</v>
          </cell>
          <cell r="G372">
            <v>45.71</v>
          </cell>
          <cell r="H372">
            <v>121.11</v>
          </cell>
          <cell r="I372">
            <v>143.965</v>
          </cell>
        </row>
        <row r="373">
          <cell r="A373" t="str">
            <v>102004-002001</v>
          </cell>
          <cell r="B373" t="str">
            <v>SENSACIONAL LIMPIADOR PINO 20 L</v>
          </cell>
          <cell r="C373" t="str">
            <v>C000580</v>
          </cell>
          <cell r="D373" t="str">
            <v>HURTADO GARCIA MARIA</v>
          </cell>
          <cell r="E373">
            <v>1</v>
          </cell>
          <cell r="F373">
            <v>143.97</v>
          </cell>
          <cell r="G373">
            <v>41.42</v>
          </cell>
          <cell r="H373">
            <v>102.55</v>
          </cell>
          <cell r="I373">
            <v>143.97</v>
          </cell>
        </row>
        <row r="374">
          <cell r="A374" t="str">
            <v>102029-002001</v>
          </cell>
          <cell r="B374" t="str">
            <v>SENSACIONAL DETERGENTE 20 L</v>
          </cell>
          <cell r="C374" t="str">
            <v>C000580</v>
          </cell>
          <cell r="D374" t="str">
            <v>HURTADO GARCIA MARIA</v>
          </cell>
          <cell r="E374">
            <v>2</v>
          </cell>
          <cell r="F374">
            <v>393.1</v>
          </cell>
          <cell r="G374">
            <v>149.25</v>
          </cell>
          <cell r="H374">
            <v>121.92500000000001</v>
          </cell>
          <cell r="I374">
            <v>196.55</v>
          </cell>
        </row>
        <row r="375">
          <cell r="A375" t="str">
            <v>102002-002001</v>
          </cell>
          <cell r="B375" t="str">
            <v>SENSACIONAL LIMPIADOR LAVANDA 20 L</v>
          </cell>
          <cell r="C375" t="str">
            <v>C00323</v>
          </cell>
          <cell r="D375" t="str">
            <v>HYDRATEC SYS SA DE CV</v>
          </cell>
          <cell r="E375">
            <v>1</v>
          </cell>
          <cell r="F375">
            <v>143.97</v>
          </cell>
          <cell r="G375">
            <v>51.28</v>
          </cell>
          <cell r="H375">
            <v>92.69</v>
          </cell>
          <cell r="I375">
            <v>143.97</v>
          </cell>
        </row>
        <row r="376">
          <cell r="A376" t="str">
            <v>102029-002001</v>
          </cell>
          <cell r="B376" t="str">
            <v>SENSACIONAL DETERGENTE 20 L</v>
          </cell>
          <cell r="C376" t="str">
            <v>C00323</v>
          </cell>
          <cell r="D376" t="str">
            <v>HYDRATEC SYS SA DE CV</v>
          </cell>
          <cell r="E376">
            <v>1</v>
          </cell>
          <cell r="F376">
            <v>196.55</v>
          </cell>
          <cell r="G376">
            <v>74.63</v>
          </cell>
          <cell r="H376">
            <v>121.92000000000002</v>
          </cell>
          <cell r="I376">
            <v>196.55</v>
          </cell>
        </row>
        <row r="381">
          <cell r="A381" t="str">
            <v>100000-000100</v>
          </cell>
          <cell r="B381" t="str">
            <v>VENTA DE DESPERDICIO INDUSTRIAL</v>
          </cell>
          <cell r="C381" t="str">
            <v>C000077</v>
          </cell>
          <cell r="D381" t="str">
            <v>VENTA DESPERDICIO INDUSTRIAL</v>
          </cell>
          <cell r="E381">
            <v>1</v>
          </cell>
          <cell r="F381">
            <v>13000</v>
          </cell>
          <cell r="G381">
            <v>13000</v>
          </cell>
          <cell r="H381">
            <v>0</v>
          </cell>
        </row>
        <row r="382">
          <cell r="A382" t="str">
            <v>100000-000202</v>
          </cell>
          <cell r="B382" t="str">
            <v>CARGOS  VARIOS</v>
          </cell>
          <cell r="C382" t="str">
            <v>C000078</v>
          </cell>
          <cell r="D382" t="str">
            <v>EMPLEADOS VARIOS</v>
          </cell>
          <cell r="E382">
            <v>1</v>
          </cell>
          <cell r="F382">
            <v>19772.810000000001</v>
          </cell>
          <cell r="G382">
            <v>19772.810000000001</v>
          </cell>
          <cell r="H382">
            <v>0</v>
          </cell>
        </row>
        <row r="383">
          <cell r="A383" t="str">
            <v>100000-000202</v>
          </cell>
          <cell r="B383" t="str">
            <v>CARGOS  VARIOS</v>
          </cell>
          <cell r="C383" t="str">
            <v>C000366</v>
          </cell>
          <cell r="D383" t="str">
            <v>TRANSPORTES VEINTITRES, S DE RL DE C.V.</v>
          </cell>
          <cell r="E383">
            <v>7</v>
          </cell>
          <cell r="F383">
            <v>25164.6</v>
          </cell>
          <cell r="G383">
            <v>25164.6</v>
          </cell>
          <cell r="H383">
            <v>0</v>
          </cell>
        </row>
        <row r="384">
          <cell r="A384" t="str">
            <v>100000-000202</v>
          </cell>
          <cell r="B384" t="str">
            <v>CARGOS  VARIOS</v>
          </cell>
          <cell r="C384" t="str">
            <v>C000370</v>
          </cell>
          <cell r="D384" t="str">
            <v>TRANSPORTES LOGIEXPRESS, SA DE C.V.</v>
          </cell>
          <cell r="E384">
            <v>3</v>
          </cell>
          <cell r="F384">
            <v>27137.89</v>
          </cell>
          <cell r="G384">
            <v>27137.89</v>
          </cell>
          <cell r="H384">
            <v>0</v>
          </cell>
        </row>
        <row r="385">
          <cell r="A385" t="str">
            <v>100000-000202</v>
          </cell>
          <cell r="B385" t="str">
            <v>CARGOS  VARIOS</v>
          </cell>
          <cell r="C385" t="str">
            <v>C000487</v>
          </cell>
          <cell r="D385" t="str">
            <v>LOGISTICA LAROYE SA DE CV</v>
          </cell>
          <cell r="E385">
            <v>2</v>
          </cell>
          <cell r="F385">
            <v>10606.14</v>
          </cell>
          <cell r="G385">
            <v>10606.14</v>
          </cell>
          <cell r="H385">
            <v>0</v>
          </cell>
        </row>
        <row r="386">
          <cell r="A386" t="str">
            <v>100000-100001</v>
          </cell>
          <cell r="B386" t="str">
            <v>IMPLEMENTOS</v>
          </cell>
          <cell r="C386" t="str">
            <v>C000496</v>
          </cell>
          <cell r="D386" t="str">
            <v>SYMRISE, S DE RL. DE C.V.</v>
          </cell>
          <cell r="E386">
            <v>372</v>
          </cell>
          <cell r="F386">
            <v>65804.490000000005</v>
          </cell>
          <cell r="G386">
            <v>65804.490000000005</v>
          </cell>
          <cell r="H386">
            <v>0</v>
          </cell>
        </row>
        <row r="387">
          <cell r="A387" t="str">
            <v>100000-100001</v>
          </cell>
          <cell r="B387" t="str">
            <v>IMPLEMENTOS</v>
          </cell>
          <cell r="C387" t="str">
            <v>C000503</v>
          </cell>
          <cell r="D387" t="str">
            <v>ADMINISTRADORA DE INMUEBLES Y NEGOCIOS COPE S DE RL DE CV</v>
          </cell>
          <cell r="E387">
            <v>1</v>
          </cell>
          <cell r="F387">
            <v>1247.19</v>
          </cell>
          <cell r="G387">
            <v>1247.19</v>
          </cell>
          <cell r="H387">
            <v>0</v>
          </cell>
        </row>
        <row r="472">
          <cell r="L472" t="str">
            <v>101001-000101</v>
          </cell>
          <cell r="M472">
            <v>1378.4299999999998</v>
          </cell>
        </row>
        <row r="473">
          <cell r="L473" t="str">
            <v>101001-000601</v>
          </cell>
          <cell r="M473">
            <v>2949.7000000000003</v>
          </cell>
        </row>
        <row r="474">
          <cell r="L474" t="str">
            <v>101001-002001</v>
          </cell>
          <cell r="M474">
            <v>9953.7942253521123</v>
          </cell>
        </row>
        <row r="475">
          <cell r="L475" t="str">
            <v>101001-100000</v>
          </cell>
          <cell r="M475">
            <v>4905.17</v>
          </cell>
        </row>
        <row r="476">
          <cell r="L476" t="str">
            <v>101003-000101</v>
          </cell>
          <cell r="M476">
            <v>2624.9833333333336</v>
          </cell>
        </row>
        <row r="477">
          <cell r="L477" t="str">
            <v>101003-002001</v>
          </cell>
          <cell r="M477">
            <v>603.44333333333338</v>
          </cell>
        </row>
        <row r="478">
          <cell r="L478" t="str">
            <v>101004-000101</v>
          </cell>
          <cell r="M478">
            <v>724.13333333333344</v>
          </cell>
        </row>
        <row r="479">
          <cell r="L479" t="str">
            <v>101004-000110</v>
          </cell>
          <cell r="M479">
            <v>88.001851851851853</v>
          </cell>
        </row>
        <row r="480">
          <cell r="L480" t="str">
            <v>101004-000601</v>
          </cell>
          <cell r="M480">
            <v>222.76399999999998</v>
          </cell>
        </row>
        <row r="481">
          <cell r="L481" t="str">
            <v>101008-000101</v>
          </cell>
          <cell r="M481">
            <v>1339.6394117647058</v>
          </cell>
        </row>
        <row r="482">
          <cell r="L482" t="str">
            <v>101008-000601</v>
          </cell>
          <cell r="M482">
            <v>11879.599433962261</v>
          </cell>
        </row>
        <row r="483">
          <cell r="L483" t="str">
            <v>101008-002001</v>
          </cell>
          <cell r="M483">
            <v>17655.918367346942</v>
          </cell>
        </row>
        <row r="484">
          <cell r="L484" t="str">
            <v>101008-100000</v>
          </cell>
          <cell r="M484">
            <v>5043.1049999999996</v>
          </cell>
        </row>
        <row r="485">
          <cell r="L485" t="str">
            <v>101016-000281</v>
          </cell>
          <cell r="M485">
            <v>4709.7359375000005</v>
          </cell>
        </row>
        <row r="486">
          <cell r="L486" t="str">
            <v>101017-000201</v>
          </cell>
          <cell r="M486">
            <v>108.61999999999999</v>
          </cell>
        </row>
        <row r="487">
          <cell r="L487" t="str">
            <v>101017-000501</v>
          </cell>
          <cell r="M487">
            <v>2521.4999999999991</v>
          </cell>
        </row>
        <row r="488">
          <cell r="L488" t="str">
            <v>101017-001001</v>
          </cell>
          <cell r="M488">
            <v>3786.2389830508478</v>
          </cell>
        </row>
        <row r="489">
          <cell r="L489" t="str">
            <v>101017-002001</v>
          </cell>
          <cell r="M489">
            <v>7054.3666666666668</v>
          </cell>
        </row>
        <row r="490">
          <cell r="L490" t="str">
            <v>101017-100000</v>
          </cell>
          <cell r="M490">
            <v>4948.28</v>
          </cell>
        </row>
        <row r="491">
          <cell r="L491" t="str">
            <v>101019-001001</v>
          </cell>
          <cell r="M491">
            <v>1365.5308333333332</v>
          </cell>
        </row>
        <row r="492">
          <cell r="L492" t="str">
            <v>101019-002002</v>
          </cell>
          <cell r="M492">
            <v>719.85</v>
          </cell>
        </row>
        <row r="493">
          <cell r="L493" t="str">
            <v>101021-000901</v>
          </cell>
          <cell r="M493">
            <v>870.6954545454546</v>
          </cell>
        </row>
        <row r="494">
          <cell r="L494" t="str">
            <v>101021-001001</v>
          </cell>
          <cell r="M494">
            <v>5020.5999999999995</v>
          </cell>
        </row>
        <row r="495">
          <cell r="L495" t="str">
            <v>102002-000501</v>
          </cell>
          <cell r="M495">
            <v>802.40432432432431</v>
          </cell>
        </row>
        <row r="496">
          <cell r="L496" t="str">
            <v>102002-001001</v>
          </cell>
          <cell r="M496">
            <v>1991.36</v>
          </cell>
        </row>
        <row r="497">
          <cell r="L497" t="str">
            <v>102002-002001</v>
          </cell>
          <cell r="M497">
            <v>10653.498800000001</v>
          </cell>
        </row>
        <row r="498">
          <cell r="L498" t="str">
            <v>102002-100000</v>
          </cell>
          <cell r="M498">
            <v>4646.55</v>
          </cell>
        </row>
        <row r="499">
          <cell r="L499" t="str">
            <v>102004-000501</v>
          </cell>
          <cell r="M499">
            <v>369.82</v>
          </cell>
        </row>
        <row r="500">
          <cell r="L500" t="str">
            <v>102004-001001</v>
          </cell>
          <cell r="M500">
            <v>2917.29</v>
          </cell>
        </row>
        <row r="501">
          <cell r="L501" t="str">
            <v>102004-002001</v>
          </cell>
          <cell r="M501">
            <v>4807.8407142857141</v>
          </cell>
        </row>
        <row r="502">
          <cell r="L502" t="str">
            <v>102015-002001</v>
          </cell>
          <cell r="M502">
            <v>4569.13</v>
          </cell>
        </row>
        <row r="503">
          <cell r="L503" t="str">
            <v>102015-100000</v>
          </cell>
          <cell r="M503">
            <v>4758.6200000000008</v>
          </cell>
        </row>
        <row r="504">
          <cell r="L504" t="str">
            <v>102026-000501</v>
          </cell>
          <cell r="M504">
            <v>4393.1523404255313</v>
          </cell>
        </row>
        <row r="505">
          <cell r="L505" t="str">
            <v>102026-001001</v>
          </cell>
          <cell r="M505">
            <v>8962.7830985915498</v>
          </cell>
        </row>
        <row r="506">
          <cell r="L506" t="str">
            <v>102026-002001</v>
          </cell>
          <cell r="M506">
            <v>28577.64515624999</v>
          </cell>
        </row>
        <row r="507">
          <cell r="L507" t="str">
            <v>102026-020801</v>
          </cell>
          <cell r="M507">
            <v>1905.17</v>
          </cell>
        </row>
        <row r="508">
          <cell r="L508" t="str">
            <v>102026-100000</v>
          </cell>
          <cell r="M508">
            <v>27034.48</v>
          </cell>
        </row>
        <row r="509">
          <cell r="L509" t="str">
            <v>102029-000501</v>
          </cell>
          <cell r="M509">
            <v>4931.0231578947369</v>
          </cell>
        </row>
        <row r="510">
          <cell r="L510" t="str">
            <v>102029-001001</v>
          </cell>
          <cell r="M510">
            <v>9056.8306578947359</v>
          </cell>
        </row>
        <row r="511">
          <cell r="L511" t="str">
            <v>102029-002001</v>
          </cell>
          <cell r="M511">
            <v>36217.581694915258</v>
          </cell>
        </row>
        <row r="512">
          <cell r="L512" t="str">
            <v>102029-020801</v>
          </cell>
          <cell r="M512">
            <v>2025.86</v>
          </cell>
        </row>
        <row r="513">
          <cell r="L513" t="str">
            <v>102029-100000</v>
          </cell>
          <cell r="M513">
            <v>19887.93</v>
          </cell>
        </row>
        <row r="514">
          <cell r="L514" t="str">
            <v>103001-001891</v>
          </cell>
          <cell r="M514">
            <v>1140.1866666666667</v>
          </cell>
        </row>
        <row r="515">
          <cell r="L515" t="str">
            <v>105000-000901</v>
          </cell>
          <cell r="M515">
            <v>1331.998181818182</v>
          </cell>
        </row>
        <row r="516">
          <cell r="L516" t="str">
            <v>105001-000901</v>
          </cell>
          <cell r="M516">
            <v>269.82</v>
          </cell>
        </row>
        <row r="517">
          <cell r="L517" t="str">
            <v>105002-000901</v>
          </cell>
          <cell r="M517">
            <v>3377.9212500000003</v>
          </cell>
        </row>
        <row r="518">
          <cell r="L518" t="str">
            <v>469999-000000</v>
          </cell>
          <cell r="M518">
            <v>7200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o de Ventas"/>
      <sheetName val="C000001 SamsClub"/>
      <sheetName val="C000003 Wal Mart"/>
      <sheetName val="C000005 Ventas Mostrador"/>
      <sheetName val="C000006 Superama"/>
      <sheetName val="C000009 Bodega Aurrerá"/>
      <sheetName val="C000013 Sam´s Puerto Rico"/>
      <sheetName val="C000128 HomeDepot"/>
      <sheetName val="C000339 Operadora Tiendas"/>
      <sheetName val="C000426 ProMex Cleaners"/>
      <sheetName val="C000498 Corp Supermecados U"/>
      <sheetName val="Mirachem"/>
      <sheetName val="Hoja1"/>
      <sheetName val="Telemarketing"/>
      <sheetName val="AF-COR-A-07"/>
      <sheetName val="AF-COR-A-08"/>
      <sheetName val="AF-COR-A-11"/>
      <sheetName val="AF-COR-B-51"/>
      <sheetName val="AF-COR-B-53"/>
      <sheetName val="AF-COR-B-54"/>
      <sheetName val="AF-COR-A-81"/>
      <sheetName val="ER Autoservic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7">
          <cell r="A7" t="str">
            <v>109001-001000</v>
          </cell>
          <cell r="B7" t="str">
            <v>MM LIMPIADOR MULTIUSOS PINO 10 L/90 PLT</v>
          </cell>
          <cell r="C7" t="str">
            <v>C000001</v>
          </cell>
          <cell r="D7" t="str">
            <v>NUEVA WAL MART DE MEXICO, S DE RL. DE C.V.</v>
          </cell>
          <cell r="E7">
            <v>364</v>
          </cell>
          <cell r="F7">
            <v>2306304</v>
          </cell>
          <cell r="G7">
            <v>799685.51</v>
          </cell>
          <cell r="H7">
            <v>4139.0617857142861</v>
          </cell>
          <cell r="I7">
            <v>6336</v>
          </cell>
        </row>
        <row r="8">
          <cell r="A8" t="str">
            <v>109001-002000</v>
          </cell>
          <cell r="B8" t="str">
            <v>MM LIMPIADOR MULTIUSOS PINO 20 L/48 PLT</v>
          </cell>
          <cell r="C8" t="str">
            <v>C000001</v>
          </cell>
          <cell r="D8" t="str">
            <v>NUEVA WAL MART DE MEXICO, S DE RL. DE C.V.</v>
          </cell>
          <cell r="E8">
            <v>268</v>
          </cell>
          <cell r="F8">
            <v>1959444.48</v>
          </cell>
          <cell r="G8">
            <v>571102.51</v>
          </cell>
          <cell r="H8">
            <v>5180.3804850746264</v>
          </cell>
          <cell r="I8">
            <v>7311.36</v>
          </cell>
        </row>
        <row r="9">
          <cell r="A9" t="str">
            <v>109002-002000</v>
          </cell>
          <cell r="B9" t="str">
            <v>MM BLANQUEADOR 20L/48 PLT</v>
          </cell>
          <cell r="C9" t="str">
            <v>C000001</v>
          </cell>
          <cell r="D9" t="str">
            <v>NUEVA WAL MART DE MEXICO, S DE RL. DE C.V.</v>
          </cell>
          <cell r="E9">
            <v>646</v>
          </cell>
          <cell r="F9">
            <v>3164366.4</v>
          </cell>
          <cell r="G9">
            <v>1024499.32</v>
          </cell>
          <cell r="H9">
            <v>3312.4877399380807</v>
          </cell>
          <cell r="I9">
            <v>4898.3999999999996</v>
          </cell>
        </row>
        <row r="10">
          <cell r="A10" t="str">
            <v>109003-000600</v>
          </cell>
          <cell r="B10" t="str">
            <v>MM MULTIUSOS DESENGRASANTE 5/1 L/116 PLT</v>
          </cell>
          <cell r="C10" t="str">
            <v>C000001</v>
          </cell>
          <cell r="D10" t="str">
            <v>NUEVA WAL MART DE MEXICO, S DE RL. DE C.V.</v>
          </cell>
          <cell r="E10">
            <v>328</v>
          </cell>
          <cell r="F10">
            <v>2822020.16</v>
          </cell>
          <cell r="G10">
            <v>1290474.8799999999</v>
          </cell>
          <cell r="H10">
            <v>4669.3453658536591</v>
          </cell>
          <cell r="I10">
            <v>8603.7200000000012</v>
          </cell>
        </row>
        <row r="11">
          <cell r="A11" t="str">
            <v>109003-001000</v>
          </cell>
          <cell r="B11" t="str">
            <v>MM DESENGRASANTE MULTIUSOS CONCENTRADO 10 L/100 PLT</v>
          </cell>
          <cell r="C11" t="str">
            <v>C000001</v>
          </cell>
          <cell r="D11" t="str">
            <v>NUEVA WAL MART DE MEXICO, S DE RL. DE C.V.</v>
          </cell>
          <cell r="E11">
            <v>222</v>
          </cell>
          <cell r="F11">
            <v>2607168</v>
          </cell>
          <cell r="G11">
            <v>1382465.1</v>
          </cell>
          <cell r="H11">
            <v>5516.6797297297289</v>
          </cell>
          <cell r="I11">
            <v>11744</v>
          </cell>
        </row>
        <row r="12">
          <cell r="A12" t="str">
            <v>109004-000600</v>
          </cell>
          <cell r="B12" t="str">
            <v>MM VIDRIOS Y SUPERFICIES 5/1 L/116 PLT</v>
          </cell>
          <cell r="C12" t="str">
            <v>C000001</v>
          </cell>
          <cell r="D12" t="str">
            <v>NUEVA WAL MART DE MEXICO, S DE RL. DE C.V.</v>
          </cell>
          <cell r="E12">
            <v>264</v>
          </cell>
          <cell r="F12">
            <v>1687994.88</v>
          </cell>
          <cell r="G12">
            <v>746123.42</v>
          </cell>
          <cell r="H12">
            <v>3567.6949242424234</v>
          </cell>
          <cell r="I12">
            <v>6393.9199999999992</v>
          </cell>
        </row>
        <row r="13">
          <cell r="A13" t="str">
            <v>109005-000600</v>
          </cell>
          <cell r="B13" t="str">
            <v>MM BAÑOS Y AZULEJOS 5/1 L/116 PLT</v>
          </cell>
          <cell r="C13" t="str">
            <v>C000001</v>
          </cell>
          <cell r="D13" t="str">
            <v>NUEVA WAL MART DE MEXICO, S DE RL. DE C.V.</v>
          </cell>
          <cell r="E13">
            <v>23</v>
          </cell>
          <cell r="F13">
            <v>227580.4</v>
          </cell>
          <cell r="G13">
            <v>127678.93</v>
          </cell>
          <cell r="H13">
            <v>4343.5421739130434</v>
          </cell>
          <cell r="I13">
            <v>9894.7999999999993</v>
          </cell>
        </row>
        <row r="14">
          <cell r="A14" t="str">
            <v>109006-000900</v>
          </cell>
          <cell r="B14" t="str">
            <v>MM SUAVIZANTE 9L/60 PLT</v>
          </cell>
          <cell r="C14" t="str">
            <v>C000001</v>
          </cell>
          <cell r="D14" t="str">
            <v>NUEVA WAL MART DE MEXICO, S DE RL. DE C.V.</v>
          </cell>
          <cell r="E14">
            <v>930</v>
          </cell>
          <cell r="F14">
            <v>5422644</v>
          </cell>
          <cell r="G14">
            <v>1711738.26</v>
          </cell>
          <cell r="H14">
            <v>3990.2212258064519</v>
          </cell>
          <cell r="I14">
            <v>5830.8</v>
          </cell>
        </row>
        <row r="15">
          <cell r="A15" t="str">
            <v>109006-002000</v>
          </cell>
          <cell r="B15" t="str">
            <v>MM SUAVIZANTE 20L/48 PLT</v>
          </cell>
          <cell r="C15" t="str">
            <v>C000001</v>
          </cell>
          <cell r="D15" t="str">
            <v>NUEVA WAL MART DE MEXICO, S DE RL. DE C.V.</v>
          </cell>
          <cell r="E15">
            <v>1078</v>
          </cell>
          <cell r="F15">
            <v>9744430.0800000001</v>
          </cell>
          <cell r="G15">
            <v>2793182.59</v>
          </cell>
          <cell r="H15">
            <v>6448.2815306122448</v>
          </cell>
          <cell r="I15">
            <v>9039.36</v>
          </cell>
        </row>
        <row r="16">
          <cell r="A16" t="str">
            <v>109007-000900</v>
          </cell>
          <cell r="B16" t="str">
            <v>MM DETERGENTE 9L/60 PLT</v>
          </cell>
          <cell r="C16" t="str">
            <v>C000001</v>
          </cell>
          <cell r="D16" t="str">
            <v>NUEVA WAL MART DE MEXICO, S DE RL. DE C.V.</v>
          </cell>
          <cell r="E16">
            <v>107</v>
          </cell>
          <cell r="F16">
            <v>821760</v>
          </cell>
          <cell r="G16">
            <v>449891.23</v>
          </cell>
          <cell r="H16">
            <v>3475.4090654205611</v>
          </cell>
          <cell r="I16">
            <v>7680</v>
          </cell>
        </row>
        <row r="17">
          <cell r="A17" t="str">
            <v>109007-001000</v>
          </cell>
          <cell r="B17" t="str">
            <v>MM DETERGENTE 10 L/60 PLT</v>
          </cell>
          <cell r="C17" t="str">
            <v>C000001</v>
          </cell>
          <cell r="D17" t="str">
            <v>NUEVA WAL MART DE MEXICO, S DE RL. DE C.V.</v>
          </cell>
          <cell r="E17">
            <v>713</v>
          </cell>
          <cell r="F17">
            <v>5475840</v>
          </cell>
          <cell r="G17">
            <v>2712083.69</v>
          </cell>
          <cell r="H17">
            <v>3876.2360589060308</v>
          </cell>
          <cell r="I17">
            <v>7680</v>
          </cell>
        </row>
        <row r="18">
          <cell r="A18" t="str">
            <v>109007-002000</v>
          </cell>
          <cell r="B18" t="str">
            <v>MM DETERGENTE 20L/48 PLT</v>
          </cell>
          <cell r="C18" t="str">
            <v>C000001</v>
          </cell>
          <cell r="D18" t="str">
            <v>NUEVA WAL MART DE MEXICO, S DE RL. DE C.V.</v>
          </cell>
          <cell r="E18">
            <v>1109</v>
          </cell>
          <cell r="F18">
            <v>12545185.439999999</v>
          </cell>
          <cell r="G18">
            <v>6163618.7400000002</v>
          </cell>
          <cell r="H18">
            <v>5754.3432822362483</v>
          </cell>
          <cell r="I18">
            <v>11312.16</v>
          </cell>
        </row>
        <row r="19">
          <cell r="A19" t="str">
            <v>109008-000900</v>
          </cell>
          <cell r="B19" t="str">
            <v>MM DETERGENTE ROPA OSCURA 9L/60 PLT</v>
          </cell>
          <cell r="C19" t="str">
            <v>C000001</v>
          </cell>
          <cell r="D19" t="str">
            <v>NUEVA WAL MART DE MEXICO, S DE RL. DE C.V.</v>
          </cell>
          <cell r="E19">
            <v>294</v>
          </cell>
          <cell r="F19">
            <v>1997024.4</v>
          </cell>
          <cell r="G19">
            <v>805317.12</v>
          </cell>
          <cell r="H19">
            <v>4053.4261224489787</v>
          </cell>
          <cell r="I19">
            <v>6792.5999999999995</v>
          </cell>
        </row>
        <row r="20">
          <cell r="A20" t="str">
            <v>109009-001000</v>
          </cell>
          <cell r="B20" t="str">
            <v>MM QUITAMANCHAS 10 L/60 PLT</v>
          </cell>
          <cell r="C20" t="str">
            <v>C000001</v>
          </cell>
          <cell r="D20" t="str">
            <v>NUEVA WAL MART DE MEXICO, S DE RL. DE C.V.</v>
          </cell>
          <cell r="E20">
            <v>259</v>
          </cell>
          <cell r="F20">
            <v>1849260</v>
          </cell>
          <cell r="G20">
            <v>777622.23</v>
          </cell>
          <cell r="H20">
            <v>4137.5975675675672</v>
          </cell>
          <cell r="I20">
            <v>7140</v>
          </cell>
        </row>
        <row r="21">
          <cell r="A21" t="str">
            <v>109010-000500</v>
          </cell>
          <cell r="B21" t="str">
            <v>MM DESENGRASANTE AUTOMOTRIZ 5 L/168 PLT</v>
          </cell>
          <cell r="C21" t="str">
            <v>C000001</v>
          </cell>
          <cell r="D21" t="str">
            <v>NUEVA WAL MART DE MEXICO, S DE RL. DE C.V.</v>
          </cell>
          <cell r="E21">
            <v>68</v>
          </cell>
          <cell r="F21">
            <v>816816</v>
          </cell>
          <cell r="G21">
            <v>254211.95</v>
          </cell>
          <cell r="H21">
            <v>8273.5889705882364</v>
          </cell>
          <cell r="I21">
            <v>12012</v>
          </cell>
        </row>
        <row r="22">
          <cell r="A22" t="str">
            <v>109011-001000</v>
          </cell>
          <cell r="B22" t="str">
            <v>MM SHAMPOO AUTOMOTRIZ 10 L/100 PLT</v>
          </cell>
          <cell r="C22" t="str">
            <v>C000001</v>
          </cell>
          <cell r="D22" t="str">
            <v>NUEVA WAL MART DE MEXICO, S DE RL. DE C.V.</v>
          </cell>
          <cell r="E22">
            <v>80</v>
          </cell>
          <cell r="F22">
            <v>732000</v>
          </cell>
          <cell r="G22">
            <v>306308.38</v>
          </cell>
          <cell r="H22">
            <v>5321.1452499999996</v>
          </cell>
          <cell r="I22">
            <v>9150</v>
          </cell>
        </row>
        <row r="23">
          <cell r="A23" t="str">
            <v>109012-000600</v>
          </cell>
          <cell r="B23" t="str">
            <v>MM ABRILLANTADOR DE VINIL 5/1 L/116 PLT</v>
          </cell>
          <cell r="C23" t="str">
            <v>C000001</v>
          </cell>
          <cell r="D23" t="str">
            <v>NUEVA WAL MART DE MEXICO, S DE RL. DE C.V.</v>
          </cell>
          <cell r="E23">
            <v>16</v>
          </cell>
          <cell r="F23">
            <v>213440</v>
          </cell>
          <cell r="G23">
            <v>69020.740000000005</v>
          </cell>
          <cell r="H23">
            <v>9026.2037500000006</v>
          </cell>
          <cell r="I23">
            <v>13340</v>
          </cell>
        </row>
        <row r="24">
          <cell r="A24" t="str">
            <v>109013-001000</v>
          </cell>
          <cell r="B24" t="str">
            <v>MM LIMPIADOR MULTIUSOS BRISA DE MAR 10 L/90 PLT</v>
          </cell>
          <cell r="C24" t="str">
            <v>C000001</v>
          </cell>
          <cell r="D24" t="str">
            <v>NUEVA WAL MART DE MEXICO, S DE RL. DE C.V.</v>
          </cell>
          <cell r="E24">
            <v>500</v>
          </cell>
          <cell r="F24">
            <v>2790000</v>
          </cell>
          <cell r="G24">
            <v>930370.91</v>
          </cell>
          <cell r="H24">
            <v>3719.2581799999998</v>
          </cell>
          <cell r="I24">
            <v>5580</v>
          </cell>
        </row>
        <row r="26">
          <cell r="F26">
            <v>57183278.239999995</v>
          </cell>
        </row>
        <row r="27">
          <cell r="A27" t="str">
            <v>100000-000300</v>
          </cell>
          <cell r="B27" t="str">
            <v>DESCUENTO DISTRIBUCION</v>
          </cell>
          <cell r="C27" t="str">
            <v>C000001</v>
          </cell>
          <cell r="D27" t="str">
            <v>NUEVA WAL MART DE MEXICO, S DE RL. DE C.V.</v>
          </cell>
          <cell r="E27">
            <v>-325</v>
          </cell>
          <cell r="F27">
            <v>-3006452.65</v>
          </cell>
          <cell r="G27">
            <v>-3006452.65</v>
          </cell>
        </row>
        <row r="28">
          <cell r="A28" t="str">
            <v>100000-000301</v>
          </cell>
          <cell r="B28" t="str">
            <v>DESCUENTO BACKHAUL</v>
          </cell>
          <cell r="C28" t="str">
            <v>C000001</v>
          </cell>
          <cell r="D28" t="str">
            <v>NUEVA WAL MART DE MEXICO, S DE RL. DE C.V.</v>
          </cell>
          <cell r="E28">
            <v>-95</v>
          </cell>
          <cell r="F28">
            <v>-176700</v>
          </cell>
          <cell r="G28">
            <v>-176700</v>
          </cell>
        </row>
        <row r="29">
          <cell r="A29" t="str">
            <v>100000-000302</v>
          </cell>
          <cell r="B29" t="str">
            <v>DESCUENTO PROMOCIONES</v>
          </cell>
          <cell r="C29" t="str">
            <v>C000001</v>
          </cell>
          <cell r="D29" t="str">
            <v>NUEVA WAL MART DE MEXICO, S DE RL. DE C.V.</v>
          </cell>
          <cell r="E29">
            <v>-2</v>
          </cell>
          <cell r="F29">
            <v>-3278519</v>
          </cell>
          <cell r="G29">
            <v>-3278519</v>
          </cell>
        </row>
        <row r="30">
          <cell r="A30" t="str">
            <v>100000-000303</v>
          </cell>
          <cell r="B30" t="str">
            <v>DESCUENTO DEV DIRECTA TIENDA</v>
          </cell>
          <cell r="C30" t="str">
            <v>C000001</v>
          </cell>
          <cell r="D30" t="str">
            <v>NUEVA WAL MART DE MEXICO, S DE RL. DE C.V.</v>
          </cell>
          <cell r="E30">
            <v>-4</v>
          </cell>
          <cell r="F30">
            <v>-292.33</v>
          </cell>
          <cell r="G30">
            <v>-292.33</v>
          </cell>
        </row>
        <row r="31">
          <cell r="A31" t="str">
            <v>100000-000304</v>
          </cell>
          <cell r="B31" t="str">
            <v>DESCUENTOS VARIOS</v>
          </cell>
          <cell r="C31" t="str">
            <v>C000001</v>
          </cell>
          <cell r="D31" t="str">
            <v>NUEVA WAL MART DE MEXICO, S DE RL. DE C.V.</v>
          </cell>
          <cell r="E31">
            <v>-3</v>
          </cell>
          <cell r="F31">
            <v>-3601.8</v>
          </cell>
          <cell r="G31">
            <v>-3601.8</v>
          </cell>
        </row>
        <row r="32">
          <cell r="A32" t="str">
            <v>100000-000305</v>
          </cell>
          <cell r="B32" t="str">
            <v>DESCUENTO POR DEVOLUCION</v>
          </cell>
          <cell r="C32" t="str">
            <v>C000001</v>
          </cell>
          <cell r="D32" t="str">
            <v>NUEVA WAL MART DE MEXICO, S DE RL. DE C.V.</v>
          </cell>
          <cell r="E32">
            <v>-9</v>
          </cell>
          <cell r="F32">
            <v>-679.11</v>
          </cell>
          <cell r="G32">
            <v>-679.11</v>
          </cell>
        </row>
        <row r="33">
          <cell r="F33">
            <v>-6466244.8900000006</v>
          </cell>
        </row>
        <row r="42">
          <cell r="A42" t="str">
            <v>103000-000100</v>
          </cell>
          <cell r="B42" t="str">
            <v>MIRACHEM OPTIX SCREEN, LENS &amp; DISPLAY CLEANER 32 Oz</v>
          </cell>
          <cell r="C42" t="str">
            <v>C000002</v>
          </cell>
          <cell r="D42" t="str">
            <v>AEROVIAS DE MEXICO, SA DE C.V.</v>
          </cell>
          <cell r="E42">
            <v>108</v>
          </cell>
          <cell r="F42">
            <v>13390.78</v>
          </cell>
          <cell r="G42">
            <v>10124.56</v>
          </cell>
          <cell r="I42">
            <v>123.98870370370371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A44">
            <v>0</v>
          </cell>
          <cell r="B44" t="str">
            <v>MIRACHEM 500 18.9 L</v>
          </cell>
          <cell r="C44" t="str">
            <v>C000002</v>
          </cell>
          <cell r="D44" t="str">
            <v>AEROVIAS DE MEXICO, SA DE C.V.</v>
          </cell>
          <cell r="E44">
            <v>200</v>
          </cell>
          <cell r="F44">
            <v>170513.23</v>
          </cell>
          <cell r="G44">
            <v>81347.19</v>
          </cell>
          <cell r="I44">
            <v>852.56615000000011</v>
          </cell>
        </row>
        <row r="45">
          <cell r="A45">
            <v>0</v>
          </cell>
          <cell r="B45" t="str">
            <v>MIRACHEM 500 18.9 L</v>
          </cell>
          <cell r="C45" t="str">
            <v>C000010</v>
          </cell>
          <cell r="D45" t="str">
            <v>COMERCIALIZADORA BALL, SA DE C.V.</v>
          </cell>
          <cell r="E45">
            <v>8</v>
          </cell>
          <cell r="F45">
            <v>8751.99</v>
          </cell>
          <cell r="G45">
            <v>5198.18</v>
          </cell>
          <cell r="I45">
            <v>1093.99875</v>
          </cell>
        </row>
        <row r="46">
          <cell r="A46">
            <v>0</v>
          </cell>
          <cell r="B46" t="str">
            <v>MIRACHEM 500 18.9 L</v>
          </cell>
          <cell r="C46" t="str">
            <v>C000012</v>
          </cell>
          <cell r="D46" t="str">
            <v>GRUPO AEREO MONTERREY, SA DE C.V.</v>
          </cell>
          <cell r="E46">
            <v>15</v>
          </cell>
          <cell r="F46">
            <v>15973.25</v>
          </cell>
          <cell r="G46">
            <v>8910.4500000000007</v>
          </cell>
          <cell r="I46">
            <v>1064.8833333333334</v>
          </cell>
        </row>
        <row r="47">
          <cell r="A47">
            <v>0</v>
          </cell>
          <cell r="B47" t="str">
            <v>MIRACHEM 500 18.9 L</v>
          </cell>
          <cell r="C47" t="str">
            <v>C000058</v>
          </cell>
          <cell r="D47" t="str">
            <v>G&amp;J AVIATION, SA DE C.V.</v>
          </cell>
          <cell r="E47">
            <v>10</v>
          </cell>
          <cell r="F47">
            <v>10897.34</v>
          </cell>
          <cell r="G47">
            <v>6471.12</v>
          </cell>
          <cell r="I47">
            <v>1089.7339999999999</v>
          </cell>
        </row>
        <row r="48">
          <cell r="A48" t="str">
            <v>103001-001891</v>
          </cell>
          <cell r="B48">
            <v>0</v>
          </cell>
          <cell r="C48">
            <v>0</v>
          </cell>
          <cell r="D48">
            <v>0</v>
          </cell>
          <cell r="E48">
            <v>233</v>
          </cell>
          <cell r="F48">
            <v>206135.81</v>
          </cell>
          <cell r="G48">
            <v>0</v>
          </cell>
          <cell r="H48">
            <v>884.70304721030038</v>
          </cell>
        </row>
        <row r="49">
          <cell r="A49">
            <v>0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A50">
            <v>0</v>
          </cell>
          <cell r="B50" t="str">
            <v>MIRACHEM 500 208 L</v>
          </cell>
          <cell r="C50" t="str">
            <v>C000018</v>
          </cell>
          <cell r="D50" t="str">
            <v>CONCESIONARIA VUELA COMPAÑIA DE AVIACION, SAPI DE CV</v>
          </cell>
          <cell r="E50">
            <v>5</v>
          </cell>
          <cell r="F50">
            <v>51428.15</v>
          </cell>
          <cell r="G50">
            <v>28178.71</v>
          </cell>
          <cell r="H50">
            <v>0</v>
          </cell>
        </row>
        <row r="51">
          <cell r="A51">
            <v>0</v>
          </cell>
          <cell r="B51" t="str">
            <v>MIRACHEM 500 208 L</v>
          </cell>
          <cell r="C51" t="str">
            <v>C000021</v>
          </cell>
          <cell r="D51" t="str">
            <v>ABC AEROLINEAS, SA DE C.V.</v>
          </cell>
          <cell r="E51">
            <v>10</v>
          </cell>
          <cell r="F51">
            <v>83703.240000000005</v>
          </cell>
          <cell r="G51">
            <v>37761.96</v>
          </cell>
          <cell r="H51">
            <v>0</v>
          </cell>
        </row>
        <row r="52">
          <cell r="A52" t="str">
            <v>103001-020801</v>
          </cell>
          <cell r="B52">
            <v>0</v>
          </cell>
          <cell r="C52">
            <v>0</v>
          </cell>
          <cell r="D52">
            <v>0</v>
          </cell>
          <cell r="E52">
            <v>15</v>
          </cell>
          <cell r="F52">
            <v>0</v>
          </cell>
          <cell r="G52">
            <v>0</v>
          </cell>
          <cell r="H52">
            <v>0</v>
          </cell>
        </row>
        <row r="53">
          <cell r="A53">
            <v>0</v>
          </cell>
          <cell r="B53" t="str">
            <v>MIRACHEM 750 208 L</v>
          </cell>
          <cell r="C53" t="str">
            <v>C000002</v>
          </cell>
          <cell r="D53" t="str">
            <v>AEROVIAS DE MEXICO, SA DE C.V.</v>
          </cell>
          <cell r="E53">
            <v>8</v>
          </cell>
          <cell r="F53">
            <v>89784.18</v>
          </cell>
          <cell r="G53">
            <v>42488.71</v>
          </cell>
          <cell r="H53">
            <v>0</v>
          </cell>
        </row>
        <row r="54">
          <cell r="A54">
            <v>0</v>
          </cell>
          <cell r="B54" t="str">
            <v>MIRACHEM 750 208 L</v>
          </cell>
          <cell r="C54" t="str">
            <v>C000021</v>
          </cell>
          <cell r="D54" t="str">
            <v>ABC AEROLINEAS, SA DE C.V.</v>
          </cell>
          <cell r="E54">
            <v>4</v>
          </cell>
          <cell r="F54">
            <v>47054.79</v>
          </cell>
          <cell r="G54">
            <v>23407.05</v>
          </cell>
          <cell r="H54">
            <v>0</v>
          </cell>
        </row>
        <row r="55">
          <cell r="A55" t="str">
            <v>103003-020801</v>
          </cell>
          <cell r="E55">
            <v>12</v>
          </cell>
          <cell r="F55">
            <v>0</v>
          </cell>
          <cell r="I55">
            <v>491496.95</v>
          </cell>
        </row>
        <row r="61">
          <cell r="A61" t="str">
            <v>100000-000300</v>
          </cell>
          <cell r="B61" t="str">
            <v>DESCUENTO DISTRIBUCION</v>
          </cell>
          <cell r="C61" t="str">
            <v>C000003</v>
          </cell>
          <cell r="D61" t="str">
            <v>NUEVA WAL MART DE MEXICO, S DE RL. DE C.V.</v>
          </cell>
          <cell r="E61">
            <v>-36</v>
          </cell>
          <cell r="F61">
            <v>-34766.81</v>
          </cell>
          <cell r="G61">
            <v>-34766.81</v>
          </cell>
          <cell r="H61">
            <v>0</v>
          </cell>
        </row>
        <row r="62">
          <cell r="A62" t="str">
            <v>100000-000302</v>
          </cell>
          <cell r="B62" t="str">
            <v>DESCUENTO PROMOCIONES</v>
          </cell>
          <cell r="C62" t="str">
            <v>C000003</v>
          </cell>
          <cell r="D62" t="str">
            <v>NUEVA WAL MART DE MEXICO, S DE RL. DE C.V.</v>
          </cell>
          <cell r="E62">
            <v>-1</v>
          </cell>
          <cell r="F62">
            <v>-2606.88</v>
          </cell>
          <cell r="G62">
            <v>-2606.88</v>
          </cell>
          <cell r="H62">
            <v>0</v>
          </cell>
        </row>
        <row r="63">
          <cell r="A63" t="str">
            <v>100000-000304</v>
          </cell>
          <cell r="B63" t="str">
            <v>DESCUENTOS VARIOS</v>
          </cell>
          <cell r="C63" t="str">
            <v>C000003</v>
          </cell>
          <cell r="D63" t="str">
            <v>NUEVA WAL MART DE MEXICO, S DE RL. DE C.V.</v>
          </cell>
          <cell r="E63">
            <v>-3</v>
          </cell>
          <cell r="F63">
            <v>-1428.54</v>
          </cell>
          <cell r="G63">
            <v>-1428.54</v>
          </cell>
          <cell r="H63">
            <v>0</v>
          </cell>
        </row>
        <row r="64">
          <cell r="A64" t="str">
            <v>108001-000101</v>
          </cell>
          <cell r="B64" t="str">
            <v>GV ANTI-HONGOS 1 L ATOM</v>
          </cell>
          <cell r="C64" t="str">
            <v>C000003</v>
          </cell>
          <cell r="D64" t="str">
            <v>NUEVA WAL MART DE MEXICO, S DE RL. DE C.V.</v>
          </cell>
          <cell r="E64">
            <v>14340</v>
          </cell>
          <cell r="F64">
            <v>246848.53</v>
          </cell>
          <cell r="G64">
            <v>104157.96</v>
          </cell>
          <cell r="H64">
            <v>9.9505278940027893</v>
          </cell>
          <cell r="I64">
            <v>17.213983960948397</v>
          </cell>
        </row>
        <row r="65">
          <cell r="A65" t="str">
            <v>108001-000102</v>
          </cell>
          <cell r="B65" t="str">
            <v>GV ANTI-HONGOS 1 L REFILL</v>
          </cell>
          <cell r="C65" t="str">
            <v>C000003</v>
          </cell>
          <cell r="D65" t="str">
            <v>NUEVA WAL MART DE MEXICO, S DE RL. DE C.V.</v>
          </cell>
          <cell r="E65">
            <v>7272</v>
          </cell>
          <cell r="F65">
            <v>95554.08</v>
          </cell>
          <cell r="G65">
            <v>39072.82</v>
          </cell>
          <cell r="H65">
            <v>7.7669499449944999</v>
          </cell>
          <cell r="I65">
            <v>13.14</v>
          </cell>
        </row>
        <row r="66">
          <cell r="E66">
            <v>0</v>
          </cell>
          <cell r="H66">
            <v>0</v>
          </cell>
        </row>
        <row r="67">
          <cell r="A67" t="str">
            <v>100000-000300</v>
          </cell>
          <cell r="B67" t="str">
            <v>DESCUENTO DISTRIBUCION</v>
          </cell>
          <cell r="C67" t="str">
            <v>C000005</v>
          </cell>
          <cell r="D67" t="str">
            <v>VENTAS MOSTRADOR</v>
          </cell>
          <cell r="E67">
            <v>1</v>
          </cell>
          <cell r="F67">
            <v>10344.83</v>
          </cell>
          <cell r="G67">
            <v>10344.83</v>
          </cell>
          <cell r="H67">
            <v>0</v>
          </cell>
          <cell r="I67">
            <v>10344.83</v>
          </cell>
        </row>
        <row r="68">
          <cell r="A68" t="str">
            <v>101001-000101</v>
          </cell>
          <cell r="B68" t="str">
            <v>NOW DESENGRASANTE MULTIUSOS 1 L</v>
          </cell>
          <cell r="C68" t="str">
            <v>C000005</v>
          </cell>
          <cell r="D68" t="str">
            <v>VENTAS MOSTRADOR</v>
          </cell>
          <cell r="E68">
            <v>104</v>
          </cell>
          <cell r="F68">
            <v>1613.77</v>
          </cell>
          <cell r="G68">
            <v>514.87</v>
          </cell>
          <cell r="H68">
            <v>10.566346153846155</v>
          </cell>
          <cell r="I68">
            <v>15.517019230769231</v>
          </cell>
        </row>
        <row r="69">
          <cell r="A69" t="str">
            <v>101001-000601</v>
          </cell>
          <cell r="B69" t="str">
            <v>NOW DESENGRASANTE MULTIUSOS 5/1 L</v>
          </cell>
          <cell r="C69" t="str">
            <v>C000005</v>
          </cell>
          <cell r="D69" t="str">
            <v>VENTAS MOSTRADOR</v>
          </cell>
          <cell r="E69">
            <v>81</v>
          </cell>
          <cell r="F69">
            <v>4119.75</v>
          </cell>
          <cell r="G69">
            <v>788</v>
          </cell>
          <cell r="H69">
            <v>41.132716049382715</v>
          </cell>
          <cell r="I69">
            <v>50.861111111111114</v>
          </cell>
        </row>
        <row r="70">
          <cell r="A70" t="str">
            <v>101001-002001</v>
          </cell>
          <cell r="B70" t="str">
            <v>NOW DESENGRASANTE MULTIUSOS 20 L</v>
          </cell>
          <cell r="C70" t="str">
            <v>C000005</v>
          </cell>
          <cell r="D70" t="str">
            <v>VENTAS MOSTRADOR</v>
          </cell>
          <cell r="E70">
            <v>9</v>
          </cell>
          <cell r="F70">
            <v>1148.3</v>
          </cell>
          <cell r="G70">
            <v>247.75</v>
          </cell>
          <cell r="H70">
            <v>100.0611111111111</v>
          </cell>
          <cell r="I70">
            <v>127.58888888888889</v>
          </cell>
        </row>
        <row r="71">
          <cell r="A71" t="str">
            <v>101003-000101</v>
          </cell>
          <cell r="B71" t="str">
            <v>NOW DESENGRASANTE DE COCINA 1 L</v>
          </cell>
          <cell r="C71" t="str">
            <v>C000005</v>
          </cell>
          <cell r="D71" t="str">
            <v>VENTAS MOSTRADOR</v>
          </cell>
          <cell r="E71">
            <v>129</v>
          </cell>
          <cell r="F71">
            <v>2001.76</v>
          </cell>
          <cell r="G71">
            <v>455.86</v>
          </cell>
          <cell r="H71">
            <v>11.983720930232559</v>
          </cell>
          <cell r="I71">
            <v>15.517519379844961</v>
          </cell>
        </row>
        <row r="72">
          <cell r="A72" t="str">
            <v>101003-002001</v>
          </cell>
          <cell r="B72" t="str">
            <v>NOW DESENGRASANTE DE COCINA 20 L</v>
          </cell>
          <cell r="C72" t="str">
            <v>C000005</v>
          </cell>
          <cell r="D72" t="str">
            <v>VENTAS MOSTRADOR</v>
          </cell>
          <cell r="E72">
            <v>8</v>
          </cell>
          <cell r="F72">
            <v>1020.7</v>
          </cell>
          <cell r="G72">
            <v>122.6</v>
          </cell>
          <cell r="H72">
            <v>112.2625</v>
          </cell>
          <cell r="I72">
            <v>127.58750000000001</v>
          </cell>
        </row>
        <row r="73">
          <cell r="A73" t="str">
            <v>101004-000101</v>
          </cell>
          <cell r="B73" t="str">
            <v>NOW VIDRIOS Y SUPERFICIES 1 L</v>
          </cell>
          <cell r="C73" t="str">
            <v>C000005</v>
          </cell>
          <cell r="D73" t="str">
            <v>VENTAS MOSTRADOR</v>
          </cell>
          <cell r="E73">
            <v>67</v>
          </cell>
          <cell r="F73">
            <v>1039.6300000000001</v>
          </cell>
          <cell r="G73">
            <v>483.09</v>
          </cell>
          <cell r="H73">
            <v>8.306567164179107</v>
          </cell>
          <cell r="I73">
            <v>15.516865671641792</v>
          </cell>
        </row>
        <row r="74">
          <cell r="A74" t="str">
            <v>101004-000601</v>
          </cell>
          <cell r="B74" t="str">
            <v>NOW VIDRIOS Y SUPERFICIES 5/1 L</v>
          </cell>
          <cell r="C74" t="str">
            <v>C000005</v>
          </cell>
          <cell r="D74" t="str">
            <v>VENTAS MOSTRADOR</v>
          </cell>
          <cell r="E74">
            <v>6</v>
          </cell>
          <cell r="F74">
            <v>305.16000000000003</v>
          </cell>
          <cell r="G74">
            <v>102.18</v>
          </cell>
          <cell r="H74">
            <v>33.830000000000005</v>
          </cell>
          <cell r="I74">
            <v>50.860000000000007</v>
          </cell>
        </row>
        <row r="75">
          <cell r="A75" t="str">
            <v>101008-000101</v>
          </cell>
          <cell r="B75" t="str">
            <v>NOW BAÑOS Y AZULEJOS 1 L</v>
          </cell>
          <cell r="C75" t="str">
            <v>C000005</v>
          </cell>
          <cell r="D75" t="str">
            <v>VENTAS MOSTRADOR</v>
          </cell>
          <cell r="E75">
            <v>116</v>
          </cell>
          <cell r="F75">
            <v>1800</v>
          </cell>
          <cell r="G75">
            <v>631.33000000000004</v>
          </cell>
          <cell r="H75">
            <v>10.074741379310346</v>
          </cell>
          <cell r="I75">
            <v>15.517241379310345</v>
          </cell>
        </row>
        <row r="76">
          <cell r="A76" t="str">
            <v>101008-000601</v>
          </cell>
          <cell r="B76" t="str">
            <v>NOW BAÑOS Y AZULEJOS 5/1 L</v>
          </cell>
          <cell r="C76" t="str">
            <v>C000005</v>
          </cell>
          <cell r="D76" t="str">
            <v>VENTAS MOSTRADOR</v>
          </cell>
          <cell r="E76">
            <v>119</v>
          </cell>
          <cell r="F76">
            <v>6052.48</v>
          </cell>
          <cell r="G76">
            <v>1211.6400000000001</v>
          </cell>
          <cell r="H76">
            <v>40.679327731092428</v>
          </cell>
          <cell r="I76">
            <v>50.861176470588234</v>
          </cell>
        </row>
        <row r="77">
          <cell r="A77" t="str">
            <v>101008-002001</v>
          </cell>
          <cell r="B77" t="str">
            <v>NOW BAÑOS Y AZULEJOS 20 L</v>
          </cell>
          <cell r="C77" t="str">
            <v>C000005</v>
          </cell>
          <cell r="D77" t="str">
            <v>VENTAS MOSTRADOR</v>
          </cell>
          <cell r="E77">
            <v>39</v>
          </cell>
          <cell r="F77">
            <v>4975.88</v>
          </cell>
          <cell r="G77">
            <v>1315.61</v>
          </cell>
          <cell r="H77">
            <v>93.853076923076941</v>
          </cell>
          <cell r="I77">
            <v>127.58666666666667</v>
          </cell>
        </row>
        <row r="78">
          <cell r="A78" t="str">
            <v>101016-000281</v>
          </cell>
          <cell r="B78" t="str">
            <v>NOW LAVATRASTES LIMON 2.80 L MX</v>
          </cell>
          <cell r="C78" t="str">
            <v>C000005</v>
          </cell>
          <cell r="D78" t="str">
            <v>VENTAS MOSTRADOR</v>
          </cell>
          <cell r="E78">
            <v>225</v>
          </cell>
          <cell r="F78">
            <v>8146.58</v>
          </cell>
          <cell r="G78">
            <v>200.15</v>
          </cell>
          <cell r="H78">
            <v>35.317466666666668</v>
          </cell>
          <cell r="I78">
            <v>36.207022222222221</v>
          </cell>
        </row>
        <row r="79">
          <cell r="A79" t="str">
            <v>101017-000201</v>
          </cell>
          <cell r="B79" t="str">
            <v>NOW LIMPIADOR LIMON 2 L</v>
          </cell>
          <cell r="C79" t="str">
            <v>C000005</v>
          </cell>
          <cell r="D79" t="str">
            <v>VENTAS MOSTRADOR</v>
          </cell>
          <cell r="E79">
            <v>22</v>
          </cell>
          <cell r="F79">
            <v>303.45</v>
          </cell>
          <cell r="G79">
            <v>-13</v>
          </cell>
          <cell r="H79">
            <v>14.384090909090908</v>
          </cell>
          <cell r="I79">
            <v>13.793181818181818</v>
          </cell>
        </row>
        <row r="80">
          <cell r="A80" t="str">
            <v>101017-000501</v>
          </cell>
          <cell r="B80" t="str">
            <v>NOW LIMPIADOR LIMON 5 L</v>
          </cell>
          <cell r="C80" t="str">
            <v>C000005</v>
          </cell>
          <cell r="D80" t="str">
            <v>VENTAS MOSTRADOR</v>
          </cell>
          <cell r="E80">
            <v>90</v>
          </cell>
          <cell r="F80">
            <v>2715.46</v>
          </cell>
          <cell r="G80">
            <v>260.24</v>
          </cell>
          <cell r="H80">
            <v>27.280222222222225</v>
          </cell>
          <cell r="I80">
            <v>30.171777777777777</v>
          </cell>
        </row>
        <row r="81">
          <cell r="A81" t="str">
            <v>101017-001001</v>
          </cell>
          <cell r="B81" t="str">
            <v>NOW LIMPIADOR LIMON 10 L</v>
          </cell>
          <cell r="C81" t="str">
            <v>C000005</v>
          </cell>
          <cell r="D81" t="str">
            <v>VENTAS MOSTRADOR</v>
          </cell>
          <cell r="E81">
            <v>29</v>
          </cell>
          <cell r="F81">
            <v>1574.99</v>
          </cell>
          <cell r="G81">
            <v>174.02</v>
          </cell>
          <cell r="H81">
            <v>48.309310344827587</v>
          </cell>
          <cell r="I81">
            <v>54.31</v>
          </cell>
        </row>
        <row r="82">
          <cell r="A82" t="str">
            <v>101017-002001</v>
          </cell>
          <cell r="B82" t="str">
            <v>NOW LIMPIADOR LIMON 20 L</v>
          </cell>
          <cell r="C82" t="str">
            <v>C000005</v>
          </cell>
          <cell r="D82" t="str">
            <v>VENTAS MOSTRADOR</v>
          </cell>
          <cell r="E82">
            <v>20</v>
          </cell>
          <cell r="F82">
            <v>2517.1999999999998</v>
          </cell>
          <cell r="G82">
            <v>97.68</v>
          </cell>
          <cell r="H82">
            <v>120.976</v>
          </cell>
          <cell r="I82">
            <v>125.85999999999999</v>
          </cell>
        </row>
        <row r="83">
          <cell r="A83" t="str">
            <v>101019-001001</v>
          </cell>
          <cell r="B83" t="str">
            <v>NOW LIMPIADOR MANZANA CANELA 10 L</v>
          </cell>
          <cell r="C83" t="str">
            <v>C000005</v>
          </cell>
          <cell r="D83" t="str">
            <v>VENTAS MOSTRADOR</v>
          </cell>
          <cell r="E83">
            <v>28</v>
          </cell>
          <cell r="F83">
            <v>1520.68</v>
          </cell>
          <cell r="G83">
            <v>551.27</v>
          </cell>
          <cell r="H83">
            <v>34.621785714285714</v>
          </cell>
          <cell r="I83">
            <v>54.31</v>
          </cell>
        </row>
        <row r="84">
          <cell r="A84" t="str">
            <v>101019-002002</v>
          </cell>
          <cell r="B84" t="str">
            <v>NOW LIMPIADOR MANZANA CANELA 20 L</v>
          </cell>
          <cell r="C84" t="str">
            <v>C000005</v>
          </cell>
          <cell r="D84" t="str">
            <v>VENTAS MOSTRADOR</v>
          </cell>
          <cell r="E84">
            <v>2</v>
          </cell>
          <cell r="F84">
            <v>251.72</v>
          </cell>
          <cell r="G84">
            <v>144.46</v>
          </cell>
          <cell r="H84">
            <v>53.629999999999995</v>
          </cell>
          <cell r="I84">
            <v>125.86</v>
          </cell>
        </row>
        <row r="85">
          <cell r="A85" t="str">
            <v>101021-000901</v>
          </cell>
          <cell r="B85" t="str">
            <v>NOW QUITAMANCHAS 9 L</v>
          </cell>
          <cell r="C85" t="str">
            <v>C000005</v>
          </cell>
          <cell r="D85" t="str">
            <v>VENTAS MOSTRADOR</v>
          </cell>
          <cell r="E85">
            <v>20</v>
          </cell>
          <cell r="F85">
            <v>1551.74</v>
          </cell>
          <cell r="G85">
            <v>340.6</v>
          </cell>
          <cell r="H85">
            <v>60.556999999999995</v>
          </cell>
          <cell r="I85">
            <v>77.587000000000003</v>
          </cell>
        </row>
        <row r="86">
          <cell r="A86" t="str">
            <v>101021-001001</v>
          </cell>
          <cell r="B86" t="str">
            <v>NOW QUITAMANCHAS 10 L</v>
          </cell>
          <cell r="C86" t="str">
            <v>C000005</v>
          </cell>
          <cell r="D86" t="str">
            <v>VENTAS MOSTRADOR</v>
          </cell>
          <cell r="E86">
            <v>38</v>
          </cell>
          <cell r="F86">
            <v>2948.35</v>
          </cell>
          <cell r="G86">
            <v>339.69</v>
          </cell>
          <cell r="H86">
            <v>68.648947368421048</v>
          </cell>
          <cell r="I86">
            <v>77.588157894736838</v>
          </cell>
        </row>
        <row r="87">
          <cell r="A87" t="str">
            <v>102002-000501</v>
          </cell>
          <cell r="B87" t="str">
            <v>SENSACIONAL LIMPIADOR LAVANDA 5 L</v>
          </cell>
          <cell r="C87" t="str">
            <v>C000005</v>
          </cell>
          <cell r="D87" t="str">
            <v>VENTAS MOSTRADOR</v>
          </cell>
          <cell r="E87">
            <v>87</v>
          </cell>
          <cell r="F87">
            <v>2624.93</v>
          </cell>
          <cell r="G87">
            <v>477.53</v>
          </cell>
          <cell r="H87">
            <v>24.682758620689651</v>
          </cell>
          <cell r="I87">
            <v>30.171609195402297</v>
          </cell>
        </row>
        <row r="88">
          <cell r="A88" t="str">
            <v>102002-001001</v>
          </cell>
          <cell r="B88" t="str">
            <v>SENSACIONAL LIMPIADOR LAVANDA 10 L</v>
          </cell>
          <cell r="C88" t="str">
            <v>C000005</v>
          </cell>
          <cell r="D88" t="str">
            <v>VENTAS MOSTRADOR</v>
          </cell>
          <cell r="E88">
            <v>34</v>
          </cell>
          <cell r="F88">
            <v>1846.54</v>
          </cell>
          <cell r="G88">
            <v>292.83999999999997</v>
          </cell>
          <cell r="H88">
            <v>45.69705882352941</v>
          </cell>
          <cell r="I88">
            <v>54.31</v>
          </cell>
        </row>
        <row r="89">
          <cell r="A89" t="str">
            <v>102002-002001</v>
          </cell>
          <cell r="B89" t="str">
            <v>SENSACIONAL LIMPIADOR LAVANDA 20 L</v>
          </cell>
          <cell r="C89" t="str">
            <v>C000005</v>
          </cell>
          <cell r="D89" t="str">
            <v>VENTAS MOSTRADOR</v>
          </cell>
          <cell r="E89">
            <v>23</v>
          </cell>
          <cell r="F89">
            <v>2894.78</v>
          </cell>
          <cell r="G89">
            <v>773.03</v>
          </cell>
          <cell r="H89">
            <v>92.25</v>
          </cell>
          <cell r="I89">
            <v>125.86000000000001</v>
          </cell>
        </row>
        <row r="90">
          <cell r="A90" t="str">
            <v>102004-000501</v>
          </cell>
          <cell r="B90" t="str">
            <v>SENSACIONAL LIMPIADOR PINO 5 L</v>
          </cell>
          <cell r="C90" t="str">
            <v>C000005</v>
          </cell>
          <cell r="D90" t="str">
            <v>VENTAS MOSTRADOR</v>
          </cell>
          <cell r="E90">
            <v>65</v>
          </cell>
          <cell r="F90">
            <v>1961.14</v>
          </cell>
          <cell r="G90">
            <v>447.27</v>
          </cell>
          <cell r="H90">
            <v>23.290307692307692</v>
          </cell>
          <cell r="I90">
            <v>30.171384615384618</v>
          </cell>
        </row>
        <row r="91">
          <cell r="A91" t="str">
            <v>102004-001001</v>
          </cell>
          <cell r="B91" t="str">
            <v>SENSACIONAL LIMPIADOR PINO 10 L</v>
          </cell>
          <cell r="C91" t="str">
            <v>C000005</v>
          </cell>
          <cell r="D91" t="str">
            <v>VENTAS MOSTRADOR</v>
          </cell>
          <cell r="E91">
            <v>23</v>
          </cell>
          <cell r="F91">
            <v>1249.1300000000001</v>
          </cell>
          <cell r="G91">
            <v>258.95</v>
          </cell>
          <cell r="H91">
            <v>43.05130434782609</v>
          </cell>
          <cell r="I91">
            <v>54.31</v>
          </cell>
        </row>
        <row r="92">
          <cell r="A92" t="str">
            <v>102004-002001</v>
          </cell>
          <cell r="B92" t="str">
            <v>SENSACIONAL LIMPIADOR PINO 20 L</v>
          </cell>
          <cell r="C92" t="str">
            <v>C000005</v>
          </cell>
          <cell r="D92" t="str">
            <v>VENTAS MOSTRADOR</v>
          </cell>
          <cell r="E92">
            <v>37</v>
          </cell>
          <cell r="F92">
            <v>4656.83</v>
          </cell>
          <cell r="G92">
            <v>862.24</v>
          </cell>
          <cell r="H92">
            <v>102.55648648648649</v>
          </cell>
          <cell r="I92">
            <v>125.86027027027026</v>
          </cell>
        </row>
        <row r="93">
          <cell r="A93" t="str">
            <v>102015-002001</v>
          </cell>
          <cell r="B93" t="str">
            <v>SENSACIONAL BLANQUEADOR 20 L</v>
          </cell>
          <cell r="C93" t="str">
            <v>C000005</v>
          </cell>
          <cell r="D93" t="str">
            <v>VENTAS MOSTRADOR</v>
          </cell>
          <cell r="E93">
            <v>106</v>
          </cell>
          <cell r="F93">
            <v>8681.23</v>
          </cell>
          <cell r="G93">
            <v>1476.48</v>
          </cell>
          <cell r="H93">
            <v>67.969339622641513</v>
          </cell>
          <cell r="I93">
            <v>81.898396226415088</v>
          </cell>
        </row>
        <row r="94">
          <cell r="A94" t="str">
            <v>102026-000501</v>
          </cell>
          <cell r="B94" t="str">
            <v>SENSACIONAL SUAVIZANTE 5 L</v>
          </cell>
          <cell r="C94" t="str">
            <v>C000005</v>
          </cell>
          <cell r="D94" t="str">
            <v>VENTAS MOSTRADOR</v>
          </cell>
          <cell r="E94">
            <v>234</v>
          </cell>
          <cell r="F94">
            <v>9682.84</v>
          </cell>
          <cell r="G94">
            <v>1885.69</v>
          </cell>
          <cell r="H94">
            <v>33.321153846153848</v>
          </cell>
          <cell r="I94">
            <v>41.379658119658117</v>
          </cell>
        </row>
        <row r="95">
          <cell r="A95" t="str">
            <v>102026-001001</v>
          </cell>
          <cell r="B95" t="str">
            <v>SENSACIONAL SUAVIZANTE 10 L</v>
          </cell>
          <cell r="C95" t="str">
            <v>C000005</v>
          </cell>
          <cell r="D95" t="str">
            <v>VENTAS MOSTRADOR</v>
          </cell>
          <cell r="E95">
            <v>76</v>
          </cell>
          <cell r="F95">
            <v>5503.35</v>
          </cell>
          <cell r="G95">
            <v>902.44</v>
          </cell>
          <cell r="H95">
            <v>60.538289473684209</v>
          </cell>
          <cell r="I95">
            <v>72.412500000000009</v>
          </cell>
        </row>
        <row r="96">
          <cell r="A96" t="str">
            <v>102026-002001</v>
          </cell>
          <cell r="B96" t="str">
            <v>SENSACIONAL SUAVIZANTE 20 L</v>
          </cell>
          <cell r="C96" t="str">
            <v>C000005</v>
          </cell>
          <cell r="D96" t="str">
            <v>VENTAS MOSTRADOR</v>
          </cell>
          <cell r="E96">
            <v>152</v>
          </cell>
          <cell r="F96">
            <v>23716.98</v>
          </cell>
          <cell r="G96">
            <v>-36167.22</v>
          </cell>
          <cell r="H96">
            <v>393.97499999999997</v>
          </cell>
          <cell r="I96">
            <v>156.03276315789472</v>
          </cell>
        </row>
        <row r="97">
          <cell r="A97" t="str">
            <v>102029-000501</v>
          </cell>
          <cell r="B97" t="str">
            <v>SENSACIONAL DETERGENTE 5 L</v>
          </cell>
          <cell r="C97" t="str">
            <v>C000005</v>
          </cell>
          <cell r="D97" t="str">
            <v>VENTAS MOSTRADOR</v>
          </cell>
          <cell r="E97">
            <v>231</v>
          </cell>
          <cell r="F97">
            <v>9558.7000000000007</v>
          </cell>
          <cell r="G97">
            <v>3268.35</v>
          </cell>
          <cell r="H97">
            <v>27.230952380952381</v>
          </cell>
          <cell r="I97">
            <v>41.379653679653686</v>
          </cell>
        </row>
        <row r="98">
          <cell r="A98" t="str">
            <v>102029-001001</v>
          </cell>
          <cell r="B98" t="str">
            <v>SENSACIONAL DETERGENTE 10 L</v>
          </cell>
          <cell r="C98" t="str">
            <v>C000005</v>
          </cell>
          <cell r="D98" t="str">
            <v>VENTAS MOSTRADOR</v>
          </cell>
          <cell r="E98">
            <v>120</v>
          </cell>
          <cell r="F98">
            <v>8689.56</v>
          </cell>
          <cell r="G98">
            <v>2604.59</v>
          </cell>
          <cell r="H98">
            <v>50.708083333333327</v>
          </cell>
          <cell r="I98">
            <v>72.412999999999997</v>
          </cell>
        </row>
        <row r="99">
          <cell r="A99" t="str">
            <v>102029-002001</v>
          </cell>
          <cell r="B99" t="str">
            <v>SENSACIONAL DETERGENTE 20 L</v>
          </cell>
          <cell r="C99" t="str">
            <v>C000005</v>
          </cell>
          <cell r="D99" t="str">
            <v>VENTAS MOSTRADOR</v>
          </cell>
          <cell r="E99">
            <v>213</v>
          </cell>
          <cell r="F99">
            <v>33235.01</v>
          </cell>
          <cell r="G99">
            <v>7264.38</v>
          </cell>
          <cell r="H99">
            <v>121.92784037558685</v>
          </cell>
          <cell r="I99">
            <v>156.03291079812209</v>
          </cell>
        </row>
        <row r="100">
          <cell r="A100" t="str">
            <v>105000-000901</v>
          </cell>
          <cell r="B100" t="str">
            <v>NATURAL SCIENCE DETERGENTE 9 L MX</v>
          </cell>
          <cell r="C100" t="str">
            <v>C000005</v>
          </cell>
          <cell r="D100" t="str">
            <v>VENTAS MOSTRADOR</v>
          </cell>
          <cell r="E100">
            <v>13</v>
          </cell>
          <cell r="F100">
            <v>1008.63</v>
          </cell>
          <cell r="G100">
            <v>315.72000000000003</v>
          </cell>
          <cell r="H100">
            <v>53.300769230769227</v>
          </cell>
          <cell r="I100">
            <v>77.586923076923071</v>
          </cell>
        </row>
        <row r="101">
          <cell r="A101" t="str">
            <v>105001-000901</v>
          </cell>
          <cell r="B101" t="str">
            <v>NATURAL SCIENCE SUAVIZANTE 9 L MX</v>
          </cell>
          <cell r="C101" t="str">
            <v>C000005</v>
          </cell>
          <cell r="D101" t="str">
            <v>VENTAS MOSTRADOR</v>
          </cell>
          <cell r="E101">
            <v>16</v>
          </cell>
          <cell r="F101">
            <v>1241.4000000000001</v>
          </cell>
          <cell r="G101">
            <v>194.16</v>
          </cell>
          <cell r="H101">
            <v>65.452500000000001</v>
          </cell>
          <cell r="I101">
            <v>77.587500000000006</v>
          </cell>
        </row>
        <row r="102">
          <cell r="A102" t="str">
            <v>105002-000901</v>
          </cell>
          <cell r="B102" t="str">
            <v>NATURAL SCIENCE DETERGENTE ROPA OSCURA 9 L MX</v>
          </cell>
          <cell r="C102" t="str">
            <v>C000005</v>
          </cell>
          <cell r="D102" t="str">
            <v>VENTAS MOSTRADOR</v>
          </cell>
          <cell r="E102">
            <v>30</v>
          </cell>
          <cell r="F102">
            <v>2482.8000000000002</v>
          </cell>
          <cell r="G102">
            <v>478.56</v>
          </cell>
          <cell r="H102">
            <v>66.808000000000007</v>
          </cell>
          <cell r="I102">
            <v>82.76</v>
          </cell>
        </row>
        <row r="103">
          <cell r="H103">
            <v>0</v>
          </cell>
        </row>
        <row r="104">
          <cell r="A104" t="str">
            <v>100000-000300</v>
          </cell>
          <cell r="B104" t="str">
            <v>DESCUENTO DISTRIBUCION</v>
          </cell>
          <cell r="C104" t="str">
            <v>C000006</v>
          </cell>
          <cell r="D104" t="str">
            <v>NUEVA WAL MART DE MEXICO, S DE RL. DE C.V.</v>
          </cell>
          <cell r="E104">
            <v>-19</v>
          </cell>
          <cell r="F104">
            <v>-3562.55</v>
          </cell>
          <cell r="G104">
            <v>-3562.55</v>
          </cell>
          <cell r="H104">
            <v>0</v>
          </cell>
        </row>
        <row r="105">
          <cell r="A105" t="str">
            <v>100000-000304</v>
          </cell>
          <cell r="B105" t="str">
            <v>DESCUENTOS VARIOS</v>
          </cell>
          <cell r="C105" t="str">
            <v>C000006</v>
          </cell>
          <cell r="D105" t="str">
            <v>NUEVA WAL MART DE MEXICO, S DE RL. DE C.V.</v>
          </cell>
          <cell r="E105">
            <v>-3</v>
          </cell>
          <cell r="F105">
            <v>-377.67</v>
          </cell>
          <cell r="G105">
            <v>-377.67</v>
          </cell>
          <cell r="H105">
            <v>0</v>
          </cell>
        </row>
        <row r="106">
          <cell r="A106" t="str">
            <v>108001-000101</v>
          </cell>
          <cell r="B106" t="str">
            <v>GV ANTI-HONGOS 1 L ATOM</v>
          </cell>
          <cell r="C106" t="str">
            <v>C000006</v>
          </cell>
          <cell r="D106" t="str">
            <v>NUEVA WAL MART DE MEXICO, S DE RL. DE C.V.</v>
          </cell>
          <cell r="E106">
            <v>2028</v>
          </cell>
          <cell r="F106">
            <v>35086.03</v>
          </cell>
          <cell r="G106">
            <v>14850.05</v>
          </cell>
          <cell r="H106">
            <v>0</v>
          </cell>
        </row>
        <row r="107">
          <cell r="E107">
            <v>0</v>
          </cell>
          <cell r="H107">
            <v>0</v>
          </cell>
        </row>
        <row r="108">
          <cell r="A108" t="str">
            <v>100000-000300</v>
          </cell>
          <cell r="B108" t="str">
            <v>DESCUENTO DISTRIBUCION</v>
          </cell>
          <cell r="C108" t="str">
            <v>C000009</v>
          </cell>
          <cell r="D108" t="str">
            <v>NUEVA WAL MART DE MEXICO, S DE RL DE C.V.</v>
          </cell>
          <cell r="E108">
            <v>-37</v>
          </cell>
          <cell r="F108">
            <v>-15034.81</v>
          </cell>
          <cell r="G108">
            <v>-15034.81</v>
          </cell>
          <cell r="H108">
            <v>0</v>
          </cell>
        </row>
        <row r="109">
          <cell r="A109" t="str">
            <v>100000-000302</v>
          </cell>
          <cell r="B109" t="str">
            <v>DESCUENTO PROMOCIONES</v>
          </cell>
          <cell r="C109" t="str">
            <v>C000009</v>
          </cell>
          <cell r="D109" t="str">
            <v>NUEVA WAL MART DE MEXICO, S DE RL DE C.V.</v>
          </cell>
          <cell r="E109">
            <v>-1</v>
          </cell>
          <cell r="F109">
            <v>-20578.41</v>
          </cell>
          <cell r="G109">
            <v>-20578.41</v>
          </cell>
          <cell r="H109">
            <v>0</v>
          </cell>
        </row>
        <row r="110">
          <cell r="A110" t="str">
            <v>100000-000304</v>
          </cell>
          <cell r="B110" t="str">
            <v>DESCUENTOS VARIOS</v>
          </cell>
          <cell r="C110" t="str">
            <v>C000009</v>
          </cell>
          <cell r="D110" t="str">
            <v>NUEVA WAL MART DE MEXICO, S DE RL DE C.V.</v>
          </cell>
          <cell r="E110">
            <v>-1</v>
          </cell>
          <cell r="F110">
            <v>-3874.52</v>
          </cell>
          <cell r="G110">
            <v>-3874.52</v>
          </cell>
          <cell r="H110">
            <v>0</v>
          </cell>
        </row>
        <row r="111">
          <cell r="A111" t="str">
            <v>108001-000101</v>
          </cell>
          <cell r="B111" t="str">
            <v>GV ANTI-HONGOS 1 L ATOM</v>
          </cell>
          <cell r="C111" t="str">
            <v>C000009</v>
          </cell>
          <cell r="D111" t="str">
            <v>NUEVA WAL MART DE MEXICO, S DE RL DE C.V.</v>
          </cell>
          <cell r="E111">
            <v>6672</v>
          </cell>
          <cell r="F111">
            <v>115430.92</v>
          </cell>
          <cell r="G111">
            <v>49184.26</v>
          </cell>
          <cell r="H111">
            <v>0</v>
          </cell>
        </row>
        <row r="112">
          <cell r="A112" t="str">
            <v>108001-000102</v>
          </cell>
          <cell r="B112" t="str">
            <v>GV ANTI-HONGOS 1 L REFILL</v>
          </cell>
          <cell r="C112" t="str">
            <v>C000009</v>
          </cell>
          <cell r="D112" t="str">
            <v>NUEVA WAL MART DE MEXICO, S DE RL DE C.V.</v>
          </cell>
          <cell r="E112">
            <v>2484</v>
          </cell>
          <cell r="F112">
            <v>32639.759999999998</v>
          </cell>
          <cell r="G112">
            <v>13348.05</v>
          </cell>
          <cell r="H112">
            <v>0</v>
          </cell>
        </row>
        <row r="113">
          <cell r="E113">
            <v>0</v>
          </cell>
          <cell r="H113">
            <v>0</v>
          </cell>
        </row>
        <row r="114">
          <cell r="A114" t="str">
            <v>100000-000300</v>
          </cell>
          <cell r="B114" t="str">
            <v>DESCUENTO DISTRIBUCION</v>
          </cell>
          <cell r="C114" t="str">
            <v>C000013</v>
          </cell>
          <cell r="D114" t="str">
            <v>SAM'S / WALMART</v>
          </cell>
          <cell r="E114">
            <v>-4</v>
          </cell>
          <cell r="F114">
            <v>-4775.24</v>
          </cell>
          <cell r="G114">
            <v>-4775.24</v>
          </cell>
          <cell r="H114">
            <v>0</v>
          </cell>
        </row>
        <row r="115">
          <cell r="A115" t="str">
            <v>101001-000607</v>
          </cell>
          <cell r="B115" t="str">
            <v>NOW ALL PURPOSE SUPER DEGREASER 5/1 L</v>
          </cell>
          <cell r="C115" t="str">
            <v>C000013</v>
          </cell>
          <cell r="D115" t="str">
            <v>SAM'S / WALMART</v>
          </cell>
          <cell r="E115">
            <v>896</v>
          </cell>
          <cell r="F115">
            <v>95504.7</v>
          </cell>
          <cell r="G115">
            <v>50727.82</v>
          </cell>
          <cell r="H115">
            <v>49.974196428571425</v>
          </cell>
          <cell r="I115">
            <v>106.59006696428571</v>
          </cell>
        </row>
        <row r="117">
          <cell r="A117" t="str">
            <v>100000-000300</v>
          </cell>
          <cell r="B117" t="str">
            <v>DESCUENTO DISTRIBUCION</v>
          </cell>
          <cell r="C117" t="str">
            <v>C000128</v>
          </cell>
          <cell r="D117" t="str">
            <v>HOME DEPOT MEXICO, S DE RL. DE C.V.</v>
          </cell>
          <cell r="E117">
            <v>-2</v>
          </cell>
          <cell r="F117">
            <v>-856.89</v>
          </cell>
          <cell r="G117">
            <v>-856.89</v>
          </cell>
          <cell r="H117">
            <v>0</v>
          </cell>
          <cell r="I117">
            <v>428.44499999999999</v>
          </cell>
        </row>
        <row r="118">
          <cell r="A118" t="str">
            <v>100000-000304</v>
          </cell>
          <cell r="B118" t="str">
            <v>DESCUENTOS VARIOS</v>
          </cell>
          <cell r="C118" t="str">
            <v>C000128</v>
          </cell>
          <cell r="D118" t="str">
            <v>HOME DEPOT MEXICO, S DE RL. DE C.V.</v>
          </cell>
          <cell r="E118">
            <v>-41</v>
          </cell>
          <cell r="F118">
            <v>-48904.86</v>
          </cell>
          <cell r="G118">
            <v>-48904.86</v>
          </cell>
          <cell r="H118">
            <v>0</v>
          </cell>
          <cell r="I118">
            <v>1192.8014634146341</v>
          </cell>
        </row>
        <row r="119">
          <cell r="A119" t="str">
            <v>101001-001200</v>
          </cell>
          <cell r="B119" t="str">
            <v>NOW MULTIUSOS 1 L (CAJA/12 PZAS)</v>
          </cell>
          <cell r="C119" t="str">
            <v>C000128</v>
          </cell>
          <cell r="D119" t="str">
            <v>HOME DEPOT MEXICO, S DE RL. DE C.V.</v>
          </cell>
          <cell r="E119">
            <v>151</v>
          </cell>
          <cell r="F119">
            <v>42853.8</v>
          </cell>
          <cell r="G119">
            <v>22580.639999999999</v>
          </cell>
          <cell r="H119">
            <v>134.25933774834439</v>
          </cell>
          <cell r="I119">
            <v>283.8</v>
          </cell>
        </row>
        <row r="120">
          <cell r="A120" t="str">
            <v>101003-001200</v>
          </cell>
          <cell r="B120" t="str">
            <v>NOW COCINA 1 L (CAJA 12PZAS)</v>
          </cell>
          <cell r="C120" t="str">
            <v>C000128</v>
          </cell>
          <cell r="D120" t="str">
            <v>HOME DEPOT MEXICO, S DE RL. DE C.V.</v>
          </cell>
          <cell r="E120">
            <v>206</v>
          </cell>
          <cell r="F120">
            <v>53518.8</v>
          </cell>
          <cell r="G120">
            <v>28435.86</v>
          </cell>
          <cell r="H120">
            <v>121.76184466019419</v>
          </cell>
          <cell r="I120">
            <v>259.8</v>
          </cell>
        </row>
        <row r="121">
          <cell r="A121" t="str">
            <v>101004-001200</v>
          </cell>
          <cell r="B121" t="str">
            <v>NOW VIDRIOS 1 L (CAJA/12 PZAS)</v>
          </cell>
          <cell r="C121" t="str">
            <v>C000128</v>
          </cell>
          <cell r="D121" t="str">
            <v>HOME DEPOT MEXICO, S DE RL. DE C.V.</v>
          </cell>
          <cell r="E121">
            <v>346</v>
          </cell>
          <cell r="F121">
            <v>88022.399999999994</v>
          </cell>
          <cell r="G121">
            <v>53803.35</v>
          </cell>
          <cell r="H121">
            <v>98.898988439306351</v>
          </cell>
          <cell r="I121">
            <v>254.39999999999998</v>
          </cell>
        </row>
        <row r="122">
          <cell r="A122" t="str">
            <v>101008-001200</v>
          </cell>
          <cell r="B122" t="str">
            <v>NOW BAÑOS 1 L (CAJA/12 PZAS)</v>
          </cell>
          <cell r="C122" t="str">
            <v>C000128</v>
          </cell>
          <cell r="D122" t="str">
            <v>HOME DEPOT MEXICO, S DE RL. DE C.V.</v>
          </cell>
          <cell r="E122">
            <v>307</v>
          </cell>
          <cell r="F122">
            <v>93389.4</v>
          </cell>
          <cell r="G122">
            <v>55951.01</v>
          </cell>
          <cell r="H122">
            <v>121.94915309446252</v>
          </cell>
          <cell r="I122">
            <v>304.2</v>
          </cell>
        </row>
        <row r="123">
          <cell r="A123" t="str">
            <v>101017-001200</v>
          </cell>
          <cell r="B123" t="str">
            <v>NOW LIMON 2 L (CAJA/6 PZAS)</v>
          </cell>
          <cell r="C123" t="str">
            <v>C000128</v>
          </cell>
          <cell r="D123" t="str">
            <v>HOME DEPOT MEXICO, S DE RL. DE C.V.</v>
          </cell>
          <cell r="E123">
            <v>212</v>
          </cell>
          <cell r="F123">
            <v>24168</v>
          </cell>
          <cell r="G123">
            <v>6294.85</v>
          </cell>
          <cell r="H123">
            <v>84.307311320754721</v>
          </cell>
          <cell r="I123">
            <v>114</v>
          </cell>
        </row>
        <row r="125">
          <cell r="A125" t="str">
            <v>101006-000501</v>
          </cell>
          <cell r="B125" t="str">
            <v>NOW DETERGENTE PARA ROPA 5 L</v>
          </cell>
          <cell r="C125" t="str">
            <v>C000426</v>
          </cell>
          <cell r="D125" t="str">
            <v>PRO-MEX CLEANERS GROUP, INC</v>
          </cell>
          <cell r="E125">
            <v>1512</v>
          </cell>
          <cell r="F125">
            <v>55120.87</v>
          </cell>
          <cell r="G125">
            <v>12787.18</v>
          </cell>
          <cell r="H125">
            <v>27.998472222222222</v>
          </cell>
          <cell r="I125">
            <v>36.455601851851853</v>
          </cell>
        </row>
        <row r="126">
          <cell r="A126" t="str">
            <v>101007-000501</v>
          </cell>
          <cell r="B126" t="str">
            <v>NOW SUAVIZANTE DE TELAS 5 L</v>
          </cell>
          <cell r="C126" t="str">
            <v>C000426</v>
          </cell>
          <cell r="D126" t="str">
            <v>PRO-MEX CLEANERS GROUP, INC</v>
          </cell>
          <cell r="E126">
            <v>1008</v>
          </cell>
          <cell r="F126">
            <v>41340.65</v>
          </cell>
          <cell r="G126">
            <v>9683.4699999999993</v>
          </cell>
          <cell r="H126">
            <v>31.405932539682539</v>
          </cell>
          <cell r="I126">
            <v>41.012549603174605</v>
          </cell>
        </row>
        <row r="127">
          <cell r="A127" t="str">
            <v>101016-000282</v>
          </cell>
          <cell r="B127" t="str">
            <v>NOW LAVATRASTES LIMON 2.80 L PR</v>
          </cell>
          <cell r="C127" t="str">
            <v>C000426</v>
          </cell>
          <cell r="D127" t="str">
            <v>PRO-MEX CLEANERS GROUP, INC</v>
          </cell>
          <cell r="E127">
            <v>1508</v>
          </cell>
          <cell r="F127">
            <v>63491.72</v>
          </cell>
          <cell r="G127">
            <v>9849.8700000000008</v>
          </cell>
          <cell r="H127">
            <v>35.571518567639259</v>
          </cell>
          <cell r="I127">
            <v>42.103262599469495</v>
          </cell>
        </row>
        <row r="128">
          <cell r="A128" t="str">
            <v>105000-000903</v>
          </cell>
          <cell r="B128" t="str">
            <v>NATURAL SCIENCE DETERGENTE 9 L PR</v>
          </cell>
          <cell r="C128" t="str">
            <v>C000426</v>
          </cell>
          <cell r="D128" t="str">
            <v>PRO-MEX CLEANERS GROUP, INC</v>
          </cell>
          <cell r="E128">
            <v>2500</v>
          </cell>
          <cell r="F128">
            <v>186304.21</v>
          </cell>
          <cell r="G128">
            <v>30780.09</v>
          </cell>
          <cell r="H128">
            <v>62.209648000000001</v>
          </cell>
          <cell r="I128">
            <v>74.521683999999993</v>
          </cell>
        </row>
        <row r="129">
          <cell r="A129" t="str">
            <v>101006-000903</v>
          </cell>
          <cell r="B129" t="str">
            <v>NOW DETERGENTE LIQUIDO PARA ROPA DE COLOR 9 L PR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109010-000501</v>
          </cell>
          <cell r="B130" t="str">
            <v>MM DESENGRASANTE AUTOMOTRIZ 5 L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109011-001001</v>
          </cell>
          <cell r="B131" t="str">
            <v>MM SHAMPOO AUTOMOTRIZ 10 L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109012-000601</v>
          </cell>
          <cell r="B132" t="str">
            <v>MM ABRILLANTADOR DE VINIL 5/1 L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105001-000903</v>
          </cell>
          <cell r="B133" t="str">
            <v>NATURAL SCIENCE SUAVIZANTE 9 L PR</v>
          </cell>
          <cell r="C133" t="str">
            <v>C000426</v>
          </cell>
          <cell r="D133" t="str">
            <v>PRO-MEX CLEANERS GROUP, INC</v>
          </cell>
          <cell r="E133">
            <v>1500</v>
          </cell>
          <cell r="F133">
            <v>119810.97</v>
          </cell>
          <cell r="G133">
            <v>15385.88</v>
          </cell>
          <cell r="H133">
            <v>69.616726666666665</v>
          </cell>
          <cell r="I133">
            <v>79.873980000000003</v>
          </cell>
        </row>
        <row r="134">
          <cell r="A134" t="str">
            <v>105002-000903</v>
          </cell>
          <cell r="B134" t="str">
            <v>NATURAL SCIENCE DETERGENTE ROPA OSCURA 9 L PR</v>
          </cell>
          <cell r="C134" t="str">
            <v>C000426</v>
          </cell>
          <cell r="D134" t="str">
            <v>PRO-MEX CLEANERS GROUP, INC</v>
          </cell>
          <cell r="E134">
            <v>920</v>
          </cell>
          <cell r="F134">
            <v>81332.44</v>
          </cell>
          <cell r="G134">
            <v>17638.21</v>
          </cell>
          <cell r="H134">
            <v>69.232858695652183</v>
          </cell>
          <cell r="I134">
            <v>88.404826086956518</v>
          </cell>
        </row>
        <row r="139">
          <cell r="A139" t="str">
            <v>Número de artículo</v>
          </cell>
          <cell r="B139" t="str">
            <v>Descripción del artículo</v>
          </cell>
          <cell r="C139" t="str">
            <v>Código de cliente</v>
          </cell>
          <cell r="D139" t="str">
            <v>Nombre del cliente</v>
          </cell>
          <cell r="E139" t="str">
            <v>Cantidad</v>
          </cell>
          <cell r="F139" t="str">
            <v>Importe de ventas</v>
          </cell>
          <cell r="G139" t="str">
            <v>Ganancia bruta</v>
          </cell>
          <cell r="H139" t="str">
            <v>COSTO OP.</v>
          </cell>
          <cell r="I139" t="str">
            <v>PRECIO</v>
          </cell>
        </row>
        <row r="140">
          <cell r="A140" t="str">
            <v>101001-000601</v>
          </cell>
          <cell r="B140" t="str">
            <v>NOW DESENGRASANTE MULTIUSOS 5/1 L</v>
          </cell>
          <cell r="C140" t="str">
            <v>C000024</v>
          </cell>
          <cell r="D140" t="str">
            <v>PEDRO VANEGAS MARTINEZ</v>
          </cell>
          <cell r="E140">
            <v>10</v>
          </cell>
          <cell r="F140">
            <v>568.97</v>
          </cell>
          <cell r="G140">
            <v>157.13</v>
          </cell>
          <cell r="H140">
            <v>41.184000000000005</v>
          </cell>
          <cell r="I140">
            <v>56.897000000000006</v>
          </cell>
        </row>
        <row r="141">
          <cell r="A141" t="str">
            <v>101008-000601</v>
          </cell>
          <cell r="B141" t="str">
            <v>NOW BAÑOS Y AZULEJOS 5/1 L</v>
          </cell>
          <cell r="C141" t="str">
            <v>C000024</v>
          </cell>
          <cell r="D141" t="str">
            <v>PEDRO VANEGAS MARTINEZ</v>
          </cell>
          <cell r="E141">
            <v>12</v>
          </cell>
          <cell r="F141">
            <v>682.76</v>
          </cell>
          <cell r="G141">
            <v>180.23</v>
          </cell>
          <cell r="H141">
            <v>41.877499999999998</v>
          </cell>
          <cell r="I141">
            <v>56.896666666666668</v>
          </cell>
        </row>
        <row r="142">
          <cell r="A142" t="str">
            <v>101017-000501</v>
          </cell>
          <cell r="B142" t="str">
            <v>NOW LIMPIADOR LIMON 5 L</v>
          </cell>
          <cell r="C142" t="str">
            <v>C000024</v>
          </cell>
          <cell r="D142" t="str">
            <v>PEDRO VANEGAS MARTINEZ</v>
          </cell>
          <cell r="E142">
            <v>15</v>
          </cell>
          <cell r="F142">
            <v>504.31</v>
          </cell>
          <cell r="G142">
            <v>90.08</v>
          </cell>
          <cell r="H142">
            <v>27.615333333333336</v>
          </cell>
          <cell r="I142">
            <v>33.620666666666665</v>
          </cell>
        </row>
        <row r="143">
          <cell r="A143" t="str">
            <v>102029-000501</v>
          </cell>
          <cell r="B143" t="str">
            <v>SENSACIONAL DETERGENTE 5 L</v>
          </cell>
          <cell r="C143" t="str">
            <v>C000024</v>
          </cell>
          <cell r="D143" t="str">
            <v>PEDRO VANEGAS MARTINEZ</v>
          </cell>
          <cell r="E143">
            <v>1</v>
          </cell>
          <cell r="F143">
            <v>47.41</v>
          </cell>
          <cell r="G143">
            <v>20.32</v>
          </cell>
          <cell r="H143">
            <v>27.089999999999996</v>
          </cell>
          <cell r="I143">
            <v>47.41</v>
          </cell>
        </row>
        <row r="144">
          <cell r="A144" t="str">
            <v>101001-002001</v>
          </cell>
          <cell r="B144" t="str">
            <v>NOW DESENGRASANTE MULTIUSOS 20 L</v>
          </cell>
          <cell r="C144" t="str">
            <v>C000063</v>
          </cell>
          <cell r="D144" t="str">
            <v>JOSE JUAN VARGAS MARTINEZ</v>
          </cell>
          <cell r="E144">
            <v>16</v>
          </cell>
          <cell r="F144">
            <v>2303.46</v>
          </cell>
          <cell r="G144">
            <v>702.45</v>
          </cell>
          <cell r="H144">
            <v>100.063125</v>
          </cell>
          <cell r="I144">
            <v>143.96625</v>
          </cell>
        </row>
        <row r="145">
          <cell r="A145" t="str">
            <v>102026-002001</v>
          </cell>
          <cell r="B145" t="str">
            <v>SENSACIONAL SUAVIZANTE 20 L</v>
          </cell>
          <cell r="C145" t="str">
            <v>C000063</v>
          </cell>
          <cell r="D145" t="str">
            <v>JOSE JUAN VARGAS MARTINEZ</v>
          </cell>
          <cell r="E145">
            <v>14</v>
          </cell>
          <cell r="F145">
            <v>2534.4699999999998</v>
          </cell>
          <cell r="G145">
            <v>-3165.51</v>
          </cell>
          <cell r="H145">
            <v>407.14142857142855</v>
          </cell>
          <cell r="I145">
            <v>181.03357142857141</v>
          </cell>
        </row>
        <row r="146">
          <cell r="A146" t="str">
            <v>102029-002001</v>
          </cell>
          <cell r="B146" t="str">
            <v>SENSACIONAL DETERGENTE 20 L</v>
          </cell>
          <cell r="C146" t="str">
            <v>C000063</v>
          </cell>
          <cell r="D146" t="str">
            <v>JOSE JUAN VARGAS MARTINEZ</v>
          </cell>
          <cell r="E146">
            <v>15</v>
          </cell>
          <cell r="F146">
            <v>2948.3</v>
          </cell>
          <cell r="G146">
            <v>1119.45</v>
          </cell>
          <cell r="H146">
            <v>121.92333333333335</v>
          </cell>
          <cell r="I146">
            <v>196.55333333333334</v>
          </cell>
        </row>
        <row r="147">
          <cell r="A147" t="str">
            <v>101001-002001</v>
          </cell>
          <cell r="B147" t="str">
            <v>NOW DESENGRASANTE MULTIUSOS 20 L</v>
          </cell>
          <cell r="C147" t="str">
            <v>C000064</v>
          </cell>
          <cell r="D147" t="str">
            <v>KRISTOPHER ISRAEL ARANDA GARCIA</v>
          </cell>
          <cell r="E147">
            <v>10</v>
          </cell>
          <cell r="F147">
            <v>1543.1</v>
          </cell>
          <cell r="G147">
            <v>542.47</v>
          </cell>
          <cell r="H147">
            <v>100.06299999999999</v>
          </cell>
          <cell r="I147">
            <v>154.31</v>
          </cell>
        </row>
        <row r="148">
          <cell r="A148" t="str">
            <v>102002-001001</v>
          </cell>
          <cell r="B148" t="str">
            <v>SENSACIONAL LIMPIADOR LAVANDA 10 L</v>
          </cell>
          <cell r="C148" t="str">
            <v>C000064</v>
          </cell>
          <cell r="D148" t="str">
            <v>KRISTOPHER ISRAEL ARANDA GARCIA</v>
          </cell>
          <cell r="E148">
            <v>2</v>
          </cell>
          <cell r="F148">
            <v>137.93</v>
          </cell>
          <cell r="G148">
            <v>46.54</v>
          </cell>
          <cell r="H148">
            <v>45.695000000000007</v>
          </cell>
          <cell r="I148">
            <v>68.965000000000003</v>
          </cell>
        </row>
        <row r="149">
          <cell r="A149" t="str">
            <v>102026-001001</v>
          </cell>
          <cell r="B149" t="str">
            <v>SENSACIONAL SUAVIZANTE 10 L</v>
          </cell>
          <cell r="C149" t="str">
            <v>C000064</v>
          </cell>
          <cell r="D149" t="str">
            <v>KRISTOPHER ISRAEL ARANDA GARCIA</v>
          </cell>
          <cell r="E149">
            <v>20</v>
          </cell>
          <cell r="F149">
            <v>1724.14</v>
          </cell>
          <cell r="G149">
            <v>512.16999999999996</v>
          </cell>
          <cell r="H149">
            <v>60.598500000000016</v>
          </cell>
          <cell r="I149">
            <v>86.207000000000008</v>
          </cell>
        </row>
        <row r="150">
          <cell r="A150" t="str">
            <v>102029-001001</v>
          </cell>
          <cell r="B150" t="str">
            <v>SENSACIONAL DETERGENTE 10 L</v>
          </cell>
          <cell r="C150" t="str">
            <v>C000064</v>
          </cell>
          <cell r="D150" t="str">
            <v>KRISTOPHER ISRAEL ARANDA GARCIA</v>
          </cell>
          <cell r="E150">
            <v>20</v>
          </cell>
          <cell r="F150">
            <v>1827.59</v>
          </cell>
          <cell r="G150">
            <v>834.36</v>
          </cell>
          <cell r="H150">
            <v>49.661499999999997</v>
          </cell>
          <cell r="I150">
            <v>91.379499999999993</v>
          </cell>
        </row>
        <row r="151">
          <cell r="A151" t="str">
            <v>101008-002001</v>
          </cell>
          <cell r="B151" t="str">
            <v>NOW BAÑOS Y AZULEJOS 20 L</v>
          </cell>
          <cell r="C151" t="str">
            <v>C000067</v>
          </cell>
          <cell r="D151" t="str">
            <v>JOEL JIMENEZ RODRIGUEZ</v>
          </cell>
          <cell r="E151">
            <v>2</v>
          </cell>
          <cell r="F151">
            <v>287.93</v>
          </cell>
          <cell r="G151">
            <v>96.74</v>
          </cell>
          <cell r="H151">
            <v>95.594999999999999</v>
          </cell>
          <cell r="I151">
            <v>143.965</v>
          </cell>
        </row>
        <row r="152">
          <cell r="A152" t="str">
            <v>101017-001001</v>
          </cell>
          <cell r="B152" t="str">
            <v>NOW LIMPIADOR LIMON 10 L</v>
          </cell>
          <cell r="C152" t="str">
            <v>C000067</v>
          </cell>
          <cell r="D152" t="str">
            <v>JOEL JIMENEZ RODRIGUEZ</v>
          </cell>
          <cell r="E152">
            <v>2</v>
          </cell>
          <cell r="F152">
            <v>124.14</v>
          </cell>
          <cell r="G152">
            <v>27.52</v>
          </cell>
          <cell r="H152">
            <v>48.31</v>
          </cell>
          <cell r="I152">
            <v>62.07</v>
          </cell>
        </row>
        <row r="153">
          <cell r="A153" t="str">
            <v>101017-002001</v>
          </cell>
          <cell r="B153" t="str">
            <v>NOW LIMPIADOR LIMON 20 L</v>
          </cell>
          <cell r="C153" t="str">
            <v>C000067</v>
          </cell>
          <cell r="D153" t="str">
            <v>JOEL JIMENEZ RODRIGUEZ</v>
          </cell>
          <cell r="E153">
            <v>1</v>
          </cell>
          <cell r="F153">
            <v>143.97</v>
          </cell>
          <cell r="G153">
            <v>23.15</v>
          </cell>
          <cell r="H153">
            <v>120.82</v>
          </cell>
          <cell r="I153">
            <v>143.97</v>
          </cell>
        </row>
        <row r="154">
          <cell r="A154" t="str">
            <v>102002-002001</v>
          </cell>
          <cell r="B154" t="str">
            <v>SENSACIONAL LIMPIADOR LAVANDA 20 L</v>
          </cell>
          <cell r="C154" t="str">
            <v>C000067</v>
          </cell>
          <cell r="D154" t="str">
            <v>JOEL JIMENEZ RODRIGUEZ</v>
          </cell>
          <cell r="E154">
            <v>1</v>
          </cell>
          <cell r="F154">
            <v>143.97</v>
          </cell>
          <cell r="G154">
            <v>52.03</v>
          </cell>
          <cell r="H154">
            <v>91.94</v>
          </cell>
          <cell r="I154">
            <v>143.97</v>
          </cell>
        </row>
        <row r="155">
          <cell r="A155" t="str">
            <v>102015-002001</v>
          </cell>
          <cell r="B155" t="str">
            <v>SENSACIONAL BLANQUEADOR 20 L</v>
          </cell>
          <cell r="C155" t="str">
            <v>C000067</v>
          </cell>
          <cell r="D155" t="str">
            <v>JOEL JIMENEZ RODRIGUEZ</v>
          </cell>
          <cell r="E155">
            <v>4</v>
          </cell>
          <cell r="F155">
            <v>382.76</v>
          </cell>
          <cell r="G155">
            <v>110.37</v>
          </cell>
          <cell r="H155">
            <v>68.097499999999997</v>
          </cell>
          <cell r="I155">
            <v>95.69</v>
          </cell>
        </row>
        <row r="156">
          <cell r="A156" t="str">
            <v>102026-001001</v>
          </cell>
          <cell r="B156" t="str">
            <v>SENSACIONAL SUAVIZANTE 10 L</v>
          </cell>
          <cell r="C156" t="str">
            <v>C000067</v>
          </cell>
          <cell r="D156" t="str">
            <v>JOEL JIMENEZ RODRIGUEZ</v>
          </cell>
          <cell r="E156">
            <v>4</v>
          </cell>
          <cell r="F156">
            <v>334.48</v>
          </cell>
          <cell r="G156">
            <v>98.27</v>
          </cell>
          <cell r="H156">
            <v>59.052500000000009</v>
          </cell>
          <cell r="I156">
            <v>83.62</v>
          </cell>
        </row>
        <row r="157">
          <cell r="A157" t="str">
            <v>102029-001001</v>
          </cell>
          <cell r="B157" t="str">
            <v>SENSACIONAL DETERGENTE 10 L</v>
          </cell>
          <cell r="C157" t="str">
            <v>C000067</v>
          </cell>
          <cell r="D157" t="str">
            <v>JOEL JIMENEZ RODRIGUEZ</v>
          </cell>
          <cell r="E157">
            <v>2</v>
          </cell>
          <cell r="F157">
            <v>177.59</v>
          </cell>
          <cell r="G157">
            <v>75.56</v>
          </cell>
          <cell r="H157">
            <v>51.015000000000001</v>
          </cell>
          <cell r="I157">
            <v>88.795000000000002</v>
          </cell>
        </row>
        <row r="158">
          <cell r="A158" t="str">
            <v>101001-100000</v>
          </cell>
          <cell r="B158" t="str">
            <v>NOW DESENGRASANTE MULTIUSOS 1000 L</v>
          </cell>
          <cell r="C158" t="str">
            <v>C000071</v>
          </cell>
          <cell r="D158" t="str">
            <v>COMERCIALIZADORA MULTIGLOBAL DE MEXICO , SA DE C.V.</v>
          </cell>
          <cell r="E158">
            <v>1</v>
          </cell>
          <cell r="F158">
            <v>4905.17</v>
          </cell>
          <cell r="G158">
            <v>2011.43</v>
          </cell>
          <cell r="H158">
            <v>2893.74</v>
          </cell>
          <cell r="I158">
            <v>4905.17</v>
          </cell>
        </row>
        <row r="159">
          <cell r="A159" t="str">
            <v>101008-100000</v>
          </cell>
          <cell r="B159" t="str">
            <v>NOW BAÑOS Y AZULEJOS 1000 L</v>
          </cell>
          <cell r="C159" t="str">
            <v>C000071</v>
          </cell>
          <cell r="D159" t="str">
            <v>COMERCIALIZADORA MULTIGLOBAL DE MEXICO , SA DE C.V.</v>
          </cell>
          <cell r="E159">
            <v>1</v>
          </cell>
          <cell r="F159">
            <v>4905.17</v>
          </cell>
          <cell r="G159">
            <v>2225.2600000000002</v>
          </cell>
          <cell r="H159">
            <v>2679.91</v>
          </cell>
          <cell r="I159">
            <v>4905.17</v>
          </cell>
        </row>
        <row r="160">
          <cell r="A160" t="str">
            <v>101017-100000</v>
          </cell>
          <cell r="B160" t="str">
            <v>NOW LIMPIADOR LIMON 1000 L</v>
          </cell>
          <cell r="C160" t="str">
            <v>C000071</v>
          </cell>
          <cell r="D160" t="str">
            <v>COMERCIALIZADORA MULTIGLOBAL DE MEXICO , SA DE C.V.</v>
          </cell>
          <cell r="E160">
            <v>1</v>
          </cell>
          <cell r="F160">
            <v>4793.1000000000004</v>
          </cell>
          <cell r="G160">
            <v>839.8</v>
          </cell>
          <cell r="H160">
            <v>3953.3</v>
          </cell>
          <cell r="I160">
            <v>4793.1000000000004</v>
          </cell>
        </row>
        <row r="161">
          <cell r="A161" t="str">
            <v>102002-100000</v>
          </cell>
          <cell r="B161" t="str">
            <v>SENSACIONAL LIMPIADOR LAVANDA 1000 L</v>
          </cell>
          <cell r="C161" t="str">
            <v>C000071</v>
          </cell>
          <cell r="D161" t="str">
            <v>COMERCIALIZADORA MULTIGLOBAL DE MEXICO , SA DE C.V.</v>
          </cell>
          <cell r="E161">
            <v>1</v>
          </cell>
          <cell r="F161">
            <v>4793.1000000000004</v>
          </cell>
          <cell r="G161">
            <v>1419.78</v>
          </cell>
          <cell r="H161">
            <v>3373.3200000000006</v>
          </cell>
          <cell r="I161">
            <v>4793.1000000000004</v>
          </cell>
        </row>
        <row r="162">
          <cell r="A162" t="str">
            <v>102026-100000</v>
          </cell>
          <cell r="B162" t="str">
            <v>SENSACIONAL SUAVIZANTE 1000 L</v>
          </cell>
          <cell r="C162" t="str">
            <v>C000071</v>
          </cell>
          <cell r="D162" t="str">
            <v>COMERCIALIZADORA MULTIGLOBAL DE MEXICO , SA DE C.V.</v>
          </cell>
          <cell r="E162">
            <v>1</v>
          </cell>
          <cell r="F162">
            <v>6586.21</v>
          </cell>
          <cell r="G162">
            <v>1956.03</v>
          </cell>
          <cell r="H162">
            <v>4630.18</v>
          </cell>
          <cell r="I162">
            <v>6586.21</v>
          </cell>
        </row>
        <row r="163">
          <cell r="A163" t="str">
            <v>102029-100000</v>
          </cell>
          <cell r="B163" t="str">
            <v>SENSACIONAL DETERGENTE 1000 L</v>
          </cell>
          <cell r="C163" t="str">
            <v>C000071</v>
          </cell>
          <cell r="D163" t="str">
            <v>COMERCIALIZADORA MULTIGLOBAL DE MEXICO , SA DE C.V.</v>
          </cell>
          <cell r="E163">
            <v>1</v>
          </cell>
          <cell r="F163">
            <v>6732.76</v>
          </cell>
          <cell r="G163">
            <v>3137.05</v>
          </cell>
          <cell r="H163">
            <v>3595.71</v>
          </cell>
          <cell r="I163">
            <v>6732.76</v>
          </cell>
        </row>
        <row r="164">
          <cell r="A164" t="str">
            <v>102002-002001</v>
          </cell>
          <cell r="B164" t="str">
            <v>SENSACIONAL LIMPIADOR LAVANDA 20 L</v>
          </cell>
          <cell r="C164" t="str">
            <v>C000076</v>
          </cell>
          <cell r="D164" t="str">
            <v>PROVEEDORES Y MAQUILADORES, SA DE C.V.</v>
          </cell>
          <cell r="E164">
            <v>5</v>
          </cell>
          <cell r="F164">
            <v>719.83</v>
          </cell>
          <cell r="G164">
            <v>256.39999999999998</v>
          </cell>
          <cell r="H164">
            <v>92.686000000000007</v>
          </cell>
          <cell r="I164">
            <v>143.96600000000001</v>
          </cell>
        </row>
        <row r="165">
          <cell r="A165" t="str">
            <v>102015-002001</v>
          </cell>
          <cell r="B165" t="str">
            <v>SENSACIONAL BLANQUEADOR 20 L</v>
          </cell>
          <cell r="C165" t="str">
            <v>C000076</v>
          </cell>
          <cell r="D165" t="str">
            <v>PROVEEDORES Y MAQUILADORES, SA DE C.V.</v>
          </cell>
          <cell r="E165">
            <v>2</v>
          </cell>
          <cell r="F165">
            <v>191.38</v>
          </cell>
          <cell r="G165">
            <v>53.71</v>
          </cell>
          <cell r="H165">
            <v>68.834999999999994</v>
          </cell>
          <cell r="I165">
            <v>95.69</v>
          </cell>
        </row>
        <row r="166">
          <cell r="A166" t="str">
            <v>101008-000601</v>
          </cell>
          <cell r="B166" t="str">
            <v>NOW BAÑOS Y AZULEJOS 5/1 L</v>
          </cell>
          <cell r="C166" t="str">
            <v>C000113</v>
          </cell>
          <cell r="D166" t="str">
            <v>CONSULTORIA INTEGRAL TI SA DE C.V</v>
          </cell>
          <cell r="E166">
            <v>1</v>
          </cell>
          <cell r="F166">
            <v>56.9</v>
          </cell>
          <cell r="G166">
            <v>18.78</v>
          </cell>
          <cell r="H166">
            <v>38.119999999999997</v>
          </cell>
          <cell r="I166">
            <v>56.9</v>
          </cell>
        </row>
        <row r="167">
          <cell r="A167" t="str">
            <v>101021-001001</v>
          </cell>
          <cell r="B167" t="str">
            <v>NOW QUITAMANCHAS 10 L</v>
          </cell>
          <cell r="C167" t="str">
            <v>C000113</v>
          </cell>
          <cell r="D167" t="str">
            <v>CONSULTORIA INTEGRAL TI SA DE C.V</v>
          </cell>
          <cell r="E167">
            <v>1</v>
          </cell>
          <cell r="F167">
            <v>96.55</v>
          </cell>
          <cell r="G167">
            <v>26.03</v>
          </cell>
          <cell r="H167">
            <v>70.52</v>
          </cell>
          <cell r="I167">
            <v>96.55</v>
          </cell>
        </row>
        <row r="168">
          <cell r="A168" t="str">
            <v>102002-002001</v>
          </cell>
          <cell r="B168" t="str">
            <v>SENSACIONAL LIMPIADOR LAVANDA 20 L</v>
          </cell>
          <cell r="C168" t="str">
            <v>C000113</v>
          </cell>
          <cell r="D168" t="str">
            <v>CONSULTORIA INTEGRAL TI SA DE C.V</v>
          </cell>
          <cell r="E168">
            <v>1</v>
          </cell>
          <cell r="F168">
            <v>143.97</v>
          </cell>
          <cell r="G168">
            <v>52.03</v>
          </cell>
          <cell r="H168">
            <v>91.94</v>
          </cell>
          <cell r="I168">
            <v>143.97</v>
          </cell>
        </row>
        <row r="169">
          <cell r="A169" t="str">
            <v>102026-002001</v>
          </cell>
          <cell r="B169" t="str">
            <v>SENSACIONAL SUAVIZANTE 20 L</v>
          </cell>
          <cell r="C169" t="str">
            <v>C000113</v>
          </cell>
          <cell r="D169" t="str">
            <v>CONSULTORIA INTEGRAL TI SA DE C.V</v>
          </cell>
          <cell r="E169">
            <v>1</v>
          </cell>
          <cell r="F169">
            <v>181.03</v>
          </cell>
          <cell r="G169">
            <v>-261.89999999999998</v>
          </cell>
          <cell r="H169">
            <v>442.92999999999995</v>
          </cell>
          <cell r="I169">
            <v>181.03</v>
          </cell>
        </row>
        <row r="170">
          <cell r="A170" t="str">
            <v>102029-002001</v>
          </cell>
          <cell r="B170" t="str">
            <v>SENSACIONAL DETERGENTE 20 L</v>
          </cell>
          <cell r="C170" t="str">
            <v>C000113</v>
          </cell>
          <cell r="D170" t="str">
            <v>CONSULTORIA INTEGRAL TI SA DE C.V</v>
          </cell>
          <cell r="E170">
            <v>1</v>
          </cell>
          <cell r="F170">
            <v>196.55</v>
          </cell>
          <cell r="G170">
            <v>74.63</v>
          </cell>
          <cell r="H170">
            <v>121.92000000000002</v>
          </cell>
          <cell r="I170">
            <v>196.55</v>
          </cell>
        </row>
        <row r="171">
          <cell r="A171" t="str">
            <v>100000-100003</v>
          </cell>
          <cell r="B171" t="str">
            <v>PRODUCTO PROMOCIONAL</v>
          </cell>
          <cell r="C171" t="str">
            <v>C000127</v>
          </cell>
          <cell r="D171" t="str">
            <v>VENTAS TELEMARKETING</v>
          </cell>
          <cell r="E171">
            <v>53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101001-000101</v>
          </cell>
          <cell r="B172" t="str">
            <v>NOW DESENGRASANTE MULTIUSOS 1 L</v>
          </cell>
          <cell r="C172" t="str">
            <v>C000127</v>
          </cell>
          <cell r="D172" t="str">
            <v>VENTAS TELEMARKETING</v>
          </cell>
          <cell r="E172">
            <v>59</v>
          </cell>
          <cell r="F172">
            <v>1068.0899999999999</v>
          </cell>
          <cell r="G172">
            <v>451.56</v>
          </cell>
          <cell r="H172">
            <v>10.449661016949152</v>
          </cell>
          <cell r="I172">
            <v>18.10322033898305</v>
          </cell>
        </row>
        <row r="173">
          <cell r="A173" t="str">
            <v>101001-000601</v>
          </cell>
          <cell r="B173" t="str">
            <v>NOW DESENGRASANTE MULTIUSOS 5/1 L</v>
          </cell>
          <cell r="C173" t="str">
            <v>C000127</v>
          </cell>
          <cell r="D173" t="str">
            <v>VENTAS TELEMARKETING</v>
          </cell>
          <cell r="E173">
            <v>32</v>
          </cell>
          <cell r="F173">
            <v>1820.71</v>
          </cell>
          <cell r="G173">
            <v>505.82</v>
          </cell>
          <cell r="H173">
            <v>41.090312500000003</v>
          </cell>
          <cell r="I173">
            <v>56.897187500000001</v>
          </cell>
        </row>
        <row r="174">
          <cell r="A174" t="str">
            <v>101001-002001</v>
          </cell>
          <cell r="B174" t="str">
            <v>NOW DESENGRASANTE MULTIUSOS 20 L</v>
          </cell>
          <cell r="C174" t="str">
            <v>C000127</v>
          </cell>
          <cell r="D174" t="str">
            <v>VENTAS TELEMARKETING</v>
          </cell>
          <cell r="E174">
            <v>4</v>
          </cell>
          <cell r="F174">
            <v>575.88</v>
          </cell>
          <cell r="G174">
            <v>175.64</v>
          </cell>
          <cell r="H174">
            <v>100.06</v>
          </cell>
          <cell r="I174">
            <v>143.97</v>
          </cell>
        </row>
        <row r="175">
          <cell r="A175" t="str">
            <v>101003-000101</v>
          </cell>
          <cell r="B175" t="str">
            <v>NOW DESENGRASANTE DE COCINA 1 L</v>
          </cell>
          <cell r="C175" t="str">
            <v>C000127</v>
          </cell>
          <cell r="D175" t="str">
            <v>VENTAS TELEMARKETING</v>
          </cell>
          <cell r="E175">
            <v>130</v>
          </cell>
          <cell r="F175">
            <v>2368.9299999999998</v>
          </cell>
          <cell r="G175">
            <v>811</v>
          </cell>
          <cell r="H175">
            <v>11.984076923076922</v>
          </cell>
          <cell r="I175">
            <v>18.222538461538459</v>
          </cell>
        </row>
        <row r="176">
          <cell r="A176" t="str">
            <v>101003-002001</v>
          </cell>
          <cell r="B176" t="str">
            <v>NOW DESENGRASANTE DE COCINA 20 L</v>
          </cell>
          <cell r="C176" t="str">
            <v>C000127</v>
          </cell>
          <cell r="D176" t="str">
            <v>VENTAS TELEMARKETING</v>
          </cell>
          <cell r="E176">
            <v>4</v>
          </cell>
          <cell r="F176">
            <v>603.44000000000005</v>
          </cell>
          <cell r="G176">
            <v>154.38999999999999</v>
          </cell>
          <cell r="H176">
            <v>112.26250000000002</v>
          </cell>
          <cell r="I176">
            <v>150.86000000000001</v>
          </cell>
        </row>
        <row r="177">
          <cell r="A177" t="str">
            <v>101004-000101</v>
          </cell>
          <cell r="B177" t="str">
            <v>NOW VIDRIOS Y SUPERFICIES 1 L</v>
          </cell>
          <cell r="C177" t="str">
            <v>C000127</v>
          </cell>
          <cell r="D177" t="str">
            <v>VENTAS TELEMARKETING</v>
          </cell>
          <cell r="E177">
            <v>32</v>
          </cell>
          <cell r="F177">
            <v>587.05999999999995</v>
          </cell>
          <cell r="G177">
            <v>321.24</v>
          </cell>
          <cell r="H177">
            <v>8.306874999999998</v>
          </cell>
          <cell r="I177">
            <v>18.345624999999998</v>
          </cell>
        </row>
        <row r="178">
          <cell r="A178" t="str">
            <v>101004-000110</v>
          </cell>
          <cell r="B178" t="str">
            <v>NOW LIMPIADOR VIDRIOS Y SUPERFICIES 1 L CR</v>
          </cell>
          <cell r="C178" t="str">
            <v>C000127</v>
          </cell>
          <cell r="D178" t="str">
            <v>VENTAS TELEMARKETING</v>
          </cell>
          <cell r="E178">
            <v>4</v>
          </cell>
          <cell r="F178">
            <v>72.41</v>
          </cell>
          <cell r="G178">
            <v>32.28</v>
          </cell>
          <cell r="H178">
            <v>10.032499999999999</v>
          </cell>
          <cell r="I178">
            <v>18.102499999999999</v>
          </cell>
        </row>
        <row r="179">
          <cell r="A179" t="str">
            <v>101004-000601</v>
          </cell>
          <cell r="B179" t="str">
            <v>NOW VIDRIOS Y SUPERFICIES 5/1 L</v>
          </cell>
          <cell r="C179" t="str">
            <v>C000127</v>
          </cell>
          <cell r="D179" t="str">
            <v>VENTAS TELEMARKETING</v>
          </cell>
          <cell r="E179">
            <v>2</v>
          </cell>
          <cell r="F179">
            <v>113.8</v>
          </cell>
          <cell r="G179">
            <v>46.14</v>
          </cell>
          <cell r="H179">
            <v>33.83</v>
          </cell>
          <cell r="I179">
            <v>56.9</v>
          </cell>
        </row>
        <row r="180">
          <cell r="A180" t="str">
            <v>101008-000101</v>
          </cell>
          <cell r="B180" t="str">
            <v>NOW BAÑOS Y AZULEJOS 1 L</v>
          </cell>
          <cell r="C180" t="str">
            <v>C000127</v>
          </cell>
          <cell r="D180" t="str">
            <v>VENTAS TELEMARKETING</v>
          </cell>
          <cell r="E180">
            <v>71</v>
          </cell>
          <cell r="F180">
            <v>1316.36</v>
          </cell>
          <cell r="G180">
            <v>601.05999999999995</v>
          </cell>
          <cell r="H180">
            <v>10.074647887323943</v>
          </cell>
          <cell r="I180">
            <v>18.540281690140844</v>
          </cell>
        </row>
        <row r="181">
          <cell r="A181" t="str">
            <v>101008-000601</v>
          </cell>
          <cell r="B181" t="str">
            <v>NOW BAÑOS Y AZULEJOS 5/1 L</v>
          </cell>
          <cell r="C181" t="str">
            <v>C000127</v>
          </cell>
          <cell r="D181" t="str">
            <v>VENTAS TELEMARKETING</v>
          </cell>
          <cell r="E181">
            <v>164</v>
          </cell>
          <cell r="F181">
            <v>9331.08</v>
          </cell>
          <cell r="G181">
            <v>2789.62</v>
          </cell>
          <cell r="H181">
            <v>39.886951219512198</v>
          </cell>
          <cell r="I181">
            <v>56.896829268292684</v>
          </cell>
        </row>
        <row r="182">
          <cell r="A182" t="str">
            <v>101008-002001</v>
          </cell>
          <cell r="B182" t="str">
            <v>NOW BAÑOS Y AZULEJOS 20 L</v>
          </cell>
          <cell r="C182" t="str">
            <v>C000127</v>
          </cell>
          <cell r="D182" t="str">
            <v>VENTAS TELEMARKETING</v>
          </cell>
          <cell r="E182">
            <v>31</v>
          </cell>
          <cell r="F182">
            <v>4462.99</v>
          </cell>
          <cell r="G182">
            <v>1542.8</v>
          </cell>
          <cell r="H182">
            <v>94.199677419354828</v>
          </cell>
          <cell r="I182">
            <v>143.96741935483871</v>
          </cell>
        </row>
        <row r="183">
          <cell r="A183" t="str">
            <v>101016-000281</v>
          </cell>
          <cell r="B183" t="str">
            <v>NOW LAVATRASTES LIMON 2.80 L MX</v>
          </cell>
          <cell r="C183" t="str">
            <v>C000127</v>
          </cell>
          <cell r="D183" t="str">
            <v>VENTAS TELEMARKETING</v>
          </cell>
          <cell r="E183">
            <v>74</v>
          </cell>
          <cell r="F183">
            <v>3189.62</v>
          </cell>
          <cell r="G183">
            <v>614.22</v>
          </cell>
          <cell r="H183">
            <v>34.802702702702696</v>
          </cell>
          <cell r="I183">
            <v>43.102972972972971</v>
          </cell>
        </row>
        <row r="184">
          <cell r="A184" t="str">
            <v>101017-000201</v>
          </cell>
          <cell r="B184" t="str">
            <v>NOW LIMPIADOR LIMON 2 L</v>
          </cell>
          <cell r="C184" t="str">
            <v>C000127</v>
          </cell>
          <cell r="D184" t="str">
            <v>VENTAS TELEMARKETING</v>
          </cell>
          <cell r="E184">
            <v>7</v>
          </cell>
          <cell r="F184">
            <v>108.62</v>
          </cell>
          <cell r="G184">
            <v>7.94</v>
          </cell>
          <cell r="H184">
            <v>14.382857142857144</v>
          </cell>
          <cell r="I184">
            <v>15.517142857142858</v>
          </cell>
        </row>
        <row r="185">
          <cell r="A185" t="str">
            <v>101017-000501</v>
          </cell>
          <cell r="B185" t="str">
            <v>NOW LIMPIADOR LIMON 5 L</v>
          </cell>
          <cell r="C185" t="str">
            <v>C000127</v>
          </cell>
          <cell r="D185" t="str">
            <v>VENTAS TELEMARKETING</v>
          </cell>
          <cell r="E185">
            <v>46</v>
          </cell>
          <cell r="F185">
            <v>1546.52</v>
          </cell>
          <cell r="G185">
            <v>287.67</v>
          </cell>
          <cell r="H185">
            <v>27.366304347826084</v>
          </cell>
          <cell r="I185">
            <v>33.619999999999997</v>
          </cell>
        </row>
        <row r="186">
          <cell r="A186" t="str">
            <v>101017-001001</v>
          </cell>
          <cell r="B186" t="str">
            <v>NOW LIMPIADOR LIMON 10 L</v>
          </cell>
          <cell r="C186" t="str">
            <v>C000127</v>
          </cell>
          <cell r="D186" t="str">
            <v>VENTAS TELEMARKETING</v>
          </cell>
          <cell r="E186">
            <v>12</v>
          </cell>
          <cell r="F186">
            <v>744.84</v>
          </cell>
          <cell r="G186">
            <v>165.13</v>
          </cell>
          <cell r="H186">
            <v>48.30916666666667</v>
          </cell>
          <cell r="I186">
            <v>62.07</v>
          </cell>
        </row>
        <row r="187">
          <cell r="A187" t="str">
            <v>101017-002001</v>
          </cell>
          <cell r="B187" t="str">
            <v>NOW LIMPIADOR LIMON 20 L</v>
          </cell>
          <cell r="C187" t="str">
            <v>C000127</v>
          </cell>
          <cell r="D187" t="str">
            <v>VENTAS TELEMARKETING</v>
          </cell>
          <cell r="E187">
            <v>6</v>
          </cell>
          <cell r="F187">
            <v>863.82</v>
          </cell>
          <cell r="G187">
            <v>138.03</v>
          </cell>
          <cell r="H187">
            <v>120.96500000000002</v>
          </cell>
          <cell r="I187">
            <v>143.97</v>
          </cell>
        </row>
        <row r="188">
          <cell r="A188" t="str">
            <v>101019-001001</v>
          </cell>
          <cell r="B188" t="str">
            <v>NOW LIMPIADOR MANZANA CANELA 10 L</v>
          </cell>
          <cell r="C188" t="str">
            <v>C000127</v>
          </cell>
          <cell r="D188" t="str">
            <v>VENTAS TELEMARKETING</v>
          </cell>
          <cell r="E188">
            <v>17</v>
          </cell>
          <cell r="F188">
            <v>1055.19</v>
          </cell>
          <cell r="G188">
            <v>466.64</v>
          </cell>
          <cell r="H188">
            <v>34.620588235294122</v>
          </cell>
          <cell r="I188">
            <v>62.07</v>
          </cell>
        </row>
        <row r="189">
          <cell r="A189" t="str">
            <v>101019-002002</v>
          </cell>
          <cell r="B189" t="str">
            <v>NOW LIMPIADOR MANZANA CANELA 20 L</v>
          </cell>
          <cell r="C189" t="str">
            <v>C000127</v>
          </cell>
          <cell r="D189" t="str">
            <v>VENTAS TELEMARKETING</v>
          </cell>
          <cell r="E189">
            <v>3</v>
          </cell>
          <cell r="F189">
            <v>431.91</v>
          </cell>
          <cell r="G189">
            <v>271.02</v>
          </cell>
          <cell r="H189">
            <v>53.630000000000017</v>
          </cell>
          <cell r="I189">
            <v>143.97</v>
          </cell>
        </row>
        <row r="190">
          <cell r="A190" t="str">
            <v>101021-000901</v>
          </cell>
          <cell r="B190" t="str">
            <v>NOW QUITAMANCHAS 9 L</v>
          </cell>
          <cell r="C190" t="str">
            <v>C000127</v>
          </cell>
          <cell r="D190" t="str">
            <v>VENTAS TELEMARKETING</v>
          </cell>
          <cell r="E190">
            <v>10</v>
          </cell>
          <cell r="F190">
            <v>870.7</v>
          </cell>
          <cell r="G190">
            <v>265.14999999999998</v>
          </cell>
          <cell r="H190">
            <v>60.555000000000007</v>
          </cell>
          <cell r="I190">
            <v>87.070000000000007</v>
          </cell>
        </row>
        <row r="191">
          <cell r="A191" t="str">
            <v>101021-001001</v>
          </cell>
          <cell r="B191" t="str">
            <v>NOW QUITAMANCHAS 10 L</v>
          </cell>
          <cell r="C191" t="str">
            <v>C000127</v>
          </cell>
          <cell r="D191" t="str">
            <v>VENTAS TELEMARKETING</v>
          </cell>
          <cell r="E191">
            <v>26</v>
          </cell>
          <cell r="F191">
            <v>2510.31</v>
          </cell>
          <cell r="G191">
            <v>718.49</v>
          </cell>
          <cell r="H191">
            <v>68.916153846153847</v>
          </cell>
          <cell r="I191">
            <v>96.550384615384615</v>
          </cell>
        </row>
        <row r="192">
          <cell r="A192" t="str">
            <v>102002-000501</v>
          </cell>
          <cell r="B192" t="str">
            <v>SENSACIONAL LIMPIADOR LAVANDA 5 L</v>
          </cell>
          <cell r="C192" t="str">
            <v>C000127</v>
          </cell>
          <cell r="D192" t="str">
            <v>VENTAS TELEMARKETING</v>
          </cell>
          <cell r="E192">
            <v>20</v>
          </cell>
          <cell r="F192">
            <v>672.4</v>
          </cell>
          <cell r="G192">
            <v>178.77</v>
          </cell>
          <cell r="H192">
            <v>24.6815</v>
          </cell>
          <cell r="I192">
            <v>33.619999999999997</v>
          </cell>
        </row>
        <row r="193">
          <cell r="A193" t="str">
            <v>102002-001001</v>
          </cell>
          <cell r="B193" t="str">
            <v>SENSACIONAL LIMPIADOR LAVANDA 10 L</v>
          </cell>
          <cell r="C193" t="str">
            <v>C000127</v>
          </cell>
          <cell r="D193" t="str">
            <v>VENTAS TELEMARKETING</v>
          </cell>
          <cell r="E193">
            <v>25</v>
          </cell>
          <cell r="F193">
            <v>1551.74</v>
          </cell>
          <cell r="G193">
            <v>409.31</v>
          </cell>
          <cell r="H193">
            <v>45.697200000000002</v>
          </cell>
          <cell r="I193">
            <v>62.069600000000001</v>
          </cell>
        </row>
        <row r="194">
          <cell r="A194" t="str">
            <v>102002-002001</v>
          </cell>
          <cell r="B194" t="str">
            <v>SENSACIONAL LIMPIADOR LAVANDA 20 L</v>
          </cell>
          <cell r="C194" t="str">
            <v>C000127</v>
          </cell>
          <cell r="D194" t="str">
            <v>VENTAS TELEMARKETING</v>
          </cell>
          <cell r="E194">
            <v>6</v>
          </cell>
          <cell r="F194">
            <v>863.82</v>
          </cell>
          <cell r="G194">
            <v>309.48</v>
          </cell>
          <cell r="H194">
            <v>92.39</v>
          </cell>
          <cell r="I194">
            <v>143.97</v>
          </cell>
        </row>
        <row r="195">
          <cell r="A195" t="str">
            <v>102004-000501</v>
          </cell>
          <cell r="B195" t="str">
            <v>SENSACIONAL LIMPIADOR PINO 5 L</v>
          </cell>
          <cell r="C195" t="str">
            <v>C000127</v>
          </cell>
          <cell r="D195" t="str">
            <v>VENTAS TELEMARKETING</v>
          </cell>
          <cell r="E195">
            <v>11</v>
          </cell>
          <cell r="F195">
            <v>369.82</v>
          </cell>
          <cell r="G195">
            <v>113.63</v>
          </cell>
          <cell r="H195">
            <v>23.29</v>
          </cell>
          <cell r="I195">
            <v>33.619999999999997</v>
          </cell>
        </row>
        <row r="196">
          <cell r="A196" t="str">
            <v>102004-001001</v>
          </cell>
          <cell r="B196" t="str">
            <v>SENSACIONAL LIMPIADOR PINO 10 L</v>
          </cell>
          <cell r="C196" t="str">
            <v>C000127</v>
          </cell>
          <cell r="D196" t="str">
            <v>VENTAS TELEMARKETING</v>
          </cell>
          <cell r="E196">
            <v>32</v>
          </cell>
          <cell r="F196">
            <v>1986.23</v>
          </cell>
          <cell r="G196">
            <v>607.65</v>
          </cell>
          <cell r="H196">
            <v>43.080624999999998</v>
          </cell>
          <cell r="I196">
            <v>62.069687500000001</v>
          </cell>
        </row>
        <row r="197">
          <cell r="A197" t="str">
            <v>102004-002001</v>
          </cell>
          <cell r="B197" t="str">
            <v>SENSACIONAL LIMPIADOR PINO 20 L</v>
          </cell>
          <cell r="C197" t="str">
            <v>C000127</v>
          </cell>
          <cell r="D197" t="str">
            <v>VENTAS TELEMARKETING</v>
          </cell>
          <cell r="E197">
            <v>18</v>
          </cell>
          <cell r="F197">
            <v>2609.52</v>
          </cell>
          <cell r="G197">
            <v>763.52</v>
          </cell>
          <cell r="H197">
            <v>102.55555555555556</v>
          </cell>
          <cell r="I197">
            <v>144.97333333333333</v>
          </cell>
        </row>
        <row r="198">
          <cell r="A198" t="str">
            <v>102015-002001</v>
          </cell>
          <cell r="B198" t="str">
            <v>SENSACIONAL BLANQUEADOR 20 L</v>
          </cell>
          <cell r="C198" t="str">
            <v>C000127</v>
          </cell>
          <cell r="D198" t="str">
            <v>VENTAS TELEMARKETING</v>
          </cell>
          <cell r="E198">
            <v>43</v>
          </cell>
          <cell r="F198">
            <v>4114.67</v>
          </cell>
          <cell r="G198">
            <v>1203.3900000000001</v>
          </cell>
          <cell r="H198">
            <v>67.704186046511623</v>
          </cell>
          <cell r="I198">
            <v>95.69</v>
          </cell>
        </row>
        <row r="199">
          <cell r="A199" t="str">
            <v>102026-000501</v>
          </cell>
          <cell r="B199" t="str">
            <v>SENSACIONAL SUAVIZANTE 5 L</v>
          </cell>
          <cell r="C199" t="str">
            <v>C000127</v>
          </cell>
          <cell r="D199" t="str">
            <v>VENTAS TELEMARKETING</v>
          </cell>
          <cell r="E199">
            <v>87</v>
          </cell>
          <cell r="F199">
            <v>3900.08</v>
          </cell>
          <cell r="G199">
            <v>998.87</v>
          </cell>
          <cell r="H199">
            <v>33.347241379310347</v>
          </cell>
          <cell r="I199">
            <v>44.828505747126435</v>
          </cell>
        </row>
        <row r="200">
          <cell r="A200" t="str">
            <v>102026-001001</v>
          </cell>
          <cell r="B200" t="str">
            <v>SENSACIONAL SUAVIZANTE 10 L</v>
          </cell>
          <cell r="C200" t="str">
            <v>C000127</v>
          </cell>
          <cell r="D200" t="str">
            <v>VENTAS TELEMARKETING</v>
          </cell>
          <cell r="E200">
            <v>70</v>
          </cell>
          <cell r="F200">
            <v>5853.4</v>
          </cell>
          <cell r="G200">
            <v>1626.91</v>
          </cell>
          <cell r="H200">
            <v>60.378428571428572</v>
          </cell>
          <cell r="I200">
            <v>83.61999999999999</v>
          </cell>
        </row>
        <row r="201">
          <cell r="A201" t="str">
            <v>102026-002001</v>
          </cell>
          <cell r="B201" t="str">
            <v>SENSACIONAL SUAVIZANTE 20 L</v>
          </cell>
          <cell r="C201" t="str">
            <v>C000127</v>
          </cell>
          <cell r="D201" t="str">
            <v>VENTAS TELEMARKETING</v>
          </cell>
          <cell r="E201">
            <v>110</v>
          </cell>
          <cell r="F201">
            <v>20068.759999999998</v>
          </cell>
          <cell r="G201">
            <v>-22458.55</v>
          </cell>
          <cell r="H201">
            <v>386.61190909090908</v>
          </cell>
          <cell r="I201">
            <v>182.4432727272727</v>
          </cell>
        </row>
        <row r="202">
          <cell r="A202" t="str">
            <v>102026-020801</v>
          </cell>
          <cell r="B202" t="str">
            <v>SENSACIONAL SUAVIZANTE 208 L</v>
          </cell>
          <cell r="C202" t="str">
            <v>C000127</v>
          </cell>
          <cell r="D202" t="str">
            <v>VENTAS TELEMARKETING</v>
          </cell>
          <cell r="E202">
            <v>1</v>
          </cell>
          <cell r="F202">
            <v>1905.17</v>
          </cell>
          <cell r="G202">
            <v>550.91999999999996</v>
          </cell>
          <cell r="H202">
            <v>1354.25</v>
          </cell>
          <cell r="I202">
            <v>1905.17</v>
          </cell>
        </row>
        <row r="203">
          <cell r="A203" t="str">
            <v>102029-000501</v>
          </cell>
          <cell r="B203" t="str">
            <v>SENSACIONAL DETERGENTE 5 L</v>
          </cell>
          <cell r="C203" t="str">
            <v>C000127</v>
          </cell>
          <cell r="D203" t="str">
            <v>VENTAS TELEMARKETING</v>
          </cell>
          <cell r="E203">
            <v>96</v>
          </cell>
          <cell r="F203">
            <v>4551.68</v>
          </cell>
          <cell r="G203">
            <v>1924.79</v>
          </cell>
          <cell r="H203">
            <v>27.363437500000003</v>
          </cell>
          <cell r="I203">
            <v>47.413333333333334</v>
          </cell>
        </row>
        <row r="204">
          <cell r="A204" t="str">
            <v>102029-001001</v>
          </cell>
          <cell r="B204" t="str">
            <v>SENSACIONAL DETERGENTE 10 L</v>
          </cell>
          <cell r="C204" t="str">
            <v>C000127</v>
          </cell>
          <cell r="D204" t="str">
            <v>VENTAS TELEMARKETING</v>
          </cell>
          <cell r="E204">
            <v>69</v>
          </cell>
          <cell r="F204">
            <v>6126.68</v>
          </cell>
          <cell r="G204">
            <v>2634.53</v>
          </cell>
          <cell r="H204">
            <v>50.610869565217392</v>
          </cell>
          <cell r="I204">
            <v>88.792463768115951</v>
          </cell>
        </row>
        <row r="205">
          <cell r="A205" t="str">
            <v>102029-002001</v>
          </cell>
          <cell r="B205" t="str">
            <v>SENSACIONAL DETERGENTE 20 L</v>
          </cell>
          <cell r="C205" t="str">
            <v>C000127</v>
          </cell>
          <cell r="D205" t="str">
            <v>VENTAS TELEMARKETING</v>
          </cell>
          <cell r="E205">
            <v>101</v>
          </cell>
          <cell r="F205">
            <v>19851.650000000001</v>
          </cell>
          <cell r="G205">
            <v>7537.24</v>
          </cell>
          <cell r="H205">
            <v>121.92485148514854</v>
          </cell>
          <cell r="I205">
            <v>196.55099009900991</v>
          </cell>
        </row>
        <row r="206">
          <cell r="A206" t="str">
            <v>102029-020801</v>
          </cell>
          <cell r="B206" t="str">
            <v>SENSACIONAL DETERGENTE 208 L</v>
          </cell>
          <cell r="C206" t="str">
            <v>C000127</v>
          </cell>
          <cell r="D206" t="str">
            <v>VENTAS TELEMARKETING</v>
          </cell>
          <cell r="E206">
            <v>1</v>
          </cell>
          <cell r="F206">
            <v>2025.86</v>
          </cell>
          <cell r="G206">
            <v>857.11</v>
          </cell>
          <cell r="H206">
            <v>1168.75</v>
          </cell>
          <cell r="I206">
            <v>2025.86</v>
          </cell>
        </row>
        <row r="207">
          <cell r="A207" t="str">
            <v>105000-000901</v>
          </cell>
          <cell r="B207" t="str">
            <v>NATURAL SCIENCE DETERGENTE 9 L MX</v>
          </cell>
          <cell r="C207" t="str">
            <v>C000127</v>
          </cell>
          <cell r="D207" t="str">
            <v>VENTAS TELEMARKETING</v>
          </cell>
          <cell r="E207">
            <v>14</v>
          </cell>
          <cell r="F207">
            <v>1327.6</v>
          </cell>
          <cell r="G207">
            <v>581.38</v>
          </cell>
          <cell r="H207">
            <v>53.301428571428566</v>
          </cell>
          <cell r="I207">
            <v>94.828571428571422</v>
          </cell>
        </row>
        <row r="208">
          <cell r="A208" t="str">
            <v>105001-000901</v>
          </cell>
          <cell r="B208" t="str">
            <v>NATURAL SCIENCE SUAVIZANTE 9 L MX</v>
          </cell>
          <cell r="C208" t="str">
            <v>C000127</v>
          </cell>
          <cell r="D208" t="str">
            <v>VENTAS TELEMARKETING</v>
          </cell>
          <cell r="E208">
            <v>3</v>
          </cell>
          <cell r="F208">
            <v>266.37</v>
          </cell>
          <cell r="G208">
            <v>70.02</v>
          </cell>
          <cell r="H208">
            <v>65.45</v>
          </cell>
          <cell r="I208">
            <v>88.79</v>
          </cell>
        </row>
        <row r="209">
          <cell r="A209" t="str">
            <v>105002-000901</v>
          </cell>
          <cell r="B209" t="str">
            <v>NATURAL SCIENCE DETERGENTE ROPA OSCURA 9 L MX</v>
          </cell>
          <cell r="C209" t="str">
            <v>C000127</v>
          </cell>
          <cell r="D209" t="str">
            <v>VENTAS TELEMARKETING</v>
          </cell>
          <cell r="E209">
            <v>26</v>
          </cell>
          <cell r="F209">
            <v>2644.78</v>
          </cell>
          <cell r="G209">
            <v>907.78</v>
          </cell>
          <cell r="H209">
            <v>66.807692307692321</v>
          </cell>
          <cell r="I209">
            <v>101.72230769230769</v>
          </cell>
        </row>
        <row r="210">
          <cell r="A210" t="str">
            <v>101001-002001</v>
          </cell>
          <cell r="B210" t="str">
            <v>NOW DESENGRASANTE MULTIUSOS 20 L</v>
          </cell>
          <cell r="C210" t="str">
            <v>C000201</v>
          </cell>
          <cell r="D210" t="str">
            <v>ANGEL CADENA GUTIERREZ</v>
          </cell>
          <cell r="E210">
            <v>5</v>
          </cell>
          <cell r="F210">
            <v>719.83</v>
          </cell>
          <cell r="G210">
            <v>219.51</v>
          </cell>
          <cell r="H210">
            <v>100.06400000000001</v>
          </cell>
          <cell r="I210">
            <v>143.96600000000001</v>
          </cell>
        </row>
        <row r="211">
          <cell r="A211" t="str">
            <v>101008-002001</v>
          </cell>
          <cell r="B211" t="str">
            <v>NOW BAÑOS Y AZULEJOS 20 L</v>
          </cell>
          <cell r="C211" t="str">
            <v>C000201</v>
          </cell>
          <cell r="D211" t="str">
            <v>ANGEL CADENA GUTIERREZ</v>
          </cell>
          <cell r="E211">
            <v>4</v>
          </cell>
          <cell r="F211">
            <v>575.86</v>
          </cell>
          <cell r="G211">
            <v>199.66</v>
          </cell>
          <cell r="H211">
            <v>94.050000000000011</v>
          </cell>
          <cell r="I211">
            <v>143.965</v>
          </cell>
        </row>
        <row r="212">
          <cell r="A212" t="str">
            <v>102026-100000</v>
          </cell>
          <cell r="B212" t="str">
            <v>SENSACIONAL SUAVIZANTE 1000 L</v>
          </cell>
          <cell r="C212" t="str">
            <v>C000201</v>
          </cell>
          <cell r="D212" t="str">
            <v>ANGEL CADENA GUTIERREZ</v>
          </cell>
          <cell r="E212">
            <v>1</v>
          </cell>
          <cell r="F212">
            <v>6758.62</v>
          </cell>
          <cell r="G212">
            <v>2128.44</v>
          </cell>
          <cell r="H212">
            <v>4630.18</v>
          </cell>
          <cell r="I212">
            <v>6758.62</v>
          </cell>
        </row>
        <row r="213">
          <cell r="A213" t="str">
            <v>102015-002001</v>
          </cell>
          <cell r="B213" t="str">
            <v>SENSACIONAL BLANQUEADOR 20 L</v>
          </cell>
          <cell r="C213" t="str">
            <v>C000238</v>
          </cell>
          <cell r="D213" t="str">
            <v>INTERNATIONAL DARAVESA, SA DE C.V.</v>
          </cell>
          <cell r="E213">
            <v>2</v>
          </cell>
          <cell r="F213">
            <v>191.38</v>
          </cell>
          <cell r="G213">
            <v>53.71</v>
          </cell>
          <cell r="H213">
            <v>68.834999999999994</v>
          </cell>
          <cell r="I213">
            <v>95.69</v>
          </cell>
        </row>
        <row r="214">
          <cell r="A214" t="str">
            <v>102029-002001</v>
          </cell>
          <cell r="B214" t="str">
            <v>SENSACIONAL DETERGENTE 20 L</v>
          </cell>
          <cell r="C214" t="str">
            <v>C000238</v>
          </cell>
          <cell r="D214" t="str">
            <v>INTERNATIONAL DARAVESA, SA DE C.V.</v>
          </cell>
          <cell r="E214">
            <v>2</v>
          </cell>
          <cell r="F214">
            <v>393.1</v>
          </cell>
          <cell r="G214">
            <v>149.25</v>
          </cell>
          <cell r="H214">
            <v>121.92500000000001</v>
          </cell>
          <cell r="I214">
            <v>196.55</v>
          </cell>
        </row>
        <row r="215">
          <cell r="A215" t="str">
            <v>101001-002001</v>
          </cell>
          <cell r="B215" t="str">
            <v>NOW DESENGRASANTE MULTIUSOS 20 L</v>
          </cell>
          <cell r="C215" t="str">
            <v>C000252</v>
          </cell>
          <cell r="D215" t="str">
            <v>HOTEL MONTREAL SA</v>
          </cell>
          <cell r="E215">
            <v>1</v>
          </cell>
          <cell r="F215">
            <v>154.31</v>
          </cell>
          <cell r="G215">
            <v>54.25</v>
          </cell>
          <cell r="H215">
            <v>100.06</v>
          </cell>
          <cell r="I215">
            <v>154.31</v>
          </cell>
        </row>
        <row r="216">
          <cell r="A216" t="str">
            <v>101021-001001</v>
          </cell>
          <cell r="B216" t="str">
            <v>NOW QUITAMANCHAS 10 L</v>
          </cell>
          <cell r="C216" t="str">
            <v>C000252</v>
          </cell>
          <cell r="D216" t="str">
            <v>HOTEL MONTREAL SA</v>
          </cell>
          <cell r="E216">
            <v>2</v>
          </cell>
          <cell r="F216">
            <v>203.45</v>
          </cell>
          <cell r="G216">
            <v>66.599999999999994</v>
          </cell>
          <cell r="H216">
            <v>68.424999999999997</v>
          </cell>
          <cell r="I216">
            <v>101.72499999999999</v>
          </cell>
        </row>
        <row r="217">
          <cell r="A217" t="str">
            <v>102004-002001</v>
          </cell>
          <cell r="B217" t="str">
            <v>SENSACIONAL LIMPIADOR PINO 20 L</v>
          </cell>
          <cell r="C217" t="str">
            <v>C000252</v>
          </cell>
          <cell r="D217" t="str">
            <v>HOTEL MONTREAL SA</v>
          </cell>
          <cell r="E217">
            <v>2</v>
          </cell>
          <cell r="F217">
            <v>300</v>
          </cell>
          <cell r="G217">
            <v>94.89</v>
          </cell>
          <cell r="H217">
            <v>102.55500000000001</v>
          </cell>
          <cell r="I217">
            <v>150</v>
          </cell>
        </row>
        <row r="218">
          <cell r="A218" t="str">
            <v>102015-002001</v>
          </cell>
          <cell r="B218" t="str">
            <v>SENSACIONAL BLANQUEADOR 20 L</v>
          </cell>
          <cell r="C218" t="str">
            <v>C000252</v>
          </cell>
          <cell r="D218" t="str">
            <v>HOTEL MONTREAL SA</v>
          </cell>
          <cell r="E218">
            <v>34</v>
          </cell>
          <cell r="F218">
            <v>3400</v>
          </cell>
          <cell r="G218">
            <v>1059.56</v>
          </cell>
          <cell r="H218">
            <v>68.836470588235301</v>
          </cell>
          <cell r="I218">
            <v>100</v>
          </cell>
        </row>
        <row r="219">
          <cell r="A219" t="str">
            <v>102029-002001</v>
          </cell>
          <cell r="B219" t="str">
            <v>SENSACIONAL DETERGENTE 20 L</v>
          </cell>
          <cell r="C219" t="str">
            <v>C000252</v>
          </cell>
          <cell r="D219" t="str">
            <v>HOTEL MONTREAL SA</v>
          </cell>
          <cell r="E219">
            <v>26</v>
          </cell>
          <cell r="F219">
            <v>5379.31</v>
          </cell>
          <cell r="G219">
            <v>2209.3200000000002</v>
          </cell>
          <cell r="H219">
            <v>121.92269230769232</v>
          </cell>
          <cell r="I219">
            <v>206.89653846153848</v>
          </cell>
        </row>
        <row r="220">
          <cell r="A220" t="str">
            <v>101017-000501</v>
          </cell>
          <cell r="B220" t="str">
            <v>NOW LIMPIADOR LIMON 5 L</v>
          </cell>
          <cell r="C220" t="str">
            <v>C000273</v>
          </cell>
          <cell r="D220" t="str">
            <v>ALFA DENDRO S DE RL DE CV</v>
          </cell>
          <cell r="E220">
            <v>2</v>
          </cell>
          <cell r="F220">
            <v>67.239999999999995</v>
          </cell>
          <cell r="G220">
            <v>12.93</v>
          </cell>
          <cell r="H220">
            <v>27.154999999999998</v>
          </cell>
          <cell r="I220">
            <v>33.619999999999997</v>
          </cell>
        </row>
        <row r="221">
          <cell r="A221" t="str">
            <v>101017-002001</v>
          </cell>
          <cell r="B221" t="str">
            <v>NOW LIMPIADOR LIMON 20 L</v>
          </cell>
          <cell r="C221" t="str">
            <v>C000273</v>
          </cell>
          <cell r="D221" t="str">
            <v>ALFA DENDRO S DE RL DE CV</v>
          </cell>
          <cell r="E221">
            <v>1</v>
          </cell>
          <cell r="F221">
            <v>143.97</v>
          </cell>
          <cell r="G221">
            <v>22.86</v>
          </cell>
          <cell r="H221">
            <v>121.11</v>
          </cell>
          <cell r="I221">
            <v>143.97</v>
          </cell>
        </row>
        <row r="222">
          <cell r="A222" t="str">
            <v>102029-002001</v>
          </cell>
          <cell r="B222" t="str">
            <v>SENSACIONAL DETERGENTE 20 L</v>
          </cell>
          <cell r="C222" t="str">
            <v>C000273</v>
          </cell>
          <cell r="D222" t="str">
            <v>ALFA DENDRO S DE RL DE CV</v>
          </cell>
          <cell r="E222">
            <v>1</v>
          </cell>
          <cell r="F222">
            <v>196.55</v>
          </cell>
          <cell r="G222">
            <v>74.63</v>
          </cell>
          <cell r="H222">
            <v>121.92000000000002</v>
          </cell>
          <cell r="I222">
            <v>196.55</v>
          </cell>
        </row>
        <row r="223">
          <cell r="A223" t="str">
            <v>101001-002001</v>
          </cell>
          <cell r="B223" t="str">
            <v>NOW DESENGRASANTE MULTIUSOS 20 L</v>
          </cell>
          <cell r="C223" t="str">
            <v>C000275</v>
          </cell>
          <cell r="D223" t="str">
            <v>MAC SERVICIOS Y SUMINISTROS INDUSTRIALES SA DE CV</v>
          </cell>
          <cell r="E223">
            <v>4</v>
          </cell>
          <cell r="F223">
            <v>575.86</v>
          </cell>
          <cell r="G223">
            <v>175.61</v>
          </cell>
          <cell r="H223">
            <v>100.0625</v>
          </cell>
          <cell r="I223">
            <v>143.965</v>
          </cell>
        </row>
        <row r="224">
          <cell r="A224" t="str">
            <v>101016-000281</v>
          </cell>
          <cell r="B224" t="str">
            <v>NOW LAVATRASTES LIMON 2.80 L MX</v>
          </cell>
          <cell r="C224" t="str">
            <v>C000275</v>
          </cell>
          <cell r="D224" t="str">
            <v>MAC SERVICIOS Y SUMINISTROS INDUSTRIALES SA DE CV</v>
          </cell>
          <cell r="E224">
            <v>1</v>
          </cell>
          <cell r="F224">
            <v>43.1</v>
          </cell>
          <cell r="G224">
            <v>8.69</v>
          </cell>
          <cell r="H224">
            <v>34.410000000000004</v>
          </cell>
          <cell r="I224">
            <v>43.1</v>
          </cell>
        </row>
        <row r="225">
          <cell r="A225" t="str">
            <v>101017-002001</v>
          </cell>
          <cell r="B225" t="str">
            <v>NOW LIMPIADOR LIMON 20 L</v>
          </cell>
          <cell r="C225" t="str">
            <v>C000275</v>
          </cell>
          <cell r="D225" t="str">
            <v>MAC SERVICIOS Y SUMINISTROS INDUSTRIALES SA DE CV</v>
          </cell>
          <cell r="E225">
            <v>2</v>
          </cell>
          <cell r="F225">
            <v>287.93</v>
          </cell>
          <cell r="G225">
            <v>46.29</v>
          </cell>
          <cell r="H225">
            <v>120.82000000000001</v>
          </cell>
          <cell r="I225">
            <v>143.965</v>
          </cell>
        </row>
        <row r="226">
          <cell r="A226" t="str">
            <v>102029-002001</v>
          </cell>
          <cell r="B226" t="str">
            <v>SENSACIONAL DETERGENTE 20 L</v>
          </cell>
          <cell r="C226" t="str">
            <v>C000275</v>
          </cell>
          <cell r="D226" t="str">
            <v>MAC SERVICIOS Y SUMINISTROS INDUSTRIALES SA DE CV</v>
          </cell>
          <cell r="E226">
            <v>1</v>
          </cell>
          <cell r="F226">
            <v>196.55</v>
          </cell>
          <cell r="G226">
            <v>74.63</v>
          </cell>
          <cell r="H226">
            <v>121.92000000000002</v>
          </cell>
          <cell r="I226">
            <v>196.55</v>
          </cell>
        </row>
        <row r="227">
          <cell r="A227" t="str">
            <v>101017-001001</v>
          </cell>
          <cell r="B227" t="str">
            <v>NOW LIMPIADOR LIMON 10 L</v>
          </cell>
          <cell r="C227" t="str">
            <v>C000302</v>
          </cell>
          <cell r="D227" t="str">
            <v>JOSE LUIS ESPINOSA COPADO</v>
          </cell>
          <cell r="E227">
            <v>40</v>
          </cell>
          <cell r="F227">
            <v>2482.7600000000002</v>
          </cell>
          <cell r="G227">
            <v>550.44000000000005</v>
          </cell>
          <cell r="H227">
            <v>48.308000000000007</v>
          </cell>
          <cell r="I227">
            <v>62.069000000000003</v>
          </cell>
        </row>
        <row r="228">
          <cell r="A228" t="str">
            <v>102004-001001</v>
          </cell>
          <cell r="B228" t="str">
            <v>SENSACIONAL LIMPIADOR PINO 10 L</v>
          </cell>
          <cell r="C228" t="str">
            <v>C000302</v>
          </cell>
          <cell r="D228" t="str">
            <v>JOSE LUIS ESPINOSA COPADO</v>
          </cell>
          <cell r="E228">
            <v>14</v>
          </cell>
          <cell r="F228">
            <v>868.97</v>
          </cell>
          <cell r="G228">
            <v>267.95999999999998</v>
          </cell>
          <cell r="H228">
            <v>42.929285714285712</v>
          </cell>
          <cell r="I228">
            <v>62.069285714285719</v>
          </cell>
        </row>
        <row r="229">
          <cell r="A229" t="str">
            <v>102015-002001</v>
          </cell>
          <cell r="B229" t="str">
            <v>SENSACIONAL BLANQUEADOR 20 L</v>
          </cell>
          <cell r="C229" t="str">
            <v>C000302</v>
          </cell>
          <cell r="D229" t="str">
            <v>JOSE LUIS ESPINOSA COPADO</v>
          </cell>
          <cell r="E229">
            <v>7</v>
          </cell>
          <cell r="F229">
            <v>669.83</v>
          </cell>
          <cell r="G229">
            <v>198.3</v>
          </cell>
          <cell r="H229">
            <v>67.361428571428576</v>
          </cell>
          <cell r="I229">
            <v>95.690000000000012</v>
          </cell>
        </row>
        <row r="230">
          <cell r="A230" t="str">
            <v>102026-001001</v>
          </cell>
          <cell r="B230" t="str">
            <v>SENSACIONAL SUAVIZANTE 10 L</v>
          </cell>
          <cell r="C230" t="str">
            <v>C000302</v>
          </cell>
          <cell r="D230" t="str">
            <v>JOSE LUIS ESPINOSA COPADO</v>
          </cell>
          <cell r="E230">
            <v>1</v>
          </cell>
          <cell r="F230">
            <v>83.62</v>
          </cell>
          <cell r="G230">
            <v>23.02</v>
          </cell>
          <cell r="H230">
            <v>60.600000000000009</v>
          </cell>
          <cell r="I230">
            <v>83.62</v>
          </cell>
        </row>
        <row r="231">
          <cell r="A231" t="str">
            <v>101001-002001</v>
          </cell>
          <cell r="B231" t="str">
            <v>NOW DESENGRASANTE MULTIUSOS 20 L</v>
          </cell>
          <cell r="C231" t="str">
            <v>C000342</v>
          </cell>
          <cell r="D231" t="str">
            <v>YLAGOR ARIZMENDI ELVIA</v>
          </cell>
          <cell r="E231">
            <v>1</v>
          </cell>
          <cell r="F231">
            <v>143.97</v>
          </cell>
          <cell r="G231">
            <v>43.91</v>
          </cell>
          <cell r="H231">
            <v>100.06</v>
          </cell>
          <cell r="I231">
            <v>143.97</v>
          </cell>
        </row>
        <row r="232">
          <cell r="A232" t="str">
            <v>101003-000101</v>
          </cell>
          <cell r="B232" t="str">
            <v>NOW DESENGRASANTE DE COCINA 1 L</v>
          </cell>
          <cell r="C232" t="str">
            <v>C000342</v>
          </cell>
          <cell r="D232" t="str">
            <v>YLAGOR ARIZMENDI ELVIA</v>
          </cell>
          <cell r="E232">
            <v>1</v>
          </cell>
          <cell r="F232">
            <v>18.100000000000001</v>
          </cell>
          <cell r="G232">
            <v>6.12</v>
          </cell>
          <cell r="H232">
            <v>11.98</v>
          </cell>
          <cell r="I232">
            <v>18.100000000000001</v>
          </cell>
        </row>
        <row r="233">
          <cell r="A233" t="str">
            <v>101008-000601</v>
          </cell>
          <cell r="B233" t="str">
            <v>NOW BAÑOS Y AZULEJOS 5/1 L</v>
          </cell>
          <cell r="C233" t="str">
            <v>C000342</v>
          </cell>
          <cell r="D233" t="str">
            <v>YLAGOR ARIZMENDI ELVIA</v>
          </cell>
          <cell r="E233">
            <v>1</v>
          </cell>
          <cell r="F233">
            <v>56.9</v>
          </cell>
          <cell r="G233">
            <v>18.77</v>
          </cell>
          <cell r="H233">
            <v>38.129999999999995</v>
          </cell>
          <cell r="I233">
            <v>56.9</v>
          </cell>
        </row>
        <row r="234">
          <cell r="A234" t="str">
            <v>101021-001001</v>
          </cell>
          <cell r="B234" t="str">
            <v>NOW QUITAMANCHAS 10 L</v>
          </cell>
          <cell r="C234" t="str">
            <v>C000342</v>
          </cell>
          <cell r="D234" t="str">
            <v>YLAGOR ARIZMENDI ELVIA</v>
          </cell>
          <cell r="E234">
            <v>1</v>
          </cell>
          <cell r="F234">
            <v>96.55</v>
          </cell>
          <cell r="G234">
            <v>26.03</v>
          </cell>
          <cell r="H234">
            <v>70.52</v>
          </cell>
          <cell r="I234">
            <v>96.55</v>
          </cell>
        </row>
        <row r="235">
          <cell r="A235" t="str">
            <v>102026-002001</v>
          </cell>
          <cell r="B235" t="str">
            <v>SENSACIONAL SUAVIZANTE 20 L</v>
          </cell>
          <cell r="C235" t="str">
            <v>C000342</v>
          </cell>
          <cell r="D235" t="str">
            <v>YLAGOR ARIZMENDI ELVIA</v>
          </cell>
          <cell r="E235">
            <v>2</v>
          </cell>
          <cell r="F235">
            <v>362.07</v>
          </cell>
          <cell r="G235">
            <v>-523.79</v>
          </cell>
          <cell r="H235">
            <v>442.92999999999995</v>
          </cell>
          <cell r="I235">
            <v>181.035</v>
          </cell>
        </row>
        <row r="236">
          <cell r="A236" t="str">
            <v>102029-002001</v>
          </cell>
          <cell r="B236" t="str">
            <v>SENSACIONAL DETERGENTE 20 L</v>
          </cell>
          <cell r="C236" t="str">
            <v>C000342</v>
          </cell>
          <cell r="D236" t="str">
            <v>YLAGOR ARIZMENDI ELVIA</v>
          </cell>
          <cell r="E236">
            <v>1</v>
          </cell>
          <cell r="F236">
            <v>196.55</v>
          </cell>
          <cell r="G236">
            <v>74.63</v>
          </cell>
          <cell r="H236">
            <v>121.92000000000002</v>
          </cell>
          <cell r="I236">
            <v>196.55</v>
          </cell>
        </row>
        <row r="237">
          <cell r="A237" t="str">
            <v>101008-000601</v>
          </cell>
          <cell r="B237" t="str">
            <v>NOW BAÑOS Y AZULEJOS 5/1 L</v>
          </cell>
          <cell r="C237" t="str">
            <v>C000349</v>
          </cell>
          <cell r="D237" t="str">
            <v>MARTHA LOPEZ RUIZ</v>
          </cell>
          <cell r="E237">
            <v>3</v>
          </cell>
          <cell r="F237">
            <v>170.69</v>
          </cell>
          <cell r="G237">
            <v>56.32</v>
          </cell>
          <cell r="H237">
            <v>38.123333333333335</v>
          </cell>
          <cell r="I237">
            <v>56.896666666666668</v>
          </cell>
        </row>
        <row r="238">
          <cell r="A238" t="str">
            <v>102026-000501</v>
          </cell>
          <cell r="B238" t="str">
            <v>SENSACIONAL SUAVIZANTE 5 L</v>
          </cell>
          <cell r="C238" t="str">
            <v>C000349</v>
          </cell>
          <cell r="D238" t="str">
            <v>MARTHA LOPEZ RUIZ</v>
          </cell>
          <cell r="E238">
            <v>1</v>
          </cell>
          <cell r="F238">
            <v>44.83</v>
          </cell>
          <cell r="G238">
            <v>11.85</v>
          </cell>
          <cell r="H238">
            <v>32.979999999999997</v>
          </cell>
          <cell r="I238">
            <v>44.83</v>
          </cell>
        </row>
        <row r="239">
          <cell r="A239" t="str">
            <v>102026-002001</v>
          </cell>
          <cell r="B239" t="str">
            <v>SENSACIONAL SUAVIZANTE 20 L</v>
          </cell>
          <cell r="C239" t="str">
            <v>C000349</v>
          </cell>
          <cell r="D239" t="str">
            <v>MARTHA LOPEZ RUIZ</v>
          </cell>
          <cell r="E239">
            <v>1</v>
          </cell>
          <cell r="F239">
            <v>181.03</v>
          </cell>
          <cell r="G239">
            <v>-261.89999999999998</v>
          </cell>
          <cell r="H239">
            <v>442.92999999999995</v>
          </cell>
          <cell r="I239">
            <v>181.03</v>
          </cell>
        </row>
        <row r="240">
          <cell r="A240" t="str">
            <v>101003-000101</v>
          </cell>
          <cell r="B240" t="str">
            <v>NOW DESENGRASANTE DE COCINA 1 L</v>
          </cell>
          <cell r="C240" t="str">
            <v>C000367</v>
          </cell>
          <cell r="D240" t="str">
            <v>CONSTRUCCIONES LEGORRETA SA DE CV</v>
          </cell>
          <cell r="E240">
            <v>2</v>
          </cell>
          <cell r="F240">
            <v>36.21</v>
          </cell>
          <cell r="G240">
            <v>12.24</v>
          </cell>
          <cell r="H240">
            <v>11.984999999999999</v>
          </cell>
          <cell r="I240">
            <v>18.105</v>
          </cell>
        </row>
        <row r="241">
          <cell r="A241" t="str">
            <v>101004-000101</v>
          </cell>
          <cell r="B241" t="str">
            <v>NOW VIDRIOS Y SUPERFICIES 1 L</v>
          </cell>
          <cell r="C241" t="str">
            <v>C000367</v>
          </cell>
          <cell r="D241" t="str">
            <v>CONSTRUCCIONES LEGORRETA SA DE CV</v>
          </cell>
          <cell r="E241">
            <v>2</v>
          </cell>
          <cell r="F241">
            <v>36.21</v>
          </cell>
          <cell r="G241">
            <v>19.600000000000001</v>
          </cell>
          <cell r="H241">
            <v>8.3049999999999997</v>
          </cell>
          <cell r="I241">
            <v>18.105</v>
          </cell>
        </row>
        <row r="242">
          <cell r="A242" t="str">
            <v>101008-000101</v>
          </cell>
          <cell r="B242" t="str">
            <v>NOW BAÑOS Y AZULEJOS 1 L</v>
          </cell>
          <cell r="C242" t="str">
            <v>C000367</v>
          </cell>
          <cell r="D242" t="str">
            <v>CONSTRUCCIONES LEGORRETA SA DE CV</v>
          </cell>
          <cell r="E242">
            <v>2</v>
          </cell>
          <cell r="F242">
            <v>36.21</v>
          </cell>
          <cell r="G242">
            <v>16.059999999999999</v>
          </cell>
          <cell r="H242">
            <v>10.075000000000001</v>
          </cell>
          <cell r="I242">
            <v>18.105</v>
          </cell>
        </row>
        <row r="243">
          <cell r="A243" t="str">
            <v>101008-000601</v>
          </cell>
          <cell r="B243" t="str">
            <v>NOW BAÑOS Y AZULEJOS 5/1 L</v>
          </cell>
          <cell r="C243" t="str">
            <v>C000367</v>
          </cell>
          <cell r="D243" t="str">
            <v>CONSTRUCCIONES LEGORRETA SA DE CV</v>
          </cell>
          <cell r="E243">
            <v>2</v>
          </cell>
          <cell r="F243">
            <v>113.79</v>
          </cell>
          <cell r="G243">
            <v>37.54</v>
          </cell>
          <cell r="H243">
            <v>38.125</v>
          </cell>
          <cell r="I243">
            <v>56.895000000000003</v>
          </cell>
        </row>
        <row r="244">
          <cell r="A244" t="str">
            <v>101017-000501</v>
          </cell>
          <cell r="B244" t="str">
            <v>NOW LIMPIADOR LIMON 5 L</v>
          </cell>
          <cell r="C244" t="str">
            <v>C000367</v>
          </cell>
          <cell r="D244" t="str">
            <v>CONSTRUCCIONES LEGORRETA SA DE CV</v>
          </cell>
          <cell r="E244">
            <v>1</v>
          </cell>
          <cell r="F244">
            <v>33.619999999999997</v>
          </cell>
          <cell r="G244">
            <v>6.46</v>
          </cell>
          <cell r="H244">
            <v>27.159999999999997</v>
          </cell>
          <cell r="I244">
            <v>33.619999999999997</v>
          </cell>
        </row>
        <row r="245">
          <cell r="A245" t="str">
            <v>101017-001001</v>
          </cell>
          <cell r="B245" t="str">
            <v>NOW LIMPIADOR LIMON 10 L</v>
          </cell>
          <cell r="C245" t="str">
            <v>C000367</v>
          </cell>
          <cell r="D245" t="str">
            <v>CONSTRUCCIONES LEGORRETA SA DE CV</v>
          </cell>
          <cell r="E245">
            <v>1</v>
          </cell>
          <cell r="F245">
            <v>62.07</v>
          </cell>
          <cell r="G245">
            <v>13.76</v>
          </cell>
          <cell r="H245">
            <v>48.31</v>
          </cell>
          <cell r="I245">
            <v>62.07</v>
          </cell>
        </row>
        <row r="246">
          <cell r="A246" t="str">
            <v>101017-002001</v>
          </cell>
          <cell r="B246" t="str">
            <v>NOW LIMPIADOR LIMON 20 L</v>
          </cell>
          <cell r="C246" t="str">
            <v>C000367</v>
          </cell>
          <cell r="D246" t="str">
            <v>CONSTRUCCIONES LEGORRETA SA DE CV</v>
          </cell>
          <cell r="E246">
            <v>1</v>
          </cell>
          <cell r="F246">
            <v>143.97</v>
          </cell>
          <cell r="G246">
            <v>23.15</v>
          </cell>
          <cell r="H246">
            <v>120.82</v>
          </cell>
          <cell r="I246">
            <v>143.97</v>
          </cell>
        </row>
        <row r="247">
          <cell r="A247" t="str">
            <v>101019-001001</v>
          </cell>
          <cell r="B247" t="str">
            <v>NOW LIMPIADOR MANZANA CANELA 10 L</v>
          </cell>
          <cell r="C247" t="str">
            <v>C000367</v>
          </cell>
          <cell r="D247" t="str">
            <v>CONSTRUCCIONES LEGORRETA SA DE CV</v>
          </cell>
          <cell r="E247">
            <v>2</v>
          </cell>
          <cell r="F247">
            <v>124.14</v>
          </cell>
          <cell r="G247">
            <v>54.9</v>
          </cell>
          <cell r="H247">
            <v>34.620000000000005</v>
          </cell>
          <cell r="I247">
            <v>62.07</v>
          </cell>
        </row>
        <row r="248">
          <cell r="A248" t="str">
            <v>101019-002002</v>
          </cell>
          <cell r="B248" t="str">
            <v>NOW LIMPIADOR MANZANA CANELA 20 L</v>
          </cell>
          <cell r="C248" t="str">
            <v>C000367</v>
          </cell>
          <cell r="D248" t="str">
            <v>CONSTRUCCIONES LEGORRETA SA DE CV</v>
          </cell>
          <cell r="E248">
            <v>1</v>
          </cell>
          <cell r="F248">
            <v>143.97</v>
          </cell>
          <cell r="G248">
            <v>90.34</v>
          </cell>
          <cell r="H248">
            <v>53.629999999999995</v>
          </cell>
          <cell r="I248">
            <v>143.97</v>
          </cell>
        </row>
        <row r="249">
          <cell r="A249" t="str">
            <v>101021-001001</v>
          </cell>
          <cell r="B249" t="str">
            <v>NOW QUITAMANCHAS 10 L</v>
          </cell>
          <cell r="C249" t="str">
            <v>C000367</v>
          </cell>
          <cell r="D249" t="str">
            <v>CONSTRUCCIONES LEGORRETA SA DE CV</v>
          </cell>
          <cell r="E249">
            <v>1</v>
          </cell>
          <cell r="F249">
            <v>96.55</v>
          </cell>
          <cell r="G249">
            <v>26.03</v>
          </cell>
          <cell r="H249">
            <v>70.52</v>
          </cell>
          <cell r="I249">
            <v>96.55</v>
          </cell>
        </row>
        <row r="250">
          <cell r="A250" t="str">
            <v>102002-001001</v>
          </cell>
          <cell r="B250" t="str">
            <v>SENSACIONAL LIMPIADOR LAVANDA 10 L</v>
          </cell>
          <cell r="C250" t="str">
            <v>C000367</v>
          </cell>
          <cell r="D250" t="str">
            <v>CONSTRUCCIONES LEGORRETA SA DE CV</v>
          </cell>
          <cell r="E250">
            <v>1</v>
          </cell>
          <cell r="F250">
            <v>62.07</v>
          </cell>
          <cell r="G250">
            <v>16.37</v>
          </cell>
          <cell r="H250">
            <v>45.7</v>
          </cell>
          <cell r="I250">
            <v>62.07</v>
          </cell>
        </row>
        <row r="251">
          <cell r="A251" t="str">
            <v>102002-002001</v>
          </cell>
          <cell r="B251" t="str">
            <v>SENSACIONAL LIMPIADOR LAVANDA 20 L</v>
          </cell>
          <cell r="C251" t="str">
            <v>C000367</v>
          </cell>
          <cell r="D251" t="str">
            <v>CONSTRUCCIONES LEGORRETA SA DE CV</v>
          </cell>
          <cell r="E251">
            <v>1</v>
          </cell>
          <cell r="F251">
            <v>143.97</v>
          </cell>
          <cell r="G251">
            <v>52.03</v>
          </cell>
          <cell r="H251">
            <v>91.94</v>
          </cell>
          <cell r="I251">
            <v>143.97</v>
          </cell>
        </row>
        <row r="252">
          <cell r="A252" t="str">
            <v>102004-001001</v>
          </cell>
          <cell r="B252" t="str">
            <v>SENSACIONAL LIMPIADOR PINO 10 L</v>
          </cell>
          <cell r="C252" t="str">
            <v>C000367</v>
          </cell>
          <cell r="D252" t="str">
            <v>CONSTRUCCIONES LEGORRETA SA DE CV</v>
          </cell>
          <cell r="E252">
            <v>1</v>
          </cell>
          <cell r="F252">
            <v>62.07</v>
          </cell>
          <cell r="G252">
            <v>19.14</v>
          </cell>
          <cell r="H252">
            <v>42.93</v>
          </cell>
          <cell r="I252">
            <v>62.07</v>
          </cell>
        </row>
        <row r="253">
          <cell r="A253" t="str">
            <v>102026-001001</v>
          </cell>
          <cell r="B253" t="str">
            <v>SENSACIONAL SUAVIZANTE 10 L</v>
          </cell>
          <cell r="C253" t="str">
            <v>C000367</v>
          </cell>
          <cell r="D253" t="str">
            <v>CONSTRUCCIONES LEGORRETA SA DE CV</v>
          </cell>
          <cell r="E253">
            <v>2</v>
          </cell>
          <cell r="F253">
            <v>167.24</v>
          </cell>
          <cell r="G253">
            <v>46.04</v>
          </cell>
          <cell r="H253">
            <v>60.600000000000009</v>
          </cell>
          <cell r="I253">
            <v>83.62</v>
          </cell>
        </row>
        <row r="254">
          <cell r="A254" t="str">
            <v>101001-000101</v>
          </cell>
          <cell r="B254" t="str">
            <v>NOW DESENGRASANTE MULTIUSOS 1 L</v>
          </cell>
          <cell r="C254" t="str">
            <v>C000368</v>
          </cell>
          <cell r="D254" t="str">
            <v>ELIZABETH SANTILLAN ESQUIVEL</v>
          </cell>
          <cell r="E254">
            <v>10</v>
          </cell>
          <cell r="F254">
            <v>181.03</v>
          </cell>
          <cell r="G254">
            <v>87.92</v>
          </cell>
          <cell r="H254">
            <v>9.3109999999999999</v>
          </cell>
          <cell r="I254">
            <v>18.103000000000002</v>
          </cell>
        </row>
        <row r="255">
          <cell r="A255" t="str">
            <v>101016-000281</v>
          </cell>
          <cell r="B255" t="str">
            <v>NOW LAVATRASTES LIMON 2.80 L MX</v>
          </cell>
          <cell r="C255" t="str">
            <v>C000368</v>
          </cell>
          <cell r="D255" t="str">
            <v>ELIZABETH SANTILLAN ESQUIVEL</v>
          </cell>
          <cell r="E255">
            <v>2</v>
          </cell>
          <cell r="F255">
            <v>86.21</v>
          </cell>
          <cell r="G255">
            <v>17.39</v>
          </cell>
          <cell r="H255">
            <v>34.409999999999997</v>
          </cell>
          <cell r="I255">
            <v>43.104999999999997</v>
          </cell>
        </row>
        <row r="256">
          <cell r="A256" t="str">
            <v>102002-000501</v>
          </cell>
          <cell r="B256" t="str">
            <v>SENSACIONAL LIMPIADOR LAVANDA 5 L</v>
          </cell>
          <cell r="C256" t="str">
            <v>C000368</v>
          </cell>
          <cell r="D256" t="str">
            <v>ELIZABETH SANTILLAN ESQUIVEL</v>
          </cell>
          <cell r="E256">
            <v>1</v>
          </cell>
          <cell r="F256">
            <v>33.619999999999997</v>
          </cell>
          <cell r="G256">
            <v>8.94</v>
          </cell>
          <cell r="H256">
            <v>24.68</v>
          </cell>
          <cell r="I256">
            <v>33.619999999999997</v>
          </cell>
        </row>
        <row r="257">
          <cell r="A257" t="str">
            <v>102026-002001</v>
          </cell>
          <cell r="B257" t="str">
            <v>SENSACIONAL SUAVIZANTE 20 L</v>
          </cell>
          <cell r="C257" t="str">
            <v>C000368</v>
          </cell>
          <cell r="D257" t="str">
            <v>ELIZABETH SANTILLAN ESQUIVEL</v>
          </cell>
          <cell r="E257">
            <v>1</v>
          </cell>
          <cell r="F257">
            <v>181.03</v>
          </cell>
          <cell r="G257">
            <v>-261.89999999999998</v>
          </cell>
          <cell r="H257">
            <v>442.92999999999995</v>
          </cell>
          <cell r="I257">
            <v>181.03</v>
          </cell>
        </row>
        <row r="258">
          <cell r="A258" t="str">
            <v>102029-002001</v>
          </cell>
          <cell r="B258" t="str">
            <v>SENSACIONAL DETERGENTE 20 L</v>
          </cell>
          <cell r="C258" t="str">
            <v>C000368</v>
          </cell>
          <cell r="D258" t="str">
            <v>ELIZABETH SANTILLAN ESQUIVEL</v>
          </cell>
          <cell r="E258">
            <v>1</v>
          </cell>
          <cell r="F258">
            <v>196.55</v>
          </cell>
          <cell r="G258">
            <v>74.63</v>
          </cell>
          <cell r="H258">
            <v>121.92000000000002</v>
          </cell>
          <cell r="I258">
            <v>196.55</v>
          </cell>
        </row>
        <row r="259">
          <cell r="A259" t="str">
            <v>101017-002001</v>
          </cell>
          <cell r="B259" t="str">
            <v>NOW LIMPIADOR LIMON 20 L</v>
          </cell>
          <cell r="C259" t="str">
            <v>C000369</v>
          </cell>
          <cell r="D259" t="str">
            <v>MANTHIS CHEMICALS DE MEXICO SA DE CV</v>
          </cell>
          <cell r="E259">
            <v>7</v>
          </cell>
          <cell r="F259">
            <v>1050</v>
          </cell>
          <cell r="G259">
            <v>202.22</v>
          </cell>
          <cell r="H259">
            <v>121.11142857142856</v>
          </cell>
          <cell r="I259">
            <v>150</v>
          </cell>
        </row>
        <row r="260">
          <cell r="A260" t="str">
            <v>102002-002001</v>
          </cell>
          <cell r="B260" t="str">
            <v>SENSACIONAL LIMPIADOR LAVANDA 20 L</v>
          </cell>
          <cell r="C260" t="str">
            <v>C000369</v>
          </cell>
          <cell r="D260" t="str">
            <v>MANTHIS CHEMICALS DE MEXICO SA DE CV</v>
          </cell>
          <cell r="E260">
            <v>7</v>
          </cell>
          <cell r="F260">
            <v>1050</v>
          </cell>
          <cell r="G260">
            <v>403.62</v>
          </cell>
          <cell r="H260">
            <v>92.34</v>
          </cell>
          <cell r="I260">
            <v>150</v>
          </cell>
        </row>
        <row r="261">
          <cell r="A261" t="str">
            <v>102004-002001</v>
          </cell>
          <cell r="B261" t="str">
            <v>SENSACIONAL LIMPIADOR PINO 20 L</v>
          </cell>
          <cell r="C261" t="str">
            <v>C000369</v>
          </cell>
          <cell r="D261" t="str">
            <v>MANTHIS CHEMICALS DE MEXICO SA DE CV</v>
          </cell>
          <cell r="E261">
            <v>7</v>
          </cell>
          <cell r="F261">
            <v>1050</v>
          </cell>
          <cell r="G261">
            <v>332.11</v>
          </cell>
          <cell r="H261">
            <v>102.55571428571429</v>
          </cell>
          <cell r="I261">
            <v>150</v>
          </cell>
        </row>
        <row r="262">
          <cell r="A262" t="str">
            <v>102029-002001</v>
          </cell>
          <cell r="B262" t="str">
            <v>SENSACIONAL DETERGENTE 20 L</v>
          </cell>
          <cell r="C262" t="str">
            <v>C000369</v>
          </cell>
          <cell r="D262" t="str">
            <v>MANTHIS CHEMICALS DE MEXICO SA DE CV</v>
          </cell>
          <cell r="E262">
            <v>6</v>
          </cell>
          <cell r="F262">
            <v>1241.3800000000001</v>
          </cell>
          <cell r="G262">
            <v>509.84</v>
          </cell>
          <cell r="H262">
            <v>121.92333333333336</v>
          </cell>
          <cell r="I262">
            <v>206.89666666666668</v>
          </cell>
        </row>
        <row r="263">
          <cell r="A263" t="str">
            <v>101001-000601</v>
          </cell>
          <cell r="B263" t="str">
            <v>NOW DESENGRASANTE MULTIUSOS 5/1 L</v>
          </cell>
          <cell r="C263" t="str">
            <v>C000389</v>
          </cell>
          <cell r="D263" t="str">
            <v>ALEJANDRO GALVAN CABALLERO</v>
          </cell>
          <cell r="E263">
            <v>1</v>
          </cell>
          <cell r="F263">
            <v>56.9</v>
          </cell>
          <cell r="G263">
            <v>15.72</v>
          </cell>
          <cell r="H263">
            <v>41.18</v>
          </cell>
          <cell r="I263">
            <v>56.9</v>
          </cell>
        </row>
        <row r="264">
          <cell r="A264" t="str">
            <v>101008-000601</v>
          </cell>
          <cell r="B264" t="str">
            <v>NOW BAÑOS Y AZULEJOS 5/1 L</v>
          </cell>
          <cell r="C264" t="str">
            <v>C000389</v>
          </cell>
          <cell r="D264" t="str">
            <v>ALEJANDRO GALVAN CABALLERO</v>
          </cell>
          <cell r="E264">
            <v>3</v>
          </cell>
          <cell r="F264">
            <v>170.69</v>
          </cell>
          <cell r="G264">
            <v>45.06</v>
          </cell>
          <cell r="H264">
            <v>41.876666666666665</v>
          </cell>
          <cell r="I264">
            <v>56.896666666666668</v>
          </cell>
        </row>
        <row r="265">
          <cell r="A265" t="str">
            <v>101008-002001</v>
          </cell>
          <cell r="B265" t="str">
            <v>NOW BAÑOS Y AZULEJOS 20 L</v>
          </cell>
          <cell r="C265" t="str">
            <v>C000389</v>
          </cell>
          <cell r="D265" t="str">
            <v>ALEJANDRO GALVAN CABALLERO</v>
          </cell>
          <cell r="E265">
            <v>1</v>
          </cell>
          <cell r="F265">
            <v>143.97</v>
          </cell>
          <cell r="G265">
            <v>51.46</v>
          </cell>
          <cell r="H265">
            <v>92.509999999999991</v>
          </cell>
          <cell r="I265">
            <v>143.97</v>
          </cell>
        </row>
        <row r="266">
          <cell r="A266" t="str">
            <v>101016-000281</v>
          </cell>
          <cell r="B266" t="str">
            <v>NOW LAVATRASTES LIMON 2.80 L MX</v>
          </cell>
          <cell r="C266" t="str">
            <v>C000389</v>
          </cell>
          <cell r="D266" t="str">
            <v>ALEJANDRO GALVAN CABALLERO</v>
          </cell>
          <cell r="E266">
            <v>3</v>
          </cell>
          <cell r="F266">
            <v>129.31</v>
          </cell>
          <cell r="G266">
            <v>22.69</v>
          </cell>
          <cell r="H266">
            <v>35.54</v>
          </cell>
          <cell r="I266">
            <v>43.103333333333332</v>
          </cell>
        </row>
        <row r="267">
          <cell r="A267" t="str">
            <v>101017-000501</v>
          </cell>
          <cell r="B267" t="str">
            <v>NOW LIMPIADOR LIMON 5 L</v>
          </cell>
          <cell r="C267" t="str">
            <v>C000389</v>
          </cell>
          <cell r="D267" t="str">
            <v>ALEJANDRO GALVAN CABALLERO</v>
          </cell>
          <cell r="E267">
            <v>4</v>
          </cell>
          <cell r="F267">
            <v>134.47999999999999</v>
          </cell>
          <cell r="G267">
            <v>24.94</v>
          </cell>
          <cell r="H267">
            <v>27.384999999999998</v>
          </cell>
          <cell r="I267">
            <v>33.619999999999997</v>
          </cell>
        </row>
        <row r="268">
          <cell r="A268" t="str">
            <v>101017-002001</v>
          </cell>
          <cell r="B268" t="str">
            <v>NOW LIMPIADOR LIMON 20 L</v>
          </cell>
          <cell r="C268" t="str">
            <v>C000389</v>
          </cell>
          <cell r="D268" t="str">
            <v>ALEJANDRO GALVAN CABALLERO</v>
          </cell>
          <cell r="E268">
            <v>2</v>
          </cell>
          <cell r="F268">
            <v>287.93</v>
          </cell>
          <cell r="G268">
            <v>45.71</v>
          </cell>
          <cell r="H268">
            <v>121.11</v>
          </cell>
          <cell r="I268">
            <v>143.965</v>
          </cell>
        </row>
        <row r="269">
          <cell r="A269" t="str">
            <v>101019-002002</v>
          </cell>
          <cell r="B269" t="str">
            <v>NOW LIMPIADOR MANZANA CANELA 20 L</v>
          </cell>
          <cell r="C269" t="str">
            <v>C000389</v>
          </cell>
          <cell r="D269" t="str">
            <v>ALEJANDRO GALVAN CABALLERO</v>
          </cell>
          <cell r="E269">
            <v>1</v>
          </cell>
          <cell r="F269">
            <v>143.97</v>
          </cell>
          <cell r="G269">
            <v>90.34</v>
          </cell>
          <cell r="H269">
            <v>53.629999999999995</v>
          </cell>
          <cell r="I269">
            <v>143.97</v>
          </cell>
        </row>
        <row r="270">
          <cell r="A270" t="str">
            <v>102026-002001</v>
          </cell>
          <cell r="B270" t="str">
            <v>SENSACIONAL SUAVIZANTE 20 L</v>
          </cell>
          <cell r="C270" t="str">
            <v>C000389</v>
          </cell>
          <cell r="D270" t="str">
            <v>ALEJANDRO GALVAN CABALLERO</v>
          </cell>
          <cell r="E270">
            <v>5</v>
          </cell>
          <cell r="F270">
            <v>905.17</v>
          </cell>
          <cell r="G270">
            <v>-1011.41</v>
          </cell>
          <cell r="H270">
            <v>383.31599999999997</v>
          </cell>
          <cell r="I270">
            <v>181.03399999999999</v>
          </cell>
        </row>
        <row r="271">
          <cell r="A271" t="str">
            <v>102029-002001</v>
          </cell>
          <cell r="B271" t="str">
            <v>SENSACIONAL DETERGENTE 20 L</v>
          </cell>
          <cell r="C271" t="str">
            <v>C000389</v>
          </cell>
          <cell r="D271" t="str">
            <v>ALEJANDRO GALVAN CABALLERO</v>
          </cell>
          <cell r="E271">
            <v>8</v>
          </cell>
          <cell r="F271">
            <v>1572.42</v>
          </cell>
          <cell r="G271">
            <v>597.04</v>
          </cell>
          <cell r="H271">
            <v>121.92250000000001</v>
          </cell>
          <cell r="I271">
            <v>196.55250000000001</v>
          </cell>
        </row>
        <row r="272">
          <cell r="A272" t="str">
            <v>101001-002001</v>
          </cell>
          <cell r="B272" t="str">
            <v>NOW DESENGRASANTE MULTIUSOS 20 L</v>
          </cell>
          <cell r="C272" t="str">
            <v>C000397</v>
          </cell>
          <cell r="D272" t="str">
            <v>JOSE LUIS CRUZ</v>
          </cell>
          <cell r="E272">
            <v>1</v>
          </cell>
          <cell r="F272">
            <v>143.97</v>
          </cell>
          <cell r="G272">
            <v>43.91</v>
          </cell>
          <cell r="H272">
            <v>100.06</v>
          </cell>
          <cell r="I272">
            <v>143.97</v>
          </cell>
        </row>
        <row r="273">
          <cell r="A273" t="str">
            <v>102004-002001</v>
          </cell>
          <cell r="B273" t="str">
            <v>SENSACIONAL LIMPIADOR PINO 20 L</v>
          </cell>
          <cell r="C273" t="str">
            <v>C000397</v>
          </cell>
          <cell r="D273" t="str">
            <v>JOSE LUIS CRUZ</v>
          </cell>
          <cell r="E273">
            <v>2</v>
          </cell>
          <cell r="F273">
            <v>287.93</v>
          </cell>
          <cell r="G273">
            <v>82.82</v>
          </cell>
          <cell r="H273">
            <v>102.55500000000001</v>
          </cell>
          <cell r="I273">
            <v>143.965</v>
          </cell>
        </row>
        <row r="274">
          <cell r="A274" t="str">
            <v>102026-002001</v>
          </cell>
          <cell r="B274" t="str">
            <v>SENSACIONAL SUAVIZANTE 20 L</v>
          </cell>
          <cell r="C274" t="str">
            <v>C000397</v>
          </cell>
          <cell r="D274" t="str">
            <v>JOSE LUIS CRUZ</v>
          </cell>
          <cell r="E274">
            <v>5</v>
          </cell>
          <cell r="F274">
            <v>905.17</v>
          </cell>
          <cell r="G274">
            <v>-1264.53</v>
          </cell>
          <cell r="H274">
            <v>433.93999999999994</v>
          </cell>
          <cell r="I274">
            <v>181.03399999999999</v>
          </cell>
        </row>
        <row r="275">
          <cell r="A275" t="str">
            <v>102026-002001</v>
          </cell>
          <cell r="B275" t="str">
            <v>SENSACIONAL SUAVIZANTE 20 L</v>
          </cell>
          <cell r="C275" t="str">
            <v>C000401</v>
          </cell>
          <cell r="D275" t="str">
            <v>CISNEROS VIQUEZ YAZMENE</v>
          </cell>
          <cell r="E275">
            <v>10</v>
          </cell>
          <cell r="F275">
            <v>1810.34</v>
          </cell>
          <cell r="G275">
            <v>-2618.94</v>
          </cell>
          <cell r="H275">
            <v>442.928</v>
          </cell>
          <cell r="I275">
            <v>181.03399999999999</v>
          </cell>
        </row>
        <row r="276">
          <cell r="A276" t="str">
            <v>102002-002001</v>
          </cell>
          <cell r="B276" t="str">
            <v>SENSACIONAL LIMPIADOR LAVANDA 20 L</v>
          </cell>
          <cell r="C276" t="str">
            <v>C000415</v>
          </cell>
          <cell r="D276" t="str">
            <v>PLACIDO FRANCISCO ESCAMILLA SANCHEZ</v>
          </cell>
          <cell r="E276">
            <v>0</v>
          </cell>
          <cell r="F276">
            <v>0</v>
          </cell>
          <cell r="G276">
            <v>0</v>
          </cell>
          <cell r="H276" t="e">
            <v>#DIV/0!</v>
          </cell>
          <cell r="I276" t="e">
            <v>#DIV/0!</v>
          </cell>
        </row>
        <row r="277">
          <cell r="A277" t="str">
            <v>102004-002001</v>
          </cell>
          <cell r="B277" t="str">
            <v>SENSACIONAL LIMPIADOR PINO 20 L</v>
          </cell>
          <cell r="C277" t="str">
            <v>C000415</v>
          </cell>
          <cell r="D277" t="str">
            <v>PLACIDO FRANCISCO ESCAMILLA SANCHEZ</v>
          </cell>
          <cell r="E277">
            <v>1</v>
          </cell>
          <cell r="F277">
            <v>143.97</v>
          </cell>
          <cell r="G277">
            <v>41.41</v>
          </cell>
          <cell r="H277">
            <v>102.56</v>
          </cell>
          <cell r="I277">
            <v>143.97</v>
          </cell>
        </row>
        <row r="278">
          <cell r="A278" t="str">
            <v>102015-002001</v>
          </cell>
          <cell r="B278" t="str">
            <v>SENSACIONAL BLANQUEADOR 20 L</v>
          </cell>
          <cell r="C278" t="str">
            <v>C000415</v>
          </cell>
          <cell r="D278" t="str">
            <v>PLACIDO FRANCISCO ESCAMILLA SANCHEZ</v>
          </cell>
          <cell r="E278">
            <v>1</v>
          </cell>
          <cell r="F278">
            <v>95.69</v>
          </cell>
          <cell r="G278">
            <v>28.33</v>
          </cell>
          <cell r="H278">
            <v>67.36</v>
          </cell>
          <cell r="I278">
            <v>95.69</v>
          </cell>
        </row>
        <row r="279">
          <cell r="A279" t="str">
            <v>102029-002001</v>
          </cell>
          <cell r="B279" t="str">
            <v>SENSACIONAL DETERGENTE 20 L</v>
          </cell>
          <cell r="C279" t="str">
            <v>C000415</v>
          </cell>
          <cell r="D279" t="str">
            <v>PLACIDO FRANCISCO ESCAMILLA SANCHEZ</v>
          </cell>
          <cell r="E279">
            <v>4</v>
          </cell>
          <cell r="F279">
            <v>786.21</v>
          </cell>
          <cell r="G279">
            <v>298.52</v>
          </cell>
          <cell r="H279">
            <v>121.92250000000001</v>
          </cell>
          <cell r="I279">
            <v>196.55250000000001</v>
          </cell>
        </row>
        <row r="280">
          <cell r="A280" t="str">
            <v>101008-002001</v>
          </cell>
          <cell r="B280" t="str">
            <v>NOW BAÑOS Y AZULEJOS 20 L</v>
          </cell>
          <cell r="C280" t="str">
            <v>C000419</v>
          </cell>
          <cell r="D280" t="str">
            <v>MORJESA SA DE CV</v>
          </cell>
          <cell r="E280">
            <v>1</v>
          </cell>
          <cell r="F280">
            <v>143.97</v>
          </cell>
          <cell r="G280">
            <v>51.46</v>
          </cell>
          <cell r="H280">
            <v>92.509999999999991</v>
          </cell>
          <cell r="I280">
            <v>143.97</v>
          </cell>
        </row>
        <row r="281">
          <cell r="A281" t="str">
            <v>101001-002001</v>
          </cell>
          <cell r="B281" t="str">
            <v>NOW DESENGRASANTE MULTIUSOS 20 L</v>
          </cell>
          <cell r="C281" t="str">
            <v>C000458</v>
          </cell>
          <cell r="D281" t="str">
            <v>ERIK MUÑOZ VOLLBERT</v>
          </cell>
          <cell r="E281">
            <v>2</v>
          </cell>
          <cell r="F281">
            <v>287.93</v>
          </cell>
          <cell r="G281">
            <v>87.8</v>
          </cell>
          <cell r="H281">
            <v>100.065</v>
          </cell>
          <cell r="I281">
            <v>143.965</v>
          </cell>
        </row>
        <row r="282">
          <cell r="A282" t="str">
            <v>101008-002001</v>
          </cell>
          <cell r="B282" t="str">
            <v>NOW BAÑOS Y AZULEJOS 20 L</v>
          </cell>
          <cell r="C282" t="str">
            <v>C000458</v>
          </cell>
          <cell r="D282" t="str">
            <v>ERIK MUÑOZ VOLLBERT</v>
          </cell>
          <cell r="E282">
            <v>3</v>
          </cell>
          <cell r="F282">
            <v>431.9</v>
          </cell>
          <cell r="G282">
            <v>154.37</v>
          </cell>
          <cell r="H282">
            <v>92.509999999999991</v>
          </cell>
          <cell r="I282">
            <v>143.96666666666667</v>
          </cell>
        </row>
        <row r="283">
          <cell r="A283" t="str">
            <v>102026-002001</v>
          </cell>
          <cell r="B283" t="str">
            <v>SENSACIONAL SUAVIZANTE 20 L</v>
          </cell>
          <cell r="C283" t="str">
            <v>C000458</v>
          </cell>
          <cell r="D283" t="str">
            <v>ERIK MUÑOZ VOLLBERT</v>
          </cell>
          <cell r="E283">
            <v>3</v>
          </cell>
          <cell r="F283">
            <v>543.1</v>
          </cell>
          <cell r="G283">
            <v>-785.68</v>
          </cell>
          <cell r="H283">
            <v>442.92666666666668</v>
          </cell>
          <cell r="I283">
            <v>181.03333333333333</v>
          </cell>
        </row>
        <row r="284">
          <cell r="A284" t="str">
            <v>101017-002001</v>
          </cell>
          <cell r="B284" t="str">
            <v>NOW LIMPIADOR LIMON 20 L</v>
          </cell>
          <cell r="C284" t="str">
            <v>C000459</v>
          </cell>
          <cell r="D284" t="str">
            <v>CRUZ ESTRADA MARIA SELENE</v>
          </cell>
          <cell r="E284">
            <v>1</v>
          </cell>
          <cell r="F284">
            <v>143.97</v>
          </cell>
          <cell r="G284">
            <v>22.86</v>
          </cell>
          <cell r="H284">
            <v>121.11</v>
          </cell>
          <cell r="I284">
            <v>143.97</v>
          </cell>
        </row>
        <row r="285">
          <cell r="A285" t="str">
            <v>102029-000501</v>
          </cell>
          <cell r="B285" t="str">
            <v>SENSACIONAL DETERGENTE 5 L</v>
          </cell>
          <cell r="C285" t="str">
            <v>C000459</v>
          </cell>
          <cell r="D285" t="str">
            <v>CRUZ ESTRADA MARIA SELENE</v>
          </cell>
          <cell r="E285">
            <v>3</v>
          </cell>
          <cell r="F285">
            <v>142.24</v>
          </cell>
          <cell r="G285">
            <v>60.98</v>
          </cell>
          <cell r="H285">
            <v>27.086666666666673</v>
          </cell>
          <cell r="I285">
            <v>47.413333333333334</v>
          </cell>
        </row>
        <row r="286">
          <cell r="A286" t="str">
            <v>102029-002001</v>
          </cell>
          <cell r="B286" t="str">
            <v>SENSACIONAL DETERGENTE 20 L</v>
          </cell>
          <cell r="C286" t="str">
            <v>C000459</v>
          </cell>
          <cell r="D286" t="str">
            <v>CRUZ ESTRADA MARIA SELENE</v>
          </cell>
          <cell r="E286">
            <v>3</v>
          </cell>
          <cell r="F286">
            <v>589.66</v>
          </cell>
          <cell r="G286">
            <v>223.89</v>
          </cell>
          <cell r="H286">
            <v>121.92333333333333</v>
          </cell>
          <cell r="I286">
            <v>196.55333333333331</v>
          </cell>
        </row>
        <row r="287">
          <cell r="A287" t="str">
            <v>105002-000901</v>
          </cell>
          <cell r="B287" t="str">
            <v>NATURAL SCIENCE DETERGENTE ROPA OSCURA 9 L MX</v>
          </cell>
          <cell r="C287" t="str">
            <v>C000459</v>
          </cell>
          <cell r="D287" t="str">
            <v>CRUZ ESTRADA MARIA SELENE</v>
          </cell>
          <cell r="E287">
            <v>2</v>
          </cell>
          <cell r="F287">
            <v>203.45</v>
          </cell>
          <cell r="G287">
            <v>69.84</v>
          </cell>
          <cell r="H287">
            <v>66.804999999999993</v>
          </cell>
          <cell r="I287">
            <v>101.72499999999999</v>
          </cell>
        </row>
        <row r="288">
          <cell r="A288" t="str">
            <v>101008-000601</v>
          </cell>
          <cell r="B288" t="str">
            <v>NOW BAÑOS Y AZULEJOS 5/1 L</v>
          </cell>
          <cell r="C288" t="str">
            <v>C000480</v>
          </cell>
          <cell r="D288" t="str">
            <v>GRUPO FKAF MEXICO SA DE CV</v>
          </cell>
          <cell r="E288">
            <v>1</v>
          </cell>
          <cell r="F288">
            <v>56.9</v>
          </cell>
          <cell r="G288">
            <v>18.77</v>
          </cell>
          <cell r="H288">
            <v>38.129999999999995</v>
          </cell>
          <cell r="I288">
            <v>56.9</v>
          </cell>
        </row>
        <row r="289">
          <cell r="A289" t="str">
            <v>101008-002001</v>
          </cell>
          <cell r="B289" t="str">
            <v>NOW BAÑOS Y AZULEJOS 20 L</v>
          </cell>
          <cell r="C289" t="str">
            <v>C000480</v>
          </cell>
          <cell r="D289" t="str">
            <v>GRUPO FKAF MEXICO SA DE CV</v>
          </cell>
          <cell r="E289">
            <v>50</v>
          </cell>
          <cell r="F289">
            <v>7198.28</v>
          </cell>
          <cell r="G289">
            <v>2418.65</v>
          </cell>
          <cell r="H289">
            <v>95.59259999999999</v>
          </cell>
          <cell r="I289">
            <v>143.96559999999999</v>
          </cell>
        </row>
        <row r="290">
          <cell r="A290" t="str">
            <v>101016-000281</v>
          </cell>
          <cell r="B290" t="str">
            <v>NOW LAVATRASTES LIMON 2.80 L MX</v>
          </cell>
          <cell r="C290" t="str">
            <v>C000480</v>
          </cell>
          <cell r="D290" t="str">
            <v>GRUPO FKAF MEXICO SA DE CV</v>
          </cell>
          <cell r="E290">
            <v>7</v>
          </cell>
          <cell r="F290">
            <v>301.72000000000003</v>
          </cell>
          <cell r="G290">
            <v>48.98</v>
          </cell>
          <cell r="H290">
            <v>36.105714285714292</v>
          </cell>
          <cell r="I290">
            <v>43.102857142857147</v>
          </cell>
        </row>
        <row r="291">
          <cell r="A291" t="str">
            <v>101017-002001</v>
          </cell>
          <cell r="B291" t="str">
            <v>NOW LIMPIADOR LIMON 20 L</v>
          </cell>
          <cell r="C291" t="str">
            <v>C000480</v>
          </cell>
          <cell r="D291" t="str">
            <v>GRUPO FKAF MEXICO SA DE CV</v>
          </cell>
          <cell r="E291">
            <v>4</v>
          </cell>
          <cell r="F291">
            <v>575.86</v>
          </cell>
          <cell r="G291">
            <v>91.42</v>
          </cell>
          <cell r="H291">
            <v>121.11</v>
          </cell>
          <cell r="I291">
            <v>143.965</v>
          </cell>
        </row>
        <row r="292">
          <cell r="A292" t="str">
            <v>102002-002001</v>
          </cell>
          <cell r="B292" t="str">
            <v>SENSACIONAL LIMPIADOR LAVANDA 20 L</v>
          </cell>
          <cell r="C292" t="str">
            <v>C000480</v>
          </cell>
          <cell r="D292" t="str">
            <v>GRUPO FKAF MEXICO SA DE CV</v>
          </cell>
          <cell r="E292">
            <v>46</v>
          </cell>
          <cell r="F292">
            <v>6622.42</v>
          </cell>
          <cell r="G292">
            <v>2376.31</v>
          </cell>
          <cell r="H292">
            <v>92.306739130434792</v>
          </cell>
          <cell r="I292">
            <v>143.96565217391304</v>
          </cell>
        </row>
        <row r="293">
          <cell r="A293" t="str">
            <v>101001-000101</v>
          </cell>
          <cell r="B293" t="str">
            <v>NOW DESENGRASANTE MULTIUSOS 1 L</v>
          </cell>
          <cell r="C293" t="str">
            <v>C000483</v>
          </cell>
          <cell r="D293" t="str">
            <v>TELLEZ RODRIGUEZ RAYMUNDO SERGIO</v>
          </cell>
          <cell r="E293">
            <v>6</v>
          </cell>
          <cell r="F293">
            <v>93.1</v>
          </cell>
          <cell r="G293">
            <v>37.229999999999997</v>
          </cell>
          <cell r="H293">
            <v>9.3116666666666656</v>
          </cell>
          <cell r="I293">
            <v>15.516666666666666</v>
          </cell>
        </row>
        <row r="294">
          <cell r="A294" t="str">
            <v>101001-000601</v>
          </cell>
          <cell r="B294" t="str">
            <v>NOW DESENGRASANTE MULTIUSOS 5/1 L</v>
          </cell>
          <cell r="C294" t="str">
            <v>C000483</v>
          </cell>
          <cell r="D294" t="str">
            <v>TELLEZ RODRIGUEZ RAYMUNDO SERGIO</v>
          </cell>
          <cell r="E294">
            <v>4</v>
          </cell>
          <cell r="F294">
            <v>203.45</v>
          </cell>
          <cell r="G294">
            <v>38.71</v>
          </cell>
          <cell r="H294">
            <v>41.184999999999995</v>
          </cell>
          <cell r="I294">
            <v>50.862499999999997</v>
          </cell>
        </row>
        <row r="295">
          <cell r="A295" t="str">
            <v>101003-000101</v>
          </cell>
          <cell r="B295" t="str">
            <v>NOW DESENGRASANTE DE COCINA 1 L</v>
          </cell>
          <cell r="C295" t="str">
            <v>C000483</v>
          </cell>
          <cell r="D295" t="str">
            <v>TELLEZ RODRIGUEZ RAYMUNDO SERGIO</v>
          </cell>
          <cell r="E295">
            <v>12</v>
          </cell>
          <cell r="F295">
            <v>186.21</v>
          </cell>
          <cell r="G295">
            <v>42.4</v>
          </cell>
          <cell r="H295">
            <v>11.984166666666667</v>
          </cell>
          <cell r="I295">
            <v>15.5175</v>
          </cell>
        </row>
        <row r="296">
          <cell r="A296" t="str">
            <v>101004-000101</v>
          </cell>
          <cell r="B296" t="str">
            <v>NOW VIDRIOS Y SUPERFICIES 1 L</v>
          </cell>
          <cell r="C296" t="str">
            <v>C000483</v>
          </cell>
          <cell r="D296" t="str">
            <v>TELLEZ RODRIGUEZ RAYMUNDO SERGIO</v>
          </cell>
          <cell r="E296">
            <v>6</v>
          </cell>
          <cell r="F296">
            <v>93.1</v>
          </cell>
          <cell r="G296">
            <v>43.26</v>
          </cell>
          <cell r="H296">
            <v>8.3066666666666666</v>
          </cell>
          <cell r="I296">
            <v>15.516666666666666</v>
          </cell>
        </row>
        <row r="297">
          <cell r="A297" t="str">
            <v>101008-000601</v>
          </cell>
          <cell r="B297" t="str">
            <v>NOW BAÑOS Y AZULEJOS 5/1 L</v>
          </cell>
          <cell r="C297" t="str">
            <v>C000483</v>
          </cell>
          <cell r="D297" t="str">
            <v>TELLEZ RODRIGUEZ RAYMUNDO SERGIO</v>
          </cell>
          <cell r="E297">
            <v>8</v>
          </cell>
          <cell r="F297">
            <v>406.9</v>
          </cell>
          <cell r="G297">
            <v>86.89</v>
          </cell>
          <cell r="H297">
            <v>40.001249999999999</v>
          </cell>
          <cell r="I297">
            <v>50.862499999999997</v>
          </cell>
        </row>
        <row r="298">
          <cell r="A298" t="str">
            <v>101016-000281</v>
          </cell>
          <cell r="B298" t="str">
            <v>NOW LAVATRASTES LIMON 2.80 L MX</v>
          </cell>
          <cell r="C298" t="str">
            <v>C000483</v>
          </cell>
          <cell r="D298" t="str">
            <v>TELLEZ RODRIGUEZ RAYMUNDO SERGIO</v>
          </cell>
          <cell r="E298">
            <v>10</v>
          </cell>
          <cell r="F298">
            <v>362.07</v>
          </cell>
          <cell r="G298">
            <v>11.19</v>
          </cell>
          <cell r="H298">
            <v>35.088000000000001</v>
          </cell>
          <cell r="I298">
            <v>36.207000000000001</v>
          </cell>
        </row>
        <row r="299">
          <cell r="A299" t="str">
            <v>101017-000501</v>
          </cell>
          <cell r="B299" t="str">
            <v>NOW LIMPIADOR LIMON 5 L</v>
          </cell>
          <cell r="C299" t="str">
            <v>C000483</v>
          </cell>
          <cell r="D299" t="str">
            <v>TELLEZ RODRIGUEZ RAYMUNDO SERGIO</v>
          </cell>
          <cell r="E299">
            <v>2</v>
          </cell>
          <cell r="F299">
            <v>60.34</v>
          </cell>
          <cell r="G299">
            <v>6.03</v>
          </cell>
          <cell r="H299">
            <v>27.155000000000001</v>
          </cell>
          <cell r="I299">
            <v>30.17</v>
          </cell>
        </row>
        <row r="300">
          <cell r="A300" t="str">
            <v>101021-001001</v>
          </cell>
          <cell r="B300" t="str">
            <v>NOW QUITAMANCHAS 10 L</v>
          </cell>
          <cell r="C300" t="str">
            <v>C000483</v>
          </cell>
          <cell r="D300" t="str">
            <v>TELLEZ RODRIGUEZ RAYMUNDO SERGIO</v>
          </cell>
          <cell r="E300">
            <v>9</v>
          </cell>
          <cell r="F300">
            <v>698.27</v>
          </cell>
          <cell r="G300">
            <v>71.97</v>
          </cell>
          <cell r="H300">
            <v>69.588888888888889</v>
          </cell>
          <cell r="I300">
            <v>77.585555555555558</v>
          </cell>
        </row>
        <row r="301">
          <cell r="A301" t="str">
            <v>102002-000501</v>
          </cell>
          <cell r="B301" t="str">
            <v>SENSACIONAL LIMPIADOR LAVANDA 5 L</v>
          </cell>
          <cell r="C301" t="str">
            <v>C000483</v>
          </cell>
          <cell r="D301" t="str">
            <v>TELLEZ RODRIGUEZ RAYMUNDO SERGIO</v>
          </cell>
          <cell r="E301">
            <v>2</v>
          </cell>
          <cell r="F301">
            <v>60.34</v>
          </cell>
          <cell r="G301">
            <v>10.97</v>
          </cell>
          <cell r="H301">
            <v>24.685000000000002</v>
          </cell>
          <cell r="I301">
            <v>30.17</v>
          </cell>
        </row>
        <row r="302">
          <cell r="A302" t="str">
            <v>102002-002001</v>
          </cell>
          <cell r="B302" t="str">
            <v>SENSACIONAL LIMPIADOR LAVANDA 20 L</v>
          </cell>
          <cell r="C302" t="str">
            <v>C000483</v>
          </cell>
          <cell r="D302" t="str">
            <v>TELLEZ RODRIGUEZ RAYMUNDO SERGIO</v>
          </cell>
          <cell r="E302">
            <v>1</v>
          </cell>
          <cell r="F302">
            <v>125.86</v>
          </cell>
          <cell r="G302">
            <v>33.92</v>
          </cell>
          <cell r="H302">
            <v>91.94</v>
          </cell>
          <cell r="I302">
            <v>125.86</v>
          </cell>
        </row>
        <row r="303">
          <cell r="A303" t="str">
            <v>102026-000501</v>
          </cell>
          <cell r="B303" t="str">
            <v>SENSACIONAL SUAVIZANTE 5 L</v>
          </cell>
          <cell r="C303" t="str">
            <v>C000483</v>
          </cell>
          <cell r="D303" t="str">
            <v>TELLEZ RODRIGUEZ RAYMUNDO SERGIO</v>
          </cell>
          <cell r="E303">
            <v>8</v>
          </cell>
          <cell r="F303">
            <v>331.04</v>
          </cell>
          <cell r="G303">
            <v>56.64</v>
          </cell>
          <cell r="H303">
            <v>34.300000000000004</v>
          </cell>
          <cell r="I303">
            <v>41.38</v>
          </cell>
        </row>
        <row r="304">
          <cell r="A304" t="str">
            <v>102026-001001</v>
          </cell>
          <cell r="B304" t="str">
            <v>SENSACIONAL SUAVIZANTE 10 L</v>
          </cell>
          <cell r="C304" t="str">
            <v>C000483</v>
          </cell>
          <cell r="D304" t="str">
            <v>TELLEZ RODRIGUEZ RAYMUNDO SERGIO</v>
          </cell>
          <cell r="E304">
            <v>5</v>
          </cell>
          <cell r="F304">
            <v>362.07</v>
          </cell>
          <cell r="G304">
            <v>63.71</v>
          </cell>
          <cell r="H304">
            <v>59.672000000000004</v>
          </cell>
          <cell r="I304">
            <v>72.414000000000001</v>
          </cell>
        </row>
        <row r="305">
          <cell r="A305" t="str">
            <v>102026-002001</v>
          </cell>
          <cell r="B305" t="str">
            <v>SENSACIONAL SUAVIZANTE 20 L</v>
          </cell>
          <cell r="C305" t="str">
            <v>C000483</v>
          </cell>
          <cell r="D305" t="str">
            <v>TELLEZ RODRIGUEZ RAYMUNDO SERGIO</v>
          </cell>
          <cell r="E305">
            <v>1</v>
          </cell>
          <cell r="F305">
            <v>156.03</v>
          </cell>
          <cell r="G305">
            <v>-137.87</v>
          </cell>
          <cell r="H305">
            <v>293.89999999999998</v>
          </cell>
          <cell r="I305">
            <v>156.03</v>
          </cell>
        </row>
        <row r="306">
          <cell r="A306" t="str">
            <v>102029-000501</v>
          </cell>
          <cell r="B306" t="str">
            <v>SENSACIONAL DETERGENTE 5 L</v>
          </cell>
          <cell r="C306" t="str">
            <v>C000483</v>
          </cell>
          <cell r="D306" t="str">
            <v>TELLEZ RODRIGUEZ RAYMUNDO SERGIO</v>
          </cell>
          <cell r="E306">
            <v>4</v>
          </cell>
          <cell r="F306">
            <v>165.52</v>
          </cell>
          <cell r="G306">
            <v>49.59</v>
          </cell>
          <cell r="H306">
            <v>28.982500000000002</v>
          </cell>
          <cell r="I306">
            <v>41.38</v>
          </cell>
        </row>
        <row r="307">
          <cell r="A307" t="str">
            <v>102029-001001</v>
          </cell>
          <cell r="B307" t="str">
            <v>SENSACIONAL DETERGENTE 10 L</v>
          </cell>
          <cell r="C307" t="str">
            <v>C000483</v>
          </cell>
          <cell r="D307" t="str">
            <v>TELLEZ RODRIGUEZ RAYMUNDO SERGIO</v>
          </cell>
          <cell r="E307">
            <v>4</v>
          </cell>
          <cell r="F307">
            <v>289.66000000000003</v>
          </cell>
          <cell r="G307">
            <v>88.31</v>
          </cell>
          <cell r="H307">
            <v>50.337500000000006</v>
          </cell>
          <cell r="I307">
            <v>72.415000000000006</v>
          </cell>
        </row>
        <row r="308">
          <cell r="A308" t="str">
            <v>102029-002001</v>
          </cell>
          <cell r="B308" t="str">
            <v>SENSACIONAL DETERGENTE 20 L</v>
          </cell>
          <cell r="C308" t="str">
            <v>C000483</v>
          </cell>
          <cell r="D308" t="str">
            <v>TELLEZ RODRIGUEZ RAYMUNDO SERGIO</v>
          </cell>
          <cell r="E308">
            <v>3</v>
          </cell>
          <cell r="F308">
            <v>468.1</v>
          </cell>
          <cell r="G308">
            <v>102.33</v>
          </cell>
          <cell r="H308">
            <v>121.92333333333335</v>
          </cell>
          <cell r="I308">
            <v>156.03333333333333</v>
          </cell>
        </row>
        <row r="309">
          <cell r="A309" t="str">
            <v>105002-000901</v>
          </cell>
          <cell r="B309" t="str">
            <v>NATURAL SCIENCE DETERGENTE ROPA OSCURA 9 L MX</v>
          </cell>
          <cell r="C309" t="str">
            <v>C000483</v>
          </cell>
          <cell r="D309" t="str">
            <v>TELLEZ RODRIGUEZ RAYMUNDO SERGIO</v>
          </cell>
          <cell r="E309">
            <v>6</v>
          </cell>
          <cell r="F309">
            <v>496.55</v>
          </cell>
          <cell r="G309">
            <v>95.71</v>
          </cell>
          <cell r="H309">
            <v>66.806666666666672</v>
          </cell>
          <cell r="I309">
            <v>82.75833333333334</v>
          </cell>
        </row>
        <row r="310">
          <cell r="A310" t="str">
            <v>101001-002001</v>
          </cell>
          <cell r="B310" t="str">
            <v>NOW DESENGRASANTE MULTIUSOS 20 L</v>
          </cell>
          <cell r="C310" t="str">
            <v>C000484</v>
          </cell>
          <cell r="D310" t="str">
            <v>MARK-ETNIC SA DE CV</v>
          </cell>
          <cell r="E310">
            <v>1</v>
          </cell>
          <cell r="F310">
            <v>143.97</v>
          </cell>
          <cell r="G310">
            <v>43.91</v>
          </cell>
          <cell r="H310">
            <v>100.06</v>
          </cell>
          <cell r="I310">
            <v>143.97</v>
          </cell>
        </row>
        <row r="311">
          <cell r="A311" t="str">
            <v>101008-000601</v>
          </cell>
          <cell r="B311" t="str">
            <v>NOW BAÑOS Y AZULEJOS 5/1 L</v>
          </cell>
          <cell r="C311" t="str">
            <v>C000484</v>
          </cell>
          <cell r="D311" t="str">
            <v>MARK-ETNIC SA DE CV</v>
          </cell>
          <cell r="E311">
            <v>2</v>
          </cell>
          <cell r="F311">
            <v>113.79</v>
          </cell>
          <cell r="G311">
            <v>37.54</v>
          </cell>
          <cell r="H311">
            <v>38.125</v>
          </cell>
          <cell r="I311">
            <v>56.895000000000003</v>
          </cell>
        </row>
        <row r="312">
          <cell r="A312" t="str">
            <v>101017-001001</v>
          </cell>
          <cell r="B312" t="str">
            <v>NOW LIMPIADOR LIMON 10 L</v>
          </cell>
          <cell r="C312" t="str">
            <v>C000484</v>
          </cell>
          <cell r="D312" t="str">
            <v>MARK-ETNIC SA DE CV</v>
          </cell>
          <cell r="E312">
            <v>1</v>
          </cell>
          <cell r="F312">
            <v>62.07</v>
          </cell>
          <cell r="G312">
            <v>13.76</v>
          </cell>
          <cell r="H312">
            <v>48.31</v>
          </cell>
          <cell r="I312">
            <v>62.07</v>
          </cell>
        </row>
        <row r="313">
          <cell r="A313" t="str">
            <v>101017-002001</v>
          </cell>
          <cell r="B313" t="str">
            <v>NOW LIMPIADOR LIMON 20 L</v>
          </cell>
          <cell r="C313" t="str">
            <v>C000484</v>
          </cell>
          <cell r="D313" t="str">
            <v>MARK-ETNIC SA DE CV</v>
          </cell>
          <cell r="E313">
            <v>1</v>
          </cell>
          <cell r="F313">
            <v>143.97</v>
          </cell>
          <cell r="G313">
            <v>23.15</v>
          </cell>
          <cell r="H313">
            <v>120.82</v>
          </cell>
          <cell r="I313">
            <v>143.97</v>
          </cell>
        </row>
        <row r="314">
          <cell r="A314" t="str">
            <v>102002-001001</v>
          </cell>
          <cell r="B314" t="str">
            <v>SENSACIONAL LIMPIADOR LAVANDA 10 L</v>
          </cell>
          <cell r="C314" t="str">
            <v>C000484</v>
          </cell>
          <cell r="D314" t="str">
            <v>MARK-ETNIC SA DE CV</v>
          </cell>
          <cell r="E314">
            <v>2</v>
          </cell>
          <cell r="F314">
            <v>124.14</v>
          </cell>
          <cell r="G314">
            <v>32.75</v>
          </cell>
          <cell r="H314">
            <v>45.695</v>
          </cell>
          <cell r="I314">
            <v>62.07</v>
          </cell>
        </row>
        <row r="315">
          <cell r="A315" t="str">
            <v>102004-002001</v>
          </cell>
          <cell r="B315" t="str">
            <v>SENSACIONAL LIMPIADOR PINO 20 L</v>
          </cell>
          <cell r="C315" t="str">
            <v>C000484</v>
          </cell>
          <cell r="D315" t="str">
            <v>MARK-ETNIC SA DE CV</v>
          </cell>
          <cell r="E315">
            <v>1</v>
          </cell>
          <cell r="F315">
            <v>143.97</v>
          </cell>
          <cell r="G315">
            <v>41.41</v>
          </cell>
          <cell r="H315">
            <v>102.56</v>
          </cell>
          <cell r="I315">
            <v>143.97</v>
          </cell>
        </row>
        <row r="316">
          <cell r="A316" t="str">
            <v>102015-002001</v>
          </cell>
          <cell r="B316" t="str">
            <v>SENSACIONAL BLANQUEADOR 20 L</v>
          </cell>
          <cell r="C316" t="str">
            <v>C000484</v>
          </cell>
          <cell r="D316" t="str">
            <v>MARK-ETNIC SA DE CV</v>
          </cell>
          <cell r="E316">
            <v>1</v>
          </cell>
          <cell r="F316">
            <v>95.69</v>
          </cell>
          <cell r="G316">
            <v>28.33</v>
          </cell>
          <cell r="H316">
            <v>67.36</v>
          </cell>
          <cell r="I316">
            <v>95.69</v>
          </cell>
        </row>
        <row r="317">
          <cell r="A317" t="str">
            <v>101008-002001</v>
          </cell>
          <cell r="B317" t="str">
            <v>NOW BAÑOS Y AZULEJOS 20 L</v>
          </cell>
          <cell r="C317" t="str">
            <v>C000505</v>
          </cell>
          <cell r="D317" t="str">
            <v>JOSE ERASTO PEREZ GUTIERREZ</v>
          </cell>
          <cell r="E317">
            <v>10</v>
          </cell>
          <cell r="F317">
            <v>1439.66</v>
          </cell>
          <cell r="G317">
            <v>514.57000000000005</v>
          </cell>
          <cell r="H317">
            <v>92.509</v>
          </cell>
          <cell r="I317">
            <v>143.96600000000001</v>
          </cell>
        </row>
        <row r="318">
          <cell r="A318" t="str">
            <v>101004-000110</v>
          </cell>
          <cell r="B318" t="str">
            <v>NOW LIMPIADOR VIDRIOS Y SUPERFICIES 1 L CR</v>
          </cell>
          <cell r="C318" t="str">
            <v>C000514</v>
          </cell>
          <cell r="D318" t="str">
            <v>JUANA LEON MIRELES</v>
          </cell>
          <cell r="E318">
            <v>1</v>
          </cell>
          <cell r="F318">
            <v>18.100000000000001</v>
          </cell>
          <cell r="G318">
            <v>8.06</v>
          </cell>
          <cell r="H318">
            <v>10.040000000000001</v>
          </cell>
          <cell r="I318">
            <v>18.100000000000001</v>
          </cell>
        </row>
        <row r="319">
          <cell r="A319" t="str">
            <v>101004-000601</v>
          </cell>
          <cell r="B319" t="str">
            <v>NOW VIDRIOS Y SUPERFICIES 5/1 L</v>
          </cell>
          <cell r="C319" t="str">
            <v>C000514</v>
          </cell>
          <cell r="D319" t="str">
            <v>JUANA LEON MIRELES</v>
          </cell>
          <cell r="E319">
            <v>1</v>
          </cell>
          <cell r="F319">
            <v>56.9</v>
          </cell>
          <cell r="G319">
            <v>23.07</v>
          </cell>
          <cell r="H319">
            <v>33.83</v>
          </cell>
          <cell r="I319">
            <v>56.9</v>
          </cell>
        </row>
        <row r="320">
          <cell r="A320" t="str">
            <v>101008-000101</v>
          </cell>
          <cell r="B320" t="str">
            <v>NOW BAÑOS Y AZULEJOS 1 L</v>
          </cell>
          <cell r="C320" t="str">
            <v>C000514</v>
          </cell>
          <cell r="D320" t="str">
            <v>JUANA LEON MIRELES</v>
          </cell>
          <cell r="E320">
            <v>1</v>
          </cell>
          <cell r="F320">
            <v>18.100000000000001</v>
          </cell>
          <cell r="G320">
            <v>8.0299999999999994</v>
          </cell>
          <cell r="H320">
            <v>10.070000000000002</v>
          </cell>
          <cell r="I320">
            <v>18.100000000000001</v>
          </cell>
        </row>
        <row r="321">
          <cell r="A321" t="str">
            <v>101008-000601</v>
          </cell>
          <cell r="B321" t="str">
            <v>NOW BAÑOS Y AZULEJOS 5/1 L</v>
          </cell>
          <cell r="C321" t="str">
            <v>C000514</v>
          </cell>
          <cell r="D321" t="str">
            <v>JUANA LEON MIRELES</v>
          </cell>
          <cell r="E321">
            <v>2</v>
          </cell>
          <cell r="F321">
            <v>113.79</v>
          </cell>
          <cell r="G321">
            <v>37.54</v>
          </cell>
          <cell r="H321">
            <v>38.125</v>
          </cell>
          <cell r="I321">
            <v>56.895000000000003</v>
          </cell>
        </row>
        <row r="322">
          <cell r="A322" t="str">
            <v>101016-000281</v>
          </cell>
          <cell r="B322" t="str">
            <v>NOW LAVATRASTES LIMON 2.80 L MX</v>
          </cell>
          <cell r="C322" t="str">
            <v>C000514</v>
          </cell>
          <cell r="D322" t="str">
            <v>JUANA LEON MIRELES</v>
          </cell>
          <cell r="E322">
            <v>2</v>
          </cell>
          <cell r="F322">
            <v>86.21</v>
          </cell>
          <cell r="G322">
            <v>13.9</v>
          </cell>
          <cell r="H322">
            <v>36.154999999999994</v>
          </cell>
          <cell r="I322">
            <v>43.104999999999997</v>
          </cell>
        </row>
        <row r="323">
          <cell r="A323" t="str">
            <v>101017-000501</v>
          </cell>
          <cell r="B323" t="str">
            <v>NOW LIMPIADOR LIMON 5 L</v>
          </cell>
          <cell r="C323" t="str">
            <v>C000514</v>
          </cell>
          <cell r="D323" t="str">
            <v>JUANA LEON MIRELES</v>
          </cell>
          <cell r="E323">
            <v>5</v>
          </cell>
          <cell r="F323">
            <v>168.1</v>
          </cell>
          <cell r="G323">
            <v>31.97</v>
          </cell>
          <cell r="H323">
            <v>27.225999999999999</v>
          </cell>
          <cell r="I323">
            <v>33.619999999999997</v>
          </cell>
        </row>
        <row r="324">
          <cell r="A324" t="str">
            <v>101017-001001</v>
          </cell>
          <cell r="B324" t="str">
            <v>NOW LIMPIADOR LIMON 10 L</v>
          </cell>
          <cell r="C324" t="str">
            <v>C000514</v>
          </cell>
          <cell r="D324" t="str">
            <v>JUANA LEON MIRELES</v>
          </cell>
          <cell r="E324">
            <v>5</v>
          </cell>
          <cell r="F324">
            <v>310.35000000000002</v>
          </cell>
          <cell r="G324">
            <v>68.81</v>
          </cell>
          <cell r="H324">
            <v>48.308000000000007</v>
          </cell>
          <cell r="I324">
            <v>62.070000000000007</v>
          </cell>
        </row>
        <row r="325">
          <cell r="A325" t="str">
            <v>101021-001001</v>
          </cell>
          <cell r="B325" t="str">
            <v>NOW QUITAMANCHAS 10 L</v>
          </cell>
          <cell r="C325" t="str">
            <v>C000514</v>
          </cell>
          <cell r="D325" t="str">
            <v>JUANA LEON MIRELES</v>
          </cell>
          <cell r="E325">
            <v>2</v>
          </cell>
          <cell r="F325">
            <v>193.1</v>
          </cell>
          <cell r="G325">
            <v>52.06</v>
          </cell>
          <cell r="H325">
            <v>70.52</v>
          </cell>
          <cell r="I325">
            <v>96.55</v>
          </cell>
        </row>
        <row r="326">
          <cell r="A326" t="str">
            <v>102026-000501</v>
          </cell>
          <cell r="B326" t="str">
            <v>SENSACIONAL SUAVIZANTE 5 L</v>
          </cell>
          <cell r="C326" t="str">
            <v>C000514</v>
          </cell>
          <cell r="D326" t="str">
            <v>JUANA LEON MIRELES</v>
          </cell>
          <cell r="E326">
            <v>2</v>
          </cell>
          <cell r="F326">
            <v>89.66</v>
          </cell>
          <cell r="G326">
            <v>23.69</v>
          </cell>
          <cell r="H326">
            <v>32.984999999999999</v>
          </cell>
          <cell r="I326">
            <v>44.83</v>
          </cell>
        </row>
        <row r="327">
          <cell r="A327" t="str">
            <v>102026-001001</v>
          </cell>
          <cell r="B327" t="str">
            <v>SENSACIONAL SUAVIZANTE 10 L</v>
          </cell>
          <cell r="C327" t="str">
            <v>C000514</v>
          </cell>
          <cell r="D327" t="str">
            <v>JUANA LEON MIRELES</v>
          </cell>
          <cell r="E327">
            <v>3</v>
          </cell>
          <cell r="F327">
            <v>250.86</v>
          </cell>
          <cell r="G327">
            <v>69.06</v>
          </cell>
          <cell r="H327">
            <v>60.6</v>
          </cell>
          <cell r="I327">
            <v>83.62</v>
          </cell>
        </row>
        <row r="328">
          <cell r="A328" t="str">
            <v>102029-001001</v>
          </cell>
          <cell r="B328" t="str">
            <v>SENSACIONAL DETERGENTE 10 L</v>
          </cell>
          <cell r="C328" t="str">
            <v>C000514</v>
          </cell>
          <cell r="D328" t="str">
            <v>JUANA LEON MIRELES</v>
          </cell>
          <cell r="E328">
            <v>5</v>
          </cell>
          <cell r="F328">
            <v>443.97</v>
          </cell>
          <cell r="G328">
            <v>195.66</v>
          </cell>
          <cell r="H328">
            <v>49.662000000000006</v>
          </cell>
          <cell r="I328">
            <v>88.794000000000011</v>
          </cell>
        </row>
        <row r="329">
          <cell r="A329" t="str">
            <v>101001-000601</v>
          </cell>
          <cell r="B329" t="str">
            <v>NOW DESENGRASANTE MULTIUSOS 5/1 L</v>
          </cell>
          <cell r="C329" t="str">
            <v>C000518</v>
          </cell>
          <cell r="D329" t="str">
            <v>CASA DI CARTA SA DE CV</v>
          </cell>
          <cell r="E329">
            <v>5</v>
          </cell>
          <cell r="F329">
            <v>284.48</v>
          </cell>
          <cell r="G329">
            <v>78.56</v>
          </cell>
          <cell r="H329">
            <v>41.184000000000005</v>
          </cell>
          <cell r="I329">
            <v>56.896000000000001</v>
          </cell>
        </row>
        <row r="330">
          <cell r="A330" t="str">
            <v>101008-000601</v>
          </cell>
          <cell r="B330" t="str">
            <v>NOW BAÑOS Y AZULEJOS 5/1 L</v>
          </cell>
          <cell r="C330" t="str">
            <v>C000518</v>
          </cell>
          <cell r="D330" t="str">
            <v>CASA DI CARTA SA DE CV</v>
          </cell>
          <cell r="E330">
            <v>10</v>
          </cell>
          <cell r="F330">
            <v>568.97</v>
          </cell>
          <cell r="G330">
            <v>150.19</v>
          </cell>
          <cell r="H330">
            <v>41.878</v>
          </cell>
          <cell r="I330">
            <v>56.897000000000006</v>
          </cell>
        </row>
        <row r="331">
          <cell r="A331" t="str">
            <v>101019-001001</v>
          </cell>
          <cell r="B331" t="str">
            <v>NOW LIMPIADOR MANZANA CANELA 10 L</v>
          </cell>
          <cell r="C331" t="str">
            <v>C000518</v>
          </cell>
          <cell r="D331" t="str">
            <v>CASA DI CARTA SA DE CV</v>
          </cell>
          <cell r="E331">
            <v>2</v>
          </cell>
          <cell r="F331">
            <v>124.14</v>
          </cell>
          <cell r="G331">
            <v>54.89</v>
          </cell>
          <cell r="H331">
            <v>34.625</v>
          </cell>
          <cell r="I331">
            <v>62.07</v>
          </cell>
        </row>
        <row r="332">
          <cell r="A332" t="str">
            <v>101017-002001</v>
          </cell>
          <cell r="B332" t="str">
            <v>NOW LIMPIADOR LIMON 20 L</v>
          </cell>
          <cell r="C332" t="str">
            <v>C000523</v>
          </cell>
          <cell r="D332" t="str">
            <v>DISTRIBUIDORA HIDRAULICA MOBIL DE MEXICO SA DE CV</v>
          </cell>
          <cell r="E332">
            <v>1</v>
          </cell>
          <cell r="F332">
            <v>143.97</v>
          </cell>
          <cell r="G332">
            <v>22.86</v>
          </cell>
          <cell r="H332">
            <v>121.11</v>
          </cell>
          <cell r="I332">
            <v>143.97</v>
          </cell>
        </row>
        <row r="333">
          <cell r="A333" t="str">
            <v>102002-002001</v>
          </cell>
          <cell r="B333" t="str">
            <v>SENSACIONAL LIMPIADOR LAVANDA 20 L</v>
          </cell>
          <cell r="C333" t="str">
            <v>C000523</v>
          </cell>
          <cell r="D333" t="str">
            <v>DISTRIBUIDORA HIDRAULICA MOBIL DE MEXICO SA DE CV</v>
          </cell>
          <cell r="E333">
            <v>1</v>
          </cell>
          <cell r="F333">
            <v>143.97</v>
          </cell>
          <cell r="G333">
            <v>51.28</v>
          </cell>
          <cell r="H333">
            <v>92.69</v>
          </cell>
          <cell r="I333">
            <v>143.97</v>
          </cell>
        </row>
        <row r="334">
          <cell r="A334" t="str">
            <v>103001-001891</v>
          </cell>
          <cell r="B334" t="str">
            <v>MIRACHEM 500 18.9 L</v>
          </cell>
          <cell r="C334" t="str">
            <v>C000014</v>
          </cell>
          <cell r="D334" t="str">
            <v>KARLA PAULINA ZEVADA SALAZAR</v>
          </cell>
          <cell r="E334">
            <v>1</v>
          </cell>
          <cell r="F334">
            <v>1093.25</v>
          </cell>
          <cell r="G334">
            <v>650.63</v>
          </cell>
          <cell r="H334">
            <v>0</v>
          </cell>
        </row>
        <row r="335">
          <cell r="A335" t="str">
            <v>102004-002001</v>
          </cell>
          <cell r="B335" t="str">
            <v>SENSACIONAL LIMPIADOR PINO 20 L</v>
          </cell>
          <cell r="C335" t="str">
            <v>C000523</v>
          </cell>
          <cell r="D335" t="str">
            <v>DISTRIBUIDORA HIDRAULICA MOBIL DE MEXICO SA DE CV</v>
          </cell>
          <cell r="E335">
            <v>1</v>
          </cell>
          <cell r="F335">
            <v>143.97</v>
          </cell>
          <cell r="G335">
            <v>41.42</v>
          </cell>
          <cell r="H335">
            <v>102.55</v>
          </cell>
          <cell r="I335">
            <v>143.97</v>
          </cell>
        </row>
        <row r="336">
          <cell r="A336" t="str">
            <v>102015-002001</v>
          </cell>
          <cell r="B336" t="str">
            <v>SENSACIONAL BLANQUEADOR 20 L</v>
          </cell>
          <cell r="C336" t="str">
            <v>C000523</v>
          </cell>
          <cell r="D336" t="str">
            <v>DISTRIBUIDORA HIDRAULICA MOBIL DE MEXICO SA DE CV</v>
          </cell>
          <cell r="E336">
            <v>1</v>
          </cell>
          <cell r="F336">
            <v>95.69</v>
          </cell>
          <cell r="G336">
            <v>26.85</v>
          </cell>
          <cell r="H336">
            <v>68.84</v>
          </cell>
          <cell r="I336">
            <v>95.69</v>
          </cell>
        </row>
        <row r="337">
          <cell r="A337" t="str">
            <v>102002-002001</v>
          </cell>
          <cell r="B337" t="str">
            <v>SENSACIONAL LIMPIADOR LAVANDA 20 L</v>
          </cell>
          <cell r="C337" t="str">
            <v>C000528</v>
          </cell>
          <cell r="D337" t="str">
            <v>DISTRIBUIDORA Y COMERCIALIZADORA FISTER SA DE CV</v>
          </cell>
          <cell r="E337">
            <v>2</v>
          </cell>
          <cell r="F337">
            <v>287.93</v>
          </cell>
          <cell r="G337">
            <v>102.56</v>
          </cell>
          <cell r="H337">
            <v>92.685000000000002</v>
          </cell>
          <cell r="I337">
            <v>143.965</v>
          </cell>
        </row>
        <row r="338">
          <cell r="A338" t="str">
            <v>101001-002001</v>
          </cell>
          <cell r="B338" t="str">
            <v>NOW DESENGRASANTE MULTIUSOS 20 L</v>
          </cell>
          <cell r="C338" t="str">
            <v>C000533</v>
          </cell>
          <cell r="D338" t="str">
            <v>GES RETURNS SA DE CV</v>
          </cell>
          <cell r="E338">
            <v>8</v>
          </cell>
          <cell r="F338">
            <v>1151.72</v>
          </cell>
          <cell r="G338">
            <v>351.22</v>
          </cell>
          <cell r="H338">
            <v>100.0625</v>
          </cell>
          <cell r="I338">
            <v>143.965</v>
          </cell>
        </row>
        <row r="339">
          <cell r="A339" t="str">
            <v>101017-002001</v>
          </cell>
          <cell r="B339" t="str">
            <v>NOW LIMPIADOR LIMON 20 L</v>
          </cell>
          <cell r="C339" t="str">
            <v>C000533</v>
          </cell>
          <cell r="D339" t="str">
            <v>GES RETURNS SA DE CV</v>
          </cell>
          <cell r="E339">
            <v>2</v>
          </cell>
          <cell r="F339">
            <v>287.93</v>
          </cell>
          <cell r="G339">
            <v>46.29</v>
          </cell>
          <cell r="H339">
            <v>120.82000000000001</v>
          </cell>
          <cell r="I339">
            <v>143.965</v>
          </cell>
        </row>
        <row r="340">
          <cell r="A340" t="str">
            <v>102002-001001</v>
          </cell>
          <cell r="B340" t="str">
            <v>SENSACIONAL LIMPIADOR LAVANDA 10 L</v>
          </cell>
          <cell r="C340" t="str">
            <v>C000550</v>
          </cell>
          <cell r="D340" t="str">
            <v>DIANA JACOB BOLAÑOS</v>
          </cell>
          <cell r="E340">
            <v>2</v>
          </cell>
          <cell r="F340">
            <v>124.14</v>
          </cell>
          <cell r="G340">
            <v>32.75</v>
          </cell>
          <cell r="H340">
            <v>45.695</v>
          </cell>
          <cell r="I340">
            <v>62.07</v>
          </cell>
        </row>
        <row r="341">
          <cell r="A341" t="str">
            <v>102015-002001</v>
          </cell>
          <cell r="B341" t="str">
            <v>SENSACIONAL BLANQUEADOR 20 L</v>
          </cell>
          <cell r="C341" t="str">
            <v>C000550</v>
          </cell>
          <cell r="D341" t="str">
            <v>DIANA JACOB BOLAÑOS</v>
          </cell>
          <cell r="E341">
            <v>1</v>
          </cell>
          <cell r="F341">
            <v>95.69</v>
          </cell>
          <cell r="G341">
            <v>28.33</v>
          </cell>
          <cell r="H341">
            <v>67.36</v>
          </cell>
          <cell r="I341">
            <v>95.69</v>
          </cell>
        </row>
        <row r="342">
          <cell r="A342" t="str">
            <v>102026-001001</v>
          </cell>
          <cell r="B342" t="str">
            <v>SENSACIONAL SUAVIZANTE 10 L</v>
          </cell>
          <cell r="C342" t="str">
            <v>C000550</v>
          </cell>
          <cell r="D342" t="str">
            <v>DIANA JACOB BOLAÑOS</v>
          </cell>
          <cell r="E342">
            <v>3</v>
          </cell>
          <cell r="F342">
            <v>250.86</v>
          </cell>
          <cell r="G342">
            <v>69.06</v>
          </cell>
          <cell r="H342">
            <v>60.6</v>
          </cell>
          <cell r="I342">
            <v>83.62</v>
          </cell>
        </row>
        <row r="343">
          <cell r="A343" t="str">
            <v>102029-001001</v>
          </cell>
          <cell r="B343" t="str">
            <v>SENSACIONAL DETERGENTE 10 L</v>
          </cell>
          <cell r="C343" t="str">
            <v>C000550</v>
          </cell>
          <cell r="D343" t="str">
            <v>DIANA JACOB BOLAÑOS</v>
          </cell>
          <cell r="E343">
            <v>2</v>
          </cell>
          <cell r="F343">
            <v>177.59</v>
          </cell>
          <cell r="G343">
            <v>78.27</v>
          </cell>
          <cell r="H343">
            <v>49.660000000000004</v>
          </cell>
          <cell r="I343">
            <v>88.795000000000002</v>
          </cell>
        </row>
        <row r="344">
          <cell r="A344" t="str">
            <v>101008-002001</v>
          </cell>
          <cell r="B344" t="str">
            <v>NOW BAÑOS Y AZULEJOS 20 L</v>
          </cell>
          <cell r="C344" t="str">
            <v>C000556</v>
          </cell>
          <cell r="D344" t="str">
            <v>GRUPO MUFESO SA DE CV</v>
          </cell>
          <cell r="E344">
            <v>1</v>
          </cell>
          <cell r="F344">
            <v>143.97</v>
          </cell>
          <cell r="G344">
            <v>51.46</v>
          </cell>
          <cell r="H344">
            <v>92.509999999999991</v>
          </cell>
          <cell r="I344">
            <v>143.97</v>
          </cell>
        </row>
        <row r="345">
          <cell r="A345" t="str">
            <v>101016-000281</v>
          </cell>
          <cell r="B345" t="str">
            <v>NOW LAVATRASTES LIMON 2.80 L MX</v>
          </cell>
          <cell r="C345" t="str">
            <v>C000556</v>
          </cell>
          <cell r="D345" t="str">
            <v>GRUPO MUFESO SA DE CV</v>
          </cell>
          <cell r="E345">
            <v>3</v>
          </cell>
          <cell r="F345">
            <v>129.31</v>
          </cell>
          <cell r="G345">
            <v>26.07</v>
          </cell>
          <cell r="H345">
            <v>34.413333333333334</v>
          </cell>
          <cell r="I345">
            <v>43.103333333333332</v>
          </cell>
        </row>
        <row r="346">
          <cell r="A346" t="str">
            <v>101021-001001</v>
          </cell>
          <cell r="B346" t="str">
            <v>NOW QUITAMANCHAS 10 L</v>
          </cell>
          <cell r="C346" t="str">
            <v>C000556</v>
          </cell>
          <cell r="D346" t="str">
            <v>GRUPO MUFESO SA DE CV</v>
          </cell>
          <cell r="E346">
            <v>10</v>
          </cell>
          <cell r="F346">
            <v>965.52</v>
          </cell>
          <cell r="G346">
            <v>279.73</v>
          </cell>
          <cell r="H346">
            <v>68.578999999999994</v>
          </cell>
          <cell r="I346">
            <v>96.551999999999992</v>
          </cell>
        </row>
        <row r="347">
          <cell r="A347" t="str">
            <v>102015-002001</v>
          </cell>
          <cell r="B347" t="str">
            <v>SENSACIONAL BLANQUEADOR 20 L</v>
          </cell>
          <cell r="C347" t="str">
            <v>C000556</v>
          </cell>
          <cell r="D347" t="str">
            <v>GRUPO MUFESO SA DE CV</v>
          </cell>
          <cell r="E347">
            <v>6</v>
          </cell>
          <cell r="F347">
            <v>574.14</v>
          </cell>
          <cell r="G347">
            <v>169.97</v>
          </cell>
          <cell r="H347">
            <v>67.361666666666665</v>
          </cell>
          <cell r="I347">
            <v>95.69</v>
          </cell>
        </row>
        <row r="348">
          <cell r="A348" t="str">
            <v>102026-002001</v>
          </cell>
          <cell r="B348" t="str">
            <v>SENSACIONAL SUAVIZANTE 20 L</v>
          </cell>
          <cell r="C348" t="str">
            <v>C000556</v>
          </cell>
          <cell r="D348" t="str">
            <v>GRUPO MUFESO SA DE CV</v>
          </cell>
          <cell r="E348">
            <v>5</v>
          </cell>
          <cell r="F348">
            <v>905.17</v>
          </cell>
          <cell r="G348">
            <v>-1309.47</v>
          </cell>
          <cell r="H348">
            <v>442.928</v>
          </cell>
          <cell r="I348">
            <v>181.03399999999999</v>
          </cell>
        </row>
        <row r="349">
          <cell r="A349" t="str">
            <v>102029-002001</v>
          </cell>
          <cell r="B349" t="str">
            <v>SENSACIONAL DETERGENTE 20 L</v>
          </cell>
          <cell r="C349" t="str">
            <v>C000556</v>
          </cell>
          <cell r="D349" t="str">
            <v>GRUPO MUFESO SA DE CV</v>
          </cell>
          <cell r="E349">
            <v>7</v>
          </cell>
          <cell r="F349">
            <v>1375.86</v>
          </cell>
          <cell r="G349">
            <v>522.4</v>
          </cell>
          <cell r="H349">
            <v>121.92285714285713</v>
          </cell>
          <cell r="I349">
            <v>196.55142857142854</v>
          </cell>
        </row>
        <row r="350">
          <cell r="A350" t="str">
            <v>101008-002001</v>
          </cell>
          <cell r="B350" t="str">
            <v>NOW BAÑOS Y AZULEJOS 20 L</v>
          </cell>
          <cell r="C350" t="str">
            <v>C000560</v>
          </cell>
          <cell r="D350" t="str">
            <v>MANUFACTURA DE ENVASES JUPITER, SA DE C.V.</v>
          </cell>
          <cell r="E350">
            <v>1</v>
          </cell>
          <cell r="F350">
            <v>143.97</v>
          </cell>
          <cell r="G350">
            <v>48.38</v>
          </cell>
          <cell r="H350">
            <v>95.59</v>
          </cell>
          <cell r="I350">
            <v>143.97</v>
          </cell>
        </row>
        <row r="351">
          <cell r="A351" t="str">
            <v>101019-001001</v>
          </cell>
          <cell r="B351" t="str">
            <v>NOW LIMPIADOR MANZANA CANELA 10 L</v>
          </cell>
          <cell r="C351" t="str">
            <v>C000572</v>
          </cell>
          <cell r="D351" t="str">
            <v>MIKICENTER GROUP DE MEXICO SA DE CV</v>
          </cell>
          <cell r="E351">
            <v>1</v>
          </cell>
          <cell r="F351">
            <v>62.07</v>
          </cell>
          <cell r="G351">
            <v>27.45</v>
          </cell>
          <cell r="H351">
            <v>34.620000000000005</v>
          </cell>
          <cell r="I351">
            <v>62.07</v>
          </cell>
        </row>
        <row r="352">
          <cell r="A352" t="str">
            <v>102015-002001</v>
          </cell>
          <cell r="B352" t="str">
            <v>SENSACIONAL BLANQUEADOR 20 L</v>
          </cell>
          <cell r="C352" t="str">
            <v>C000572</v>
          </cell>
          <cell r="D352" t="str">
            <v>MIKICENTER GROUP DE MEXICO SA DE CV</v>
          </cell>
          <cell r="E352">
            <v>1</v>
          </cell>
          <cell r="F352">
            <v>95.69</v>
          </cell>
          <cell r="G352">
            <v>28.33</v>
          </cell>
          <cell r="H352">
            <v>67.36</v>
          </cell>
          <cell r="I352">
            <v>95.69</v>
          </cell>
        </row>
        <row r="353">
          <cell r="A353" t="str">
            <v>102029-001001</v>
          </cell>
          <cell r="B353" t="str">
            <v>SENSACIONAL DETERGENTE 10 L</v>
          </cell>
          <cell r="C353" t="str">
            <v>C000572</v>
          </cell>
          <cell r="D353" t="str">
            <v>MIKICENTER GROUP DE MEXICO SA DE CV</v>
          </cell>
          <cell r="E353">
            <v>1</v>
          </cell>
          <cell r="F353">
            <v>88.79</v>
          </cell>
          <cell r="G353">
            <v>39.130000000000003</v>
          </cell>
          <cell r="H353">
            <v>49.660000000000004</v>
          </cell>
          <cell r="I353">
            <v>88.79</v>
          </cell>
        </row>
        <row r="354">
          <cell r="A354" t="str">
            <v>102015-100000</v>
          </cell>
          <cell r="B354" t="str">
            <v>SENSACIONAL BLANQUEADOR 1000 L</v>
          </cell>
          <cell r="C354" t="str">
            <v>C000576</v>
          </cell>
          <cell r="D354" t="str">
            <v>WENDY DAENA LIZARRAGA URBINA</v>
          </cell>
          <cell r="E354">
            <v>2</v>
          </cell>
          <cell r="F354">
            <v>4620.6899999999996</v>
          </cell>
          <cell r="G354">
            <v>1980.02</v>
          </cell>
          <cell r="H354">
            <v>1320.3349999999998</v>
          </cell>
          <cell r="I354">
            <v>2310.3449999999998</v>
          </cell>
        </row>
        <row r="355">
          <cell r="A355" t="str">
            <v>102026-100000</v>
          </cell>
          <cell r="B355" t="str">
            <v>SENSACIONAL SUAVIZANTE 1000 L</v>
          </cell>
          <cell r="C355" t="str">
            <v>C000576</v>
          </cell>
          <cell r="D355" t="str">
            <v>WENDY DAENA LIZARRAGA URBINA</v>
          </cell>
          <cell r="E355">
            <v>2</v>
          </cell>
          <cell r="F355">
            <v>13172.41</v>
          </cell>
          <cell r="G355">
            <v>3957.97</v>
          </cell>
          <cell r="H355">
            <v>4607.22</v>
          </cell>
          <cell r="I355">
            <v>6586.2049999999999</v>
          </cell>
        </row>
        <row r="356">
          <cell r="A356" t="str">
            <v>102029-100000</v>
          </cell>
          <cell r="B356" t="str">
            <v>SENSACIONAL DETERGENTE 1000 L</v>
          </cell>
          <cell r="C356" t="str">
            <v>C000576</v>
          </cell>
          <cell r="D356" t="str">
            <v>WENDY DAENA LIZARRAGA URBINA</v>
          </cell>
          <cell r="E356">
            <v>2</v>
          </cell>
          <cell r="F356">
            <v>13465.52</v>
          </cell>
          <cell r="G356">
            <v>4205.01</v>
          </cell>
          <cell r="H356">
            <v>4630.2550000000001</v>
          </cell>
          <cell r="I356">
            <v>6732.76</v>
          </cell>
        </row>
        <row r="357">
          <cell r="A357" t="str">
            <v>469999-000000</v>
          </cell>
          <cell r="B357" t="str">
            <v>CONTENEDOR NAT 1000 L VALV MARIPOSA</v>
          </cell>
          <cell r="C357" t="str">
            <v>C000576</v>
          </cell>
          <cell r="D357" t="str">
            <v>WENDY DAENA LIZARRAGA URBINA</v>
          </cell>
          <cell r="E357">
            <v>6</v>
          </cell>
          <cell r="F357">
            <v>7200</v>
          </cell>
          <cell r="G357">
            <v>0</v>
          </cell>
          <cell r="H357">
            <v>1200</v>
          </cell>
          <cell r="I357">
            <v>1200</v>
          </cell>
        </row>
        <row r="358">
          <cell r="A358" t="str">
            <v>101001-000101</v>
          </cell>
          <cell r="B358" t="str">
            <v>NOW DESENGRASANTE MULTIUSOS 1 L</v>
          </cell>
          <cell r="C358" t="str">
            <v>C000577</v>
          </cell>
          <cell r="D358" t="str">
            <v>LABOR AND TAX ADEP SA DE CV</v>
          </cell>
          <cell r="E358">
            <v>2</v>
          </cell>
          <cell r="F358">
            <v>36.21</v>
          </cell>
          <cell r="G358">
            <v>13.75</v>
          </cell>
          <cell r="H358">
            <v>11.23</v>
          </cell>
          <cell r="I358">
            <v>18.105</v>
          </cell>
        </row>
        <row r="359">
          <cell r="A359" t="str">
            <v>101004-000601</v>
          </cell>
          <cell r="B359" t="str">
            <v>NOW VIDRIOS Y SUPERFICIES 5/1 L</v>
          </cell>
          <cell r="C359" t="str">
            <v>C000577</v>
          </cell>
          <cell r="D359" t="str">
            <v>LABOR AND TAX ADEP SA DE CV</v>
          </cell>
          <cell r="E359">
            <v>1</v>
          </cell>
          <cell r="F359">
            <v>56.9</v>
          </cell>
          <cell r="G359">
            <v>23.07</v>
          </cell>
          <cell r="H359">
            <v>33.83</v>
          </cell>
          <cell r="I359">
            <v>56.9</v>
          </cell>
        </row>
        <row r="360">
          <cell r="A360" t="str">
            <v>101008-002001</v>
          </cell>
          <cell r="B360" t="str">
            <v>NOW BAÑOS Y AZULEJOS 20 L</v>
          </cell>
          <cell r="C360" t="str">
            <v>C000577</v>
          </cell>
          <cell r="D360" t="str">
            <v>LABOR AND TAX ADEP SA DE CV</v>
          </cell>
          <cell r="E360">
            <v>1</v>
          </cell>
          <cell r="F360">
            <v>143.97</v>
          </cell>
          <cell r="G360">
            <v>51.46</v>
          </cell>
          <cell r="H360">
            <v>92.509999999999991</v>
          </cell>
          <cell r="I360">
            <v>143.97</v>
          </cell>
        </row>
        <row r="361">
          <cell r="A361" t="str">
            <v>101017-002001</v>
          </cell>
          <cell r="B361" t="str">
            <v>NOW LIMPIADOR LIMON 20 L</v>
          </cell>
          <cell r="C361" t="str">
            <v>C000577</v>
          </cell>
          <cell r="D361" t="str">
            <v>LABOR AND TAX ADEP SA DE CV</v>
          </cell>
          <cell r="E361">
            <v>1</v>
          </cell>
          <cell r="F361">
            <v>143.97</v>
          </cell>
          <cell r="G361">
            <v>22.86</v>
          </cell>
          <cell r="H361">
            <v>121.11</v>
          </cell>
          <cell r="I361">
            <v>143.97</v>
          </cell>
        </row>
        <row r="362">
          <cell r="A362" t="str">
            <v>102015-002001</v>
          </cell>
          <cell r="B362" t="str">
            <v>SENSACIONAL BLANQUEADOR 20 L</v>
          </cell>
          <cell r="C362" t="str">
            <v>C000577</v>
          </cell>
          <cell r="D362" t="str">
            <v>LABOR AND TAX ADEP SA DE CV</v>
          </cell>
          <cell r="E362">
            <v>1</v>
          </cell>
          <cell r="F362">
            <v>95.69</v>
          </cell>
          <cell r="G362">
            <v>28.33</v>
          </cell>
          <cell r="H362">
            <v>67.36</v>
          </cell>
          <cell r="I362">
            <v>95.69</v>
          </cell>
        </row>
        <row r="363">
          <cell r="A363" t="str">
            <v>101001-002001</v>
          </cell>
          <cell r="B363" t="str">
            <v>NOW DESENGRASANTE MULTIUSOS 20 L</v>
          </cell>
          <cell r="C363" t="str">
            <v>C000578</v>
          </cell>
          <cell r="D363" t="str">
            <v>SARA SANCHEZ BALDERAS</v>
          </cell>
          <cell r="E363">
            <v>16</v>
          </cell>
          <cell r="F363">
            <v>2303.4499999999998</v>
          </cell>
          <cell r="G363">
            <v>702.45</v>
          </cell>
          <cell r="H363">
            <v>100.06249999999999</v>
          </cell>
          <cell r="I363">
            <v>143.96562499999999</v>
          </cell>
        </row>
        <row r="364">
          <cell r="A364" t="str">
            <v>101008-002001</v>
          </cell>
          <cell r="B364" t="str">
            <v>NOW BAÑOS Y AZULEJOS 20 L</v>
          </cell>
          <cell r="C364" t="str">
            <v>C000578</v>
          </cell>
          <cell r="D364" t="str">
            <v>SARA SANCHEZ BALDERAS</v>
          </cell>
          <cell r="E364">
            <v>15</v>
          </cell>
          <cell r="F364">
            <v>2159.48</v>
          </cell>
          <cell r="G364">
            <v>725.59</v>
          </cell>
          <cell r="H364">
            <v>95.592666666666659</v>
          </cell>
          <cell r="I364">
            <v>143.96533333333335</v>
          </cell>
        </row>
        <row r="365">
          <cell r="A365" t="str">
            <v>101016-000281</v>
          </cell>
          <cell r="B365" t="str">
            <v>NOW LAVATRASTES LIMON 2.80 L MX</v>
          </cell>
          <cell r="C365" t="str">
            <v>C000578</v>
          </cell>
          <cell r="D365" t="str">
            <v>SARA SANCHEZ BALDERAS</v>
          </cell>
          <cell r="E365">
            <v>2</v>
          </cell>
          <cell r="F365">
            <v>86.21</v>
          </cell>
          <cell r="G365">
            <v>13.92</v>
          </cell>
          <cell r="H365">
            <v>36.144999999999996</v>
          </cell>
          <cell r="I365">
            <v>43.104999999999997</v>
          </cell>
        </row>
        <row r="366">
          <cell r="A366" t="str">
            <v>101017-002001</v>
          </cell>
          <cell r="B366" t="str">
            <v>NOW LIMPIADOR LIMON 20 L</v>
          </cell>
          <cell r="C366" t="str">
            <v>C000578</v>
          </cell>
          <cell r="D366" t="str">
            <v>SARA SANCHEZ BALDERAS</v>
          </cell>
          <cell r="E366">
            <v>15</v>
          </cell>
          <cell r="F366">
            <v>2159.48</v>
          </cell>
          <cell r="G366">
            <v>342.81</v>
          </cell>
          <cell r="H366">
            <v>121.11133333333333</v>
          </cell>
          <cell r="I366">
            <v>143.96533333333335</v>
          </cell>
        </row>
        <row r="367">
          <cell r="A367" t="str">
            <v>102002-000501</v>
          </cell>
          <cell r="B367" t="str">
            <v>SENSACIONAL LIMPIADOR LAVANDA 5 L</v>
          </cell>
          <cell r="C367" t="str">
            <v>C000578</v>
          </cell>
          <cell r="D367" t="str">
            <v>SARA SANCHEZ BALDERAS</v>
          </cell>
          <cell r="E367">
            <v>1</v>
          </cell>
          <cell r="F367">
            <v>33.619999999999997</v>
          </cell>
          <cell r="G367">
            <v>8.94</v>
          </cell>
          <cell r="H367">
            <v>24.68</v>
          </cell>
          <cell r="I367">
            <v>33.619999999999997</v>
          </cell>
        </row>
        <row r="368">
          <cell r="A368" t="str">
            <v>101017-002001</v>
          </cell>
          <cell r="B368" t="str">
            <v>NOW LIMPIADOR LIMON 20 L</v>
          </cell>
          <cell r="C368" t="str">
            <v>C000579</v>
          </cell>
          <cell r="D368" t="str">
            <v>SIMON VACA VELAZQUEZ</v>
          </cell>
          <cell r="E368">
            <v>2</v>
          </cell>
          <cell r="F368">
            <v>287.93</v>
          </cell>
          <cell r="G368">
            <v>45.71</v>
          </cell>
          <cell r="H368">
            <v>121.11</v>
          </cell>
          <cell r="I368">
            <v>143.965</v>
          </cell>
        </row>
        <row r="369">
          <cell r="A369" t="str">
            <v>102002-002001</v>
          </cell>
          <cell r="B369" t="str">
            <v>SENSACIONAL LIMPIADOR LAVANDA 20 L</v>
          </cell>
          <cell r="C369" t="str">
            <v>C000579</v>
          </cell>
          <cell r="D369" t="str">
            <v>SIMON VACA VELAZQUEZ</v>
          </cell>
          <cell r="E369">
            <v>2</v>
          </cell>
          <cell r="F369">
            <v>287.93</v>
          </cell>
          <cell r="G369">
            <v>102.56</v>
          </cell>
          <cell r="H369">
            <v>92.685000000000002</v>
          </cell>
          <cell r="I369">
            <v>143.965</v>
          </cell>
        </row>
        <row r="370">
          <cell r="A370" t="str">
            <v>102015-002001</v>
          </cell>
          <cell r="B370" t="str">
            <v>SENSACIONAL BLANQUEADOR 20 L</v>
          </cell>
          <cell r="C370" t="str">
            <v>C000579</v>
          </cell>
          <cell r="D370" t="str">
            <v>SIMON VACA VELAZQUEZ</v>
          </cell>
          <cell r="E370">
            <v>2</v>
          </cell>
          <cell r="F370">
            <v>191.38</v>
          </cell>
          <cell r="G370">
            <v>53.71</v>
          </cell>
          <cell r="H370">
            <v>68.834999999999994</v>
          </cell>
          <cell r="I370">
            <v>95.69</v>
          </cell>
        </row>
        <row r="371">
          <cell r="A371" t="str">
            <v>101016-000281</v>
          </cell>
          <cell r="B371" t="str">
            <v>NOW LAVATRASTES LIMON 2.80 L MX</v>
          </cell>
          <cell r="C371" t="str">
            <v>C000580</v>
          </cell>
          <cell r="D371" t="str">
            <v>HURTADO GARCIA MARIA</v>
          </cell>
          <cell r="E371">
            <v>6</v>
          </cell>
          <cell r="F371">
            <v>258.62</v>
          </cell>
          <cell r="G371">
            <v>42.03</v>
          </cell>
          <cell r="H371">
            <v>36.098333333333336</v>
          </cell>
          <cell r="I371">
            <v>43.103333333333332</v>
          </cell>
        </row>
        <row r="372">
          <cell r="A372" t="str">
            <v>101017-002001</v>
          </cell>
          <cell r="B372" t="str">
            <v>NOW LIMPIADOR LIMON 20 L</v>
          </cell>
          <cell r="C372" t="str">
            <v>C000580</v>
          </cell>
          <cell r="D372" t="str">
            <v>HURTADO GARCIA MARIA</v>
          </cell>
          <cell r="E372">
            <v>2</v>
          </cell>
          <cell r="F372">
            <v>287.93</v>
          </cell>
          <cell r="G372">
            <v>45.71</v>
          </cell>
          <cell r="H372">
            <v>121.11</v>
          </cell>
          <cell r="I372">
            <v>143.965</v>
          </cell>
        </row>
        <row r="373">
          <cell r="A373" t="str">
            <v>102004-002001</v>
          </cell>
          <cell r="B373" t="str">
            <v>SENSACIONAL LIMPIADOR PINO 20 L</v>
          </cell>
          <cell r="C373" t="str">
            <v>C000580</v>
          </cell>
          <cell r="D373" t="str">
            <v>HURTADO GARCIA MARIA</v>
          </cell>
          <cell r="E373">
            <v>1</v>
          </cell>
          <cell r="F373">
            <v>143.97</v>
          </cell>
          <cell r="G373">
            <v>41.42</v>
          </cell>
          <cell r="H373">
            <v>102.55</v>
          </cell>
          <cell r="I373">
            <v>143.97</v>
          </cell>
        </row>
        <row r="374">
          <cell r="A374" t="str">
            <v>102029-002001</v>
          </cell>
          <cell r="B374" t="str">
            <v>SENSACIONAL DETERGENTE 20 L</v>
          </cell>
          <cell r="C374" t="str">
            <v>C000580</v>
          </cell>
          <cell r="D374" t="str">
            <v>HURTADO GARCIA MARIA</v>
          </cell>
          <cell r="E374">
            <v>2</v>
          </cell>
          <cell r="F374">
            <v>393.1</v>
          </cell>
          <cell r="G374">
            <v>149.25</v>
          </cell>
          <cell r="H374">
            <v>121.92500000000001</v>
          </cell>
          <cell r="I374">
            <v>196.55</v>
          </cell>
        </row>
        <row r="375">
          <cell r="A375" t="str">
            <v>102002-002001</v>
          </cell>
          <cell r="B375" t="str">
            <v>SENSACIONAL LIMPIADOR LAVANDA 20 L</v>
          </cell>
          <cell r="C375" t="str">
            <v>C00323</v>
          </cell>
          <cell r="D375" t="str">
            <v>HYDRATEC SYS SA DE CV</v>
          </cell>
          <cell r="E375">
            <v>1</v>
          </cell>
          <cell r="F375">
            <v>143.97</v>
          </cell>
          <cell r="G375">
            <v>51.28</v>
          </cell>
          <cell r="H375">
            <v>92.69</v>
          </cell>
          <cell r="I375">
            <v>143.97</v>
          </cell>
        </row>
        <row r="376">
          <cell r="A376" t="str">
            <v>102029-002001</v>
          </cell>
          <cell r="B376" t="str">
            <v>SENSACIONAL DETERGENTE 20 L</v>
          </cell>
          <cell r="C376" t="str">
            <v>C00323</v>
          </cell>
          <cell r="D376" t="str">
            <v>HYDRATEC SYS SA DE CV</v>
          </cell>
          <cell r="E376">
            <v>1</v>
          </cell>
          <cell r="F376">
            <v>196.55</v>
          </cell>
          <cell r="G376">
            <v>74.63</v>
          </cell>
          <cell r="H376">
            <v>121.92000000000002</v>
          </cell>
          <cell r="I376">
            <v>196.55</v>
          </cell>
        </row>
        <row r="381">
          <cell r="A381" t="str">
            <v>100000-000100</v>
          </cell>
          <cell r="B381" t="str">
            <v>VENTA DE DESPERDICIO INDUSTRIAL</v>
          </cell>
          <cell r="C381" t="str">
            <v>C000077</v>
          </cell>
          <cell r="D381" t="str">
            <v>VENTA DESPERDICIO INDUSTRIAL</v>
          </cell>
          <cell r="E381">
            <v>1</v>
          </cell>
          <cell r="F381">
            <v>13000</v>
          </cell>
          <cell r="G381">
            <v>13000</v>
          </cell>
          <cell r="H381">
            <v>0</v>
          </cell>
        </row>
        <row r="382">
          <cell r="A382" t="str">
            <v>100000-000202</v>
          </cell>
          <cell r="B382" t="str">
            <v>CARGOS  VARIOS</v>
          </cell>
          <cell r="C382" t="str">
            <v>C000078</v>
          </cell>
          <cell r="D382" t="str">
            <v>EMPLEADOS VARIOS</v>
          </cell>
          <cell r="E382">
            <v>1</v>
          </cell>
          <cell r="F382">
            <v>19772.810000000001</v>
          </cell>
          <cell r="G382">
            <v>19772.810000000001</v>
          </cell>
          <cell r="H382">
            <v>0</v>
          </cell>
        </row>
        <row r="383">
          <cell r="A383" t="str">
            <v>100000-000202</v>
          </cell>
          <cell r="B383" t="str">
            <v>CARGOS  VARIOS</v>
          </cell>
          <cell r="C383" t="str">
            <v>C000366</v>
          </cell>
          <cell r="D383" t="str">
            <v>TRANSPORTES VEINTITRES, S DE RL DE C.V.</v>
          </cell>
          <cell r="E383">
            <v>7</v>
          </cell>
          <cell r="F383">
            <v>25164.6</v>
          </cell>
          <cell r="G383">
            <v>25164.6</v>
          </cell>
          <cell r="H383">
            <v>0</v>
          </cell>
        </row>
        <row r="384">
          <cell r="A384" t="str">
            <v>100000-000202</v>
          </cell>
          <cell r="B384" t="str">
            <v>CARGOS  VARIOS</v>
          </cell>
          <cell r="C384" t="str">
            <v>C000370</v>
          </cell>
          <cell r="D384" t="str">
            <v>TRANSPORTES LOGIEXPRESS, SA DE C.V.</v>
          </cell>
          <cell r="E384">
            <v>3</v>
          </cell>
          <cell r="F384">
            <v>27137.89</v>
          </cell>
          <cell r="G384">
            <v>27137.89</v>
          </cell>
          <cell r="H384">
            <v>0</v>
          </cell>
        </row>
        <row r="385">
          <cell r="A385" t="str">
            <v>100000-000202</v>
          </cell>
          <cell r="B385" t="str">
            <v>CARGOS  VARIOS</v>
          </cell>
          <cell r="C385" t="str">
            <v>C000487</v>
          </cell>
          <cell r="D385" t="str">
            <v>LOGISTICA LAROYE SA DE CV</v>
          </cell>
          <cell r="E385">
            <v>2</v>
          </cell>
          <cell r="F385">
            <v>10606.14</v>
          </cell>
          <cell r="G385">
            <v>10606.14</v>
          </cell>
          <cell r="H385">
            <v>0</v>
          </cell>
        </row>
        <row r="386">
          <cell r="A386" t="str">
            <v>100000-100001</v>
          </cell>
          <cell r="B386" t="str">
            <v>IMPLEMENTOS</v>
          </cell>
          <cell r="C386" t="str">
            <v>C000496</v>
          </cell>
          <cell r="D386" t="str">
            <v>SYMRISE, S DE RL. DE C.V.</v>
          </cell>
          <cell r="E386">
            <v>372</v>
          </cell>
          <cell r="F386">
            <v>65804.490000000005</v>
          </cell>
          <cell r="G386">
            <v>65804.490000000005</v>
          </cell>
          <cell r="H386">
            <v>0</v>
          </cell>
        </row>
        <row r="387">
          <cell r="A387" t="str">
            <v>100000-100001</v>
          </cell>
          <cell r="B387" t="str">
            <v>IMPLEMENTOS</v>
          </cell>
          <cell r="C387" t="str">
            <v>C000503</v>
          </cell>
          <cell r="D387" t="str">
            <v>ADMINISTRADORA DE INMUEBLES Y NEGOCIOS COPE S DE RL DE CV</v>
          </cell>
          <cell r="E387">
            <v>1</v>
          </cell>
          <cell r="F387">
            <v>1247.19</v>
          </cell>
          <cell r="G387">
            <v>1247.19</v>
          </cell>
          <cell r="H387">
            <v>0</v>
          </cell>
        </row>
        <row r="472">
          <cell r="L472" t="str">
            <v>101001-000101</v>
          </cell>
          <cell r="M472">
            <v>1378.4299999999998</v>
          </cell>
        </row>
        <row r="473">
          <cell r="L473" t="str">
            <v>101001-000601</v>
          </cell>
          <cell r="M473">
            <v>2949.7000000000003</v>
          </cell>
        </row>
        <row r="474">
          <cell r="L474" t="str">
            <v>101001-002001</v>
          </cell>
          <cell r="M474">
            <v>9953.7942253521123</v>
          </cell>
        </row>
        <row r="475">
          <cell r="L475" t="str">
            <v>101001-100000</v>
          </cell>
          <cell r="M475">
            <v>4905.17</v>
          </cell>
        </row>
        <row r="476">
          <cell r="L476" t="str">
            <v>101003-000101</v>
          </cell>
          <cell r="M476">
            <v>2624.9833333333336</v>
          </cell>
        </row>
        <row r="477">
          <cell r="L477" t="str">
            <v>101003-002001</v>
          </cell>
          <cell r="M477">
            <v>603.44333333333338</v>
          </cell>
        </row>
        <row r="478">
          <cell r="L478" t="str">
            <v>101004-000101</v>
          </cell>
          <cell r="M478">
            <v>724.13333333333344</v>
          </cell>
        </row>
        <row r="479">
          <cell r="L479" t="str">
            <v>101004-000110</v>
          </cell>
          <cell r="M479">
            <v>88.001851851851853</v>
          </cell>
        </row>
        <row r="480">
          <cell r="L480" t="str">
            <v>101004-000601</v>
          </cell>
          <cell r="M480">
            <v>222.76399999999998</v>
          </cell>
        </row>
        <row r="481">
          <cell r="L481" t="str">
            <v>101008-000101</v>
          </cell>
          <cell r="M481">
            <v>1339.6394117647058</v>
          </cell>
        </row>
        <row r="482">
          <cell r="L482" t="str">
            <v>101008-000601</v>
          </cell>
          <cell r="M482">
            <v>11879.599433962261</v>
          </cell>
        </row>
        <row r="483">
          <cell r="L483" t="str">
            <v>101008-002001</v>
          </cell>
          <cell r="M483">
            <v>17655.918367346942</v>
          </cell>
        </row>
        <row r="484">
          <cell r="L484" t="str">
            <v>101008-100000</v>
          </cell>
          <cell r="M484">
            <v>5043.1049999999996</v>
          </cell>
        </row>
        <row r="485">
          <cell r="L485" t="str">
            <v>101016-000281</v>
          </cell>
          <cell r="M485">
            <v>4709.7359375000005</v>
          </cell>
        </row>
        <row r="486">
          <cell r="L486" t="str">
            <v>101017-000201</v>
          </cell>
          <cell r="M486">
            <v>108.61999999999999</v>
          </cell>
        </row>
        <row r="487">
          <cell r="L487" t="str">
            <v>101017-000501</v>
          </cell>
          <cell r="M487">
            <v>2521.4999999999991</v>
          </cell>
        </row>
        <row r="488">
          <cell r="L488" t="str">
            <v>101017-001001</v>
          </cell>
          <cell r="M488">
            <v>3786.2389830508478</v>
          </cell>
        </row>
        <row r="489">
          <cell r="L489" t="str">
            <v>101017-002001</v>
          </cell>
          <cell r="M489">
            <v>7054.3666666666668</v>
          </cell>
        </row>
        <row r="490">
          <cell r="L490" t="str">
            <v>101017-100000</v>
          </cell>
          <cell r="M490">
            <v>4948.28</v>
          </cell>
        </row>
        <row r="491">
          <cell r="L491" t="str">
            <v>101019-001001</v>
          </cell>
          <cell r="M491">
            <v>1365.5308333333332</v>
          </cell>
        </row>
        <row r="492">
          <cell r="L492" t="str">
            <v>101019-002002</v>
          </cell>
          <cell r="M492">
            <v>719.85</v>
          </cell>
        </row>
        <row r="493">
          <cell r="L493" t="str">
            <v>101021-000901</v>
          </cell>
          <cell r="M493">
            <v>870.6954545454546</v>
          </cell>
        </row>
        <row r="494">
          <cell r="L494" t="str">
            <v>101021-001001</v>
          </cell>
          <cell r="M494">
            <v>5020.5999999999995</v>
          </cell>
        </row>
        <row r="495">
          <cell r="L495" t="str">
            <v>102002-000501</v>
          </cell>
          <cell r="M495">
            <v>802.40432432432431</v>
          </cell>
        </row>
        <row r="496">
          <cell r="L496" t="str">
            <v>102002-001001</v>
          </cell>
          <cell r="M496">
            <v>1991.36</v>
          </cell>
        </row>
        <row r="497">
          <cell r="L497" t="str">
            <v>102002-002001</v>
          </cell>
          <cell r="M497">
            <v>10653.498800000001</v>
          </cell>
        </row>
        <row r="498">
          <cell r="L498" t="str">
            <v>102002-100000</v>
          </cell>
          <cell r="M498">
            <v>4646.55</v>
          </cell>
        </row>
        <row r="499">
          <cell r="L499" t="str">
            <v>102004-000501</v>
          </cell>
          <cell r="M499">
            <v>369.82</v>
          </cell>
        </row>
        <row r="500">
          <cell r="L500" t="str">
            <v>102004-001001</v>
          </cell>
          <cell r="M500">
            <v>2917.29</v>
          </cell>
        </row>
        <row r="501">
          <cell r="L501" t="str">
            <v>102004-002001</v>
          </cell>
          <cell r="M501">
            <v>4807.8407142857141</v>
          </cell>
        </row>
        <row r="502">
          <cell r="L502" t="str">
            <v>102015-002001</v>
          </cell>
          <cell r="M502">
            <v>4569.13</v>
          </cell>
        </row>
        <row r="503">
          <cell r="L503" t="str">
            <v>102015-100000</v>
          </cell>
          <cell r="M503">
            <v>4758.6200000000008</v>
          </cell>
        </row>
        <row r="504">
          <cell r="L504" t="str">
            <v>102026-000501</v>
          </cell>
          <cell r="M504">
            <v>4393.1523404255313</v>
          </cell>
        </row>
        <row r="505">
          <cell r="L505" t="str">
            <v>102026-001001</v>
          </cell>
          <cell r="M505">
            <v>8962.7830985915498</v>
          </cell>
        </row>
        <row r="506">
          <cell r="L506" t="str">
            <v>102026-002001</v>
          </cell>
          <cell r="M506">
            <v>28577.64515624999</v>
          </cell>
        </row>
        <row r="507">
          <cell r="L507" t="str">
            <v>102026-020801</v>
          </cell>
          <cell r="M507">
            <v>1905.17</v>
          </cell>
        </row>
        <row r="508">
          <cell r="L508" t="str">
            <v>102026-100000</v>
          </cell>
          <cell r="M508">
            <v>27034.48</v>
          </cell>
        </row>
        <row r="509">
          <cell r="L509" t="str">
            <v>102029-000501</v>
          </cell>
          <cell r="M509">
            <v>4931.0231578947369</v>
          </cell>
        </row>
        <row r="510">
          <cell r="L510" t="str">
            <v>102029-001001</v>
          </cell>
          <cell r="M510">
            <v>9056.8306578947359</v>
          </cell>
        </row>
        <row r="511">
          <cell r="L511" t="str">
            <v>102029-002001</v>
          </cell>
          <cell r="M511">
            <v>36217.581694915258</v>
          </cell>
        </row>
        <row r="512">
          <cell r="L512" t="str">
            <v>102029-020801</v>
          </cell>
          <cell r="M512">
            <v>2025.86</v>
          </cell>
        </row>
        <row r="513">
          <cell r="L513" t="str">
            <v>102029-100000</v>
          </cell>
          <cell r="M513">
            <v>19887.93</v>
          </cell>
        </row>
        <row r="514">
          <cell r="L514" t="str">
            <v>103001-001891</v>
          </cell>
          <cell r="M514">
            <v>1140.1866666666667</v>
          </cell>
        </row>
        <row r="515">
          <cell r="L515" t="str">
            <v>105000-000901</v>
          </cell>
          <cell r="M515">
            <v>1331.998181818182</v>
          </cell>
        </row>
        <row r="516">
          <cell r="L516" t="str">
            <v>105001-000901</v>
          </cell>
          <cell r="M516">
            <v>269.82</v>
          </cell>
        </row>
        <row r="517">
          <cell r="L517" t="str">
            <v>105002-000901</v>
          </cell>
          <cell r="M517">
            <v>3377.9212500000003</v>
          </cell>
        </row>
        <row r="518">
          <cell r="L518" t="str">
            <v>469999-000000</v>
          </cell>
          <cell r="M518">
            <v>7200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B-37"/>
      <sheetName val="Compras Febrero"/>
      <sheetName val="Base Feb17"/>
      <sheetName val="Hoja1"/>
      <sheetName val="Proveedores"/>
    </sheetNames>
    <sheetDataSet>
      <sheetData sheetId="0"/>
      <sheetData sheetId="1"/>
      <sheetData sheetId="2"/>
      <sheetData sheetId="3"/>
      <sheetData sheetId="4">
        <row r="16">
          <cell r="G16" t="str">
            <v>P000002</v>
          </cell>
          <cell r="H16" t="str">
            <v>INDUSTRIAS BUINMOR, S.A. DE  C.V.</v>
          </cell>
        </row>
        <row r="17">
          <cell r="G17" t="str">
            <v>P000004</v>
          </cell>
          <cell r="H17" t="str">
            <v>CENTURY LABORATORIES, SA DE CV</v>
          </cell>
        </row>
        <row r="18">
          <cell r="G18" t="str">
            <v>P000008</v>
          </cell>
          <cell r="H18" t="str">
            <v>TALOQUIMIA, S.A. DE C.V.</v>
          </cell>
        </row>
        <row r="19">
          <cell r="G19" t="str">
            <v>P000014</v>
          </cell>
          <cell r="H19" t="str">
            <v>MOLDES Y PLASTICOS DE MONTERREY, S.A. DE C.V.</v>
          </cell>
        </row>
        <row r="20">
          <cell r="G20" t="str">
            <v>P000019</v>
          </cell>
          <cell r="H20" t="str">
            <v>INDUSTRIA COSMETICA COR, S.A. DE C.V.</v>
          </cell>
        </row>
        <row r="21">
          <cell r="G21" t="str">
            <v>P000020</v>
          </cell>
          <cell r="H21" t="str">
            <v>CHEP MEXICO, S.A. DE C.V.</v>
          </cell>
        </row>
        <row r="22">
          <cell r="G22" t="str">
            <v>P000022</v>
          </cell>
          <cell r="H22" t="str">
            <v>QUIMI KAO S.A DE C.V.</v>
          </cell>
        </row>
        <row r="23">
          <cell r="G23" t="str">
            <v>P000024</v>
          </cell>
          <cell r="H23" t="str">
            <v>POCHTECA MATERIAS PRIMAS S.A DE C.V</v>
          </cell>
        </row>
        <row r="24">
          <cell r="G24" t="str">
            <v>P0000254</v>
          </cell>
          <cell r="H24" t="str">
            <v>GUALA DISPENSING MEXICO, SA DE CV</v>
          </cell>
        </row>
        <row r="25">
          <cell r="G25" t="str">
            <v>P000027</v>
          </cell>
          <cell r="H25" t="str">
            <v>QUIMICA DELTA S.A DE C.V.</v>
          </cell>
        </row>
        <row r="26">
          <cell r="G26" t="str">
            <v>P000036</v>
          </cell>
          <cell r="H26" t="str">
            <v>EUROQUÍMICA S.A. DE C.V.</v>
          </cell>
        </row>
        <row r="27">
          <cell r="G27" t="str">
            <v>P000043</v>
          </cell>
          <cell r="H27" t="str">
            <v>ALVEG DISTRIBUCION QUIMICA, S.A. DE C.V.</v>
          </cell>
        </row>
        <row r="28">
          <cell r="G28" t="str">
            <v>P000044</v>
          </cell>
          <cell r="H28" t="str">
            <v>SALVADOR CORREA GARCIA LEON</v>
          </cell>
        </row>
        <row r="29">
          <cell r="G29" t="str">
            <v>P000057</v>
          </cell>
          <cell r="H29" t="str">
            <v>TENSOACTIVOS Y ESPECIALIDADES, S.A. DE C.V.</v>
          </cell>
        </row>
        <row r="30">
          <cell r="G30" t="str">
            <v>P000058</v>
          </cell>
          <cell r="H30" t="str">
            <v>EDIPLAST, S.A. DE C.V.</v>
          </cell>
        </row>
        <row r="31">
          <cell r="G31" t="str">
            <v>P000060</v>
          </cell>
          <cell r="H31" t="str">
            <v>BASF MEXICANA, S.A. DE C.V.</v>
          </cell>
        </row>
        <row r="32">
          <cell r="G32" t="str">
            <v>P000071</v>
          </cell>
          <cell r="H32" t="str">
            <v>SYMRISE, S. DE R.L. DE C.V.</v>
          </cell>
        </row>
        <row r="33">
          <cell r="G33" t="str">
            <v>P000075</v>
          </cell>
          <cell r="H33" t="str">
            <v>HJB QUIMICA INTERNACIONAL, SA DE CV</v>
          </cell>
        </row>
        <row r="34">
          <cell r="G34" t="str">
            <v>P000077</v>
          </cell>
          <cell r="H34" t="str">
            <v>EXTRACTOS SIGMA, SA DE CV</v>
          </cell>
        </row>
        <row r="35">
          <cell r="G35" t="str">
            <v>P000197</v>
          </cell>
          <cell r="H35" t="str">
            <v>BIENES DE EQUIPO LIGERO, CONSTRUCCION Y ASESORAMIENTO, SA DE CV</v>
          </cell>
        </row>
        <row r="36">
          <cell r="G36" t="str">
            <v>P000310</v>
          </cell>
          <cell r="H36" t="str">
            <v>ACABADOS DE PAPELES SATINADOS Y ABSORBENTES, SA DE CV</v>
          </cell>
        </row>
        <row r="37">
          <cell r="G37" t="str">
            <v>P000361</v>
          </cell>
          <cell r="H37" t="str">
            <v>ULTRA CHEM, S DE RL DE CV</v>
          </cell>
        </row>
        <row r="38">
          <cell r="G38" t="str">
            <v>P000365</v>
          </cell>
          <cell r="H38" t="str">
            <v>REGIO EMPAQUE, SA DE CV</v>
          </cell>
        </row>
        <row r="39">
          <cell r="G39" t="str">
            <v>P000393</v>
          </cell>
          <cell r="H39" t="str">
            <v>IGNACIO ANDRADE CALDERON</v>
          </cell>
        </row>
        <row r="40">
          <cell r="G40" t="str">
            <v>P000395</v>
          </cell>
          <cell r="H40" t="str">
            <v>ASHLAND CHEMICAL DE MEXICO, S.A. DE C.V.</v>
          </cell>
        </row>
        <row r="41">
          <cell r="G41" t="str">
            <v>P000439</v>
          </cell>
          <cell r="H41" t="str">
            <v>MOISES DANIEL MARTINEZ ROMERO</v>
          </cell>
        </row>
        <row r="42">
          <cell r="G42" t="str">
            <v>P000455</v>
          </cell>
          <cell r="H42" t="str">
            <v>PORTOLA PACKAGING INC.MEXICO, S.A. DE C.V.</v>
          </cell>
        </row>
        <row r="43">
          <cell r="G43" t="str">
            <v>P000474</v>
          </cell>
          <cell r="H43" t="str">
            <v>QM COMERCIALIZADORA, SA DE CV</v>
          </cell>
        </row>
        <row r="44">
          <cell r="G44" t="str">
            <v>P000533</v>
          </cell>
          <cell r="H44" t="str">
            <v>ENMEX, SA DE CV</v>
          </cell>
        </row>
        <row r="45">
          <cell r="G45" t="str">
            <v>P000538</v>
          </cell>
          <cell r="H45" t="str">
            <v>BPREX PLASTIC PACKAGING DE MÉXICO S.A. DE C.V.</v>
          </cell>
        </row>
        <row r="46">
          <cell r="G46" t="str">
            <v>P000548</v>
          </cell>
          <cell r="H46" t="str">
            <v>REFREPET S.A. DE C.V.</v>
          </cell>
        </row>
        <row r="47">
          <cell r="G47" t="str">
            <v>P000592</v>
          </cell>
          <cell r="H47" t="str">
            <v>ETIPLAS SA DE CV</v>
          </cell>
        </row>
        <row r="48">
          <cell r="G48" t="str">
            <v>P000622</v>
          </cell>
          <cell r="H48" t="str">
            <v>EMPAQUE Y DISEÑO S.A. DE C.V.</v>
          </cell>
        </row>
        <row r="49">
          <cell r="G49" t="str">
            <v>P000648</v>
          </cell>
          <cell r="H49" t="str">
            <v>ROBOTICA Y DISEÑO, SA DE CV</v>
          </cell>
        </row>
        <row r="50">
          <cell r="G50" t="str">
            <v>P000670</v>
          </cell>
          <cell r="H50" t="str">
            <v>BAUMGARTEN MEXICO SA DE CV</v>
          </cell>
        </row>
        <row r="51">
          <cell r="G51" t="str">
            <v>P000671</v>
          </cell>
          <cell r="H51" t="str">
            <v>FISCHER SA DE CV</v>
          </cell>
        </row>
        <row r="52">
          <cell r="G52" t="str">
            <v>P000680</v>
          </cell>
          <cell r="H52" t="str">
            <v>ETIQUETAS CCL, SA DE CV</v>
          </cell>
        </row>
        <row r="53">
          <cell r="G53" t="str">
            <v>P000683</v>
          </cell>
          <cell r="H53" t="str">
            <v>INDUSTRIA QUIMICA DEL ISTMO, S.A. DE C.V.</v>
          </cell>
        </row>
        <row r="54">
          <cell r="G54" t="str">
            <v>P000686</v>
          </cell>
          <cell r="H54" t="str">
            <v>JAVIER SAÑUDO Y SUCESORES, SA DE CV</v>
          </cell>
        </row>
        <row r="55">
          <cell r="G55" t="str">
            <v>P000690</v>
          </cell>
          <cell r="H55" t="str">
            <v>CORPORATIVO SANDUZE S.A DE C.V</v>
          </cell>
        </row>
        <row r="56">
          <cell r="G56" t="str">
            <v>P000693</v>
          </cell>
          <cell r="H56" t="str">
            <v>MANUFACTURA DE ENVASES JUPITER S.A DE C.V</v>
          </cell>
        </row>
        <row r="57">
          <cell r="G57" t="str">
            <v>P000701</v>
          </cell>
          <cell r="H57" t="str">
            <v>BIOELEMENTAL CHEMICALS, SA DE CV</v>
          </cell>
        </row>
        <row r="58">
          <cell r="G58" t="str">
            <v>P000732</v>
          </cell>
          <cell r="H58" t="str">
            <v>PEROXYCHEM MEXICO S DE RL DE CV</v>
          </cell>
        </row>
        <row r="59">
          <cell r="G59" t="str">
            <v>P000739</v>
          </cell>
          <cell r="H59" t="str">
            <v>GRUPO ASELAC, SA DE CV</v>
          </cell>
        </row>
        <row r="60">
          <cell r="G60" t="str">
            <v>P000741</v>
          </cell>
          <cell r="H60" t="str">
            <v>QUIMICA VAID, SA DE CV</v>
          </cell>
        </row>
        <row r="61">
          <cell r="G61" t="str">
            <v>P000743</v>
          </cell>
          <cell r="H61" t="str">
            <v>ESPECIALIDADES QUIMICAS VIAR, SA DE CV</v>
          </cell>
        </row>
        <row r="62">
          <cell r="G62" t="str">
            <v>P000748</v>
          </cell>
          <cell r="H62" t="str">
            <v>DR. JOSE POLAK, SA DE CV</v>
          </cell>
        </row>
        <row r="63">
          <cell r="G63" t="str">
            <v>P000777</v>
          </cell>
          <cell r="H63" t="str">
            <v>JANEL, S.A. DE C.V.</v>
          </cell>
        </row>
        <row r="64">
          <cell r="G64" t="str">
            <v>P000780</v>
          </cell>
          <cell r="H64" t="str">
            <v>ESPECIALIDADES PDV, S.A. DE C.V</v>
          </cell>
        </row>
        <row r="65">
          <cell r="G65" t="str">
            <v>P000785</v>
          </cell>
          <cell r="H65" t="str">
            <v>TEKNOBAGS, S.A. DE C.V.</v>
          </cell>
        </row>
        <row r="66">
          <cell r="G66" t="str">
            <v>P000786</v>
          </cell>
          <cell r="H66" t="str">
            <v>RICARDO IVAN NOCHEBUENA HERNANDEZ</v>
          </cell>
        </row>
        <row r="67">
          <cell r="G67" t="str">
            <v>P000796</v>
          </cell>
          <cell r="H67" t="str">
            <v>AUSTRAL COSMÉTICA, S.A. DE C.V</v>
          </cell>
        </row>
        <row r="68">
          <cell r="G68" t="str">
            <v>P00350</v>
          </cell>
          <cell r="H68" t="str">
            <v>ENVASES UNIVERSALES DE MEXICO S. A. P. I. DE C. V.</v>
          </cell>
        </row>
        <row r="69">
          <cell r="G69" t="str">
            <v>P00754</v>
          </cell>
          <cell r="H69" t="str">
            <v>GTM MEX PRODUCTS AND SERVICES, S.A. DE C.V.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B-37"/>
      <sheetName val="Compras Febrero"/>
      <sheetName val="Base Feb17"/>
      <sheetName val="Hoja1"/>
      <sheetName val="Proveedores"/>
    </sheetNames>
    <sheetDataSet>
      <sheetData sheetId="0"/>
      <sheetData sheetId="1"/>
      <sheetData sheetId="2"/>
      <sheetData sheetId="3"/>
      <sheetData sheetId="4">
        <row r="16">
          <cell r="G16" t="str">
            <v>P000002</v>
          </cell>
          <cell r="H16" t="str">
            <v>INDUSTRIAS BUINMOR, S.A. DE  C.V.</v>
          </cell>
        </row>
        <row r="17">
          <cell r="G17" t="str">
            <v>P000004</v>
          </cell>
          <cell r="H17" t="str">
            <v>CENTURY LABORATORIES, SA DE CV</v>
          </cell>
        </row>
        <row r="18">
          <cell r="G18" t="str">
            <v>P000008</v>
          </cell>
          <cell r="H18" t="str">
            <v>TALOQUIMIA, S.A. DE C.V.</v>
          </cell>
        </row>
        <row r="19">
          <cell r="G19" t="str">
            <v>P000014</v>
          </cell>
          <cell r="H19" t="str">
            <v>MOLDES Y PLASTICOS DE MONTERREY, S.A. DE C.V.</v>
          </cell>
        </row>
        <row r="20">
          <cell r="G20" t="str">
            <v>P000019</v>
          </cell>
          <cell r="H20" t="str">
            <v>INDUSTRIA COSMETICA COR, S.A. DE C.V.</v>
          </cell>
        </row>
        <row r="21">
          <cell r="G21" t="str">
            <v>P000020</v>
          </cell>
          <cell r="H21" t="str">
            <v>CHEP MEXICO, S.A. DE C.V.</v>
          </cell>
        </row>
        <row r="22">
          <cell r="G22" t="str">
            <v>P000022</v>
          </cell>
          <cell r="H22" t="str">
            <v>QUIMI KAO S.A DE C.V.</v>
          </cell>
        </row>
        <row r="23">
          <cell r="G23" t="str">
            <v>P000024</v>
          </cell>
          <cell r="H23" t="str">
            <v>POCHTECA MATERIAS PRIMAS S.A DE C.V</v>
          </cell>
        </row>
        <row r="24">
          <cell r="G24" t="str">
            <v>P0000254</v>
          </cell>
          <cell r="H24" t="str">
            <v>GUALA DISPENSING MEXICO, SA DE CV</v>
          </cell>
        </row>
        <row r="25">
          <cell r="G25" t="str">
            <v>P000027</v>
          </cell>
          <cell r="H25" t="str">
            <v>QUIMICA DELTA S.A DE C.V.</v>
          </cell>
        </row>
        <row r="26">
          <cell r="G26" t="str">
            <v>P000036</v>
          </cell>
          <cell r="H26" t="str">
            <v>EUROQUÍMICA S.A. DE C.V.</v>
          </cell>
        </row>
        <row r="27">
          <cell r="G27" t="str">
            <v>P000043</v>
          </cell>
          <cell r="H27" t="str">
            <v>ALVEG DISTRIBUCION QUIMICA, S.A. DE C.V.</v>
          </cell>
        </row>
        <row r="28">
          <cell r="G28" t="str">
            <v>P000044</v>
          </cell>
          <cell r="H28" t="str">
            <v>SALVADOR CORREA GARCIA LEON</v>
          </cell>
        </row>
        <row r="29">
          <cell r="G29" t="str">
            <v>P000057</v>
          </cell>
          <cell r="H29" t="str">
            <v>TENSOACTIVOS Y ESPECIALIDADES, S.A. DE C.V.</v>
          </cell>
        </row>
        <row r="30">
          <cell r="G30" t="str">
            <v>P000058</v>
          </cell>
          <cell r="H30" t="str">
            <v>EDIPLAST, S.A. DE C.V.</v>
          </cell>
        </row>
        <row r="31">
          <cell r="G31" t="str">
            <v>P000060</v>
          </cell>
          <cell r="H31" t="str">
            <v>BASF MEXICANA, S.A. DE C.V.</v>
          </cell>
        </row>
        <row r="32">
          <cell r="G32" t="str">
            <v>P000071</v>
          </cell>
          <cell r="H32" t="str">
            <v>SYMRISE, S. DE R.L. DE C.V.</v>
          </cell>
        </row>
        <row r="33">
          <cell r="G33" t="str">
            <v>P000075</v>
          </cell>
          <cell r="H33" t="str">
            <v>HJB QUIMICA INTERNACIONAL, SA DE CV</v>
          </cell>
        </row>
        <row r="34">
          <cell r="G34" t="str">
            <v>P000077</v>
          </cell>
          <cell r="H34" t="str">
            <v>EXTRACTOS SIGMA, SA DE CV</v>
          </cell>
        </row>
        <row r="35">
          <cell r="G35" t="str">
            <v>P000197</v>
          </cell>
          <cell r="H35" t="str">
            <v>BIENES DE EQUIPO LIGERO, CONSTRUCCION Y ASESORAMIENTO, SA DE CV</v>
          </cell>
        </row>
        <row r="36">
          <cell r="G36" t="str">
            <v>P000310</v>
          </cell>
          <cell r="H36" t="str">
            <v>ACABADOS DE PAPELES SATINADOS Y ABSORBENTES, SA DE CV</v>
          </cell>
        </row>
        <row r="37">
          <cell r="G37" t="str">
            <v>P000361</v>
          </cell>
          <cell r="H37" t="str">
            <v>ULTRA CHEM, S DE RL DE CV</v>
          </cell>
        </row>
        <row r="38">
          <cell r="G38" t="str">
            <v>P000365</v>
          </cell>
          <cell r="H38" t="str">
            <v>REGIO EMPAQUE, SA DE CV</v>
          </cell>
        </row>
        <row r="39">
          <cell r="G39" t="str">
            <v>P000393</v>
          </cell>
          <cell r="H39" t="str">
            <v>IGNACIO ANDRADE CALDERON</v>
          </cell>
        </row>
        <row r="40">
          <cell r="G40" t="str">
            <v>P000395</v>
          </cell>
          <cell r="H40" t="str">
            <v>ASHLAND CHEMICAL DE MEXICO, S.A. DE C.V.</v>
          </cell>
        </row>
        <row r="41">
          <cell r="G41" t="str">
            <v>P000439</v>
          </cell>
          <cell r="H41" t="str">
            <v>MOISES DANIEL MARTINEZ ROMERO</v>
          </cell>
        </row>
        <row r="42">
          <cell r="G42" t="str">
            <v>P000455</v>
          </cell>
          <cell r="H42" t="str">
            <v>PORTOLA PACKAGING INC.MEXICO, S.A. DE C.V.</v>
          </cell>
        </row>
        <row r="43">
          <cell r="G43" t="str">
            <v>P000474</v>
          </cell>
          <cell r="H43" t="str">
            <v>QM COMERCIALIZADORA, SA DE CV</v>
          </cell>
        </row>
        <row r="44">
          <cell r="G44" t="str">
            <v>P000533</v>
          </cell>
          <cell r="H44" t="str">
            <v>ENMEX, SA DE CV</v>
          </cell>
        </row>
        <row r="45">
          <cell r="G45" t="str">
            <v>P000538</v>
          </cell>
          <cell r="H45" t="str">
            <v>BPREX PLASTIC PACKAGING DE MÉXICO S.A. DE C.V.</v>
          </cell>
        </row>
        <row r="46">
          <cell r="G46" t="str">
            <v>P000548</v>
          </cell>
          <cell r="H46" t="str">
            <v>REFREPET S.A. DE C.V.</v>
          </cell>
        </row>
        <row r="47">
          <cell r="G47" t="str">
            <v>P000592</v>
          </cell>
          <cell r="H47" t="str">
            <v>ETIPLAS SA DE CV</v>
          </cell>
        </row>
        <row r="48">
          <cell r="G48" t="str">
            <v>P000622</v>
          </cell>
          <cell r="H48" t="str">
            <v>EMPAQUE Y DISEÑO S.A. DE C.V.</v>
          </cell>
        </row>
        <row r="49">
          <cell r="G49" t="str">
            <v>P000648</v>
          </cell>
          <cell r="H49" t="str">
            <v>ROBOTICA Y DISEÑO, SA DE CV</v>
          </cell>
        </row>
        <row r="50">
          <cell r="G50" t="str">
            <v>P000670</v>
          </cell>
          <cell r="H50" t="str">
            <v>BAUMGARTEN MEXICO SA DE CV</v>
          </cell>
        </row>
        <row r="51">
          <cell r="G51" t="str">
            <v>P000671</v>
          </cell>
          <cell r="H51" t="str">
            <v>FISCHER SA DE CV</v>
          </cell>
        </row>
        <row r="52">
          <cell r="G52" t="str">
            <v>P000680</v>
          </cell>
          <cell r="H52" t="str">
            <v>ETIQUETAS CCL, SA DE CV</v>
          </cell>
        </row>
        <row r="53">
          <cell r="G53" t="str">
            <v>P000683</v>
          </cell>
          <cell r="H53" t="str">
            <v>INDUSTRIA QUIMICA DEL ISTMO, S.A. DE C.V.</v>
          </cell>
        </row>
        <row r="54">
          <cell r="G54" t="str">
            <v>P000686</v>
          </cell>
          <cell r="H54" t="str">
            <v>JAVIER SAÑUDO Y SUCESORES, SA DE CV</v>
          </cell>
        </row>
        <row r="55">
          <cell r="G55" t="str">
            <v>P000690</v>
          </cell>
          <cell r="H55" t="str">
            <v>CORPORATIVO SANDUZE S.A DE C.V</v>
          </cell>
        </row>
        <row r="56">
          <cell r="G56" t="str">
            <v>P000693</v>
          </cell>
          <cell r="H56" t="str">
            <v>MANUFACTURA DE ENVASES JUPITER S.A DE C.V</v>
          </cell>
        </row>
        <row r="57">
          <cell r="G57" t="str">
            <v>P000701</v>
          </cell>
          <cell r="H57" t="str">
            <v>BIOELEMENTAL CHEMICALS, SA DE CV</v>
          </cell>
        </row>
        <row r="58">
          <cell r="G58" t="str">
            <v>P000732</v>
          </cell>
          <cell r="H58" t="str">
            <v>PEROXYCHEM MEXICO S DE RL DE CV</v>
          </cell>
        </row>
        <row r="59">
          <cell r="G59" t="str">
            <v>P000739</v>
          </cell>
          <cell r="H59" t="str">
            <v>GRUPO ASELAC, SA DE CV</v>
          </cell>
        </row>
        <row r="60">
          <cell r="G60" t="str">
            <v>P000741</v>
          </cell>
          <cell r="H60" t="str">
            <v>QUIMICA VAID, SA DE CV</v>
          </cell>
        </row>
        <row r="61">
          <cell r="G61" t="str">
            <v>P000743</v>
          </cell>
          <cell r="H61" t="str">
            <v>ESPECIALIDADES QUIMICAS VIAR, SA DE CV</v>
          </cell>
        </row>
        <row r="62">
          <cell r="G62" t="str">
            <v>P000748</v>
          </cell>
          <cell r="H62" t="str">
            <v>DR. JOSE POLAK, SA DE CV</v>
          </cell>
        </row>
        <row r="63">
          <cell r="G63" t="str">
            <v>P000777</v>
          </cell>
          <cell r="H63" t="str">
            <v>JANEL, S.A. DE C.V.</v>
          </cell>
        </row>
        <row r="64">
          <cell r="G64" t="str">
            <v>P000780</v>
          </cell>
          <cell r="H64" t="str">
            <v>ESPECIALIDADES PDV, S.A. DE C.V</v>
          </cell>
        </row>
        <row r="65">
          <cell r="G65" t="str">
            <v>P000785</v>
          </cell>
          <cell r="H65" t="str">
            <v>TEKNOBAGS, S.A. DE C.V.</v>
          </cell>
        </row>
        <row r="66">
          <cell r="G66" t="str">
            <v>P000786</v>
          </cell>
          <cell r="H66" t="str">
            <v>RICARDO IVAN NOCHEBUENA HERNANDEZ</v>
          </cell>
        </row>
        <row r="67">
          <cell r="G67" t="str">
            <v>P000796</v>
          </cell>
          <cell r="H67" t="str">
            <v>AUSTRAL COSMÉTICA, S.A. DE C.V</v>
          </cell>
        </row>
        <row r="68">
          <cell r="G68" t="str">
            <v>P00350</v>
          </cell>
          <cell r="H68" t="str">
            <v>ENVASES UNIVERSALES DE MEXICO S. A. P. I. DE C. V.</v>
          </cell>
        </row>
        <row r="69">
          <cell r="G69" t="str">
            <v>P00754</v>
          </cell>
          <cell r="H69" t="str">
            <v>GTM MEX PRODUCTS AND SERVICES, S.A. DE C.V.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 GARRATON - PRO MEX JUL20"/>
      <sheetName val="COTIZACIONES GARRATON 20-21"/>
      <sheetName val="ESTADO DE RESULTADOS GRUPO PI"/>
      <sheetName val="MARGENES DG COMERCIALIZADORA"/>
      <sheetName val="MARGENES DG MAQUILA2"/>
      <sheetName val="MARGENES LICITACION MEXICO"/>
      <sheetName val="MARGENES DG LICITACION 2021"/>
      <sheetName val="COT LICITACIONES WALMART JUL21"/>
      <sheetName val="Integracion costo neto licita"/>
      <sheetName val="DETERM DE FACTOR TRANSPORTE"/>
      <sheetName val="MARGENES SUAVIZANTE ABR21"/>
      <sheetName val="SUAVIZANTE  MARG-ABR21"/>
      <sheetName val="COT AEROPUERTO 208 L EN CAMION"/>
      <sheetName val="COT AEROPUERTO 208 L EN TRAILER"/>
      <sheetName val="PRECIOS AEROPUERTO"/>
      <sheetName val="COT AEROPUERTO 1000 L CAMION"/>
      <sheetName val="COT AEROPUERTO 1000 L TRAILER"/>
      <sheetName val="COT ULISES ZUÑIGA"/>
      <sheetName val="COT SCM LAVANDA Y PINO 020321"/>
      <sheetName val="COT COSTCO NUEVOS PROD"/>
      <sheetName val="COT MERCADO SORIANA"/>
      <sheetName val="COT 2 L ENV PRISMATICO"/>
      <sheetName val="Calculo de dotaciones (2)"/>
      <sheetName val="I m p l o s i ó n"/>
      <sheetName val="COTIZACION CITY CLUB ABR 19"/>
      <sheetName val="COTIZACION CITY CLUB (2)"/>
      <sheetName val="COT COSTCO NOV 19"/>
      <sheetName val="CITY"/>
      <sheetName val="COTIZACION KCS DOLARES"/>
      <sheetName val="COT HOME D PISOS LAMINADOS"/>
      <sheetName val="COTIZACION GEL  (2)"/>
      <sheetName val="COTIZACION GEL "/>
      <sheetName val="COT MOTOR SOURCE"/>
      <sheetName val="COT PRESTONE"/>
      <sheetName val="COT LEON SALAME"/>
      <sheetName val="COT MERCADO LIBRE 280520"/>
      <sheetName val="COTIZACION AMAZON"/>
      <sheetName val="COT FACTORY KEYS"/>
      <sheetName val="REVISION DE PRECIOS HOME DEPOT"/>
      <sheetName val="COT SCM MM BRISA DE MAR"/>
      <sheetName val="MARGENES M VELASCO"/>
      <sheetName val="COT BLANQUEADOR M VELASCO"/>
      <sheetName val="COT CASA LEY FORM ECO CULIACAN"/>
      <sheetName val="Dotaciones Sep 16"/>
      <sheetName val="OP-COR-A-53"/>
      <sheetName val="COTIZACION MM BLANQUEADOR 10 L"/>
      <sheetName val="COTIZACION CENTROAMERICA"/>
      <sheetName val="COT WM MEXICO DETSUAV"/>
      <sheetName val="COT WM CTOAMERICA DETSUAV 1"/>
      <sheetName val="COT WM CTOAMERICA DETSUAV 2"/>
      <sheetName val="COT WM CTOAMERICA DETSUAV 3"/>
      <sheetName val="COTIZACION CENTROAMERICA II"/>
      <sheetName val="COTIZACION CHILD PROOF"/>
      <sheetName val="COT ROPA BLANCA "/>
      <sheetName val="COT SM MM ABRILLANTADOR"/>
      <sheetName val="COTIZACION GTA GUATEMALA OCT19"/>
      <sheetName val="Dotaciones Octubre 19"/>
      <sheetName val="MARGENES MARCO BARCENAS"/>
      <sheetName val="COT HOME DEPOT US"/>
      <sheetName val="COT HOME DEPOT AGO 20 (2)"/>
      <sheetName val="COT BARTECH"/>
      <sheetName val="COT BARTECH SEP20"/>
      <sheetName val="COT MAQUILA P &amp; G"/>
      <sheetName val="COT ESPUMA DESINFECTANTE"/>
      <sheetName val="COTIZACION OPTIVOSA C FLETE (3)"/>
      <sheetName val="COTIZACION OPTIVOSA COMER"/>
      <sheetName val="COTIZACION OPTIVOSA C FLETE"/>
      <sheetName val="COTIZACION OPTIVOSA COMER (2)"/>
      <sheetName val="COTIZACION OPTIVOSA C FLETE (2)"/>
      <sheetName val="COT HOME DEPOT BRISA MAR"/>
      <sheetName val="COTIZACION JABON MANOS"/>
      <sheetName val="COTIZACION LAVATRASTES 2020"/>
      <sheetName val="REVISION DE OPCIONES LAVATRASTE"/>
      <sheetName val="COTIZACION OPTIVOSA FLETE LOCAL"/>
      <sheetName val="MARGENES CON FLETE DE 45 MIL"/>
      <sheetName val="MARGENES CON FLETE DE 65"/>
      <sheetName val="COTIZACION CASA LEY CULIACAN"/>
      <sheetName val="COTIZACION CASA LEY CHIHUAHUA"/>
      <sheetName val="COT CASA LEY FORM ECO CHIHUA"/>
      <sheetName val="PROY VARIOS"/>
      <sheetName val="MARGENES DG (3)"/>
      <sheetName val="BENEFICIO ECO NVAS FORMULAS"/>
      <sheetName val="MARGENES HOME DEPOT MAY 20"/>
      <sheetName val="COT HOME DEPOT JABON MANOS Y V"/>
      <sheetName val="COT SCM JABON MANOS"/>
      <sheetName val="COTIZACION OPTIVOSA AGO-20"/>
      <sheetName val="COT CINTHIA CHIMAL"/>
      <sheetName val="COT ESPECIALIDADES TELEMARKETIN"/>
      <sheetName val="COT ESPECIALIDADES TLMK"/>
      <sheetName val="MAQUILA P &amp; G 24 02 21"/>
      <sheetName val="COT MAQUILA P &amp; G  24 02 21"/>
      <sheetName val="COT BRISA 10 L REMATE TLMK"/>
      <sheetName val="COT BRISA PRO MEX"/>
      <sheetName val="COT ONE SUPPLY USD"/>
      <sheetName val="COT SAMS BRASIL"/>
      <sheetName val="COT SCM MANZANA CANELA 2020"/>
      <sheetName val="COT MAQUILA P &amp; G (2)"/>
      <sheetName val="MAQUILA P &amp; G"/>
      <sheetName val="COT MAQUILA P &amp; G  21 01 21"/>
      <sheetName val="SIMULADOR DE INC POLIETILENO"/>
      <sheetName val="COT SCM BRISA DE MAR 2021"/>
      <sheetName val="COT SCM DESPERTAR FLORAL"/>
      <sheetName val="COT SANCHEZ Y MARTIN INICIAL"/>
      <sheetName val="COT BARTECH 06 05 21"/>
      <sheetName val="COTIZACION OPTIVOSA 06 05 21"/>
      <sheetName val="COT SANCHEZ Y MARTIN 06 05 21"/>
      <sheetName val="COT SANCHEZ Y MARTIN 12 05 21"/>
      <sheetName val="COT ROYAL FOODS 06 05 21"/>
      <sheetName val="COT WM BLANQ MAY 21"/>
      <sheetName val="COT CITY LAVATRASTES 18 05 21"/>
      <sheetName val="COT ONE SUPPLY 19 05 21"/>
      <sheetName val="COT SCM BLANQUEADOR 020321"/>
      <sheetName val="COT SCM BLANQUEADOR 240621"/>
      <sheetName val="COT SCM GLOBAL 06 07 21"/>
      <sheetName val="COT PINO NUEVO"/>
      <sheetName val="MARGENES DE UTILIDAD GARRATON"/>
      <sheetName val="COT SCM MANZANA CANELA 21 05 21"/>
      <sheetName val="COT TIENDAS 3B"/>
      <sheetName val="COT CSM CONNECTION 160621"/>
      <sheetName val="COT TIENDAS 3B VER 2"/>
      <sheetName val="COT CSM CONNECTION 26 08 21"/>
      <sheetName val="COT PETCO 09 09 21"/>
      <sheetName val="ER SANCHEZ Y MARTIN FORECAST"/>
      <sheetName val="ER SANCHEZ Y MARTIN CONTRATO"/>
      <sheetName val="COT CSM CONNECTION 01 10 21"/>
      <sheetName val="COT CSM CONNECTION 07 10 21"/>
      <sheetName val="COT SORIANA 23 09 21"/>
      <sheetName val="COT SORIANA SENSATION 11 10 21"/>
      <sheetName val="COT TIENDAS 3B 11 10 21"/>
      <sheetName val="COT CHEDRAHUI-SENSATION 061021"/>
      <sheetName val="COT TIENDAS 3B 280122"/>
      <sheetName val="COT GARRATON 05 05 21"/>
      <sheetName val="CE PROYECTO 3B"/>
      <sheetName val="COT CHEDRAHUI-SENSATION 291021"/>
      <sheetName val="COT SORIANA SENSATION 29 10 21"/>
      <sheetName val="COT SANCHEZ Y MARTIN MAQUILA"/>
      <sheetName val="COT GARRATON 25 10 21"/>
      <sheetName val="COT FRUBANA 17 11 21"/>
      <sheetName val="COT SAMS CENTROAMERICA"/>
      <sheetName val="COT FRUBANA 21 12 21"/>
      <sheetName val="MARGENES DG ENVASE ESTIBABLE"/>
      <sheetName val="COT ROYAL FOODS NATURAL SCIENCE"/>
      <sheetName val="COT CSM CONNECTION 21 01 22"/>
      <sheetName val="&lt;&lt;-----------------COTIZACIONES"/>
      <sheetName val="PRODUCTOS                      "/>
      <sheetName val="MARGENES DG GRANEL"/>
      <sheetName val="PORC INTEGRALES INV DES DIC21"/>
      <sheetName val="MARGENES DG HOME DEPOT"/>
      <sheetName val="DC-COR-A-04"/>
      <sheetName val="DC-COR-B-05"/>
      <sheetName val="MAT PRIM"/>
      <sheetName val="MARGENES DG"/>
      <sheetName val="SUAVIZANTES"/>
      <sheetName val="DESENGRASANTE"/>
      <sheetName val="BRISA DE MAR"/>
      <sheetName val="LIMPIADOR PINO"/>
      <sheetName val="LAVANDA"/>
      <sheetName val="COT TAMBOS"/>
      <sheetName val="LISTA DE PRECIOS GRANEL"/>
      <sheetName val="SANCHEZ Y MARTIN"/>
      <sheetName val="PROYECTO BIB        VER SMURFIT"/>
      <sheetName val="MARGENES BIB            SMURFIT"/>
      <sheetName val="MANZANA CANELA 21"/>
      <sheetName val="LAVATRASTES V2"/>
      <sheetName val="DETERGENTE COLOR"/>
      <sheetName val="DETERGENTE OSCURA"/>
      <sheetName val="VENTAS PROMEDIO"/>
      <sheetName val="BASE EM"/>
      <sheetName val="EXPLOSION DE MATERIALES"/>
      <sheetName val="MARGENES DG SUAVIZANTE V1"/>
      <sheetName val="MARGENES DG SUAVIZANTE V2"/>
      <sheetName val="COSTO DOSIS"/>
      <sheetName val="MARGENES DG SUAVIZANTE V3"/>
      <sheetName val="LIMPIADOR SARRO"/>
      <sheetName val="QUITAMANCHAS"/>
      <sheetName val="DESENGRASANTE AUTOMOTRIZ"/>
      <sheetName val="ABRILLANTADOR D VINIL"/>
      <sheetName val="DESPERTAR FLORAL"/>
      <sheetName val="BAÑOS Y AZULEJOS"/>
      <sheetName val="VIDRIOS Y SUPERFICIES"/>
      <sheetName val="COCINA"/>
      <sheetName val="MIXTO DE FRUTAS"/>
      <sheetName val="LIMPIADOR MARMOL"/>
      <sheetName val="CONCRETO Y CANTERA"/>
      <sheetName val="LIMPIADOR ALFOMBRAS"/>
      <sheetName val="LIMON Y TOKIO"/>
      <sheetName val="SUAVIZANTES COSTO DOSIS"/>
      <sheetName val="BLANQUEADOR"/>
      <sheetName val="JABON LIQUIDO MANOS"/>
      <sheetName val="SHAMPOO AUTOMOTRIZ"/>
      <sheetName val="OTROS"/>
      <sheetName val="LIFE PRODUCTS"/>
      <sheetName val="MARGENES LIFE PRODUCTS"/>
      <sheetName val="PROY DETERGENTE BLANCA"/>
      <sheetName val="MARGENES COMPARATIVO DE FLETES"/>
      <sheetName val="EN RECONSTRUCCION------------&gt;&gt;"/>
      <sheetName val="PROY BODYWASH"/>
      <sheetName val="MARGENES LINEA AUTOMOTRIZ"/>
      <sheetName val="MARGENES PROYECTO LIMON TOKYO"/>
      <sheetName val="MARGENES DG (4)"/>
      <sheetName val="MARGENES CON NVAS FORM 110521"/>
      <sheetName val="MARGENES CON NVAS FORM 120521"/>
      <sheetName val="MARGENES EF 2"/>
      <sheetName val="MARGENES EF3"/>
      <sheetName val="MARGENES SIMULADORES"/>
      <sheetName val="PROY BIB SMURFIT KAPPA"/>
      <sheetName val="MARGENES COMPARATIVOS BIB"/>
      <sheetName val="LAVATRASTES"/>
      <sheetName val="PROY BIB ARTIGRAF"/>
      <sheetName val="LIMPIADOR IN &amp; OUT 2021"/>
      <sheetName val="MARGENES LAVANDA"/>
      <sheetName val="MARGENES DG (2)"/>
      <sheetName val="COSTOS TARGET CASA LEY"/>
      <sheetName val="REVISION DE PRECIOS EMPLEADOS"/>
      <sheetName val="PROYECTO HEB"/>
      <sheetName val="M I R A C H E M"/>
      <sheetName val="COTIZACION MM LAVANDA 2019"/>
      <sheetName val="COSTOS TARGET LAVANDA"/>
      <sheetName val="PRECIOS                        "/>
      <sheetName val="COTIZACION  ROPA BLANCA"/>
      <sheetName val="COSTOS TARGET SAMS CLUB"/>
      <sheetName val="COTIZACION MM BRISA DE MAR 2020"/>
      <sheetName val="CALCULO DE SUBSIDIO 2018"/>
      <sheetName val="ER NOW MULTIUSOS"/>
      <sheetName val="Analisis Promociones TLMK"/>
      <sheetName val="COTIZACION NOW DESENGRASANTE"/>
      <sheetName val="COTIZACION MASCOTAS"/>
      <sheetName val="COT CITY MC QUITAMANCHAS"/>
      <sheetName val="COTIZACION JOI CANADIAN STORES"/>
      <sheetName val="OP-COR-A-02"/>
      <sheetName val="COT GREAT VALUE"/>
      <sheetName val="COT DET ROPA BCA"/>
      <sheetName val="COT MANZANA CANELA"/>
      <sheetName val="ACT PRECIOS VER CHILD PROOF"/>
      <sheetName val="JUSTIFICACION DE PRECIOS"/>
      <sheetName val="DETALLE DE DESCTO ABRILLANTADOR"/>
      <sheetName val="COTIZACION ROPA OSCURA"/>
      <sheetName val="COTIZACION HEB"/>
      <sheetName val="DETERGENTE FREE &amp; CLEAR"/>
      <sheetName val="PROY AURRERA 2019"/>
      <sheetName val="PROY JABON BARRA LIQUIDO"/>
      <sheetName val="PROY LIMPIADOR AMONIA CITY"/>
      <sheetName val="INCREMENTOS POR PRODUCTO"/>
      <sheetName val="MARGENES SUAVIZANTE DG"/>
      <sheetName val="MARGENES"/>
      <sheetName val="PROY AURRERA 2018"/>
      <sheetName val="PISOS LAMINADOS"/>
      <sheetName val="ANALISIS DE PRECIOS BUEN FIN"/>
      <sheetName val="ANALISIS DE PRECIOS NAVIDEÑAS"/>
      <sheetName val="COSTOS TARGET CITY CLUB"/>
      <sheetName val="ANALISIS DE PRECIOS EMPLEADOS"/>
      <sheetName val="ANALISIS DE PRECIOS TLMK E1"/>
      <sheetName val="ANALISIS DE PRECIOS TLMK E2"/>
      <sheetName val="ANALISIS DE PRECIOS TLMK E3"/>
      <sheetName val="ANALISIS DE PRECIOS TLMK E4"/>
      <sheetName val="ER TELEMARKETING PROMOS"/>
      <sheetName val="ANALISIS DE PRECIOS FRANQUICIA"/>
      <sheetName val="Precios TLMK "/>
      <sheetName val="ANALISIS DE PRECIOS HOME DEPOT"/>
      <sheetName val="ANALISIS DE PRECIOS MIRACHEM"/>
      <sheetName val="CARGOS POR DAÑOS"/>
      <sheetName val="ER PROYECTADO SAMS"/>
      <sheetName val="FLORES DE VERANO"/>
      <sheetName val="OP-COR-B-48 (2)"/>
      <sheetName val="MANZANA CANELA"/>
      <sheetName val="MANZANA CANELA nueva dosis de f"/>
      <sheetName val="MANZANA COMPARATIVO 16-17"/>
      <sheetName val="EM PROY HOME DEPOT INICIAL"/>
      <sheetName val="ADQUISICION"/>
      <sheetName val="Precios TLMK SEP 18"/>
      <sheetName val="Precios TLMK Abr 18"/>
      <sheetName val="Precios TLMK Ene 18"/>
      <sheetName val="Requisicion de Muestras "/>
      <sheetName val="Pisos madera y Cantera"/>
      <sheetName val="JABON LIQUIDO TIPO BARRA"/>
      <sheetName val="Precios TLMK F1"/>
      <sheetName val="Precios TLMK F2"/>
      <sheetName val="Precios TLMK F3"/>
      <sheetName val="Precios TLMK F4"/>
      <sheetName val="ANALISIS DE PRECIOS GARRATON"/>
      <sheetName val="Precios Render"/>
      <sheetName val="Precios TLMK Ene 17"/>
      <sheetName val="Programa de pipas"/>
      <sheetName val="Multiusos Pino (2)"/>
      <sheetName val="Plan Maestro Etiquetado"/>
      <sheetName val="Reacondicionado"/>
      <sheetName val="AJUSTES Y VARIOS"/>
      <sheetName val="INVENTARIOS"/>
      <sheetName val="BM"/>
      <sheetName val="BASE EXPLOSION DE MATERIALES DO"/>
      <sheetName val="COSTO DE FACTURAS"/>
      <sheetName val="COSTO LOTE PILOTO SUAV JUL19"/>
      <sheetName val="LOTE PILOTO QUITAMANCHAS"/>
      <sheetName val="LOTE PILOTO QUITAMANCHAS 2"/>
      <sheetName val="AJUSTE BLANQUEADOR"/>
      <sheetName val="COT SM MM PROYECTOS OCT 19"/>
      <sheetName val="MP PROYECTOS"/>
      <sheetName val="PROY SANITIZANTE"/>
      <sheetName val="PROYECTOS                      "/>
      <sheetName val="DETERGENTE BEBE"/>
      <sheetName val="SUAVIZANTE BEBE"/>
      <sheetName val="PROY CREMA CORPORAL"/>
      <sheetName val="PROYECTOS COSTCO"/>
      <sheetName val="LIQUIDOS ESPECIALES 07 07 20"/>
      <sheetName val="MAQUILA PRESTONE"/>
      <sheetName val="PROY LIMPIAPARABRISAS"/>
      <sheetName val="PROY GEL ANTIBACTERIAL"/>
      <sheetName val="PROY ELIMINADOR OLORES(FEBREZE)"/>
      <sheetName val="ESPUMA LIMPIADORA ANTIBAC"/>
      <sheetName val="PROY DESINFECTANTE (ODOBAN)"/>
      <sheetName val="PROYECTO JOI CANADIAN STORES"/>
      <sheetName val="PROY SHAMPOO MASCOTAS"/>
      <sheetName val="PROY BLANQUEADOR MASCOTAS"/>
      <sheetName val="PROY SHAMPOO ROPA FINA"/>
      <sheetName val="PROY B&amp;B TECHNIVAC (1)"/>
      <sheetName val="MARGENES BAG &amp; BOX"/>
      <sheetName val="PROY B&amp;B BABOX"/>
      <sheetName val="ER TELEMARKETING BUEN FIN"/>
      <sheetName val="MARGENES PROMEX"/>
      <sheetName val="Cargos a daños grales"/>
      <sheetName val="COSTO PILOTO SUAV STEPAN (2)"/>
      <sheetName val="SINIESTROS COSTO FACTURA"/>
      <sheetName val="COSTO PILOTO SUAV STEPAN"/>
      <sheetName val="LOTE PILOTO MANZANA CANELA"/>
      <sheetName val="PRUEBA ENVASE REY CON SUAV"/>
      <sheetName val="PILOTO LAVANDA ANTIBACTERIAL"/>
      <sheetName val="PRUEBAS 10 LITROS"/>
      <sheetName val="LOTE PILOTO VIDRIOS 251120"/>
      <sheetName val="COSTEO SYM 15 12 21"/>
      <sheetName val="COSTO PILOTO BRISA DE MAR"/>
      <sheetName val="LOTE PILOTO DETERGENTE G6"/>
      <sheetName val="COSTO DE ERROR JABON POTASICO"/>
      <sheetName val="LOTE PILOTO PINO FACTOR CONEX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>
        <row r="1">
          <cell r="H1">
            <v>20.297699999999999</v>
          </cell>
        </row>
      </sheetData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UJO DE EFECTIVO"/>
      <sheetName val="ER PRESUPUESTADO 2020"/>
      <sheetName val="Inversiones de Capital"/>
      <sheetName val="GASTOS 2020"/>
      <sheetName val="CUADRO DE CONTROL"/>
      <sheetName val="FLETES"/>
      <sheetName val="PRESUPUESTO DE VENTA "/>
      <sheetName val="BUDGET MIRACHEM"/>
      <sheetName val="COSTO DE VENTA"/>
      <sheetName val="GASTOS EN MATERIAS PRIMAS"/>
      <sheetName val="Gastos prorrateados"/>
      <sheetName val="PRESUPUESTO COMERCIALIZACION"/>
      <sheetName val="MP 01"/>
      <sheetName val="CV01"/>
      <sheetName val="EM 01"/>
      <sheetName val="MP 02"/>
      <sheetName val="CV02"/>
      <sheetName val="EM 02"/>
      <sheetName val="MP 03"/>
      <sheetName val="CV03"/>
      <sheetName val="EM 03"/>
      <sheetName val="CV04"/>
      <sheetName val="MP 04"/>
      <sheetName val="EM 04"/>
      <sheetName val="CV05"/>
      <sheetName val="MP 05"/>
      <sheetName val="EM 05"/>
      <sheetName val="CV06"/>
      <sheetName val="MP 06"/>
      <sheetName val="EM 06"/>
      <sheetName val="CV07"/>
      <sheetName val="MP 07"/>
      <sheetName val="EM 07"/>
      <sheetName val="CV08"/>
      <sheetName val="MP 08"/>
      <sheetName val="EM 08"/>
      <sheetName val="CV09"/>
      <sheetName val="MP 09"/>
      <sheetName val="EM 09"/>
      <sheetName val="CV10"/>
      <sheetName val="MP10"/>
      <sheetName val="EM10"/>
      <sheetName val="CV11"/>
      <sheetName val="MP11"/>
      <sheetName val="EM11"/>
      <sheetName val="CV12"/>
      <sheetName val="MP12"/>
      <sheetName val="EM12"/>
      <sheetName val="Renta"/>
      <sheetName val="Asesorias"/>
      <sheetName val="SGI"/>
      <sheetName val="Depreciacion"/>
      <sheetName val="Refacciones"/>
      <sheetName val="Pagos a Proveedores Ene y Feb"/>
    </sheetNames>
    <sheetDataSet>
      <sheetData sheetId="0" refreshError="1"/>
      <sheetData sheetId="1" refreshError="1"/>
      <sheetData sheetId="2" refreshError="1"/>
      <sheetData sheetId="3">
        <row r="10">
          <cell r="D10">
            <v>19.86</v>
          </cell>
        </row>
      </sheetData>
      <sheetData sheetId="4">
        <row r="11">
          <cell r="B11">
            <v>19.86</v>
          </cell>
        </row>
      </sheetData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>
        <row r="7">
          <cell r="AR7">
            <v>5940</v>
          </cell>
        </row>
      </sheetData>
      <sheetData sheetId="12">
        <row r="16">
          <cell r="D16">
            <v>7.0000000000000007E-2</v>
          </cell>
        </row>
      </sheetData>
      <sheetData sheetId="13">
        <row r="726">
          <cell r="D726">
            <v>0</v>
          </cell>
        </row>
      </sheetData>
      <sheetData sheetId="14" refreshError="1"/>
      <sheetData sheetId="15">
        <row r="16">
          <cell r="D16">
            <v>7.0000000000000007E-2</v>
          </cell>
        </row>
      </sheetData>
      <sheetData sheetId="16">
        <row r="726">
          <cell r="D726">
            <v>0</v>
          </cell>
        </row>
      </sheetData>
      <sheetData sheetId="17" refreshError="1"/>
      <sheetData sheetId="18">
        <row r="99">
          <cell r="B99" t="str">
            <v>EMULSION DE CERA DE CARNAUBA TIPO 3</v>
          </cell>
        </row>
      </sheetData>
      <sheetData sheetId="19">
        <row r="75">
          <cell r="G75">
            <v>60000</v>
          </cell>
        </row>
      </sheetData>
      <sheetData sheetId="20" refreshError="1"/>
      <sheetData sheetId="21">
        <row r="75">
          <cell r="G75">
            <v>60000</v>
          </cell>
        </row>
      </sheetData>
      <sheetData sheetId="22">
        <row r="99">
          <cell r="B99" t="str">
            <v>EMULSION DE CERA DE CARNAUBA TIPO 3</v>
          </cell>
        </row>
      </sheetData>
      <sheetData sheetId="23" refreshError="1"/>
      <sheetData sheetId="24">
        <row r="75">
          <cell r="G75">
            <v>60000</v>
          </cell>
        </row>
      </sheetData>
      <sheetData sheetId="25">
        <row r="99">
          <cell r="B99" t="str">
            <v>EMULSION DE CERA DE CARNAUBA TIPO 3</v>
          </cell>
        </row>
      </sheetData>
      <sheetData sheetId="26" refreshError="1"/>
      <sheetData sheetId="27">
        <row r="75">
          <cell r="G75">
            <v>60000</v>
          </cell>
        </row>
      </sheetData>
      <sheetData sheetId="28">
        <row r="99">
          <cell r="B99" t="str">
            <v>EMULSION DE CERA DE CARNAUBA TIPO 3</v>
          </cell>
        </row>
      </sheetData>
      <sheetData sheetId="29" refreshError="1"/>
      <sheetData sheetId="30">
        <row r="75">
          <cell r="G75">
            <v>40000</v>
          </cell>
        </row>
      </sheetData>
      <sheetData sheetId="31">
        <row r="99">
          <cell r="B99" t="str">
            <v>EMULSION DE CERA DE CARNAUBA TIPO 3</v>
          </cell>
        </row>
      </sheetData>
      <sheetData sheetId="32" refreshError="1"/>
      <sheetData sheetId="33">
        <row r="75">
          <cell r="G75">
            <v>60000</v>
          </cell>
        </row>
      </sheetData>
      <sheetData sheetId="34">
        <row r="99">
          <cell r="B99" t="str">
            <v>EMULSION DE CERA DE CARNAUBA TIPO 3</v>
          </cell>
        </row>
      </sheetData>
      <sheetData sheetId="35" refreshError="1"/>
      <sheetData sheetId="36">
        <row r="75">
          <cell r="G75">
            <v>60000</v>
          </cell>
        </row>
      </sheetData>
      <sheetData sheetId="37">
        <row r="99">
          <cell r="B99" t="str">
            <v>EMULSION DE CERA DE CARNAUBA TIPO 3</v>
          </cell>
        </row>
      </sheetData>
      <sheetData sheetId="38" refreshError="1"/>
      <sheetData sheetId="39">
        <row r="75">
          <cell r="G75">
            <v>60000</v>
          </cell>
        </row>
      </sheetData>
      <sheetData sheetId="40">
        <row r="99">
          <cell r="B99" t="str">
            <v>EMULSION DE CERA DE CARNAUBA TIPO 3</v>
          </cell>
        </row>
      </sheetData>
      <sheetData sheetId="41" refreshError="1"/>
      <sheetData sheetId="42">
        <row r="75">
          <cell r="G75">
            <v>60000</v>
          </cell>
        </row>
      </sheetData>
      <sheetData sheetId="43">
        <row r="99">
          <cell r="B99" t="str">
            <v>EMULSION DE CERA DE CARNAUBA TIPO 3</v>
          </cell>
        </row>
      </sheetData>
      <sheetData sheetId="44" refreshError="1"/>
      <sheetData sheetId="45">
        <row r="75">
          <cell r="G75">
            <v>80000</v>
          </cell>
        </row>
      </sheetData>
      <sheetData sheetId="46">
        <row r="99">
          <cell r="B99" t="str">
            <v>EMULSION DE CERA DE CARNAUBA TIPO 3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B-58"/>
      <sheetName val="Enero"/>
      <sheetName val="Hoja1"/>
    </sheetNames>
    <sheetDataSet>
      <sheetData sheetId="0"/>
      <sheetData sheetId="1"/>
      <sheetData sheetId="2">
        <row r="35">
          <cell r="E35" t="str">
            <v>109001-001000</v>
          </cell>
          <cell r="F35">
            <v>254</v>
          </cell>
          <cell r="G35">
            <v>1573524</v>
          </cell>
        </row>
        <row r="36">
          <cell r="E36" t="str">
            <v>109001-002000</v>
          </cell>
          <cell r="F36">
            <v>457</v>
          </cell>
          <cell r="G36">
            <v>3270538.56</v>
          </cell>
        </row>
        <row r="37">
          <cell r="E37" t="str">
            <v>109002-002000</v>
          </cell>
          <cell r="F37">
            <v>1169</v>
          </cell>
          <cell r="G37">
            <v>5649532.3200000003</v>
          </cell>
        </row>
        <row r="38">
          <cell r="E38" t="str">
            <v>109003-000600</v>
          </cell>
          <cell r="F38">
            <v>258</v>
          </cell>
          <cell r="G38">
            <v>2156088.52</v>
          </cell>
        </row>
        <row r="39">
          <cell r="E39" t="str">
            <v>109003-001000</v>
          </cell>
          <cell r="F39">
            <v>209</v>
          </cell>
          <cell r="G39">
            <v>2386768</v>
          </cell>
        </row>
        <row r="40">
          <cell r="E40" t="str">
            <v>109004-000600</v>
          </cell>
          <cell r="F40">
            <v>263</v>
          </cell>
          <cell r="G40">
            <v>1634189.44</v>
          </cell>
        </row>
        <row r="41">
          <cell r="E41" t="str">
            <v>109005-000600</v>
          </cell>
          <cell r="F41">
            <v>699</v>
          </cell>
          <cell r="G41">
            <v>6824769.5199999996</v>
          </cell>
        </row>
        <row r="42">
          <cell r="E42" t="str">
            <v>109006-000900</v>
          </cell>
          <cell r="F42">
            <v>1300</v>
          </cell>
          <cell r="G42">
            <v>7449561.5999999996</v>
          </cell>
        </row>
        <row r="43">
          <cell r="E43" t="str">
            <v>109006-002000</v>
          </cell>
          <cell r="F43">
            <v>635</v>
          </cell>
          <cell r="G43">
            <v>5612385.6799999997</v>
          </cell>
        </row>
        <row r="44">
          <cell r="E44" t="str">
            <v>109007-000900</v>
          </cell>
          <cell r="F44">
            <v>703</v>
          </cell>
          <cell r="G44">
            <v>5358896.4000000004</v>
          </cell>
        </row>
        <row r="45">
          <cell r="E45" t="str">
            <v>109007-002000</v>
          </cell>
          <cell r="F45">
            <v>682</v>
          </cell>
          <cell r="G45">
            <v>7579559.04</v>
          </cell>
        </row>
        <row r="46">
          <cell r="E46" t="str">
            <v>109008-000900</v>
          </cell>
          <cell r="F46">
            <v>414</v>
          </cell>
          <cell r="G46">
            <v>2743784.4</v>
          </cell>
        </row>
        <row r="47">
          <cell r="E47" t="str">
            <v>109009-001000</v>
          </cell>
          <cell r="F47">
            <v>30</v>
          </cell>
          <cell r="G47">
            <v>214200</v>
          </cell>
        </row>
        <row r="48">
          <cell r="E48" t="str">
            <v>109010-000500</v>
          </cell>
          <cell r="F48">
            <v>53</v>
          </cell>
          <cell r="G48">
            <v>636636</v>
          </cell>
        </row>
        <row r="49">
          <cell r="E49" t="str">
            <v>109011-001000</v>
          </cell>
          <cell r="F49">
            <v>74</v>
          </cell>
          <cell r="G49">
            <v>677100</v>
          </cell>
        </row>
        <row r="50">
          <cell r="E50" t="str">
            <v>109012-000600</v>
          </cell>
          <cell r="F50">
            <v>34</v>
          </cell>
          <cell r="G50">
            <v>453560</v>
          </cell>
        </row>
        <row r="51">
          <cell r="E51" t="str">
            <v>109013-001000</v>
          </cell>
          <cell r="F51">
            <v>837</v>
          </cell>
          <cell r="G51">
            <v>4670460</v>
          </cell>
        </row>
        <row r="62">
          <cell r="D62" t="str">
            <v>109001-001000</v>
          </cell>
          <cell r="E62" t="str">
            <v>MM LIMPIADOR MULTIUSOS PINO 10 L/90 PLT</v>
          </cell>
          <cell r="F62">
            <v>1737</v>
          </cell>
          <cell r="G62">
            <v>10438601.4</v>
          </cell>
        </row>
        <row r="63">
          <cell r="D63" t="str">
            <v>109001-002000</v>
          </cell>
          <cell r="E63" t="str">
            <v>MM LIMPIADOR MULTIUSOS PINO 20 L/48 PLT</v>
          </cell>
          <cell r="F63">
            <v>1624</v>
          </cell>
          <cell r="G63">
            <v>11320037.76</v>
          </cell>
        </row>
        <row r="64">
          <cell r="D64" t="str">
            <v>109002-002000</v>
          </cell>
          <cell r="E64" t="str">
            <v>MM BLANQUEADOR 20L/48 PLT</v>
          </cell>
          <cell r="F64">
            <v>4252</v>
          </cell>
          <cell r="G64">
            <v>20311787.039999999</v>
          </cell>
        </row>
        <row r="65">
          <cell r="D65" t="str">
            <v>109003-000600</v>
          </cell>
          <cell r="E65" t="str">
            <v>MM MULTIUSOS DESENGRASANTE 5/1 L/116 PLT</v>
          </cell>
          <cell r="F65">
            <v>1169</v>
          </cell>
          <cell r="G65">
            <v>9551295</v>
          </cell>
        </row>
        <row r="66">
          <cell r="D66" t="str">
            <v>109003-001000</v>
          </cell>
          <cell r="E66" t="str">
            <v>MM DESENGRASANTE MULTIUSOS CONCENTRADO 10 L/100 PLT</v>
          </cell>
          <cell r="F66">
            <v>807</v>
          </cell>
          <cell r="G66">
            <v>9012608</v>
          </cell>
        </row>
        <row r="67">
          <cell r="D67" t="str">
            <v>109004-000600</v>
          </cell>
          <cell r="E67" t="str">
            <v>MM VIDRIOS Y SUPERFICIES 5/1 L/116 PLT</v>
          </cell>
          <cell r="F67">
            <v>1156</v>
          </cell>
          <cell r="G67">
            <v>7020765.4400000004</v>
          </cell>
        </row>
        <row r="68">
          <cell r="D68" t="str">
            <v>109005-000600</v>
          </cell>
          <cell r="E68" t="str">
            <v>MM BAÑOS Y AZULEJOS 5/1 L/116 PLT</v>
          </cell>
          <cell r="F68">
            <v>1664</v>
          </cell>
          <cell r="G68">
            <v>15833700.720000001</v>
          </cell>
        </row>
        <row r="69">
          <cell r="D69" t="str">
            <v>109006-000900</v>
          </cell>
          <cell r="E69" t="str">
            <v>MM SUAVIZANTE 9L/60 PLT</v>
          </cell>
          <cell r="F69">
            <v>2931</v>
          </cell>
          <cell r="G69">
            <v>16638615.6</v>
          </cell>
        </row>
        <row r="70">
          <cell r="D70" t="str">
            <v>109006-002000</v>
          </cell>
          <cell r="E70" t="str">
            <v>MM SUAVIZANTE 20L/48 PLT</v>
          </cell>
          <cell r="F70">
            <v>5126</v>
          </cell>
          <cell r="G70">
            <v>44837138.960000001</v>
          </cell>
        </row>
        <row r="71">
          <cell r="D71" t="str">
            <v>109007-000900</v>
          </cell>
          <cell r="E71" t="str">
            <v>MM DETERGENTE 9L/60 PLT</v>
          </cell>
          <cell r="F71">
            <v>4354</v>
          </cell>
          <cell r="G71">
            <v>32570529.600000001</v>
          </cell>
        </row>
        <row r="72">
          <cell r="D72" t="str">
            <v>109007-002000</v>
          </cell>
          <cell r="E72" t="str">
            <v>MM DETERGENTE 20L/48 PLT</v>
          </cell>
          <cell r="F72">
            <v>5613</v>
          </cell>
          <cell r="G72">
            <v>61736140.32</v>
          </cell>
        </row>
        <row r="73">
          <cell r="D73" t="str">
            <v>109008-000900</v>
          </cell>
          <cell r="E73" t="str">
            <v>MM DETERGENTE ROPA OSCURA 9L/60 PLT</v>
          </cell>
          <cell r="F73">
            <v>1615</v>
          </cell>
          <cell r="G73">
            <v>10440513</v>
          </cell>
        </row>
        <row r="74">
          <cell r="D74" t="str">
            <v>109009-001000</v>
          </cell>
          <cell r="E74" t="str">
            <v>MM QUITAMANCHAS 10 L/60 PLT</v>
          </cell>
          <cell r="F74">
            <v>415</v>
          </cell>
          <cell r="G74">
            <v>2963100</v>
          </cell>
        </row>
        <row r="75">
          <cell r="D75" t="str">
            <v>109010-000500</v>
          </cell>
          <cell r="E75" t="str">
            <v>MM DESENGRASANTE AUTOMOTRIZ 5 L/168 PLT</v>
          </cell>
          <cell r="F75">
            <v>401</v>
          </cell>
          <cell r="G75">
            <v>4816812</v>
          </cell>
        </row>
        <row r="76">
          <cell r="D76" t="str">
            <v>109011-001000</v>
          </cell>
          <cell r="E76" t="str">
            <v>MM SHAMPOO AUTOMOTRIZ 10 L/100 PLT</v>
          </cell>
          <cell r="F76">
            <v>640</v>
          </cell>
          <cell r="G76">
            <v>5856000</v>
          </cell>
        </row>
        <row r="77">
          <cell r="D77" t="str">
            <v>109012-000600</v>
          </cell>
          <cell r="E77" t="str">
            <v>MM ABRILLANTADOR DE VINIL 5/1 L/116 PLT</v>
          </cell>
          <cell r="F77">
            <v>341</v>
          </cell>
          <cell r="G77">
            <v>4548940</v>
          </cell>
        </row>
        <row r="78">
          <cell r="D78" t="str">
            <v>109013-001000</v>
          </cell>
          <cell r="E78" t="str">
            <v>MM LIMPIADOR MULTIUSOS BRISA DE MAR 10 L/90 PLT</v>
          </cell>
          <cell r="F78">
            <v>1327</v>
          </cell>
          <cell r="G78">
            <v>7404660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B-58"/>
      <sheetName val="Enero"/>
      <sheetName val="Hoja1"/>
    </sheetNames>
    <sheetDataSet>
      <sheetData sheetId="0"/>
      <sheetData sheetId="1"/>
      <sheetData sheetId="2">
        <row r="35">
          <cell r="E35" t="str">
            <v>109001-001000</v>
          </cell>
          <cell r="F35">
            <v>254</v>
          </cell>
          <cell r="G35">
            <v>1573524</v>
          </cell>
        </row>
        <row r="36">
          <cell r="E36" t="str">
            <v>109001-002000</v>
          </cell>
          <cell r="F36">
            <v>457</v>
          </cell>
          <cell r="G36">
            <v>3270538.56</v>
          </cell>
        </row>
        <row r="37">
          <cell r="E37" t="str">
            <v>109002-002000</v>
          </cell>
          <cell r="F37">
            <v>1169</v>
          </cell>
          <cell r="G37">
            <v>5649532.3200000003</v>
          </cell>
        </row>
        <row r="38">
          <cell r="E38" t="str">
            <v>109003-000600</v>
          </cell>
          <cell r="F38">
            <v>258</v>
          </cell>
          <cell r="G38">
            <v>2156088.52</v>
          </cell>
        </row>
        <row r="39">
          <cell r="E39" t="str">
            <v>109003-001000</v>
          </cell>
          <cell r="F39">
            <v>209</v>
          </cell>
          <cell r="G39">
            <v>2386768</v>
          </cell>
        </row>
        <row r="40">
          <cell r="E40" t="str">
            <v>109004-000600</v>
          </cell>
          <cell r="F40">
            <v>263</v>
          </cell>
          <cell r="G40">
            <v>1634189.44</v>
          </cell>
        </row>
        <row r="41">
          <cell r="E41" t="str">
            <v>109005-000600</v>
          </cell>
          <cell r="F41">
            <v>699</v>
          </cell>
          <cell r="G41">
            <v>6824769.5199999996</v>
          </cell>
        </row>
        <row r="42">
          <cell r="E42" t="str">
            <v>109006-000900</v>
          </cell>
          <cell r="F42">
            <v>1300</v>
          </cell>
          <cell r="G42">
            <v>7449561.5999999996</v>
          </cell>
        </row>
        <row r="43">
          <cell r="E43" t="str">
            <v>109006-002000</v>
          </cell>
          <cell r="F43">
            <v>635</v>
          </cell>
          <cell r="G43">
            <v>5612385.6799999997</v>
          </cell>
        </row>
        <row r="44">
          <cell r="E44" t="str">
            <v>109007-000900</v>
          </cell>
          <cell r="F44">
            <v>703</v>
          </cell>
          <cell r="G44">
            <v>5358896.4000000004</v>
          </cell>
        </row>
        <row r="45">
          <cell r="E45" t="str">
            <v>109007-002000</v>
          </cell>
          <cell r="F45">
            <v>682</v>
          </cell>
          <cell r="G45">
            <v>7579559.04</v>
          </cell>
        </row>
        <row r="46">
          <cell r="E46" t="str">
            <v>109008-000900</v>
          </cell>
          <cell r="F46">
            <v>414</v>
          </cell>
          <cell r="G46">
            <v>2743784.4</v>
          </cell>
        </row>
        <row r="47">
          <cell r="E47" t="str">
            <v>109009-001000</v>
          </cell>
          <cell r="F47">
            <v>30</v>
          </cell>
          <cell r="G47">
            <v>214200</v>
          </cell>
        </row>
        <row r="48">
          <cell r="E48" t="str">
            <v>109010-000500</v>
          </cell>
          <cell r="F48">
            <v>53</v>
          </cell>
          <cell r="G48">
            <v>636636</v>
          </cell>
        </row>
        <row r="49">
          <cell r="E49" t="str">
            <v>109011-001000</v>
          </cell>
          <cell r="F49">
            <v>74</v>
          </cell>
          <cell r="G49">
            <v>677100</v>
          </cell>
        </row>
        <row r="50">
          <cell r="E50" t="str">
            <v>109012-000600</v>
          </cell>
          <cell r="F50">
            <v>34</v>
          </cell>
          <cell r="G50">
            <v>453560</v>
          </cell>
        </row>
        <row r="51">
          <cell r="E51" t="str">
            <v>109013-001000</v>
          </cell>
          <cell r="F51">
            <v>837</v>
          </cell>
          <cell r="G51">
            <v>4670460</v>
          </cell>
        </row>
        <row r="62">
          <cell r="D62" t="str">
            <v>109001-001000</v>
          </cell>
          <cell r="E62" t="str">
            <v>MM LIMPIADOR MULTIUSOS PINO 10 L/90 PLT</v>
          </cell>
          <cell r="F62">
            <v>1737</v>
          </cell>
          <cell r="G62">
            <v>10438601.4</v>
          </cell>
        </row>
        <row r="63">
          <cell r="D63" t="str">
            <v>109001-002000</v>
          </cell>
          <cell r="E63" t="str">
            <v>MM LIMPIADOR MULTIUSOS PINO 20 L/48 PLT</v>
          </cell>
          <cell r="F63">
            <v>1624</v>
          </cell>
          <cell r="G63">
            <v>11320037.76</v>
          </cell>
        </row>
        <row r="64">
          <cell r="D64" t="str">
            <v>109002-002000</v>
          </cell>
          <cell r="E64" t="str">
            <v>MM BLANQUEADOR 20L/48 PLT</v>
          </cell>
          <cell r="F64">
            <v>4252</v>
          </cell>
          <cell r="G64">
            <v>20311787.039999999</v>
          </cell>
        </row>
        <row r="65">
          <cell r="D65" t="str">
            <v>109003-000600</v>
          </cell>
          <cell r="E65" t="str">
            <v>MM MULTIUSOS DESENGRASANTE 5/1 L/116 PLT</v>
          </cell>
          <cell r="F65">
            <v>1169</v>
          </cell>
          <cell r="G65">
            <v>9551295</v>
          </cell>
        </row>
        <row r="66">
          <cell r="D66" t="str">
            <v>109003-001000</v>
          </cell>
          <cell r="E66" t="str">
            <v>MM DESENGRASANTE MULTIUSOS CONCENTRADO 10 L/100 PLT</v>
          </cell>
          <cell r="F66">
            <v>807</v>
          </cell>
          <cell r="G66">
            <v>9012608</v>
          </cell>
        </row>
        <row r="67">
          <cell r="D67" t="str">
            <v>109004-000600</v>
          </cell>
          <cell r="E67" t="str">
            <v>MM VIDRIOS Y SUPERFICIES 5/1 L/116 PLT</v>
          </cell>
          <cell r="F67">
            <v>1156</v>
          </cell>
          <cell r="G67">
            <v>7020765.4400000004</v>
          </cell>
        </row>
        <row r="68">
          <cell r="D68" t="str">
            <v>109005-000600</v>
          </cell>
          <cell r="E68" t="str">
            <v>MM BAÑOS Y AZULEJOS 5/1 L/116 PLT</v>
          </cell>
          <cell r="F68">
            <v>1664</v>
          </cell>
          <cell r="G68">
            <v>15833700.720000001</v>
          </cell>
        </row>
        <row r="69">
          <cell r="D69" t="str">
            <v>109006-000900</v>
          </cell>
          <cell r="E69" t="str">
            <v>MM SUAVIZANTE 9L/60 PLT</v>
          </cell>
          <cell r="F69">
            <v>2931</v>
          </cell>
          <cell r="G69">
            <v>16638615.6</v>
          </cell>
        </row>
        <row r="70">
          <cell r="D70" t="str">
            <v>109006-002000</v>
          </cell>
          <cell r="E70" t="str">
            <v>MM SUAVIZANTE 20L/48 PLT</v>
          </cell>
          <cell r="F70">
            <v>5126</v>
          </cell>
          <cell r="G70">
            <v>44837138.960000001</v>
          </cell>
        </row>
        <row r="71">
          <cell r="D71" t="str">
            <v>109007-000900</v>
          </cell>
          <cell r="E71" t="str">
            <v>MM DETERGENTE 9L/60 PLT</v>
          </cell>
          <cell r="F71">
            <v>4354</v>
          </cell>
          <cell r="G71">
            <v>32570529.600000001</v>
          </cell>
        </row>
        <row r="72">
          <cell r="D72" t="str">
            <v>109007-002000</v>
          </cell>
          <cell r="E72" t="str">
            <v>MM DETERGENTE 20L/48 PLT</v>
          </cell>
          <cell r="F72">
            <v>5613</v>
          </cell>
          <cell r="G72">
            <v>61736140.32</v>
          </cell>
        </row>
        <row r="73">
          <cell r="D73" t="str">
            <v>109008-000900</v>
          </cell>
          <cell r="E73" t="str">
            <v>MM DETERGENTE ROPA OSCURA 9L/60 PLT</v>
          </cell>
          <cell r="F73">
            <v>1615</v>
          </cell>
          <cell r="G73">
            <v>10440513</v>
          </cell>
        </row>
        <row r="74">
          <cell r="D74" t="str">
            <v>109009-001000</v>
          </cell>
          <cell r="E74" t="str">
            <v>MM QUITAMANCHAS 10 L/60 PLT</v>
          </cell>
          <cell r="F74">
            <v>415</v>
          </cell>
          <cell r="G74">
            <v>2963100</v>
          </cell>
        </row>
        <row r="75">
          <cell r="D75" t="str">
            <v>109010-000500</v>
          </cell>
          <cell r="E75" t="str">
            <v>MM DESENGRASANTE AUTOMOTRIZ 5 L/168 PLT</v>
          </cell>
          <cell r="F75">
            <v>401</v>
          </cell>
          <cell r="G75">
            <v>4816812</v>
          </cell>
        </row>
        <row r="76">
          <cell r="D76" t="str">
            <v>109011-001000</v>
          </cell>
          <cell r="E76" t="str">
            <v>MM SHAMPOO AUTOMOTRIZ 10 L/100 PLT</v>
          </cell>
          <cell r="F76">
            <v>640</v>
          </cell>
          <cell r="G76">
            <v>5856000</v>
          </cell>
        </row>
        <row r="77">
          <cell r="D77" t="str">
            <v>109012-000600</v>
          </cell>
          <cell r="E77" t="str">
            <v>MM ABRILLANTADOR DE VINIL 5/1 L/116 PLT</v>
          </cell>
          <cell r="F77">
            <v>341</v>
          </cell>
          <cell r="G77">
            <v>4548940</v>
          </cell>
        </row>
        <row r="78">
          <cell r="D78" t="str">
            <v>109013-001000</v>
          </cell>
          <cell r="E78" t="str">
            <v>MM LIMPIADOR MULTIUSOS BRISA DE MAR 10 L/90 PLT</v>
          </cell>
          <cell r="F78">
            <v>1327</v>
          </cell>
          <cell r="G78">
            <v>7404660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B-58"/>
      <sheetName val="Hoja1"/>
    </sheetNames>
    <sheetDataSet>
      <sheetData sheetId="0"/>
      <sheetData sheetId="1">
        <row r="35">
          <cell r="E35" t="str">
            <v>109001-001000</v>
          </cell>
          <cell r="F35" t="str">
            <v>MM LIMPIADOR MULTIUSOS PINO 10 L/90 PLT</v>
          </cell>
          <cell r="G35">
            <v>261</v>
          </cell>
          <cell r="H35">
            <v>1653696</v>
          </cell>
        </row>
        <row r="36">
          <cell r="E36" t="str">
            <v>109001-002000</v>
          </cell>
          <cell r="F36" t="str">
            <v>MM LIMPIADOR MULTIUSOS PINO 20 L/48 PLT</v>
          </cell>
          <cell r="G36">
            <v>290</v>
          </cell>
          <cell r="H36">
            <v>2120294.3999999999</v>
          </cell>
        </row>
        <row r="37">
          <cell r="E37" t="str">
            <v>109002-002000</v>
          </cell>
          <cell r="F37" t="str">
            <v>MM BLANQUEADOR 20L/48 PLT</v>
          </cell>
          <cell r="G37">
            <v>967</v>
          </cell>
          <cell r="H37">
            <v>4736752.8</v>
          </cell>
        </row>
        <row r="38">
          <cell r="E38" t="str">
            <v>109003-000600</v>
          </cell>
          <cell r="F38" t="str">
            <v>MM MULTIUSOS DESENGRASANTE 5/1 L/116 PLT</v>
          </cell>
          <cell r="G38">
            <v>238</v>
          </cell>
          <cell r="H38">
            <v>2047685.36</v>
          </cell>
        </row>
        <row r="39">
          <cell r="E39" t="str">
            <v>109003-001000</v>
          </cell>
          <cell r="F39" t="str">
            <v>MM DESENGRASANTE MULTIUSOS CONCENTRADO 10 L/100 PLT</v>
          </cell>
          <cell r="G39">
            <v>93</v>
          </cell>
          <cell r="H39">
            <v>1092192</v>
          </cell>
        </row>
        <row r="40">
          <cell r="E40" t="str">
            <v>109004-000600</v>
          </cell>
          <cell r="F40" t="str">
            <v>MM VIDRIOS Y SUPERFICIES 5/1 L/116 PLT</v>
          </cell>
          <cell r="G40">
            <v>237</v>
          </cell>
          <cell r="H40">
            <v>1515359.04</v>
          </cell>
        </row>
        <row r="41">
          <cell r="E41" t="str">
            <v>109005-000600</v>
          </cell>
          <cell r="F41" t="str">
            <v>MM BAÑOS Y AZULEJOS 5/1 L/116 PLT</v>
          </cell>
          <cell r="G41">
            <v>343</v>
          </cell>
          <cell r="H41">
            <v>3393916.4</v>
          </cell>
        </row>
        <row r="42">
          <cell r="E42" t="str">
            <v>109006-000900</v>
          </cell>
          <cell r="F42" t="str">
            <v>MM SUAVIZANTE 9L/60 PLT</v>
          </cell>
          <cell r="G42">
            <v>848</v>
          </cell>
          <cell r="H42">
            <v>4944518.4000000004</v>
          </cell>
        </row>
        <row r="43">
          <cell r="E43" t="str">
            <v>109006-002000</v>
          </cell>
          <cell r="F43" t="str">
            <v>MM SUAVIZANTE 20L/48 PLT</v>
          </cell>
          <cell r="G43">
            <v>1171</v>
          </cell>
          <cell r="H43">
            <v>10585090.560000001</v>
          </cell>
        </row>
        <row r="44">
          <cell r="E44" t="str">
            <v>109007-000900</v>
          </cell>
          <cell r="F44" t="str">
            <v>MM DETERGENTE 9L/60 PLT</v>
          </cell>
          <cell r="G44">
            <v>805</v>
          </cell>
          <cell r="H44">
            <v>6182400</v>
          </cell>
        </row>
        <row r="45">
          <cell r="E45" t="str">
            <v>109007-002000</v>
          </cell>
          <cell r="F45" t="str">
            <v>MM DETERGENTE 20L/48 PLT</v>
          </cell>
          <cell r="G45">
            <v>1363</v>
          </cell>
          <cell r="H45">
            <v>15418474.08</v>
          </cell>
        </row>
        <row r="46">
          <cell r="E46" t="str">
            <v>109008-000900</v>
          </cell>
          <cell r="F46" t="str">
            <v>MM DETERGENTE ROPA OSCURA 9L/60 PLT</v>
          </cell>
          <cell r="G46">
            <v>307</v>
          </cell>
          <cell r="H46">
            <v>2085712.2</v>
          </cell>
        </row>
        <row r="47">
          <cell r="E47" t="str">
            <v>109009-001000</v>
          </cell>
          <cell r="F47" t="str">
            <v>MM QUITAMANCHAS 10 L/60 PLT</v>
          </cell>
          <cell r="G47">
            <v>51</v>
          </cell>
          <cell r="H47">
            <v>364140</v>
          </cell>
        </row>
        <row r="48">
          <cell r="E48" t="str">
            <v>109010-000500</v>
          </cell>
          <cell r="F48" t="str">
            <v>MM DESENGRASANTE AUTOMOTRIZ 5 L/168 PLT</v>
          </cell>
          <cell r="G48">
            <v>13</v>
          </cell>
          <cell r="H48">
            <v>156156</v>
          </cell>
        </row>
        <row r="49">
          <cell r="E49" t="str">
            <v>109011-001000</v>
          </cell>
          <cell r="F49" t="str">
            <v>MM SHAMPOO AUTOMOTRIZ 10 L/100 PLT</v>
          </cell>
          <cell r="G49">
            <v>24</v>
          </cell>
          <cell r="H49">
            <v>219600</v>
          </cell>
        </row>
        <row r="50">
          <cell r="E50" t="str">
            <v>109012-000600</v>
          </cell>
          <cell r="F50" t="str">
            <v>MM ABRILLANTADOR DE VINIL 5/1 L/116 PLT</v>
          </cell>
          <cell r="G50">
            <v>9</v>
          </cell>
          <cell r="H50">
            <v>120060</v>
          </cell>
        </row>
        <row r="51">
          <cell r="E51" t="str">
            <v>109013-001000</v>
          </cell>
          <cell r="F51" t="str">
            <v>MM LIMPIADOR MULTIUSOS BRISA DE MAR 10 L/90 PLT</v>
          </cell>
          <cell r="G51">
            <v>523</v>
          </cell>
          <cell r="H51">
            <v>2918340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-COR-B-58"/>
      <sheetName val="Hoja1"/>
    </sheetNames>
    <sheetDataSet>
      <sheetData sheetId="0"/>
      <sheetData sheetId="1">
        <row r="35">
          <cell r="E35" t="str">
            <v>109001-001000</v>
          </cell>
          <cell r="F35" t="str">
            <v>MM LIMPIADOR MULTIUSOS PINO 10 L/90 PLT</v>
          </cell>
          <cell r="G35">
            <v>261</v>
          </cell>
          <cell r="H35">
            <v>1653696</v>
          </cell>
        </row>
        <row r="36">
          <cell r="E36" t="str">
            <v>109001-002000</v>
          </cell>
          <cell r="F36" t="str">
            <v>MM LIMPIADOR MULTIUSOS PINO 20 L/48 PLT</v>
          </cell>
          <cell r="G36">
            <v>290</v>
          </cell>
          <cell r="H36">
            <v>2120294.3999999999</v>
          </cell>
        </row>
        <row r="37">
          <cell r="E37" t="str">
            <v>109002-002000</v>
          </cell>
          <cell r="F37" t="str">
            <v>MM BLANQUEADOR 20L/48 PLT</v>
          </cell>
          <cell r="G37">
            <v>967</v>
          </cell>
          <cell r="H37">
            <v>4736752.8</v>
          </cell>
        </row>
        <row r="38">
          <cell r="E38" t="str">
            <v>109003-000600</v>
          </cell>
          <cell r="F38" t="str">
            <v>MM MULTIUSOS DESENGRASANTE 5/1 L/116 PLT</v>
          </cell>
          <cell r="G38">
            <v>238</v>
          </cell>
          <cell r="H38">
            <v>2047685.36</v>
          </cell>
        </row>
        <row r="39">
          <cell r="E39" t="str">
            <v>109003-001000</v>
          </cell>
          <cell r="F39" t="str">
            <v>MM DESENGRASANTE MULTIUSOS CONCENTRADO 10 L/100 PLT</v>
          </cell>
          <cell r="G39">
            <v>93</v>
          </cell>
          <cell r="H39">
            <v>1092192</v>
          </cell>
        </row>
        <row r="40">
          <cell r="E40" t="str">
            <v>109004-000600</v>
          </cell>
          <cell r="F40" t="str">
            <v>MM VIDRIOS Y SUPERFICIES 5/1 L/116 PLT</v>
          </cell>
          <cell r="G40">
            <v>237</v>
          </cell>
          <cell r="H40">
            <v>1515359.04</v>
          </cell>
        </row>
        <row r="41">
          <cell r="E41" t="str">
            <v>109005-000600</v>
          </cell>
          <cell r="F41" t="str">
            <v>MM BAÑOS Y AZULEJOS 5/1 L/116 PLT</v>
          </cell>
          <cell r="G41">
            <v>343</v>
          </cell>
          <cell r="H41">
            <v>3393916.4</v>
          </cell>
        </row>
        <row r="42">
          <cell r="E42" t="str">
            <v>109006-000900</v>
          </cell>
          <cell r="F42" t="str">
            <v>MM SUAVIZANTE 9L/60 PLT</v>
          </cell>
          <cell r="G42">
            <v>848</v>
          </cell>
          <cell r="H42">
            <v>4944518.4000000004</v>
          </cell>
        </row>
        <row r="43">
          <cell r="E43" t="str">
            <v>109006-002000</v>
          </cell>
          <cell r="F43" t="str">
            <v>MM SUAVIZANTE 20L/48 PLT</v>
          </cell>
          <cell r="G43">
            <v>1171</v>
          </cell>
          <cell r="H43">
            <v>10585090.560000001</v>
          </cell>
        </row>
        <row r="44">
          <cell r="E44" t="str">
            <v>109007-000900</v>
          </cell>
          <cell r="F44" t="str">
            <v>MM DETERGENTE 9L/60 PLT</v>
          </cell>
          <cell r="G44">
            <v>805</v>
          </cell>
          <cell r="H44">
            <v>6182400</v>
          </cell>
        </row>
        <row r="45">
          <cell r="E45" t="str">
            <v>109007-002000</v>
          </cell>
          <cell r="F45" t="str">
            <v>MM DETERGENTE 20L/48 PLT</v>
          </cell>
          <cell r="G45">
            <v>1363</v>
          </cell>
          <cell r="H45">
            <v>15418474.08</v>
          </cell>
        </row>
        <row r="46">
          <cell r="E46" t="str">
            <v>109008-000900</v>
          </cell>
          <cell r="F46" t="str">
            <v>MM DETERGENTE ROPA OSCURA 9L/60 PLT</v>
          </cell>
          <cell r="G46">
            <v>307</v>
          </cell>
          <cell r="H46">
            <v>2085712.2</v>
          </cell>
        </row>
        <row r="47">
          <cell r="E47" t="str">
            <v>109009-001000</v>
          </cell>
          <cell r="F47" t="str">
            <v>MM QUITAMANCHAS 10 L/60 PLT</v>
          </cell>
          <cell r="G47">
            <v>51</v>
          </cell>
          <cell r="H47">
            <v>364140</v>
          </cell>
        </row>
        <row r="48">
          <cell r="E48" t="str">
            <v>109010-000500</v>
          </cell>
          <cell r="F48" t="str">
            <v>MM DESENGRASANTE AUTOMOTRIZ 5 L/168 PLT</v>
          </cell>
          <cell r="G48">
            <v>13</v>
          </cell>
          <cell r="H48">
            <v>156156</v>
          </cell>
        </row>
        <row r="49">
          <cell r="E49" t="str">
            <v>109011-001000</v>
          </cell>
          <cell r="F49" t="str">
            <v>MM SHAMPOO AUTOMOTRIZ 10 L/100 PLT</v>
          </cell>
          <cell r="G49">
            <v>24</v>
          </cell>
          <cell r="H49">
            <v>219600</v>
          </cell>
        </row>
        <row r="50">
          <cell r="E50" t="str">
            <v>109012-000600</v>
          </cell>
          <cell r="F50" t="str">
            <v>MM ABRILLANTADOR DE VINIL 5/1 L/116 PLT</v>
          </cell>
          <cell r="G50">
            <v>9</v>
          </cell>
          <cell r="H50">
            <v>120060</v>
          </cell>
        </row>
        <row r="51">
          <cell r="E51" t="str">
            <v>109013-001000</v>
          </cell>
          <cell r="F51" t="str">
            <v>MM LIMPIADOR MULTIUSOS BRISA DE MAR 10 L/90 PLT</v>
          </cell>
          <cell r="G51">
            <v>523</v>
          </cell>
          <cell r="H51">
            <v>2918340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-DC-FO-34"/>
      <sheetName val="Resumen"/>
      <sheetName val="Datos"/>
      <sheetName val="Hoja1"/>
      <sheetName val="AF-COR-A-07-0113"/>
    </sheetNames>
    <sheetDataSet>
      <sheetData sheetId="0">
        <row r="11">
          <cell r="K11">
            <v>44497</v>
          </cell>
        </row>
        <row r="68">
          <cell r="K68">
            <v>44497</v>
          </cell>
          <cell r="L68">
            <v>44528</v>
          </cell>
          <cell r="M68">
            <v>44558</v>
          </cell>
          <cell r="N68">
            <v>44592</v>
          </cell>
          <cell r="O68">
            <v>44620</v>
          </cell>
          <cell r="P68">
            <v>44648</v>
          </cell>
          <cell r="Q68">
            <v>44681</v>
          </cell>
          <cell r="R68">
            <v>44712</v>
          </cell>
          <cell r="S68">
            <v>44742</v>
          </cell>
          <cell r="T68">
            <v>44773</v>
          </cell>
          <cell r="U68">
            <v>44804</v>
          </cell>
          <cell r="V68">
            <v>44834</v>
          </cell>
          <cell r="W68">
            <v>44864</v>
          </cell>
          <cell r="X68">
            <v>44895</v>
          </cell>
          <cell r="Y68">
            <v>44925</v>
          </cell>
          <cell r="Z68">
            <v>44954</v>
          </cell>
          <cell r="AA68">
            <v>44985</v>
          </cell>
          <cell r="AB68">
            <v>45013</v>
          </cell>
          <cell r="AC68">
            <v>45044</v>
          </cell>
          <cell r="AD68">
            <v>45074</v>
          </cell>
          <cell r="AE68">
            <v>45105</v>
          </cell>
          <cell r="AF68">
            <v>45135</v>
          </cell>
          <cell r="AG68">
            <v>45166</v>
          </cell>
          <cell r="AH68">
            <v>45197</v>
          </cell>
          <cell r="AI68">
            <v>45227</v>
          </cell>
          <cell r="AJ68">
            <v>45258</v>
          </cell>
          <cell r="AK68">
            <v>45288</v>
          </cell>
          <cell r="AL68">
            <v>45292</v>
          </cell>
          <cell r="AM68">
            <v>45323</v>
          </cell>
          <cell r="AN68">
            <v>45352</v>
          </cell>
          <cell r="AO68">
            <v>45383</v>
          </cell>
          <cell r="AP68">
            <v>45413</v>
          </cell>
          <cell r="AQ68">
            <v>45444</v>
          </cell>
          <cell r="AR68">
            <v>45474</v>
          </cell>
          <cell r="AS68">
            <v>45505</v>
          </cell>
          <cell r="AT68">
            <v>45536</v>
          </cell>
          <cell r="AU68">
            <v>45566</v>
          </cell>
          <cell r="AV68">
            <v>45597</v>
          </cell>
          <cell r="AW68">
            <v>45627</v>
          </cell>
          <cell r="AX68">
            <v>45658</v>
          </cell>
          <cell r="AY68">
            <v>45689</v>
          </cell>
          <cell r="AZ68">
            <v>45717</v>
          </cell>
          <cell r="BA68">
            <v>45748</v>
          </cell>
          <cell r="BB68">
            <v>45778</v>
          </cell>
          <cell r="BC68">
            <v>45809</v>
          </cell>
          <cell r="BD68">
            <v>45839</v>
          </cell>
          <cell r="BE68">
            <v>45870</v>
          </cell>
          <cell r="BF68">
            <v>45901</v>
          </cell>
          <cell r="BG68">
            <v>45931</v>
          </cell>
          <cell r="BH68">
            <v>45962</v>
          </cell>
          <cell r="BI68">
            <v>45992</v>
          </cell>
        </row>
        <row r="70">
          <cell r="A70" t="str">
            <v>ÓPTIMO</v>
          </cell>
          <cell r="J70" t="e">
            <v>#VALUE!</v>
          </cell>
        </row>
      </sheetData>
      <sheetData sheetId="1" refreshError="1"/>
      <sheetData sheetId="2">
        <row r="13">
          <cell r="DG13">
            <v>44224</v>
          </cell>
        </row>
      </sheetData>
      <sheetData sheetId="3" refreshError="1"/>
      <sheetData sheetId="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-DC-FO-22"/>
      <sheetName val="PI-DC-FO-43"/>
      <sheetName val="PI-DC-FO-24"/>
      <sheetName val="GASTOS - FLETES"/>
      <sheetName val="VENTAS"/>
      <sheetName val="Hoja2"/>
      <sheetName val="Manzana 10 L "/>
      <sheetName val="Pino 10 L"/>
      <sheetName val="Pino 20 L"/>
      <sheetName val="Blanqueador"/>
      <sheetName val="Des multiusos 5+1 L"/>
      <sheetName val="Multiusos Concentrado 10 L"/>
      <sheetName val="Vidrios 5+1 L"/>
      <sheetName val="Baños 5+1 L"/>
      <sheetName val="Suavizante10"/>
      <sheetName val="Suavizante20"/>
      <sheetName val="Detergente10"/>
      <sheetName val="Detergente20"/>
      <sheetName val="Detergente RopaOscura10"/>
      <sheetName val="Quitamanchas Gel 10 L"/>
      <sheetName val="Desengrasante Automotriz"/>
      <sheetName val="Shampoo Automotriz"/>
      <sheetName val="Abrillantador de vinil"/>
      <sheetName val="Brisa de Mar"/>
      <sheetName val="Lava trastes 2.9"/>
      <sheetName val="Lavanda10"/>
      <sheetName val="Lavanda20"/>
      <sheetName val="Despertar Floral"/>
      <sheetName val="JabonManos"/>
    </sheetNames>
    <sheetDataSet>
      <sheetData sheetId="0">
        <row r="5">
          <cell r="E5" t="str">
            <v>DICIEMBRE, 2025.</v>
          </cell>
        </row>
      </sheetData>
      <sheetData sheetId="1">
        <row r="12">
          <cell r="E12">
            <v>2023</v>
          </cell>
        </row>
        <row r="430">
          <cell r="E430">
            <v>2023</v>
          </cell>
        </row>
        <row r="431">
          <cell r="A431" t="str">
            <v>ENE</v>
          </cell>
          <cell r="E431">
            <v>0</v>
          </cell>
        </row>
        <row r="432">
          <cell r="A432" t="str">
            <v>FEB</v>
          </cell>
          <cell r="E432">
            <v>0</v>
          </cell>
        </row>
        <row r="433">
          <cell r="A433" t="str">
            <v>MAR</v>
          </cell>
          <cell r="E433">
            <v>0</v>
          </cell>
        </row>
        <row r="434">
          <cell r="A434" t="str">
            <v>ABR</v>
          </cell>
          <cell r="E434">
            <v>0</v>
          </cell>
        </row>
        <row r="435">
          <cell r="A435" t="str">
            <v>MAY</v>
          </cell>
          <cell r="E435">
            <v>0</v>
          </cell>
        </row>
        <row r="436">
          <cell r="A436" t="str">
            <v>JUN</v>
          </cell>
          <cell r="E436">
            <v>0</v>
          </cell>
        </row>
        <row r="437">
          <cell r="A437" t="str">
            <v>JUL</v>
          </cell>
          <cell r="E437">
            <v>0</v>
          </cell>
        </row>
        <row r="438">
          <cell r="A438" t="str">
            <v>AGO</v>
          </cell>
          <cell r="E438">
            <v>0</v>
          </cell>
        </row>
        <row r="439">
          <cell r="A439" t="str">
            <v>SEP</v>
          </cell>
          <cell r="E439">
            <v>0</v>
          </cell>
        </row>
        <row r="440">
          <cell r="A440" t="str">
            <v>OCT</v>
          </cell>
          <cell r="E440">
            <v>0</v>
          </cell>
        </row>
        <row r="441">
          <cell r="A441" t="str">
            <v>NOV</v>
          </cell>
          <cell r="E441">
            <v>0</v>
          </cell>
        </row>
        <row r="442">
          <cell r="A442" t="str">
            <v>DIC</v>
          </cell>
          <cell r="E442">
            <v>0</v>
          </cell>
        </row>
      </sheetData>
      <sheetData sheetId="2" refreshError="1"/>
      <sheetData sheetId="3" refreshError="1"/>
      <sheetData sheetId="4">
        <row r="48">
          <cell r="B48">
            <v>-270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ene Rivera Hernandez" id="{64627F33-DCA3-40E4-BEFA-FA3FBB91AB2D}" userId="S::rrivera@innovador.com.mx::0a509692-fdec-4d4f-a906-5313860e73bf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8" dT="2022-09-12T19:18:56.39" personId="{64627F33-DCA3-40E4-BEFA-FA3FBB91AB2D}" id="{8AB200E4-E3FF-4455-B6C7-E0D3769B4BE9}">
    <text xml:space="preserve">CV, MO y GF 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externalLinkPath" Target="https://pinnovador-my.sharepoint.com/personal/hbuenabad_pigroup_com_mx/Documents/Documents/E.R.%20ANALITICO%20(Mensual)/2025/12%2025%20PI-DC-FO-06%20ER%20Analitico.xlsx" TargetMode="External"/><Relationship Id="rId1" Type="http://schemas.openxmlformats.org/officeDocument/2006/relationships/externalLinkPath" Target="https://pinnovador-my.sharepoint.com/personal/hbuenabad_pigroup_com_mx/Documents/Documents/E.R.%20ANALITICO%20(Mensual)/2025/12%2025%20PI-DC-FO-06%20ER%20Analitico.xlsx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9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10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11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6.bin"/><Relationship Id="rId4" Type="http://schemas.openxmlformats.org/officeDocument/2006/relationships/comments" Target="../comments12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8335-D345-4691-BDF6-E4C26E21AA85}">
  <sheetPr>
    <tabColor rgb="FF0070C0"/>
    <pageSetUpPr fitToPage="1"/>
  </sheetPr>
  <dimension ref="A1:J46"/>
  <sheetViews>
    <sheetView topLeftCell="A4" zoomScale="119" zoomScaleNormal="90" workbookViewId="0">
      <selection activeCell="B21" sqref="B21"/>
    </sheetView>
  </sheetViews>
  <sheetFormatPr baseColWidth="10" defaultColWidth="1.5" defaultRowHeight="15"/>
  <cols>
    <col min="1" max="1" width="20.83203125" style="3" customWidth="1"/>
    <col min="2" max="2" width="80.83203125" style="3" customWidth="1"/>
    <col min="3" max="3" width="3.1640625" style="55" customWidth="1"/>
    <col min="4" max="4" width="20.83203125" style="3" customWidth="1"/>
    <col min="5" max="5" width="80.83203125" style="3" customWidth="1"/>
    <col min="6" max="181" width="11.5" style="3" customWidth="1"/>
    <col min="182" max="16384" width="1.5" style="3"/>
  </cols>
  <sheetData>
    <row r="1" spans="1:10">
      <c r="A1" s="2"/>
      <c r="B1" s="2" t="s">
        <v>0</v>
      </c>
      <c r="C1" s="46"/>
      <c r="D1" s="2"/>
      <c r="E1" s="2"/>
      <c r="F1"/>
    </row>
    <row r="2" spans="1:10">
      <c r="A2" s="4"/>
      <c r="B2" s="4" t="s">
        <v>1</v>
      </c>
      <c r="C2" s="47"/>
      <c r="D2" s="4"/>
      <c r="E2" s="4"/>
    </row>
    <row r="3" spans="1:10">
      <c r="A3" s="1"/>
      <c r="B3" s="5"/>
      <c r="C3" s="48"/>
      <c r="D3" s="5"/>
      <c r="E3" s="5"/>
    </row>
    <row r="4" spans="1:10" ht="11.5" customHeight="1">
      <c r="A4" s="1"/>
      <c r="B4" s="5"/>
      <c r="C4" s="48"/>
      <c r="D4" s="5"/>
      <c r="E4" s="5"/>
    </row>
    <row r="5" spans="1:10" s="8" customFormat="1" ht="15.75" customHeight="1">
      <c r="A5" s="6"/>
      <c r="B5" s="6" t="s">
        <v>2</v>
      </c>
      <c r="C5" s="49"/>
      <c r="D5" s="7"/>
      <c r="E5" s="7"/>
    </row>
    <row r="6" spans="1:10" s="8" customFormat="1" ht="2.5" customHeight="1">
      <c r="A6" s="9"/>
      <c r="B6" s="9"/>
      <c r="C6" s="50"/>
      <c r="D6" s="9"/>
      <c r="E6" s="9"/>
    </row>
    <row r="7" spans="1:10" s="8" customFormat="1" ht="2.5" customHeight="1">
      <c r="A7" s="10"/>
      <c r="B7" s="10"/>
      <c r="C7" s="51"/>
      <c r="D7" s="10"/>
      <c r="E7" s="10"/>
    </row>
    <row r="8" spans="1:10" s="13" customFormat="1" ht="30" customHeight="1" thickBot="1">
      <c r="A8" s="5"/>
      <c r="B8" s="11"/>
      <c r="C8" s="52"/>
      <c r="D8" s="41"/>
      <c r="E8" s="12"/>
    </row>
    <row r="9" spans="1:10" s="18" customFormat="1" ht="19.25" customHeight="1" thickBot="1">
      <c r="A9" s="14" t="s">
        <v>3</v>
      </c>
      <c r="B9" s="15" t="s">
        <v>4</v>
      </c>
      <c r="C9" s="56"/>
      <c r="D9" s="16" t="s">
        <v>5</v>
      </c>
      <c r="E9" s="17" t="s">
        <v>6</v>
      </c>
      <c r="F9" s="44"/>
    </row>
    <row r="10" spans="1:10" s="18" customFormat="1" ht="19.25" customHeight="1" thickBot="1">
      <c r="A10" s="19" t="s">
        <v>7</v>
      </c>
      <c r="B10" s="20" t="s">
        <v>8</v>
      </c>
      <c r="C10" s="56"/>
      <c r="D10" s="21" t="s">
        <v>9</v>
      </c>
      <c r="E10" s="22" t="s">
        <v>10</v>
      </c>
      <c r="F10" s="44"/>
    </row>
    <row r="11" spans="1:10" s="23" customFormat="1" ht="19.25" customHeight="1" thickBot="1">
      <c r="A11" s="14" t="s">
        <v>7</v>
      </c>
      <c r="B11" s="15" t="s">
        <v>11</v>
      </c>
      <c r="C11" s="56"/>
      <c r="D11" s="16" t="s">
        <v>12</v>
      </c>
      <c r="E11" s="17" t="s">
        <v>13</v>
      </c>
      <c r="F11" s="44"/>
    </row>
    <row r="12" spans="1:10" s="18" customFormat="1" ht="19.25" customHeight="1" thickBot="1">
      <c r="A12" s="19" t="s">
        <v>14</v>
      </c>
      <c r="B12" s="20" t="s">
        <v>15</v>
      </c>
      <c r="C12" s="56"/>
      <c r="D12" s="21" t="s">
        <v>16</v>
      </c>
      <c r="E12" s="22" t="s">
        <v>17</v>
      </c>
      <c r="F12" s="44"/>
      <c r="J12" s="43"/>
    </row>
    <row r="13" spans="1:10" s="24" customFormat="1" ht="19.25" customHeight="1" thickBot="1">
      <c r="A13" s="14" t="s">
        <v>18</v>
      </c>
      <c r="B13" s="15" t="s">
        <v>19</v>
      </c>
      <c r="C13" s="56"/>
      <c r="D13" s="16" t="s">
        <v>20</v>
      </c>
      <c r="E13" s="17" t="s">
        <v>21</v>
      </c>
      <c r="F13" s="44"/>
    </row>
    <row r="14" spans="1:10" ht="19.25" customHeight="1" thickBot="1">
      <c r="A14" s="19" t="s">
        <v>22</v>
      </c>
      <c r="B14" s="20" t="s">
        <v>23</v>
      </c>
      <c r="C14" s="56"/>
      <c r="D14" s="21" t="s">
        <v>24</v>
      </c>
      <c r="E14" s="22" t="s">
        <v>25</v>
      </c>
      <c r="F14" s="44"/>
      <c r="J14" s="45"/>
    </row>
    <row r="15" spans="1:10" s="24" customFormat="1" ht="19.25" customHeight="1" thickBot="1">
      <c r="A15" s="14" t="s">
        <v>26</v>
      </c>
      <c r="B15" s="15" t="s">
        <v>27</v>
      </c>
      <c r="C15" s="56"/>
      <c r="D15" s="16" t="s">
        <v>28</v>
      </c>
      <c r="E15" s="17" t="s">
        <v>29</v>
      </c>
      <c r="F15" s="44"/>
    </row>
    <row r="16" spans="1:10" ht="19.25" customHeight="1" thickBot="1">
      <c r="A16" s="19" t="s">
        <v>22</v>
      </c>
      <c r="B16" s="20" t="s">
        <v>30</v>
      </c>
      <c r="C16" s="56"/>
      <c r="D16" s="21" t="s">
        <v>31</v>
      </c>
      <c r="E16" s="22" t="s">
        <v>32</v>
      </c>
      <c r="F16" s="44"/>
      <c r="J16" s="33"/>
    </row>
    <row r="17" spans="1:6" s="24" customFormat="1" ht="19.25" customHeight="1" thickBot="1">
      <c r="A17" s="14" t="s">
        <v>33</v>
      </c>
      <c r="B17" s="15" t="s">
        <v>34</v>
      </c>
      <c r="C17" s="56"/>
      <c r="D17" s="16" t="s">
        <v>35</v>
      </c>
      <c r="E17" s="17" t="s">
        <v>36</v>
      </c>
      <c r="F17" s="44"/>
    </row>
    <row r="18" spans="1:6" ht="19.25" customHeight="1" thickBot="1">
      <c r="A18" s="19" t="s">
        <v>37</v>
      </c>
      <c r="B18" s="20" t="s">
        <v>38</v>
      </c>
      <c r="C18" s="56"/>
      <c r="D18" s="21" t="s">
        <v>39</v>
      </c>
      <c r="E18" s="22" t="s">
        <v>40</v>
      </c>
    </row>
    <row r="19" spans="1:6" s="24" customFormat="1" ht="19.25" customHeight="1" thickBot="1">
      <c r="A19" s="14" t="s">
        <v>41</v>
      </c>
      <c r="B19" s="15" t="s">
        <v>42</v>
      </c>
      <c r="C19" s="56"/>
      <c r="D19" s="42"/>
      <c r="E19" s="25"/>
    </row>
    <row r="20" spans="1:6" ht="19.25" customHeight="1" thickBot="1">
      <c r="A20" s="19" t="s">
        <v>43</v>
      </c>
      <c r="B20" s="20" t="s">
        <v>44</v>
      </c>
      <c r="C20" s="56"/>
      <c r="D20" s="26" t="s">
        <v>45</v>
      </c>
      <c r="E20" s="27" t="s">
        <v>46</v>
      </c>
    </row>
    <row r="21" spans="1:6" s="24" customFormat="1" ht="19.25" customHeight="1" thickBot="1">
      <c r="A21" s="14" t="s">
        <v>47</v>
      </c>
      <c r="B21" s="15" t="s">
        <v>48</v>
      </c>
      <c r="C21" s="56"/>
      <c r="D21" s="28" t="s">
        <v>49</v>
      </c>
      <c r="E21" s="29" t="s">
        <v>50</v>
      </c>
    </row>
    <row r="22" spans="1:6" ht="19.25" customHeight="1" thickBot="1">
      <c r="A22" s="19" t="s">
        <v>51</v>
      </c>
      <c r="B22" s="20" t="s">
        <v>52</v>
      </c>
      <c r="C22" s="56"/>
      <c r="D22" s="26" t="s">
        <v>53</v>
      </c>
      <c r="E22" s="27" t="s">
        <v>54</v>
      </c>
    </row>
    <row r="23" spans="1:6" s="24" customFormat="1" ht="19.25" customHeight="1" thickBot="1">
      <c r="A23" s="14" t="s">
        <v>55</v>
      </c>
      <c r="B23" s="15" t="s">
        <v>56</v>
      </c>
      <c r="C23" s="56"/>
      <c r="D23" s="28" t="s">
        <v>57</v>
      </c>
      <c r="E23" s="29" t="s">
        <v>58</v>
      </c>
      <c r="F23" s="30"/>
    </row>
    <row r="24" spans="1:6" s="31" customFormat="1" ht="19.25" customHeight="1" thickBot="1">
      <c r="A24" s="19" t="s">
        <v>59</v>
      </c>
      <c r="B24" s="20" t="s">
        <v>60</v>
      </c>
      <c r="C24" s="57"/>
      <c r="D24" s="26" t="s">
        <v>61</v>
      </c>
      <c r="E24" s="27" t="s">
        <v>62</v>
      </c>
      <c r="F24" s="32"/>
    </row>
    <row r="25" spans="1:6" s="33" customFormat="1" ht="19.25" customHeight="1" thickBot="1">
      <c r="A25" s="38"/>
      <c r="B25" s="38"/>
      <c r="C25" s="56"/>
      <c r="D25" s="28" t="s">
        <v>63</v>
      </c>
      <c r="E25" s="29" t="s">
        <v>64</v>
      </c>
      <c r="F25" s="30"/>
    </row>
    <row r="26" spans="1:6" s="35" customFormat="1" ht="19.25" customHeight="1" thickBot="1">
      <c r="A26" s="14" t="s">
        <v>65</v>
      </c>
      <c r="B26" s="15" t="s">
        <v>66</v>
      </c>
      <c r="C26" s="56"/>
      <c r="D26" s="36"/>
      <c r="E26" s="36"/>
      <c r="F26" s="34"/>
    </row>
    <row r="27" spans="1:6" ht="19.25" customHeight="1" thickBot="1">
      <c r="A27" s="19" t="s">
        <v>67</v>
      </c>
      <c r="B27" s="20" t="s">
        <v>68</v>
      </c>
      <c r="C27" s="56"/>
      <c r="D27" s="36"/>
      <c r="E27" s="36"/>
    </row>
    <row r="28" spans="1:6" s="35" customFormat="1" ht="19.25" customHeight="1" thickBot="1">
      <c r="A28" s="14" t="s">
        <v>69</v>
      </c>
      <c r="B28" s="15" t="s">
        <v>70</v>
      </c>
      <c r="C28" s="56"/>
      <c r="D28" s="36"/>
      <c r="E28" s="36"/>
    </row>
    <row r="29" spans="1:6" ht="15.25" customHeight="1">
      <c r="A29" s="38"/>
      <c r="B29" s="38"/>
      <c r="C29" s="37"/>
      <c r="D29" s="36"/>
      <c r="E29" s="36"/>
    </row>
    <row r="30" spans="1:6">
      <c r="A30" s="38"/>
      <c r="B30" s="38"/>
      <c r="C30" s="53"/>
      <c r="D30" s="36"/>
      <c r="E30" s="36"/>
    </row>
    <row r="31" spans="1:6" ht="16" hidden="1" thickBot="1">
      <c r="A31" s="14"/>
      <c r="B31" s="15"/>
      <c r="C31" s="54"/>
      <c r="D31" s="16"/>
      <c r="E31" s="17"/>
    </row>
    <row r="32" spans="1:6" ht="16" hidden="1" thickBot="1">
      <c r="A32" s="19"/>
      <c r="B32" s="20"/>
      <c r="C32" s="37"/>
      <c r="D32" s="21"/>
      <c r="E32" s="22"/>
    </row>
    <row r="33" spans="1:5" ht="16" hidden="1" thickBot="1">
      <c r="A33" s="36"/>
      <c r="B33" s="39"/>
      <c r="C33" s="37"/>
      <c r="D33" s="36"/>
      <c r="E33" s="36"/>
    </row>
    <row r="34" spans="1:5" ht="16" hidden="1" thickBot="1">
      <c r="A34" s="26"/>
      <c r="B34" s="27"/>
      <c r="C34" s="37"/>
      <c r="D34" s="58"/>
      <c r="E34" s="59"/>
    </row>
    <row r="35" spans="1:5" ht="16" hidden="1" thickBot="1">
      <c r="A35" s="28"/>
      <c r="B35" s="29"/>
      <c r="C35" s="37"/>
      <c r="D35" s="60"/>
      <c r="E35" s="61"/>
    </row>
    <row r="36" spans="1:5" hidden="1">
      <c r="A36" s="38"/>
      <c r="B36" s="38"/>
      <c r="D36" s="38"/>
      <c r="E36" s="38"/>
    </row>
    <row r="46" spans="1:5">
      <c r="D46" s="40" t="e">
        <f>(SUM(C9:C28)+SUM(#REF!))/38</f>
        <v>#REF!</v>
      </c>
    </row>
  </sheetData>
  <hyperlinks>
    <hyperlink ref="E20" location="'PI-DC-FO-43'!A1" tooltip="Acceso al reporte" display="TENDENCIA DE VENTAS DE LA LINEA MM (GLOBAL)" xr:uid="{C4E26E50-7B45-4360-9A2E-D073232D3678}"/>
    <hyperlink ref="E15" location="'PI-DC-FO-26'!A1" tooltip="Acceso al reporte" display="RESUMEN DE IMPACTOS ECONÓMICOS MENSUALES." xr:uid="{6C4C98B5-98BD-4486-9663-E4FB16293B8B}"/>
    <hyperlink ref="E9" location="'PI-DC-FO-33'!A1" tooltip="Acceso al reporte" display="INVENTARIO FISICO COSTEADO MENSUAL." xr:uid="{AFBF4076-CFD3-47CB-A091-86311E9D7836}"/>
    <hyperlink ref="E10" location="'PI-DC-FO-34'!A1" tooltip="Acceso al reporte" display="TENDENCIA ANUAL DE INVENTARIO COSTEADO." xr:uid="{B3CBB9F6-E06D-433A-AA3E-7C62A5AB8FF6}"/>
    <hyperlink ref="E18" location="'PI-DC-FO-37'!A1" tooltip="Acceso al reporte" display="ANALISIS DE PRODUCCIÓN Y VENTAS SAMS CLUB MEXICO." xr:uid="{88CBA31F-0E4E-47D4-BB61-772BD73E47D8}"/>
    <hyperlink ref="E12" location="'PI-DC-FO-35'!A1" tooltip="Acceso al reporte" display="RESUMEN PRODUCTIVO." xr:uid="{5F5371E3-7B65-49E7-9F58-CB7F2CAEE352}"/>
    <hyperlink ref="B28" location="'PI-DC-FO-32'!A1" tooltip="Acceso al reporte." display="ANÁLISIS DE COMPRAS." xr:uid="{CCA0F855-9858-4BBA-8900-7F4BCF16D9B1}"/>
    <hyperlink ref="B9" location="'PI-DC-FO-10'!A10" tooltip="Acceso al reporte" display="ESTADO DE RESULTADOS ANUAL CONTABLE." xr:uid="{C687AF00-BFEB-45E7-BB16-F47E639ADA1C}"/>
    <hyperlink ref="B14" location="'PI-DC-FO-14'!A10" tooltip="Acceso al reporte" display="COMPARATIVO ESTADO DE RESULTADOS MISMO MES VS AÑO ANTERIOR." xr:uid="{F369BCED-4128-4CDE-88C5-C6C98D625EB6}"/>
    <hyperlink ref="B21" location="'PI-DC-FO-18'!A1" tooltip="Acceso al reporte" display="ESTADISTICA Y TENDENCIA DEL EBITDA." xr:uid="{539A0676-8F70-43C7-8181-28AFC2979769}"/>
    <hyperlink ref="B20" location="'PI-DC-FO-20'!A1" tooltip="Acceso al reporte" display="RAZONES FINANCIERAS." xr:uid="{ED70A67B-EA85-4585-B409-7D98EC241263}"/>
    <hyperlink ref="B27" location="'PI-DC-FO-21'!A1" tooltip="Acceso al reporte" display="COMPARATIVO ENTRE VENTAS PRESUPUESTADAS Y VENTAS NETAS." xr:uid="{5AFC1B00-2D84-49E3-8A15-60480A77898B}"/>
    <hyperlink ref="E11" location="'PI-DC-FO-30'!A1" tooltip="Acceso al reporte" display="INDICADORES PRODUCTIVOS EN LA OPERACIÓN GLOBAL." xr:uid="{BF806FB1-9905-4011-9A08-A17D69948387}"/>
    <hyperlink ref="E17" location="'PI-DC-FO-36'!A1" tooltip="Acceso al reporte" display="TENDENCIA MONETARIA DE LAS VENTAS NETAS." xr:uid="{CA3A7B0F-8A13-4BC3-9993-7798371D6243}"/>
    <hyperlink ref="B19" location="'PI-DC-FO-23'!A1" tooltip="Acceso al reporte" display="ESTADO DE CAMBIOS." xr:uid="{A468CBEB-6901-42C2-8A00-C057A1F0BB42}"/>
    <hyperlink ref="B26" location="'PI-DC-FO-31'!A1" tooltip="Acceso al reporte" display="TENDENCIA DE LAS NOMINAS DEPARTAMENTALES." xr:uid="{8338A938-82F9-4F5D-A9D8-5CDA37CE9E78}"/>
    <hyperlink ref="B22" location="'PI-DC-FO-06'!A1" tooltip="Acceso al reporte" display="ESTADO DE RESULTADOS MENSUAL POR CLIENTE. " xr:uid="{8557DE6B-8DA5-49E7-85FF-9700670C9A82}"/>
    <hyperlink ref="B23" location="'PI-DC-FO-09'!A1" tooltip="Acceso al reporte" display="ESTADO DE RESULTADO ACUMULADO ANUAL POR CLIENTE." xr:uid="{C09E5D59-795D-4F5E-9B7C-DCEDFADB1D02}"/>
    <hyperlink ref="E22" location="'PI-DC-FO-46'!A1" tooltip="Acceso al reporte" display="ANALISIS DE VENTAS - MISCELANEOS." xr:uid="{09801996-F416-448C-8609-F8FFC9AF07D7}"/>
    <hyperlink ref="E25" location="'PI-DC-FO-41'!A1" tooltip="Acceso al reporte" display="COMPARATIVO DE TARIMAS PRODUCIDAS." xr:uid="{17CDB202-22A5-4C57-B60E-F8123D8292FC}"/>
    <hyperlink ref="E24" location="'PISA-CO-FO-46'!A1" tooltip="Acceso al reporte" display="PERSONAL POR TURNO LABORADO." xr:uid="{D5541FAC-2A11-490C-9AD5-2F683BEC8973}"/>
    <hyperlink ref="E16" location="'PI-DC-FO-27'!A1" tooltip="Acceso al reporte" display="INFLACIÓN INTERNA MENSUAL." xr:uid="{460E92A7-0ACB-427F-92BB-28E94A3B02FF}"/>
    <hyperlink ref="E13" location="'PI-DC-FO-A-17'!A1" display="GRAFICA DE TENDENCIA DE LOS GASTOS DE OPERACIÓN." xr:uid="{A1496EBC-19DA-4148-B795-74691EF8B108}"/>
    <hyperlink ref="E14" location="'PI-DC-FO-A-19'!A1" display="GASTOS ACUMULADOS." xr:uid="{56DD524A-6FC2-460C-BCD0-9077D578A2CF}"/>
    <hyperlink ref="E23" location="'PI-DC-FO-45'!A1" tooltip="Acceso al reporte" display="ESTADISTICA DE TARIMAS PRODUCIDAS." xr:uid="{58DC8FAE-1805-4618-8094-A6ED07B06B6D}"/>
    <hyperlink ref="E21" location="'PI-DC-FO-44'!A1" display="ANÁLISIS DE VARIACIÓN PRESUPUESTAL - SAMS CLUB." xr:uid="{6A5F25FA-82D9-4CCC-9B39-2302CF1E22E6}"/>
    <hyperlink ref="B24" location="'PI-DC-FO-13'!A1" tooltip="Acceso al reporte." display="ESTADO DE COSTO DE PRODUCCIÓN Y VENTAS." xr:uid="{F4463C41-246D-4094-8AB7-3FC9C3C5B84F}"/>
    <hyperlink ref="B10" location="'PI-DC-FO-50 1125'!A1" display="ESTADO DE RESULTADOS CONSOLIDADO." xr:uid="{D86D25BF-AB72-432E-9C7D-2005AA25CC61}"/>
    <hyperlink ref="B11" location="'PISA-CO-FO-50 ACUM'!A1" tooltip="Regresar al índice" display="ESTADO DE RESULTADOS CONSOLIDADO ACUMULADO." xr:uid="{AE967406-BCB0-41F7-8599-27DC340CD0DB}"/>
    <hyperlink ref="B12" location="'PISA-CO-FO-50'!A10" display="ESTADO DE RESULTADOS PISA" xr:uid="{1B575F5B-1323-4AE3-BBDB-DCBB45E26FD4}"/>
    <hyperlink ref="B13" location="'PIMA-CO-FO-50'!A1" display="ESTADO DE RESULTADOS PIMA" xr:uid="{C39B0938-9E1C-45D7-9BE2-2D206BE27CEA}"/>
    <hyperlink ref="B18" location="'PI-DC-FO-58 II'!A1" tooltip="Regresar al índice" display="ESTADO DE SITUACION FINANCIERA COMPARATIVO ." xr:uid="{0F0AA3C0-D8BB-4558-BE95-E49EB8A39603}"/>
    <hyperlink ref="B17" location="'PI-DC-FO-15'!A1" tooltip="Acceso al reporte" display="COMPARATIVO ESTADO DE RESULTADOS PRESUPUESTO VS REAL." xr:uid="{008233CA-7522-4F3A-BDCC-77D7512CEDBB}"/>
    <hyperlink ref="B15" location="'PI-DC-FO-14 BIS'!A10" tooltip="Acceso al reporte" display="COMPARATIVO ESTADO DE RESULTADOS MISMO MES VS AÑO ANTERIOR BIS" xr:uid="{508529CF-A722-4490-8240-CC5105910D9F}"/>
    <hyperlink ref="B16" location="'PI-DC-FO-14 X CEDIS'!A10" tooltip="Acceso al reporte" display="COMPARATIVO ESTADO DE RESULTADOS MISMO MES VS AÑO ANTERIOR POR CEDIS" xr:uid="{67DA79F3-E4EE-46D0-AAC1-0F99062366FA}"/>
  </hyperlinks>
  <printOptions horizontalCentered="1"/>
  <pageMargins left="0.4" right="0.35" top="0.74803149606299213" bottom="0.74803149606299213" header="0.31496062992125984" footer="0.31496062992125984"/>
  <pageSetup scale="4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666F1-DBDB-4657-A436-9695171D253C}">
  <sheetPr>
    <pageSetUpPr fitToPage="1"/>
  </sheetPr>
  <dimension ref="A1:EQ107"/>
  <sheetViews>
    <sheetView zoomScale="176" zoomScaleNormal="90" workbookViewId="0">
      <pane xSplit="1" ySplit="10" topLeftCell="CV11" activePane="bottomRight" state="frozen"/>
      <selection pane="topRight" activeCell="S50" sqref="S50"/>
      <selection pane="bottomLeft" activeCell="S50" sqref="S50"/>
      <selection pane="bottomRight" activeCell="B11" sqref="B11"/>
    </sheetView>
  </sheetViews>
  <sheetFormatPr baseColWidth="10" defaultColWidth="10.1640625" defaultRowHeight="13"/>
  <cols>
    <col min="1" max="1" width="39.83203125" style="173" bestFit="1" customWidth="1"/>
    <col min="2" max="2" width="2.5" style="173" customWidth="1"/>
    <col min="3" max="3" width="23.5" style="173" hidden="1" customWidth="1"/>
    <col min="4" max="4" width="8.5" style="173" hidden="1" customWidth="1"/>
    <col min="5" max="5" width="16.5" style="173" hidden="1" customWidth="1"/>
    <col min="6" max="6" width="8.5" style="173" hidden="1" customWidth="1"/>
    <col min="7" max="7" width="16.5" style="173" hidden="1" customWidth="1"/>
    <col min="8" max="8" width="8.5" style="173" hidden="1" customWidth="1"/>
    <col min="9" max="9" width="16.5" style="173" hidden="1" customWidth="1"/>
    <col min="10" max="10" width="8.5" style="173" hidden="1" customWidth="1"/>
    <col min="11" max="11" width="16.5" style="173" hidden="1" customWidth="1"/>
    <col min="12" max="12" width="8.5" style="173" hidden="1" customWidth="1"/>
    <col min="13" max="13" width="16.5" style="173" hidden="1" customWidth="1"/>
    <col min="14" max="14" width="8.5" style="173" hidden="1" customWidth="1"/>
    <col min="15" max="15" width="16.5" style="173" hidden="1" customWidth="1"/>
    <col min="16" max="16" width="8.5" style="173" hidden="1" customWidth="1"/>
    <col min="17" max="17" width="16.5" style="173" hidden="1" customWidth="1"/>
    <col min="18" max="18" width="8.5" style="173" hidden="1" customWidth="1"/>
    <col min="19" max="19" width="16.5" style="173" hidden="1" customWidth="1"/>
    <col min="20" max="20" width="8.5" style="173" hidden="1" customWidth="1"/>
    <col min="21" max="21" width="16.5" style="173" hidden="1" customWidth="1"/>
    <col min="22" max="22" width="8.5" style="173" hidden="1" customWidth="1"/>
    <col min="23" max="23" width="16.5" style="173" hidden="1" customWidth="1"/>
    <col min="24" max="24" width="8.5" style="173" hidden="1" customWidth="1"/>
    <col min="25" max="25" width="16.5" style="173" hidden="1" customWidth="1"/>
    <col min="26" max="26" width="8.5" style="173" hidden="1" customWidth="1"/>
    <col min="27" max="27" width="17.5" style="465" hidden="1" customWidth="1"/>
    <col min="28" max="28" width="8.5" style="173" hidden="1" customWidth="1"/>
    <col min="29" max="29" width="4.5" style="173" hidden="1" customWidth="1"/>
    <col min="30" max="30" width="16.5" style="173" hidden="1" customWidth="1"/>
    <col min="31" max="31" width="8.5" style="173" hidden="1" customWidth="1"/>
    <col min="32" max="32" width="16.5" style="173" hidden="1" customWidth="1"/>
    <col min="33" max="33" width="8.5" style="173" hidden="1" customWidth="1"/>
    <col min="34" max="34" width="16.5" style="173" hidden="1" customWidth="1"/>
    <col min="35" max="35" width="8.5" style="173" hidden="1" customWidth="1"/>
    <col min="36" max="36" width="16.5" style="173" hidden="1" customWidth="1"/>
    <col min="37" max="37" width="8.5" style="173" hidden="1" customWidth="1"/>
    <col min="38" max="38" width="17.83203125" style="173" hidden="1" customWidth="1"/>
    <col min="39" max="39" width="8.5" style="173" hidden="1" customWidth="1"/>
    <col min="40" max="40" width="16.5" style="173" hidden="1" customWidth="1"/>
    <col min="41" max="41" width="8.5" style="173" hidden="1" customWidth="1"/>
    <col min="42" max="42" width="17" style="173" hidden="1" customWidth="1"/>
    <col min="43" max="43" width="8.5" style="173" hidden="1" customWidth="1"/>
    <col min="44" max="44" width="17.83203125" style="173" hidden="1" customWidth="1"/>
    <col min="45" max="45" width="8.5" style="173" hidden="1" customWidth="1"/>
    <col min="46" max="46" width="17.83203125" style="173" hidden="1" customWidth="1"/>
    <col min="47" max="47" width="8.5" style="173" hidden="1" customWidth="1"/>
    <col min="48" max="48" width="17.83203125" style="173" hidden="1" customWidth="1"/>
    <col min="49" max="49" width="8.5" style="173" hidden="1" customWidth="1"/>
    <col min="50" max="50" width="19.1640625" style="173" hidden="1" customWidth="1"/>
    <col min="51" max="51" width="8.5" style="173" hidden="1" customWidth="1"/>
    <col min="52" max="52" width="16.83203125" style="173" hidden="1" customWidth="1"/>
    <col min="53" max="53" width="8.5" style="173" hidden="1" customWidth="1"/>
    <col min="54" max="54" width="20.83203125" style="465" hidden="1" customWidth="1"/>
    <col min="55" max="55" width="8.5" style="173" hidden="1" customWidth="1"/>
    <col min="56" max="56" width="5" style="173" hidden="1" customWidth="1"/>
    <col min="57" max="57" width="13" style="1127" hidden="1" customWidth="1"/>
    <col min="58" max="58" width="4.5" style="173" hidden="1" customWidth="1"/>
    <col min="59" max="59" width="16.5" style="173" hidden="1" customWidth="1"/>
    <col min="60" max="60" width="8.5" style="173" hidden="1" customWidth="1"/>
    <col min="61" max="61" width="16.5" style="173" hidden="1" customWidth="1"/>
    <col min="62" max="62" width="8.5" style="173" hidden="1" customWidth="1"/>
    <col min="63" max="63" width="16.5" style="173" hidden="1" customWidth="1"/>
    <col min="64" max="64" width="8.5" style="173" hidden="1" customWidth="1"/>
    <col min="65" max="65" width="17" style="173" hidden="1" customWidth="1"/>
    <col min="66" max="66" width="8.5" style="173" hidden="1" customWidth="1"/>
    <col min="67" max="67" width="17.83203125" style="173" hidden="1" customWidth="1"/>
    <col min="68" max="68" width="8.5" style="173" hidden="1" customWidth="1"/>
    <col min="69" max="69" width="17.83203125" style="173" hidden="1" customWidth="1"/>
    <col min="70" max="70" width="8.5" style="173" hidden="1" customWidth="1"/>
    <col min="71" max="71" width="17" style="173" hidden="1" customWidth="1"/>
    <col min="72" max="72" width="8.5" style="173" hidden="1" customWidth="1"/>
    <col min="73" max="73" width="17.83203125" style="173" hidden="1" customWidth="1"/>
    <col min="74" max="74" width="8.5" style="173" hidden="1" customWidth="1"/>
    <col min="75" max="75" width="17.83203125" style="173" hidden="1" customWidth="1"/>
    <col min="76" max="76" width="8.5" style="173" hidden="1" customWidth="1"/>
    <col min="77" max="77" width="17.83203125" style="173" hidden="1" customWidth="1"/>
    <col min="78" max="78" width="8.5" style="173" hidden="1" customWidth="1"/>
    <col min="79" max="79" width="19.1640625" style="173" hidden="1" customWidth="1"/>
    <col min="80" max="80" width="8.5" style="173" hidden="1" customWidth="1"/>
    <col min="81" max="81" width="16.83203125" style="173" hidden="1" customWidth="1"/>
    <col min="82" max="82" width="8.5" style="173" hidden="1" customWidth="1"/>
    <col min="83" max="83" width="20.83203125" style="465" hidden="1" customWidth="1"/>
    <col min="84" max="84" width="8.5" style="173" hidden="1" customWidth="1"/>
    <col min="85" max="85" width="2.1640625" style="173" hidden="1" customWidth="1"/>
    <col min="86" max="86" width="13.83203125" style="173" hidden="1" customWidth="1"/>
    <col min="87" max="87" width="4.5" style="173" hidden="1" customWidth="1"/>
    <col min="88" max="88" width="24.33203125" style="173" customWidth="1"/>
    <col min="89" max="89" width="14.83203125" style="173" bestFit="1" customWidth="1"/>
    <col min="90" max="90" width="17.1640625" style="173" bestFit="1" customWidth="1"/>
    <col min="91" max="91" width="8.5" style="173" customWidth="1"/>
    <col min="92" max="92" width="16.5" style="173" customWidth="1"/>
    <col min="93" max="93" width="8.5" style="173" customWidth="1"/>
    <col min="94" max="94" width="17" style="173" customWidth="1"/>
    <col min="95" max="95" width="8.5" style="173" customWidth="1"/>
    <col min="96" max="96" width="17.83203125" style="173" customWidth="1"/>
    <col min="97" max="97" width="8.5" style="173" customWidth="1"/>
    <col min="98" max="98" width="17.83203125" style="173" customWidth="1"/>
    <col min="99" max="99" width="8.5" style="173" customWidth="1"/>
    <col min="100" max="100" width="17" style="173" customWidth="1"/>
    <col min="101" max="101" width="8.5" style="173" customWidth="1"/>
    <col min="102" max="102" width="17.83203125" style="173" customWidth="1"/>
    <col min="103" max="103" width="8.5" style="173" customWidth="1"/>
    <col min="104" max="104" width="17.83203125" style="173" customWidth="1"/>
    <col min="105" max="105" width="8.5" style="173" customWidth="1"/>
    <col min="106" max="106" width="17.83203125" style="173" customWidth="1"/>
    <col min="107" max="107" width="8.5" style="173" customWidth="1"/>
    <col min="108" max="108" width="19.1640625" style="173" customWidth="1"/>
    <col min="109" max="109" width="8.5" style="173" customWidth="1"/>
    <col min="110" max="110" width="16.83203125" style="173" customWidth="1"/>
    <col min="111" max="111" width="8.5" style="173" customWidth="1"/>
    <col min="112" max="112" width="20.83203125" style="465" customWidth="1"/>
    <col min="113" max="113" width="8.5" style="173" customWidth="1"/>
    <col min="114" max="114" width="2.1640625" style="173" customWidth="1"/>
    <col min="115" max="115" width="16.6640625" style="173" bestFit="1" customWidth="1"/>
    <col min="116" max="116" width="4.5" style="173" customWidth="1"/>
    <col min="117" max="117" width="16.5" style="173" customWidth="1"/>
    <col min="118" max="118" width="8.5" style="173" customWidth="1"/>
    <col min="119" max="119" width="16.5" style="173" customWidth="1"/>
    <col min="120" max="120" width="8.5" style="173" customWidth="1"/>
    <col min="121" max="121" width="16.5" style="173" customWidth="1"/>
    <col min="122" max="122" width="8.5" style="173" customWidth="1"/>
    <col min="123" max="123" width="17" style="173" customWidth="1"/>
    <col min="124" max="124" width="8.5" style="173" customWidth="1"/>
    <col min="125" max="125" width="17.83203125" style="173" customWidth="1"/>
    <col min="126" max="126" width="8.5" style="173" customWidth="1"/>
    <col min="127" max="127" width="17.83203125" style="173" customWidth="1"/>
    <col min="128" max="128" width="8.5" style="173" customWidth="1"/>
    <col min="129" max="129" width="17" style="173" customWidth="1"/>
    <col min="130" max="130" width="8.5" style="173" customWidth="1"/>
    <col min="131" max="131" width="17.83203125" style="173" customWidth="1"/>
    <col min="132" max="132" width="8.5" style="173" customWidth="1"/>
    <col min="133" max="133" width="17.83203125" style="173" customWidth="1"/>
    <col min="134" max="134" width="8.5" style="173" customWidth="1"/>
    <col min="135" max="135" width="17.83203125" style="173" customWidth="1"/>
    <col min="136" max="136" width="8.5" style="173" customWidth="1"/>
    <col min="137" max="137" width="19.1640625" style="173" customWidth="1"/>
    <col min="138" max="138" width="8.5" style="173" customWidth="1"/>
    <col min="139" max="139" width="16.83203125" style="173" customWidth="1"/>
    <col min="140" max="140" width="8.5" style="173" customWidth="1"/>
    <col min="141" max="141" width="20.83203125" style="465" bestFit="1" customWidth="1"/>
    <col min="142" max="142" width="8.5" style="173" customWidth="1"/>
    <col min="143" max="143" width="13.83203125" style="173" customWidth="1"/>
    <col min="144" max="144" width="13" style="1927" customWidth="1"/>
    <col min="145" max="145" width="10.83203125" style="173" customWidth="1"/>
    <col min="146" max="146" width="8.5" style="173" customWidth="1"/>
    <col min="147" max="147" width="10.1640625" style="173" customWidth="1"/>
    <col min="148" max="16384" width="10.1640625" style="173"/>
  </cols>
  <sheetData>
    <row r="1" spans="1:147" s="518" customFormat="1" ht="13.75" customHeight="1">
      <c r="A1" s="87" t="s">
        <v>71</v>
      </c>
      <c r="B1" s="517"/>
      <c r="C1" s="844"/>
      <c r="D1" s="844"/>
      <c r="E1" s="844"/>
      <c r="F1" s="844"/>
      <c r="G1" s="845"/>
      <c r="H1" s="845"/>
      <c r="I1" s="845"/>
      <c r="J1" s="845"/>
      <c r="K1" s="845"/>
      <c r="L1" s="845"/>
      <c r="M1" s="845"/>
      <c r="N1" s="845"/>
      <c r="O1" s="845"/>
      <c r="P1" s="845"/>
      <c r="Q1" s="845"/>
      <c r="R1" s="845"/>
      <c r="S1" s="845"/>
      <c r="T1" s="845"/>
      <c r="U1" s="845"/>
      <c r="V1" s="845"/>
      <c r="W1" s="845"/>
      <c r="X1" s="845"/>
      <c r="Y1" s="845"/>
      <c r="Z1" s="845"/>
      <c r="AA1" s="845"/>
      <c r="AB1" s="845"/>
      <c r="AC1" s="517"/>
      <c r="AD1" s="844"/>
      <c r="AE1" s="844"/>
      <c r="AF1" s="844"/>
      <c r="AG1" s="844"/>
      <c r="AH1" s="845"/>
      <c r="AI1" s="845"/>
      <c r="AJ1" s="845"/>
      <c r="AK1" s="845"/>
      <c r="AL1" s="845"/>
      <c r="AM1" s="845"/>
      <c r="AN1" s="845"/>
      <c r="AO1" s="845"/>
      <c r="AP1" s="845"/>
      <c r="AQ1" s="845"/>
      <c r="AR1" s="845"/>
      <c r="AS1" s="845"/>
      <c r="AT1" s="845"/>
      <c r="AU1" s="845"/>
      <c r="AV1" s="845"/>
      <c r="AW1" s="845"/>
      <c r="AX1" s="845"/>
      <c r="AY1" s="845"/>
      <c r="AZ1" s="845"/>
      <c r="BA1" s="845"/>
      <c r="BB1" s="845"/>
      <c r="BC1" s="845"/>
      <c r="BE1" s="1920"/>
      <c r="BF1" s="517"/>
      <c r="BG1" s="844"/>
      <c r="BH1" s="844"/>
      <c r="BI1" s="844"/>
      <c r="BJ1" s="844"/>
      <c r="BK1" s="845"/>
      <c r="BL1" s="845"/>
      <c r="BM1" s="845"/>
      <c r="BN1" s="845"/>
      <c r="BO1" s="845"/>
      <c r="BP1" s="845"/>
      <c r="BQ1" s="845"/>
      <c r="BR1" s="845"/>
      <c r="BS1" s="845"/>
      <c r="BT1" s="845"/>
      <c r="BU1" s="845"/>
      <c r="BV1" s="845"/>
      <c r="BW1" s="845"/>
      <c r="BX1" s="845"/>
      <c r="BY1" s="845"/>
      <c r="BZ1" s="845"/>
      <c r="CA1" s="845"/>
      <c r="CB1" s="845"/>
      <c r="CC1" s="845"/>
      <c r="CD1" s="845"/>
      <c r="CE1" s="845"/>
      <c r="CF1" s="845"/>
      <c r="CI1" s="517"/>
      <c r="CJ1" s="844"/>
      <c r="CK1" s="844"/>
      <c r="CL1" s="844"/>
      <c r="CM1" s="844"/>
      <c r="CN1" s="845"/>
      <c r="CO1" s="845"/>
      <c r="CP1" s="845"/>
      <c r="CQ1" s="845"/>
      <c r="CR1" s="845"/>
      <c r="CS1" s="845"/>
      <c r="CT1" s="845"/>
      <c r="CU1" s="845"/>
      <c r="CV1" s="845"/>
      <c r="CW1" s="845"/>
      <c r="CX1" s="845"/>
      <c r="CY1" s="845"/>
      <c r="CZ1" s="845"/>
      <c r="DA1" s="845"/>
      <c r="DB1" s="845"/>
      <c r="DC1" s="845"/>
      <c r="DD1" s="845"/>
      <c r="DE1" s="845"/>
      <c r="DF1" s="845"/>
      <c r="DG1" s="845"/>
      <c r="DH1" s="845"/>
      <c r="DI1" s="845"/>
      <c r="DL1" s="517"/>
      <c r="DM1" s="844"/>
      <c r="DN1" s="844"/>
      <c r="DO1" s="844"/>
      <c r="DP1" s="844"/>
      <c r="DQ1" s="845"/>
      <c r="DR1" s="845"/>
      <c r="DS1" s="845"/>
      <c r="DT1" s="845"/>
      <c r="DU1" s="845"/>
      <c r="DV1" s="845"/>
      <c r="DW1" s="845"/>
      <c r="DX1" s="845"/>
      <c r="DY1" s="845"/>
      <c r="DZ1" s="845"/>
      <c r="EA1" s="845"/>
      <c r="EB1" s="845"/>
      <c r="EC1" s="845"/>
      <c r="ED1" s="845"/>
      <c r="EE1" s="845"/>
      <c r="EF1" s="845"/>
      <c r="EG1" s="845"/>
      <c r="EH1" s="845"/>
      <c r="EI1" s="845"/>
      <c r="EJ1" s="845"/>
      <c r="EK1" s="845"/>
      <c r="EL1" s="845"/>
      <c r="EM1" s="69" t="s">
        <v>72</v>
      </c>
      <c r="EN1" s="1921"/>
    </row>
    <row r="2" spans="1:147" s="522" customFormat="1" ht="13.75" customHeight="1">
      <c r="A2" s="1157"/>
      <c r="B2" s="520"/>
      <c r="C2" s="671"/>
      <c r="D2" s="671"/>
      <c r="E2" s="671"/>
      <c r="F2" s="671"/>
      <c r="G2" s="844"/>
      <c r="H2" s="844"/>
      <c r="I2" s="844"/>
      <c r="J2" s="844"/>
      <c r="K2" s="844"/>
      <c r="L2" s="844"/>
      <c r="M2" s="844"/>
      <c r="N2" s="844"/>
      <c r="O2" s="844"/>
      <c r="P2" s="844"/>
      <c r="Q2" s="844"/>
      <c r="R2" s="844"/>
      <c r="S2" s="844"/>
      <c r="T2" s="844"/>
      <c r="U2" s="844"/>
      <c r="V2" s="844"/>
      <c r="W2" s="844"/>
      <c r="X2" s="844"/>
      <c r="Y2" s="844"/>
      <c r="Z2" s="844"/>
      <c r="AA2" s="844"/>
      <c r="AB2" s="844"/>
      <c r="AC2" s="520"/>
      <c r="AD2" s="671"/>
      <c r="AE2" s="671"/>
      <c r="AF2" s="671"/>
      <c r="AG2" s="671"/>
      <c r="AH2" s="844"/>
      <c r="AI2" s="844"/>
      <c r="AJ2" s="844"/>
      <c r="AK2" s="844"/>
      <c r="AL2" s="844"/>
      <c r="AM2" s="844"/>
      <c r="AN2" s="844"/>
      <c r="AO2" s="844"/>
      <c r="AP2" s="844"/>
      <c r="AQ2" s="844"/>
      <c r="AR2" s="844"/>
      <c r="AS2" s="844"/>
      <c r="AT2" s="844"/>
      <c r="AU2" s="844"/>
      <c r="AV2" s="844"/>
      <c r="AW2" s="844"/>
      <c r="AX2" s="844"/>
      <c r="AY2" s="844"/>
      <c r="AZ2" s="844"/>
      <c r="BA2" s="844"/>
      <c r="BB2" s="844"/>
      <c r="BC2" s="844"/>
      <c r="BE2" s="1127"/>
      <c r="BF2" s="520"/>
      <c r="BG2" s="671"/>
      <c r="BH2" s="671"/>
      <c r="BI2" s="671"/>
      <c r="BJ2" s="671"/>
      <c r="BK2" s="844"/>
      <c r="BL2" s="844"/>
      <c r="BM2" s="844"/>
      <c r="BN2" s="844"/>
      <c r="BO2" s="844"/>
      <c r="BP2" s="844"/>
      <c r="BQ2" s="844"/>
      <c r="BR2" s="844"/>
      <c r="BS2" s="844"/>
      <c r="BT2" s="844"/>
      <c r="BU2" s="844"/>
      <c r="BV2" s="844"/>
      <c r="BW2" s="844"/>
      <c r="BX2" s="844"/>
      <c r="BY2" s="844"/>
      <c r="BZ2" s="844"/>
      <c r="CA2" s="844"/>
      <c r="CB2" s="844"/>
      <c r="CC2" s="844"/>
      <c r="CD2" s="844"/>
      <c r="CE2" s="844"/>
      <c r="CF2" s="844"/>
      <c r="CI2" s="520"/>
      <c r="CJ2" s="671"/>
      <c r="CK2" s="671"/>
      <c r="CL2" s="671"/>
      <c r="CM2" s="671"/>
      <c r="CN2" s="844"/>
      <c r="CO2" s="844"/>
      <c r="CP2" s="844"/>
      <c r="CQ2" s="844"/>
      <c r="CR2" s="844"/>
      <c r="CS2" s="844"/>
      <c r="CT2" s="844"/>
      <c r="CU2" s="844"/>
      <c r="CV2" s="844"/>
      <c r="CW2" s="844"/>
      <c r="CX2" s="844"/>
      <c r="CY2" s="844"/>
      <c r="CZ2" s="844"/>
      <c r="DA2" s="844"/>
      <c r="DB2" s="844"/>
      <c r="DC2" s="844"/>
      <c r="DD2" s="844"/>
      <c r="DE2" s="844"/>
      <c r="DF2" s="844"/>
      <c r="DG2" s="844"/>
      <c r="DH2" s="844"/>
      <c r="DI2" s="844"/>
      <c r="DL2" s="520"/>
      <c r="DM2" s="1922"/>
      <c r="DN2" s="671"/>
      <c r="DO2" s="1922"/>
      <c r="DP2" s="671"/>
      <c r="DQ2" s="1922"/>
      <c r="DR2" s="844"/>
      <c r="DS2" s="1922"/>
      <c r="DT2" s="844"/>
      <c r="DU2" s="1922"/>
      <c r="DV2" s="844"/>
      <c r="DW2" s="844"/>
      <c r="DX2" s="844"/>
      <c r="DY2" s="844"/>
      <c r="DZ2" s="844"/>
      <c r="EA2" s="844"/>
      <c r="EB2" s="844"/>
      <c r="EC2" s="844"/>
      <c r="ED2" s="844"/>
      <c r="EE2" s="844"/>
      <c r="EF2" s="844"/>
      <c r="EG2" s="844"/>
      <c r="EH2" s="844"/>
      <c r="EI2" s="844"/>
      <c r="EJ2" s="844"/>
      <c r="EK2" s="844"/>
      <c r="EL2" s="844"/>
      <c r="EN2" s="1923"/>
    </row>
    <row r="3" spans="1:147" s="522" customFormat="1" ht="13.75" customHeight="1">
      <c r="A3" s="130"/>
      <c r="B3" s="520"/>
      <c r="C3" s="671"/>
      <c r="D3" s="671"/>
      <c r="E3" s="671"/>
      <c r="F3" s="671"/>
      <c r="G3" s="844"/>
      <c r="H3" s="844"/>
      <c r="I3" s="844"/>
      <c r="J3" s="844"/>
      <c r="K3" s="844"/>
      <c r="L3" s="844"/>
      <c r="M3" s="844"/>
      <c r="N3" s="844"/>
      <c r="O3" s="844"/>
      <c r="P3" s="844"/>
      <c r="Q3" s="844"/>
      <c r="R3" s="844"/>
      <c r="S3" s="844"/>
      <c r="T3" s="844"/>
      <c r="U3" s="844"/>
      <c r="V3" s="844"/>
      <c r="W3" s="844"/>
      <c r="X3" s="844"/>
      <c r="Y3" s="844"/>
      <c r="Z3" s="844"/>
      <c r="AA3" s="844"/>
      <c r="AB3" s="844"/>
      <c r="AC3" s="520"/>
      <c r="AD3" s="671"/>
      <c r="AE3" s="671"/>
      <c r="AF3" s="671"/>
      <c r="AG3" s="671"/>
      <c r="AH3" s="844"/>
      <c r="AI3" s="844"/>
      <c r="AJ3" s="844"/>
      <c r="AK3" s="844"/>
      <c r="AL3" s="844"/>
      <c r="AM3" s="844"/>
      <c r="AN3" s="844"/>
      <c r="AO3" s="844"/>
      <c r="AP3" s="844"/>
      <c r="AQ3" s="844"/>
      <c r="AR3" s="844"/>
      <c r="AS3" s="844"/>
      <c r="AT3" s="844"/>
      <c r="AU3" s="844"/>
      <c r="AV3" s="844"/>
      <c r="AW3" s="844"/>
      <c r="AX3" s="844"/>
      <c r="AY3" s="844"/>
      <c r="AZ3" s="844"/>
      <c r="BA3" s="844"/>
      <c r="BB3" s="844"/>
      <c r="BC3" s="844"/>
      <c r="BE3" s="1127"/>
      <c r="BF3" s="520"/>
      <c r="BG3" s="671"/>
      <c r="BH3" s="671"/>
      <c r="BI3" s="671"/>
      <c r="BJ3" s="671"/>
      <c r="BK3" s="844"/>
      <c r="BL3" s="844"/>
      <c r="BM3" s="844"/>
      <c r="BN3" s="844"/>
      <c r="BO3" s="844"/>
      <c r="BP3" s="844"/>
      <c r="BQ3" s="844"/>
      <c r="BR3" s="844"/>
      <c r="BS3" s="844"/>
      <c r="BT3" s="844"/>
      <c r="BU3" s="844"/>
      <c r="BV3" s="844"/>
      <c r="BW3" s="844"/>
      <c r="BX3" s="844"/>
      <c r="BY3" s="844"/>
      <c r="BZ3" s="844"/>
      <c r="CA3" s="844"/>
      <c r="CB3" s="844"/>
      <c r="CC3" s="844"/>
      <c r="CD3" s="844"/>
      <c r="CE3" s="844"/>
      <c r="CF3" s="844"/>
      <c r="CI3" s="520"/>
      <c r="CJ3" s="671"/>
      <c r="CK3" s="671"/>
      <c r="CL3" s="671"/>
      <c r="CM3" s="671"/>
      <c r="CN3" s="844"/>
      <c r="CO3" s="844"/>
      <c r="CP3" s="844"/>
      <c r="CQ3" s="844"/>
      <c r="CR3" s="844"/>
      <c r="CS3" s="844"/>
      <c r="CT3" s="844"/>
      <c r="CU3" s="844"/>
      <c r="CV3" s="844"/>
      <c r="CW3" s="844"/>
      <c r="CX3" s="844"/>
      <c r="CY3" s="844"/>
      <c r="CZ3" s="844"/>
      <c r="DA3" s="844"/>
      <c r="DB3" s="844"/>
      <c r="DC3" s="844"/>
      <c r="DD3" s="844"/>
      <c r="DE3" s="844"/>
      <c r="DF3" s="844"/>
      <c r="DG3" s="844"/>
      <c r="DH3" s="844"/>
      <c r="DI3" s="844"/>
      <c r="DL3" s="520"/>
      <c r="DM3" s="671"/>
      <c r="DN3" s="671"/>
      <c r="DO3" s="671"/>
      <c r="DP3" s="671"/>
      <c r="DQ3" s="844"/>
      <c r="DR3" s="844"/>
      <c r="DS3" s="844"/>
      <c r="DT3" s="844"/>
      <c r="DU3" s="844"/>
      <c r="DV3" s="844"/>
      <c r="DW3" s="844"/>
      <c r="DX3" s="844"/>
      <c r="DY3" s="844"/>
      <c r="DZ3" s="844"/>
      <c r="EA3" s="844"/>
      <c r="EB3" s="844"/>
      <c r="EC3" s="844"/>
      <c r="ED3" s="844"/>
      <c r="EE3" s="844"/>
      <c r="EF3" s="844"/>
      <c r="EG3" s="844"/>
      <c r="EH3" s="844"/>
      <c r="EI3" s="844"/>
      <c r="EJ3" s="844"/>
      <c r="EK3" s="844"/>
      <c r="EL3" s="844"/>
      <c r="EN3" s="1923"/>
    </row>
    <row r="4" spans="1:147" s="342" customFormat="1" ht="13.75" customHeight="1">
      <c r="A4" s="477"/>
      <c r="B4" s="290"/>
      <c r="C4" s="477"/>
      <c r="D4" s="477"/>
      <c r="E4" s="477"/>
      <c r="F4" s="477"/>
      <c r="G4" s="477"/>
      <c r="H4" s="477"/>
      <c r="I4" s="477"/>
      <c r="J4" s="477"/>
      <c r="K4" s="477"/>
      <c r="L4" s="477"/>
      <c r="M4" s="477"/>
      <c r="N4" s="477"/>
      <c r="O4" s="477"/>
      <c r="P4" s="477"/>
      <c r="Q4" s="477"/>
      <c r="R4" s="477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290"/>
      <c r="AD4" s="477"/>
      <c r="AE4" s="477"/>
      <c r="AF4" s="477"/>
      <c r="AG4" s="477"/>
      <c r="AH4" s="477"/>
      <c r="AI4" s="477"/>
      <c r="AJ4" s="477"/>
      <c r="AK4" s="477"/>
      <c r="AL4" s="477"/>
      <c r="AM4" s="477"/>
      <c r="AN4" s="477"/>
      <c r="AO4" s="477"/>
      <c r="AP4" s="477"/>
      <c r="AQ4" s="477"/>
      <c r="AR4" s="477"/>
      <c r="AS4" s="477"/>
      <c r="AT4" s="477"/>
      <c r="AU4" s="477"/>
      <c r="AV4" s="477"/>
      <c r="AW4" s="477"/>
      <c r="AX4" s="477"/>
      <c r="AY4" s="477"/>
      <c r="AZ4" s="477"/>
      <c r="BA4" s="477"/>
      <c r="BB4" s="477"/>
      <c r="BC4" s="477"/>
      <c r="BE4" s="1127"/>
      <c r="BF4" s="290"/>
      <c r="BG4" s="477"/>
      <c r="BH4" s="477"/>
      <c r="BI4" s="477"/>
      <c r="BJ4" s="477"/>
      <c r="BK4" s="477"/>
      <c r="BL4" s="477"/>
      <c r="BM4" s="477"/>
      <c r="BN4" s="477"/>
      <c r="BO4" s="477"/>
      <c r="BP4" s="477"/>
      <c r="BQ4" s="477"/>
      <c r="BR4" s="477"/>
      <c r="BS4" s="477"/>
      <c r="BT4" s="477"/>
      <c r="BU4" s="477"/>
      <c r="BV4" s="477"/>
      <c r="BW4" s="477"/>
      <c r="BX4" s="477"/>
      <c r="BY4" s="477"/>
      <c r="BZ4" s="477"/>
      <c r="CA4" s="477"/>
      <c r="CB4" s="477"/>
      <c r="CC4" s="477"/>
      <c r="CD4" s="477"/>
      <c r="CE4" s="477"/>
      <c r="CF4" s="477"/>
      <c r="CI4" s="290"/>
      <c r="CJ4" s="477"/>
      <c r="CK4" s="477"/>
      <c r="CL4" s="477"/>
      <c r="CM4" s="477"/>
      <c r="CN4" s="477"/>
      <c r="CO4" s="477"/>
      <c r="CP4" s="477"/>
      <c r="CQ4" s="477"/>
      <c r="CR4" s="477"/>
      <c r="CS4" s="477"/>
      <c r="CT4" s="477"/>
      <c r="CU4" s="477"/>
      <c r="CV4" s="477"/>
      <c r="CW4" s="477"/>
      <c r="CX4" s="477"/>
      <c r="CY4" s="477"/>
      <c r="CZ4" s="477"/>
      <c r="DA4" s="477"/>
      <c r="DB4" s="477"/>
      <c r="DC4" s="477"/>
      <c r="DD4" s="477"/>
      <c r="DE4" s="477"/>
      <c r="DF4" s="477"/>
      <c r="DG4" s="477"/>
      <c r="DH4" s="477"/>
      <c r="DI4" s="477"/>
      <c r="DL4" s="290"/>
      <c r="DM4" s="477"/>
      <c r="DN4" s="477"/>
      <c r="DO4" s="477"/>
      <c r="DP4" s="477"/>
      <c r="DQ4" s="477"/>
      <c r="DR4" s="477"/>
      <c r="DS4" s="477"/>
      <c r="DT4" s="477"/>
      <c r="DU4" s="477"/>
      <c r="DV4" s="477"/>
      <c r="DW4" s="477"/>
      <c r="DX4" s="477"/>
      <c r="DY4" s="477"/>
      <c r="DZ4" s="477"/>
      <c r="EA4" s="477"/>
      <c r="EB4" s="477"/>
      <c r="EC4" s="477"/>
      <c r="ED4" s="477"/>
      <c r="EE4" s="477"/>
      <c r="EF4" s="477"/>
      <c r="EG4" s="477"/>
      <c r="EH4" s="477"/>
      <c r="EI4" s="477"/>
      <c r="EJ4" s="477"/>
      <c r="EK4" s="477"/>
      <c r="EL4" s="477"/>
      <c r="EN4" s="1923"/>
    </row>
    <row r="5" spans="1:147" s="8" customFormat="1" ht="20.25" customHeight="1">
      <c r="A5" s="1611"/>
      <c r="B5" s="850"/>
      <c r="C5" s="850"/>
      <c r="D5" s="850"/>
      <c r="E5" s="850"/>
      <c r="F5" s="678" t="s">
        <v>73</v>
      </c>
      <c r="H5" s="678"/>
      <c r="J5" s="678"/>
      <c r="L5" s="678"/>
      <c r="N5" s="678"/>
      <c r="P5" s="678"/>
      <c r="Q5" s="185"/>
      <c r="R5" s="678"/>
      <c r="S5" s="185"/>
      <c r="T5" s="678"/>
      <c r="U5" s="185"/>
      <c r="V5" s="678"/>
      <c r="W5" s="185"/>
      <c r="X5" s="678"/>
      <c r="Y5" s="185"/>
      <c r="Z5" s="678"/>
      <c r="AA5" s="185"/>
      <c r="AB5" s="678"/>
      <c r="AC5" s="524"/>
      <c r="AD5" s="850"/>
      <c r="AE5" s="850"/>
      <c r="AF5" s="678"/>
      <c r="AG5" s="678" t="s">
        <v>74</v>
      </c>
      <c r="AH5" s="678"/>
      <c r="AI5" s="678"/>
      <c r="AK5" s="678"/>
      <c r="AM5" s="678"/>
      <c r="AO5" s="678"/>
      <c r="AP5" s="185"/>
      <c r="AQ5" s="678"/>
      <c r="AR5" s="185"/>
      <c r="AS5" s="678"/>
      <c r="AT5" s="185"/>
      <c r="AU5" s="678"/>
      <c r="AV5" s="185"/>
      <c r="AW5" s="678"/>
      <c r="AX5" s="185"/>
      <c r="AY5" s="678"/>
      <c r="AZ5" s="185"/>
      <c r="BA5" s="678"/>
      <c r="BB5" s="185"/>
      <c r="BC5" s="678"/>
      <c r="BE5" s="1924"/>
      <c r="BF5" s="524"/>
      <c r="BG5" s="850" t="s">
        <v>75</v>
      </c>
      <c r="BH5" s="850"/>
      <c r="BI5" s="678"/>
      <c r="BL5" s="678" t="s">
        <v>76</v>
      </c>
      <c r="BM5" s="185"/>
      <c r="BN5" s="678"/>
      <c r="BP5" s="678"/>
      <c r="BR5" s="678"/>
      <c r="BS5" s="185"/>
      <c r="BT5" s="678"/>
      <c r="BU5" s="185"/>
      <c r="BV5" s="678"/>
      <c r="BW5" s="185"/>
      <c r="BX5" s="678"/>
      <c r="BY5" s="185"/>
      <c r="BZ5" s="678"/>
      <c r="CA5" s="185"/>
      <c r="CB5" s="678"/>
      <c r="CC5" s="185"/>
      <c r="CD5" s="678"/>
      <c r="CE5" s="185"/>
      <c r="CF5" s="678"/>
      <c r="CI5" s="524"/>
      <c r="CJ5" s="850" t="s">
        <v>75</v>
      </c>
      <c r="CK5" s="850"/>
      <c r="CL5" s="678"/>
      <c r="CO5" s="678" t="s">
        <v>77</v>
      </c>
      <c r="CP5" s="185"/>
      <c r="CQ5" s="678"/>
      <c r="CS5" s="678"/>
      <c r="CU5" s="678"/>
      <c r="CV5" s="185"/>
      <c r="CW5" s="678"/>
      <c r="CX5" s="185"/>
      <c r="CY5" s="678"/>
      <c r="CZ5" s="185"/>
      <c r="DA5" s="678"/>
      <c r="DB5" s="185"/>
      <c r="DC5" s="678"/>
      <c r="DD5" s="185"/>
      <c r="DE5" s="678"/>
      <c r="DF5" s="185"/>
      <c r="DG5" s="678"/>
      <c r="DH5" s="185"/>
      <c r="DI5" s="678"/>
      <c r="DL5" s="524"/>
      <c r="DM5" s="850" t="s">
        <v>75</v>
      </c>
      <c r="DN5" s="850"/>
      <c r="DO5" s="678"/>
      <c r="DR5" s="678" t="s">
        <v>78</v>
      </c>
      <c r="DS5" s="185"/>
      <c r="DT5" s="678"/>
      <c r="DV5" s="678"/>
      <c r="DX5" s="678"/>
      <c r="DY5" s="185"/>
      <c r="DZ5" s="678"/>
      <c r="EA5" s="185"/>
      <c r="EB5" s="678"/>
      <c r="EC5" s="185"/>
      <c r="ED5" s="678"/>
      <c r="EE5" s="185"/>
      <c r="EF5" s="678"/>
      <c r="EG5" s="185"/>
      <c r="EH5" s="678"/>
      <c r="EI5" s="185"/>
      <c r="EJ5" s="678"/>
      <c r="EK5" s="185"/>
      <c r="EL5" s="678"/>
      <c r="EN5" s="1925"/>
    </row>
    <row r="6" spans="1:147" s="64" customFormat="1" ht="2.25" customHeight="1">
      <c r="A6" s="62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5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E6" s="1924"/>
      <c r="BF6" s="65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I6" s="65"/>
      <c r="CJ6" s="63"/>
      <c r="CK6" s="63"/>
      <c r="CL6" s="63"/>
      <c r="CM6" s="63"/>
      <c r="CN6" s="63"/>
      <c r="CO6" s="63"/>
      <c r="CP6" s="63"/>
      <c r="CQ6" s="63"/>
      <c r="CR6" s="63"/>
      <c r="CS6" s="63"/>
      <c r="CT6" s="63"/>
      <c r="CU6" s="63"/>
      <c r="CV6" s="63"/>
      <c r="CW6" s="63"/>
      <c r="CX6" s="63"/>
      <c r="CY6" s="63"/>
      <c r="CZ6" s="63"/>
      <c r="DA6" s="63"/>
      <c r="DB6" s="63"/>
      <c r="DC6" s="63"/>
      <c r="DD6" s="63"/>
      <c r="DE6" s="63"/>
      <c r="DF6" s="63"/>
      <c r="DG6" s="63"/>
      <c r="DH6" s="63"/>
      <c r="DI6" s="63"/>
      <c r="DL6" s="65"/>
      <c r="DM6" s="63"/>
      <c r="DN6" s="63"/>
      <c r="DO6" s="63"/>
      <c r="DP6" s="63"/>
      <c r="DQ6" s="63"/>
      <c r="DR6" s="63"/>
      <c r="DS6" s="63"/>
      <c r="DT6" s="63"/>
      <c r="DU6" s="63"/>
      <c r="DV6" s="63"/>
      <c r="DW6" s="63"/>
      <c r="DX6" s="63"/>
      <c r="DY6" s="63"/>
      <c r="DZ6" s="63"/>
      <c r="EA6" s="63"/>
      <c r="EB6" s="63"/>
      <c r="EC6" s="63"/>
      <c r="ED6" s="63"/>
      <c r="EE6" s="63"/>
      <c r="EF6" s="63"/>
      <c r="EG6" s="63"/>
      <c r="EH6" s="63"/>
      <c r="EI6" s="63"/>
      <c r="EJ6" s="63"/>
      <c r="EK6" s="63"/>
      <c r="EL6" s="63"/>
      <c r="EN6" s="1925"/>
    </row>
    <row r="7" spans="1:147" s="64" customFormat="1" ht="1" customHeight="1">
      <c r="A7" s="65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5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E7" s="1924"/>
      <c r="BF7" s="65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66"/>
      <c r="BV7" s="66"/>
      <c r="BW7" s="66"/>
      <c r="BX7" s="66"/>
      <c r="BY7" s="66"/>
      <c r="BZ7" s="66"/>
      <c r="CA7" s="66"/>
      <c r="CB7" s="66"/>
      <c r="CC7" s="66"/>
      <c r="CD7" s="66"/>
      <c r="CE7" s="66"/>
      <c r="CF7" s="66"/>
      <c r="CI7" s="65"/>
      <c r="CJ7" s="66"/>
      <c r="CK7" s="66"/>
      <c r="CL7" s="66"/>
      <c r="CM7" s="66"/>
      <c r="CN7" s="66"/>
      <c r="CO7" s="66"/>
      <c r="CP7" s="66"/>
      <c r="CQ7" s="66"/>
      <c r="CR7" s="66"/>
      <c r="CS7" s="66"/>
      <c r="CT7" s="66"/>
      <c r="CU7" s="66"/>
      <c r="CV7" s="66"/>
      <c r="CW7" s="66"/>
      <c r="CX7" s="66"/>
      <c r="CY7" s="66"/>
      <c r="CZ7" s="66"/>
      <c r="DA7" s="66"/>
      <c r="DB7" s="66"/>
      <c r="DC7" s="66"/>
      <c r="DD7" s="66"/>
      <c r="DE7" s="66"/>
      <c r="DF7" s="66"/>
      <c r="DG7" s="66"/>
      <c r="DH7" s="66"/>
      <c r="DI7" s="66"/>
      <c r="DL7" s="65"/>
      <c r="DM7" s="66"/>
      <c r="DN7" s="66"/>
      <c r="DO7" s="66"/>
      <c r="DP7" s="66"/>
      <c r="DQ7" s="66"/>
      <c r="DR7" s="66"/>
      <c r="DS7" s="66"/>
      <c r="DT7" s="66"/>
      <c r="DU7" s="66"/>
      <c r="DV7" s="66"/>
      <c r="DW7" s="66"/>
      <c r="DX7" s="66"/>
      <c r="DY7" s="66"/>
      <c r="DZ7" s="66"/>
      <c r="EA7" s="66"/>
      <c r="EB7" s="66"/>
      <c r="EC7" s="66"/>
      <c r="ED7" s="66"/>
      <c r="EE7" s="66"/>
      <c r="EF7" s="66"/>
      <c r="EG7" s="66"/>
      <c r="EH7" s="66"/>
      <c r="EI7" s="66"/>
      <c r="EJ7" s="66"/>
      <c r="EK7" s="66"/>
      <c r="EL7" s="66"/>
      <c r="EN7" s="1925"/>
    </row>
    <row r="8" spans="1:147" s="64" customFormat="1" ht="2.25" customHeight="1">
      <c r="A8" s="67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5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E8" s="1924"/>
      <c r="BF8" s="65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68"/>
      <c r="BY8" s="68"/>
      <c r="BZ8" s="68"/>
      <c r="CA8" s="68"/>
      <c r="CB8" s="68"/>
      <c r="CC8" s="68"/>
      <c r="CD8" s="68"/>
      <c r="CE8" s="68"/>
      <c r="CF8" s="68"/>
      <c r="CI8" s="65"/>
      <c r="CJ8" s="68"/>
      <c r="CK8" s="68"/>
      <c r="CL8" s="68"/>
      <c r="CM8" s="68"/>
      <c r="CN8" s="68"/>
      <c r="CO8" s="68"/>
      <c r="CP8" s="68"/>
      <c r="CQ8" s="68"/>
      <c r="CR8" s="68"/>
      <c r="CS8" s="68"/>
      <c r="CT8" s="68"/>
      <c r="CU8" s="68"/>
      <c r="CV8" s="68"/>
      <c r="CW8" s="68"/>
      <c r="CX8" s="68"/>
      <c r="CY8" s="68"/>
      <c r="CZ8" s="68"/>
      <c r="DA8" s="68"/>
      <c r="DB8" s="68"/>
      <c r="DC8" s="68"/>
      <c r="DD8" s="68"/>
      <c r="DE8" s="68"/>
      <c r="DF8" s="68"/>
      <c r="DG8" s="68"/>
      <c r="DH8" s="68"/>
      <c r="DI8" s="68"/>
      <c r="DL8" s="65"/>
      <c r="DM8" s="68"/>
      <c r="DN8" s="68"/>
      <c r="DO8" s="68"/>
      <c r="DP8" s="68"/>
      <c r="DQ8" s="68"/>
      <c r="DR8" s="68"/>
      <c r="DS8" s="68"/>
      <c r="DT8" s="68"/>
      <c r="DU8" s="68"/>
      <c r="DV8" s="68"/>
      <c r="DW8" s="68"/>
      <c r="DX8" s="68"/>
      <c r="DY8" s="68"/>
      <c r="DZ8" s="68"/>
      <c r="EA8" s="68"/>
      <c r="EB8" s="68"/>
      <c r="EC8" s="68"/>
      <c r="ED8" s="68"/>
      <c r="EE8" s="68"/>
      <c r="EF8" s="68"/>
      <c r="EG8" s="68"/>
      <c r="EH8" s="68"/>
      <c r="EI8" s="68"/>
      <c r="EJ8" s="68"/>
      <c r="EK8" s="68"/>
      <c r="EL8" s="68"/>
      <c r="EN8" s="1925"/>
    </row>
    <row r="9" spans="1:147" s="64" customFormat="1" ht="25.25" customHeight="1">
      <c r="A9" s="70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65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E9" s="1924"/>
      <c r="BF9" s="65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I9" s="65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71"/>
      <c r="DA9" s="71"/>
      <c r="DB9" s="71"/>
      <c r="DC9" s="71"/>
      <c r="DD9" s="71"/>
      <c r="DE9" s="71"/>
      <c r="DF9" s="71"/>
      <c r="DG9" s="71"/>
      <c r="DH9" s="71"/>
      <c r="DI9" s="71"/>
      <c r="DL9" s="65"/>
      <c r="DM9" s="71"/>
      <c r="DN9" s="71"/>
      <c r="DO9" s="71"/>
      <c r="DP9" s="71"/>
      <c r="DQ9" s="71"/>
      <c r="DR9" s="71"/>
      <c r="DS9" s="71"/>
      <c r="DT9" s="71"/>
      <c r="DU9" s="71"/>
      <c r="DV9" s="71"/>
      <c r="DW9" s="71"/>
      <c r="DX9" s="71"/>
      <c r="DY9" s="71"/>
      <c r="DZ9" s="71"/>
      <c r="EA9" s="71"/>
      <c r="EB9" s="71"/>
      <c r="EC9" s="71"/>
      <c r="ED9" s="71"/>
      <c r="EE9" s="71"/>
      <c r="EF9" s="71"/>
      <c r="EG9" s="71"/>
      <c r="EH9" s="71"/>
      <c r="EI9" s="71"/>
      <c r="EJ9" s="71"/>
      <c r="EK9" s="71"/>
      <c r="EL9" s="71"/>
      <c r="EN9" s="1925"/>
    </row>
    <row r="10" spans="1:147" ht="30" customHeight="1">
      <c r="A10" s="1622" t="s">
        <v>79</v>
      </c>
      <c r="B10" s="388"/>
      <c r="C10" s="2958">
        <v>44227</v>
      </c>
      <c r="D10" s="2959"/>
      <c r="E10" s="2958">
        <v>44255</v>
      </c>
      <c r="F10" s="2959"/>
      <c r="G10" s="2958">
        <v>44286</v>
      </c>
      <c r="H10" s="2959"/>
      <c r="I10" s="2958">
        <v>44316</v>
      </c>
      <c r="J10" s="2959"/>
      <c r="K10" s="2958">
        <v>44347</v>
      </c>
      <c r="L10" s="2959"/>
      <c r="M10" s="2958">
        <v>44377</v>
      </c>
      <c r="N10" s="2959"/>
      <c r="O10" s="2956" t="s">
        <v>80</v>
      </c>
      <c r="P10" s="2957"/>
      <c r="Q10" s="2956" t="s">
        <v>81</v>
      </c>
      <c r="R10" s="2957"/>
      <c r="S10" s="2956" t="s">
        <v>82</v>
      </c>
      <c r="T10" s="2957"/>
      <c r="U10" s="2956" t="s">
        <v>83</v>
      </c>
      <c r="V10" s="2957"/>
      <c r="W10" s="2956" t="s">
        <v>84</v>
      </c>
      <c r="X10" s="2957"/>
      <c r="Y10" s="2956" t="s">
        <v>85</v>
      </c>
      <c r="Z10" s="2957"/>
      <c r="AA10" s="2956" t="s">
        <v>86</v>
      </c>
      <c r="AB10" s="2957"/>
      <c r="AC10" s="388"/>
      <c r="AD10" s="2960" t="s">
        <v>87</v>
      </c>
      <c r="AE10" s="2961"/>
      <c r="AF10" s="2960" t="s">
        <v>88</v>
      </c>
      <c r="AG10" s="2961"/>
      <c r="AH10" s="2960" t="s">
        <v>89</v>
      </c>
      <c r="AI10" s="2961"/>
      <c r="AJ10" s="2960" t="s">
        <v>90</v>
      </c>
      <c r="AK10" s="2961"/>
      <c r="AL10" s="2960" t="s">
        <v>91</v>
      </c>
      <c r="AM10" s="2961"/>
      <c r="AN10" s="2960" t="s">
        <v>92</v>
      </c>
      <c r="AO10" s="2961"/>
      <c r="AP10" s="2960" t="s">
        <v>93</v>
      </c>
      <c r="AQ10" s="2961"/>
      <c r="AR10" s="2960" t="s">
        <v>94</v>
      </c>
      <c r="AS10" s="2961"/>
      <c r="AT10" s="2960" t="s">
        <v>95</v>
      </c>
      <c r="AU10" s="2961"/>
      <c r="AV10" s="2960" t="s">
        <v>96</v>
      </c>
      <c r="AW10" s="2961"/>
      <c r="AX10" s="2960" t="s">
        <v>97</v>
      </c>
      <c r="AY10" s="2961"/>
      <c r="AZ10" s="2960" t="s">
        <v>98</v>
      </c>
      <c r="BA10" s="2961"/>
      <c r="BB10" s="2960" t="s">
        <v>99</v>
      </c>
      <c r="BC10" s="2961"/>
      <c r="BE10" s="1926" t="s">
        <v>100</v>
      </c>
      <c r="BF10" s="388"/>
      <c r="BG10" s="2960" t="s">
        <v>101</v>
      </c>
      <c r="BH10" s="2961"/>
      <c r="BI10" s="2960" t="s">
        <v>102</v>
      </c>
      <c r="BJ10" s="2961"/>
      <c r="BK10" s="2960" t="s">
        <v>103</v>
      </c>
      <c r="BL10" s="2961"/>
      <c r="BM10" s="2960" t="s">
        <v>104</v>
      </c>
      <c r="BN10" s="2961"/>
      <c r="BO10" s="2960" t="s">
        <v>105</v>
      </c>
      <c r="BP10" s="2961"/>
      <c r="BQ10" s="2960" t="s">
        <v>106</v>
      </c>
      <c r="BR10" s="2961"/>
      <c r="BS10" s="2960" t="s">
        <v>107</v>
      </c>
      <c r="BT10" s="2961"/>
      <c r="BU10" s="2960" t="s">
        <v>108</v>
      </c>
      <c r="BV10" s="2961"/>
      <c r="BW10" s="2960" t="s">
        <v>109</v>
      </c>
      <c r="BX10" s="2961"/>
      <c r="BY10" s="2960" t="s">
        <v>110</v>
      </c>
      <c r="BZ10" s="2961"/>
      <c r="CA10" s="2960" t="s">
        <v>111</v>
      </c>
      <c r="CB10" s="2961"/>
      <c r="CC10" s="2960" t="s">
        <v>112</v>
      </c>
      <c r="CD10" s="2961"/>
      <c r="CE10" s="2960" t="s">
        <v>113</v>
      </c>
      <c r="CF10" s="2961"/>
      <c r="CH10" s="1926" t="s">
        <v>100</v>
      </c>
      <c r="CI10" s="388"/>
      <c r="CJ10" s="2960" t="s">
        <v>101</v>
      </c>
      <c r="CK10" s="2961"/>
      <c r="CL10" s="2960" t="s">
        <v>102</v>
      </c>
      <c r="CM10" s="2961"/>
      <c r="CN10" s="2960" t="s">
        <v>103</v>
      </c>
      <c r="CO10" s="2961"/>
      <c r="CP10" s="2960" t="s">
        <v>104</v>
      </c>
      <c r="CQ10" s="2961"/>
      <c r="CR10" s="2960" t="s">
        <v>105</v>
      </c>
      <c r="CS10" s="2961"/>
      <c r="CT10" s="2960" t="s">
        <v>106</v>
      </c>
      <c r="CU10" s="2961"/>
      <c r="CV10" s="2960" t="s">
        <v>107</v>
      </c>
      <c r="CW10" s="2961"/>
      <c r="CX10" s="2960" t="s">
        <v>108</v>
      </c>
      <c r="CY10" s="2961"/>
      <c r="CZ10" s="2960" t="s">
        <v>109</v>
      </c>
      <c r="DA10" s="2961"/>
      <c r="DB10" s="2960" t="s">
        <v>110</v>
      </c>
      <c r="DC10" s="2961"/>
      <c r="DD10" s="2960" t="s">
        <v>111</v>
      </c>
      <c r="DE10" s="2961"/>
      <c r="DF10" s="2960" t="s">
        <v>112</v>
      </c>
      <c r="DG10" s="2961"/>
      <c r="DH10" s="2960" t="s">
        <v>114</v>
      </c>
      <c r="DI10" s="2961"/>
      <c r="DK10" s="1926" t="s">
        <v>100</v>
      </c>
      <c r="DL10" s="388"/>
      <c r="DM10" s="2960" t="s">
        <v>101</v>
      </c>
      <c r="DN10" s="2961"/>
      <c r="DO10" s="2960" t="s">
        <v>102</v>
      </c>
      <c r="DP10" s="2961"/>
      <c r="DQ10" s="2960" t="s">
        <v>103</v>
      </c>
      <c r="DR10" s="2961"/>
      <c r="DS10" s="2960" t="s">
        <v>104</v>
      </c>
      <c r="DT10" s="2961"/>
      <c r="DU10" s="2960" t="s">
        <v>105</v>
      </c>
      <c r="DV10" s="2961"/>
      <c r="DW10" s="2960" t="s">
        <v>106</v>
      </c>
      <c r="DX10" s="2961"/>
      <c r="DY10" s="2960" t="s">
        <v>107</v>
      </c>
      <c r="DZ10" s="2961"/>
      <c r="EA10" s="2960" t="s">
        <v>108</v>
      </c>
      <c r="EB10" s="2961"/>
      <c r="EC10" s="2960" t="s">
        <v>109</v>
      </c>
      <c r="ED10" s="2961"/>
      <c r="EE10" s="2960" t="s">
        <v>110</v>
      </c>
      <c r="EF10" s="2961"/>
      <c r="EG10" s="2960" t="s">
        <v>111</v>
      </c>
      <c r="EH10" s="2961"/>
      <c r="EI10" s="2960" t="s">
        <v>112</v>
      </c>
      <c r="EJ10" s="2961"/>
      <c r="EK10" s="2960" t="s">
        <v>115</v>
      </c>
      <c r="EL10" s="2961"/>
    </row>
    <row r="11" spans="1:147">
      <c r="A11" s="1488"/>
      <c r="B11" s="388"/>
      <c r="C11" s="1792"/>
      <c r="D11" s="1793"/>
      <c r="E11" s="1792"/>
      <c r="F11" s="1793"/>
      <c r="G11" s="1792"/>
      <c r="H11" s="1793"/>
      <c r="I11" s="1792"/>
      <c r="J11" s="1793"/>
      <c r="K11" s="1792"/>
      <c r="L11" s="1793"/>
      <c r="M11" s="1792"/>
      <c r="N11" s="1793"/>
      <c r="O11" s="1792"/>
      <c r="P11" s="1793"/>
      <c r="Q11" s="1792"/>
      <c r="R11" s="1793"/>
      <c r="S11" s="1792"/>
      <c r="T11" s="1793"/>
      <c r="U11" s="1792"/>
      <c r="V11" s="1793"/>
      <c r="W11" s="1792"/>
      <c r="X11" s="1793"/>
      <c r="Y11" s="1792"/>
      <c r="Z11" s="1793"/>
      <c r="AA11" s="1792"/>
      <c r="AB11" s="1793"/>
      <c r="AC11" s="388"/>
      <c r="AD11" s="1792"/>
      <c r="AE11" s="1793"/>
      <c r="AF11" s="1792"/>
      <c r="AG11" s="1793"/>
      <c r="AH11" s="1792"/>
      <c r="AI11" s="1793"/>
      <c r="AJ11" s="1792"/>
      <c r="AK11" s="1793"/>
      <c r="AL11" s="1792"/>
      <c r="AM11" s="1793"/>
      <c r="AN11" s="1792"/>
      <c r="AO11" s="1793"/>
      <c r="AP11" s="1792"/>
      <c r="AQ11" s="1793"/>
      <c r="AR11" s="1792"/>
      <c r="AS11" s="1793"/>
      <c r="AT11" s="1792"/>
      <c r="AU11" s="1793"/>
      <c r="AV11" s="1792"/>
      <c r="AW11" s="1793"/>
      <c r="AX11" s="1792"/>
      <c r="AY11" s="1793"/>
      <c r="AZ11" s="1792"/>
      <c r="BA11" s="1793"/>
      <c r="BB11" s="1792"/>
      <c r="BC11" s="1793"/>
      <c r="BF11" s="388"/>
      <c r="BG11" s="1792"/>
      <c r="BH11" s="1793"/>
      <c r="BI11" s="1792"/>
      <c r="BJ11" s="1793"/>
      <c r="BK11" s="1792"/>
      <c r="BL11" s="1793"/>
      <c r="BM11" s="1792"/>
      <c r="BN11" s="1793"/>
      <c r="BO11" s="1792"/>
      <c r="BP11" s="1793"/>
      <c r="BQ11" s="1792"/>
      <c r="BR11" s="1793"/>
      <c r="BS11" s="1792"/>
      <c r="BT11" s="1793"/>
      <c r="BU11" s="1792"/>
      <c r="BV11" s="1793"/>
      <c r="BW11" s="1792"/>
      <c r="BX11" s="1793"/>
      <c r="BY11" s="1792"/>
      <c r="BZ11" s="1793"/>
      <c r="CA11" s="1792"/>
      <c r="CB11" s="1793"/>
      <c r="CC11" s="1792"/>
      <c r="CD11" s="1793"/>
      <c r="CE11" s="1792"/>
      <c r="CF11" s="1793"/>
      <c r="CH11" s="1127"/>
      <c r="CI11" s="388"/>
      <c r="CJ11" s="1792"/>
      <c r="CK11" s="1793"/>
      <c r="CL11" s="1792"/>
      <c r="CM11" s="1793"/>
      <c r="CN11" s="1792"/>
      <c r="CO11" s="1793"/>
      <c r="CP11" s="1792"/>
      <c r="CQ11" s="1793"/>
      <c r="CR11" s="1792"/>
      <c r="CS11" s="1793"/>
      <c r="CT11" s="1792"/>
      <c r="CU11" s="1793"/>
      <c r="CV11" s="1792"/>
      <c r="CW11" s="1793"/>
      <c r="CX11" s="1792"/>
      <c r="CY11" s="1793"/>
      <c r="CZ11" s="1792"/>
      <c r="DA11" s="1793"/>
      <c r="DB11" s="1792"/>
      <c r="DC11" s="1793"/>
      <c r="DD11" s="1792"/>
      <c r="DE11" s="1793"/>
      <c r="DF11" s="1792"/>
      <c r="DG11" s="1793"/>
      <c r="DH11" s="1792"/>
      <c r="DI11" s="1793"/>
      <c r="DK11" s="1127"/>
      <c r="DL11" s="388"/>
      <c r="DM11" s="1792"/>
      <c r="DN11" s="1793"/>
      <c r="DO11" s="1792"/>
      <c r="DP11" s="1793"/>
      <c r="DQ11" s="1792"/>
      <c r="DR11" s="1793"/>
      <c r="DS11" s="1792"/>
      <c r="DT11" s="1793"/>
      <c r="DU11" s="1792"/>
      <c r="DV11" s="1793"/>
      <c r="DW11" s="1792"/>
      <c r="DX11" s="1793"/>
      <c r="DY11" s="1792"/>
      <c r="DZ11" s="1793"/>
      <c r="EA11" s="1792"/>
      <c r="EB11" s="1793"/>
      <c r="EC11" s="1792"/>
      <c r="ED11" s="1793"/>
      <c r="EE11" s="1792"/>
      <c r="EF11" s="1793"/>
      <c r="EG11" s="1792"/>
      <c r="EH11" s="1793"/>
      <c r="EI11" s="1792"/>
      <c r="EJ11" s="1793"/>
      <c r="EK11" s="1792"/>
      <c r="EL11" s="1793"/>
    </row>
    <row r="12" spans="1:147">
      <c r="A12" s="1630" t="s">
        <v>116</v>
      </c>
      <c r="B12" s="388"/>
      <c r="C12" s="1823">
        <v>104502647.45999999</v>
      </c>
      <c r="D12" s="1928"/>
      <c r="E12" s="1823">
        <v>111308293.91</v>
      </c>
      <c r="F12" s="1928"/>
      <c r="G12" s="1823">
        <v>117387162.7</v>
      </c>
      <c r="H12" s="1928"/>
      <c r="I12" s="1823">
        <v>113263585.89</v>
      </c>
      <c r="J12" s="1928"/>
      <c r="K12" s="1823">
        <v>125174938.61</v>
      </c>
      <c r="L12" s="1928"/>
      <c r="M12" s="1823">
        <v>139658543.05000001</v>
      </c>
      <c r="N12" s="1928"/>
      <c r="O12" s="1823">
        <v>123514101.26000001</v>
      </c>
      <c r="P12" s="1928"/>
      <c r="Q12" s="1823">
        <v>123861544.64</v>
      </c>
      <c r="R12" s="1928"/>
      <c r="S12" s="1823">
        <v>110662155.39</v>
      </c>
      <c r="T12" s="1928"/>
      <c r="U12" s="1823">
        <v>156461312.11000001</v>
      </c>
      <c r="V12" s="1928"/>
      <c r="W12" s="1823">
        <v>233708702.29999998</v>
      </c>
      <c r="X12" s="1928"/>
      <c r="Y12" s="1823">
        <v>71371558</v>
      </c>
      <c r="Z12" s="1928"/>
      <c r="AA12" s="1823">
        <v>1530874545.3199999</v>
      </c>
      <c r="AB12" s="1928"/>
      <c r="AC12" s="388"/>
      <c r="AD12" s="1823">
        <v>124237921.03</v>
      </c>
      <c r="AE12" s="1928"/>
      <c r="AF12" s="1823">
        <v>124667799.68000001</v>
      </c>
      <c r="AG12" s="1928"/>
      <c r="AH12" s="1823">
        <v>172993234.55999994</v>
      </c>
      <c r="AI12" s="1928"/>
      <c r="AJ12" s="1823">
        <v>152830006.15000001</v>
      </c>
      <c r="AK12" s="1928"/>
      <c r="AL12" s="1823">
        <v>139848361.06</v>
      </c>
      <c r="AM12" s="1929"/>
      <c r="AN12" s="1823">
        <v>147197895.31</v>
      </c>
      <c r="AO12" s="1929"/>
      <c r="AP12" s="1823">
        <v>154111190.19</v>
      </c>
      <c r="AQ12" s="1928"/>
      <c r="AR12" s="1823">
        <v>157940983.31999999</v>
      </c>
      <c r="AS12" s="1928"/>
      <c r="AT12" s="1823">
        <v>180160288.71000001</v>
      </c>
      <c r="AU12" s="1928"/>
      <c r="AV12" s="1823">
        <v>280593190.89999998</v>
      </c>
      <c r="AW12" s="1928"/>
      <c r="AX12" s="1823">
        <v>190874736.88</v>
      </c>
      <c r="AY12" s="1928"/>
      <c r="AZ12" s="1823">
        <v>104170664.74000001</v>
      </c>
      <c r="BA12" s="1928"/>
      <c r="BB12" s="1631">
        <v>1929626272.53</v>
      </c>
      <c r="BC12" s="1928"/>
      <c r="BE12" s="1128">
        <v>1929626272.53</v>
      </c>
      <c r="BF12" s="388"/>
      <c r="BG12" s="1823">
        <v>194090979.07999998</v>
      </c>
      <c r="BH12" s="1928"/>
      <c r="BI12" s="1823">
        <v>186491254.47</v>
      </c>
      <c r="BJ12" s="1928"/>
      <c r="BK12" s="1823">
        <v>210950504.40000001</v>
      </c>
      <c r="BL12" s="1928"/>
      <c r="BM12" s="1823">
        <v>173430712.25</v>
      </c>
      <c r="BN12" s="1928"/>
      <c r="BO12" s="1823">
        <v>155885452.29000002</v>
      </c>
      <c r="BP12" s="1928"/>
      <c r="BQ12" s="1823">
        <v>190154943.99000001</v>
      </c>
      <c r="BR12" s="1928"/>
      <c r="BS12" s="1823">
        <v>169300352.91999999</v>
      </c>
      <c r="BT12" s="1928"/>
      <c r="BU12" s="1823">
        <v>181502627.53000003</v>
      </c>
      <c r="BV12" s="1928"/>
      <c r="BW12" s="1823">
        <v>193725551.96000001</v>
      </c>
      <c r="BX12" s="1928"/>
      <c r="BY12" s="1823">
        <v>262622183.97000006</v>
      </c>
      <c r="BZ12" s="1928"/>
      <c r="CA12" s="1823">
        <v>311541295.56999999</v>
      </c>
      <c r="CB12" s="1928"/>
      <c r="CC12" s="1823">
        <v>113408670.56000002</v>
      </c>
      <c r="CD12" s="1928"/>
      <c r="CE12" s="1631">
        <v>2343104528.9900002</v>
      </c>
      <c r="CF12" s="1928"/>
      <c r="CH12" s="1128">
        <v>2343104528.9900002</v>
      </c>
      <c r="CI12" s="388"/>
      <c r="CJ12" s="1823">
        <v>175571906.71000001</v>
      </c>
      <c r="CK12" s="1928"/>
      <c r="CL12" s="1823">
        <v>170433173.10999998</v>
      </c>
      <c r="CM12" s="1928"/>
      <c r="CN12" s="1823">
        <v>195398436.91</v>
      </c>
      <c r="CO12" s="1928"/>
      <c r="CP12" s="1823">
        <v>201630436.15000001</v>
      </c>
      <c r="CQ12" s="1928"/>
      <c r="CR12" s="1823">
        <v>180806883.68000001</v>
      </c>
      <c r="CS12" s="1928"/>
      <c r="CT12" s="1823">
        <v>178697090.71000001</v>
      </c>
      <c r="CU12" s="1928"/>
      <c r="CV12" s="1823">
        <v>216467700.53</v>
      </c>
      <c r="CW12" s="1928"/>
      <c r="CX12" s="1823">
        <v>181702311.41999999</v>
      </c>
      <c r="CY12" s="1928"/>
      <c r="CZ12" s="1823">
        <v>180234839.26999998</v>
      </c>
      <c r="DA12" s="1928"/>
      <c r="DB12" s="1823">
        <v>298120859.68000001</v>
      </c>
      <c r="DC12" s="1928"/>
      <c r="DD12" s="1823">
        <v>247278687.81999999</v>
      </c>
      <c r="DE12" s="1928"/>
      <c r="DF12" s="1823">
        <v>140804985.78</v>
      </c>
      <c r="DG12" s="1928"/>
      <c r="DH12" s="1631">
        <v>2367147311.7700005</v>
      </c>
      <c r="DI12" s="1928"/>
      <c r="DK12" s="1128">
        <v>2367147311.7700005</v>
      </c>
      <c r="DL12" s="388"/>
      <c r="DM12" s="1823">
        <v>201448050.44000003</v>
      </c>
      <c r="DN12" s="1928"/>
      <c r="DO12" s="1823">
        <v>167584379.87</v>
      </c>
      <c r="DP12" s="1928"/>
      <c r="DQ12" s="1823">
        <v>146135824.63999999</v>
      </c>
      <c r="DR12" s="1928"/>
      <c r="DS12" s="1823">
        <v>186869512.41999999</v>
      </c>
      <c r="DT12" s="1928"/>
      <c r="DU12" s="1823">
        <v>205466644.06</v>
      </c>
      <c r="DV12" s="1928"/>
      <c r="DW12" s="1823">
        <v>122429877.22000001</v>
      </c>
      <c r="DX12" s="1928"/>
      <c r="DY12" s="1823">
        <v>167392028.19</v>
      </c>
      <c r="DZ12" s="1928"/>
      <c r="EA12" s="1823">
        <v>153605759.73000002</v>
      </c>
      <c r="EB12" s="1928"/>
      <c r="EC12" s="1823">
        <v>179549404.78999999</v>
      </c>
      <c r="ED12" s="1928"/>
      <c r="EE12" s="1823">
        <v>191816289.30000001</v>
      </c>
      <c r="EF12" s="1928"/>
      <c r="EG12" s="1823">
        <v>217676390.02999997</v>
      </c>
      <c r="EH12" s="1928"/>
      <c r="EI12" s="1823">
        <v>144704968.94</v>
      </c>
      <c r="EJ12" s="1928"/>
      <c r="EK12" s="1631">
        <v>2084679129.6300001</v>
      </c>
      <c r="EL12" s="1928"/>
      <c r="EN12" s="1930">
        <v>0</v>
      </c>
      <c r="EQ12" s="464"/>
    </row>
    <row r="13" spans="1:147">
      <c r="A13" s="1639" t="s">
        <v>117</v>
      </c>
      <c r="B13" s="388"/>
      <c r="C13" s="1803">
        <v>7767328.21</v>
      </c>
      <c r="D13" s="1801">
        <v>7.4326616586178493E-2</v>
      </c>
      <c r="E13" s="1803">
        <v>7397111.1799999997</v>
      </c>
      <c r="F13" s="1801">
        <v>6.6456064684461386E-2</v>
      </c>
      <c r="G13" s="1803">
        <v>7989702.1100000003</v>
      </c>
      <c r="H13" s="1801">
        <v>6.8062826685903022E-2</v>
      </c>
      <c r="I13" s="1803">
        <v>8261696.5599999996</v>
      </c>
      <c r="J13" s="1801">
        <v>7.2942212583871777E-2</v>
      </c>
      <c r="K13" s="1803">
        <v>8640617.2200000007</v>
      </c>
      <c r="L13" s="1801">
        <v>6.9028331996399461E-2</v>
      </c>
      <c r="M13" s="1803">
        <v>9517912.2200000007</v>
      </c>
      <c r="N13" s="1801">
        <v>6.8151306838368161E-2</v>
      </c>
      <c r="O13" s="1803">
        <v>8663237.25</v>
      </c>
      <c r="P13" s="1801">
        <v>7.0139661476900414E-2</v>
      </c>
      <c r="Q13" s="1803">
        <v>8423369.4299999997</v>
      </c>
      <c r="R13" s="1801">
        <v>6.8006332833021571E-2</v>
      </c>
      <c r="S13" s="1803">
        <v>8123535.4500000002</v>
      </c>
      <c r="T13" s="1801">
        <v>7.3408433274868998E-2</v>
      </c>
      <c r="U13" s="1803">
        <v>10652834.02</v>
      </c>
      <c r="V13" s="1801">
        <v>6.808605831268072E-2</v>
      </c>
      <c r="W13" s="1803">
        <v>16489865.6</v>
      </c>
      <c r="X13" s="1801">
        <v>7.0557345266642216E-2</v>
      </c>
      <c r="Y13" s="1803">
        <v>6145188.96</v>
      </c>
      <c r="Z13" s="1801">
        <v>8.6101370520733203E-2</v>
      </c>
      <c r="AA13" s="1803">
        <v>108072398.20999998</v>
      </c>
      <c r="AB13" s="1801">
        <v>7.0595202291647952E-2</v>
      </c>
      <c r="AC13" s="388"/>
      <c r="AD13" s="1803">
        <v>10722336.35</v>
      </c>
      <c r="AE13" s="1801">
        <v>8.6304859748988022E-2</v>
      </c>
      <c r="AF13" s="1803">
        <v>8537632.4700000007</v>
      </c>
      <c r="AG13" s="1801">
        <v>6.848306051694647E-2</v>
      </c>
      <c r="AH13" s="1803">
        <v>11871941.02</v>
      </c>
      <c r="AI13" s="1801">
        <v>6.8626620284866727E-2</v>
      </c>
      <c r="AJ13" s="1803">
        <v>11102671.98</v>
      </c>
      <c r="AK13" s="1801">
        <v>7.2647199720079311E-2</v>
      </c>
      <c r="AL13" s="1803">
        <v>10473958.82</v>
      </c>
      <c r="AM13" s="1801">
        <v>7.4895113111166839E-2</v>
      </c>
      <c r="AN13" s="1803">
        <v>9846111.4800000004</v>
      </c>
      <c r="AO13" s="1801">
        <v>6.6890300702085501E-2</v>
      </c>
      <c r="AP13" s="1931">
        <v>11145932.289999999</v>
      </c>
      <c r="AQ13" s="1801">
        <v>7.2323964770231453E-2</v>
      </c>
      <c r="AR13" s="1931">
        <v>13550235.800000001</v>
      </c>
      <c r="AS13" s="1801">
        <v>8.5793031771533496E-2</v>
      </c>
      <c r="AT13" s="1931">
        <v>12960485.98</v>
      </c>
      <c r="AU13" s="1801">
        <v>7.193863904637833E-2</v>
      </c>
      <c r="AV13" s="1931">
        <v>19171542.969999999</v>
      </c>
      <c r="AW13" s="1801">
        <v>6.8325047049457827E-2</v>
      </c>
      <c r="AX13" s="1931">
        <v>14667087.99</v>
      </c>
      <c r="AY13" s="1801">
        <v>7.6841431347831918E-2</v>
      </c>
      <c r="AZ13" s="1931">
        <v>8852927.3900000006</v>
      </c>
      <c r="BA13" s="1801">
        <v>8.4984841097981462E-2</v>
      </c>
      <c r="BB13" s="1637">
        <v>142902864.53999999</v>
      </c>
      <c r="BC13" s="1801">
        <v>7.4057275532756442E-2</v>
      </c>
      <c r="BD13" s="469"/>
      <c r="BE13" s="1128">
        <v>142902864.53999999</v>
      </c>
      <c r="BF13" s="388"/>
      <c r="BG13" s="1803">
        <v>14770674.6</v>
      </c>
      <c r="BH13" s="1801">
        <v>7.6101808904327578E-2</v>
      </c>
      <c r="BI13" s="1803">
        <v>14573783.74</v>
      </c>
      <c r="BJ13" s="1801">
        <v>7.8147277101106194E-2</v>
      </c>
      <c r="BK13" s="1803">
        <v>17595587.120000001</v>
      </c>
      <c r="BL13" s="1801">
        <v>8.3410974389687212E-2</v>
      </c>
      <c r="BM13" s="1931">
        <v>13914051.029999999</v>
      </c>
      <c r="BN13" s="1801">
        <v>8.0228298952857463E-2</v>
      </c>
      <c r="BO13" s="1931">
        <v>11777853.52</v>
      </c>
      <c r="BP13" s="1801">
        <v>7.5554539227234499E-2</v>
      </c>
      <c r="BQ13" s="1931">
        <v>13623286.710000001</v>
      </c>
      <c r="BR13" s="1801">
        <v>7.1643084445474264E-2</v>
      </c>
      <c r="BS13" s="1931">
        <v>12795705.949999999</v>
      </c>
      <c r="BT13" s="1801">
        <v>7.5579913032115142E-2</v>
      </c>
      <c r="BU13" s="1931">
        <v>13606596.17</v>
      </c>
      <c r="BV13" s="1801">
        <v>7.4966386741431648E-2</v>
      </c>
      <c r="BW13" s="1931">
        <v>14518502.310000001</v>
      </c>
      <c r="BX13" s="1801">
        <v>7.4943662119479962E-2</v>
      </c>
      <c r="BY13" s="1931">
        <v>22948829.239999998</v>
      </c>
      <c r="BZ13" s="1801">
        <v>8.7383437655904561E-2</v>
      </c>
      <c r="CA13" s="1931">
        <v>35581129.75</v>
      </c>
      <c r="CB13" s="1801">
        <v>0.11420999480951732</v>
      </c>
      <c r="CC13" s="1931">
        <v>16043506.49</v>
      </c>
      <c r="CD13" s="1801">
        <v>0.14146631303214174</v>
      </c>
      <c r="CE13" s="1637">
        <v>201749506.63000003</v>
      </c>
      <c r="CF13" s="1801">
        <v>8.6103502483077243E-2</v>
      </c>
      <c r="CG13" s="469"/>
      <c r="CH13" s="1128">
        <v>201749506.63000003</v>
      </c>
      <c r="CI13" s="388"/>
      <c r="CJ13" s="1803">
        <v>29207391.52</v>
      </c>
      <c r="CK13" s="1801">
        <v>0.16635572323220912</v>
      </c>
      <c r="CL13" s="1803">
        <v>19746721.73</v>
      </c>
      <c r="CM13" s="1801">
        <v>0.11586196143432233</v>
      </c>
      <c r="CN13" s="1803">
        <v>19258704.140000001</v>
      </c>
      <c r="CO13" s="1801">
        <v>9.8561198567164124E-2</v>
      </c>
      <c r="CP13" s="1931">
        <v>25179081.91</v>
      </c>
      <c r="CQ13" s="1801">
        <v>0.12487738652347304</v>
      </c>
      <c r="CR13" s="1931">
        <v>27638547.809999999</v>
      </c>
      <c r="CS13" s="1801">
        <v>0.15286225417675978</v>
      </c>
      <c r="CT13" s="1931">
        <v>20290169.93</v>
      </c>
      <c r="CU13" s="1801">
        <v>0.11354504905134725</v>
      </c>
      <c r="CV13" s="1931">
        <v>24378733.469999999</v>
      </c>
      <c r="CW13" s="1801">
        <v>0.11262065153512997</v>
      </c>
      <c r="CX13" s="1931">
        <v>21615307.43</v>
      </c>
      <c r="CY13" s="1801">
        <v>0.11896000255074797</v>
      </c>
      <c r="CZ13" s="1931">
        <v>25023325.41</v>
      </c>
      <c r="DA13" s="1801">
        <v>0.1388373386152825</v>
      </c>
      <c r="DB13" s="1931">
        <v>36123954.909999996</v>
      </c>
      <c r="DC13" s="1801">
        <v>0.12117218147289356</v>
      </c>
      <c r="DD13" s="1931">
        <v>30645225.460000001</v>
      </c>
      <c r="DE13" s="1801">
        <v>0.12392990973127205</v>
      </c>
      <c r="DF13" s="1931">
        <v>25112201.949999999</v>
      </c>
      <c r="DG13" s="1801">
        <v>0.17834739168424352</v>
      </c>
      <c r="DH13" s="1637">
        <v>304219365.66999996</v>
      </c>
      <c r="DI13" s="1801">
        <v>0.1285172934347395</v>
      </c>
      <c r="DJ13" s="469"/>
      <c r="DK13" s="1128">
        <v>304219365.66999996</v>
      </c>
      <c r="DL13" s="388"/>
      <c r="DM13" s="1803">
        <v>31148544.739999998</v>
      </c>
      <c r="DN13" s="1801">
        <v>0.1546232126444797</v>
      </c>
      <c r="DO13" s="1803">
        <v>19662662.510000002</v>
      </c>
      <c r="DP13" s="1801">
        <v>0.11732992373903159</v>
      </c>
      <c r="DQ13" s="1803">
        <v>22339139.050000001</v>
      </c>
      <c r="DR13" s="1801">
        <v>0.15286558997447489</v>
      </c>
      <c r="DS13" s="1931">
        <v>24779585.239999998</v>
      </c>
      <c r="DT13" s="1801">
        <v>0.13260368114145049</v>
      </c>
      <c r="DU13" s="1931">
        <v>19406318.449999999</v>
      </c>
      <c r="DV13" s="1801">
        <v>9.4449970401682334E-2</v>
      </c>
      <c r="DW13" s="1931">
        <v>13062069.23</v>
      </c>
      <c r="DX13" s="1801">
        <v>0.10669020933940947</v>
      </c>
      <c r="DY13" s="1931">
        <v>16052590.939999999</v>
      </c>
      <c r="DZ13" s="1801">
        <v>9.5898180538080025E-2</v>
      </c>
      <c r="EA13" s="1931">
        <v>15065543.25</v>
      </c>
      <c r="EB13" s="1801">
        <v>9.8079286066364998E-2</v>
      </c>
      <c r="EC13" s="1931">
        <v>20342901.23</v>
      </c>
      <c r="ED13" s="1801">
        <v>0.11329974195009417</v>
      </c>
      <c r="EE13" s="1931">
        <v>29168637.359999999</v>
      </c>
      <c r="EF13" s="1801">
        <v>0.15206548654676741</v>
      </c>
      <c r="EG13" s="1931">
        <v>46283726.149999999</v>
      </c>
      <c r="EH13" s="1801">
        <v>0.21262630340213384</v>
      </c>
      <c r="EI13" s="1931">
        <v>18485440.559999999</v>
      </c>
      <c r="EJ13" s="1801">
        <v>0.12774572079597862</v>
      </c>
      <c r="EK13" s="1637">
        <v>275797158.70999998</v>
      </c>
      <c r="EL13" s="1801">
        <v>0.13229717455796178</v>
      </c>
      <c r="EM13" s="469"/>
      <c r="EN13" s="1930">
        <v>0</v>
      </c>
      <c r="EQ13" s="464"/>
    </row>
    <row r="14" spans="1:147" ht="13" hidden="1" customHeight="1">
      <c r="A14" s="1804" t="s">
        <v>118</v>
      </c>
      <c r="B14" s="388"/>
      <c r="C14" s="1805"/>
      <c r="D14" s="1806"/>
      <c r="E14" s="1805"/>
      <c r="F14" s="1806"/>
      <c r="G14" s="1805"/>
      <c r="H14" s="1806"/>
      <c r="I14" s="1805"/>
      <c r="J14" s="1806"/>
      <c r="K14" s="1805"/>
      <c r="L14" s="1806"/>
      <c r="M14" s="1805"/>
      <c r="N14" s="1806"/>
      <c r="O14" s="1805"/>
      <c r="P14" s="1806"/>
      <c r="Q14" s="1805"/>
      <c r="R14" s="1806"/>
      <c r="S14" s="1805"/>
      <c r="T14" s="1806"/>
      <c r="U14" s="1805"/>
      <c r="V14" s="1806"/>
      <c r="W14" s="1805"/>
      <c r="X14" s="1806"/>
      <c r="Y14" s="1805"/>
      <c r="Z14" s="1806"/>
      <c r="AA14" s="1805"/>
      <c r="AB14" s="1806"/>
      <c r="AC14" s="388"/>
      <c r="AD14" s="1805"/>
      <c r="AE14" s="1806"/>
      <c r="AF14" s="1805"/>
      <c r="AG14" s="1806"/>
      <c r="AH14" s="1805"/>
      <c r="AI14" s="1806"/>
      <c r="AJ14" s="1805"/>
      <c r="AK14" s="1806"/>
      <c r="AL14" s="1805"/>
      <c r="AM14" s="1932"/>
      <c r="AN14" s="1805"/>
      <c r="AO14" s="1932"/>
      <c r="AP14" s="1805"/>
      <c r="AQ14" s="1806"/>
      <c r="AR14" s="1805"/>
      <c r="AS14" s="1806"/>
      <c r="AT14" s="1805"/>
      <c r="AU14" s="1806"/>
      <c r="AV14" s="1805"/>
      <c r="AW14" s="1806"/>
      <c r="AX14" s="1805"/>
      <c r="AY14" s="1806"/>
      <c r="AZ14" s="1805"/>
      <c r="BA14" s="1806"/>
      <c r="BB14" s="1805"/>
      <c r="BC14" s="1806"/>
      <c r="BE14" s="1128">
        <v>0</v>
      </c>
      <c r="BF14" s="388"/>
      <c r="BG14" s="1805"/>
      <c r="BH14" s="1806"/>
      <c r="BI14" s="1805"/>
      <c r="BJ14" s="1806"/>
      <c r="BK14" s="1805"/>
      <c r="BL14" s="1806"/>
      <c r="BM14" s="1805"/>
      <c r="BN14" s="1806"/>
      <c r="BO14" s="1805"/>
      <c r="BP14" s="1806"/>
      <c r="BQ14" s="1805"/>
      <c r="BR14" s="1806"/>
      <c r="BS14" s="1805"/>
      <c r="BT14" s="1806"/>
      <c r="BU14" s="1805"/>
      <c r="BV14" s="1806"/>
      <c r="BW14" s="1805"/>
      <c r="BX14" s="1806"/>
      <c r="BY14" s="1805"/>
      <c r="BZ14" s="1806"/>
      <c r="CA14" s="1805"/>
      <c r="CB14" s="1806"/>
      <c r="CC14" s="1805"/>
      <c r="CD14" s="1806"/>
      <c r="CE14" s="1805"/>
      <c r="CF14" s="1806"/>
      <c r="CH14" s="1128">
        <v>0</v>
      </c>
      <c r="CI14" s="388"/>
      <c r="CJ14" s="1805"/>
      <c r="CK14" s="1806"/>
      <c r="CL14" s="1805"/>
      <c r="CM14" s="1806"/>
      <c r="CN14" s="1805"/>
      <c r="CO14" s="1806"/>
      <c r="CP14" s="1805"/>
      <c r="CQ14" s="1806"/>
      <c r="CR14" s="1805"/>
      <c r="CS14" s="1806"/>
      <c r="CT14" s="1805"/>
      <c r="CU14" s="1806"/>
      <c r="CV14" s="1805"/>
      <c r="CW14" s="1806"/>
      <c r="CX14" s="1805"/>
      <c r="CY14" s="1806"/>
      <c r="CZ14" s="1805"/>
      <c r="DA14" s="1806"/>
      <c r="DB14" s="1805"/>
      <c r="DC14" s="1806"/>
      <c r="DD14" s="1805"/>
      <c r="DE14" s="1806"/>
      <c r="DF14" s="1805"/>
      <c r="DG14" s="1806"/>
      <c r="DH14" s="1805"/>
      <c r="DI14" s="1806"/>
      <c r="DK14" s="1128">
        <v>0</v>
      </c>
      <c r="DL14" s="388"/>
      <c r="DM14" s="1805"/>
      <c r="DN14" s="1806"/>
      <c r="DO14" s="1805"/>
      <c r="DP14" s="1806"/>
      <c r="DQ14" s="1805"/>
      <c r="DR14" s="1806"/>
      <c r="DS14" s="1805"/>
      <c r="DT14" s="1806"/>
      <c r="DU14" s="1805"/>
      <c r="DV14" s="1806"/>
      <c r="DW14" s="1805"/>
      <c r="DX14" s="1806"/>
      <c r="DY14" s="1805"/>
      <c r="DZ14" s="1806"/>
      <c r="EA14" s="1805"/>
      <c r="EB14" s="1806"/>
      <c r="EC14" s="1805"/>
      <c r="ED14" s="1806"/>
      <c r="EE14" s="1805"/>
      <c r="EF14" s="1806"/>
      <c r="EG14" s="1805"/>
      <c r="EH14" s="1806"/>
      <c r="EI14" s="1805"/>
      <c r="EJ14" s="1806"/>
      <c r="EK14" s="1805"/>
      <c r="EL14" s="1806"/>
      <c r="EN14" s="1930">
        <v>0</v>
      </c>
      <c r="EQ14" s="464"/>
    </row>
    <row r="15" spans="1:147" ht="14" customHeight="1">
      <c r="A15" s="1807"/>
      <c r="B15" s="388"/>
      <c r="C15" s="1648"/>
      <c r="D15" s="1808"/>
      <c r="E15" s="1648"/>
      <c r="F15" s="1808"/>
      <c r="G15" s="1648"/>
      <c r="H15" s="1808"/>
      <c r="I15" s="1648"/>
      <c r="J15" s="1808"/>
      <c r="K15" s="1648"/>
      <c r="L15" s="1808"/>
      <c r="M15" s="1648"/>
      <c r="N15" s="1808"/>
      <c r="O15" s="1648"/>
      <c r="P15" s="1808"/>
      <c r="Q15" s="1648"/>
      <c r="R15" s="1808"/>
      <c r="S15" s="1648"/>
      <c r="T15" s="1808"/>
      <c r="U15" s="1648"/>
      <c r="V15" s="1808"/>
      <c r="W15" s="1648"/>
      <c r="X15" s="1808"/>
      <c r="Y15" s="1648"/>
      <c r="Z15" s="1808"/>
      <c r="AA15" s="1648"/>
      <c r="AB15" s="1808"/>
      <c r="AC15" s="388"/>
      <c r="AD15" s="1648"/>
      <c r="AE15" s="1808"/>
      <c r="AF15" s="1648"/>
      <c r="AG15" s="1808"/>
      <c r="AH15" s="1648"/>
      <c r="AI15" s="1808"/>
      <c r="AJ15" s="1648"/>
      <c r="AK15" s="1808"/>
      <c r="AL15" s="1648"/>
      <c r="AM15" s="1933"/>
      <c r="AN15" s="1648"/>
      <c r="AO15" s="1933"/>
      <c r="AP15" s="1648"/>
      <c r="AQ15" s="1808"/>
      <c r="AR15" s="1648"/>
      <c r="AS15" s="1808"/>
      <c r="AT15" s="1648"/>
      <c r="AU15" s="1808"/>
      <c r="AV15" s="1648"/>
      <c r="AW15" s="1808"/>
      <c r="AX15" s="1648"/>
      <c r="AY15" s="1808"/>
      <c r="AZ15" s="1648"/>
      <c r="BA15" s="1808"/>
      <c r="BB15" s="1648"/>
      <c r="BC15" s="1808"/>
      <c r="BE15" s="1934">
        <v>0</v>
      </c>
      <c r="BF15" s="388"/>
      <c r="BG15" s="1648"/>
      <c r="BH15" s="1808"/>
      <c r="BI15" s="1648"/>
      <c r="BJ15" s="1808"/>
      <c r="BK15" s="1648"/>
      <c r="BL15" s="1808"/>
      <c r="BM15" s="1648"/>
      <c r="BN15" s="1808"/>
      <c r="BO15" s="1648"/>
      <c r="BP15" s="1808"/>
      <c r="BQ15" s="1648"/>
      <c r="BR15" s="1808"/>
      <c r="BS15" s="1648"/>
      <c r="BT15" s="1808"/>
      <c r="BU15" s="1648"/>
      <c r="BV15" s="1808"/>
      <c r="BW15" s="1648"/>
      <c r="BX15" s="1808"/>
      <c r="BY15" s="1648"/>
      <c r="BZ15" s="1808"/>
      <c r="CA15" s="1648"/>
      <c r="CB15" s="1808"/>
      <c r="CC15" s="1648"/>
      <c r="CD15" s="1808"/>
      <c r="CE15" s="1648"/>
      <c r="CF15" s="1808"/>
      <c r="CH15" s="1128">
        <v>0</v>
      </c>
      <c r="CI15" s="388"/>
      <c r="CJ15" s="1648"/>
      <c r="CK15" s="1808"/>
      <c r="CL15" s="1648"/>
      <c r="CM15" s="1808"/>
      <c r="CN15" s="1648"/>
      <c r="CO15" s="1808"/>
      <c r="CP15" s="1648"/>
      <c r="CQ15" s="1808"/>
      <c r="CR15" s="1648"/>
      <c r="CS15" s="1808"/>
      <c r="CT15" s="1648"/>
      <c r="CU15" s="1808"/>
      <c r="CV15" s="1648"/>
      <c r="CW15" s="1808"/>
      <c r="CX15" s="1648"/>
      <c r="CY15" s="1808"/>
      <c r="CZ15" s="1648"/>
      <c r="DA15" s="1808"/>
      <c r="DB15" s="1648"/>
      <c r="DC15" s="1808"/>
      <c r="DD15" s="1648"/>
      <c r="DE15" s="1808"/>
      <c r="DF15" s="1648"/>
      <c r="DG15" s="1808"/>
      <c r="DH15" s="1648"/>
      <c r="DI15" s="1808"/>
      <c r="DK15" s="1128">
        <v>0</v>
      </c>
      <c r="DL15" s="388"/>
      <c r="DM15" s="1648"/>
      <c r="DN15" s="1808"/>
      <c r="DO15" s="1648"/>
      <c r="DP15" s="1808"/>
      <c r="DQ15" s="1648"/>
      <c r="DR15" s="1808"/>
      <c r="DS15" s="1648"/>
      <c r="DT15" s="1808"/>
      <c r="DU15" s="1648"/>
      <c r="DV15" s="1808"/>
      <c r="DW15" s="1648"/>
      <c r="DX15" s="1808"/>
      <c r="DY15" s="1648"/>
      <c r="DZ15" s="1808"/>
      <c r="EA15" s="1648"/>
      <c r="EB15" s="1808"/>
      <c r="EC15" s="1648"/>
      <c r="ED15" s="1808"/>
      <c r="EE15" s="1648"/>
      <c r="EF15" s="1808"/>
      <c r="EG15" s="1648"/>
      <c r="EH15" s="1808"/>
      <c r="EI15" s="1648"/>
      <c r="EJ15" s="1808"/>
      <c r="EK15" s="1648"/>
      <c r="EL15" s="1808"/>
      <c r="EN15" s="1930">
        <v>0</v>
      </c>
      <c r="EQ15" s="464"/>
    </row>
    <row r="16" spans="1:147" ht="25.25" customHeight="1">
      <c r="A16" s="1935" t="s">
        <v>119</v>
      </c>
      <c r="B16" s="388"/>
      <c r="C16" s="1936">
        <v>96735319.25</v>
      </c>
      <c r="D16" s="1937"/>
      <c r="E16" s="1936">
        <v>103911182.72999999</v>
      </c>
      <c r="F16" s="1937"/>
      <c r="G16" s="1936">
        <v>109397460.59</v>
      </c>
      <c r="H16" s="1937"/>
      <c r="I16" s="1936">
        <v>105001889.33</v>
      </c>
      <c r="J16" s="1937"/>
      <c r="K16" s="1936">
        <v>116534321.39</v>
      </c>
      <c r="L16" s="1937"/>
      <c r="M16" s="1936">
        <v>130140630.83000001</v>
      </c>
      <c r="N16" s="1937"/>
      <c r="O16" s="1936">
        <v>114850864.01000001</v>
      </c>
      <c r="P16" s="1938"/>
      <c r="Q16" s="1936">
        <v>115438175.21000001</v>
      </c>
      <c r="R16" s="1938"/>
      <c r="S16" s="1936">
        <v>102538619.94</v>
      </c>
      <c r="T16" s="1938"/>
      <c r="U16" s="1936">
        <v>145808478.09</v>
      </c>
      <c r="V16" s="1938"/>
      <c r="W16" s="1936">
        <v>217218836.69999999</v>
      </c>
      <c r="X16" s="1938"/>
      <c r="Y16" s="1936">
        <v>65226369.039999999</v>
      </c>
      <c r="Z16" s="1938"/>
      <c r="AA16" s="1936">
        <v>1422802147.1099999</v>
      </c>
      <c r="AB16" s="1938"/>
      <c r="AC16" s="388"/>
      <c r="AD16" s="1936">
        <v>113515584.68000001</v>
      </c>
      <c r="AE16" s="1937"/>
      <c r="AF16" s="1936">
        <v>116130167.21000001</v>
      </c>
      <c r="AG16" s="1937"/>
      <c r="AH16" s="1936">
        <v>161121293.53999993</v>
      </c>
      <c r="AI16" s="1937"/>
      <c r="AJ16" s="1936">
        <v>141727334.17000002</v>
      </c>
      <c r="AK16" s="1937"/>
      <c r="AL16" s="1936">
        <v>129374402.24000001</v>
      </c>
      <c r="AM16" s="1939"/>
      <c r="AN16" s="1936">
        <v>137351783.83000001</v>
      </c>
      <c r="AO16" s="1939"/>
      <c r="AP16" s="1936">
        <v>142965257.90000001</v>
      </c>
      <c r="AQ16" s="1938"/>
      <c r="AR16" s="1936">
        <v>144390747.51999998</v>
      </c>
      <c r="AS16" s="1938"/>
      <c r="AT16" s="1936">
        <v>167199802.73000002</v>
      </c>
      <c r="AU16" s="1938"/>
      <c r="AV16" s="1936">
        <v>261421647.92999998</v>
      </c>
      <c r="AW16" s="1938"/>
      <c r="AX16" s="1936">
        <v>176207648.88999999</v>
      </c>
      <c r="AY16" s="1938"/>
      <c r="AZ16" s="1936">
        <v>95317737.350000009</v>
      </c>
      <c r="BA16" s="1938"/>
      <c r="BB16" s="1936">
        <v>1786723407.99</v>
      </c>
      <c r="BC16" s="1938"/>
      <c r="BE16" s="1128">
        <v>1786723407.9899998</v>
      </c>
      <c r="BF16" s="388"/>
      <c r="BG16" s="1936">
        <v>179320304.47999999</v>
      </c>
      <c r="BH16" s="1937"/>
      <c r="BI16" s="1936">
        <v>171917470.72999999</v>
      </c>
      <c r="BJ16" s="1937"/>
      <c r="BK16" s="1936">
        <v>193354917.28</v>
      </c>
      <c r="BL16" s="1937"/>
      <c r="BM16" s="1936">
        <v>159516661.22</v>
      </c>
      <c r="BN16" s="1938"/>
      <c r="BO16" s="1936">
        <v>144107598.77000001</v>
      </c>
      <c r="BP16" s="1938"/>
      <c r="BQ16" s="1936">
        <v>176531657.28</v>
      </c>
      <c r="BR16" s="1938"/>
      <c r="BS16" s="1936">
        <v>156504646.97</v>
      </c>
      <c r="BT16" s="1938"/>
      <c r="BU16" s="1936">
        <v>167896031.36000004</v>
      </c>
      <c r="BV16" s="1938"/>
      <c r="BW16" s="1936">
        <v>179207049.65000001</v>
      </c>
      <c r="BX16" s="1938"/>
      <c r="BY16" s="1936">
        <v>239673354.73000005</v>
      </c>
      <c r="BZ16" s="1938"/>
      <c r="CA16" s="1936">
        <v>275960165.81999999</v>
      </c>
      <c r="CB16" s="1938"/>
      <c r="CC16" s="1936">
        <v>97365164.070000023</v>
      </c>
      <c r="CD16" s="1938"/>
      <c r="CE16" s="1936">
        <v>2141355022.3600001</v>
      </c>
      <c r="CF16" s="1938"/>
      <c r="CH16" s="1128">
        <v>2141355022.3600001</v>
      </c>
      <c r="CI16" s="388"/>
      <c r="CJ16" s="1936">
        <v>146364515.19</v>
      </c>
      <c r="CK16" s="1937"/>
      <c r="CL16" s="1936">
        <v>150686451.38</v>
      </c>
      <c r="CM16" s="1937"/>
      <c r="CN16" s="1936">
        <v>176139732.76999998</v>
      </c>
      <c r="CO16" s="1937"/>
      <c r="CP16" s="1936">
        <v>176451354.24000001</v>
      </c>
      <c r="CQ16" s="1938"/>
      <c r="CR16" s="1936">
        <v>153168335.87</v>
      </c>
      <c r="CS16" s="1938"/>
      <c r="CT16" s="1936">
        <v>158406920.78</v>
      </c>
      <c r="CU16" s="1938"/>
      <c r="CV16" s="1936">
        <v>192088967.06</v>
      </c>
      <c r="CW16" s="1938"/>
      <c r="CX16" s="1936">
        <v>160087003.98999998</v>
      </c>
      <c r="CY16" s="1938"/>
      <c r="CZ16" s="1936">
        <v>155211513.85999998</v>
      </c>
      <c r="DA16" s="1938"/>
      <c r="DB16" s="1936">
        <v>261996904.77000001</v>
      </c>
      <c r="DC16" s="1938"/>
      <c r="DD16" s="1936">
        <v>216633462.35999998</v>
      </c>
      <c r="DE16" s="1938"/>
      <c r="DF16" s="1936">
        <v>115692783.83</v>
      </c>
      <c r="DG16" s="1938"/>
      <c r="DH16" s="1936">
        <v>2062927946.1000004</v>
      </c>
      <c r="DI16" s="1938"/>
      <c r="DK16" s="1128">
        <v>2062927946.0999997</v>
      </c>
      <c r="DL16" s="388"/>
      <c r="DM16" s="1936">
        <v>170299505.70000002</v>
      </c>
      <c r="DN16" s="1937"/>
      <c r="DO16" s="1936">
        <v>147921717.36000001</v>
      </c>
      <c r="DP16" s="1937"/>
      <c r="DQ16" s="1936">
        <v>123796685.58999999</v>
      </c>
      <c r="DR16" s="1937"/>
      <c r="DS16" s="1936">
        <v>162089927.17999998</v>
      </c>
      <c r="DT16" s="1938"/>
      <c r="DU16" s="1936">
        <v>186060325.61000001</v>
      </c>
      <c r="DV16" s="1938"/>
      <c r="DW16" s="1936">
        <v>109367807.99000001</v>
      </c>
      <c r="DX16" s="1938"/>
      <c r="DY16" s="1936">
        <v>151339437.25</v>
      </c>
      <c r="DZ16" s="1938"/>
      <c r="EA16" s="1936">
        <v>138540216.48000002</v>
      </c>
      <c r="EB16" s="1938"/>
      <c r="EC16" s="1936">
        <v>159206503.56</v>
      </c>
      <c r="ED16" s="1938"/>
      <c r="EE16" s="1936">
        <v>162647651.94</v>
      </c>
      <c r="EF16" s="1938"/>
      <c r="EG16" s="1936">
        <v>171392663.87999997</v>
      </c>
      <c r="EH16" s="1938"/>
      <c r="EI16" s="1936">
        <v>126219528.38</v>
      </c>
      <c r="EJ16" s="1938"/>
      <c r="EK16" s="1936">
        <v>1808881970.9200001</v>
      </c>
      <c r="EL16" s="1938"/>
      <c r="EN16" s="1930">
        <v>0</v>
      </c>
      <c r="EQ16" s="464"/>
    </row>
    <row r="17" spans="1:147" ht="15" customHeight="1">
      <c r="A17" s="1488"/>
      <c r="B17" s="388"/>
      <c r="C17" s="1661"/>
      <c r="D17" s="1811"/>
      <c r="E17" s="1661"/>
      <c r="F17" s="1811"/>
      <c r="G17" s="1661"/>
      <c r="H17" s="1811"/>
      <c r="I17" s="1661"/>
      <c r="J17" s="1811"/>
      <c r="K17" s="1661"/>
      <c r="L17" s="1811"/>
      <c r="M17" s="1661"/>
      <c r="N17" s="1811"/>
      <c r="O17" s="1661"/>
      <c r="P17" s="1811"/>
      <c r="Q17" s="1661"/>
      <c r="R17" s="1811"/>
      <c r="S17" s="1661"/>
      <c r="T17" s="1811"/>
      <c r="U17" s="1661"/>
      <c r="V17" s="1811"/>
      <c r="W17" s="1661"/>
      <c r="X17" s="1811"/>
      <c r="Y17" s="1661"/>
      <c r="Z17" s="1811"/>
      <c r="AA17" s="1661"/>
      <c r="AB17" s="1811"/>
      <c r="AC17" s="388"/>
      <c r="AD17" s="1661"/>
      <c r="AE17" s="1811"/>
      <c r="AF17" s="1661"/>
      <c r="AG17" s="1811"/>
      <c r="AH17" s="1661"/>
      <c r="AI17" s="1811"/>
      <c r="AJ17" s="1661"/>
      <c r="AK17" s="1811"/>
      <c r="AL17" s="1661"/>
      <c r="AM17" s="1940"/>
      <c r="AN17" s="1661"/>
      <c r="AO17" s="1940"/>
      <c r="AP17" s="1661"/>
      <c r="AQ17" s="1811"/>
      <c r="AR17" s="1661"/>
      <c r="AS17" s="1811"/>
      <c r="AT17" s="1661"/>
      <c r="AU17" s="1811"/>
      <c r="AV17" s="1661"/>
      <c r="AW17" s="1811"/>
      <c r="AX17" s="1661"/>
      <c r="AY17" s="1811"/>
      <c r="AZ17" s="1661"/>
      <c r="BA17" s="1811"/>
      <c r="BB17" s="1661"/>
      <c r="BC17" s="1811"/>
      <c r="BE17" s="1128">
        <v>0</v>
      </c>
      <c r="BF17" s="388"/>
      <c r="BG17" s="1661"/>
      <c r="BH17" s="1811"/>
      <c r="BI17" s="1661"/>
      <c r="BJ17" s="1811"/>
      <c r="BK17" s="1661"/>
      <c r="BL17" s="1811"/>
      <c r="BM17" s="1661"/>
      <c r="BN17" s="1811"/>
      <c r="BO17" s="1661"/>
      <c r="BP17" s="1811"/>
      <c r="BQ17" s="1661"/>
      <c r="BR17" s="1811"/>
      <c r="BS17" s="1661"/>
      <c r="BT17" s="1811"/>
      <c r="BU17" s="1661"/>
      <c r="BV17" s="1811"/>
      <c r="BW17" s="1661"/>
      <c r="BX17" s="1811"/>
      <c r="BY17" s="1661"/>
      <c r="BZ17" s="1811"/>
      <c r="CA17" s="1661"/>
      <c r="CB17" s="1811"/>
      <c r="CC17" s="1661"/>
      <c r="CD17" s="1811"/>
      <c r="CE17" s="1661"/>
      <c r="CF17" s="1811"/>
      <c r="CH17" s="1128">
        <v>0</v>
      </c>
      <c r="CI17" s="388"/>
      <c r="CJ17" s="1661"/>
      <c r="CK17" s="1811"/>
      <c r="CL17" s="1661"/>
      <c r="CM17" s="1811"/>
      <c r="CN17" s="1661"/>
      <c r="CO17" s="1811"/>
      <c r="CP17" s="1661"/>
      <c r="CQ17" s="1811"/>
      <c r="CR17" s="1661"/>
      <c r="CS17" s="1811"/>
      <c r="CT17" s="1661"/>
      <c r="CU17" s="1811"/>
      <c r="CV17" s="1661"/>
      <c r="CW17" s="1811"/>
      <c r="CX17" s="1661"/>
      <c r="CY17" s="1811"/>
      <c r="CZ17" s="1661"/>
      <c r="DA17" s="1811"/>
      <c r="DB17" s="1661"/>
      <c r="DC17" s="1811"/>
      <c r="DD17" s="1661"/>
      <c r="DE17" s="1811"/>
      <c r="DF17" s="1661"/>
      <c r="DG17" s="1811"/>
      <c r="DH17" s="1661"/>
      <c r="DI17" s="1811"/>
      <c r="DK17" s="1128">
        <v>0</v>
      </c>
      <c r="DL17" s="388"/>
      <c r="DM17" s="1661"/>
      <c r="DN17" s="1811"/>
      <c r="DO17" s="1661"/>
      <c r="DP17" s="1811"/>
      <c r="DQ17" s="1661"/>
      <c r="DR17" s="1811"/>
      <c r="DS17" s="1661"/>
      <c r="DT17" s="1811"/>
      <c r="DU17" s="1661"/>
      <c r="DV17" s="1811"/>
      <c r="DW17" s="1661"/>
      <c r="DX17" s="1811"/>
      <c r="DY17" s="1661"/>
      <c r="DZ17" s="1811"/>
      <c r="EA17" s="1661"/>
      <c r="EB17" s="1811"/>
      <c r="EC17" s="1661"/>
      <c r="ED17" s="1811"/>
      <c r="EE17" s="1661"/>
      <c r="EF17" s="1811"/>
      <c r="EG17" s="1661"/>
      <c r="EH17" s="1811"/>
      <c r="EI17" s="1661"/>
      <c r="EJ17" s="1811"/>
      <c r="EK17" s="1661"/>
      <c r="EL17" s="1811"/>
      <c r="EN17" s="1930">
        <v>0</v>
      </c>
      <c r="EQ17" s="464"/>
    </row>
    <row r="18" spans="1:147" ht="15">
      <c r="A18" s="1663" t="s">
        <v>120</v>
      </c>
      <c r="B18" s="388"/>
      <c r="C18" s="1941">
        <v>54431244.649999999</v>
      </c>
      <c r="D18" s="1721">
        <v>0.56268222477593155</v>
      </c>
      <c r="E18" s="1941">
        <v>58794185.729999997</v>
      </c>
      <c r="F18" s="1721">
        <v>0.56581191923076479</v>
      </c>
      <c r="G18" s="1941">
        <v>60275740.619999997</v>
      </c>
      <c r="H18" s="1721">
        <v>0.55097933987610115</v>
      </c>
      <c r="I18" s="1941">
        <v>61425931.310000002</v>
      </c>
      <c r="J18" s="1721">
        <v>0.5849983433817133</v>
      </c>
      <c r="K18" s="1941">
        <v>71513758.719999999</v>
      </c>
      <c r="L18" s="1721">
        <v>0.61367121605890018</v>
      </c>
      <c r="M18" s="1941">
        <v>82179349.640000001</v>
      </c>
      <c r="N18" s="1721">
        <v>0.6314657391460563</v>
      </c>
      <c r="O18" s="1941">
        <v>71954086.710000008</v>
      </c>
      <c r="P18" s="1839">
        <v>0.62650017768899857</v>
      </c>
      <c r="Q18" s="1941">
        <v>75062795.280000001</v>
      </c>
      <c r="R18" s="1839">
        <v>0.65024239289515007</v>
      </c>
      <c r="S18" s="1941">
        <v>55692808.640000001</v>
      </c>
      <c r="T18" s="1839">
        <v>0.54313983036429003</v>
      </c>
      <c r="U18" s="1941">
        <v>89827791.109999999</v>
      </c>
      <c r="V18" s="1839">
        <v>0.61606699614924976</v>
      </c>
      <c r="W18" s="1941">
        <v>131798458.47999999</v>
      </c>
      <c r="X18" s="1839">
        <v>0.60675427823060424</v>
      </c>
      <c r="Y18" s="1941">
        <v>43998548.789999992</v>
      </c>
      <c r="Z18" s="1839">
        <v>0.67455155694804858</v>
      </c>
      <c r="AA18" s="1941">
        <v>856954699.67999995</v>
      </c>
      <c r="AB18" s="1839">
        <v>0.6023006792762079</v>
      </c>
      <c r="AC18" s="388"/>
      <c r="AD18" s="1941">
        <v>69404267.650000006</v>
      </c>
      <c r="AE18" s="1721">
        <v>0.61140739261177546</v>
      </c>
      <c r="AF18" s="1941">
        <v>71186805.129999995</v>
      </c>
      <c r="AG18" s="1721">
        <v>0.6129914977326415</v>
      </c>
      <c r="AH18" s="1941">
        <v>98018673.890000001</v>
      </c>
      <c r="AI18" s="1721">
        <v>0.60835332026220301</v>
      </c>
      <c r="AJ18" s="1941">
        <v>87344313.189999998</v>
      </c>
      <c r="AK18" s="1721">
        <v>0.61628417483131148</v>
      </c>
      <c r="AL18" s="1941">
        <v>79151381.289999992</v>
      </c>
      <c r="AM18" s="1721">
        <v>0.61180094299618681</v>
      </c>
      <c r="AN18" s="1941">
        <v>81692663.840000004</v>
      </c>
      <c r="AO18" s="1721">
        <v>0.59476958771144051</v>
      </c>
      <c r="AP18" s="1941">
        <v>84873275.179999992</v>
      </c>
      <c r="AQ18" s="1721">
        <v>0.593663638471987</v>
      </c>
      <c r="AR18" s="1941">
        <v>92691140.25999999</v>
      </c>
      <c r="AS18" s="1721">
        <v>0.64194653640920496</v>
      </c>
      <c r="AT18" s="1941">
        <v>88535917.679999992</v>
      </c>
      <c r="AU18" s="1721">
        <v>0.52952166350920182</v>
      </c>
      <c r="AV18" s="1941">
        <v>156874298.92000002</v>
      </c>
      <c r="AW18" s="1721">
        <v>0.60008151643970098</v>
      </c>
      <c r="AX18" s="1941">
        <v>104009975.56</v>
      </c>
      <c r="AY18" s="1721">
        <v>0.59026935672315584</v>
      </c>
      <c r="AZ18" s="1941">
        <v>60661511.480000004</v>
      </c>
      <c r="BA18" s="1721">
        <v>0.63641367458456566</v>
      </c>
      <c r="BB18" s="1941">
        <v>1074444224.0699999</v>
      </c>
      <c r="BC18" s="1839">
        <v>0.60134893809820922</v>
      </c>
      <c r="BE18" s="1128">
        <v>1074444224.0699999</v>
      </c>
      <c r="BF18" s="388"/>
      <c r="BG18" s="1941">
        <v>100083877.04000001</v>
      </c>
      <c r="BH18" s="1721">
        <v>0.56848708374443868</v>
      </c>
      <c r="BI18" s="1941">
        <v>102347420.94000001</v>
      </c>
      <c r="BJ18" s="1721">
        <v>0.60736133545140136</v>
      </c>
      <c r="BK18" s="1941">
        <v>107223948.65000001</v>
      </c>
      <c r="BL18" s="1721">
        <v>0.56307825165024428</v>
      </c>
      <c r="BM18" s="1941">
        <v>83142390.319999978</v>
      </c>
      <c r="BN18" s="1721">
        <v>0.5216513475995882</v>
      </c>
      <c r="BO18" s="1941">
        <v>76221655.360000014</v>
      </c>
      <c r="BP18" s="1721">
        <v>0.52892183348118949</v>
      </c>
      <c r="BQ18" s="1941">
        <v>97522252.739999995</v>
      </c>
      <c r="BR18" s="1721">
        <v>0.552434924379134</v>
      </c>
      <c r="BS18" s="1941">
        <v>84257787.070000008</v>
      </c>
      <c r="BT18" s="1721">
        <v>0.53837242983686728</v>
      </c>
      <c r="BU18" s="1941">
        <v>82921730.50000003</v>
      </c>
      <c r="BV18" s="1721">
        <v>0.49388737677902911</v>
      </c>
      <c r="BW18" s="1941">
        <v>99246721.010000005</v>
      </c>
      <c r="BX18" s="1721">
        <v>0.55381036183472487</v>
      </c>
      <c r="BY18" s="1941">
        <v>121577604.12999998</v>
      </c>
      <c r="BZ18" s="1721">
        <v>0.50726374764087212</v>
      </c>
      <c r="CA18" s="1941">
        <v>145718713.23000002</v>
      </c>
      <c r="CB18" s="1721">
        <v>0.52804256294384055</v>
      </c>
      <c r="CC18" s="1941">
        <v>64770137.189999998</v>
      </c>
      <c r="CD18" s="1721">
        <v>0.66522906635718237</v>
      </c>
      <c r="CE18" s="1941">
        <v>1170679932.8500001</v>
      </c>
      <c r="CF18" s="1839">
        <v>0.5467005333659184</v>
      </c>
      <c r="CH18" s="1128">
        <v>1165034238.1800001</v>
      </c>
      <c r="CI18" s="388"/>
      <c r="CJ18" s="1941">
        <v>77182299.819999993</v>
      </c>
      <c r="CK18" s="1721">
        <v>0.52732931694412011</v>
      </c>
      <c r="CL18" s="1941">
        <v>85495939.299999997</v>
      </c>
      <c r="CM18" s="1721">
        <v>0.56737641982421472</v>
      </c>
      <c r="CN18" s="1941">
        <v>96495672.959999993</v>
      </c>
      <c r="CO18" s="1721">
        <v>0.54783592232425071</v>
      </c>
      <c r="CP18" s="1941">
        <v>89720672.510000005</v>
      </c>
      <c r="CQ18" s="1839">
        <v>0.50847256399045027</v>
      </c>
      <c r="CR18" s="1941">
        <v>82520854.61999999</v>
      </c>
      <c r="CS18" s="1839">
        <v>0.53875922951881317</v>
      </c>
      <c r="CT18" s="1941">
        <v>97064265.909999996</v>
      </c>
      <c r="CU18" s="1721">
        <v>0.61275268423912854</v>
      </c>
      <c r="CV18" s="1941">
        <v>109455306.19999999</v>
      </c>
      <c r="CW18" s="1721">
        <v>0.5698156842387051</v>
      </c>
      <c r="CX18" s="1941">
        <v>86238608.780000001</v>
      </c>
      <c r="CY18" s="1721">
        <v>0.53869837420023803</v>
      </c>
      <c r="CZ18" s="1941">
        <v>89594823.900000006</v>
      </c>
      <c r="DA18" s="1721">
        <v>0.57724341237219101</v>
      </c>
      <c r="DB18" s="1941">
        <v>156339591.81</v>
      </c>
      <c r="DC18" s="1721">
        <v>0.5967230488743609</v>
      </c>
      <c r="DD18" s="1941">
        <v>124584106.86</v>
      </c>
      <c r="DE18" s="1721">
        <v>0.57509170329820514</v>
      </c>
      <c r="DF18" s="1941">
        <v>69755149.170000002</v>
      </c>
      <c r="DG18" s="1721">
        <v>0.60293431328006453</v>
      </c>
      <c r="DH18" s="1941">
        <v>1164447291.8399999</v>
      </c>
      <c r="DI18" s="1839">
        <v>0.56446338518095451</v>
      </c>
      <c r="DK18" s="1128">
        <v>1164447291.8399999</v>
      </c>
      <c r="DL18" s="388"/>
      <c r="DM18" s="1941">
        <v>101741302.81000002</v>
      </c>
      <c r="DN18" s="1721">
        <v>0.59742570826498886</v>
      </c>
      <c r="DO18" s="1941">
        <v>85726900.179999992</v>
      </c>
      <c r="DP18" s="1721">
        <v>0.57954235327977388</v>
      </c>
      <c r="DQ18" s="1941">
        <v>76764435.389999986</v>
      </c>
      <c r="DR18" s="1721">
        <v>0.62008473832841327</v>
      </c>
      <c r="DS18" s="1941">
        <v>98305984.809999987</v>
      </c>
      <c r="DT18" s="1942">
        <v>0.60649040023833023</v>
      </c>
      <c r="DU18" s="1941">
        <v>111570957.88</v>
      </c>
      <c r="DV18" s="1942">
        <v>0.59964937454674372</v>
      </c>
      <c r="DW18" s="1941">
        <v>68584839.75</v>
      </c>
      <c r="DX18" s="1721">
        <v>0.62710262745936185</v>
      </c>
      <c r="DY18" s="1941">
        <v>87423475.010000005</v>
      </c>
      <c r="DZ18" s="1721">
        <v>0.57766486117946769</v>
      </c>
      <c r="EA18" s="1941">
        <v>86581606.890000001</v>
      </c>
      <c r="EB18" s="1721">
        <v>0.62495648620918043</v>
      </c>
      <c r="EC18" s="1941">
        <v>103075393.5</v>
      </c>
      <c r="ED18" s="1721">
        <v>0.64743205330901621</v>
      </c>
      <c r="EE18" s="1941">
        <v>105650109.86</v>
      </c>
      <c r="EF18" s="1721">
        <v>0.64956431033491868</v>
      </c>
      <c r="EG18" s="1941">
        <v>123441056.36000001</v>
      </c>
      <c r="EH18" s="1721">
        <v>0.72022368732437048</v>
      </c>
      <c r="EI18" s="1941">
        <v>86380788.189999998</v>
      </c>
      <c r="EJ18" s="1721">
        <v>0.68436944186591808</v>
      </c>
      <c r="EK18" s="1941">
        <v>1135246850.6299999</v>
      </c>
      <c r="EL18" s="1942">
        <v>0.62759586798944744</v>
      </c>
      <c r="EN18" s="1930">
        <v>0</v>
      </c>
      <c r="EQ18" s="464"/>
    </row>
    <row r="19" spans="1:147" ht="15" customHeight="1">
      <c r="A19" s="1488"/>
      <c r="B19" s="388"/>
      <c r="C19" s="1818"/>
      <c r="D19" s="1819"/>
      <c r="E19" s="1818"/>
      <c r="F19" s="1819"/>
      <c r="G19" s="1818"/>
      <c r="H19" s="1819"/>
      <c r="I19" s="1818"/>
      <c r="J19" s="1819"/>
      <c r="K19" s="1818"/>
      <c r="L19" s="1819"/>
      <c r="M19" s="1818"/>
      <c r="N19" s="1819"/>
      <c r="O19" s="1818"/>
      <c r="P19" s="1819"/>
      <c r="Q19" s="1818"/>
      <c r="R19" s="1819"/>
      <c r="S19" s="1818"/>
      <c r="T19" s="1819"/>
      <c r="U19" s="1818"/>
      <c r="V19" s="1819"/>
      <c r="W19" s="1818"/>
      <c r="X19" s="1819"/>
      <c r="Y19" s="1818"/>
      <c r="Z19" s="1819"/>
      <c r="AA19" s="1818"/>
      <c r="AB19" s="1819"/>
      <c r="AC19" s="388"/>
      <c r="AD19" s="1818"/>
      <c r="AE19" s="1819"/>
      <c r="AF19" s="1818"/>
      <c r="AG19" s="1819"/>
      <c r="AH19" s="1818"/>
      <c r="AI19" s="1819"/>
      <c r="AJ19" s="1818"/>
      <c r="AK19" s="1819"/>
      <c r="AL19" s="1818"/>
      <c r="AM19" s="1943"/>
      <c r="AN19" s="1818"/>
      <c r="AO19" s="1943"/>
      <c r="AP19" s="1818"/>
      <c r="AQ19" s="1819"/>
      <c r="AR19" s="1818"/>
      <c r="AS19" s="1819"/>
      <c r="AT19" s="1818"/>
      <c r="AU19" s="1819"/>
      <c r="AV19" s="1818"/>
      <c r="AW19" s="1819"/>
      <c r="AX19" s="1818"/>
      <c r="AY19" s="1819"/>
      <c r="AZ19" s="1818"/>
      <c r="BA19" s="1819"/>
      <c r="BB19" s="1818"/>
      <c r="BC19" s="1819"/>
      <c r="BE19" s="1128">
        <v>0</v>
      </c>
      <c r="BF19" s="388"/>
      <c r="BG19" s="1818"/>
      <c r="BH19" s="1819"/>
      <c r="BI19" s="1818"/>
      <c r="BJ19" s="1819"/>
      <c r="BK19" s="1818"/>
      <c r="BL19" s="1819"/>
      <c r="BM19" s="1818"/>
      <c r="BN19" s="1819"/>
      <c r="BO19" s="1818"/>
      <c r="BP19" s="1819"/>
      <c r="BQ19" s="1818"/>
      <c r="BR19" s="1819"/>
      <c r="BS19" s="1818"/>
      <c r="BT19" s="1819"/>
      <c r="BU19" s="1818"/>
      <c r="BV19" s="1819"/>
      <c r="BW19" s="1818"/>
      <c r="BX19" s="1819"/>
      <c r="BY19" s="1818"/>
      <c r="BZ19" s="1819"/>
      <c r="CA19" s="1818"/>
      <c r="CB19" s="1819"/>
      <c r="CC19" s="1818"/>
      <c r="CD19" s="1819"/>
      <c r="CE19" s="1818"/>
      <c r="CF19" s="1819"/>
      <c r="CH19" s="1128">
        <v>0</v>
      </c>
      <c r="CI19" s="388"/>
      <c r="CJ19" s="1818"/>
      <c r="CK19" s="1819"/>
      <c r="CL19" s="1818"/>
      <c r="CM19" s="1819"/>
      <c r="CN19" s="1818"/>
      <c r="CO19" s="1819"/>
      <c r="CP19" s="1818"/>
      <c r="CQ19" s="1819"/>
      <c r="CR19" s="1818"/>
      <c r="CS19" s="1819"/>
      <c r="CT19" s="1818"/>
      <c r="CU19" s="1819"/>
      <c r="CV19" s="1818"/>
      <c r="CW19" s="1819"/>
      <c r="CX19" s="1818"/>
      <c r="CY19" s="1819"/>
      <c r="CZ19" s="1818"/>
      <c r="DA19" s="1819"/>
      <c r="DB19" s="1818"/>
      <c r="DC19" s="1819"/>
      <c r="DD19" s="1818"/>
      <c r="DE19" s="1819"/>
      <c r="DF19" s="1818"/>
      <c r="DG19" s="1819"/>
      <c r="DH19" s="1818"/>
      <c r="DI19" s="1819"/>
      <c r="DK19" s="1128">
        <v>0</v>
      </c>
      <c r="DL19" s="388"/>
      <c r="DM19" s="1818"/>
      <c r="DN19" s="1819"/>
      <c r="DO19" s="1818"/>
      <c r="DP19" s="1819"/>
      <c r="DQ19" s="1818"/>
      <c r="DR19" s="1819"/>
      <c r="DS19" s="1818"/>
      <c r="DT19" s="1819"/>
      <c r="DU19" s="1818"/>
      <c r="DV19" s="1819"/>
      <c r="DW19" s="1818"/>
      <c r="DX19" s="1819"/>
      <c r="DY19" s="1818"/>
      <c r="DZ19" s="1819"/>
      <c r="EA19" s="1818"/>
      <c r="EB19" s="1819"/>
      <c r="EC19" s="1818"/>
      <c r="ED19" s="1819"/>
      <c r="EE19" s="1818"/>
      <c r="EF19" s="1819"/>
      <c r="EG19" s="1818"/>
      <c r="EH19" s="1819"/>
      <c r="EI19" s="1818"/>
      <c r="EJ19" s="1819"/>
      <c r="EK19" s="1818"/>
      <c r="EL19" s="1819"/>
      <c r="EN19" s="1930">
        <v>0</v>
      </c>
      <c r="EP19" s="324"/>
      <c r="EQ19" s="464"/>
    </row>
    <row r="20" spans="1:147" ht="25.25" customHeight="1">
      <c r="A20" s="1935" t="s">
        <v>121</v>
      </c>
      <c r="B20" s="388"/>
      <c r="C20" s="1936">
        <v>42304074.600000001</v>
      </c>
      <c r="D20" s="1937">
        <v>0.43731777522406845</v>
      </c>
      <c r="E20" s="1936">
        <v>45116996.999999993</v>
      </c>
      <c r="F20" s="1937">
        <v>0.43418808076923521</v>
      </c>
      <c r="G20" s="1936">
        <v>49121719.970000006</v>
      </c>
      <c r="H20" s="1937">
        <v>0.4490206601238988</v>
      </c>
      <c r="I20" s="1936">
        <v>43575958.019999996</v>
      </c>
      <c r="J20" s="1937">
        <v>0.41500165661828664</v>
      </c>
      <c r="K20" s="1936">
        <v>45020562.670000002</v>
      </c>
      <c r="L20" s="1937">
        <v>0.38632878394109987</v>
      </c>
      <c r="M20" s="1936">
        <v>47961281.190000013</v>
      </c>
      <c r="N20" s="1937">
        <v>0.3685342608539437</v>
      </c>
      <c r="O20" s="1936">
        <v>42896777.299999997</v>
      </c>
      <c r="P20" s="1938">
        <v>0.37349982231100148</v>
      </c>
      <c r="Q20" s="1936">
        <v>40375379.930000007</v>
      </c>
      <c r="R20" s="1938">
        <v>0.34975760710484993</v>
      </c>
      <c r="S20" s="1936">
        <v>46845811.299999997</v>
      </c>
      <c r="T20" s="1938">
        <v>0.45686016963571002</v>
      </c>
      <c r="U20" s="1936">
        <v>55980686.980000004</v>
      </c>
      <c r="V20" s="1937">
        <v>0.38393300385075024</v>
      </c>
      <c r="W20" s="1936">
        <v>85420378.219999999</v>
      </c>
      <c r="X20" s="1937">
        <v>0.39324572176939571</v>
      </c>
      <c r="Y20" s="1936">
        <v>21227820.250000007</v>
      </c>
      <c r="Z20" s="1937">
        <v>0.32544844305195142</v>
      </c>
      <c r="AA20" s="1936">
        <v>565847447.42999995</v>
      </c>
      <c r="AB20" s="1937">
        <v>0.39769932072379216</v>
      </c>
      <c r="AC20" s="388"/>
      <c r="AD20" s="1936">
        <v>44111317.030000001</v>
      </c>
      <c r="AE20" s="1937">
        <v>0.38859260738822454</v>
      </c>
      <c r="AF20" s="1936">
        <v>44943362.080000013</v>
      </c>
      <c r="AG20" s="1937">
        <v>0.3870085022673585</v>
      </c>
      <c r="AH20" s="1936">
        <v>63102619.649999931</v>
      </c>
      <c r="AI20" s="1937">
        <v>0.39164667973779699</v>
      </c>
      <c r="AJ20" s="1936">
        <v>54383020.980000019</v>
      </c>
      <c r="AK20" s="1937">
        <v>0.38371582516868852</v>
      </c>
      <c r="AL20" s="1936">
        <v>50223020.950000018</v>
      </c>
      <c r="AM20" s="1937">
        <v>0.38819905700381319</v>
      </c>
      <c r="AN20" s="1936">
        <v>55659119.99000001</v>
      </c>
      <c r="AO20" s="1937">
        <v>0.40523041228855955</v>
      </c>
      <c r="AP20" s="1936">
        <v>58091982.720000014</v>
      </c>
      <c r="AQ20" s="1937">
        <v>0.40633636152801295</v>
      </c>
      <c r="AR20" s="1936">
        <v>51699607.25999999</v>
      </c>
      <c r="AS20" s="1937">
        <v>0.35805346359079504</v>
      </c>
      <c r="AT20" s="1936">
        <v>78663885.050000027</v>
      </c>
      <c r="AU20" s="1937">
        <v>0.47047833649079818</v>
      </c>
      <c r="AV20" s="1936">
        <v>104547349.00999996</v>
      </c>
      <c r="AW20" s="1937">
        <v>0.39991848356029897</v>
      </c>
      <c r="AX20" s="1936">
        <v>72197673.329999983</v>
      </c>
      <c r="AY20" s="1937">
        <v>0.40973064327684411</v>
      </c>
      <c r="AZ20" s="1936">
        <v>34656225.870000005</v>
      </c>
      <c r="BA20" s="1937">
        <v>0.36358632541543434</v>
      </c>
      <c r="BB20" s="1936">
        <v>712279183.92000008</v>
      </c>
      <c r="BC20" s="1937">
        <v>0.39865106190179078</v>
      </c>
      <c r="BE20" s="1128">
        <v>712279183.91999996</v>
      </c>
      <c r="BF20" s="388"/>
      <c r="BG20" s="1936">
        <v>79236427.439999983</v>
      </c>
      <c r="BH20" s="1937">
        <v>0.43151291625556126</v>
      </c>
      <c r="BI20" s="1936">
        <v>69570049.789999977</v>
      </c>
      <c r="BJ20" s="1937">
        <v>0.39263866454859864</v>
      </c>
      <c r="BK20" s="1936">
        <v>86130968.629999995</v>
      </c>
      <c r="BL20" s="1937">
        <v>0.43692174834975572</v>
      </c>
      <c r="BM20" s="1936">
        <v>76374270.900000021</v>
      </c>
      <c r="BN20" s="1937">
        <v>0.47834865240041174</v>
      </c>
      <c r="BO20" s="1936">
        <v>67885943.409999996</v>
      </c>
      <c r="BP20" s="1937">
        <v>0.47107816651881051</v>
      </c>
      <c r="BQ20" s="1936">
        <v>79009404.540000007</v>
      </c>
      <c r="BR20" s="1937">
        <v>0.44756507562086606</v>
      </c>
      <c r="BS20" s="1936">
        <v>72246859.899999991</v>
      </c>
      <c r="BT20" s="1937">
        <v>0.46162757016313272</v>
      </c>
      <c r="BU20" s="1936">
        <v>84974300.860000014</v>
      </c>
      <c r="BV20" s="1937">
        <v>0.50611262322097084</v>
      </c>
      <c r="BW20" s="1936">
        <v>79960328.640000001</v>
      </c>
      <c r="BX20" s="1937">
        <v>0.44618963816527513</v>
      </c>
      <c r="BY20" s="1936">
        <v>118095750.60000007</v>
      </c>
      <c r="BZ20" s="1937">
        <v>0.49273625235912782</v>
      </c>
      <c r="CA20" s="1936">
        <v>130241452.58999997</v>
      </c>
      <c r="CB20" s="1937">
        <v>0.47195743705615945</v>
      </c>
      <c r="CC20" s="1936">
        <v>32595026.880000025</v>
      </c>
      <c r="CD20" s="1937">
        <v>0.33477093364281757</v>
      </c>
      <c r="CE20" s="1936">
        <v>970675089.50999999</v>
      </c>
      <c r="CF20" s="1937">
        <v>0.4532994666340816</v>
      </c>
      <c r="CH20" s="1128">
        <v>976320784.17999995</v>
      </c>
      <c r="CI20" s="388"/>
      <c r="CJ20" s="1936">
        <v>69182215.370000005</v>
      </c>
      <c r="CK20" s="1937">
        <v>0.47267068305587989</v>
      </c>
      <c r="CL20" s="1936">
        <v>65190512.079999998</v>
      </c>
      <c r="CM20" s="1937">
        <v>0.43262358017578528</v>
      </c>
      <c r="CN20" s="1936">
        <v>79644059.809999987</v>
      </c>
      <c r="CO20" s="1937">
        <v>0.45216407767574923</v>
      </c>
      <c r="CP20" s="1936">
        <v>86730681.730000004</v>
      </c>
      <c r="CQ20" s="1937">
        <v>0.49152743600954979</v>
      </c>
      <c r="CR20" s="1936">
        <v>70647481.250000015</v>
      </c>
      <c r="CS20" s="1937">
        <v>0.46124077048118689</v>
      </c>
      <c r="CT20" s="1936">
        <v>61342654.870000005</v>
      </c>
      <c r="CU20" s="1937">
        <v>0.3872473157608714</v>
      </c>
      <c r="CV20" s="1936">
        <v>82633660.860000014</v>
      </c>
      <c r="CW20" s="1937">
        <v>0.4301843157612949</v>
      </c>
      <c r="CX20" s="1936">
        <v>73848395.209999979</v>
      </c>
      <c r="CY20" s="1937">
        <v>0.46130162579976203</v>
      </c>
      <c r="CZ20" s="1936">
        <v>65616689.959999979</v>
      </c>
      <c r="DA20" s="1937">
        <v>0.42275658762780904</v>
      </c>
      <c r="DB20" s="1936">
        <v>105657312.96000001</v>
      </c>
      <c r="DC20" s="1937">
        <v>0.40327695112563905</v>
      </c>
      <c r="DD20" s="1936">
        <v>92049355.499999985</v>
      </c>
      <c r="DE20" s="1937">
        <v>0.42490829670179486</v>
      </c>
      <c r="DF20" s="1936">
        <v>45937634.659999996</v>
      </c>
      <c r="DG20" s="1937">
        <v>0.39706568671993547</v>
      </c>
      <c r="DH20" s="1936">
        <v>898480654.26000047</v>
      </c>
      <c r="DI20" s="1937">
        <v>0.43553661481904549</v>
      </c>
      <c r="DK20" s="1128">
        <v>898480654.26000011</v>
      </c>
      <c r="DL20" s="388"/>
      <c r="DM20" s="1936">
        <v>68558202.890000001</v>
      </c>
      <c r="DN20" s="1937">
        <v>0.40257429173501114</v>
      </c>
      <c r="DO20" s="1936">
        <v>62194817.180000022</v>
      </c>
      <c r="DP20" s="1937">
        <v>0.42045764672022612</v>
      </c>
      <c r="DQ20" s="1936">
        <v>47032250.200000003</v>
      </c>
      <c r="DR20" s="1937">
        <v>0.37991526167158679</v>
      </c>
      <c r="DS20" s="1936">
        <v>63783942.36999999</v>
      </c>
      <c r="DT20" s="1937">
        <v>0.39350959976166977</v>
      </c>
      <c r="DU20" s="1936">
        <v>74489367.730000019</v>
      </c>
      <c r="DV20" s="1937">
        <v>0.40035062545325628</v>
      </c>
      <c r="DW20" s="1936">
        <v>40782968.24000001</v>
      </c>
      <c r="DX20" s="1937">
        <v>0.37289737254063809</v>
      </c>
      <c r="DY20" s="1936">
        <v>63915962.239999995</v>
      </c>
      <c r="DZ20" s="1937">
        <v>0.42233513882053236</v>
      </c>
      <c r="EA20" s="1936">
        <v>51958609.590000018</v>
      </c>
      <c r="EB20" s="1937">
        <v>0.37504351379081957</v>
      </c>
      <c r="EC20" s="1936">
        <v>56131110.060000002</v>
      </c>
      <c r="ED20" s="1937">
        <v>0.35256794669098379</v>
      </c>
      <c r="EE20" s="1936">
        <v>56997542.079999998</v>
      </c>
      <c r="EF20" s="1937">
        <v>0.35043568966508132</v>
      </c>
      <c r="EG20" s="1936">
        <v>47951607.519999951</v>
      </c>
      <c r="EH20" s="1937">
        <v>0.27977631267562958</v>
      </c>
      <c r="EI20" s="1936">
        <v>39838740.189999998</v>
      </c>
      <c r="EJ20" s="1937">
        <v>0.31563055813408197</v>
      </c>
      <c r="EK20" s="1936">
        <v>673635120.2900002</v>
      </c>
      <c r="EL20" s="1937">
        <v>0.37240413201055256</v>
      </c>
      <c r="EN20" s="1930">
        <v>0</v>
      </c>
      <c r="EQ20" s="464"/>
    </row>
    <row r="21" spans="1:147" ht="14" customHeight="1">
      <c r="A21" s="1488"/>
      <c r="B21" s="388"/>
      <c r="C21" s="1662"/>
      <c r="D21" s="1821"/>
      <c r="E21" s="1662"/>
      <c r="F21" s="1821"/>
      <c r="G21" s="1662"/>
      <c r="H21" s="1821"/>
      <c r="I21" s="1662"/>
      <c r="J21" s="1821"/>
      <c r="K21" s="1662"/>
      <c r="L21" s="1821"/>
      <c r="M21" s="1662"/>
      <c r="N21" s="1821"/>
      <c r="O21" s="1662"/>
      <c r="P21" s="1821"/>
      <c r="Q21" s="1662"/>
      <c r="R21" s="1821"/>
      <c r="S21" s="1662"/>
      <c r="T21" s="1821"/>
      <c r="U21" s="1662"/>
      <c r="V21" s="1821"/>
      <c r="W21" s="1662"/>
      <c r="X21" s="1821"/>
      <c r="Y21" s="1662"/>
      <c r="Z21" s="1821"/>
      <c r="AA21" s="1662"/>
      <c r="AB21" s="1821"/>
      <c r="AC21" s="388"/>
      <c r="AD21" s="1662"/>
      <c r="AE21" s="1821"/>
      <c r="AF21" s="1662"/>
      <c r="AG21" s="1821"/>
      <c r="AH21" s="1662"/>
      <c r="AI21" s="1821"/>
      <c r="AJ21" s="1662"/>
      <c r="AK21" s="1821"/>
      <c r="AL21" s="1662"/>
      <c r="AM21" s="1944"/>
      <c r="AN21" s="1662"/>
      <c r="AO21" s="1944"/>
      <c r="AP21" s="1662"/>
      <c r="AQ21" s="1821"/>
      <c r="AR21" s="1662"/>
      <c r="AS21" s="1821"/>
      <c r="AT21" s="1662"/>
      <c r="AU21" s="1821"/>
      <c r="AV21" s="1662"/>
      <c r="AW21" s="1821"/>
      <c r="AX21" s="1662"/>
      <c r="AY21" s="1821"/>
      <c r="AZ21" s="1662"/>
      <c r="BA21" s="1821"/>
      <c r="BB21" s="1662"/>
      <c r="BC21" s="1821"/>
      <c r="BE21" s="1127">
        <v>0</v>
      </c>
      <c r="BF21" s="388"/>
      <c r="BG21" s="1662"/>
      <c r="BH21" s="1821"/>
      <c r="BI21" s="1662"/>
      <c r="BJ21" s="1821"/>
      <c r="BK21" s="1662"/>
      <c r="BL21" s="1821"/>
      <c r="BM21" s="1662"/>
      <c r="BN21" s="1821"/>
      <c r="BO21" s="1662"/>
      <c r="BP21" s="1821"/>
      <c r="BQ21" s="1662"/>
      <c r="BR21" s="1821"/>
      <c r="BS21" s="1662"/>
      <c r="BT21" s="1821"/>
      <c r="BU21" s="1662"/>
      <c r="BV21" s="1821"/>
      <c r="BW21" s="1662"/>
      <c r="BX21" s="1821"/>
      <c r="BY21" s="1662"/>
      <c r="BZ21" s="1821"/>
      <c r="CA21" s="1662"/>
      <c r="CB21" s="1821"/>
      <c r="CC21" s="1662"/>
      <c r="CD21" s="1821"/>
      <c r="CE21" s="1662"/>
      <c r="CF21" s="1821"/>
      <c r="CH21" s="1128">
        <v>0</v>
      </c>
      <c r="CI21" s="388"/>
      <c r="CJ21" s="1662">
        <v>785357.14999999851</v>
      </c>
      <c r="CK21" s="1821"/>
      <c r="CL21" s="1662"/>
      <c r="CM21" s="1821"/>
      <c r="CN21" s="1662"/>
      <c r="CO21" s="1821"/>
      <c r="CP21" s="1662"/>
      <c r="CQ21" s="1821"/>
      <c r="CR21" s="1662"/>
      <c r="CS21" s="1821"/>
      <c r="CT21" s="1662"/>
      <c r="CU21" s="1821"/>
      <c r="CV21" s="1662">
        <v>424081.79000000283</v>
      </c>
      <c r="CW21" s="1821"/>
      <c r="CX21" s="1662"/>
      <c r="CY21" s="1821"/>
      <c r="CZ21" s="1662"/>
      <c r="DA21" s="1821"/>
      <c r="DB21" s="1662"/>
      <c r="DC21" s="1821"/>
      <c r="DD21" s="1662"/>
      <c r="DE21" s="1821"/>
      <c r="DF21" s="1662"/>
      <c r="DG21" s="1821"/>
      <c r="DH21" s="1662"/>
      <c r="DI21" s="1821"/>
      <c r="DK21" s="1128">
        <v>1209438.9400000013</v>
      </c>
      <c r="DL21" s="388"/>
      <c r="DM21" s="1662"/>
      <c r="DN21" s="1821"/>
      <c r="DO21" s="1662"/>
      <c r="DP21" s="1821"/>
      <c r="DQ21" s="1662"/>
      <c r="DR21" s="1821"/>
      <c r="DS21" s="1662"/>
      <c r="DT21" s="1821"/>
      <c r="DU21" s="1662"/>
      <c r="DV21" s="1821"/>
      <c r="DW21" s="1662"/>
      <c r="DX21" s="1821"/>
      <c r="DY21" s="1662"/>
      <c r="DZ21" s="1821"/>
      <c r="EA21" s="1662"/>
      <c r="EB21" s="1821"/>
      <c r="EC21" s="1662"/>
      <c r="ED21" s="1821"/>
      <c r="EE21" s="1662"/>
      <c r="EF21" s="1821"/>
      <c r="EG21" s="1662"/>
      <c r="EH21" s="1821"/>
      <c r="EI21" s="1662"/>
      <c r="EJ21" s="1821"/>
      <c r="EK21" s="1662"/>
      <c r="EL21" s="1821"/>
      <c r="EN21" s="1930">
        <v>0</v>
      </c>
      <c r="EQ21" s="464"/>
    </row>
    <row r="22" spans="1:147">
      <c r="A22" s="1822" t="s">
        <v>122</v>
      </c>
      <c r="B22" s="388"/>
      <c r="C22" s="1662"/>
      <c r="D22" s="1821"/>
      <c r="E22" s="1662"/>
      <c r="F22" s="1821"/>
      <c r="G22" s="1662"/>
      <c r="H22" s="1821"/>
      <c r="I22" s="1662"/>
      <c r="J22" s="1821"/>
      <c r="K22" s="1662"/>
      <c r="L22" s="1821"/>
      <c r="M22" s="1662"/>
      <c r="N22" s="1821"/>
      <c r="O22" s="1662"/>
      <c r="P22" s="1821"/>
      <c r="Q22" s="1945"/>
      <c r="R22" s="1821"/>
      <c r="S22" s="1662"/>
      <c r="T22" s="1821"/>
      <c r="U22" s="1662"/>
      <c r="V22" s="1821"/>
      <c r="W22" s="1662"/>
      <c r="X22" s="1821"/>
      <c r="Y22" s="1662"/>
      <c r="Z22" s="1821"/>
      <c r="AA22" s="1662"/>
      <c r="AB22" s="1821"/>
      <c r="AC22" s="388"/>
      <c r="AD22" s="1662"/>
      <c r="AE22" s="1821"/>
      <c r="AF22" s="1662"/>
      <c r="AG22" s="1821"/>
      <c r="AH22" s="1662"/>
      <c r="AI22" s="1821"/>
      <c r="AJ22" s="1662"/>
      <c r="AK22" s="1821"/>
      <c r="AL22" s="1662"/>
      <c r="AM22" s="1944"/>
      <c r="AN22" s="1662"/>
      <c r="AO22" s="1944"/>
      <c r="AP22" s="1662"/>
      <c r="AQ22" s="1821"/>
      <c r="AR22" s="1662"/>
      <c r="AS22" s="1821"/>
      <c r="AT22" s="1662"/>
      <c r="AU22" s="1821"/>
      <c r="AV22" s="1662"/>
      <c r="AW22" s="1821"/>
      <c r="AX22" s="1662"/>
      <c r="AY22" s="1821"/>
      <c r="AZ22" s="1662"/>
      <c r="BA22" s="1821"/>
      <c r="BB22" s="1662"/>
      <c r="BC22" s="1821"/>
      <c r="BE22" s="1127">
        <v>0</v>
      </c>
      <c r="BF22" s="388"/>
      <c r="BG22" s="1662"/>
      <c r="BH22" s="1821"/>
      <c r="BI22" s="1662"/>
      <c r="BJ22" s="1821"/>
      <c r="BK22" s="1662"/>
      <c r="BL22" s="1821"/>
      <c r="BM22" s="1662"/>
      <c r="BN22" s="1821"/>
      <c r="BO22" s="1662"/>
      <c r="BP22" s="1821"/>
      <c r="BQ22" s="1662"/>
      <c r="BR22" s="1821"/>
      <c r="BS22" s="1662"/>
      <c r="BT22" s="1821"/>
      <c r="BU22" s="1662"/>
      <c r="BV22" s="1821"/>
      <c r="BW22" s="1662"/>
      <c r="BX22" s="1821"/>
      <c r="BY22" s="1662"/>
      <c r="BZ22" s="1821"/>
      <c r="CA22" s="1662"/>
      <c r="CB22" s="1821"/>
      <c r="CC22" s="1662"/>
      <c r="CD22" s="1821"/>
      <c r="CE22" s="1662"/>
      <c r="CF22" s="1821"/>
      <c r="CH22" s="1128">
        <v>0</v>
      </c>
      <c r="CI22" s="388"/>
      <c r="CJ22" s="1662">
        <v>21389701.530000001</v>
      </c>
      <c r="CK22" s="1821"/>
      <c r="CL22" s="1662"/>
      <c r="CM22" s="1821"/>
      <c r="CN22" s="1662"/>
      <c r="CO22" s="1821"/>
      <c r="CP22" s="1662"/>
      <c r="CQ22" s="1821"/>
      <c r="CR22" s="1662"/>
      <c r="CS22" s="1821"/>
      <c r="CT22" s="1662"/>
      <c r="CU22" s="1821"/>
      <c r="CV22" s="1662">
        <v>22712712.379999999</v>
      </c>
      <c r="CW22" s="1821"/>
      <c r="CX22" s="1662"/>
      <c r="CY22" s="1821"/>
      <c r="CZ22" s="1662"/>
      <c r="DA22" s="1821"/>
      <c r="DB22" s="1662"/>
      <c r="DC22" s="1821"/>
      <c r="DD22" s="1662"/>
      <c r="DE22" s="1821"/>
      <c r="DF22" s="1662"/>
      <c r="DG22" s="1821"/>
      <c r="DH22" s="1662"/>
      <c r="DI22" s="1821"/>
      <c r="DK22" s="1128">
        <v>44102413.909999996</v>
      </c>
      <c r="DL22" s="388"/>
      <c r="DM22" s="1662"/>
      <c r="DN22" s="1821"/>
      <c r="DO22" s="1662"/>
      <c r="DP22" s="1821"/>
      <c r="DQ22" s="1662"/>
      <c r="DR22" s="1821"/>
      <c r="DS22" s="1662"/>
      <c r="DT22" s="1821"/>
      <c r="DU22" s="1662"/>
      <c r="DV22" s="1821"/>
      <c r="DW22" s="1662"/>
      <c r="DX22" s="1821"/>
      <c r="DY22" s="1662"/>
      <c r="DZ22" s="1821"/>
      <c r="EA22" s="1662"/>
      <c r="EB22" s="1821"/>
      <c r="EC22" s="1662"/>
      <c r="ED22" s="1821"/>
      <c r="EE22" s="1662"/>
      <c r="EF22" s="1821"/>
      <c r="EG22" s="1662"/>
      <c r="EH22" s="1821"/>
      <c r="EI22" s="1662"/>
      <c r="EJ22" s="1821"/>
      <c r="EK22" s="1662"/>
      <c r="EL22" s="1821"/>
      <c r="EN22" s="1930">
        <v>0</v>
      </c>
      <c r="EQ22" s="464"/>
    </row>
    <row r="23" spans="1:147">
      <c r="A23" s="1639" t="s">
        <v>123</v>
      </c>
      <c r="B23" s="388"/>
      <c r="C23" s="1803">
        <v>11702952.129999999</v>
      </c>
      <c r="D23" s="1721">
        <v>0.12097910277998074</v>
      </c>
      <c r="E23" s="1803">
        <v>13463137.789999999</v>
      </c>
      <c r="F23" s="1721">
        <v>0.1295638971310937</v>
      </c>
      <c r="G23" s="1803">
        <v>13131432.529999999</v>
      </c>
      <c r="H23" s="1721">
        <v>0.12003416221162579</v>
      </c>
      <c r="I23" s="1803">
        <v>11838431.129999999</v>
      </c>
      <c r="J23" s="1721">
        <v>0.11274493445345703</v>
      </c>
      <c r="K23" s="1803">
        <v>14816661.879999999</v>
      </c>
      <c r="L23" s="1721">
        <v>0.12714418982553444</v>
      </c>
      <c r="M23" s="1803">
        <v>16551715.42</v>
      </c>
      <c r="N23" s="1721">
        <v>0.1271833040491494</v>
      </c>
      <c r="O23" s="1803">
        <v>15039110.91</v>
      </c>
      <c r="P23" s="1721">
        <v>0.13094469109688675</v>
      </c>
      <c r="Q23" s="1803">
        <v>14573607.02</v>
      </c>
      <c r="R23" s="1721">
        <v>0.1262459926578737</v>
      </c>
      <c r="S23" s="1803">
        <v>11576046.76</v>
      </c>
      <c r="T23" s="1721">
        <v>0.11289450518032787</v>
      </c>
      <c r="U23" s="1803">
        <v>18478149.259999998</v>
      </c>
      <c r="V23" s="1721">
        <v>0.12672890837386283</v>
      </c>
      <c r="W23" s="1803">
        <v>25338927.59</v>
      </c>
      <c r="X23" s="1721">
        <v>0.11665161260851187</v>
      </c>
      <c r="Y23" s="1803">
        <v>12869574.950000001</v>
      </c>
      <c r="Z23" s="1721">
        <v>0.19730632165202616</v>
      </c>
      <c r="AA23" s="1803">
        <v>179379747.36999997</v>
      </c>
      <c r="AB23" s="1721">
        <v>0.12607497657657929</v>
      </c>
      <c r="AC23" s="388"/>
      <c r="AD23" s="1803">
        <v>15445024.109999999</v>
      </c>
      <c r="AE23" s="1721">
        <v>0.13606082507119585</v>
      </c>
      <c r="AF23" s="1803">
        <v>16686108.27</v>
      </c>
      <c r="AG23" s="1721">
        <v>0.14368452806776941</v>
      </c>
      <c r="AH23" s="1803">
        <v>21187026.490000002</v>
      </c>
      <c r="AI23" s="1721">
        <v>0.13149737085955132</v>
      </c>
      <c r="AJ23" s="1803">
        <v>18884769.159999996</v>
      </c>
      <c r="AK23" s="1721">
        <v>0.13324719095716547</v>
      </c>
      <c r="AL23" s="1803">
        <v>18908432.489999998</v>
      </c>
      <c r="AM23" s="1721">
        <v>0.14615281046805009</v>
      </c>
      <c r="AN23" s="1803">
        <v>19259318.449999999</v>
      </c>
      <c r="AO23" s="1721">
        <v>0.14021891753395219</v>
      </c>
      <c r="AP23" s="1803">
        <v>18554651.140000001</v>
      </c>
      <c r="AQ23" s="1721">
        <v>0.12978433650627508</v>
      </c>
      <c r="AR23" s="1803">
        <v>20883035.82</v>
      </c>
      <c r="AS23" s="1721">
        <v>0.14462862876381627</v>
      </c>
      <c r="AT23" s="1803">
        <v>17336241.489999998</v>
      </c>
      <c r="AU23" s="1721">
        <v>0.10368577717759127</v>
      </c>
      <c r="AV23" s="1803">
        <v>32995866.93</v>
      </c>
      <c r="AW23" s="1721">
        <v>0.1262170412866313</v>
      </c>
      <c r="AX23" s="1803">
        <v>28863344.359999999</v>
      </c>
      <c r="AY23" s="1721">
        <v>0.16380301616769391</v>
      </c>
      <c r="AZ23" s="1803">
        <v>25278591.659999996</v>
      </c>
      <c r="BA23" s="1721">
        <v>0.26520343813008057</v>
      </c>
      <c r="BB23" s="1803">
        <v>254282410.37000003</v>
      </c>
      <c r="BC23" s="1721">
        <v>0.14231772485482722</v>
      </c>
      <c r="BE23" s="1128">
        <v>254282410.37000003</v>
      </c>
      <c r="BF23" s="388"/>
      <c r="BG23" s="1803">
        <v>23524368.82</v>
      </c>
      <c r="BH23" s="1721">
        <v>0.13118630870172165</v>
      </c>
      <c r="BI23" s="1803">
        <v>21858460.559999999</v>
      </c>
      <c r="BJ23" s="1721">
        <v>0.12714507994553487</v>
      </c>
      <c r="BK23" s="1803">
        <v>22107587.579999998</v>
      </c>
      <c r="BL23" s="1721">
        <v>0.11433682624158809</v>
      </c>
      <c r="BM23" s="1803">
        <v>23512908.629999999</v>
      </c>
      <c r="BN23" s="1721">
        <v>0.14740095768160411</v>
      </c>
      <c r="BO23" s="1803">
        <v>20525583.529999997</v>
      </c>
      <c r="BP23" s="1721">
        <v>0.14243234711557046</v>
      </c>
      <c r="BQ23" s="1803">
        <v>21537311.720000003</v>
      </c>
      <c r="BR23" s="1721">
        <v>0.12200254646586867</v>
      </c>
      <c r="BS23" s="1803">
        <v>22464145.290000003</v>
      </c>
      <c r="BT23" s="1721">
        <v>0.14353660242629154</v>
      </c>
      <c r="BU23" s="1803">
        <v>22091418.419999998</v>
      </c>
      <c r="BV23" s="1721">
        <v>0.13157796668005764</v>
      </c>
      <c r="BW23" s="1803">
        <v>22382748.940000001</v>
      </c>
      <c r="BX23" s="1721">
        <v>0.12489881945891407</v>
      </c>
      <c r="BY23" s="1803">
        <v>23793725.449999999</v>
      </c>
      <c r="BZ23" s="1721">
        <v>9.927563903298478E-2</v>
      </c>
      <c r="CA23" s="1803">
        <v>20255958.600000001</v>
      </c>
      <c r="CB23" s="1721">
        <v>7.3401748182787788E-2</v>
      </c>
      <c r="CC23" s="1803">
        <v>15148035.76</v>
      </c>
      <c r="CD23" s="1721">
        <v>0.15557962547168741</v>
      </c>
      <c r="CE23" s="1803">
        <v>259202253.29999995</v>
      </c>
      <c r="CF23" s="1721">
        <v>0.12104590345524845</v>
      </c>
      <c r="CH23" s="1128">
        <v>259202253.29999995</v>
      </c>
      <c r="CI23" s="388"/>
      <c r="CJ23" s="1803">
        <v>22175058.68</v>
      </c>
      <c r="CK23" s="1721">
        <v>0.15150570239797478</v>
      </c>
      <c r="CL23" s="1803">
        <v>20682899.449999999</v>
      </c>
      <c r="CM23" s="1721">
        <v>0.13725785736265045</v>
      </c>
      <c r="CN23" s="1803">
        <v>22985022.100000001</v>
      </c>
      <c r="CO23" s="1721">
        <v>0.13049311327168539</v>
      </c>
      <c r="CP23" s="1803">
        <v>25429059.129999999</v>
      </c>
      <c r="CQ23" s="1721">
        <v>0.1441137090702784</v>
      </c>
      <c r="CR23" s="1803">
        <v>21177226.289999999</v>
      </c>
      <c r="CS23" s="1721">
        <v>0.13826112407445587</v>
      </c>
      <c r="CT23" s="1803">
        <v>26937820.530000001</v>
      </c>
      <c r="CU23" s="1721">
        <v>0.17005456830646942</v>
      </c>
      <c r="CV23" s="1803">
        <v>23136794.170000002</v>
      </c>
      <c r="CW23" s="1721">
        <v>0.12044832414957546</v>
      </c>
      <c r="CX23" s="1803">
        <v>18830847.710000001</v>
      </c>
      <c r="CY23" s="1721">
        <v>0.11762883457533062</v>
      </c>
      <c r="CZ23" s="1803">
        <v>23491445.809999999</v>
      </c>
      <c r="DA23" s="1721">
        <v>0.15135118024291139</v>
      </c>
      <c r="DB23" s="1803">
        <v>22886864.800000001</v>
      </c>
      <c r="DC23" s="1721">
        <v>8.735547780647164E-2</v>
      </c>
      <c r="DD23" s="1803">
        <v>23057000.539999999</v>
      </c>
      <c r="DE23" s="1721">
        <v>0.10643323653150147</v>
      </c>
      <c r="DF23" s="1803">
        <v>18645567.530000001</v>
      </c>
      <c r="DG23" s="1721">
        <v>0.16116448159288796</v>
      </c>
      <c r="DH23" s="1803">
        <v>269435606.74000001</v>
      </c>
      <c r="DI23" s="1721">
        <v>0.13060834589466516</v>
      </c>
      <c r="DK23" s="1128">
        <v>269435606.74000001</v>
      </c>
      <c r="DL23" s="388"/>
      <c r="DM23" s="1803">
        <v>16309217.109999999</v>
      </c>
      <c r="DN23" s="1721">
        <v>9.5767847610376225E-2</v>
      </c>
      <c r="DO23" s="1803">
        <v>21397343.289999999</v>
      </c>
      <c r="DP23" s="1721">
        <v>0.14465315622265837</v>
      </c>
      <c r="DQ23" s="1803">
        <v>18899713.479999997</v>
      </c>
      <c r="DR23" s="1721">
        <v>0.15266736253823157</v>
      </c>
      <c r="DS23" s="1803">
        <v>17597529.060000002</v>
      </c>
      <c r="DT23" s="1721">
        <v>0.10856645669572078</v>
      </c>
      <c r="DU23" s="1803">
        <v>25977937.959999997</v>
      </c>
      <c r="DV23" s="1721">
        <v>0.13962104965059668</v>
      </c>
      <c r="DW23" s="1803">
        <v>14713360.49</v>
      </c>
      <c r="DX23" s="1721">
        <v>0.13453099920723754</v>
      </c>
      <c r="DY23" s="1803">
        <v>22064201.34</v>
      </c>
      <c r="DZ23" s="1721">
        <v>0.14579280682504323</v>
      </c>
      <c r="EA23" s="1803">
        <v>18401798.350000001</v>
      </c>
      <c r="EB23" s="1721">
        <v>0.13282640100866688</v>
      </c>
      <c r="EC23" s="1803">
        <v>20240921.199999999</v>
      </c>
      <c r="ED23" s="1721">
        <v>0.1271362711157828</v>
      </c>
      <c r="EE23" s="1803">
        <v>13494699.780000001</v>
      </c>
      <c r="EF23" s="1721">
        <v>8.2968918512135281E-2</v>
      </c>
      <c r="EG23" s="1803">
        <v>18133321.52</v>
      </c>
      <c r="EH23" s="1721">
        <v>0.10579986978145102</v>
      </c>
      <c r="EI23" s="1803">
        <v>16806061.960000001</v>
      </c>
      <c r="EJ23" s="1721">
        <v>0.1331494593245762</v>
      </c>
      <c r="EK23" s="1803">
        <v>224036105.53999999</v>
      </c>
      <c r="EL23" s="1721">
        <v>0.12385335756652763</v>
      </c>
      <c r="EN23" s="1930">
        <v>0</v>
      </c>
      <c r="EQ23" s="464"/>
    </row>
    <row r="24" spans="1:147">
      <c r="A24" s="1639" t="s">
        <v>124</v>
      </c>
      <c r="B24" s="388"/>
      <c r="C24" s="1803">
        <v>38606.379999999997</v>
      </c>
      <c r="D24" s="1721">
        <v>3.9909290938738487E-4</v>
      </c>
      <c r="E24" s="1803">
        <v>21836.13</v>
      </c>
      <c r="F24" s="1721">
        <v>2.1014225251134337E-4</v>
      </c>
      <c r="G24" s="1803">
        <v>10989.13</v>
      </c>
      <c r="H24" s="1721">
        <v>1.0045141761731637E-4</v>
      </c>
      <c r="I24" s="1803">
        <v>44107.38</v>
      </c>
      <c r="J24" s="1721">
        <v>4.2006272726559515E-4</v>
      </c>
      <c r="K24" s="1803">
        <v>6864.63</v>
      </c>
      <c r="L24" s="1721">
        <v>5.8906508555762397E-5</v>
      </c>
      <c r="M24" s="1803">
        <v>27757.56</v>
      </c>
      <c r="N24" s="1721">
        <v>2.1328896151009995E-4</v>
      </c>
      <c r="O24" s="1803">
        <v>60708.2</v>
      </c>
      <c r="P24" s="1721">
        <v>5.28582875917365E-4</v>
      </c>
      <c r="Q24" s="1803">
        <v>274519.18</v>
      </c>
      <c r="R24" s="1721">
        <v>2.3780623654229365E-3</v>
      </c>
      <c r="S24" s="1803">
        <v>65290.89</v>
      </c>
      <c r="T24" s="1721">
        <v>6.3674438019747741E-4</v>
      </c>
      <c r="U24" s="1803">
        <v>69098.67</v>
      </c>
      <c r="V24" s="1721">
        <v>4.7390022106498481E-4</v>
      </c>
      <c r="W24" s="1803">
        <v>54068.3</v>
      </c>
      <c r="X24" s="1721">
        <v>2.4891165435469807E-4</v>
      </c>
      <c r="Y24" s="1803">
        <v>30658.76</v>
      </c>
      <c r="Z24" s="1721">
        <v>4.700362821238531E-4</v>
      </c>
      <c r="AA24" s="1803">
        <v>704505.21000000008</v>
      </c>
      <c r="AB24" s="1721">
        <v>4.951533222177049E-4</v>
      </c>
      <c r="AC24" s="388"/>
      <c r="AD24" s="1803">
        <v>0</v>
      </c>
      <c r="AE24" s="1721">
        <v>0</v>
      </c>
      <c r="AF24" s="1803">
        <v>0</v>
      </c>
      <c r="AG24" s="1721">
        <v>0</v>
      </c>
      <c r="AH24" s="1803">
        <v>123652.7</v>
      </c>
      <c r="AI24" s="1721">
        <v>7.6745101335288135E-4</v>
      </c>
      <c r="AJ24" s="1803">
        <v>43335.24</v>
      </c>
      <c r="AK24" s="1721">
        <v>3.05764870649581E-4</v>
      </c>
      <c r="AL24" s="1803">
        <v>23876.84</v>
      </c>
      <c r="AM24" s="1721">
        <v>1.8455613774127067E-4</v>
      </c>
      <c r="AN24" s="1803">
        <v>95055.57</v>
      </c>
      <c r="AO24" s="1721">
        <v>6.9205923177270169E-4</v>
      </c>
      <c r="AP24" s="1803">
        <v>30493.439999999999</v>
      </c>
      <c r="AQ24" s="1721">
        <v>2.1329265898522887E-4</v>
      </c>
      <c r="AR24" s="1803">
        <v>113275.13</v>
      </c>
      <c r="AS24" s="1721">
        <v>7.845040762345935E-4</v>
      </c>
      <c r="AT24" s="1803">
        <v>0</v>
      </c>
      <c r="AU24" s="1721">
        <v>0</v>
      </c>
      <c r="AV24" s="1803">
        <v>0</v>
      </c>
      <c r="AW24" s="1721">
        <v>0</v>
      </c>
      <c r="AX24" s="1803">
        <v>49815.67</v>
      </c>
      <c r="AY24" s="1721">
        <v>2.8271003168028257E-4</v>
      </c>
      <c r="AZ24" s="1803">
        <v>78837.13</v>
      </c>
      <c r="BA24" s="1721">
        <v>8.2709821059343469E-4</v>
      </c>
      <c r="BB24" s="1803">
        <v>558341.72</v>
      </c>
      <c r="BC24" s="1721">
        <v>3.1249476975740438E-4</v>
      </c>
      <c r="BE24" s="1128">
        <v>558341.72</v>
      </c>
      <c r="BF24" s="388"/>
      <c r="BG24" s="1803">
        <v>33804</v>
      </c>
      <c r="BH24" s="1721">
        <v>1.885118369502336E-4</v>
      </c>
      <c r="BI24" s="1803">
        <v>36486.519999999997</v>
      </c>
      <c r="BJ24" s="1721">
        <v>2.1223276404120001E-4</v>
      </c>
      <c r="BK24" s="1803">
        <v>39327.660000000003</v>
      </c>
      <c r="BL24" s="1721">
        <v>2.0339622365563666E-4</v>
      </c>
      <c r="BM24" s="1803">
        <v>24185</v>
      </c>
      <c r="BN24" s="1721">
        <v>1.516142565612307E-4</v>
      </c>
      <c r="BO24" s="1803">
        <v>60486.95</v>
      </c>
      <c r="BP24" s="1721">
        <v>4.1973463242933471E-4</v>
      </c>
      <c r="BQ24" s="1803">
        <v>33446.639999999999</v>
      </c>
      <c r="BR24" s="1721">
        <v>1.8946539399984042E-4</v>
      </c>
      <c r="BS24" s="1803">
        <v>29909.32</v>
      </c>
      <c r="BT24" s="1721">
        <v>1.9110819122024694E-4</v>
      </c>
      <c r="BU24" s="1803">
        <v>95204.22</v>
      </c>
      <c r="BV24" s="1721">
        <v>5.6704270630354931E-4</v>
      </c>
      <c r="BW24" s="1803">
        <v>63258.93</v>
      </c>
      <c r="BX24" s="1721">
        <v>3.5299353526296949E-4</v>
      </c>
      <c r="BY24" s="1803">
        <v>28487.63</v>
      </c>
      <c r="BZ24" s="1721">
        <v>1.1886022971594926E-4</v>
      </c>
      <c r="CA24" s="1803">
        <v>44312.160000000003</v>
      </c>
      <c r="CB24" s="1721">
        <v>1.6057447953884551E-4</v>
      </c>
      <c r="CC24" s="1803">
        <v>89946.54</v>
      </c>
      <c r="CD24" s="1721">
        <v>9.2380617707718896E-4</v>
      </c>
      <c r="CE24" s="1803">
        <v>578855.57000000007</v>
      </c>
      <c r="CF24" s="1721">
        <v>2.7032209229931422E-4</v>
      </c>
      <c r="CH24" s="1128">
        <v>578855.57000000007</v>
      </c>
      <c r="CI24" s="388"/>
      <c r="CJ24" s="1803">
        <v>24642.85</v>
      </c>
      <c r="CK24" s="1721">
        <v>1.6836628719748366E-4</v>
      </c>
      <c r="CL24" s="1803">
        <v>28358.36</v>
      </c>
      <c r="CM24" s="1721">
        <v>1.8819449088017937E-4</v>
      </c>
      <c r="CN24" s="1803">
        <v>17798.32</v>
      </c>
      <c r="CO24" s="1721">
        <v>1.0104659363393447E-4</v>
      </c>
      <c r="CP24" s="1803">
        <v>30377.64</v>
      </c>
      <c r="CQ24" s="1721">
        <v>1.7215872403383148E-4</v>
      </c>
      <c r="CR24" s="1803">
        <v>22704.04</v>
      </c>
      <c r="CS24" s="1721">
        <v>1.482293312846972E-4</v>
      </c>
      <c r="CT24" s="1803">
        <v>36611.21</v>
      </c>
      <c r="CU24" s="1721">
        <v>2.3112127815959934E-4</v>
      </c>
      <c r="CV24" s="1803">
        <v>25918.21</v>
      </c>
      <c r="CW24" s="1721">
        <v>1.3492815540990603E-4</v>
      </c>
      <c r="CX24" s="1803">
        <v>63003.64</v>
      </c>
      <c r="CY24" s="1721">
        <v>3.9355874261932965E-4</v>
      </c>
      <c r="CZ24" s="1803">
        <v>81640.710000000006</v>
      </c>
      <c r="DA24" s="1721">
        <v>5.2599648034899987E-4</v>
      </c>
      <c r="DB24" s="1803">
        <v>28059.05</v>
      </c>
      <c r="DC24" s="1721">
        <v>1.070968759139818E-4</v>
      </c>
      <c r="DD24" s="1803">
        <v>27181.040000000001</v>
      </c>
      <c r="DE24" s="1721">
        <v>1.2547018223265405E-4</v>
      </c>
      <c r="DF24" s="1803">
        <v>98124.39</v>
      </c>
      <c r="DG24" s="1721">
        <v>8.4814615701688748E-4</v>
      </c>
      <c r="DH24" s="1803">
        <v>484419.45999999996</v>
      </c>
      <c r="DI24" s="1721">
        <v>2.3482131836732496E-4</v>
      </c>
      <c r="DK24" s="1128">
        <v>484419.45999999996</v>
      </c>
      <c r="DL24" s="388"/>
      <c r="DM24" s="1803">
        <v>56363.46</v>
      </c>
      <c r="DN24" s="1721">
        <v>3.3096666821388193E-4</v>
      </c>
      <c r="DO24" s="1803">
        <v>0</v>
      </c>
      <c r="DP24" s="1721">
        <v>0</v>
      </c>
      <c r="DQ24" s="1803">
        <v>27145.69</v>
      </c>
      <c r="DR24" s="1721">
        <v>2.1927638749476153E-4</v>
      </c>
      <c r="DS24" s="1803">
        <v>56760.1</v>
      </c>
      <c r="DT24" s="1721">
        <v>3.5017660250391883E-4</v>
      </c>
      <c r="DU24" s="1803">
        <v>94763.32</v>
      </c>
      <c r="DV24" s="1721">
        <v>5.0931502828084293E-4</v>
      </c>
      <c r="DW24" s="1803">
        <v>27407.59</v>
      </c>
      <c r="DX24" s="1721">
        <v>2.5060015834372395E-4</v>
      </c>
      <c r="DY24" s="1803">
        <v>0</v>
      </c>
      <c r="DZ24" s="1721">
        <v>0</v>
      </c>
      <c r="EA24" s="1803">
        <v>41638.120000000003</v>
      </c>
      <c r="EB24" s="1721">
        <v>3.0054897457166147E-4</v>
      </c>
      <c r="EC24" s="1803">
        <v>18265.11</v>
      </c>
      <c r="ED24" s="1721">
        <v>1.1472590372614047E-4</v>
      </c>
      <c r="EE24" s="1803">
        <v>25151.360000000001</v>
      </c>
      <c r="EF24" s="1721">
        <v>1.5463709251258191E-4</v>
      </c>
      <c r="EG24" s="1803">
        <v>58142.45</v>
      </c>
      <c r="EH24" s="1721">
        <v>3.392353481401529E-4</v>
      </c>
      <c r="EI24" s="1803">
        <v>42743.56</v>
      </c>
      <c r="EJ24" s="1721">
        <v>3.3864458652796626E-4</v>
      </c>
      <c r="EK24" s="1803">
        <v>448380.76</v>
      </c>
      <c r="EL24" s="1721">
        <v>2.4787728951267775E-4</v>
      </c>
      <c r="EM24" s="464"/>
      <c r="EN24" s="1930">
        <v>0</v>
      </c>
      <c r="EQ24" s="464"/>
    </row>
    <row r="25" spans="1:147">
      <c r="A25" s="1639" t="s">
        <v>125</v>
      </c>
      <c r="B25" s="388"/>
      <c r="C25" s="1803">
        <v>1664085.18</v>
      </c>
      <c r="D25" s="1721">
        <v>1.7202457105655336E-2</v>
      </c>
      <c r="E25" s="1803">
        <v>1911380.97</v>
      </c>
      <c r="F25" s="1721">
        <v>1.8394372191552093E-2</v>
      </c>
      <c r="G25" s="1803">
        <v>1599333.13</v>
      </c>
      <c r="H25" s="1721">
        <v>1.461947216484287E-2</v>
      </c>
      <c r="I25" s="1803">
        <v>1792988.27</v>
      </c>
      <c r="J25" s="1721">
        <v>1.7075771506977321E-2</v>
      </c>
      <c r="K25" s="1803">
        <v>2748121.92</v>
      </c>
      <c r="L25" s="1721">
        <v>2.3582081975686699E-2</v>
      </c>
      <c r="M25" s="1803">
        <v>2295891.8199999998</v>
      </c>
      <c r="N25" s="1721">
        <v>1.7641622031163161E-2</v>
      </c>
      <c r="O25" s="1803">
        <v>2974655.83</v>
      </c>
      <c r="P25" s="1721">
        <v>2.5900160661751732E-2</v>
      </c>
      <c r="Q25" s="1803">
        <v>3082246.62</v>
      </c>
      <c r="R25" s="1721">
        <v>2.6700410106040864E-2</v>
      </c>
      <c r="S25" s="1803">
        <v>3725770.24</v>
      </c>
      <c r="T25" s="1721">
        <v>3.633528754512317E-2</v>
      </c>
      <c r="U25" s="1803">
        <v>3638579.6100000003</v>
      </c>
      <c r="V25" s="1721">
        <v>2.4954513329150135E-2</v>
      </c>
      <c r="W25" s="1803">
        <v>3012685.6500000004</v>
      </c>
      <c r="X25" s="1721">
        <v>1.3869357260948817E-2</v>
      </c>
      <c r="Y25" s="1803">
        <v>3846149.09</v>
      </c>
      <c r="Z25" s="1721">
        <v>5.8966168845629795E-2</v>
      </c>
      <c r="AA25" s="1803">
        <v>32291888.329999994</v>
      </c>
      <c r="AB25" s="1721">
        <v>2.2695979476550113E-2</v>
      </c>
      <c r="AC25" s="388"/>
      <c r="AD25" s="1803">
        <v>3566453.0999999996</v>
      </c>
      <c r="AE25" s="1721">
        <v>3.1418180244182477E-2</v>
      </c>
      <c r="AF25" s="1803">
        <v>3631676.7199999997</v>
      </c>
      <c r="AG25" s="1721">
        <v>3.1272466123576502E-2</v>
      </c>
      <c r="AH25" s="1803">
        <v>4136972.3099999996</v>
      </c>
      <c r="AI25" s="1721">
        <v>2.5676136400760437E-2</v>
      </c>
      <c r="AJ25" s="1803">
        <v>3678696.9099999992</v>
      </c>
      <c r="AK25" s="1721">
        <v>2.5956156810142579E-2</v>
      </c>
      <c r="AL25" s="1803">
        <v>5334730.47</v>
      </c>
      <c r="AM25" s="1721">
        <v>4.1234822172191696E-2</v>
      </c>
      <c r="AN25" s="1803">
        <v>3919409.99</v>
      </c>
      <c r="AO25" s="1721">
        <v>2.8535559427834187E-2</v>
      </c>
      <c r="AP25" s="1803">
        <v>4333204.58</v>
      </c>
      <c r="AQ25" s="1721">
        <v>3.0309493674546786E-2</v>
      </c>
      <c r="AR25" s="1803">
        <v>6505629.6399999997</v>
      </c>
      <c r="AS25" s="1721">
        <v>4.505572380320897E-2</v>
      </c>
      <c r="AT25" s="1803">
        <v>4316152.58</v>
      </c>
      <c r="AU25" s="1721">
        <v>2.5814340145902392E-2</v>
      </c>
      <c r="AV25" s="1803">
        <v>4519965.0200000005</v>
      </c>
      <c r="AW25" s="1721">
        <v>1.7289941578251762E-2</v>
      </c>
      <c r="AX25" s="1803">
        <v>5844417.4699999997</v>
      </c>
      <c r="AY25" s="1721">
        <v>3.3167785319288025E-2</v>
      </c>
      <c r="AZ25" s="1803">
        <v>5477726.0299999984</v>
      </c>
      <c r="BA25" s="1721">
        <v>5.746806609441614E-2</v>
      </c>
      <c r="BB25" s="1803">
        <v>55265034.82</v>
      </c>
      <c r="BC25" s="1721">
        <v>3.0930940162792846E-2</v>
      </c>
      <c r="BE25" s="1128">
        <v>55265034.82</v>
      </c>
      <c r="BF25" s="388"/>
      <c r="BG25" s="1803">
        <v>7619492.7400000012</v>
      </c>
      <c r="BH25" s="1721">
        <v>3.2090717148217943E-2</v>
      </c>
      <c r="BI25" s="1803">
        <v>5757634.4300000006</v>
      </c>
      <c r="BJ25" s="1721">
        <v>2.3893059923218201E-2</v>
      </c>
      <c r="BK25" s="1803">
        <v>6947120.1000000006</v>
      </c>
      <c r="BL25" s="1721">
        <v>2.7395838567317973E-2</v>
      </c>
      <c r="BM25" s="1803">
        <v>5861558.8900000015</v>
      </c>
      <c r="BN25" s="1721">
        <v>3.6745747091057386E-2</v>
      </c>
      <c r="BO25" s="1803">
        <v>7649382.4600000018</v>
      </c>
      <c r="BP25" s="1721">
        <v>5.2992378231131655E-2</v>
      </c>
      <c r="BQ25" s="1803">
        <v>7026289.4299999988</v>
      </c>
      <c r="BR25" s="1721">
        <v>3.9801866352251351E-2</v>
      </c>
      <c r="BS25" s="1803">
        <v>7500965.8999999994</v>
      </c>
      <c r="BT25" s="1721">
        <v>4.7928071435718082E-2</v>
      </c>
      <c r="BU25" s="1803">
        <v>6880443.0199999986</v>
      </c>
      <c r="BV25" s="1721">
        <v>4.0980379132649424E-2</v>
      </c>
      <c r="BW25" s="1803">
        <v>6380187.1999999965</v>
      </c>
      <c r="BX25" s="1721">
        <v>3.5602322634409801E-2</v>
      </c>
      <c r="BY25" s="1803">
        <v>6339162.6900000004</v>
      </c>
      <c r="BZ25" s="1721">
        <v>2.6449175784021867E-2</v>
      </c>
      <c r="CA25" s="1803">
        <v>6679834.29</v>
      </c>
      <c r="CB25" s="1721">
        <v>2.4205791695157346E-2</v>
      </c>
      <c r="CC25" s="1803">
        <v>6821696.6900000023</v>
      </c>
      <c r="CD25" s="1721">
        <v>7.0063012322308521E-2</v>
      </c>
      <c r="CE25" s="1803">
        <v>76286014.189999983</v>
      </c>
      <c r="CF25" s="1721">
        <v>3.5625112787661298E-2</v>
      </c>
      <c r="CH25" s="1128">
        <v>81463767.840000004</v>
      </c>
      <c r="CI25" s="388"/>
      <c r="CJ25" s="1803">
        <v>7302164.0859999983</v>
      </c>
      <c r="CK25" s="1721">
        <v>4.9890262516982677E-2</v>
      </c>
      <c r="CL25" s="1803">
        <v>7899286.5259999996</v>
      </c>
      <c r="CM25" s="1721">
        <v>5.2422009103390697E-2</v>
      </c>
      <c r="CN25" s="1803">
        <v>6529674.1560000004</v>
      </c>
      <c r="CO25" s="1721">
        <v>3.7070989340754416E-2</v>
      </c>
      <c r="CP25" s="1803">
        <v>8572325.6259999983</v>
      </c>
      <c r="CQ25" s="1721">
        <v>4.858180694006102E-2</v>
      </c>
      <c r="CR25" s="1803">
        <v>8466657.9159999974</v>
      </c>
      <c r="CS25" s="1721">
        <v>5.5276815980986979E-2</v>
      </c>
      <c r="CT25" s="1803">
        <v>7598900.7560000019</v>
      </c>
      <c r="CU25" s="1721">
        <v>4.7970762379464273E-2</v>
      </c>
      <c r="CV25" s="1803">
        <v>7704932.8760000002</v>
      </c>
      <c r="CW25" s="1721">
        <v>4.011127236471277E-2</v>
      </c>
      <c r="CX25" s="1803">
        <v>9284024.8259999976</v>
      </c>
      <c r="CY25" s="1721">
        <v>5.7993619685580068E-2</v>
      </c>
      <c r="CZ25" s="1803">
        <v>6240885.135999999</v>
      </c>
      <c r="DA25" s="1721">
        <v>4.0208905775052532E-2</v>
      </c>
      <c r="DB25" s="1803">
        <v>7816534.1960000005</v>
      </c>
      <c r="DC25" s="1721">
        <v>2.9834452444626871E-2</v>
      </c>
      <c r="DD25" s="1803">
        <v>7709337.5959999999</v>
      </c>
      <c r="DE25" s="1721">
        <v>3.5587011867948062E-2</v>
      </c>
      <c r="DF25" s="1803">
        <v>6745062.2359999996</v>
      </c>
      <c r="DG25" s="1721">
        <v>5.830149480983407E-2</v>
      </c>
      <c r="DH25" s="1803">
        <v>91869785.931999996</v>
      </c>
      <c r="DI25" s="1721">
        <v>4.4533686261646395E-2</v>
      </c>
      <c r="DK25" s="1128">
        <v>91869785.931999996</v>
      </c>
      <c r="DL25" s="388"/>
      <c r="DM25" s="1803">
        <v>7579792.5500000007</v>
      </c>
      <c r="DN25" s="1721">
        <v>4.4508599827368732E-2</v>
      </c>
      <c r="DO25" s="1803">
        <v>7345432.2000000011</v>
      </c>
      <c r="DP25" s="1721">
        <v>4.9657564359689509E-2</v>
      </c>
      <c r="DQ25" s="1803">
        <v>7679314.879999999</v>
      </c>
      <c r="DR25" s="1721">
        <v>6.2031667838289173E-2</v>
      </c>
      <c r="DS25" s="1803">
        <v>7898456.4699999951</v>
      </c>
      <c r="DT25" s="1721">
        <v>4.8728854453915588E-2</v>
      </c>
      <c r="DU25" s="1803">
        <v>8078665.8100000005</v>
      </c>
      <c r="DV25" s="1721">
        <v>4.3419604816416615E-2</v>
      </c>
      <c r="DW25" s="1803">
        <v>7253951.5699999984</v>
      </c>
      <c r="DX25" s="1721">
        <v>6.6326204239763681E-2</v>
      </c>
      <c r="DY25" s="1803">
        <v>8162530.8099999987</v>
      </c>
      <c r="DZ25" s="1721">
        <v>5.3935252821881358E-2</v>
      </c>
      <c r="EA25" s="1803">
        <v>7768275.6699999999</v>
      </c>
      <c r="EB25" s="1721">
        <v>5.6072351172639069E-2</v>
      </c>
      <c r="EC25" s="1803">
        <v>8569572.9200000018</v>
      </c>
      <c r="ED25" s="1721">
        <v>5.382677672316568E-2</v>
      </c>
      <c r="EE25" s="1803">
        <v>8070587.910000002</v>
      </c>
      <c r="EF25" s="1721">
        <v>4.9620070217658026E-2</v>
      </c>
      <c r="EG25" s="1803">
        <v>8236783.8200000022</v>
      </c>
      <c r="EH25" s="1721">
        <v>4.8057971873095809E-2</v>
      </c>
      <c r="EI25" s="1803">
        <v>8686594.5300000031</v>
      </c>
      <c r="EJ25" s="1721">
        <v>6.8821319818656759E-2</v>
      </c>
      <c r="EK25" s="1803">
        <v>95329959.140000001</v>
      </c>
      <c r="EL25" s="1721">
        <v>5.2701038913840821E-2</v>
      </c>
      <c r="EN25" s="1930">
        <v>0</v>
      </c>
      <c r="EO25" s="464">
        <v>86760386.219999999</v>
      </c>
      <c r="EP25" s="173">
        <v>10845048.2775</v>
      </c>
      <c r="EQ25" s="464">
        <v>2275475.3574999981</v>
      </c>
    </row>
    <row r="26" spans="1:147" ht="14" thickBot="1">
      <c r="A26" s="1824" t="s">
        <v>126</v>
      </c>
      <c r="B26" s="388"/>
      <c r="C26" s="1946">
        <v>214628.08</v>
      </c>
      <c r="D26" s="1825">
        <v>2.2187147534534031E-3</v>
      </c>
      <c r="E26" s="1946">
        <v>277746.93</v>
      </c>
      <c r="F26" s="1825">
        <v>2.672926269366889E-3</v>
      </c>
      <c r="G26" s="1946">
        <v>169266.93</v>
      </c>
      <c r="H26" s="1825">
        <v>1.5472656228683304E-3</v>
      </c>
      <c r="I26" s="1946">
        <v>198427.94</v>
      </c>
      <c r="J26" s="1825">
        <v>1.8897559012141254E-3</v>
      </c>
      <c r="K26" s="1946">
        <v>163868.85999999999</v>
      </c>
      <c r="L26" s="1825">
        <v>1.4061853885224739E-3</v>
      </c>
      <c r="M26" s="1946">
        <v>232360.11</v>
      </c>
      <c r="N26" s="1825">
        <v>1.7854540009378558E-3</v>
      </c>
      <c r="O26" s="1946">
        <v>156094.46</v>
      </c>
      <c r="P26" s="1825">
        <v>1.3591056658172718E-3</v>
      </c>
      <c r="Q26" s="1946">
        <v>146247.42000000001</v>
      </c>
      <c r="R26" s="1825">
        <v>1.2668895686713099E-3</v>
      </c>
      <c r="S26" s="1946">
        <v>132177.74</v>
      </c>
      <c r="T26" s="1825">
        <v>1.2890532374762132E-3</v>
      </c>
      <c r="U26" s="1803">
        <v>175237.61</v>
      </c>
      <c r="V26" s="1825">
        <v>1.2018341614664883E-3</v>
      </c>
      <c r="W26" s="1803">
        <v>177654.2</v>
      </c>
      <c r="X26" s="1825">
        <v>8.1785816874324515E-4</v>
      </c>
      <c r="Y26" s="1803">
        <v>277818.31</v>
      </c>
      <c r="Z26" s="1825">
        <v>4.2592944247690414E-3</v>
      </c>
      <c r="AA26" s="1946">
        <v>2321528.5899999994</v>
      </c>
      <c r="AB26" s="1825">
        <v>1.6316594648915139E-3</v>
      </c>
      <c r="AC26" s="388"/>
      <c r="AD26" s="1803">
        <v>390213.32</v>
      </c>
      <c r="AE26" s="1825">
        <v>3.4375308121788726E-3</v>
      </c>
      <c r="AF26" s="1803">
        <v>489219.62</v>
      </c>
      <c r="AG26" s="1825">
        <v>4.212683334170496E-3</v>
      </c>
      <c r="AH26" s="1803">
        <v>448689.86</v>
      </c>
      <c r="AI26" s="1825">
        <v>2.784795542177101E-3</v>
      </c>
      <c r="AJ26" s="1803">
        <v>394398.86</v>
      </c>
      <c r="AK26" s="1825">
        <v>2.7828002432256568E-3</v>
      </c>
      <c r="AL26" s="1803">
        <v>384801.45</v>
      </c>
      <c r="AM26" s="1825">
        <v>2.9743244671087414E-3</v>
      </c>
      <c r="AN26" s="1803">
        <v>395463.59</v>
      </c>
      <c r="AO26" s="1825">
        <v>2.8792024316878504E-3</v>
      </c>
      <c r="AP26" s="1803">
        <v>397601.34</v>
      </c>
      <c r="AQ26" s="1825">
        <v>2.7811046252797338E-3</v>
      </c>
      <c r="AR26" s="1803">
        <v>389603.04</v>
      </c>
      <c r="AS26" s="1825">
        <v>2.698254886075958E-3</v>
      </c>
      <c r="AT26" s="1803">
        <v>392201.56</v>
      </c>
      <c r="AU26" s="1825">
        <v>2.3457058776160194E-3</v>
      </c>
      <c r="AV26" s="1803">
        <v>388346.13</v>
      </c>
      <c r="AW26" s="1825">
        <v>1.4855163414163243E-3</v>
      </c>
      <c r="AX26" s="1803">
        <v>388250.99</v>
      </c>
      <c r="AY26" s="1825">
        <v>2.2033719446672316E-3</v>
      </c>
      <c r="AZ26" s="1803">
        <v>598933.65</v>
      </c>
      <c r="BA26" s="1825">
        <v>6.2835487565211278E-3</v>
      </c>
      <c r="BB26" s="1803">
        <v>5057723.41</v>
      </c>
      <c r="BC26" s="1825">
        <v>2.830725442663651E-3</v>
      </c>
      <c r="BE26" s="1128">
        <v>5057723.41</v>
      </c>
      <c r="BF26" s="388"/>
      <c r="BG26" s="1803">
        <v>396686.22</v>
      </c>
      <c r="BH26" s="1825">
        <v>2.2121656616094095E-3</v>
      </c>
      <c r="BI26" s="1803">
        <v>478386.09</v>
      </c>
      <c r="BJ26" s="1825">
        <v>2.7826496514209162E-3</v>
      </c>
      <c r="BK26" s="1803">
        <v>452297.71</v>
      </c>
      <c r="BL26" s="1825">
        <v>2.3392097618340955E-3</v>
      </c>
      <c r="BM26" s="1803">
        <v>388014.39</v>
      </c>
      <c r="BN26" s="1825">
        <v>2.4324380101265011E-3</v>
      </c>
      <c r="BO26" s="1803">
        <v>683146.23</v>
      </c>
      <c r="BP26" s="1825">
        <v>4.7405288536541473E-3</v>
      </c>
      <c r="BQ26" s="1803">
        <v>368508.81</v>
      </c>
      <c r="BR26" s="1825">
        <v>2.0874941961004853E-3</v>
      </c>
      <c r="BS26" s="1803">
        <v>361431.80000000005</v>
      </c>
      <c r="BT26" s="1825">
        <v>2.3093997973701193E-3</v>
      </c>
      <c r="BU26" s="1803">
        <v>1234672.3599999999</v>
      </c>
      <c r="BV26" s="1825">
        <v>7.3537912123285074E-3</v>
      </c>
      <c r="BW26" s="1803">
        <v>365677.57999999996</v>
      </c>
      <c r="BX26" s="1825">
        <v>2.0405312219256211E-3</v>
      </c>
      <c r="BY26" s="1803">
        <v>1110964.9900000002</v>
      </c>
      <c r="BZ26" s="1825">
        <v>4.6353295770050823E-3</v>
      </c>
      <c r="CA26" s="1803">
        <v>924502.88</v>
      </c>
      <c r="CB26" s="1825">
        <v>3.3501316295157747E-3</v>
      </c>
      <c r="CC26" s="1803">
        <v>507381.08</v>
      </c>
      <c r="CD26" s="1825">
        <v>5.2111151339017088E-3</v>
      </c>
      <c r="CE26" s="1803">
        <v>7271670.1399999997</v>
      </c>
      <c r="CF26" s="1825">
        <v>3.3958265042785146E-3</v>
      </c>
      <c r="CH26" s="1128">
        <v>7271670.1399999997</v>
      </c>
      <c r="CI26" s="388"/>
      <c r="CJ26" s="1803">
        <v>443425.45</v>
      </c>
      <c r="CK26" s="1825">
        <v>3.0295966848547726E-3</v>
      </c>
      <c r="CL26" s="1803">
        <v>540216.93999999994</v>
      </c>
      <c r="CM26" s="1825">
        <v>3.5850398961064177E-3</v>
      </c>
      <c r="CN26" s="1803">
        <v>933568.83999999985</v>
      </c>
      <c r="CO26" s="1825">
        <v>5.3001604199038772E-3</v>
      </c>
      <c r="CP26" s="1803">
        <v>489649.17999999988</v>
      </c>
      <c r="CQ26" s="1825">
        <v>2.7749811391869759E-3</v>
      </c>
      <c r="CR26" s="1803">
        <v>449000.18</v>
      </c>
      <c r="CS26" s="1825">
        <v>2.9314164539927111E-3</v>
      </c>
      <c r="CT26" s="1803">
        <v>448791.15</v>
      </c>
      <c r="CU26" s="1825">
        <v>2.8331536765574391E-3</v>
      </c>
      <c r="CV26" s="1803">
        <v>847712.13</v>
      </c>
      <c r="CW26" s="1825">
        <v>4.4131224347477103E-3</v>
      </c>
      <c r="CX26" s="1803">
        <v>451553.25</v>
      </c>
      <c r="CY26" s="1825">
        <v>2.8206740006715774E-3</v>
      </c>
      <c r="CZ26" s="1803">
        <v>454228.92</v>
      </c>
      <c r="DA26" s="1825">
        <v>2.9265156218353247E-3</v>
      </c>
      <c r="DB26" s="1803">
        <v>456734.25</v>
      </c>
      <c r="DC26" s="1825">
        <v>1.7432810910531734E-3</v>
      </c>
      <c r="DD26" s="1803">
        <v>425912.26</v>
      </c>
      <c r="DE26" s="1825">
        <v>1.9660501907697988E-3</v>
      </c>
      <c r="DF26" s="1803">
        <v>705960.73</v>
      </c>
      <c r="DG26" s="1825">
        <v>6.1020290689637558E-3</v>
      </c>
      <c r="DH26" s="1803">
        <v>6646753.2799999993</v>
      </c>
      <c r="DI26" s="1825">
        <v>3.2219997274096739E-3</v>
      </c>
      <c r="DK26" s="1128">
        <v>6646753.2799999993</v>
      </c>
      <c r="DL26" s="388"/>
      <c r="DM26" s="1803">
        <v>566279.5</v>
      </c>
      <c r="DN26" s="1825">
        <v>3.325197555168241E-3</v>
      </c>
      <c r="DO26" s="1803">
        <v>473562.84</v>
      </c>
      <c r="DP26" s="1825">
        <v>3.2014422794151365E-3</v>
      </c>
      <c r="DQ26" s="1803">
        <v>874961.98</v>
      </c>
      <c r="DR26" s="1825">
        <v>7.067733484382375E-3</v>
      </c>
      <c r="DS26" s="1803">
        <v>479572.45</v>
      </c>
      <c r="DT26" s="1825">
        <v>2.9586813834979234E-3</v>
      </c>
      <c r="DU26" s="1803">
        <v>478974.51</v>
      </c>
      <c r="DV26" s="1825">
        <v>2.57429684931314E-3</v>
      </c>
      <c r="DW26" s="1803">
        <v>875717.29</v>
      </c>
      <c r="DX26" s="1825">
        <v>8.0070845900109006E-3</v>
      </c>
      <c r="DY26" s="1803">
        <v>481018.2</v>
      </c>
      <c r="DZ26" s="1825">
        <v>3.1784061626012159E-3</v>
      </c>
      <c r="EA26" s="1803">
        <v>480974.65</v>
      </c>
      <c r="EB26" s="1825">
        <v>3.4717330622147154E-3</v>
      </c>
      <c r="EC26" s="1803">
        <v>876945.47</v>
      </c>
      <c r="ED26" s="1825">
        <v>5.5082264253702821E-3</v>
      </c>
      <c r="EE26" s="1803">
        <v>484347.51</v>
      </c>
      <c r="EF26" s="1825">
        <v>2.9778942654436454E-3</v>
      </c>
      <c r="EG26" s="1803">
        <v>484234.47</v>
      </c>
      <c r="EH26" s="1825">
        <v>2.825292862820752E-3</v>
      </c>
      <c r="EI26" s="1803">
        <v>1134124.52</v>
      </c>
      <c r="EJ26" s="1825">
        <v>8.9853332091811774E-3</v>
      </c>
      <c r="EK26" s="1803">
        <v>7690713.3900000006</v>
      </c>
      <c r="EL26" s="1825">
        <v>4.2516391415458096E-3</v>
      </c>
      <c r="EN26" s="1930">
        <v>0</v>
      </c>
      <c r="EQ26" s="464"/>
    </row>
    <row r="27" spans="1:147" ht="14" thickBot="1">
      <c r="A27" s="1827" t="s">
        <v>127</v>
      </c>
      <c r="B27" s="388"/>
      <c r="C27" s="1832">
        <v>13620271.77</v>
      </c>
      <c r="D27" s="1829">
        <v>0.14079936754847686</v>
      </c>
      <c r="E27" s="1832">
        <v>15674101.82</v>
      </c>
      <c r="F27" s="1829">
        <v>0.15084133784452405</v>
      </c>
      <c r="G27" s="1832">
        <v>14911021.719999999</v>
      </c>
      <c r="H27" s="1829">
        <v>0.13630135141695429</v>
      </c>
      <c r="I27" s="1832">
        <v>13873954.719999999</v>
      </c>
      <c r="J27" s="1829">
        <v>0.13213052458891408</v>
      </c>
      <c r="K27" s="1832">
        <v>17735517.289999999</v>
      </c>
      <c r="L27" s="1829">
        <v>0.15219136369829939</v>
      </c>
      <c r="M27" s="1832">
        <v>19107724.91</v>
      </c>
      <c r="N27" s="1829">
        <v>0.14682366904276054</v>
      </c>
      <c r="O27" s="1832">
        <v>18230569.399999999</v>
      </c>
      <c r="P27" s="1829">
        <v>0.15873254030037312</v>
      </c>
      <c r="Q27" s="1832">
        <v>18076620.240000002</v>
      </c>
      <c r="R27" s="1829">
        <v>0.15659135469800883</v>
      </c>
      <c r="S27" s="1832">
        <v>15499285.630000001</v>
      </c>
      <c r="T27" s="1829">
        <v>0.15115559034312473</v>
      </c>
      <c r="U27" s="1832">
        <v>22361065.149999999</v>
      </c>
      <c r="V27" s="1829">
        <v>0.15335915608554446</v>
      </c>
      <c r="W27" s="1832">
        <v>28583335.739999998</v>
      </c>
      <c r="X27" s="1829">
        <v>0.13158773969255863</v>
      </c>
      <c r="Y27" s="1832">
        <v>17024201.109999999</v>
      </c>
      <c r="Z27" s="1829">
        <v>0.26100182120454885</v>
      </c>
      <c r="AA27" s="1832">
        <v>214697669.5</v>
      </c>
      <c r="AB27" s="1829">
        <v>0.15089776884023864</v>
      </c>
      <c r="AC27" s="388"/>
      <c r="AD27" s="1832">
        <v>19401690.530000001</v>
      </c>
      <c r="AE27" s="1829">
        <v>0.17091653612755722</v>
      </c>
      <c r="AF27" s="1832">
        <v>20807004.609999999</v>
      </c>
      <c r="AG27" s="1829">
        <v>0.17916967752551641</v>
      </c>
      <c r="AH27" s="1832">
        <v>25896341.359999999</v>
      </c>
      <c r="AI27" s="1829">
        <v>0.16072575381584173</v>
      </c>
      <c r="AJ27" s="1832">
        <v>23001200.169999994</v>
      </c>
      <c r="AK27" s="1829">
        <v>0.1622919128811833</v>
      </c>
      <c r="AL27" s="1832">
        <v>24651841.249999996</v>
      </c>
      <c r="AM27" s="1829">
        <v>0.19054651324509181</v>
      </c>
      <c r="AN27" s="1832">
        <v>23669247.599999998</v>
      </c>
      <c r="AO27" s="1829">
        <v>0.17232573862524692</v>
      </c>
      <c r="AP27" s="1832">
        <v>23315950.500000004</v>
      </c>
      <c r="AQ27" s="1829">
        <v>0.16308822746508683</v>
      </c>
      <c r="AR27" s="1832">
        <v>27891543.629999999</v>
      </c>
      <c r="AS27" s="1829">
        <v>0.19316711152933577</v>
      </c>
      <c r="AT27" s="1832">
        <v>22044595.629999999</v>
      </c>
      <c r="AU27" s="1829">
        <v>0.13184582320110969</v>
      </c>
      <c r="AV27" s="1832">
        <v>37904178.080000006</v>
      </c>
      <c r="AW27" s="1829">
        <v>0.14499249920629942</v>
      </c>
      <c r="AX27" s="1832">
        <v>35145828.490000002</v>
      </c>
      <c r="AY27" s="1829">
        <v>0.19945688346332946</v>
      </c>
      <c r="AZ27" s="1832">
        <v>31434088.469999991</v>
      </c>
      <c r="BA27" s="1829">
        <v>0.32978215119161125</v>
      </c>
      <c r="BB27" s="1832">
        <v>315163510.32000005</v>
      </c>
      <c r="BC27" s="1829">
        <v>0.17639188523004115</v>
      </c>
      <c r="BE27" s="1128">
        <v>315163510.31999993</v>
      </c>
      <c r="BF27" s="388"/>
      <c r="BG27" s="1832">
        <v>31574351.780000001</v>
      </c>
      <c r="BH27" s="1829">
        <v>0.16567770334849924</v>
      </c>
      <c r="BI27" s="1832">
        <v>28130967.599999998</v>
      </c>
      <c r="BJ27" s="1829">
        <v>0.15403302228421517</v>
      </c>
      <c r="BK27" s="1832">
        <v>29546333.050000001</v>
      </c>
      <c r="BL27" s="1829">
        <v>0.14427527079439581</v>
      </c>
      <c r="BM27" s="1832">
        <v>29786666.91</v>
      </c>
      <c r="BN27" s="1829">
        <v>0.18673075703934922</v>
      </c>
      <c r="BO27" s="1832">
        <v>28918599.169999998</v>
      </c>
      <c r="BP27" s="1829">
        <v>0.20058498883278561</v>
      </c>
      <c r="BQ27" s="1832">
        <v>28965556.600000001</v>
      </c>
      <c r="BR27" s="1829">
        <v>0.16408137240822035</v>
      </c>
      <c r="BS27" s="1832">
        <v>30356452.310000002</v>
      </c>
      <c r="BT27" s="1829">
        <v>0.19396518185059999</v>
      </c>
      <c r="BU27" s="1832">
        <v>30301738.019999996</v>
      </c>
      <c r="BV27" s="1829">
        <v>0.18047917973133912</v>
      </c>
      <c r="BW27" s="1832">
        <v>29191872.649999995</v>
      </c>
      <c r="BX27" s="1829">
        <v>0.16289466685051246</v>
      </c>
      <c r="BY27" s="1832">
        <v>31272340.759999998</v>
      </c>
      <c r="BZ27" s="1829">
        <v>0.13047900462372766</v>
      </c>
      <c r="CA27" s="1832">
        <v>27904607.93</v>
      </c>
      <c r="CB27" s="1829">
        <v>0.10111824598699976</v>
      </c>
      <c r="CC27" s="1832">
        <v>22567060.07</v>
      </c>
      <c r="CD27" s="1829">
        <v>0.2317775591049748</v>
      </c>
      <c r="CE27" s="1832">
        <v>343338793.19999993</v>
      </c>
      <c r="CF27" s="1829">
        <v>0.16033716483948757</v>
      </c>
      <c r="CH27" s="1128">
        <v>348516546.85000002</v>
      </c>
      <c r="CI27" s="388"/>
      <c r="CJ27" s="1832">
        <v>29945291.066</v>
      </c>
      <c r="CK27" s="1829">
        <v>0.20459392788700972</v>
      </c>
      <c r="CL27" s="1832">
        <v>29150761.276000001</v>
      </c>
      <c r="CM27" s="1829">
        <v>0.19345310085302775</v>
      </c>
      <c r="CN27" s="1832">
        <v>30466063.416000001</v>
      </c>
      <c r="CO27" s="1829">
        <v>0.17296530962597761</v>
      </c>
      <c r="CP27" s="1832">
        <v>34521411.575999998</v>
      </c>
      <c r="CQ27" s="1829">
        <v>0.19564265587356025</v>
      </c>
      <c r="CR27" s="1832">
        <v>30115588.425999995</v>
      </c>
      <c r="CS27" s="1829">
        <v>0.19661758584072025</v>
      </c>
      <c r="CT27" s="1832">
        <v>35022123.646000005</v>
      </c>
      <c r="CU27" s="1829">
        <v>0.22108960564065075</v>
      </c>
      <c r="CV27" s="1832">
        <v>31715357.386000004</v>
      </c>
      <c r="CW27" s="1829">
        <v>0.16510764710444584</v>
      </c>
      <c r="CX27" s="1832">
        <v>28629429.425999999</v>
      </c>
      <c r="CY27" s="1829">
        <v>0.17883668700420161</v>
      </c>
      <c r="CZ27" s="1832">
        <v>30268200.576000001</v>
      </c>
      <c r="DA27" s="1829">
        <v>0.19501259812014829</v>
      </c>
      <c r="DB27" s="1832">
        <v>31188192.296000004</v>
      </c>
      <c r="DC27" s="1829">
        <v>0.11904030821806567</v>
      </c>
      <c r="DD27" s="1832">
        <v>31219431.436000001</v>
      </c>
      <c r="DE27" s="1829">
        <v>0.14411176877245199</v>
      </c>
      <c r="DF27" s="1832">
        <v>26194714.886000004</v>
      </c>
      <c r="DG27" s="1829">
        <v>0.22641615162870271</v>
      </c>
      <c r="DH27" s="1832">
        <v>368436565.41199994</v>
      </c>
      <c r="DI27" s="1829">
        <v>0.17859885320208851</v>
      </c>
      <c r="DK27" s="1128">
        <v>368436565.41199994</v>
      </c>
      <c r="DL27" s="388"/>
      <c r="DM27" s="1832">
        <v>24511652.620000001</v>
      </c>
      <c r="DN27" s="1829">
        <v>0.14393261166112709</v>
      </c>
      <c r="DO27" s="1832">
        <v>29216338.330000002</v>
      </c>
      <c r="DP27" s="1829">
        <v>0.19751216286176301</v>
      </c>
      <c r="DQ27" s="1832">
        <v>27481136.029999997</v>
      </c>
      <c r="DR27" s="1829">
        <v>0.22198604024839791</v>
      </c>
      <c r="DS27" s="1832">
        <v>26032318.079999998</v>
      </c>
      <c r="DT27" s="1829">
        <v>0.16060416913563821</v>
      </c>
      <c r="DU27" s="1832">
        <v>34630341.599999994</v>
      </c>
      <c r="DV27" s="1829">
        <v>0.18612426634460727</v>
      </c>
      <c r="DW27" s="1832">
        <v>22870436.939999998</v>
      </c>
      <c r="DX27" s="1829">
        <v>0.20911488819535584</v>
      </c>
      <c r="DY27" s="1832">
        <v>30707750.349999998</v>
      </c>
      <c r="DZ27" s="1829">
        <v>0.20290646580952579</v>
      </c>
      <c r="EA27" s="1832">
        <v>26692686.789999999</v>
      </c>
      <c r="EB27" s="1829">
        <v>0.19267103421809231</v>
      </c>
      <c r="EC27" s="1832">
        <v>29705704.699999999</v>
      </c>
      <c r="ED27" s="1829">
        <v>0.18658600016804489</v>
      </c>
      <c r="EE27" s="1832">
        <v>22074786.560000006</v>
      </c>
      <c r="EF27" s="1829">
        <v>0.13572152008774954</v>
      </c>
      <c r="EG27" s="1832">
        <v>26912482.259999998</v>
      </c>
      <c r="EH27" s="1829">
        <v>0.15702236986550772</v>
      </c>
      <c r="EI27" s="1832">
        <v>26669524.570000004</v>
      </c>
      <c r="EJ27" s="1829">
        <v>0.21129475693894212</v>
      </c>
      <c r="EK27" s="1832">
        <v>327505158.82999998</v>
      </c>
      <c r="EL27" s="1829">
        <v>0.18105391291142692</v>
      </c>
      <c r="EN27" s="1930">
        <v>0</v>
      </c>
      <c r="EQ27" s="464"/>
    </row>
    <row r="28" spans="1:147">
      <c r="A28" s="1488"/>
      <c r="B28" s="388"/>
      <c r="C28" s="1661"/>
      <c r="D28" s="1811"/>
      <c r="E28" s="1661"/>
      <c r="F28" s="1811"/>
      <c r="G28" s="1661"/>
      <c r="H28" s="1811"/>
      <c r="I28" s="1661"/>
      <c r="J28" s="1811"/>
      <c r="K28" s="1661"/>
      <c r="L28" s="1811"/>
      <c r="M28" s="1661"/>
      <c r="N28" s="1811"/>
      <c r="O28" s="1661"/>
      <c r="P28" s="1811"/>
      <c r="Q28" s="1661"/>
      <c r="R28" s="1811"/>
      <c r="S28" s="1661"/>
      <c r="T28" s="1811"/>
      <c r="U28" s="1661"/>
      <c r="V28" s="1811"/>
      <c r="W28" s="1661"/>
      <c r="X28" s="1811"/>
      <c r="Y28" s="1661"/>
      <c r="Z28" s="1811"/>
      <c r="AA28" s="1661"/>
      <c r="AB28" s="1811"/>
      <c r="AC28" s="388"/>
      <c r="AD28" s="1661"/>
      <c r="AE28" s="1811"/>
      <c r="AF28" s="1661"/>
      <c r="AG28" s="1811"/>
      <c r="AH28" s="1661"/>
      <c r="AI28" s="1811"/>
      <c r="AJ28" s="1661"/>
      <c r="AK28" s="1811"/>
      <c r="AL28" s="1661"/>
      <c r="AM28" s="1811"/>
      <c r="AN28" s="1661"/>
      <c r="AO28" s="1811"/>
      <c r="AP28" s="1661"/>
      <c r="AQ28" s="1811"/>
      <c r="AR28" s="1661"/>
      <c r="AS28" s="1811"/>
      <c r="AT28" s="1661"/>
      <c r="AU28" s="1811"/>
      <c r="AV28" s="1661"/>
      <c r="AW28" s="1811"/>
      <c r="AX28" s="1661"/>
      <c r="AY28" s="1811"/>
      <c r="AZ28" s="1661"/>
      <c r="BA28" s="1811"/>
      <c r="BB28" s="1661"/>
      <c r="BC28" s="1811"/>
      <c r="BE28" s="1127">
        <v>0</v>
      </c>
      <c r="BF28" s="388"/>
      <c r="BG28" s="1661"/>
      <c r="BH28" s="1811"/>
      <c r="BI28" s="1661"/>
      <c r="BJ28" s="1811"/>
      <c r="BK28" s="1661"/>
      <c r="BL28" s="1811"/>
      <c r="BM28" s="1661"/>
      <c r="BN28" s="1811"/>
      <c r="BO28" s="1661"/>
      <c r="BP28" s="1811"/>
      <c r="BQ28" s="1661"/>
      <c r="BR28" s="1811"/>
      <c r="BS28" s="1661"/>
      <c r="BT28" s="1811"/>
      <c r="BU28" s="1661"/>
      <c r="BV28" s="1811"/>
      <c r="BW28" s="1661"/>
      <c r="BX28" s="1811"/>
      <c r="BY28" s="1661"/>
      <c r="BZ28" s="1811"/>
      <c r="CA28" s="1661"/>
      <c r="CB28" s="1811"/>
      <c r="CC28" s="1661"/>
      <c r="CD28" s="1811"/>
      <c r="CE28" s="1661"/>
      <c r="CF28" s="1811"/>
      <c r="CH28" s="1128">
        <v>0</v>
      </c>
      <c r="CI28" s="388"/>
      <c r="CJ28" s="1661"/>
      <c r="CK28" s="1811"/>
      <c r="CL28" s="1661"/>
      <c r="CM28" s="1811"/>
      <c r="CN28" s="1661"/>
      <c r="CO28" s="1811"/>
      <c r="CP28" s="1661"/>
      <c r="CQ28" s="1811"/>
      <c r="CR28" s="1661"/>
      <c r="CS28" s="1811"/>
      <c r="CT28" s="1661"/>
      <c r="CU28" s="1811"/>
      <c r="CV28" s="1661"/>
      <c r="CW28" s="1811"/>
      <c r="CX28" s="1661"/>
      <c r="CY28" s="1811"/>
      <c r="CZ28" s="1661"/>
      <c r="DA28" s="1811"/>
      <c r="DB28" s="1661"/>
      <c r="DC28" s="1811"/>
      <c r="DD28" s="1661"/>
      <c r="DE28" s="1811"/>
      <c r="DF28" s="1661"/>
      <c r="DG28" s="1811"/>
      <c r="DH28" s="1661"/>
      <c r="DI28" s="1811"/>
      <c r="DK28" s="1128">
        <v>0</v>
      </c>
      <c r="DL28" s="388"/>
      <c r="DM28" s="1661"/>
      <c r="DN28" s="1811"/>
      <c r="DO28" s="1661"/>
      <c r="DP28" s="1811"/>
      <c r="DQ28" s="1661"/>
      <c r="DR28" s="1811"/>
      <c r="DS28" s="1661"/>
      <c r="DT28" s="1811"/>
      <c r="DU28" s="1661"/>
      <c r="DV28" s="1811"/>
      <c r="DW28" s="1661"/>
      <c r="DX28" s="1811"/>
      <c r="DY28" s="1661"/>
      <c r="DZ28" s="1811"/>
      <c r="EA28" s="1661"/>
      <c r="EB28" s="1811"/>
      <c r="EC28" s="1661"/>
      <c r="ED28" s="1811"/>
      <c r="EE28" s="1661"/>
      <c r="EF28" s="1811"/>
      <c r="EG28" s="1661"/>
      <c r="EH28" s="1811"/>
      <c r="EI28" s="1661"/>
      <c r="EJ28" s="1811"/>
      <c r="EK28" s="1661"/>
      <c r="EL28" s="1811"/>
      <c r="EN28" s="1930">
        <v>0</v>
      </c>
      <c r="EQ28" s="464"/>
    </row>
    <row r="29" spans="1:147" ht="25.25" customHeight="1">
      <c r="A29" s="1935" t="s">
        <v>128</v>
      </c>
      <c r="B29" s="388"/>
      <c r="C29" s="1936">
        <v>28683802.830000002</v>
      </c>
      <c r="D29" s="1937">
        <v>0.29651840767559157</v>
      </c>
      <c r="E29" s="1936">
        <v>29442895.179999992</v>
      </c>
      <c r="F29" s="1937">
        <v>0.28334674292471113</v>
      </c>
      <c r="G29" s="1936">
        <v>34210698.250000007</v>
      </c>
      <c r="H29" s="1937">
        <v>0.31271930870694453</v>
      </c>
      <c r="I29" s="1936">
        <v>29702003.299999997</v>
      </c>
      <c r="J29" s="1937">
        <v>0.28287113202937259</v>
      </c>
      <c r="K29" s="1936">
        <v>27285045.380000003</v>
      </c>
      <c r="L29" s="1937">
        <v>0.23413742024280049</v>
      </c>
      <c r="M29" s="1936">
        <v>28853556.280000012</v>
      </c>
      <c r="N29" s="1937">
        <v>0.22171059181118316</v>
      </c>
      <c r="O29" s="1936">
        <v>24666207.899999999</v>
      </c>
      <c r="P29" s="1938">
        <v>0.21476728201062836</v>
      </c>
      <c r="Q29" s="1936">
        <v>22298759.690000005</v>
      </c>
      <c r="R29" s="1938">
        <v>0.19316625240684107</v>
      </c>
      <c r="S29" s="1936">
        <v>31346525.669999994</v>
      </c>
      <c r="T29" s="1938">
        <v>0.30570457929258527</v>
      </c>
      <c r="U29" s="1936">
        <v>33619621.830000006</v>
      </c>
      <c r="V29" s="1937">
        <v>0.23057384776520579</v>
      </c>
      <c r="W29" s="1936">
        <v>56837042.480000004</v>
      </c>
      <c r="X29" s="1937">
        <v>0.2616579820768371</v>
      </c>
      <c r="Y29" s="1936">
        <v>4203619.140000008</v>
      </c>
      <c r="Z29" s="1937">
        <v>6.4446621847402588E-2</v>
      </c>
      <c r="AA29" s="1936">
        <v>351149777.92999995</v>
      </c>
      <c r="AB29" s="1937">
        <v>0.24680155188355349</v>
      </c>
      <c r="AC29" s="388"/>
      <c r="AD29" s="1936">
        <v>24709626.5</v>
      </c>
      <c r="AE29" s="1937">
        <v>0.21767607126066735</v>
      </c>
      <c r="AF29" s="1936">
        <v>24136357.470000014</v>
      </c>
      <c r="AG29" s="1937">
        <v>0.20783882474184212</v>
      </c>
      <c r="AH29" s="1936">
        <v>37206278.289999932</v>
      </c>
      <c r="AI29" s="1937">
        <v>0.23092092592195526</v>
      </c>
      <c r="AJ29" s="1936">
        <v>31381820.810000025</v>
      </c>
      <c r="AK29" s="1937">
        <v>0.22142391228750521</v>
      </c>
      <c r="AL29" s="1936">
        <v>25571179.700000022</v>
      </c>
      <c r="AM29" s="1937">
        <v>0.19765254375872138</v>
      </c>
      <c r="AN29" s="1936">
        <v>31989872.390000012</v>
      </c>
      <c r="AO29" s="1937">
        <v>0.23290467366331261</v>
      </c>
      <c r="AP29" s="1936">
        <v>34776032.220000014</v>
      </c>
      <c r="AQ29" s="1937">
        <v>0.24324813406292614</v>
      </c>
      <c r="AR29" s="1936">
        <v>23808063.629999992</v>
      </c>
      <c r="AS29" s="1937">
        <v>0.16488635206145924</v>
      </c>
      <c r="AT29" s="1936">
        <v>56619289.420000032</v>
      </c>
      <c r="AU29" s="1937">
        <v>0.33863251328968852</v>
      </c>
      <c r="AV29" s="1936">
        <v>66643170.929999955</v>
      </c>
      <c r="AW29" s="1937">
        <v>0.25492598435399955</v>
      </c>
      <c r="AX29" s="1936">
        <v>37051844.839999981</v>
      </c>
      <c r="AY29" s="1937">
        <v>0.21027375981351468</v>
      </c>
      <c r="AZ29" s="1936">
        <v>3222137.4000000134</v>
      </c>
      <c r="BA29" s="1937">
        <v>3.3804174223823126E-2</v>
      </c>
      <c r="BB29" s="1936">
        <v>397115673.60000002</v>
      </c>
      <c r="BC29" s="1937">
        <v>0.22225917667174963</v>
      </c>
      <c r="BE29" s="1128">
        <v>397115673.59999996</v>
      </c>
      <c r="BF29" s="388"/>
      <c r="BG29" s="1936">
        <v>47662075.659999982</v>
      </c>
      <c r="BH29" s="1937">
        <v>0.26583521290706208</v>
      </c>
      <c r="BI29" s="1936">
        <v>41439082.189999983</v>
      </c>
      <c r="BJ29" s="1937">
        <v>0.23860564226438349</v>
      </c>
      <c r="BK29" s="1936">
        <v>56584635.579999998</v>
      </c>
      <c r="BL29" s="1937">
        <v>0.29264647755535994</v>
      </c>
      <c r="BM29" s="1936">
        <v>46587603.990000024</v>
      </c>
      <c r="BN29" s="1937">
        <v>0.29161789536106258</v>
      </c>
      <c r="BO29" s="1936">
        <v>38967344.239999995</v>
      </c>
      <c r="BP29" s="1937">
        <v>0.27049317768602488</v>
      </c>
      <c r="BQ29" s="1936">
        <v>50043847.940000005</v>
      </c>
      <c r="BR29" s="1937">
        <v>0.28348370321264571</v>
      </c>
      <c r="BS29" s="1936">
        <v>41890407.589999989</v>
      </c>
      <c r="BT29" s="1937">
        <v>0.26766238831253275</v>
      </c>
      <c r="BU29" s="1936">
        <v>54672562.840000018</v>
      </c>
      <c r="BV29" s="1937">
        <v>0.32563344348963175</v>
      </c>
      <c r="BW29" s="1936">
        <v>50768455.99000001</v>
      </c>
      <c r="BX29" s="1937">
        <v>0.28329497131476272</v>
      </c>
      <c r="BY29" s="1936">
        <v>86823409.840000063</v>
      </c>
      <c r="BZ29" s="1937">
        <v>0.36225724773540013</v>
      </c>
      <c r="CA29" s="1936">
        <v>102336844.65999997</v>
      </c>
      <c r="CB29" s="1937">
        <v>0.37083919106915969</v>
      </c>
      <c r="CC29" s="1936">
        <v>10027966.810000025</v>
      </c>
      <c r="CD29" s="1937">
        <v>0.10299337453784278</v>
      </c>
      <c r="CE29" s="1936">
        <v>627336296.31000006</v>
      </c>
      <c r="CF29" s="1937">
        <v>0.29296230179459404</v>
      </c>
      <c r="CH29" s="1128">
        <v>627804237.33000004</v>
      </c>
      <c r="CI29" s="388"/>
      <c r="CJ29" s="1936">
        <v>39236924.304000005</v>
      </c>
      <c r="CK29" s="1937">
        <v>0.26807675516887014</v>
      </c>
      <c r="CL29" s="1936">
        <v>36039750.803999998</v>
      </c>
      <c r="CM29" s="1937">
        <v>0.23917047932275753</v>
      </c>
      <c r="CN29" s="1936">
        <v>49177996.393999986</v>
      </c>
      <c r="CO29" s="1937">
        <v>0.27919876804977167</v>
      </c>
      <c r="CP29" s="1936">
        <v>52209270.154000007</v>
      </c>
      <c r="CQ29" s="1937">
        <v>0.29588478013598951</v>
      </c>
      <c r="CR29" s="1936">
        <v>40531892.824000016</v>
      </c>
      <c r="CS29" s="1937">
        <v>0.26462318464046664</v>
      </c>
      <c r="CT29" s="1936">
        <v>26320531.223999999</v>
      </c>
      <c r="CU29" s="1937">
        <v>0.16615771012022065</v>
      </c>
      <c r="CV29" s="1936">
        <v>50918303.474000007</v>
      </c>
      <c r="CW29" s="1937">
        <v>0.26507666865684903</v>
      </c>
      <c r="CX29" s="1936">
        <v>45218965.783999979</v>
      </c>
      <c r="CY29" s="1937">
        <v>0.28246493879556039</v>
      </c>
      <c r="CZ29" s="1936">
        <v>35348489.383999974</v>
      </c>
      <c r="DA29" s="1937">
        <v>0.22774398950766073</v>
      </c>
      <c r="DB29" s="1936">
        <v>74469120.664000005</v>
      </c>
      <c r="DC29" s="1937">
        <v>0.28423664290757339</v>
      </c>
      <c r="DD29" s="1936">
        <v>60829924.063999981</v>
      </c>
      <c r="DE29" s="1937">
        <v>0.28079652792934284</v>
      </c>
      <c r="DF29" s="1936">
        <v>19742919.773999993</v>
      </c>
      <c r="DG29" s="1937">
        <v>0.17064953509123279</v>
      </c>
      <c r="DH29" s="1936">
        <v>530044088.84800053</v>
      </c>
      <c r="DI29" s="1937">
        <v>0.25693776161695697</v>
      </c>
      <c r="DK29" s="1128">
        <v>530044088.84799999</v>
      </c>
      <c r="DL29" s="388"/>
      <c r="DM29" s="1936">
        <v>44046550.269999996</v>
      </c>
      <c r="DN29" s="1937">
        <v>0.25864168007388405</v>
      </c>
      <c r="DO29" s="1936">
        <v>32978478.85000002</v>
      </c>
      <c r="DP29" s="1937">
        <v>0.22294548385846308</v>
      </c>
      <c r="DQ29" s="1936">
        <v>19551114.170000006</v>
      </c>
      <c r="DR29" s="1937">
        <v>0.15792922142318888</v>
      </c>
      <c r="DS29" s="1936">
        <v>37751624.289999992</v>
      </c>
      <c r="DT29" s="1937">
        <v>0.23290543062603156</v>
      </c>
      <c r="DU29" s="1936">
        <v>39859026.130000025</v>
      </c>
      <c r="DV29" s="1937">
        <v>0.21422635910864901</v>
      </c>
      <c r="DW29" s="1936">
        <v>17912531.300000012</v>
      </c>
      <c r="DX29" s="1937">
        <v>0.16378248434528225</v>
      </c>
      <c r="DY29" s="1936">
        <v>33208211.889999997</v>
      </c>
      <c r="DZ29" s="1937">
        <v>0.21942867301100658</v>
      </c>
      <c r="EA29" s="1936">
        <v>25265922.800000019</v>
      </c>
      <c r="EB29" s="1937">
        <v>0.18237247957272729</v>
      </c>
      <c r="EC29" s="1936">
        <v>26425405.360000003</v>
      </c>
      <c r="ED29" s="1937">
        <v>0.16598194652293891</v>
      </c>
      <c r="EE29" s="1936">
        <v>34922755.519999996</v>
      </c>
      <c r="EF29" s="1937">
        <v>0.21471416957733178</v>
      </c>
      <c r="EG29" s="1936">
        <v>21039125.259999953</v>
      </c>
      <c r="EH29" s="1937">
        <v>0.12275394281012185</v>
      </c>
      <c r="EI29" s="1936">
        <v>13169215.619999994</v>
      </c>
      <c r="EJ29" s="1937">
        <v>0.10433580119513987</v>
      </c>
      <c r="EK29" s="1936">
        <v>346129961.46000022</v>
      </c>
      <c r="EL29" s="1937">
        <v>0.19135021909912564</v>
      </c>
      <c r="EN29" s="1930">
        <v>6.5565109252929688E-7</v>
      </c>
      <c r="EQ29" s="464"/>
    </row>
    <row r="30" spans="1:147" ht="14" customHeight="1">
      <c r="A30" s="1684"/>
      <c r="B30" s="388"/>
      <c r="C30" s="1685"/>
      <c r="D30" s="1855"/>
      <c r="E30" s="1685"/>
      <c r="F30" s="1855"/>
      <c r="G30" s="1685"/>
      <c r="H30" s="1855"/>
      <c r="I30" s="1685"/>
      <c r="J30" s="1855"/>
      <c r="K30" s="1685"/>
      <c r="L30" s="1855"/>
      <c r="M30" s="1685"/>
      <c r="N30" s="1855"/>
      <c r="O30" s="1685"/>
      <c r="P30" s="1855"/>
      <c r="Q30" s="1685"/>
      <c r="R30" s="1855"/>
      <c r="S30" s="1685"/>
      <c r="T30" s="1855"/>
      <c r="U30" s="1685"/>
      <c r="V30" s="1855"/>
      <c r="W30" s="1685"/>
      <c r="X30" s="1855"/>
      <c r="Y30" s="1685"/>
      <c r="Z30" s="1855"/>
      <c r="AA30" s="1685"/>
      <c r="AB30" s="1855"/>
      <c r="AC30" s="388"/>
      <c r="AD30" s="1685"/>
      <c r="AE30" s="1855"/>
      <c r="AF30" s="1685"/>
      <c r="AG30" s="1855"/>
      <c r="AH30" s="1685"/>
      <c r="AI30" s="1855"/>
      <c r="AJ30" s="1685"/>
      <c r="AK30" s="1855"/>
      <c r="AL30" s="1685"/>
      <c r="AM30" s="1947"/>
      <c r="AN30" s="1685"/>
      <c r="AO30" s="1947"/>
      <c r="AP30" s="1685"/>
      <c r="AQ30" s="1855"/>
      <c r="AR30" s="1685"/>
      <c r="AS30" s="1855"/>
      <c r="AT30" s="1685"/>
      <c r="AU30" s="1855"/>
      <c r="AV30" s="1685"/>
      <c r="AW30" s="1855"/>
      <c r="AX30" s="1685"/>
      <c r="AY30" s="1855"/>
      <c r="AZ30" s="1685"/>
      <c r="BA30" s="1855"/>
      <c r="BB30" s="1685"/>
      <c r="BC30" s="1855"/>
      <c r="BE30" s="1127">
        <v>0</v>
      </c>
      <c r="BF30" s="388"/>
      <c r="BG30" s="1685"/>
      <c r="BH30" s="1855"/>
      <c r="BI30" s="1685"/>
      <c r="BJ30" s="1855"/>
      <c r="BK30" s="1685"/>
      <c r="BL30" s="1855"/>
      <c r="BM30" s="1685"/>
      <c r="BN30" s="1855"/>
      <c r="BO30" s="1685"/>
      <c r="BP30" s="1855"/>
      <c r="BQ30" s="1685"/>
      <c r="BR30" s="1855"/>
      <c r="BS30" s="1685"/>
      <c r="BT30" s="1855"/>
      <c r="BU30" s="1685"/>
      <c r="BV30" s="1855"/>
      <c r="BW30" s="1685"/>
      <c r="BX30" s="1855"/>
      <c r="BY30" s="1685"/>
      <c r="BZ30" s="1855"/>
      <c r="CA30" s="1685"/>
      <c r="CB30" s="1855"/>
      <c r="CC30" s="1685"/>
      <c r="CD30" s="1855"/>
      <c r="CE30" s="1685"/>
      <c r="CF30" s="1855"/>
      <c r="CH30" s="1128">
        <v>0</v>
      </c>
      <c r="CI30" s="388"/>
      <c r="CJ30" s="1685"/>
      <c r="CK30" s="1855"/>
      <c r="CL30" s="1685"/>
      <c r="CM30" s="1855"/>
      <c r="CN30" s="1685"/>
      <c r="CO30" s="1855"/>
      <c r="CP30" s="1685"/>
      <c r="CQ30" s="1855"/>
      <c r="CR30" s="1685"/>
      <c r="CS30" s="1855"/>
      <c r="CT30" s="1685"/>
      <c r="CU30" s="1855"/>
      <c r="CV30" s="1685"/>
      <c r="CW30" s="1855"/>
      <c r="CX30" s="1685"/>
      <c r="CY30" s="1855"/>
      <c r="CZ30" s="1685"/>
      <c r="DA30" s="1855"/>
      <c r="DB30" s="1685"/>
      <c r="DC30" s="1855"/>
      <c r="DD30" s="1685"/>
      <c r="DE30" s="1855"/>
      <c r="DF30" s="1685"/>
      <c r="DG30" s="1855"/>
      <c r="DH30" s="1685"/>
      <c r="DI30" s="1855"/>
      <c r="DK30" s="1128">
        <v>0</v>
      </c>
      <c r="DL30" s="388"/>
      <c r="DM30" s="1685">
        <v>43923094.269999959</v>
      </c>
      <c r="DN30" s="1855"/>
      <c r="DO30" s="1685">
        <v>32367213.070000008</v>
      </c>
      <c r="DP30" s="1855"/>
      <c r="DQ30" s="1685">
        <v>22760241.559999995</v>
      </c>
      <c r="DR30" s="1855"/>
      <c r="DS30" s="1685">
        <v>42148112.530000001</v>
      </c>
      <c r="DT30" s="1855"/>
      <c r="DU30" s="1685"/>
      <c r="DV30" s="1855"/>
      <c r="DW30" s="1685"/>
      <c r="DX30" s="1855"/>
      <c r="DY30" s="1685"/>
      <c r="DZ30" s="1855"/>
      <c r="EA30" s="1685"/>
      <c r="EB30" s="1855"/>
      <c r="EC30" s="1685"/>
      <c r="ED30" s="1855"/>
      <c r="EE30" s="1685"/>
      <c r="EF30" s="1855"/>
      <c r="EG30" s="1685"/>
      <c r="EH30" s="1855"/>
      <c r="EI30" s="1685"/>
      <c r="EJ30" s="1855"/>
      <c r="EK30" s="1685"/>
      <c r="EL30" s="1855"/>
      <c r="EN30" s="1930">
        <v>0</v>
      </c>
      <c r="EQ30" s="464"/>
    </row>
    <row r="31" spans="1:147">
      <c r="A31" s="1822" t="s">
        <v>129</v>
      </c>
      <c r="B31" s="388"/>
      <c r="C31" s="1689"/>
      <c r="D31" s="1837"/>
      <c r="E31" s="1689"/>
      <c r="F31" s="1837"/>
      <c r="G31" s="1689"/>
      <c r="H31" s="1837"/>
      <c r="I31" s="1689"/>
      <c r="J31" s="1837"/>
      <c r="K31" s="1689"/>
      <c r="L31" s="1837"/>
      <c r="M31" s="1689"/>
      <c r="N31" s="1837"/>
      <c r="O31" s="1689"/>
      <c r="P31" s="1837"/>
      <c r="Q31" s="1689"/>
      <c r="R31" s="1837"/>
      <c r="S31" s="1689"/>
      <c r="T31" s="1837"/>
      <c r="U31" s="1689"/>
      <c r="V31" s="1837"/>
      <c r="W31" s="1689"/>
      <c r="X31" s="1837"/>
      <c r="Y31" s="1689"/>
      <c r="Z31" s="1837"/>
      <c r="AA31" s="1689"/>
      <c r="AB31" s="1837"/>
      <c r="AC31" s="388"/>
      <c r="AD31" s="1689"/>
      <c r="AE31" s="1837"/>
      <c r="AF31" s="1689"/>
      <c r="AG31" s="1837"/>
      <c r="AH31" s="1689"/>
      <c r="AI31" s="1837"/>
      <c r="AJ31" s="1689"/>
      <c r="AK31" s="1837"/>
      <c r="AL31" s="1689"/>
      <c r="AM31" s="1948"/>
      <c r="AN31" s="1689"/>
      <c r="AO31" s="1948"/>
      <c r="AP31" s="1689"/>
      <c r="AQ31" s="1837"/>
      <c r="AR31" s="1689"/>
      <c r="AS31" s="1837"/>
      <c r="AT31" s="1689"/>
      <c r="AU31" s="1837"/>
      <c r="AV31" s="1689"/>
      <c r="AW31" s="1837"/>
      <c r="AX31" s="1689"/>
      <c r="AY31" s="1837"/>
      <c r="AZ31" s="1689"/>
      <c r="BA31" s="1837"/>
      <c r="BB31" s="1689"/>
      <c r="BC31" s="1837"/>
      <c r="BE31" s="1127">
        <v>0</v>
      </c>
      <c r="BF31" s="388"/>
      <c r="BG31" s="1689"/>
      <c r="BH31" s="1837"/>
      <c r="BI31" s="1689"/>
      <c r="BJ31" s="1837"/>
      <c r="BK31" s="1689"/>
      <c r="BL31" s="1837"/>
      <c r="BM31" s="1689"/>
      <c r="BN31" s="1837"/>
      <c r="BO31" s="1689"/>
      <c r="BP31" s="1837"/>
      <c r="BQ31" s="1689"/>
      <c r="BR31" s="1837"/>
      <c r="BS31" s="1689"/>
      <c r="BT31" s="1837"/>
      <c r="BU31" s="1689"/>
      <c r="BV31" s="1837"/>
      <c r="BW31" s="1689"/>
      <c r="BX31" s="1837"/>
      <c r="BY31" s="1689"/>
      <c r="BZ31" s="1837"/>
      <c r="CA31" s="1689"/>
      <c r="CB31" s="1837"/>
      <c r="CC31" s="1689"/>
      <c r="CD31" s="1837"/>
      <c r="CE31" s="1689"/>
      <c r="CF31" s="1837"/>
      <c r="CH31" s="1128">
        <v>0</v>
      </c>
      <c r="CI31" s="388"/>
      <c r="CJ31" s="1689"/>
      <c r="CK31" s="1837"/>
      <c r="CL31" s="1689"/>
      <c r="CM31" s="1837"/>
      <c r="CN31" s="1689"/>
      <c r="CO31" s="1837"/>
      <c r="CP31" s="1689"/>
      <c r="CQ31" s="1837"/>
      <c r="CR31" s="1689"/>
      <c r="CS31" s="1837"/>
      <c r="CT31" s="1689"/>
      <c r="CU31" s="1837"/>
      <c r="CV31" s="1689"/>
      <c r="CW31" s="1837"/>
      <c r="CX31" s="1689"/>
      <c r="CY31" s="1837"/>
      <c r="CZ31" s="1689"/>
      <c r="DA31" s="1837"/>
      <c r="DB31" s="1689"/>
      <c r="DC31" s="1837"/>
      <c r="DD31" s="1689"/>
      <c r="DE31" s="1837"/>
      <c r="DF31" s="1689"/>
      <c r="DG31" s="1837"/>
      <c r="DH31" s="1689"/>
      <c r="DI31" s="1837"/>
      <c r="DK31" s="1128">
        <v>0</v>
      </c>
      <c r="DL31" s="388"/>
      <c r="DM31" s="1689"/>
      <c r="DN31" s="1837"/>
      <c r="DO31" s="1689"/>
      <c r="DP31" s="1837"/>
      <c r="DQ31" s="1689"/>
      <c r="DR31" s="1837"/>
      <c r="DS31" s="1689"/>
      <c r="DT31" s="1837"/>
      <c r="DU31" s="1689"/>
      <c r="DV31" s="1837"/>
      <c r="DW31" s="1689"/>
      <c r="DX31" s="1837"/>
      <c r="DY31" s="1689"/>
      <c r="DZ31" s="1837"/>
      <c r="EA31" s="1689"/>
      <c r="EB31" s="1837"/>
      <c r="EC31" s="1689"/>
      <c r="ED31" s="1837"/>
      <c r="EE31" s="1689"/>
      <c r="EF31" s="1837"/>
      <c r="EG31" s="1689"/>
      <c r="EH31" s="1837"/>
      <c r="EI31" s="1689"/>
      <c r="EJ31" s="1837"/>
      <c r="EK31" s="1689"/>
      <c r="EL31" s="1837"/>
      <c r="EN31" s="1930">
        <v>0</v>
      </c>
      <c r="EQ31" s="464"/>
    </row>
    <row r="32" spans="1:147">
      <c r="A32" s="1838" t="s">
        <v>130</v>
      </c>
      <c r="B32" s="388"/>
      <c r="C32" s="1803">
        <v>601520.30000000005</v>
      </c>
      <c r="D32" s="1839">
        <v>6.2182076274069882E-3</v>
      </c>
      <c r="E32" s="1803">
        <v>430004.6</v>
      </c>
      <c r="F32" s="1839">
        <v>4.1381936833238854E-3</v>
      </c>
      <c r="G32" s="1803">
        <v>400231.91</v>
      </c>
      <c r="H32" s="1839">
        <v>3.6585118872182036E-3</v>
      </c>
      <c r="I32" s="1803">
        <v>314156.28999999998</v>
      </c>
      <c r="J32" s="1839">
        <v>2.9919108313629424E-3</v>
      </c>
      <c r="K32" s="1803">
        <v>343504.42</v>
      </c>
      <c r="L32" s="1839">
        <v>2.9476673987778217E-3</v>
      </c>
      <c r="M32" s="1803">
        <v>339419.38</v>
      </c>
      <c r="N32" s="1839">
        <v>2.6080969320286793E-3</v>
      </c>
      <c r="O32" s="1803">
        <v>361478.44</v>
      </c>
      <c r="P32" s="1839">
        <v>3.1473724043427857E-3</v>
      </c>
      <c r="Q32" s="1803">
        <v>371645.35</v>
      </c>
      <c r="R32" s="1839">
        <v>3.2194319541513821E-3</v>
      </c>
      <c r="S32" s="1803">
        <v>381143.22</v>
      </c>
      <c r="T32" s="1839">
        <v>3.717069921781902E-3</v>
      </c>
      <c r="U32" s="1803">
        <v>375639.4</v>
      </c>
      <c r="V32" s="1839">
        <v>2.5762521145590543E-3</v>
      </c>
      <c r="W32" s="1803">
        <v>503864.97</v>
      </c>
      <c r="X32" s="1839">
        <v>2.3196191345775676E-3</v>
      </c>
      <c r="Y32" s="1803">
        <v>1455554.82</v>
      </c>
      <c r="Z32" s="1839">
        <v>2.2315435328116803E-2</v>
      </c>
      <c r="AA32" s="1803">
        <v>5878163.1000000006</v>
      </c>
      <c r="AB32" s="1839">
        <v>4.13139881180229E-3</v>
      </c>
      <c r="AC32" s="388"/>
      <c r="AD32" s="1803">
        <v>1878753.14</v>
      </c>
      <c r="AE32" s="1839">
        <v>1.6550618536619422E-2</v>
      </c>
      <c r="AF32" s="1803">
        <v>1009914.5599999999</v>
      </c>
      <c r="AG32" s="1839">
        <v>8.6964014972419311E-3</v>
      </c>
      <c r="AH32" s="1803">
        <v>498308.89999999991</v>
      </c>
      <c r="AI32" s="1839">
        <v>3.0927563269363269E-3</v>
      </c>
      <c r="AJ32" s="1803">
        <v>445226.35999999993</v>
      </c>
      <c r="AK32" s="1839">
        <v>3.1414290165505897E-3</v>
      </c>
      <c r="AL32" s="1803">
        <v>1493628.53</v>
      </c>
      <c r="AM32" s="1839">
        <v>1.1545008163432501E-2</v>
      </c>
      <c r="AN32" s="1803">
        <v>1525042.7100000002</v>
      </c>
      <c r="AO32" s="1839">
        <v>1.11031882329795E-2</v>
      </c>
      <c r="AP32" s="1803">
        <v>2700162.9699999997</v>
      </c>
      <c r="AQ32" s="1839">
        <v>1.8886847123996266E-2</v>
      </c>
      <c r="AR32" s="1803">
        <v>2853880.29</v>
      </c>
      <c r="AS32" s="1839">
        <v>1.9764980367628478E-2</v>
      </c>
      <c r="AT32" s="1803">
        <v>2323067.4900000002</v>
      </c>
      <c r="AU32" s="1839">
        <v>1.3893960710894913E-2</v>
      </c>
      <c r="AV32" s="1803">
        <v>2539245.27</v>
      </c>
      <c r="AW32" s="1839">
        <v>9.7132172874984154E-3</v>
      </c>
      <c r="AX32" s="1803">
        <v>1838070.3499999999</v>
      </c>
      <c r="AY32" s="1839">
        <v>1.0431274474057822E-2</v>
      </c>
      <c r="AZ32" s="1803">
        <v>2863498.7600000002</v>
      </c>
      <c r="BA32" s="1839">
        <v>3.0041614914603301E-2</v>
      </c>
      <c r="BB32" s="1803">
        <v>21968799.330000002</v>
      </c>
      <c r="BC32" s="1839">
        <v>1.2295579288746273E-2</v>
      </c>
      <c r="BE32" s="1128">
        <v>21968799.330000002</v>
      </c>
      <c r="BF32" s="388"/>
      <c r="BG32" s="1803">
        <v>2911144.61</v>
      </c>
      <c r="BH32" s="1839">
        <v>1.6234327832767462E-2</v>
      </c>
      <c r="BI32" s="1803">
        <v>2587239.87</v>
      </c>
      <c r="BJ32" s="1839">
        <v>1.5049313249049102E-2</v>
      </c>
      <c r="BK32" s="1803">
        <v>3542030.6</v>
      </c>
      <c r="BL32" s="1839">
        <v>1.8318803058267899E-2</v>
      </c>
      <c r="BM32" s="1803">
        <v>3205107.63</v>
      </c>
      <c r="BN32" s="1839">
        <v>2.009261982721431E-2</v>
      </c>
      <c r="BO32" s="1803">
        <v>4147992.04</v>
      </c>
      <c r="BP32" s="1839">
        <v>2.8783992484812115E-2</v>
      </c>
      <c r="BQ32" s="1803">
        <v>3974622.4</v>
      </c>
      <c r="BR32" s="1839">
        <v>2.2515068748806797E-2</v>
      </c>
      <c r="BS32" s="1803">
        <v>3944818.7</v>
      </c>
      <c r="BT32" s="1839">
        <v>2.5205760828023036E-2</v>
      </c>
      <c r="BU32" s="1803">
        <v>4551155.66</v>
      </c>
      <c r="BV32" s="1839">
        <v>2.7106987718140182E-2</v>
      </c>
      <c r="BW32" s="1803">
        <v>4731548.3600000003</v>
      </c>
      <c r="BX32" s="1839">
        <v>2.6402691017127632E-2</v>
      </c>
      <c r="BY32" s="1803">
        <v>5285204.540000001</v>
      </c>
      <c r="BZ32" s="1839">
        <v>2.2051698429113902E-2</v>
      </c>
      <c r="CA32" s="1803">
        <v>4822181.3100000005</v>
      </c>
      <c r="CB32" s="1839">
        <v>1.7474193406396759E-2</v>
      </c>
      <c r="CC32" s="1803">
        <v>5135777.0200000005</v>
      </c>
      <c r="CD32" s="1839">
        <v>5.274758245472342E-2</v>
      </c>
      <c r="CE32" s="1803">
        <v>48838822.790000007</v>
      </c>
      <c r="CF32" s="1839">
        <v>2.2807438411671901E-2</v>
      </c>
      <c r="CH32" s="1128">
        <v>48838822.740000002</v>
      </c>
      <c r="CI32" s="388"/>
      <c r="CJ32" s="1803">
        <v>7017124.830000001</v>
      </c>
      <c r="CK32" s="1839">
        <v>4.7942801032687936E-2</v>
      </c>
      <c r="CL32" s="1803">
        <v>5927003.6699999999</v>
      </c>
      <c r="CM32" s="1839">
        <v>3.933335489501525E-2</v>
      </c>
      <c r="CN32" s="1803">
        <v>4939441.879999999</v>
      </c>
      <c r="CO32" s="1839">
        <v>2.8042746530391478E-2</v>
      </c>
      <c r="CP32" s="1803">
        <v>6111447.8600000003</v>
      </c>
      <c r="CQ32" s="1839">
        <v>3.4635312867519988E-2</v>
      </c>
      <c r="CR32" s="1803">
        <v>5720941.5200000005</v>
      </c>
      <c r="CS32" s="1839">
        <v>3.7350680135714139E-2</v>
      </c>
      <c r="CT32" s="1803">
        <v>5288839.62</v>
      </c>
      <c r="CU32" s="1839">
        <v>3.3387680247539749E-2</v>
      </c>
      <c r="CV32" s="1803">
        <v>6023047.4699999997</v>
      </c>
      <c r="CW32" s="1839">
        <v>3.13555097004539E-2</v>
      </c>
      <c r="CX32" s="1803">
        <v>6802975.1000000006</v>
      </c>
      <c r="CY32" s="1839">
        <v>4.2495486394541787E-2</v>
      </c>
      <c r="CZ32" s="1803">
        <v>7366670.96</v>
      </c>
      <c r="DA32" s="1839">
        <v>4.7462142316611257E-2</v>
      </c>
      <c r="DB32" s="1803">
        <v>6685510.1600000001</v>
      </c>
      <c r="DC32" s="1839">
        <v>2.5517515811375818E-2</v>
      </c>
      <c r="DD32" s="1803">
        <v>6340790.6799999997</v>
      </c>
      <c r="DE32" s="1839">
        <v>2.9269673350199785E-2</v>
      </c>
      <c r="DF32" s="1803">
        <v>6994012.4199999999</v>
      </c>
      <c r="DG32" s="1839">
        <v>6.0453316001774698E-2</v>
      </c>
      <c r="DH32" s="1803">
        <v>75217806.170000002</v>
      </c>
      <c r="DI32" s="1839">
        <v>3.6461673958220656E-2</v>
      </c>
      <c r="DK32" s="1128">
        <v>75217806.170000002</v>
      </c>
      <c r="DL32" s="388"/>
      <c r="DM32" s="1803">
        <v>7803810.3399999999</v>
      </c>
      <c r="DN32" s="1839">
        <v>4.5824034003640678E-2</v>
      </c>
      <c r="DO32" s="1803">
        <v>6560317.4800000004</v>
      </c>
      <c r="DP32" s="1839">
        <v>4.4349927766414624E-2</v>
      </c>
      <c r="DQ32" s="1803">
        <v>6704200.9300000006</v>
      </c>
      <c r="DR32" s="1839">
        <v>5.4154930707947406E-2</v>
      </c>
      <c r="DS32" s="1803">
        <v>6280192.5199999996</v>
      </c>
      <c r="DT32" s="1839">
        <v>3.8745112847301609E-2</v>
      </c>
      <c r="DU32" s="1803">
        <v>5563097.7999999998</v>
      </c>
      <c r="DV32" s="1839">
        <v>2.9899430637678113E-2</v>
      </c>
      <c r="DW32" s="1803">
        <v>6156456.8700000001</v>
      </c>
      <c r="DX32" s="1839">
        <v>5.6291307132743419E-2</v>
      </c>
      <c r="DY32" s="1803">
        <v>5528931.2799999993</v>
      </c>
      <c r="DZ32" s="1839">
        <v>3.6533314649945942E-2</v>
      </c>
      <c r="EA32" s="1803">
        <v>5062625.2300000004</v>
      </c>
      <c r="EB32" s="1839">
        <v>3.6542639809797411E-2</v>
      </c>
      <c r="EC32" s="1803">
        <v>5747227.6200000001</v>
      </c>
      <c r="ED32" s="1839">
        <v>3.6099201298231187E-2</v>
      </c>
      <c r="EE32" s="1803">
        <v>5115506.55</v>
      </c>
      <c r="EF32" s="1839">
        <v>3.1451462649378349E-2</v>
      </c>
      <c r="EG32" s="1803">
        <v>4924079.6199999992</v>
      </c>
      <c r="EH32" s="1839">
        <v>2.8729815550609435E-2</v>
      </c>
      <c r="EI32" s="1803">
        <v>5076519.74</v>
      </c>
      <c r="EJ32" s="1839">
        <v>4.0219764763472179E-2</v>
      </c>
      <c r="EK32" s="1803">
        <v>70522965.979999989</v>
      </c>
      <c r="EL32" s="1839">
        <v>3.8987046758021421E-2</v>
      </c>
      <c r="EN32" s="1930">
        <v>0</v>
      </c>
      <c r="EQ32" s="464"/>
    </row>
    <row r="33" spans="1:147">
      <c r="A33" s="1838" t="s">
        <v>131</v>
      </c>
      <c r="B33" s="388"/>
      <c r="C33" s="1803">
        <v>-6459.23</v>
      </c>
      <c r="D33" s="1839">
        <v>-6.6772199131394293E-5</v>
      </c>
      <c r="E33" s="1803">
        <v>-2562.06</v>
      </c>
      <c r="F33" s="1839">
        <v>-2.4656249045467872E-5</v>
      </c>
      <c r="G33" s="1803">
        <v>-4882.1099999999997</v>
      </c>
      <c r="H33" s="1839">
        <v>-4.4627269898861545E-5</v>
      </c>
      <c r="I33" s="1803">
        <v>-4556.55</v>
      </c>
      <c r="J33" s="1839">
        <v>-4.3394933453813125E-5</v>
      </c>
      <c r="K33" s="1803">
        <v>-2323.14</v>
      </c>
      <c r="L33" s="1839">
        <v>-1.9935242873430011E-5</v>
      </c>
      <c r="M33" s="1803">
        <v>-3589.27</v>
      </c>
      <c r="N33" s="1839">
        <v>-2.7579933930769002E-5</v>
      </c>
      <c r="O33" s="1803">
        <v>-3656.73</v>
      </c>
      <c r="P33" s="1839">
        <v>-3.1838942018595612E-5</v>
      </c>
      <c r="Q33" s="1803">
        <v>-7604.19</v>
      </c>
      <c r="R33" s="1839">
        <v>-6.5872403008509047E-5</v>
      </c>
      <c r="S33" s="1803">
        <v>-10284</v>
      </c>
      <c r="T33" s="1839">
        <v>-1.0029391858421379E-4</v>
      </c>
      <c r="U33" s="1803">
        <v>-11757.65</v>
      </c>
      <c r="V33" s="1839">
        <v>-8.0637629265580921E-5</v>
      </c>
      <c r="W33" s="1803">
        <v>-12699</v>
      </c>
      <c r="X33" s="1839">
        <v>-5.8461780722721276E-5</v>
      </c>
      <c r="Y33" s="1803">
        <v>-11707.67</v>
      </c>
      <c r="Z33" s="1839">
        <v>-1.7949289792323537E-4</v>
      </c>
      <c r="AA33" s="1803">
        <v>-82081.599999999991</v>
      </c>
      <c r="AB33" s="1839">
        <v>-5.7690101302366172E-5</v>
      </c>
      <c r="AC33" s="388"/>
      <c r="AD33" s="1803">
        <v>-18882.78</v>
      </c>
      <c r="AE33" s="1839">
        <v>-1.6634526486588149E-4</v>
      </c>
      <c r="AF33" s="1803">
        <v>-11091.22</v>
      </c>
      <c r="AG33" s="1839">
        <v>-9.5506794371040318E-5</v>
      </c>
      <c r="AH33" s="1803">
        <v>-11779.460000000001</v>
      </c>
      <c r="AI33" s="1839">
        <v>-7.3109269055586588E-5</v>
      </c>
      <c r="AJ33" s="1803">
        <v>-12250</v>
      </c>
      <c r="AK33" s="1839">
        <v>-8.6433573817922029E-5</v>
      </c>
      <c r="AL33" s="1803">
        <v>-6309.2</v>
      </c>
      <c r="AM33" s="1839">
        <v>-4.8766988606416301E-5</v>
      </c>
      <c r="AN33" s="1803">
        <v>-3866.5400000000004</v>
      </c>
      <c r="AO33" s="1839">
        <v>-2.8150635486362581E-5</v>
      </c>
      <c r="AP33" s="1803">
        <v>-10654.72</v>
      </c>
      <c r="AQ33" s="1839">
        <v>-7.4526637845487349E-5</v>
      </c>
      <c r="AR33" s="1803">
        <v>-5252.07</v>
      </c>
      <c r="AS33" s="1839">
        <v>-3.6374006577343333E-5</v>
      </c>
      <c r="AT33" s="1803">
        <v>-10133.290000000001</v>
      </c>
      <c r="AU33" s="1839">
        <v>-6.0605872940912406E-5</v>
      </c>
      <c r="AV33" s="1803">
        <v>-7697.17</v>
      </c>
      <c r="AW33" s="1839">
        <v>-2.9443506537993542E-5</v>
      </c>
      <c r="AX33" s="1803">
        <v>-7542.01</v>
      </c>
      <c r="AY33" s="1839">
        <v>-4.2801830950642799E-5</v>
      </c>
      <c r="AZ33" s="1803">
        <v>-8395.4500000000007</v>
      </c>
      <c r="BA33" s="1839">
        <v>-8.8078569985064795E-5</v>
      </c>
      <c r="BB33" s="1803">
        <v>-113853.90999999999</v>
      </c>
      <c r="BC33" s="1839">
        <v>-6.3722179656268998E-5</v>
      </c>
      <c r="BE33" s="1128">
        <v>-113853.90999999999</v>
      </c>
      <c r="BF33" s="388"/>
      <c r="BG33" s="1803">
        <v>-14008.9</v>
      </c>
      <c r="BH33" s="1839">
        <v>-7.8122218454979511E-5</v>
      </c>
      <c r="BI33" s="1803">
        <v>-8270.1500000000015</v>
      </c>
      <c r="BJ33" s="1839">
        <v>-4.8105349414943676E-5</v>
      </c>
      <c r="BK33" s="1803">
        <v>-8680.5499999999993</v>
      </c>
      <c r="BL33" s="1839">
        <v>-4.4894384493100696E-5</v>
      </c>
      <c r="BM33" s="1803">
        <v>-8410.91</v>
      </c>
      <c r="BN33" s="1839">
        <v>-5.2727470194476777E-5</v>
      </c>
      <c r="BO33" s="1803">
        <v>-9364.91</v>
      </c>
      <c r="BP33" s="1839">
        <v>-6.4985539138339769E-5</v>
      </c>
      <c r="BQ33" s="1803">
        <v>-9318.380000000001</v>
      </c>
      <c r="BR33" s="1839">
        <v>-5.2785886359294484E-5</v>
      </c>
      <c r="BS33" s="1803">
        <v>-9243.16</v>
      </c>
      <c r="BT33" s="1839">
        <v>-5.905997156603151E-5</v>
      </c>
      <c r="BU33" s="1803">
        <v>-7403.42</v>
      </c>
      <c r="BV33" s="1839">
        <v>-4.4095265028187016E-5</v>
      </c>
      <c r="BW33" s="1803">
        <v>-7518.0599999999995</v>
      </c>
      <c r="BX33" s="1839">
        <v>-4.1951809455504861E-5</v>
      </c>
      <c r="BY33" s="1803">
        <v>-7653.0400000000009</v>
      </c>
      <c r="BZ33" s="1839">
        <v>-3.1931125629803127E-5</v>
      </c>
      <c r="CA33" s="1803">
        <v>-9513.0999999999985</v>
      </c>
      <c r="CB33" s="1839">
        <v>-3.4472728959748092E-5</v>
      </c>
      <c r="CC33" s="1803">
        <v>-7582.5199999999995</v>
      </c>
      <c r="CD33" s="1839">
        <v>-7.7877134727042605E-5</v>
      </c>
      <c r="CE33" s="1803">
        <v>-106967.10000000002</v>
      </c>
      <c r="CF33" s="1839">
        <v>-4.9952996529324194E-5</v>
      </c>
      <c r="CH33" s="1128">
        <v>-106967.10000000002</v>
      </c>
      <c r="CI33" s="388"/>
      <c r="CJ33" s="1803">
        <v>-38809.64</v>
      </c>
      <c r="CK33" s="1839">
        <v>-2.6515743894358609E-4</v>
      </c>
      <c r="CL33" s="1803">
        <v>-7482.84</v>
      </c>
      <c r="CM33" s="1839">
        <v>-4.9658346397247283E-5</v>
      </c>
      <c r="CN33" s="1803">
        <v>-8221.74</v>
      </c>
      <c r="CO33" s="1839">
        <v>-4.6677372962384338E-5</v>
      </c>
      <c r="CP33" s="1803">
        <v>-7384.9400000000005</v>
      </c>
      <c r="CQ33" s="1839">
        <v>-4.1852554953788495E-5</v>
      </c>
      <c r="CR33" s="1803">
        <v>-9463.43</v>
      </c>
      <c r="CS33" s="1839">
        <v>-6.1784506218256403E-5</v>
      </c>
      <c r="CT33" s="1803">
        <v>-8936.48</v>
      </c>
      <c r="CU33" s="1839">
        <v>-5.6414706857481529E-5</v>
      </c>
      <c r="CV33" s="1803">
        <v>-8739.7900000000009</v>
      </c>
      <c r="CW33" s="1839">
        <v>-4.5498656865961916E-5</v>
      </c>
      <c r="CX33" s="1803">
        <v>-9385.18</v>
      </c>
      <c r="CY33" s="1839">
        <v>-5.8625495924617692E-5</v>
      </c>
      <c r="CZ33" s="1803">
        <v>-9757.7099999999991</v>
      </c>
      <c r="DA33" s="1839">
        <v>-6.2867178840877782E-5</v>
      </c>
      <c r="DB33" s="1803">
        <v>-8547.4699999999993</v>
      </c>
      <c r="DC33" s="1839">
        <v>-3.2624316716655836E-5</v>
      </c>
      <c r="DD33" s="1803">
        <v>-9349.61</v>
      </c>
      <c r="DE33" s="1839">
        <v>-4.3158660246416055E-5</v>
      </c>
      <c r="DF33" s="1803">
        <v>-9822.6899999999987</v>
      </c>
      <c r="DG33" s="1839">
        <v>-8.4903221055113921E-5</v>
      </c>
      <c r="DH33" s="1803">
        <v>-135901.51999999996</v>
      </c>
      <c r="DI33" s="1839">
        <v>-6.5877977103816958E-5</v>
      </c>
      <c r="DK33" s="1128">
        <v>-135901.51999999996</v>
      </c>
      <c r="DL33" s="388"/>
      <c r="DM33" s="1803">
        <v>-12158.79</v>
      </c>
      <c r="DN33" s="1839">
        <v>-7.1396507876064845E-5</v>
      </c>
      <c r="DO33" s="1803">
        <v>-7968.5499999999993</v>
      </c>
      <c r="DP33" s="1839">
        <v>-5.3870047902477914E-5</v>
      </c>
      <c r="DQ33" s="1803">
        <v>-8392.09</v>
      </c>
      <c r="DR33" s="1839">
        <v>-6.7789294681067726E-5</v>
      </c>
      <c r="DS33" s="1803">
        <v>-9014.4399999999987</v>
      </c>
      <c r="DT33" s="1839">
        <v>-5.5613819790229852E-5</v>
      </c>
      <c r="DU33" s="1803">
        <v>-9775.84</v>
      </c>
      <c r="DV33" s="1839">
        <v>-5.2541238804940514E-5</v>
      </c>
      <c r="DW33" s="1803">
        <v>-10138.17</v>
      </c>
      <c r="DX33" s="1839">
        <v>-9.2697935400945202E-5</v>
      </c>
      <c r="DY33" s="1803">
        <v>-11950.009999999998</v>
      </c>
      <c r="DZ33" s="1839">
        <v>-7.8961638929974268E-5</v>
      </c>
      <c r="EA33" s="1803">
        <v>-12270.42</v>
      </c>
      <c r="EB33" s="1839">
        <v>-8.8569372213817682E-5</v>
      </c>
      <c r="EC33" s="1803">
        <v>-11864.52</v>
      </c>
      <c r="ED33" s="1839">
        <v>-7.4522835026828095E-5</v>
      </c>
      <c r="EE33" s="1803">
        <v>-10609.75</v>
      </c>
      <c r="EF33" s="1839">
        <v>-6.5231498109261912E-5</v>
      </c>
      <c r="EG33" s="1803">
        <v>-12307.88</v>
      </c>
      <c r="EH33" s="1839">
        <v>-7.1811008250722582E-5</v>
      </c>
      <c r="EI33" s="1803">
        <v>-12321.22</v>
      </c>
      <c r="EJ33" s="1839">
        <v>-9.7617382651798496E-5</v>
      </c>
      <c r="EK33" s="1803">
        <v>-128771.68</v>
      </c>
      <c r="EL33" s="1839">
        <v>-7.1188547439889912E-5</v>
      </c>
      <c r="EN33" s="1930">
        <v>0</v>
      </c>
      <c r="EQ33" s="464"/>
    </row>
    <row r="34" spans="1:147" ht="14" thickBot="1">
      <c r="A34" s="1838" t="s">
        <v>132</v>
      </c>
      <c r="B34" s="388"/>
      <c r="C34" s="1803">
        <v>3608664.84</v>
      </c>
      <c r="D34" s="1842">
        <v>3.730452194687929E-2</v>
      </c>
      <c r="E34" s="1803">
        <v>6774156.9299999997</v>
      </c>
      <c r="F34" s="1842">
        <v>6.5191798919292318E-2</v>
      </c>
      <c r="G34" s="1803">
        <v>-2884045.84</v>
      </c>
      <c r="H34" s="1842">
        <v>-2.6363005360872424E-2</v>
      </c>
      <c r="I34" s="1803">
        <v>-7697098.6900000004</v>
      </c>
      <c r="J34" s="1842">
        <v>-7.330438279838522E-2</v>
      </c>
      <c r="K34" s="1803">
        <v>-269702.5</v>
      </c>
      <c r="L34" s="1842">
        <v>-2.3143610979412593E-3</v>
      </c>
      <c r="M34" s="1803">
        <v>-1416669.33</v>
      </c>
      <c r="N34" s="1842">
        <v>-1.0885680520871039E-2</v>
      </c>
      <c r="O34" s="1803">
        <v>550314.32999999996</v>
      </c>
      <c r="P34" s="1842">
        <v>4.7915558558800598E-3</v>
      </c>
      <c r="Q34" s="1803">
        <v>4499995.55</v>
      </c>
      <c r="R34" s="1842">
        <v>3.8981866629594651E-2</v>
      </c>
      <c r="S34" s="1803">
        <v>1062372.1499999999</v>
      </c>
      <c r="T34" s="1842">
        <v>1.0360702636934669E-2</v>
      </c>
      <c r="U34" s="1803">
        <v>528282.25</v>
      </c>
      <c r="V34" s="1842">
        <v>3.6231243678019791E-3</v>
      </c>
      <c r="W34" s="1803">
        <v>10569569.74</v>
      </c>
      <c r="X34" s="1842">
        <v>4.8658624180911103E-2</v>
      </c>
      <c r="Y34" s="1803">
        <v>3022918.62</v>
      </c>
      <c r="Z34" s="1842">
        <v>4.6345039046190022E-2</v>
      </c>
      <c r="AA34" s="1803">
        <v>18348758.050000001</v>
      </c>
      <c r="AB34" s="1842">
        <v>1.2896211948562247E-2</v>
      </c>
      <c r="AC34" s="388"/>
      <c r="AD34" s="1803">
        <v>-347481.22</v>
      </c>
      <c r="AE34" s="1842">
        <v>-3.0610882283657191E-3</v>
      </c>
      <c r="AF34" s="1803">
        <v>76435.179999999993</v>
      </c>
      <c r="AG34" s="1842">
        <v>6.5818539520210155E-4</v>
      </c>
      <c r="AH34" s="1803">
        <v>318880.61000000004</v>
      </c>
      <c r="AI34" s="1842">
        <v>1.9791338748210512E-3</v>
      </c>
      <c r="AJ34" s="1803">
        <v>4718790.93</v>
      </c>
      <c r="AK34" s="1842">
        <v>3.3294854218734363E-2</v>
      </c>
      <c r="AL34" s="1803">
        <v>-6218474.2800000003</v>
      </c>
      <c r="AM34" s="1842">
        <v>-4.8065723762450517E-2</v>
      </c>
      <c r="AN34" s="1803">
        <v>3366110.21</v>
      </c>
      <c r="AO34" s="1842">
        <v>2.4507218735260308E-2</v>
      </c>
      <c r="AP34" s="1803">
        <v>-310471.11</v>
      </c>
      <c r="AQ34" s="1842">
        <v>-2.1716542505534134E-3</v>
      </c>
      <c r="AR34" s="1803">
        <v>1790304.16</v>
      </c>
      <c r="AS34" s="1842">
        <v>1.2399022726522138E-2</v>
      </c>
      <c r="AT34" s="1803">
        <v>2339779.91</v>
      </c>
      <c r="AU34" s="1842">
        <v>1.3993915493897783E-2</v>
      </c>
      <c r="AV34" s="1803">
        <v>-2224837.38</v>
      </c>
      <c r="AW34" s="1842">
        <v>-8.5105323052501649E-3</v>
      </c>
      <c r="AX34" s="1803">
        <v>-4599555.5</v>
      </c>
      <c r="AY34" s="1842">
        <v>-2.6103041093700392E-2</v>
      </c>
      <c r="AZ34" s="1803">
        <v>738585.94</v>
      </c>
      <c r="BA34" s="1842">
        <v>7.7486726031689617E-3</v>
      </c>
      <c r="BB34" s="1803">
        <v>-351932.55000000028</v>
      </c>
      <c r="BC34" s="1842">
        <v>-1.9697091806499128E-4</v>
      </c>
      <c r="BE34" s="1128">
        <v>-351932.55000000028</v>
      </c>
      <c r="BF34" s="388"/>
      <c r="BG34" s="1803">
        <v>-6125589.0499999998</v>
      </c>
      <c r="BH34" s="1842">
        <v>-3.4160041539987467E-2</v>
      </c>
      <c r="BI34" s="1803">
        <v>-4157532.15</v>
      </c>
      <c r="BJ34" s="1842">
        <v>-2.4183302210916607E-2</v>
      </c>
      <c r="BK34" s="1803">
        <v>-2318160.41</v>
      </c>
      <c r="BL34" s="1842">
        <v>-1.1989146397777095E-2</v>
      </c>
      <c r="BM34" s="1803">
        <v>-220044.30000000002</v>
      </c>
      <c r="BN34" s="1842">
        <v>-1.3794439923521364E-3</v>
      </c>
      <c r="BO34" s="1803">
        <v>-3246300.3000000003</v>
      </c>
      <c r="BP34" s="1842">
        <v>-2.2526919660782022E-2</v>
      </c>
      <c r="BQ34" s="1803">
        <v>-3117516.4099999997</v>
      </c>
      <c r="BR34" s="1842">
        <v>-1.7659815004485293E-2</v>
      </c>
      <c r="BS34" s="1803">
        <v>-2062216.51</v>
      </c>
      <c r="BT34" s="1842">
        <v>-1.3176711042933449E-2</v>
      </c>
      <c r="BU34" s="1803">
        <v>319322.02</v>
      </c>
      <c r="BV34" s="1842">
        <v>1.9019033232257571E-3</v>
      </c>
      <c r="BW34" s="1803">
        <v>4323690.37</v>
      </c>
      <c r="BX34" s="1842">
        <v>2.4126787302421279E-2</v>
      </c>
      <c r="BY34" s="1803">
        <v>2583691.42</v>
      </c>
      <c r="BZ34" s="1842">
        <v>1.0780052805246597E-2</v>
      </c>
      <c r="CA34" s="1803">
        <v>-5617422.8300000001</v>
      </c>
      <c r="CB34" s="1842">
        <v>-2.0355919171551974E-2</v>
      </c>
      <c r="CC34" s="1803">
        <v>-2159468.9800000004</v>
      </c>
      <c r="CD34" s="1842">
        <v>-2.2179071956859898E-2</v>
      </c>
      <c r="CE34" s="1803">
        <v>-21797547.130000003</v>
      </c>
      <c r="CF34" s="1842">
        <v>-1.0179324260755601E-2</v>
      </c>
      <c r="CH34" s="1128">
        <v>-21797547.130000003</v>
      </c>
      <c r="CI34" s="388"/>
      <c r="CJ34" s="1803">
        <v>2199230.2799999998</v>
      </c>
      <c r="CK34" s="1842">
        <v>1.5025706723689929E-2</v>
      </c>
      <c r="CL34" s="1803">
        <v>-1327963.74</v>
      </c>
      <c r="CM34" s="1842">
        <v>-8.8127613852366244E-3</v>
      </c>
      <c r="CN34" s="1803">
        <v>-3106658.16</v>
      </c>
      <c r="CO34" s="1842">
        <v>-1.7637463797317197E-2</v>
      </c>
      <c r="CP34" s="1803">
        <v>3876856.4</v>
      </c>
      <c r="CQ34" s="1842">
        <v>2.1971247637617448E-2</v>
      </c>
      <c r="CR34" s="1803">
        <v>-1936343.9000000001</v>
      </c>
      <c r="CS34" s="1842">
        <v>-1.2641933393096674E-2</v>
      </c>
      <c r="CT34" s="1803">
        <v>13711129.170000002</v>
      </c>
      <c r="CU34" s="1842">
        <v>8.6556377098210277E-2</v>
      </c>
      <c r="CV34" s="1803">
        <v>2480617.39</v>
      </c>
      <c r="CW34" s="1842">
        <v>1.2913898325171201E-2</v>
      </c>
      <c r="CX34" s="1803">
        <v>4650079.72</v>
      </c>
      <c r="CY34" s="1842">
        <v>2.9047203108944885E-2</v>
      </c>
      <c r="CZ34" s="1803">
        <v>129599.09</v>
      </c>
      <c r="DA34" s="1842">
        <v>8.3498373784884113E-4</v>
      </c>
      <c r="DB34" s="1803">
        <v>1050924.28</v>
      </c>
      <c r="DC34" s="1842">
        <v>4.0112087618843356E-3</v>
      </c>
      <c r="DD34" s="1803">
        <v>2436916.2099999995</v>
      </c>
      <c r="DE34" s="1842">
        <v>1.1249029505655728E-2</v>
      </c>
      <c r="DF34" s="1803">
        <v>-223896</v>
      </c>
      <c r="DG34" s="1842">
        <v>-1.9352633119192185E-3</v>
      </c>
      <c r="DH34" s="1803">
        <v>23940490.740000002</v>
      </c>
      <c r="DI34" s="1842">
        <v>1.160510273044674E-2</v>
      </c>
      <c r="DK34" s="1128">
        <v>23940490.740000002</v>
      </c>
      <c r="DL34" s="388"/>
      <c r="DM34" s="1803">
        <v>232959.04</v>
      </c>
      <c r="DN34" s="1842">
        <v>1.367937264658778E-3</v>
      </c>
      <c r="DO34" s="1803">
        <v>-169159.21000000002</v>
      </c>
      <c r="DP34" s="1842">
        <v>-1.1435725126711035E-3</v>
      </c>
      <c r="DQ34" s="1803">
        <v>-503642.88</v>
      </c>
      <c r="DR34" s="1842">
        <v>-4.0683066561895348E-3</v>
      </c>
      <c r="DS34" s="1803">
        <v>-4223463.6000000006</v>
      </c>
      <c r="DT34" s="1842">
        <v>-2.6056298953789195E-2</v>
      </c>
      <c r="DU34" s="1803">
        <v>-2883066.1999999997</v>
      </c>
      <c r="DV34" s="1842">
        <v>-1.5495330294343235E-2</v>
      </c>
      <c r="DW34" s="1803">
        <v>-4855866.2300000004</v>
      </c>
      <c r="DX34" s="1842">
        <v>-4.439941075205598E-2</v>
      </c>
      <c r="DY34" s="1803">
        <v>-2382028.7400000002</v>
      </c>
      <c r="DZ34" s="1842">
        <v>-1.5739643170901246E-2</v>
      </c>
      <c r="EA34" s="1803">
        <v>-2025135.4800000002</v>
      </c>
      <c r="EB34" s="1842">
        <v>-1.4617672264806612E-2</v>
      </c>
      <c r="EC34" s="1803">
        <v>-4330068.71</v>
      </c>
      <c r="ED34" s="1842">
        <v>-2.7197812986126734E-2</v>
      </c>
      <c r="EE34" s="1803">
        <v>433995.22</v>
      </c>
      <c r="EF34" s="1842">
        <v>2.6683153111862869E-3</v>
      </c>
      <c r="EG34" s="1803">
        <v>-863116.32000000007</v>
      </c>
      <c r="EH34" s="1842">
        <v>-5.0359000231439792E-3</v>
      </c>
      <c r="EI34" s="1803">
        <v>-5949928.5800000001</v>
      </c>
      <c r="EJ34" s="1842">
        <v>-4.7139524734136073E-2</v>
      </c>
      <c r="EK34" s="1803">
        <v>-27518521.690000005</v>
      </c>
      <c r="EL34" s="1842">
        <v>-1.5213000147269997E-2</v>
      </c>
      <c r="EN34" s="1930">
        <v>0</v>
      </c>
      <c r="EQ34" s="464"/>
    </row>
    <row r="35" spans="1:147" ht="14" thickBot="1">
      <c r="A35" s="1845" t="s">
        <v>133</v>
      </c>
      <c r="B35" s="388"/>
      <c r="C35" s="1832">
        <v>4203725.91</v>
      </c>
      <c r="D35" s="1846">
        <v>4.345595737515489E-2</v>
      </c>
      <c r="E35" s="1832">
        <v>7201599.4699999997</v>
      </c>
      <c r="F35" s="1846">
        <v>6.9305336353570737E-2</v>
      </c>
      <c r="G35" s="1832">
        <v>-2488696.04</v>
      </c>
      <c r="H35" s="1846">
        <v>-2.2749120743553085E-2</v>
      </c>
      <c r="I35" s="1832">
        <v>-7387498.9500000002</v>
      </c>
      <c r="J35" s="1846">
        <v>-7.0355866900476086E-2</v>
      </c>
      <c r="K35" s="1832">
        <v>71478.77999999997</v>
      </c>
      <c r="L35" s="1846">
        <v>6.1337105796313227E-4</v>
      </c>
      <c r="M35" s="1832">
        <v>-1080839.2200000002</v>
      </c>
      <c r="N35" s="1846">
        <v>-8.3051635227731294E-3</v>
      </c>
      <c r="O35" s="1832">
        <v>908136.04</v>
      </c>
      <c r="P35" s="1846">
        <v>7.9070893182042502E-3</v>
      </c>
      <c r="Q35" s="1832">
        <v>4864036.71</v>
      </c>
      <c r="R35" s="1846">
        <v>4.2135426180737526E-2</v>
      </c>
      <c r="S35" s="1832">
        <v>1433231.3699999999</v>
      </c>
      <c r="T35" s="1853">
        <v>1.3977478640132358E-2</v>
      </c>
      <c r="U35" s="1832">
        <v>892164</v>
      </c>
      <c r="V35" s="1853">
        <v>6.1187388530954522E-3</v>
      </c>
      <c r="W35" s="1832">
        <v>11060735.710000001</v>
      </c>
      <c r="X35" s="1853">
        <v>5.0919781534765958E-2</v>
      </c>
      <c r="Y35" s="1832">
        <v>4466765.7700000005</v>
      </c>
      <c r="Z35" s="1853">
        <v>6.8480981476383596E-2</v>
      </c>
      <c r="AA35" s="1832">
        <v>24144839.550000001</v>
      </c>
      <c r="AB35" s="1846">
        <v>1.6969920659062169E-2</v>
      </c>
      <c r="AC35" s="388"/>
      <c r="AD35" s="1832">
        <v>1512389.14</v>
      </c>
      <c r="AE35" s="1846">
        <v>1.3323185043387822E-2</v>
      </c>
      <c r="AF35" s="1832">
        <v>1075258.52</v>
      </c>
      <c r="AG35" s="1846">
        <v>9.2590800980729936E-3</v>
      </c>
      <c r="AH35" s="1832">
        <v>805410.04999999993</v>
      </c>
      <c r="AI35" s="1846">
        <v>4.9987809327017912E-3</v>
      </c>
      <c r="AJ35" s="1832">
        <v>5151767.29</v>
      </c>
      <c r="AK35" s="1846">
        <v>3.6349849661467031E-2</v>
      </c>
      <c r="AL35" s="1832">
        <v>-4731154.95</v>
      </c>
      <c r="AM35" s="1846">
        <v>-3.6569482587624436E-2</v>
      </c>
      <c r="AN35" s="1832">
        <v>4887286.38</v>
      </c>
      <c r="AO35" s="1846">
        <v>3.5582256332753442E-2</v>
      </c>
      <c r="AP35" s="1832">
        <v>2379037.1399999997</v>
      </c>
      <c r="AQ35" s="1846">
        <v>1.6640666235597366E-2</v>
      </c>
      <c r="AR35" s="1832">
        <v>4638932.38</v>
      </c>
      <c r="AS35" s="1846">
        <v>3.2127629087573273E-2</v>
      </c>
      <c r="AT35" s="1832">
        <v>4652714.1100000003</v>
      </c>
      <c r="AU35" s="1853">
        <v>2.7827270331851783E-2</v>
      </c>
      <c r="AV35" s="1832">
        <v>306710.7200000002</v>
      </c>
      <c r="AW35" s="1853">
        <v>1.1732414757102561E-3</v>
      </c>
      <c r="AX35" s="1832">
        <v>-2769027.16</v>
      </c>
      <c r="AY35" s="1853">
        <v>-1.5714568450593214E-2</v>
      </c>
      <c r="AZ35" s="1832">
        <v>3593689.25</v>
      </c>
      <c r="BA35" s="1853">
        <v>3.7702208947787197E-2</v>
      </c>
      <c r="BB35" s="1832">
        <v>21503012.869999997</v>
      </c>
      <c r="BC35" s="1846">
        <v>1.203488619102501E-2</v>
      </c>
      <c r="BE35" s="1128">
        <v>21503012.869999997</v>
      </c>
      <c r="BF35" s="388"/>
      <c r="BG35" s="1832">
        <v>-3228453.34</v>
      </c>
      <c r="BH35" s="1846">
        <v>-1.800383592567498E-2</v>
      </c>
      <c r="BI35" s="1832">
        <v>-1578562.4299999997</v>
      </c>
      <c r="BJ35" s="1846">
        <v>-9.1820943112824478E-3</v>
      </c>
      <c r="BK35" s="1832">
        <v>1215189.6400000001</v>
      </c>
      <c r="BL35" s="1846">
        <v>6.2847622759977032E-3</v>
      </c>
      <c r="BM35" s="1832">
        <v>2976652.42</v>
      </c>
      <c r="BN35" s="1846">
        <v>1.8660448364667695E-2</v>
      </c>
      <c r="BO35" s="1832">
        <v>892326.82999999961</v>
      </c>
      <c r="BP35" s="1846">
        <v>6.192087284891754E-3</v>
      </c>
      <c r="BQ35" s="1832">
        <v>847787.61000000034</v>
      </c>
      <c r="BR35" s="1846">
        <v>4.8024678579622086E-3</v>
      </c>
      <c r="BS35" s="1832">
        <v>1873359.03</v>
      </c>
      <c r="BT35" s="1846">
        <v>1.1969989813523554E-2</v>
      </c>
      <c r="BU35" s="1832">
        <v>4863074.26</v>
      </c>
      <c r="BV35" s="1846">
        <v>2.8964795776337749E-2</v>
      </c>
      <c r="BW35" s="1832">
        <v>9047720.6700000018</v>
      </c>
      <c r="BX35" s="1853">
        <v>5.048752651009341E-2</v>
      </c>
      <c r="BY35" s="1832">
        <v>7861242.9200000009</v>
      </c>
      <c r="BZ35" s="1853">
        <v>3.2799820108730698E-2</v>
      </c>
      <c r="CA35" s="1832">
        <v>-804754.61999999918</v>
      </c>
      <c r="CB35" s="1853">
        <v>-2.9161984941149621E-3</v>
      </c>
      <c r="CC35" s="1832">
        <v>2968725.5200000005</v>
      </c>
      <c r="CD35" s="1853">
        <v>3.0490633363136486E-2</v>
      </c>
      <c r="CE35" s="1832">
        <v>26934308.560000002</v>
      </c>
      <c r="CF35" s="1846">
        <v>1.2578161154386975E-2</v>
      </c>
      <c r="CH35" s="1128">
        <v>26934308.510000002</v>
      </c>
      <c r="CI35" s="388"/>
      <c r="CJ35" s="1832">
        <v>9177545.4700000007</v>
      </c>
      <c r="CK35" s="1846">
        <v>6.2703350317434278E-2</v>
      </c>
      <c r="CL35" s="1832">
        <v>4591557.09</v>
      </c>
      <c r="CM35" s="1846">
        <v>3.0470935163381375E-2</v>
      </c>
      <c r="CN35" s="1832">
        <v>1824561.9799999986</v>
      </c>
      <c r="CO35" s="1846">
        <v>1.0358605360111895E-2</v>
      </c>
      <c r="CP35" s="1832">
        <v>9980919.3200000003</v>
      </c>
      <c r="CQ35" s="1846">
        <v>5.6564707950183653E-2</v>
      </c>
      <c r="CR35" s="1832">
        <v>3775134.1900000004</v>
      </c>
      <c r="CS35" s="1846">
        <v>2.4646962236399207E-2</v>
      </c>
      <c r="CT35" s="1832">
        <v>18991032.310000002</v>
      </c>
      <c r="CU35" s="1846">
        <v>0.11988764263889255</v>
      </c>
      <c r="CV35" s="1832">
        <v>8494925.0700000003</v>
      </c>
      <c r="CW35" s="1846">
        <v>4.422390936875914E-2</v>
      </c>
      <c r="CX35" s="1832">
        <v>11443669.640000001</v>
      </c>
      <c r="CY35" s="1846">
        <v>7.1484064007562048E-2</v>
      </c>
      <c r="CZ35" s="1832">
        <v>7486512.3399999999</v>
      </c>
      <c r="DA35" s="1853">
        <v>4.8234258875619218E-2</v>
      </c>
      <c r="DB35" s="1832">
        <v>7727886.9700000007</v>
      </c>
      <c r="DC35" s="1853">
        <v>2.9496100256543503E-2</v>
      </c>
      <c r="DD35" s="1832">
        <v>8768357.2799999993</v>
      </c>
      <c r="DE35" s="1853">
        <v>4.0475544195609101E-2</v>
      </c>
      <c r="DF35" s="1832">
        <v>6760293.7299999995</v>
      </c>
      <c r="DG35" s="1853">
        <v>5.8433149468800363E-2</v>
      </c>
      <c r="DH35" s="1832">
        <v>99022395.390000001</v>
      </c>
      <c r="DI35" s="1846">
        <v>4.8000898711563572E-2</v>
      </c>
      <c r="DK35" s="1128">
        <v>99022395.390000001</v>
      </c>
      <c r="DL35" s="388"/>
      <c r="DM35" s="1832">
        <v>8024610.5899999999</v>
      </c>
      <c r="DN35" s="1846">
        <v>4.7120574760423389E-2</v>
      </c>
      <c r="DO35" s="1832">
        <v>6383189.7200000007</v>
      </c>
      <c r="DP35" s="1846">
        <v>4.3152485205841043E-2</v>
      </c>
      <c r="DQ35" s="1832">
        <v>6192165.9600000009</v>
      </c>
      <c r="DR35" s="1846">
        <v>5.0018834757076809E-2</v>
      </c>
      <c r="DS35" s="1832">
        <v>2047714.4799999986</v>
      </c>
      <c r="DT35" s="1846">
        <v>1.263320007372218E-2</v>
      </c>
      <c r="DU35" s="1832">
        <v>2670255.7600000002</v>
      </c>
      <c r="DV35" s="1846">
        <v>1.4351559104529937E-2</v>
      </c>
      <c r="DW35" s="1832">
        <v>1290452.4699999997</v>
      </c>
      <c r="DX35" s="1846">
        <v>1.1799198445286492E-2</v>
      </c>
      <c r="DY35" s="1832">
        <v>3134952.5299999993</v>
      </c>
      <c r="DZ35" s="1846">
        <v>2.0714709840114722E-2</v>
      </c>
      <c r="EA35" s="1832">
        <v>3025219.33</v>
      </c>
      <c r="EB35" s="1846">
        <v>2.1836398172776984E-2</v>
      </c>
      <c r="EC35" s="1832">
        <v>1405294.3900000006</v>
      </c>
      <c r="ED35" s="1853">
        <v>8.8268654770776288E-3</v>
      </c>
      <c r="EE35" s="1832">
        <v>5538892.0199999996</v>
      </c>
      <c r="EF35" s="1853">
        <v>3.4054546462455371E-2</v>
      </c>
      <c r="EG35" s="1832">
        <v>4048655.419999999</v>
      </c>
      <c r="EH35" s="1853">
        <v>2.3622104519214735E-2</v>
      </c>
      <c r="EI35" s="1832">
        <v>-885730.05999999959</v>
      </c>
      <c r="EJ35" s="1853">
        <v>-7.0173773533156944E-3</v>
      </c>
      <c r="EK35" s="1832">
        <v>42875672.609999999</v>
      </c>
      <c r="EL35" s="1846">
        <v>2.3702858063311544E-2</v>
      </c>
      <c r="EN35" s="1930">
        <v>0</v>
      </c>
      <c r="EQ35" s="464"/>
    </row>
    <row r="36" spans="1:147" ht="14" customHeight="1">
      <c r="A36" s="1684"/>
      <c r="B36" s="388"/>
      <c r="C36" s="1685"/>
      <c r="D36" s="1837"/>
      <c r="E36" s="1685"/>
      <c r="F36" s="1837"/>
      <c r="G36" s="1685"/>
      <c r="H36" s="1837"/>
      <c r="I36" s="1685"/>
      <c r="J36" s="1837"/>
      <c r="K36" s="1685"/>
      <c r="L36" s="1837"/>
      <c r="M36" s="1685"/>
      <c r="N36" s="1837"/>
      <c r="O36" s="1685"/>
      <c r="P36" s="1837"/>
      <c r="Q36" s="1685"/>
      <c r="R36" s="1837"/>
      <c r="S36" s="1685"/>
      <c r="T36" s="1837"/>
      <c r="U36" s="1685"/>
      <c r="V36" s="1837"/>
      <c r="W36" s="1685"/>
      <c r="X36" s="1837"/>
      <c r="Y36" s="1685"/>
      <c r="Z36" s="1837"/>
      <c r="AA36" s="1685"/>
      <c r="AB36" s="1837"/>
      <c r="AC36" s="388"/>
      <c r="AD36" s="1685"/>
      <c r="AE36" s="1837"/>
      <c r="AF36" s="1685"/>
      <c r="AG36" s="1837"/>
      <c r="AH36" s="1685"/>
      <c r="AI36" s="1837"/>
      <c r="AJ36" s="1685"/>
      <c r="AK36" s="1837"/>
      <c r="AL36" s="1685"/>
      <c r="AM36" s="1948"/>
      <c r="AN36" s="1685"/>
      <c r="AO36" s="1948"/>
      <c r="AP36" s="1685"/>
      <c r="AQ36" s="1837"/>
      <c r="AR36" s="1685"/>
      <c r="AS36" s="1837"/>
      <c r="AT36" s="1685"/>
      <c r="AU36" s="1837"/>
      <c r="AV36" s="1685"/>
      <c r="AW36" s="1837"/>
      <c r="AX36" s="1685"/>
      <c r="AY36" s="1837"/>
      <c r="AZ36" s="1685"/>
      <c r="BA36" s="1837"/>
      <c r="BB36" s="1685"/>
      <c r="BC36" s="1837"/>
      <c r="BE36" s="1127">
        <v>0</v>
      </c>
      <c r="BF36" s="388"/>
      <c r="BG36" s="1685"/>
      <c r="BH36" s="1837"/>
      <c r="BI36" s="1685"/>
      <c r="BJ36" s="1837"/>
      <c r="BK36" s="1685"/>
      <c r="BL36" s="1837"/>
      <c r="BM36" s="1685"/>
      <c r="BN36" s="1837"/>
      <c r="BO36" s="1685"/>
      <c r="BP36" s="1837"/>
      <c r="BQ36" s="1685"/>
      <c r="BR36" s="1837"/>
      <c r="BS36" s="1685"/>
      <c r="BT36" s="1837"/>
      <c r="BU36" s="1685"/>
      <c r="BV36" s="1837"/>
      <c r="BW36" s="1685"/>
      <c r="BX36" s="1837"/>
      <c r="BY36" s="1685"/>
      <c r="BZ36" s="1837"/>
      <c r="CA36" s="1685"/>
      <c r="CB36" s="1837"/>
      <c r="CC36" s="1685"/>
      <c r="CD36" s="1837"/>
      <c r="CE36" s="1685"/>
      <c r="CF36" s="1837"/>
      <c r="CH36" s="1128">
        <v>0</v>
      </c>
      <c r="CI36" s="388"/>
      <c r="CJ36" s="1685"/>
      <c r="CK36" s="1837"/>
      <c r="CL36" s="1685"/>
      <c r="CM36" s="1837"/>
      <c r="CN36" s="1685"/>
      <c r="CO36" s="1837"/>
      <c r="CP36" s="1685"/>
      <c r="CQ36" s="1837"/>
      <c r="CR36" s="1685"/>
      <c r="CS36" s="1837"/>
      <c r="CT36" s="1685"/>
      <c r="CU36" s="1837"/>
      <c r="CV36" s="1685"/>
      <c r="CW36" s="1837"/>
      <c r="CX36" s="1685"/>
      <c r="CY36" s="1837"/>
      <c r="CZ36" s="1685"/>
      <c r="DA36" s="1837"/>
      <c r="DB36" s="1685"/>
      <c r="DC36" s="1837"/>
      <c r="DD36" s="1685"/>
      <c r="DE36" s="1837"/>
      <c r="DF36" s="1685"/>
      <c r="DG36" s="1837"/>
      <c r="DH36" s="1685"/>
      <c r="DI36" s="1837"/>
      <c r="DK36" s="1128">
        <v>0</v>
      </c>
      <c r="DL36" s="388"/>
      <c r="DM36" s="1685"/>
      <c r="DN36" s="1837"/>
      <c r="DO36" s="1685"/>
      <c r="DP36" s="1837"/>
      <c r="DQ36" s="1685"/>
      <c r="DR36" s="1837"/>
      <c r="DS36" s="1685"/>
      <c r="DT36" s="1837"/>
      <c r="DU36" s="1685"/>
      <c r="DV36" s="1837"/>
      <c r="DW36" s="1685"/>
      <c r="DX36" s="1837"/>
      <c r="DY36" s="1685"/>
      <c r="DZ36" s="1837"/>
      <c r="EA36" s="1685"/>
      <c r="EB36" s="1837"/>
      <c r="EC36" s="1685"/>
      <c r="ED36" s="1837"/>
      <c r="EE36" s="1685"/>
      <c r="EF36" s="1837"/>
      <c r="EG36" s="1685"/>
      <c r="EH36" s="1837"/>
      <c r="EI36" s="1685"/>
      <c r="EJ36" s="1837"/>
      <c r="EK36" s="1685"/>
      <c r="EL36" s="1837"/>
      <c r="EN36" s="1930">
        <v>0</v>
      </c>
      <c r="EQ36" s="464"/>
    </row>
    <row r="37" spans="1:147">
      <c r="A37" s="1822" t="s">
        <v>134</v>
      </c>
      <c r="B37" s="388"/>
      <c r="C37" s="1689"/>
      <c r="D37" s="1837"/>
      <c r="E37" s="1689"/>
      <c r="F37" s="1837"/>
      <c r="G37" s="1689"/>
      <c r="H37" s="1837"/>
      <c r="I37" s="1689"/>
      <c r="J37" s="1837"/>
      <c r="K37" s="1689"/>
      <c r="L37" s="1837"/>
      <c r="M37" s="1689"/>
      <c r="N37" s="1837"/>
      <c r="O37" s="1689"/>
      <c r="P37" s="1837"/>
      <c r="Q37" s="1689"/>
      <c r="R37" s="1837"/>
      <c r="S37" s="1689"/>
      <c r="T37" s="1837"/>
      <c r="U37" s="1689"/>
      <c r="V37" s="1837"/>
      <c r="W37" s="1689"/>
      <c r="X37" s="1837"/>
      <c r="Y37" s="1689"/>
      <c r="Z37" s="1837"/>
      <c r="AA37" s="1689"/>
      <c r="AB37" s="1837"/>
      <c r="AC37" s="388"/>
      <c r="AD37" s="1689"/>
      <c r="AE37" s="1837"/>
      <c r="AF37" s="1689"/>
      <c r="AG37" s="1837"/>
      <c r="AH37" s="1689"/>
      <c r="AI37" s="1837"/>
      <c r="AJ37" s="1689"/>
      <c r="AK37" s="1837"/>
      <c r="AL37" s="1689"/>
      <c r="AM37" s="1948"/>
      <c r="AN37" s="1689"/>
      <c r="AO37" s="1948"/>
      <c r="AP37" s="1689"/>
      <c r="AQ37" s="1837"/>
      <c r="AR37" s="1689"/>
      <c r="AS37" s="1837"/>
      <c r="AT37" s="1689"/>
      <c r="AU37" s="1837"/>
      <c r="AV37" s="1689"/>
      <c r="AW37" s="1837"/>
      <c r="AX37" s="1689"/>
      <c r="AY37" s="1837"/>
      <c r="AZ37" s="1689"/>
      <c r="BA37" s="1837"/>
      <c r="BB37" s="1689"/>
      <c r="BC37" s="1837"/>
      <c r="BE37" s="1127">
        <v>0</v>
      </c>
      <c r="BF37" s="388"/>
      <c r="BG37" s="1689"/>
      <c r="BH37" s="1837"/>
      <c r="BI37" s="1689"/>
      <c r="BJ37" s="1837"/>
      <c r="BK37" s="1689"/>
      <c r="BL37" s="1837"/>
      <c r="BM37" s="1689"/>
      <c r="BN37" s="1837"/>
      <c r="BO37" s="1689"/>
      <c r="BP37" s="1837"/>
      <c r="BQ37" s="1689"/>
      <c r="BR37" s="1837"/>
      <c r="BS37" s="1689"/>
      <c r="BT37" s="1837"/>
      <c r="BU37" s="1689"/>
      <c r="BV37" s="1837"/>
      <c r="BW37" s="1689"/>
      <c r="BX37" s="1837"/>
      <c r="BY37" s="1689"/>
      <c r="BZ37" s="1837"/>
      <c r="CA37" s="1689"/>
      <c r="CB37" s="1837"/>
      <c r="CC37" s="1689"/>
      <c r="CD37" s="1837"/>
      <c r="CE37" s="1689"/>
      <c r="CF37" s="1837"/>
      <c r="CH37" s="1128">
        <v>0</v>
      </c>
      <c r="CI37" s="388"/>
      <c r="CJ37" s="1689"/>
      <c r="CK37" s="1837"/>
      <c r="CL37" s="1689"/>
      <c r="CM37" s="1837"/>
      <c r="CN37" s="1689"/>
      <c r="CO37" s="1837"/>
      <c r="CP37" s="1689"/>
      <c r="CQ37" s="1837"/>
      <c r="CR37" s="1689"/>
      <c r="CS37" s="1837"/>
      <c r="CT37" s="1689"/>
      <c r="CU37" s="1837"/>
      <c r="CV37" s="1689"/>
      <c r="CW37" s="1837"/>
      <c r="CX37" s="1689"/>
      <c r="CY37" s="1837"/>
      <c r="CZ37" s="1689"/>
      <c r="DA37" s="1837"/>
      <c r="DB37" s="1689"/>
      <c r="DC37" s="1837"/>
      <c r="DD37" s="1689"/>
      <c r="DE37" s="1837"/>
      <c r="DF37" s="1689"/>
      <c r="DG37" s="1837"/>
      <c r="DH37" s="1689"/>
      <c r="DI37" s="1837"/>
      <c r="DK37" s="1128">
        <v>0</v>
      </c>
      <c r="DL37" s="388"/>
      <c r="DM37" s="1689"/>
      <c r="DN37" s="1837"/>
      <c r="DO37" s="1689"/>
      <c r="DP37" s="1837"/>
      <c r="DQ37" s="1689"/>
      <c r="DR37" s="1837"/>
      <c r="DS37" s="1689"/>
      <c r="DT37" s="1837"/>
      <c r="DU37" s="1689"/>
      <c r="DV37" s="1837"/>
      <c r="DW37" s="1689"/>
      <c r="DX37" s="1837"/>
      <c r="DY37" s="1689"/>
      <c r="DZ37" s="1837"/>
      <c r="EA37" s="1689"/>
      <c r="EB37" s="1837"/>
      <c r="EC37" s="1689"/>
      <c r="ED37" s="1837"/>
      <c r="EE37" s="1689"/>
      <c r="EF37" s="1837"/>
      <c r="EG37" s="1689"/>
      <c r="EH37" s="1837"/>
      <c r="EI37" s="1689"/>
      <c r="EJ37" s="1837"/>
      <c r="EK37" s="1689"/>
      <c r="EL37" s="1837"/>
      <c r="EN37" s="1930">
        <v>0</v>
      </c>
      <c r="EQ37" s="464"/>
    </row>
    <row r="38" spans="1:147" ht="15">
      <c r="A38" s="1838" t="s">
        <v>135</v>
      </c>
      <c r="B38" s="388"/>
      <c r="C38" s="1803">
        <v>137279.85</v>
      </c>
      <c r="D38" s="1949"/>
      <c r="E38" s="1803">
        <v>76832.59</v>
      </c>
      <c r="F38" s="1949"/>
      <c r="G38" s="1803">
        <v>81591.5</v>
      </c>
      <c r="H38" s="1949"/>
      <c r="I38" s="1803">
        <v>55309.05</v>
      </c>
      <c r="J38" s="1949"/>
      <c r="K38" s="1803">
        <v>98196.08</v>
      </c>
      <c r="L38" s="1949"/>
      <c r="M38" s="1803">
        <v>136685.39000000001</v>
      </c>
      <c r="N38" s="1949"/>
      <c r="O38" s="1803">
        <v>99057.89</v>
      </c>
      <c r="P38" s="1949"/>
      <c r="Q38" s="1803">
        <v>188859.78</v>
      </c>
      <c r="R38" s="1949"/>
      <c r="S38" s="1803">
        <v>45880.68</v>
      </c>
      <c r="T38" s="1949"/>
      <c r="U38" s="1803">
        <v>52112.56</v>
      </c>
      <c r="V38" s="1949"/>
      <c r="W38" s="1803">
        <v>353154.44</v>
      </c>
      <c r="X38" s="1949"/>
      <c r="Y38" s="1803">
        <v>370089.40999999968</v>
      </c>
      <c r="Z38" s="1949"/>
      <c r="AA38" s="1803">
        <v>1695049.2199999997</v>
      </c>
      <c r="AB38" s="1949"/>
      <c r="AC38" s="388"/>
      <c r="AD38" s="1803">
        <v>80550.700000000186</v>
      </c>
      <c r="AE38" s="1839">
        <v>7.096003621623612E-4</v>
      </c>
      <c r="AF38" s="1803">
        <v>152039.65999999968</v>
      </c>
      <c r="AG38" s="1721">
        <v>1.3092176103136402E-3</v>
      </c>
      <c r="AH38" s="1803">
        <v>170815.54000000004</v>
      </c>
      <c r="AI38" s="1721">
        <v>1.0601673822683991E-3</v>
      </c>
      <c r="AJ38" s="1803">
        <v>212096.25000000023</v>
      </c>
      <c r="AK38" s="1721">
        <v>1.4965091331330177E-3</v>
      </c>
      <c r="AL38" s="1803">
        <v>241184.44999999995</v>
      </c>
      <c r="AM38" s="1721">
        <v>1.8642362463061528E-3</v>
      </c>
      <c r="AN38" s="1803">
        <v>-1737770.97</v>
      </c>
      <c r="AO38" s="1721">
        <v>-1.265197234096963E-2</v>
      </c>
      <c r="AP38" s="1803">
        <v>2035043.5999999999</v>
      </c>
      <c r="AQ38" s="1721">
        <v>1.423453243041364E-2</v>
      </c>
      <c r="AR38" s="1803">
        <v>248724</v>
      </c>
      <c r="AS38" s="1721">
        <v>1.7225757485987703E-3</v>
      </c>
      <c r="AT38" s="1803">
        <v>530692.9599999995</v>
      </c>
      <c r="AU38" s="1839">
        <v>3.1740047017697784E-3</v>
      </c>
      <c r="AV38" s="1803">
        <v>263749.52</v>
      </c>
      <c r="AW38" s="1839">
        <v>1.0089046645082101E-3</v>
      </c>
      <c r="AX38" s="1803">
        <v>398606.83000000007</v>
      </c>
      <c r="AY38" s="1949"/>
      <c r="AZ38" s="1803">
        <v>472068.7799999998</v>
      </c>
      <c r="BA38" s="1949"/>
      <c r="BB38" s="1803">
        <v>3067801.3199999994</v>
      </c>
      <c r="BC38" s="1839">
        <v>1.7169984488260364E-3</v>
      </c>
      <c r="BE38" s="1128">
        <v>3067801.3199999994</v>
      </c>
      <c r="BF38" s="388"/>
      <c r="BG38" s="1803">
        <v>196624.52000000002</v>
      </c>
      <c r="BH38" s="1839">
        <v>1.0964988631386693E-3</v>
      </c>
      <c r="BI38" s="1803">
        <v>560441.89999999967</v>
      </c>
      <c r="BJ38" s="1721">
        <v>3.2599473318228691E-3</v>
      </c>
      <c r="BK38" s="1803">
        <v>511293.88000000012</v>
      </c>
      <c r="BL38" s="1721">
        <v>2.6443280429201002E-3</v>
      </c>
      <c r="BM38" s="1803">
        <v>399412.89999999967</v>
      </c>
      <c r="BN38" s="1721">
        <v>2.5038945583818538E-3</v>
      </c>
      <c r="BO38" s="1803">
        <v>683923.12999999966</v>
      </c>
      <c r="BP38" s="1721">
        <v>4.7459199642314572E-3</v>
      </c>
      <c r="BQ38" s="1803">
        <v>455777.73</v>
      </c>
      <c r="BR38" s="1721">
        <v>2.5818470013969381E-3</v>
      </c>
      <c r="BS38" s="1803">
        <v>406501.73999999976</v>
      </c>
      <c r="BT38" s="1721">
        <v>2.5973780834630494E-3</v>
      </c>
      <c r="BU38" s="1803">
        <v>323926.68999999994</v>
      </c>
      <c r="BV38" s="1721">
        <v>1.929329045934632E-3</v>
      </c>
      <c r="BW38" s="1803">
        <v>2387427.69</v>
      </c>
      <c r="BX38" s="1839">
        <v>1.3322175074377716E-2</v>
      </c>
      <c r="BY38" s="1803">
        <v>471612.45999999996</v>
      </c>
      <c r="BZ38" s="1839">
        <v>1.9677300404598039E-3</v>
      </c>
      <c r="CA38" s="1803">
        <v>542144.45000000019</v>
      </c>
      <c r="CB38" s="1949"/>
      <c r="CC38" s="1803">
        <v>293814.79000000004</v>
      </c>
      <c r="CD38" s="1949"/>
      <c r="CE38" s="1803">
        <v>7232901.8199999994</v>
      </c>
      <c r="CF38" s="1839">
        <v>3.3777219304945406E-3</v>
      </c>
      <c r="CH38" s="1128">
        <v>7232901.879999999</v>
      </c>
      <c r="CI38" s="388"/>
      <c r="CJ38" s="1803">
        <v>365144.64000000013</v>
      </c>
      <c r="CK38" s="1839">
        <v>2.494762063919628E-3</v>
      </c>
      <c r="CL38" s="1803">
        <v>534009.90999999968</v>
      </c>
      <c r="CM38" s="1721">
        <v>3.5438482034017603E-3</v>
      </c>
      <c r="CN38" s="1803">
        <v>128966.54999999981</v>
      </c>
      <c r="CO38" s="1721">
        <v>7.3218318190820667E-4</v>
      </c>
      <c r="CP38" s="1803">
        <v>158207.95999999996</v>
      </c>
      <c r="CQ38" s="1721">
        <v>8.9660949716947869E-4</v>
      </c>
      <c r="CR38" s="1803">
        <v>199226.56999999983</v>
      </c>
      <c r="CS38" s="1721">
        <v>1.3007033657993861E-3</v>
      </c>
      <c r="CT38" s="1803">
        <v>251819.63999999966</v>
      </c>
      <c r="CU38" s="1721">
        <v>1.5897009976586433E-3</v>
      </c>
      <c r="CV38" s="1803">
        <v>169746.01000000024</v>
      </c>
      <c r="CW38" s="1721">
        <v>8.8368432918367026E-4</v>
      </c>
      <c r="CX38" s="1803">
        <v>305160.63000000035</v>
      </c>
      <c r="CY38" s="1721">
        <v>1.9062173842610145E-3</v>
      </c>
      <c r="CZ38" s="1803">
        <v>106149.43999999948</v>
      </c>
      <c r="DA38" s="1839">
        <v>6.8390184052805351E-4</v>
      </c>
      <c r="DB38" s="1803">
        <v>169889.2799999998</v>
      </c>
      <c r="DC38" s="1839">
        <v>6.4844002698864322E-4</v>
      </c>
      <c r="DD38" s="1803">
        <v>317770.39999999991</v>
      </c>
      <c r="DE38" s="1839">
        <v>1.4668574122308549E-3</v>
      </c>
      <c r="DF38" s="1803">
        <v>9161996.6700000018</v>
      </c>
      <c r="DG38" s="1839">
        <v>7.9192464444997029E-2</v>
      </c>
      <c r="DH38" s="1803">
        <v>11868087.700000001</v>
      </c>
      <c r="DI38" s="1839">
        <v>5.7530306487130678E-3</v>
      </c>
      <c r="DK38" s="1128">
        <v>11868087.700000001</v>
      </c>
      <c r="DL38" s="388"/>
      <c r="DM38" s="1803">
        <v>276107.14000000013</v>
      </c>
      <c r="DN38" s="1839">
        <v>1.6213032378754584E-3</v>
      </c>
      <c r="DO38" s="1803">
        <v>449700.70999999996</v>
      </c>
      <c r="DP38" s="1950">
        <v>3.0401263453800663E-3</v>
      </c>
      <c r="DQ38" s="1803">
        <v>348843.15999999922</v>
      </c>
      <c r="DR38" s="1950">
        <v>2.8178715636646896E-3</v>
      </c>
      <c r="DS38" s="1803">
        <v>219434.5</v>
      </c>
      <c r="DT38" s="1950">
        <v>1.3537824577854192E-3</v>
      </c>
      <c r="DU38" s="1803">
        <v>202550.22999999952</v>
      </c>
      <c r="DV38" s="1950">
        <v>1.088626655553446E-3</v>
      </c>
      <c r="DW38" s="1803">
        <v>201959.88999999943</v>
      </c>
      <c r="DX38" s="1721">
        <v>1.8466118477794265E-3</v>
      </c>
      <c r="DY38" s="1803">
        <v>218903.11000000034</v>
      </c>
      <c r="DZ38" s="1721">
        <v>1.4464379805931935E-3</v>
      </c>
      <c r="EA38" s="1803">
        <v>198467.20999999996</v>
      </c>
      <c r="EB38" s="1721">
        <v>1.4325602705309122E-3</v>
      </c>
      <c r="EC38" s="1803">
        <v>231006.97999999998</v>
      </c>
      <c r="ED38" s="1839">
        <v>1.4509895942343876E-3</v>
      </c>
      <c r="EE38" s="1803">
        <v>168961.41999999946</v>
      </c>
      <c r="EF38" s="1839">
        <v>1.0388186855739459E-3</v>
      </c>
      <c r="EG38" s="1803">
        <v>242653.62000000011</v>
      </c>
      <c r="EH38" s="1839">
        <v>1.4157759994318851E-3</v>
      </c>
      <c r="EI38" s="1803">
        <v>310844.51</v>
      </c>
      <c r="EJ38" s="1839">
        <v>2.4627291354168503E-3</v>
      </c>
      <c r="EK38" s="1803">
        <v>3069432.4799999977</v>
      </c>
      <c r="EL38" s="1839">
        <v>1.6968671971664794E-3</v>
      </c>
      <c r="EN38" s="1930">
        <v>-1.3969838619232178E-8</v>
      </c>
      <c r="EQ38" s="464"/>
    </row>
    <row r="39" spans="1:147" ht="15">
      <c r="A39" s="1838" t="s">
        <v>136</v>
      </c>
      <c r="B39" s="388"/>
      <c r="C39" s="1946"/>
      <c r="D39" s="1951"/>
      <c r="E39" s="1946"/>
      <c r="F39" s="1951"/>
      <c r="G39" s="1946"/>
      <c r="H39" s="1951"/>
      <c r="I39" s="1946"/>
      <c r="J39" s="1951"/>
      <c r="K39" s="1946"/>
      <c r="L39" s="1951"/>
      <c r="M39" s="1946"/>
      <c r="N39" s="1951"/>
      <c r="O39" s="1946"/>
      <c r="P39" s="1951"/>
      <c r="Q39" s="1946"/>
      <c r="R39" s="1951"/>
      <c r="S39" s="1946"/>
      <c r="T39" s="1951"/>
      <c r="U39" s="1803"/>
      <c r="V39" s="1951"/>
      <c r="W39" s="1946"/>
      <c r="X39" s="1951"/>
      <c r="Y39" s="1946"/>
      <c r="Z39" s="1951"/>
      <c r="AA39" s="1946"/>
      <c r="AB39" s="1951"/>
      <c r="AC39" s="388"/>
      <c r="AD39" s="1803">
        <v>0</v>
      </c>
      <c r="AE39" s="1839" t="e">
        <v>#DIV/0!</v>
      </c>
      <c r="AF39" s="1803">
        <v>0</v>
      </c>
      <c r="AG39" s="1721" t="e">
        <v>#DIV/0!</v>
      </c>
      <c r="AH39" s="1803">
        <v>0</v>
      </c>
      <c r="AI39" s="1721" t="e">
        <v>#DIV/0!</v>
      </c>
      <c r="AJ39" s="1803">
        <v>0</v>
      </c>
      <c r="AK39" s="1721" t="e">
        <v>#DIV/0!</v>
      </c>
      <c r="AL39" s="1803">
        <v>0</v>
      </c>
      <c r="AM39" s="1721" t="e">
        <v>#DIV/0!</v>
      </c>
      <c r="AN39" s="1803">
        <v>0</v>
      </c>
      <c r="AO39" s="1721" t="e">
        <v>#DIV/0!</v>
      </c>
      <c r="AP39" s="1803">
        <v>0</v>
      </c>
      <c r="AQ39" s="1721" t="e">
        <v>#DIV/0!</v>
      </c>
      <c r="AR39" s="1803">
        <v>0</v>
      </c>
      <c r="AS39" s="1721" t="e">
        <v>#DIV/0!</v>
      </c>
      <c r="AT39" s="1803">
        <v>0</v>
      </c>
      <c r="AU39" s="1839" t="e">
        <v>#DIV/0!</v>
      </c>
      <c r="AV39" s="1803">
        <v>0</v>
      </c>
      <c r="AW39" s="1839" t="e">
        <v>#DIV/0!</v>
      </c>
      <c r="AX39" s="1803">
        <v>0</v>
      </c>
      <c r="AY39" s="1951"/>
      <c r="AZ39" s="1803">
        <v>0</v>
      </c>
      <c r="BA39" s="1951"/>
      <c r="BB39" s="1803">
        <v>0</v>
      </c>
      <c r="BC39" s="1839" t="e">
        <v>#DIV/0!</v>
      </c>
      <c r="BE39" s="1128">
        <v>0</v>
      </c>
      <c r="BF39" s="388"/>
      <c r="BG39" s="1803">
        <v>0</v>
      </c>
      <c r="BH39" s="1839" t="e">
        <v>#DIV/0!</v>
      </c>
      <c r="BI39" s="1803"/>
      <c r="BJ39" s="1721" t="e">
        <v>#DIV/0!</v>
      </c>
      <c r="BK39" s="1803"/>
      <c r="BL39" s="1721" t="e">
        <v>#DIV/0!</v>
      </c>
      <c r="BM39" s="1803"/>
      <c r="BN39" s="1721" t="e">
        <v>#DIV/0!</v>
      </c>
      <c r="BO39" s="1803">
        <v>0</v>
      </c>
      <c r="BP39" s="1721" t="e">
        <v>#DIV/0!</v>
      </c>
      <c r="BQ39" s="1803">
        <v>0</v>
      </c>
      <c r="BR39" s="1721" t="e">
        <v>#DIV/0!</v>
      </c>
      <c r="BS39" s="1803">
        <v>0</v>
      </c>
      <c r="BT39" s="1721" t="e">
        <v>#DIV/0!</v>
      </c>
      <c r="BU39" s="1803">
        <v>0</v>
      </c>
      <c r="BV39" s="1721" t="e">
        <v>#DIV/0!</v>
      </c>
      <c r="BW39" s="1803">
        <v>0</v>
      </c>
      <c r="BX39" s="1839" t="e">
        <v>#DIV/0!</v>
      </c>
      <c r="BY39" s="1803">
        <v>0</v>
      </c>
      <c r="BZ39" s="1839" t="e">
        <v>#DIV/0!</v>
      </c>
      <c r="CA39" s="1803">
        <v>0</v>
      </c>
      <c r="CB39" s="1951"/>
      <c r="CC39" s="1803">
        <v>0</v>
      </c>
      <c r="CD39" s="1951"/>
      <c r="CE39" s="1803">
        <v>0.01</v>
      </c>
      <c r="CF39" s="1839" t="e">
        <v>#DIV/0!</v>
      </c>
      <c r="CH39" s="1128">
        <v>0</v>
      </c>
      <c r="CI39" s="388"/>
      <c r="CJ39" s="1803">
        <v>0</v>
      </c>
      <c r="CK39" s="1839">
        <v>0</v>
      </c>
      <c r="CL39" s="1803">
        <v>0</v>
      </c>
      <c r="CM39" s="1721">
        <v>0</v>
      </c>
      <c r="CN39" s="1803">
        <v>0</v>
      </c>
      <c r="CO39" s="1721">
        <v>0</v>
      </c>
      <c r="CP39" s="1803">
        <v>0</v>
      </c>
      <c r="CQ39" s="1721">
        <v>0</v>
      </c>
      <c r="CR39" s="1803">
        <v>0</v>
      </c>
      <c r="CS39" s="1721">
        <v>0</v>
      </c>
      <c r="CT39" s="1803">
        <v>0</v>
      </c>
      <c r="CU39" s="1721">
        <v>0</v>
      </c>
      <c r="CV39" s="1803">
        <v>0</v>
      </c>
      <c r="CW39" s="1721">
        <v>0</v>
      </c>
      <c r="CX39" s="1803">
        <v>0</v>
      </c>
      <c r="CY39" s="1721">
        <v>0</v>
      </c>
      <c r="CZ39" s="1803">
        <v>0</v>
      </c>
      <c r="DA39" s="1839">
        <v>0</v>
      </c>
      <c r="DB39" s="1803">
        <v>0</v>
      </c>
      <c r="DC39" s="1839">
        <v>0</v>
      </c>
      <c r="DD39" s="1803">
        <v>0</v>
      </c>
      <c r="DE39" s="1839">
        <v>0</v>
      </c>
      <c r="DF39" s="1803">
        <v>0</v>
      </c>
      <c r="DG39" s="1839">
        <v>0</v>
      </c>
      <c r="DH39" s="1803">
        <v>0</v>
      </c>
      <c r="DI39" s="1839">
        <v>0</v>
      </c>
      <c r="DK39" s="1128">
        <v>0</v>
      </c>
      <c r="DL39" s="388"/>
      <c r="DM39" s="1803">
        <v>0</v>
      </c>
      <c r="DN39" s="1839">
        <v>0</v>
      </c>
      <c r="DO39" s="1803">
        <v>0</v>
      </c>
      <c r="DP39" s="1950">
        <v>0</v>
      </c>
      <c r="DQ39" s="1803">
        <v>0</v>
      </c>
      <c r="DR39" s="1950">
        <v>0</v>
      </c>
      <c r="DS39" s="1803">
        <v>0</v>
      </c>
      <c r="DT39" s="1950">
        <v>0</v>
      </c>
      <c r="DU39" s="1803">
        <v>0</v>
      </c>
      <c r="DV39" s="1950">
        <v>0</v>
      </c>
      <c r="DW39" s="1803">
        <v>0</v>
      </c>
      <c r="DX39" s="1721">
        <v>0</v>
      </c>
      <c r="DY39" s="1803">
        <v>0</v>
      </c>
      <c r="DZ39" s="1721">
        <v>0</v>
      </c>
      <c r="EA39" s="1803">
        <v>0</v>
      </c>
      <c r="EB39" s="1721">
        <v>0</v>
      </c>
      <c r="EC39" s="1803">
        <v>0</v>
      </c>
      <c r="ED39" s="1839">
        <v>0</v>
      </c>
      <c r="EE39" s="1803">
        <v>0</v>
      </c>
      <c r="EF39" s="1839">
        <v>0</v>
      </c>
      <c r="EG39" s="1803">
        <v>0</v>
      </c>
      <c r="EH39" s="1839">
        <v>0</v>
      </c>
      <c r="EI39" s="1803">
        <v>0</v>
      </c>
      <c r="EJ39" s="1839">
        <v>0</v>
      </c>
      <c r="EK39" s="1803">
        <v>0</v>
      </c>
      <c r="EL39" s="1839">
        <v>0</v>
      </c>
      <c r="EN39" s="1930">
        <v>0</v>
      </c>
      <c r="EQ39" s="464"/>
    </row>
    <row r="40" spans="1:147" ht="16" thickBot="1">
      <c r="A40" s="1952" t="s">
        <v>137</v>
      </c>
      <c r="B40" s="388"/>
      <c r="C40" s="1953">
        <v>-19.66</v>
      </c>
      <c r="D40" s="1954"/>
      <c r="E40" s="1953">
        <v>-18.97</v>
      </c>
      <c r="F40" s="1954"/>
      <c r="G40" s="1953">
        <v>-15.03</v>
      </c>
      <c r="H40" s="1954"/>
      <c r="I40" s="1953">
        <v>-14.71</v>
      </c>
      <c r="J40" s="1954"/>
      <c r="K40" s="1953">
        <v>-32.04</v>
      </c>
      <c r="L40" s="1954"/>
      <c r="M40" s="1953">
        <v>-59</v>
      </c>
      <c r="N40" s="1954"/>
      <c r="O40" s="1953">
        <v>-101.7</v>
      </c>
      <c r="P40" s="1954"/>
      <c r="Q40" s="1953">
        <v>-42.24</v>
      </c>
      <c r="R40" s="1954"/>
      <c r="S40" s="1953">
        <v>-14.52</v>
      </c>
      <c r="T40" s="1954"/>
      <c r="U40" s="1803">
        <v>-222093.99</v>
      </c>
      <c r="V40" s="1954"/>
      <c r="W40" s="1953">
        <v>221586.46</v>
      </c>
      <c r="X40" s="1954"/>
      <c r="Y40" s="1953">
        <v>-99.86</v>
      </c>
      <c r="Z40" s="1954"/>
      <c r="AA40" s="1953">
        <v>-925.25999999999419</v>
      </c>
      <c r="AB40" s="1954"/>
      <c r="AC40" s="388"/>
      <c r="AD40" s="1803">
        <v>-110.9</v>
      </c>
      <c r="AE40" s="1839">
        <v>-9.7695836490316887E-7</v>
      </c>
      <c r="AF40" s="1803">
        <v>-89.1</v>
      </c>
      <c r="AG40" s="1721">
        <v>-7.672425015877146E-7</v>
      </c>
      <c r="AH40" s="1803">
        <v>-83.65</v>
      </c>
      <c r="AI40" s="1721">
        <v>-5.1917408408363524E-7</v>
      </c>
      <c r="AJ40" s="1803">
        <v>8.0399999999999991</v>
      </c>
      <c r="AK40" s="1721">
        <v>5.6728647632334124E-8</v>
      </c>
      <c r="AL40" s="1803">
        <v>-4.2800000000000011</v>
      </c>
      <c r="AM40" s="1721">
        <v>-3.3082278456137361E-8</v>
      </c>
      <c r="AN40" s="1803">
        <v>-51.569999999999993</v>
      </c>
      <c r="AO40" s="1721">
        <v>-3.754592664324481E-7</v>
      </c>
      <c r="AP40" s="1803">
        <v>-1110.71</v>
      </c>
      <c r="AQ40" s="1721">
        <v>-7.7690903112762471E-6</v>
      </c>
      <c r="AR40" s="1803">
        <v>-1346.76</v>
      </c>
      <c r="AS40" s="1721">
        <v>-9.3271904407410618E-6</v>
      </c>
      <c r="AT40" s="1803">
        <v>-705.85</v>
      </c>
      <c r="AU40" s="1839">
        <v>-4.221595889917591E-6</v>
      </c>
      <c r="AV40" s="1803">
        <v>-715.42</v>
      </c>
      <c r="AW40" s="1839">
        <v>-2.7366517106171926E-6</v>
      </c>
      <c r="AX40" s="1803">
        <v>-3581.27</v>
      </c>
      <c r="AY40" s="1954"/>
      <c r="AZ40" s="1803">
        <v>-23376.01</v>
      </c>
      <c r="BA40" s="1954"/>
      <c r="BB40" s="1803">
        <v>-31167.479999999996</v>
      </c>
      <c r="BC40" s="1839">
        <v>-1.7443931086716044E-5</v>
      </c>
      <c r="BE40" s="1128">
        <v>-31167.479999999996</v>
      </c>
      <c r="BF40" s="388"/>
      <c r="BG40" s="1803">
        <v>-556.17000000000007</v>
      </c>
      <c r="BH40" s="1839">
        <v>-3.10154503480687E-6</v>
      </c>
      <c r="BI40" s="1803">
        <v>-2398.27</v>
      </c>
      <c r="BJ40" s="1721">
        <v>-1.3950123799613907E-5</v>
      </c>
      <c r="BK40" s="1803">
        <v>-1159.99</v>
      </c>
      <c r="BL40" s="1721">
        <v>-5.9992785097893426E-6</v>
      </c>
      <c r="BM40" s="1803">
        <v>-1002.27</v>
      </c>
      <c r="BN40" s="1721">
        <v>-6.2831681175780319E-6</v>
      </c>
      <c r="BO40" s="1803">
        <v>-1454.7199999999998</v>
      </c>
      <c r="BP40" s="1721">
        <v>-1.0094679339718761E-5</v>
      </c>
      <c r="BQ40" s="1803">
        <v>-1195.2800000000002</v>
      </c>
      <c r="BR40" s="1721">
        <v>-6.7709102062308595E-6</v>
      </c>
      <c r="BS40" s="1803">
        <v>-1906.04</v>
      </c>
      <c r="BT40" s="1721">
        <v>-1.2178807702530163E-5</v>
      </c>
      <c r="BU40" s="1803">
        <v>-1915.1699999999998</v>
      </c>
      <c r="BV40" s="1721">
        <v>-1.1406880701626129E-5</v>
      </c>
      <c r="BW40" s="1803">
        <v>-1012452.15</v>
      </c>
      <c r="BX40" s="1839">
        <v>-5.6496223333700754E-3</v>
      </c>
      <c r="BY40" s="1803">
        <v>-1582.56</v>
      </c>
      <c r="BZ40" s="1839">
        <v>-6.6029868100390469E-6</v>
      </c>
      <c r="CA40" s="1803">
        <v>-1264.96</v>
      </c>
      <c r="CB40" s="1954"/>
      <c r="CC40" s="1803">
        <v>-1090.2199999999998</v>
      </c>
      <c r="CD40" s="1954"/>
      <c r="CE40" s="1803">
        <v>-1027977.8</v>
      </c>
      <c r="CF40" s="1839">
        <v>-4.8005949002658118E-4</v>
      </c>
      <c r="CH40" s="1128">
        <v>-1027977.8</v>
      </c>
      <c r="CI40" s="388"/>
      <c r="CJ40" s="1803">
        <v>-801.33</v>
      </c>
      <c r="CK40" s="1839">
        <v>-5.4748925923730249E-6</v>
      </c>
      <c r="CL40" s="1803">
        <v>-714.72</v>
      </c>
      <c r="CM40" s="1721">
        <v>-4.7430939772921214E-6</v>
      </c>
      <c r="CN40" s="1803">
        <v>-442.91999999999996</v>
      </c>
      <c r="CO40" s="1721">
        <v>-2.5145944815208543E-6</v>
      </c>
      <c r="CP40" s="1803">
        <v>-783.03</v>
      </c>
      <c r="CQ40" s="1721">
        <v>-4.4376536715890717E-6</v>
      </c>
      <c r="CR40" s="1803">
        <v>-553.30000000000007</v>
      </c>
      <c r="CS40" s="1721">
        <v>-3.6123654204195806E-6</v>
      </c>
      <c r="CT40" s="1803">
        <v>-170.79</v>
      </c>
      <c r="CU40" s="1721">
        <v>-1.0781725896761668E-6</v>
      </c>
      <c r="CV40" s="1803">
        <v>-430.28</v>
      </c>
      <c r="CW40" s="1721">
        <v>-2.2400037159114911E-6</v>
      </c>
      <c r="CX40" s="1803">
        <v>-372.92</v>
      </c>
      <c r="CY40" s="1721">
        <v>-2.3294832853720899E-6</v>
      </c>
      <c r="CZ40" s="1803">
        <v>-379.13</v>
      </c>
      <c r="DA40" s="1839">
        <v>-2.4426667234363385E-6</v>
      </c>
      <c r="DB40" s="1803">
        <v>-365.07</v>
      </c>
      <c r="DC40" s="1839">
        <v>-1.3934134081487911E-6</v>
      </c>
      <c r="DD40" s="1803">
        <v>-373.74</v>
      </c>
      <c r="DE40" s="1839">
        <v>-1.7252182369634173E-6</v>
      </c>
      <c r="DF40" s="1803">
        <v>-1339.75</v>
      </c>
      <c r="DG40" s="1839">
        <v>-1.1580238245184251E-5</v>
      </c>
      <c r="DH40" s="1803">
        <v>-6726.98</v>
      </c>
      <c r="DI40" s="1839">
        <v>-3.2608894618532203E-6</v>
      </c>
      <c r="DK40" s="1128">
        <v>-6726.98</v>
      </c>
      <c r="DL40" s="388"/>
      <c r="DM40" s="1803">
        <v>-5067.45</v>
      </c>
      <c r="DN40" s="1839">
        <v>-2.9756105158207745E-5</v>
      </c>
      <c r="DO40" s="1803">
        <v>-974.81999999999994</v>
      </c>
      <c r="DP40" s="1950">
        <v>-6.5901073716414551E-6</v>
      </c>
      <c r="DQ40" s="1803">
        <v>-305.65999999999997</v>
      </c>
      <c r="DR40" s="1950">
        <v>-2.4690483314901484E-6</v>
      </c>
      <c r="DS40" s="1803">
        <v>-369.21999999999997</v>
      </c>
      <c r="DT40" s="1950">
        <v>-2.2778713423073055E-6</v>
      </c>
      <c r="DU40" s="1803">
        <v>-412.84000000000003</v>
      </c>
      <c r="DV40" s="1950">
        <v>-2.2188502500277871E-6</v>
      </c>
      <c r="DW40" s="1803">
        <v>-373.17999999999995</v>
      </c>
      <c r="DX40" s="1721">
        <v>-3.4121557966501574E-6</v>
      </c>
      <c r="DY40" s="1803">
        <v>-518.88</v>
      </c>
      <c r="DZ40" s="1721">
        <v>-3.4285841775852119E-6</v>
      </c>
      <c r="EA40" s="1803">
        <v>-543.87</v>
      </c>
      <c r="EB40" s="1721">
        <v>-3.9257192880055473E-6</v>
      </c>
      <c r="EC40" s="1803">
        <v>-365.94</v>
      </c>
      <c r="ED40" s="1839">
        <v>-2.2985241922738951E-6</v>
      </c>
      <c r="EE40" s="1803">
        <v>-421.56999999999994</v>
      </c>
      <c r="EF40" s="1839">
        <v>-2.5919218320810142E-6</v>
      </c>
      <c r="EG40" s="1803">
        <v>-365.17</v>
      </c>
      <c r="EH40" s="1839">
        <v>-2.1306046112666331E-6</v>
      </c>
      <c r="EI40" s="1803">
        <v>-361.9</v>
      </c>
      <c r="EJ40" s="1839">
        <v>-2.8672266854812976E-6</v>
      </c>
      <c r="EK40" s="1803">
        <v>-10080.5</v>
      </c>
      <c r="EL40" s="1839">
        <v>-5.5727792979621786E-6</v>
      </c>
      <c r="EN40" s="1930">
        <v>0</v>
      </c>
      <c r="EQ40" s="464"/>
    </row>
    <row r="41" spans="1:147" ht="14" thickBot="1">
      <c r="A41" s="1827" t="s">
        <v>138</v>
      </c>
      <c r="B41" s="388"/>
      <c r="C41" s="1955">
        <v>137260.19</v>
      </c>
      <c r="D41" s="1853">
        <v>1.4189252804890082E-3</v>
      </c>
      <c r="E41" s="1955">
        <v>76813.62</v>
      </c>
      <c r="F41" s="1853">
        <v>7.3922380615751846E-4</v>
      </c>
      <c r="G41" s="1955">
        <v>81576.47</v>
      </c>
      <c r="H41" s="1853">
        <v>7.4568888125961573E-4</v>
      </c>
      <c r="I41" s="1955">
        <v>55294.340000000004</v>
      </c>
      <c r="J41" s="1853">
        <v>5.2660328640583714E-4</v>
      </c>
      <c r="K41" s="1955">
        <v>98164.040000000008</v>
      </c>
      <c r="L41" s="1853">
        <v>8.423616221308654E-4</v>
      </c>
      <c r="M41" s="1955">
        <v>136626.39000000001</v>
      </c>
      <c r="N41" s="1853">
        <v>1.049836543196661E-3</v>
      </c>
      <c r="O41" s="1955">
        <v>98956.19</v>
      </c>
      <c r="P41" s="1853">
        <v>8.6160596921050535E-4</v>
      </c>
      <c r="Q41" s="1955">
        <v>188817.54</v>
      </c>
      <c r="R41" s="1853">
        <v>1.6356594311761384E-3</v>
      </c>
      <c r="S41" s="1955">
        <v>45866.16</v>
      </c>
      <c r="T41" s="1853">
        <v>4.4730619572253244E-4</v>
      </c>
      <c r="U41" s="1955">
        <v>-169981.43</v>
      </c>
      <c r="V41" s="1853">
        <v>-1.1657856403595357E-3</v>
      </c>
      <c r="W41" s="1955">
        <v>574740.9</v>
      </c>
      <c r="X41" s="1853">
        <v>2.645907273657727E-3</v>
      </c>
      <c r="Y41" s="1955">
        <v>369989.5499999997</v>
      </c>
      <c r="Z41" s="1853">
        <v>5.6723922463490801E-3</v>
      </c>
      <c r="AA41" s="1955">
        <v>1694123.96</v>
      </c>
      <c r="AB41" s="1853">
        <v>1.1906953917950644E-3</v>
      </c>
      <c r="AC41" s="388"/>
      <c r="AD41" s="1956">
        <v>80439.800000000192</v>
      </c>
      <c r="AE41" s="1846">
        <v>7.0862340379745806E-4</v>
      </c>
      <c r="AF41" s="1956">
        <v>151950.55999999968</v>
      </c>
      <c r="AG41" s="1853">
        <v>1.3084503678120526E-3</v>
      </c>
      <c r="AH41" s="1956">
        <v>170731.89000000004</v>
      </c>
      <c r="AI41" s="1853">
        <v>1.0596482081843153E-3</v>
      </c>
      <c r="AJ41" s="1956">
        <v>212104.29000000024</v>
      </c>
      <c r="AK41" s="1853">
        <v>1.4965658617806499E-3</v>
      </c>
      <c r="AL41" s="1956">
        <v>241180.16999999995</v>
      </c>
      <c r="AM41" s="1853">
        <v>1.8642031640276968E-3</v>
      </c>
      <c r="AN41" s="1956">
        <v>-1737822.54</v>
      </c>
      <c r="AO41" s="1853">
        <v>-1.2652347800236064E-2</v>
      </c>
      <c r="AP41" s="1956">
        <v>2033932.89</v>
      </c>
      <c r="AQ41" s="1853">
        <v>1.4226763340102363E-2</v>
      </c>
      <c r="AR41" s="1956">
        <v>247377.24</v>
      </c>
      <c r="AS41" s="1853">
        <v>1.7132485581580292E-3</v>
      </c>
      <c r="AT41" s="1956">
        <v>529987.10999999952</v>
      </c>
      <c r="AU41" s="1846">
        <v>3.1697831058798611E-3</v>
      </c>
      <c r="AV41" s="1956">
        <v>263034.10000000003</v>
      </c>
      <c r="AW41" s="1846">
        <v>1.0061680127975928E-3</v>
      </c>
      <c r="AX41" s="1956">
        <v>395025.56000000006</v>
      </c>
      <c r="AY41" s="1853">
        <v>2.2418184595754983E-3</v>
      </c>
      <c r="AZ41" s="1956">
        <v>448692.76999999979</v>
      </c>
      <c r="BA41" s="1853">
        <v>4.707337610757918E-3</v>
      </c>
      <c r="BB41" s="1955">
        <v>3036633.84</v>
      </c>
      <c r="BC41" s="1957">
        <v>1.6995545177393206E-3</v>
      </c>
      <c r="BE41" s="1128">
        <v>3036633.84</v>
      </c>
      <c r="BF41" s="388"/>
      <c r="BG41" s="1956">
        <v>196068.35</v>
      </c>
      <c r="BH41" s="1846">
        <v>1.0933973738699956E-3</v>
      </c>
      <c r="BI41" s="1956">
        <v>558043.62999999966</v>
      </c>
      <c r="BJ41" s="1853">
        <v>3.2459972080232553E-3</v>
      </c>
      <c r="BK41" s="1956">
        <v>510133.89000000013</v>
      </c>
      <c r="BL41" s="1853">
        <v>2.6383287644103112E-3</v>
      </c>
      <c r="BM41" s="1956">
        <v>398410.62999999966</v>
      </c>
      <c r="BN41" s="1853">
        <v>2.4976113902642756E-3</v>
      </c>
      <c r="BO41" s="1956">
        <v>682468.40999999968</v>
      </c>
      <c r="BP41" s="1853">
        <v>4.7358252848917386E-3</v>
      </c>
      <c r="BQ41" s="1956">
        <v>454582.44999999995</v>
      </c>
      <c r="BR41" s="1853">
        <v>2.5750760911907073E-3</v>
      </c>
      <c r="BS41" s="1956">
        <v>404595.69999999978</v>
      </c>
      <c r="BT41" s="1853">
        <v>2.5851992757605193E-3</v>
      </c>
      <c r="BU41" s="1956">
        <v>322011.51999999996</v>
      </c>
      <c r="BV41" s="1853">
        <v>1.917922165233006E-3</v>
      </c>
      <c r="BW41" s="1956">
        <v>1374975.54</v>
      </c>
      <c r="BX41" s="1846">
        <v>7.6725527410076415E-3</v>
      </c>
      <c r="BY41" s="1956">
        <v>470029.89999999997</v>
      </c>
      <c r="BZ41" s="1846">
        <v>1.9611270536497652E-3</v>
      </c>
      <c r="CA41" s="1956">
        <v>540879.49000000022</v>
      </c>
      <c r="CB41" s="1853">
        <v>1.9599911762366406E-3</v>
      </c>
      <c r="CC41" s="1956">
        <v>292724.57000000007</v>
      </c>
      <c r="CD41" s="1853">
        <v>3.0064610150458714E-3</v>
      </c>
      <c r="CE41" s="1956">
        <v>6204924.0299999993</v>
      </c>
      <c r="CF41" s="1957">
        <v>2.8976624451378997E-3</v>
      </c>
      <c r="CH41" s="1128">
        <v>6204924.0800000001</v>
      </c>
      <c r="CI41" s="388"/>
      <c r="CJ41" s="1956">
        <v>364343.31000000011</v>
      </c>
      <c r="CK41" s="1846">
        <v>2.4892871713272547E-3</v>
      </c>
      <c r="CL41" s="1956">
        <v>533295.18999999971</v>
      </c>
      <c r="CM41" s="1853">
        <v>3.5391051094244685E-3</v>
      </c>
      <c r="CN41" s="1956">
        <v>128523.62999999982</v>
      </c>
      <c r="CO41" s="1853">
        <v>7.296685874266859E-4</v>
      </c>
      <c r="CP41" s="1956">
        <v>157424.92999999996</v>
      </c>
      <c r="CQ41" s="1853">
        <v>8.9217184349788957E-4</v>
      </c>
      <c r="CR41" s="1956">
        <v>198673.26999999984</v>
      </c>
      <c r="CS41" s="1853">
        <v>1.2970910003789666E-3</v>
      </c>
      <c r="CT41" s="1956">
        <v>251648.84999999966</v>
      </c>
      <c r="CU41" s="1853">
        <v>1.588622825068967E-3</v>
      </c>
      <c r="CV41" s="1956">
        <v>169315.73000000024</v>
      </c>
      <c r="CW41" s="1853">
        <v>8.8144432546775886E-4</v>
      </c>
      <c r="CX41" s="1956">
        <v>304787.71000000037</v>
      </c>
      <c r="CY41" s="1853">
        <v>1.9038879009756426E-3</v>
      </c>
      <c r="CZ41" s="1956">
        <v>105770.30999999947</v>
      </c>
      <c r="DA41" s="1846">
        <v>6.8145917380461711E-4</v>
      </c>
      <c r="DB41" s="1956">
        <v>169524.20999999979</v>
      </c>
      <c r="DC41" s="1846">
        <v>6.4704661358049444E-4</v>
      </c>
      <c r="DD41" s="1956">
        <v>317396.65999999992</v>
      </c>
      <c r="DE41" s="1853">
        <v>1.4651321939938915E-3</v>
      </c>
      <c r="DF41" s="1956">
        <v>9160656.9200000018</v>
      </c>
      <c r="DG41" s="1853">
        <v>7.9180884206751845E-2</v>
      </c>
      <c r="DH41" s="1955">
        <v>11861360.720000001</v>
      </c>
      <c r="DI41" s="1957">
        <v>5.749769759251214E-3</v>
      </c>
      <c r="DK41" s="1128">
        <v>11861360.720000001</v>
      </c>
      <c r="DL41" s="388"/>
      <c r="DM41" s="1956">
        <v>271039.69000000012</v>
      </c>
      <c r="DN41" s="1957">
        <v>1.5915471327172506E-3</v>
      </c>
      <c r="DO41" s="1956">
        <v>448725.88999999996</v>
      </c>
      <c r="DP41" s="1957">
        <v>3.0335362380084249E-3</v>
      </c>
      <c r="DQ41" s="1956">
        <v>348537.49999999924</v>
      </c>
      <c r="DR41" s="1957">
        <v>2.8154025153331996E-3</v>
      </c>
      <c r="DS41" s="1956">
        <v>219065.28</v>
      </c>
      <c r="DT41" s="1957">
        <v>1.3515045864431119E-3</v>
      </c>
      <c r="DU41" s="1956">
        <v>202137.38999999952</v>
      </c>
      <c r="DV41" s="1957">
        <v>1.0864078053034183E-3</v>
      </c>
      <c r="DW41" s="1956">
        <v>201586.70999999944</v>
      </c>
      <c r="DX41" s="1853">
        <v>1.8431996919827762E-3</v>
      </c>
      <c r="DY41" s="1956">
        <v>218384.23000000033</v>
      </c>
      <c r="DZ41" s="1853">
        <v>1.4430093964156083E-3</v>
      </c>
      <c r="EA41" s="1956">
        <v>197923.33999999997</v>
      </c>
      <c r="EB41" s="1853">
        <v>1.4286345512429066E-3</v>
      </c>
      <c r="EC41" s="1956">
        <v>230641.03999999998</v>
      </c>
      <c r="ED41" s="1846">
        <v>1.4486910700421136E-3</v>
      </c>
      <c r="EE41" s="1956">
        <v>168539.84999999945</v>
      </c>
      <c r="EF41" s="1846">
        <v>1.036226763741865E-3</v>
      </c>
      <c r="EG41" s="1956">
        <v>242288.4500000001</v>
      </c>
      <c r="EH41" s="1853">
        <v>1.4136453948206185E-3</v>
      </c>
      <c r="EI41" s="1956">
        <v>310482.61</v>
      </c>
      <c r="EJ41" s="1853">
        <v>2.4598619087313691E-3</v>
      </c>
      <c r="EK41" s="1955">
        <v>3059351.9799999981</v>
      </c>
      <c r="EL41" s="1957">
        <v>1.6912944178685174E-3</v>
      </c>
      <c r="EN41" s="1930">
        <v>-1.3504177331924438E-8</v>
      </c>
      <c r="EQ41" s="464"/>
    </row>
    <row r="42" spans="1:147" ht="30" customHeight="1">
      <c r="A42" s="1684"/>
      <c r="B42" s="388"/>
      <c r="C42" s="1685"/>
      <c r="D42" s="1855"/>
      <c r="E42" s="1685"/>
      <c r="F42" s="1855"/>
      <c r="G42" s="1685"/>
      <c r="H42" s="1855"/>
      <c r="I42" s="1685"/>
      <c r="J42" s="1855"/>
      <c r="K42" s="1685"/>
      <c r="L42" s="1855"/>
      <c r="M42" s="1685"/>
      <c r="N42" s="1855"/>
      <c r="O42" s="1685"/>
      <c r="P42" s="1855"/>
      <c r="Q42" s="1685"/>
      <c r="R42" s="1855"/>
      <c r="S42" s="1685"/>
      <c r="T42" s="1855"/>
      <c r="U42" s="1685"/>
      <c r="V42" s="1855"/>
      <c r="W42" s="1685"/>
      <c r="X42" s="1855"/>
      <c r="Y42" s="1685"/>
      <c r="Z42" s="1855"/>
      <c r="AA42" s="1685"/>
      <c r="AB42" s="1855"/>
      <c r="AC42" s="388"/>
      <c r="AD42" s="1685"/>
      <c r="AE42" s="1855"/>
      <c r="AF42" s="1685"/>
      <c r="AG42" s="1855"/>
      <c r="AH42" s="1685"/>
      <c r="AI42" s="1855"/>
      <c r="AJ42" s="1685"/>
      <c r="AK42" s="1855"/>
      <c r="AL42" s="1685"/>
      <c r="AM42" s="1947"/>
      <c r="AN42" s="1685"/>
      <c r="AO42" s="1947"/>
      <c r="AP42" s="1685"/>
      <c r="AQ42" s="1855"/>
      <c r="AR42" s="1685"/>
      <c r="AS42" s="1855"/>
      <c r="AT42" s="1685"/>
      <c r="AU42" s="1855"/>
      <c r="AV42" s="1685"/>
      <c r="AW42" s="1855"/>
      <c r="AX42" s="1685"/>
      <c r="AY42" s="1855"/>
      <c r="AZ42" s="1685"/>
      <c r="BA42" s="1855"/>
      <c r="BB42" s="1685"/>
      <c r="BC42" s="1855"/>
      <c r="BE42" s="1127">
        <v>0</v>
      </c>
      <c r="BF42" s="388"/>
      <c r="BG42" s="1685"/>
      <c r="BH42" s="1855"/>
      <c r="BI42" s="1685"/>
      <c r="BJ42" s="1855"/>
      <c r="BK42" s="1685"/>
      <c r="BL42" s="1855"/>
      <c r="BM42" s="1685"/>
      <c r="BN42" s="1855"/>
      <c r="BO42" s="1685"/>
      <c r="BP42" s="1855"/>
      <c r="BQ42" s="1685"/>
      <c r="BR42" s="1855"/>
      <c r="BS42" s="1685"/>
      <c r="BT42" s="1855"/>
      <c r="BU42" s="1685"/>
      <c r="BV42" s="1855"/>
      <c r="BW42" s="1685"/>
      <c r="BX42" s="1855"/>
      <c r="BY42" s="1685"/>
      <c r="BZ42" s="1855"/>
      <c r="CA42" s="1685"/>
      <c r="CB42" s="1855"/>
      <c r="CC42" s="1685"/>
      <c r="CD42" s="1855"/>
      <c r="CE42" s="1685"/>
      <c r="CF42" s="1855"/>
      <c r="CH42" s="1128">
        <v>0</v>
      </c>
      <c r="CI42" s="388"/>
      <c r="CJ42" s="1685"/>
      <c r="CK42" s="1855"/>
      <c r="CL42" s="1685"/>
      <c r="CM42" s="1855"/>
      <c r="CN42" s="1685"/>
      <c r="CO42" s="1855"/>
      <c r="CP42" s="1685"/>
      <c r="CQ42" s="1855"/>
      <c r="CR42" s="1685"/>
      <c r="CS42" s="1855"/>
      <c r="CT42" s="1685"/>
      <c r="CU42" s="1855"/>
      <c r="CV42" s="1685"/>
      <c r="CW42" s="1855"/>
      <c r="CX42" s="1685"/>
      <c r="CY42" s="1855"/>
      <c r="CZ42" s="1685"/>
      <c r="DA42" s="1855"/>
      <c r="DB42" s="1685"/>
      <c r="DC42" s="1855"/>
      <c r="DD42" s="1685"/>
      <c r="DE42" s="1855"/>
      <c r="DF42" s="1685"/>
      <c r="DG42" s="1855"/>
      <c r="DH42" s="1685"/>
      <c r="DI42" s="1855"/>
      <c r="DK42" s="1128">
        <v>0</v>
      </c>
      <c r="DL42" s="388"/>
      <c r="DM42" s="1685"/>
      <c r="DN42" s="1855"/>
      <c r="DO42" s="1685"/>
      <c r="DP42" s="1855"/>
      <c r="DQ42" s="1685"/>
      <c r="DR42" s="1855"/>
      <c r="DS42" s="1685"/>
      <c r="DT42" s="1855"/>
      <c r="DU42" s="1685"/>
      <c r="DV42" s="1855"/>
      <c r="DW42" s="1685"/>
      <c r="DX42" s="1855"/>
      <c r="DY42" s="1685"/>
      <c r="DZ42" s="1855"/>
      <c r="EA42" s="1685"/>
      <c r="EB42" s="1855"/>
      <c r="EC42" s="1685"/>
      <c r="ED42" s="1855"/>
      <c r="EE42" s="1685"/>
      <c r="EF42" s="1855"/>
      <c r="EG42" s="1685"/>
      <c r="EH42" s="1855"/>
      <c r="EI42" s="1685"/>
      <c r="EJ42" s="1855"/>
      <c r="EK42" s="1685"/>
      <c r="EL42" s="1855"/>
      <c r="EN42" s="1930">
        <v>0</v>
      </c>
      <c r="EQ42" s="464"/>
    </row>
    <row r="43" spans="1:147" ht="25.25" customHeight="1">
      <c r="A43" s="1935" t="s">
        <v>139</v>
      </c>
      <c r="B43" s="388"/>
      <c r="C43" s="1936">
        <v>33024788.930000003</v>
      </c>
      <c r="D43" s="1937">
        <v>0.3413932903312355</v>
      </c>
      <c r="E43" s="1936">
        <v>36721308.269999988</v>
      </c>
      <c r="F43" s="1937">
        <v>0.35339130308443939</v>
      </c>
      <c r="G43" s="1936">
        <v>31803578.680000007</v>
      </c>
      <c r="H43" s="1937">
        <v>0.29071587684465106</v>
      </c>
      <c r="I43" s="1936">
        <v>22369798.689999998</v>
      </c>
      <c r="J43" s="1937">
        <v>0.21304186841530234</v>
      </c>
      <c r="K43" s="1936">
        <v>27454688.200000003</v>
      </c>
      <c r="L43" s="1937">
        <v>0.23559315292289448</v>
      </c>
      <c r="M43" s="1936">
        <v>27909343.450000014</v>
      </c>
      <c r="N43" s="1937">
        <v>0.21445526483160671</v>
      </c>
      <c r="O43" s="1936">
        <v>25673300.129999999</v>
      </c>
      <c r="P43" s="1938">
        <v>0.22353597729804311</v>
      </c>
      <c r="Q43" s="1936">
        <v>27351613.940000005</v>
      </c>
      <c r="R43" s="1938">
        <v>0.23693733801875475</v>
      </c>
      <c r="S43" s="1936">
        <v>32825623.199999996</v>
      </c>
      <c r="T43" s="1938">
        <v>0.32012936412844017</v>
      </c>
      <c r="U43" s="1936">
        <v>34341804.400000006</v>
      </c>
      <c r="V43" s="1937">
        <v>0.23552680097794171</v>
      </c>
      <c r="W43" s="1936">
        <v>68472519.090000004</v>
      </c>
      <c r="X43" s="1937">
        <v>0.31522367088526076</v>
      </c>
      <c r="Y43" s="1936">
        <v>9040374.4600000065</v>
      </c>
      <c r="Z43" s="1937">
        <v>0.13859999557013525</v>
      </c>
      <c r="AA43" s="1936">
        <v>376988741.43999994</v>
      </c>
      <c r="AB43" s="1937">
        <v>0.26496216793441074</v>
      </c>
      <c r="AC43" s="388"/>
      <c r="AD43" s="1936">
        <v>26302455.440000001</v>
      </c>
      <c r="AE43" s="1937">
        <v>0.23170787970785264</v>
      </c>
      <c r="AF43" s="1936">
        <v>25363566.550000012</v>
      </c>
      <c r="AG43" s="1937">
        <v>0.21840635520772717</v>
      </c>
      <c r="AH43" s="1936">
        <v>38182420.22999993</v>
      </c>
      <c r="AI43" s="1937">
        <v>0.23697935506284135</v>
      </c>
      <c r="AJ43" s="1936">
        <v>36745692.390000023</v>
      </c>
      <c r="AK43" s="1937">
        <v>0.25927032781075288</v>
      </c>
      <c r="AL43" s="1936">
        <v>21081204.920000024</v>
      </c>
      <c r="AM43" s="1937">
        <v>0.16294726433512466</v>
      </c>
      <c r="AN43" s="1936">
        <v>35139336.230000012</v>
      </c>
      <c r="AO43" s="1937">
        <v>0.25583458219583</v>
      </c>
      <c r="AP43" s="1936">
        <v>39189002.250000015</v>
      </c>
      <c r="AQ43" s="1937">
        <v>0.27411556363862588</v>
      </c>
      <c r="AR43" s="1936">
        <v>28694373.249999989</v>
      </c>
      <c r="AS43" s="1937">
        <v>0.19872722970719053</v>
      </c>
      <c r="AT43" s="1936">
        <v>61801990.64000003</v>
      </c>
      <c r="AU43" s="1937">
        <v>0.36962956672742014</v>
      </c>
      <c r="AV43" s="1936">
        <v>67212915.749999955</v>
      </c>
      <c r="AW43" s="1937">
        <v>0.25710539384250741</v>
      </c>
      <c r="AX43" s="1936">
        <v>34677843.23999998</v>
      </c>
      <c r="AY43" s="1937">
        <v>0.19680100982249693</v>
      </c>
      <c r="AZ43" s="1936">
        <v>7264519.420000013</v>
      </c>
      <c r="BA43" s="1937">
        <v>7.6213720782368238E-2</v>
      </c>
      <c r="BB43" s="1936">
        <v>421655320.31</v>
      </c>
      <c r="BC43" s="1937">
        <v>0.23599361738051397</v>
      </c>
      <c r="BE43" s="1128">
        <v>421655320.31</v>
      </c>
      <c r="BF43" s="388"/>
      <c r="BG43" s="1936">
        <v>44629690.669999979</v>
      </c>
      <c r="BH43" s="1937">
        <v>0.24892477435525706</v>
      </c>
      <c r="BI43" s="1936">
        <v>40418563.389999986</v>
      </c>
      <c r="BJ43" s="1937">
        <v>0.23266954516112431</v>
      </c>
      <c r="BK43" s="1936">
        <v>58309959.109999999</v>
      </c>
      <c r="BL43" s="1937">
        <v>0.30156956859576795</v>
      </c>
      <c r="BM43" s="1936">
        <v>49962667.040000029</v>
      </c>
      <c r="BN43" s="1937">
        <v>0.31277595511599454</v>
      </c>
      <c r="BO43" s="1936">
        <v>40542139.479999989</v>
      </c>
      <c r="BP43" s="1937">
        <v>0.28142109025580836</v>
      </c>
      <c r="BQ43" s="1936">
        <v>51346218.000000007</v>
      </c>
      <c r="BR43" s="1937">
        <v>0.29086124716179862</v>
      </c>
      <c r="BS43" s="1936">
        <v>44168362.319999993</v>
      </c>
      <c r="BT43" s="1937">
        <v>0.28221757740181685</v>
      </c>
      <c r="BU43" s="1936">
        <v>59857648.62000002</v>
      </c>
      <c r="BV43" s="1937">
        <v>0.35651616143120252</v>
      </c>
      <c r="BW43" s="1936">
        <v>61191152.20000001</v>
      </c>
      <c r="BX43" s="1937">
        <v>0.34145505056586378</v>
      </c>
      <c r="BY43" s="1936">
        <v>95154682.660000071</v>
      </c>
      <c r="BZ43" s="1937">
        <v>0.39701819489778062</v>
      </c>
      <c r="CA43" s="1936">
        <v>102072969.52999996</v>
      </c>
      <c r="CB43" s="1937">
        <v>0.36988298375128131</v>
      </c>
      <c r="CC43" s="1936">
        <v>13289416.900000025</v>
      </c>
      <c r="CD43" s="1937">
        <v>0.13649046891602512</v>
      </c>
      <c r="CE43" s="1936">
        <v>660475528.9000001</v>
      </c>
      <c r="CF43" s="1937">
        <v>0.30843812539411897</v>
      </c>
      <c r="CH43" s="1128">
        <v>660943469.91999996</v>
      </c>
      <c r="CI43" s="388"/>
      <c r="CJ43" s="1936">
        <v>48778813.084000006</v>
      </c>
      <c r="CK43" s="1937">
        <v>0.33326939265763167</v>
      </c>
      <c r="CL43" s="1936">
        <v>41164603.083999991</v>
      </c>
      <c r="CM43" s="1937">
        <v>0.27318051959556333</v>
      </c>
      <c r="CN43" s="1936">
        <v>51131082.003999986</v>
      </c>
      <c r="CO43" s="1937">
        <v>0.29028704199731026</v>
      </c>
      <c r="CP43" s="1936">
        <v>62347614.404000007</v>
      </c>
      <c r="CQ43" s="1937">
        <v>0.35334165992967109</v>
      </c>
      <c r="CR43" s="1936">
        <v>44505700.284000017</v>
      </c>
      <c r="CS43" s="1937">
        <v>0.29056723787724481</v>
      </c>
      <c r="CT43" s="1936">
        <v>45563212.384000003</v>
      </c>
      <c r="CU43" s="1937">
        <v>0.28763397558418219</v>
      </c>
      <c r="CV43" s="1936">
        <v>59582544.274000004</v>
      </c>
      <c r="CW43" s="1937">
        <v>0.31018202235107589</v>
      </c>
      <c r="CX43" s="1936">
        <v>56967423.133999981</v>
      </c>
      <c r="CY43" s="1937">
        <v>0.35585289070409809</v>
      </c>
      <c r="CZ43" s="1936">
        <v>42940772.033999979</v>
      </c>
      <c r="DA43" s="1937">
        <v>0.27665970755708458</v>
      </c>
      <c r="DB43" s="1936">
        <v>82366531.843999997</v>
      </c>
      <c r="DC43" s="1937">
        <v>0.31437978977769737</v>
      </c>
      <c r="DD43" s="1936">
        <v>69915678.003999978</v>
      </c>
      <c r="DE43" s="1937">
        <v>0.32273720431894581</v>
      </c>
      <c r="DF43" s="1936">
        <v>35663870.423999995</v>
      </c>
      <c r="DG43" s="1937">
        <v>0.30826356876678501</v>
      </c>
      <c r="DH43" s="1936">
        <v>640927844.95800054</v>
      </c>
      <c r="DI43" s="1937">
        <v>0.31068843008777175</v>
      </c>
      <c r="DK43" s="1128">
        <v>640927844.95799994</v>
      </c>
      <c r="DL43" s="388"/>
      <c r="DM43" s="1936">
        <v>52342200.549999997</v>
      </c>
      <c r="DN43" s="1937">
        <v>0.30735380196702466</v>
      </c>
      <c r="DO43" s="1936">
        <v>39810394.460000023</v>
      </c>
      <c r="DP43" s="1937">
        <v>0.26913150530231256</v>
      </c>
      <c r="DQ43" s="1936">
        <v>26091817.630000006</v>
      </c>
      <c r="DR43" s="1937">
        <v>0.2107634586955989</v>
      </c>
      <c r="DS43" s="1936">
        <v>40018404.04999999</v>
      </c>
      <c r="DT43" s="1937">
        <v>0.24689013528619685</v>
      </c>
      <c r="DU43" s="1936">
        <v>42731419.280000024</v>
      </c>
      <c r="DV43" s="1937">
        <v>0.22966432601848236</v>
      </c>
      <c r="DW43" s="1936">
        <v>19404570.480000012</v>
      </c>
      <c r="DX43" s="1937">
        <v>0.17742488248255153</v>
      </c>
      <c r="DY43" s="1936">
        <v>36561548.649999991</v>
      </c>
      <c r="DZ43" s="1937">
        <v>0.24158639224753686</v>
      </c>
      <c r="EA43" s="1936">
        <v>28489065.470000017</v>
      </c>
      <c r="EB43" s="1937">
        <v>0.20563751229674715</v>
      </c>
      <c r="EC43" s="1936">
        <v>28061340.790000003</v>
      </c>
      <c r="ED43" s="1937">
        <v>0.17625750307005864</v>
      </c>
      <c r="EE43" s="1936">
        <v>40630187.389999993</v>
      </c>
      <c r="EF43" s="1937">
        <v>0.249804942803529</v>
      </c>
      <c r="EG43" s="1936">
        <v>25330069.129999951</v>
      </c>
      <c r="EH43" s="1937">
        <v>0.14778969272415721</v>
      </c>
      <c r="EI43" s="1936">
        <v>12593968.169999994</v>
      </c>
      <c r="EJ43" s="1937">
        <v>9.9778285750555543E-2</v>
      </c>
      <c r="EK43" s="1936">
        <v>392064986.05000025</v>
      </c>
      <c r="EL43" s="1937">
        <v>0.21674437158030571</v>
      </c>
      <c r="EN43" s="1930">
        <v>7.152557373046875E-7</v>
      </c>
      <c r="EQ43" s="464"/>
    </row>
    <row r="44" spans="1:147" ht="20.25" customHeight="1">
      <c r="A44" s="1684"/>
      <c r="B44" s="388"/>
      <c r="C44" s="1685"/>
      <c r="D44" s="1855"/>
      <c r="E44" s="1685"/>
      <c r="F44" s="1855"/>
      <c r="G44" s="1685"/>
      <c r="H44" s="1855"/>
      <c r="I44" s="1685"/>
      <c r="J44" s="1855"/>
      <c r="K44" s="1685"/>
      <c r="L44" s="1855"/>
      <c r="M44" s="1685"/>
      <c r="N44" s="1855"/>
      <c r="O44" s="1685"/>
      <c r="P44" s="1855"/>
      <c r="Q44" s="1685"/>
      <c r="R44" s="1855"/>
      <c r="S44" s="1685"/>
      <c r="T44" s="1855"/>
      <c r="U44" s="1685"/>
      <c r="V44" s="1855"/>
      <c r="W44" s="1685"/>
      <c r="X44" s="1855"/>
      <c r="Y44" s="1685"/>
      <c r="Z44" s="1855"/>
      <c r="AA44" s="1685"/>
      <c r="AB44" s="1855"/>
      <c r="AC44" s="388"/>
      <c r="AD44" s="1685"/>
      <c r="AE44" s="1855"/>
      <c r="AF44" s="1685"/>
      <c r="AG44" s="1855"/>
      <c r="AH44" s="1685"/>
      <c r="AI44" s="1855"/>
      <c r="AJ44" s="1685"/>
      <c r="AK44" s="1855"/>
      <c r="AL44" s="1685"/>
      <c r="AM44" s="1947"/>
      <c r="AN44" s="1685"/>
      <c r="AO44" s="1947"/>
      <c r="AP44" s="1685"/>
      <c r="AQ44" s="1855"/>
      <c r="AR44" s="1685"/>
      <c r="AS44" s="1855"/>
      <c r="AT44" s="1685"/>
      <c r="AU44" s="1855"/>
      <c r="AV44" s="1685"/>
      <c r="AW44" s="1855"/>
      <c r="AX44" s="1685"/>
      <c r="AY44" s="1855"/>
      <c r="AZ44" s="1685"/>
      <c r="BA44" s="1855"/>
      <c r="BB44" s="1685"/>
      <c r="BC44" s="1855"/>
      <c r="BE44" s="1127">
        <v>0</v>
      </c>
      <c r="BF44" s="388"/>
      <c r="BG44" s="1685"/>
      <c r="BH44" s="1855"/>
      <c r="BI44" s="1685"/>
      <c r="BJ44" s="1855"/>
      <c r="BK44" s="1685"/>
      <c r="BL44" s="1855"/>
      <c r="BM44" s="1685"/>
      <c r="BN44" s="1855"/>
      <c r="BO44" s="1685"/>
      <c r="BP44" s="1855"/>
      <c r="BQ44" s="1685"/>
      <c r="BR44" s="1855"/>
      <c r="BS44" s="1685"/>
      <c r="BT44" s="1855"/>
      <c r="BU44" s="1685"/>
      <c r="BV44" s="1855"/>
      <c r="BW44" s="1685"/>
      <c r="BX44" s="1855"/>
      <c r="BY44" s="1685"/>
      <c r="BZ44" s="1855"/>
      <c r="CA44" s="1685"/>
      <c r="CB44" s="1855"/>
      <c r="CC44" s="1685"/>
      <c r="CD44" s="1855"/>
      <c r="CE44" s="1685"/>
      <c r="CF44" s="1855"/>
      <c r="CH44" s="1128">
        <v>0</v>
      </c>
      <c r="CI44" s="388"/>
      <c r="CJ44" s="1685"/>
      <c r="CK44" s="1855"/>
      <c r="CL44" s="1685"/>
      <c r="CM44" s="1855"/>
      <c r="CN44" s="1685"/>
      <c r="CO44" s="1855"/>
      <c r="CP44" s="1685"/>
      <c r="CQ44" s="1855"/>
      <c r="CR44" s="1685"/>
      <c r="CS44" s="1855"/>
      <c r="CT44" s="1685"/>
      <c r="CU44" s="1855"/>
      <c r="CV44" s="1685"/>
      <c r="CW44" s="1855"/>
      <c r="CX44" s="1685"/>
      <c r="CY44" s="1855"/>
      <c r="CZ44" s="1685"/>
      <c r="DA44" s="1855"/>
      <c r="DB44" s="1685"/>
      <c r="DC44" s="1855"/>
      <c r="DD44" s="1685"/>
      <c r="DE44" s="1855"/>
      <c r="DF44" s="1685"/>
      <c r="DG44" s="1855"/>
      <c r="DH44" s="1685"/>
      <c r="DI44" s="1855"/>
      <c r="DK44" s="1128">
        <v>0</v>
      </c>
      <c r="DL44" s="388"/>
      <c r="DM44" s="1685"/>
      <c r="DN44" s="1855"/>
      <c r="DO44" s="1685"/>
      <c r="DP44" s="1855"/>
      <c r="DQ44" s="1685"/>
      <c r="DR44" s="1855"/>
      <c r="DS44" s="1685"/>
      <c r="DT44" s="1855"/>
      <c r="DU44" s="1685"/>
      <c r="DV44" s="1855"/>
      <c r="DW44" s="1685"/>
      <c r="DX44" s="1855"/>
      <c r="DY44" s="1685"/>
      <c r="DZ44" s="1855"/>
      <c r="EA44" s="1685"/>
      <c r="EB44" s="1855"/>
      <c r="EC44" s="1685"/>
      <c r="ED44" s="1855"/>
      <c r="EE44" s="1685"/>
      <c r="EF44" s="1855"/>
      <c r="EG44" s="1685"/>
      <c r="EH44" s="1855"/>
      <c r="EI44" s="1685"/>
      <c r="EJ44" s="1855"/>
      <c r="EK44" s="1685"/>
      <c r="EL44" s="1855"/>
      <c r="EN44" s="1930">
        <v>0</v>
      </c>
      <c r="EQ44" s="464"/>
    </row>
    <row r="45" spans="1:147">
      <c r="A45" s="1822" t="s">
        <v>140</v>
      </c>
      <c r="B45" s="388"/>
      <c r="C45" s="1689"/>
      <c r="D45" s="1837"/>
      <c r="E45" s="1689"/>
      <c r="F45" s="1837"/>
      <c r="G45" s="1689"/>
      <c r="H45" s="1837"/>
      <c r="I45" s="1689"/>
      <c r="J45" s="1837"/>
      <c r="K45" s="1689"/>
      <c r="L45" s="1837"/>
      <c r="M45" s="1689"/>
      <c r="N45" s="1837"/>
      <c r="O45" s="1689"/>
      <c r="P45" s="1837"/>
      <c r="Q45" s="1689"/>
      <c r="R45" s="1837"/>
      <c r="S45" s="1689"/>
      <c r="T45" s="1837"/>
      <c r="U45" s="1689"/>
      <c r="V45" s="1837"/>
      <c r="W45" s="1689"/>
      <c r="X45" s="1837"/>
      <c r="Y45" s="1689"/>
      <c r="Z45" s="1837"/>
      <c r="AA45" s="1689"/>
      <c r="AB45" s="1837"/>
      <c r="AC45" s="388"/>
      <c r="AD45" s="1689"/>
      <c r="AE45" s="1837"/>
      <c r="AF45" s="1689"/>
      <c r="AG45" s="1837"/>
      <c r="AH45" s="1689"/>
      <c r="AI45" s="1837"/>
      <c r="AJ45" s="1689"/>
      <c r="AK45" s="1837"/>
      <c r="AL45" s="1689"/>
      <c r="AM45" s="1948"/>
      <c r="AN45" s="1689"/>
      <c r="AO45" s="1948"/>
      <c r="AP45" s="1689"/>
      <c r="AQ45" s="1837"/>
      <c r="AR45" s="1689"/>
      <c r="AS45" s="1837"/>
      <c r="AT45" s="1689"/>
      <c r="AU45" s="1837"/>
      <c r="AV45" s="1689"/>
      <c r="AW45" s="1837"/>
      <c r="AX45" s="1689"/>
      <c r="AY45" s="1837"/>
      <c r="AZ45" s="1689"/>
      <c r="BA45" s="1837"/>
      <c r="BB45" s="1689"/>
      <c r="BC45" s="1837"/>
      <c r="BE45" s="1127">
        <v>0</v>
      </c>
      <c r="BF45" s="388"/>
      <c r="BG45" s="1689"/>
      <c r="BH45" s="1837"/>
      <c r="BI45" s="1689"/>
      <c r="BJ45" s="1837"/>
      <c r="BK45" s="1689"/>
      <c r="BL45" s="1837"/>
      <c r="BM45" s="1689"/>
      <c r="BN45" s="1837"/>
      <c r="BO45" s="1689"/>
      <c r="BP45" s="1837"/>
      <c r="BQ45" s="1689"/>
      <c r="BR45" s="1837"/>
      <c r="BS45" s="1689"/>
      <c r="BT45" s="1837"/>
      <c r="BU45" s="1689"/>
      <c r="BV45" s="1837"/>
      <c r="BW45" s="1689"/>
      <c r="BX45" s="1837"/>
      <c r="BY45" s="1689"/>
      <c r="BZ45" s="1837"/>
      <c r="CA45" s="1689"/>
      <c r="CB45" s="1837"/>
      <c r="CC45" s="1689"/>
      <c r="CD45" s="1837"/>
      <c r="CE45" s="1689"/>
      <c r="CF45" s="1837"/>
      <c r="CH45" s="1128">
        <v>0</v>
      </c>
      <c r="CI45" s="388"/>
      <c r="CJ45" s="1689"/>
      <c r="CK45" s="1837"/>
      <c r="CL45" s="1689"/>
      <c r="CM45" s="1837"/>
      <c r="CN45" s="1689"/>
      <c r="CO45" s="1837"/>
      <c r="CP45" s="1689"/>
      <c r="CQ45" s="1837"/>
      <c r="CR45" s="1689"/>
      <c r="CS45" s="1837"/>
      <c r="CT45" s="1689"/>
      <c r="CU45" s="1837"/>
      <c r="CV45" s="1689"/>
      <c r="CW45" s="1837"/>
      <c r="CX45" s="1689"/>
      <c r="CY45" s="1837"/>
      <c r="CZ45" s="1689"/>
      <c r="DA45" s="1837"/>
      <c r="DB45" s="1689"/>
      <c r="DC45" s="1837"/>
      <c r="DD45" s="1689"/>
      <c r="DE45" s="1837"/>
      <c r="DF45" s="1689"/>
      <c r="DG45" s="1837"/>
      <c r="DH45" s="1689"/>
      <c r="DI45" s="1837"/>
      <c r="DK45" s="1128">
        <v>0</v>
      </c>
      <c r="DL45" s="388"/>
      <c r="DM45" s="1689"/>
      <c r="DN45" s="1837"/>
      <c r="DO45" s="1689"/>
      <c r="DP45" s="1837"/>
      <c r="DQ45" s="1689"/>
      <c r="DR45" s="1837"/>
      <c r="DS45" s="1689"/>
      <c r="DT45" s="1837"/>
      <c r="DU45" s="1689"/>
      <c r="DV45" s="1837"/>
      <c r="DW45" s="1689"/>
      <c r="DX45" s="1837"/>
      <c r="DY45" s="1689"/>
      <c r="DZ45" s="1837"/>
      <c r="EA45" s="1689"/>
      <c r="EB45" s="1837"/>
      <c r="EC45" s="1689"/>
      <c r="ED45" s="1837"/>
      <c r="EE45" s="1689"/>
      <c r="EF45" s="1837"/>
      <c r="EG45" s="1689"/>
      <c r="EH45" s="1837"/>
      <c r="EI45" s="1689"/>
      <c r="EJ45" s="1837"/>
      <c r="EK45" s="1689"/>
      <c r="EL45" s="1837"/>
      <c r="EN45" s="1930">
        <v>0</v>
      </c>
      <c r="EQ45" s="464"/>
    </row>
    <row r="46" spans="1:147">
      <c r="A46" s="1639" t="s">
        <v>141</v>
      </c>
      <c r="B46" s="388"/>
      <c r="C46" s="1637">
        <v>9920000</v>
      </c>
      <c r="D46" s="1721">
        <v>0.1025478602532239</v>
      </c>
      <c r="E46" s="1637">
        <v>11030000</v>
      </c>
      <c r="F46" s="1721">
        <v>0.10614834428995053</v>
      </c>
      <c r="G46" s="1637">
        <v>9550000</v>
      </c>
      <c r="H46" s="1721">
        <v>8.7296359060760165E-2</v>
      </c>
      <c r="I46" s="1637">
        <v>6700000</v>
      </c>
      <c r="J46" s="1721">
        <v>6.3808375665920028E-2</v>
      </c>
      <c r="K46" s="1637">
        <v>8600000</v>
      </c>
      <c r="L46" s="1721">
        <v>7.3798001287696008E-2</v>
      </c>
      <c r="M46" s="1637">
        <v>8400000</v>
      </c>
      <c r="N46" s="1721">
        <v>6.4545560801628085E-2</v>
      </c>
      <c r="O46" s="1803">
        <v>7711984.9369999999</v>
      </c>
      <c r="P46" s="1721">
        <v>6.7147818202991677E-2</v>
      </c>
      <c r="Q46" s="1803">
        <v>8241145.557</v>
      </c>
      <c r="R46" s="1721">
        <v>7.1390123258688681E-2</v>
      </c>
      <c r="S46" s="1803">
        <v>9815805.165000001</v>
      </c>
      <c r="T46" s="1721">
        <v>9.5727884486290868E-2</v>
      </c>
      <c r="U46" s="1803">
        <v>10360986.549999999</v>
      </c>
      <c r="V46" s="1721">
        <v>7.105887590161046E-2</v>
      </c>
      <c r="W46" s="1803">
        <v>21720520.061000001</v>
      </c>
      <c r="X46" s="1721">
        <v>9.9993722418273132E-2</v>
      </c>
      <c r="Y46" s="1803">
        <v>499878.76200000005</v>
      </c>
      <c r="Z46" s="1721">
        <v>7.6637527024300545E-3</v>
      </c>
      <c r="AA46" s="1803">
        <v>112550321.03200001</v>
      </c>
      <c r="AB46" s="1721">
        <v>7.9104688772513143E-2</v>
      </c>
      <c r="AC46" s="388"/>
      <c r="AD46" s="1637">
        <v>8462000</v>
      </c>
      <c r="AE46" s="1721">
        <v>7.4544830331926187E-2</v>
      </c>
      <c r="AF46" s="1637">
        <v>6778000</v>
      </c>
      <c r="AG46" s="1721">
        <v>5.8365540693170931E-2</v>
      </c>
      <c r="AH46" s="1637">
        <v>12439623</v>
      </c>
      <c r="AI46" s="1721">
        <v>7.7206573548962612E-2</v>
      </c>
      <c r="AJ46" s="1637">
        <v>11523985</v>
      </c>
      <c r="AK46" s="1721">
        <v>8.131095576931642E-2</v>
      </c>
      <c r="AL46" s="1637">
        <v>7735265</v>
      </c>
      <c r="AM46" s="1721">
        <v>5.9789764173367586E-2</v>
      </c>
      <c r="AN46" s="1637">
        <v>8461000</v>
      </c>
      <c r="AO46" s="1721">
        <v>6.1600947319855416E-2</v>
      </c>
      <c r="AP46" s="1637">
        <v>11565000</v>
      </c>
      <c r="AQ46" s="1721">
        <v>8.0893779159195295E-2</v>
      </c>
      <c r="AR46" s="1637">
        <v>9658750.3300000001</v>
      </c>
      <c r="AS46" s="1721">
        <v>6.6893138901868612E-2</v>
      </c>
      <c r="AT46" s="1637">
        <v>16676411.869999999</v>
      </c>
      <c r="AU46" s="1721">
        <v>9.9739423119593273E-2</v>
      </c>
      <c r="AV46" s="1637">
        <v>19961795.100000001</v>
      </c>
      <c r="AW46" s="1721">
        <v>7.6358615508938674E-2</v>
      </c>
      <c r="AX46" s="1637">
        <v>8617000</v>
      </c>
      <c r="AY46" s="1721">
        <v>4.8902530930307567E-2</v>
      </c>
      <c r="AZ46" s="1637">
        <v>9136215.3599999994</v>
      </c>
      <c r="BA46" s="1721">
        <v>9.5850107377732446E-2</v>
      </c>
      <c r="BB46" s="1803">
        <v>131015045.66000001</v>
      </c>
      <c r="BC46" s="1721">
        <v>7.3326987867353935E-2</v>
      </c>
      <c r="BE46" s="1128">
        <v>131015045.66000001</v>
      </c>
      <c r="BF46" s="388"/>
      <c r="BG46" s="1637">
        <v>13357165</v>
      </c>
      <c r="BH46" s="1721">
        <v>7.4487744367452577E-2</v>
      </c>
      <c r="BI46" s="1637">
        <v>12688100</v>
      </c>
      <c r="BJ46" s="1721">
        <v>7.3803435719031307E-2</v>
      </c>
      <c r="BK46" s="1637">
        <v>18651565</v>
      </c>
      <c r="BL46" s="1721">
        <v>9.6462842850747896E-2</v>
      </c>
      <c r="BM46" s="1637">
        <v>16262961.289999999</v>
      </c>
      <c r="BN46" s="1721">
        <v>0.10195148999245082</v>
      </c>
      <c r="BO46" s="1637">
        <v>10004821.699999999</v>
      </c>
      <c r="BP46" s="1721">
        <v>6.942605237609982E-2</v>
      </c>
      <c r="BQ46" s="1637">
        <v>15920528.790000001</v>
      </c>
      <c r="BR46" s="1721">
        <v>9.0185120534772789E-2</v>
      </c>
      <c r="BS46" s="1637">
        <v>12884512.450000001</v>
      </c>
      <c r="BT46" s="1721">
        <v>8.2326708500034526E-2</v>
      </c>
      <c r="BU46" s="1637">
        <v>18624973.809999999</v>
      </c>
      <c r="BV46" s="1721">
        <v>0.11093159057503045</v>
      </c>
      <c r="BW46" s="1637">
        <v>17859810.409999996</v>
      </c>
      <c r="BX46" s="1721">
        <v>9.966020000262861E-2</v>
      </c>
      <c r="BY46" s="1637">
        <v>28276334.199999999</v>
      </c>
      <c r="BZ46" s="1721">
        <v>0.11797863067362754</v>
      </c>
      <c r="CA46" s="1637">
        <v>30646058.190000001</v>
      </c>
      <c r="CB46" s="1721">
        <v>0.11105247055833938</v>
      </c>
      <c r="CC46" s="1637">
        <v>3227296.3099999996</v>
      </c>
      <c r="CD46" s="1721">
        <v>3.314631409319823E-2</v>
      </c>
      <c r="CE46" s="1803">
        <v>198404127.14999998</v>
      </c>
      <c r="CF46" s="1721">
        <v>9.2653541836018205E-2</v>
      </c>
      <c r="CH46" s="1128">
        <v>198404127.14999998</v>
      </c>
      <c r="CI46" s="388"/>
      <c r="CJ46" s="1637">
        <v>15845459.699999999</v>
      </c>
      <c r="CK46" s="1721">
        <v>0.10826025474433165</v>
      </c>
      <c r="CL46" s="1637">
        <v>12285576.24</v>
      </c>
      <c r="CM46" s="1721">
        <v>8.1530729056843498E-2</v>
      </c>
      <c r="CN46" s="1637">
        <v>14708603.6</v>
      </c>
      <c r="CO46" s="1721">
        <v>8.3505313472947207E-2</v>
      </c>
      <c r="CP46" s="1637">
        <v>18637554.520000003</v>
      </c>
      <c r="CQ46" s="1721">
        <v>0.10562432122028469</v>
      </c>
      <c r="CR46" s="1637">
        <v>13820445.389999999</v>
      </c>
      <c r="CS46" s="1721">
        <v>9.023043380016843E-2</v>
      </c>
      <c r="CT46" s="1637">
        <v>14133267</v>
      </c>
      <c r="CU46" s="1721">
        <v>8.922127221719485E-2</v>
      </c>
      <c r="CV46" s="1637">
        <v>18068015.259999998</v>
      </c>
      <c r="CW46" s="1721">
        <v>9.4060661247433119E-2</v>
      </c>
      <c r="CX46" s="1637">
        <v>16587489.559999999</v>
      </c>
      <c r="CY46" s="1721">
        <v>0.10361546625631245</v>
      </c>
      <c r="CZ46" s="1637">
        <v>13482915.109999999</v>
      </c>
      <c r="DA46" s="1721">
        <v>8.6868008530356339E-2</v>
      </c>
      <c r="DB46" s="1637">
        <v>25075068.91</v>
      </c>
      <c r="DC46" s="1721">
        <v>9.5707500560026554E-2</v>
      </c>
      <c r="DD46" s="1637">
        <v>21202323.280000001</v>
      </c>
      <c r="DE46" s="1721">
        <v>9.7871875605099856E-2</v>
      </c>
      <c r="DF46" s="1637">
        <v>11027103.109999999</v>
      </c>
      <c r="DG46" s="1721">
        <v>9.5313663868641305E-2</v>
      </c>
      <c r="DH46" s="1803">
        <v>194873821.68000001</v>
      </c>
      <c r="DI46" s="1721">
        <v>9.4464676795140715E-2</v>
      </c>
      <c r="DK46" s="1128">
        <v>194873821.68000001</v>
      </c>
      <c r="DL46" s="388"/>
      <c r="DM46" s="1637">
        <v>17377924.009999998</v>
      </c>
      <c r="DN46" s="1721">
        <v>0.10204330270114223</v>
      </c>
      <c r="DO46" s="1637">
        <v>12307394.549999999</v>
      </c>
      <c r="DP46" s="1721">
        <v>8.3202079922093178E-2</v>
      </c>
      <c r="DQ46" s="1637">
        <v>6167878.1600000001</v>
      </c>
      <c r="DR46" s="1721">
        <v>4.982264372107089E-2</v>
      </c>
      <c r="DS46" s="1637">
        <v>12242565.01</v>
      </c>
      <c r="DT46" s="1721">
        <v>7.5529462089304902E-2</v>
      </c>
      <c r="DU46" s="1637">
        <v>11684817.139999999</v>
      </c>
      <c r="DV46" s="1721">
        <v>6.2801229126581648E-2</v>
      </c>
      <c r="DW46" s="1637">
        <v>6030469.1800000006</v>
      </c>
      <c r="DX46" s="1721">
        <v>5.5139343933375655E-2</v>
      </c>
      <c r="DY46" s="1637">
        <v>9272991.2500000019</v>
      </c>
      <c r="DZ46" s="1721">
        <v>6.1272801184543868E-2</v>
      </c>
      <c r="EA46" s="1637">
        <v>8079521.9899999993</v>
      </c>
      <c r="EB46" s="1721">
        <v>5.8318964668041914E-2</v>
      </c>
      <c r="EC46" s="1637">
        <v>7693714.0499999998</v>
      </c>
      <c r="ED46" s="1721">
        <v>4.8325375395864262E-2</v>
      </c>
      <c r="EE46" s="1637">
        <v>19153711.73</v>
      </c>
      <c r="EF46" s="1721">
        <v>0.11776199349662743</v>
      </c>
      <c r="EG46" s="1637">
        <v>2902916.27</v>
      </c>
      <c r="EH46" s="1721">
        <v>1.6937225924864952E-2</v>
      </c>
      <c r="EI46" s="1637">
        <v>3851075.86</v>
      </c>
      <c r="EJ46" s="1721">
        <v>3.0510935268319533E-2</v>
      </c>
      <c r="EK46" s="1803">
        <v>116764979.19999999</v>
      </c>
      <c r="EL46" s="1721">
        <v>6.4550911047343312E-2</v>
      </c>
      <c r="EN46" s="1930">
        <v>0</v>
      </c>
      <c r="EQ46" s="464"/>
    </row>
    <row r="47" spans="1:147" ht="13" customHeight="1">
      <c r="A47" s="1639" t="s">
        <v>142</v>
      </c>
      <c r="B47" s="388"/>
      <c r="C47" s="1637"/>
      <c r="D47" s="1721"/>
      <c r="E47" s="1637"/>
      <c r="F47" s="1721"/>
      <c r="G47" s="1637"/>
      <c r="H47" s="1721"/>
      <c r="I47" s="1637"/>
      <c r="J47" s="1721"/>
      <c r="K47" s="1637"/>
      <c r="L47" s="1721"/>
      <c r="M47" s="1637"/>
      <c r="N47" s="1721"/>
      <c r="O47" s="1803">
        <v>433994.97900000005</v>
      </c>
      <c r="P47" s="1721">
        <v>6.0315542708387192E-3</v>
      </c>
      <c r="Q47" s="1803">
        <v>77048.519</v>
      </c>
      <c r="R47" s="1721">
        <v>1.0264541669757013E-3</v>
      </c>
      <c r="S47" s="1803">
        <v>261935.05499999993</v>
      </c>
      <c r="T47" s="1721">
        <v>4.7032114450028199E-3</v>
      </c>
      <c r="U47" s="1803">
        <v>120328.8499999999</v>
      </c>
      <c r="V47" s="1721">
        <v>1.3395503608972124E-3</v>
      </c>
      <c r="W47" s="1803">
        <v>513506.68700000003</v>
      </c>
      <c r="X47" s="1721">
        <v>3.896150933191097E-3</v>
      </c>
      <c r="Y47" s="1803">
        <v>787125.35400000017</v>
      </c>
      <c r="Z47" s="1721">
        <v>1.788980263319272E-2</v>
      </c>
      <c r="AA47" s="1803">
        <v>2193939.4440000001</v>
      </c>
      <c r="AB47" s="1721">
        <v>2.5601580163096727E-3</v>
      </c>
      <c r="AC47" s="388"/>
      <c r="AD47" s="1637">
        <v>0</v>
      </c>
      <c r="AE47" s="1721">
        <v>0</v>
      </c>
      <c r="AF47" s="1637">
        <v>388046.48</v>
      </c>
      <c r="AG47" s="1721">
        <v>3.3414786986252195E-3</v>
      </c>
      <c r="AH47" s="1637">
        <v>144828.91</v>
      </c>
      <c r="AI47" s="1721">
        <v>8.9888125162081579E-4</v>
      </c>
      <c r="AJ47" s="1637">
        <v>595775</v>
      </c>
      <c r="AK47" s="1721">
        <v>4.2036704033773468E-3</v>
      </c>
      <c r="AL47" s="1637">
        <v>534070</v>
      </c>
      <c r="AM47" s="1721">
        <v>4.1280963680068398E-3</v>
      </c>
      <c r="AN47" s="1637">
        <v>75288</v>
      </c>
      <c r="AO47" s="1721">
        <v>5.4813995057526E-4</v>
      </c>
      <c r="AP47" s="1637">
        <v>75288</v>
      </c>
      <c r="AQ47" s="1721"/>
      <c r="AR47" s="1637">
        <v>110215.11</v>
      </c>
      <c r="AS47" s="1721"/>
      <c r="AT47" s="1637">
        <v>190425.28999999998</v>
      </c>
      <c r="AU47" s="1721"/>
      <c r="AV47" s="1637">
        <v>810553.03</v>
      </c>
      <c r="AW47" s="1721"/>
      <c r="AX47" s="1637">
        <v>75288</v>
      </c>
      <c r="AY47" s="1721"/>
      <c r="AZ47" s="1637">
        <v>1540357.83</v>
      </c>
      <c r="BA47" s="1721"/>
      <c r="BB47" s="1803">
        <v>4540135.6500000004</v>
      </c>
      <c r="BC47" s="1721">
        <v>2.5410400007617804E-3</v>
      </c>
      <c r="BE47" s="1128">
        <v>4540135.6500000004</v>
      </c>
      <c r="BF47" s="388"/>
      <c r="BG47" s="1637">
        <v>460380</v>
      </c>
      <c r="BH47" s="1721">
        <v>2.5673612440879345E-3</v>
      </c>
      <c r="BI47" s="1637">
        <v>189758</v>
      </c>
      <c r="BJ47" s="1721">
        <v>1.1037738002673326E-3</v>
      </c>
      <c r="BK47" s="1637">
        <v>597714</v>
      </c>
      <c r="BL47" s="1721">
        <v>3.091279024129714E-3</v>
      </c>
      <c r="BM47" s="1637">
        <v>520752.43000000005</v>
      </c>
      <c r="BN47" s="1721">
        <v>3.2645645039034252E-3</v>
      </c>
      <c r="BO47" s="1637">
        <v>494903.6</v>
      </c>
      <c r="BP47" s="1721">
        <v>3.4342644261936579E-3</v>
      </c>
      <c r="BQ47" s="1637">
        <v>-638965.07000000007</v>
      </c>
      <c r="BR47" s="1721">
        <v>-3.6195494895656377E-3</v>
      </c>
      <c r="BS47" s="1637">
        <v>87696.150000000023</v>
      </c>
      <c r="BT47" s="1721"/>
      <c r="BU47" s="1637">
        <v>726849.94000000006</v>
      </c>
      <c r="BV47" s="1721"/>
      <c r="BW47" s="1637">
        <v>441462.13</v>
      </c>
      <c r="BX47" s="1721"/>
      <c r="BY47" s="1637">
        <v>1236636.74</v>
      </c>
      <c r="BZ47" s="1721"/>
      <c r="CA47" s="1637">
        <v>1084544.73</v>
      </c>
      <c r="CB47" s="1721"/>
      <c r="CC47" s="1637">
        <v>1253397.43</v>
      </c>
      <c r="CD47" s="1721"/>
      <c r="CE47" s="1803">
        <v>6455130.0800000001</v>
      </c>
      <c r="CF47" s="1721">
        <v>3.0145071754079165E-3</v>
      </c>
      <c r="CH47" s="1128">
        <v>6455130.0800000001</v>
      </c>
      <c r="CI47" s="388"/>
      <c r="CJ47" s="1637">
        <v>783009.33000000007</v>
      </c>
      <c r="CK47" s="1721">
        <v>5.3497210644503079E-3</v>
      </c>
      <c r="CL47" s="1637">
        <v>279285.40999999997</v>
      </c>
      <c r="CM47" s="1721">
        <v>1.8534208446896135E-3</v>
      </c>
      <c r="CN47" s="1637">
        <v>364418.44000000006</v>
      </c>
      <c r="CO47" s="1721">
        <v>2.0689167303089471E-3</v>
      </c>
      <c r="CP47" s="1637">
        <v>467018.17</v>
      </c>
      <c r="CQ47" s="1721">
        <v>2.6467247701867226E-3</v>
      </c>
      <c r="CR47" s="1637">
        <v>490796.13</v>
      </c>
      <c r="CS47" s="1721">
        <v>3.2042923703013786E-3</v>
      </c>
      <c r="CT47" s="1637">
        <v>-325783.01</v>
      </c>
      <c r="CU47" s="1721">
        <v>-2.0566210642554983E-3</v>
      </c>
      <c r="CV47" s="1637">
        <v>529223.77</v>
      </c>
      <c r="CW47" s="1721">
        <v>2.7550971724195602E-3</v>
      </c>
      <c r="CX47" s="1637">
        <v>166118.85999999999</v>
      </c>
      <c r="CY47" s="1721">
        <v>1.0376786113779528E-3</v>
      </c>
      <c r="CZ47" s="1637">
        <v>205505.02000000002</v>
      </c>
      <c r="DA47" s="1721">
        <v>1.3240320572181553E-3</v>
      </c>
      <c r="DB47" s="1637">
        <v>1615232.98</v>
      </c>
      <c r="DC47" s="1721">
        <v>6.1650842074564552E-3</v>
      </c>
      <c r="DD47" s="1637">
        <v>1253914.4200000002</v>
      </c>
      <c r="DE47" s="1721">
        <v>5.7881843660710823E-3</v>
      </c>
      <c r="DF47" s="1637">
        <v>517117.69</v>
      </c>
      <c r="DG47" s="1721">
        <v>4.4697488718039432E-3</v>
      </c>
      <c r="DH47" s="1803">
        <v>6345857.21</v>
      </c>
      <c r="DI47" s="1721">
        <v>3.0761409878599729E-3</v>
      </c>
      <c r="DK47" s="1128">
        <v>6345857.21</v>
      </c>
      <c r="DL47" s="388"/>
      <c r="DM47" s="1637">
        <v>1309699.67</v>
      </c>
      <c r="DN47" s="1721">
        <v>7.6905664794304791E-3</v>
      </c>
      <c r="DO47" s="1637">
        <v>343989.83999999997</v>
      </c>
      <c r="DP47" s="1721">
        <v>2.3254857105452953E-3</v>
      </c>
      <c r="DQ47" s="1637">
        <v>880517.73</v>
      </c>
      <c r="DR47" s="1721">
        <v>7.1126115033173891E-3</v>
      </c>
      <c r="DS47" s="1637">
        <v>349346.66</v>
      </c>
      <c r="DT47" s="1721">
        <v>2.155264463855625E-3</v>
      </c>
      <c r="DU47" s="1637">
        <v>3700913.99</v>
      </c>
      <c r="DV47" s="1721">
        <v>1.989093579120927E-2</v>
      </c>
      <c r="DW47" s="1637">
        <v>136127.73000000001</v>
      </c>
      <c r="DX47" s="1721">
        <v>1.2446782330358746E-3</v>
      </c>
      <c r="DY47" s="1637">
        <v>234298.74999999994</v>
      </c>
      <c r="DZ47" s="1721">
        <v>1.5481671813868194E-3</v>
      </c>
      <c r="EA47" s="1637">
        <v>-123372.00000000001</v>
      </c>
      <c r="EB47" s="1721">
        <v>-8.9051398312063612E-4</v>
      </c>
      <c r="EC47" s="1637">
        <v>-111875.99</v>
      </c>
      <c r="ED47" s="1721">
        <v>-7.027099238935136E-4</v>
      </c>
      <c r="EE47" s="1637">
        <v>1835307.58</v>
      </c>
      <c r="EF47" s="1721">
        <v>1.1283947589215963E-2</v>
      </c>
      <c r="EG47" s="1637">
        <v>-42383.250000000015</v>
      </c>
      <c r="EH47" s="1721">
        <v>-2.4728742199651272E-4</v>
      </c>
      <c r="EI47" s="1637">
        <v>199933.29</v>
      </c>
      <c r="EJ47" s="1721">
        <v>1.5840123360156705E-3</v>
      </c>
      <c r="EK47" s="1803">
        <v>8712504</v>
      </c>
      <c r="EL47" s="1721">
        <v>4.8165132607125311E-3</v>
      </c>
      <c r="EN47" s="1930">
        <v>0</v>
      </c>
      <c r="EQ47" s="464"/>
    </row>
    <row r="48" spans="1:147" ht="20.25" customHeight="1">
      <c r="A48" s="1699"/>
      <c r="B48" s="388"/>
      <c r="C48" s="1700"/>
      <c r="D48" s="1856"/>
      <c r="E48" s="1700"/>
      <c r="F48" s="1856"/>
      <c r="G48" s="1700"/>
      <c r="H48" s="1856"/>
      <c r="I48" s="1700"/>
      <c r="J48" s="1856"/>
      <c r="K48" s="1700"/>
      <c r="L48" s="1856"/>
      <c r="M48" s="1700"/>
      <c r="N48" s="1856"/>
      <c r="O48" s="1700"/>
      <c r="P48" s="1856"/>
      <c r="Q48" s="1700"/>
      <c r="R48" s="1856"/>
      <c r="S48" s="1700"/>
      <c r="T48" s="1856"/>
      <c r="U48" s="1700"/>
      <c r="V48" s="1856"/>
      <c r="W48" s="1700"/>
      <c r="X48" s="1856"/>
      <c r="Y48" s="1700"/>
      <c r="Z48" s="1856"/>
      <c r="AA48" s="1700"/>
      <c r="AB48" s="1856"/>
      <c r="AC48" s="388"/>
      <c r="AD48" s="1700"/>
      <c r="AE48" s="1856"/>
      <c r="AF48" s="1700"/>
      <c r="AG48" s="1856"/>
      <c r="AH48" s="1700"/>
      <c r="AI48" s="1856"/>
      <c r="AJ48" s="1700"/>
      <c r="AK48" s="1856"/>
      <c r="AL48" s="1700"/>
      <c r="AM48" s="1958"/>
      <c r="AN48" s="1700"/>
      <c r="AO48" s="1958"/>
      <c r="AP48" s="1700"/>
      <c r="AQ48" s="1856"/>
      <c r="AR48" s="1700"/>
      <c r="AS48" s="1856"/>
      <c r="AT48" s="1700"/>
      <c r="AU48" s="1856"/>
      <c r="AV48" s="1700"/>
      <c r="AW48" s="1856"/>
      <c r="AX48" s="1700"/>
      <c r="AY48" s="1856"/>
      <c r="AZ48" s="1700"/>
      <c r="BA48" s="1856"/>
      <c r="BB48" s="1700"/>
      <c r="BC48" s="1856"/>
      <c r="BE48" s="1127">
        <v>0</v>
      </c>
      <c r="BF48" s="388"/>
      <c r="BG48" s="1959"/>
      <c r="BH48" s="1856"/>
      <c r="BI48" s="1959"/>
      <c r="BJ48" s="1856"/>
      <c r="BK48" s="1700"/>
      <c r="BL48" s="1856"/>
      <c r="BM48" s="1959"/>
      <c r="BN48" s="1856"/>
      <c r="BO48" s="1959"/>
      <c r="BP48" s="1958"/>
      <c r="BQ48" s="1960"/>
      <c r="BR48" s="1958"/>
      <c r="BS48" s="1700"/>
      <c r="BT48" s="1856"/>
      <c r="BU48" s="1700"/>
      <c r="BV48" s="1856"/>
      <c r="BW48" s="1700"/>
      <c r="BX48" s="1856"/>
      <c r="BY48" s="1700"/>
      <c r="BZ48" s="1856"/>
      <c r="CA48" s="1700"/>
      <c r="CB48" s="1856"/>
      <c r="CC48" s="1700"/>
      <c r="CD48" s="1856"/>
      <c r="CE48" s="1700"/>
      <c r="CF48" s="1856"/>
      <c r="CH48" s="1128">
        <v>0</v>
      </c>
      <c r="CI48" s="388"/>
      <c r="CJ48" s="1700"/>
      <c r="CK48" s="1856"/>
      <c r="CL48" s="1700"/>
      <c r="CM48" s="1856"/>
      <c r="CN48" s="1700"/>
      <c r="CO48" s="1856"/>
      <c r="CP48" s="1700"/>
      <c r="CQ48" s="1856"/>
      <c r="CR48" s="1960"/>
      <c r="CS48" s="1958"/>
      <c r="CT48" s="1960"/>
      <c r="CU48" s="1958"/>
      <c r="CV48" s="1700"/>
      <c r="CW48" s="1856"/>
      <c r="CX48" s="1700"/>
      <c r="CY48" s="1856"/>
      <c r="CZ48" s="1700"/>
      <c r="DA48" s="1856"/>
      <c r="DB48" s="1700"/>
      <c r="DC48" s="1856"/>
      <c r="DD48" s="1700"/>
      <c r="DE48" s="1856"/>
      <c r="DF48" s="1700"/>
      <c r="DG48" s="1856"/>
      <c r="DH48" s="1700"/>
      <c r="DI48" s="1856"/>
      <c r="DK48" s="1128">
        <v>0</v>
      </c>
      <c r="DL48" s="388"/>
      <c r="DM48" s="1700"/>
      <c r="DN48" s="1856"/>
      <c r="DO48" s="1700"/>
      <c r="DP48" s="1856"/>
      <c r="DQ48" s="1700"/>
      <c r="DR48" s="1856"/>
      <c r="DS48" s="1700"/>
      <c r="DT48" s="1856"/>
      <c r="DU48" s="1960"/>
      <c r="DV48" s="1961"/>
      <c r="DW48" s="1960"/>
      <c r="DX48" s="1958"/>
      <c r="DY48" s="1700"/>
      <c r="DZ48" s="1856"/>
      <c r="EA48" s="1700"/>
      <c r="EB48" s="1856"/>
      <c r="EC48" s="1700"/>
      <c r="ED48" s="1856"/>
      <c r="EE48" s="1700"/>
      <c r="EF48" s="1856"/>
      <c r="EG48" s="1700"/>
      <c r="EH48" s="1856"/>
      <c r="EI48" s="1700"/>
      <c r="EJ48" s="1856"/>
      <c r="EK48" s="1700"/>
      <c r="EL48" s="1856"/>
      <c r="EN48" s="1930">
        <v>0</v>
      </c>
      <c r="EQ48" s="464"/>
    </row>
    <row r="49" spans="1:147" ht="27" customHeight="1">
      <c r="A49" s="1622" t="s">
        <v>143</v>
      </c>
      <c r="B49" s="1916"/>
      <c r="C49" s="1962">
        <v>23104788.930000003</v>
      </c>
      <c r="D49" s="1963">
        <v>0.23884543007801159</v>
      </c>
      <c r="E49" s="1962">
        <v>25691308.269999988</v>
      </c>
      <c r="F49" s="1963">
        <v>0.24724295879448885</v>
      </c>
      <c r="G49" s="1962">
        <v>22253578.680000007</v>
      </c>
      <c r="H49" s="1963">
        <v>0.20341951778389089</v>
      </c>
      <c r="I49" s="1962">
        <v>15669798.689999998</v>
      </c>
      <c r="J49" s="1963">
        <v>0.1492334927493823</v>
      </c>
      <c r="K49" s="1962">
        <v>18854688.200000003</v>
      </c>
      <c r="L49" s="1963">
        <v>0.16179515163519848</v>
      </c>
      <c r="M49" s="1962">
        <v>19509343.450000014</v>
      </c>
      <c r="N49" s="1963">
        <v>0.14990970402997864</v>
      </c>
      <c r="O49" s="1962">
        <v>17527320.214000002</v>
      </c>
      <c r="P49" s="1963">
        <v>0.15260938927263018</v>
      </c>
      <c r="Q49" s="1962">
        <v>19033419.864000004</v>
      </c>
      <c r="R49" s="1963">
        <v>0.16487977074633456</v>
      </c>
      <c r="S49" s="1962"/>
      <c r="T49" s="1963">
        <v>0.22184697817574311</v>
      </c>
      <c r="U49" s="1962">
        <v>23860489.000000007</v>
      </c>
      <c r="V49" s="1963">
        <v>0.16364267230930266</v>
      </c>
      <c r="W49" s="1962">
        <v>46238492.342</v>
      </c>
      <c r="X49" s="1963">
        <v>0.21286594221964178</v>
      </c>
      <c r="Y49" s="1962">
        <v>7753370.3440000061</v>
      </c>
      <c r="Z49" s="1963">
        <v>0.11886864864799174</v>
      </c>
      <c r="AA49" s="1962">
        <v>262244480.96399993</v>
      </c>
      <c r="AB49" s="1963">
        <v>0.18431549424961982</v>
      </c>
      <c r="AC49" s="1916"/>
      <c r="AD49" s="1962">
        <v>17840455.440000001</v>
      </c>
      <c r="AE49" s="1963">
        <v>0.15716304937592646</v>
      </c>
      <c r="AF49" s="1962">
        <v>18197520.070000011</v>
      </c>
      <c r="AG49" s="1963">
        <v>0.15669933581593101</v>
      </c>
      <c r="AH49" s="1962">
        <v>25597968.31999993</v>
      </c>
      <c r="AI49" s="1963">
        <v>0.15887390026225792</v>
      </c>
      <c r="AJ49" s="1962">
        <v>24625932.390000023</v>
      </c>
      <c r="AK49" s="1963">
        <v>0.17375570163805912</v>
      </c>
      <c r="AL49" s="1962">
        <v>12811869.920000024</v>
      </c>
      <c r="AM49" s="1963">
        <v>9.902940379375022E-2</v>
      </c>
      <c r="AN49" s="1962">
        <v>26603048.230000012</v>
      </c>
      <c r="AO49" s="1963">
        <v>0.19368549492539933</v>
      </c>
      <c r="AP49" s="1962">
        <v>27548714.250000015</v>
      </c>
      <c r="AQ49" s="1963">
        <v>0.1926951670263102</v>
      </c>
      <c r="AR49" s="1962">
        <v>18925407.809999987</v>
      </c>
      <c r="AS49" s="1963">
        <v>0.13107077936125081</v>
      </c>
      <c r="AT49" s="1962">
        <v>44935153.480000034</v>
      </c>
      <c r="AU49" s="1963">
        <v>0.26875123502724979</v>
      </c>
      <c r="AV49" s="1962">
        <v>46440567.619999953</v>
      </c>
      <c r="AW49" s="1963">
        <v>0.17764622014943152</v>
      </c>
      <c r="AX49" s="1962">
        <v>25985555.23999998</v>
      </c>
      <c r="AY49" s="1963">
        <v>0.14747121026637053</v>
      </c>
      <c r="AZ49" s="1962">
        <v>-3412053.7699999865</v>
      </c>
      <c r="BA49" s="1963">
        <v>-3.5796629933326739E-2</v>
      </c>
      <c r="BB49" s="1962">
        <v>286100139</v>
      </c>
      <c r="BC49" s="1963">
        <v>0.16012558951239825</v>
      </c>
      <c r="BE49" s="1128">
        <v>286100139</v>
      </c>
      <c r="BF49" s="1916"/>
      <c r="BG49" s="1962">
        <v>30812145.669999979</v>
      </c>
      <c r="BH49" s="1963">
        <v>0.17186966874371656</v>
      </c>
      <c r="BI49" s="1962">
        <v>27540705.389999986</v>
      </c>
      <c r="BJ49" s="1963">
        <v>0.15776233564182568</v>
      </c>
      <c r="BK49" s="1962">
        <v>39060680.109999999</v>
      </c>
      <c r="BL49" s="1963">
        <v>0.20201544672089031</v>
      </c>
      <c r="BM49" s="1962">
        <v>33178953.32000003</v>
      </c>
      <c r="BN49" s="1963">
        <v>0.2075599006196403</v>
      </c>
      <c r="BO49" s="1962">
        <v>30042414.179999989</v>
      </c>
      <c r="BP49" s="1963">
        <v>0.20856077345351484</v>
      </c>
      <c r="BQ49" s="1962">
        <v>36064654.280000009</v>
      </c>
      <c r="BR49" s="1963">
        <v>0.20429567611659147</v>
      </c>
      <c r="BS49" s="1962">
        <v>31196153.719999991</v>
      </c>
      <c r="BT49" s="1963">
        <v>0.19933052675413471</v>
      </c>
      <c r="BU49" s="1962">
        <v>40505824.87000002</v>
      </c>
      <c r="BV49" s="1963">
        <v>0.241255403965732</v>
      </c>
      <c r="BW49" s="1962">
        <v>42889879.660000011</v>
      </c>
      <c r="BX49" s="1963">
        <v>0.23933143112263724</v>
      </c>
      <c r="BY49" s="1962">
        <v>65641711.720000066</v>
      </c>
      <c r="BZ49" s="1963">
        <v>0.27387988870914592</v>
      </c>
      <c r="CA49" s="1962">
        <v>70342366.609999955</v>
      </c>
      <c r="CB49" s="1963">
        <v>0.25490043608642426</v>
      </c>
      <c r="CC49" s="1962">
        <v>8808723.1600000262</v>
      </c>
      <c r="CD49" s="1963">
        <v>9.0470993852247342E-2</v>
      </c>
      <c r="CE49" s="1962">
        <v>455616271.67000014</v>
      </c>
      <c r="CF49" s="1963">
        <v>0.21277007638269282</v>
      </c>
      <c r="CH49" s="1128">
        <v>456084212.69000006</v>
      </c>
      <c r="CI49" s="1916"/>
      <c r="CJ49" s="1962">
        <v>32150344.054000005</v>
      </c>
      <c r="CK49" s="1963">
        <v>0.21965941684884971</v>
      </c>
      <c r="CL49" s="1962">
        <v>28599741.433999989</v>
      </c>
      <c r="CM49" s="1963">
        <v>0.18979636969403021</v>
      </c>
      <c r="CN49" s="1962">
        <v>36058059.963999987</v>
      </c>
      <c r="CO49" s="1963">
        <v>0.20471281179405409</v>
      </c>
      <c r="CP49" s="1962">
        <v>43243041.714000002</v>
      </c>
      <c r="CQ49" s="1963">
        <v>0.24507061393919966</v>
      </c>
      <c r="CR49" s="1962">
        <v>30194458.764000017</v>
      </c>
      <c r="CS49" s="1963">
        <v>0.19713251170677498</v>
      </c>
      <c r="CT49" s="1962">
        <v>31755728.394000005</v>
      </c>
      <c r="CU49" s="1963">
        <v>0.20046932443124285</v>
      </c>
      <c r="CV49" s="1962">
        <v>40985305.244000003</v>
      </c>
      <c r="CW49" s="1963">
        <v>0.21336626393122321</v>
      </c>
      <c r="CX49" s="1962">
        <v>40213814.713999987</v>
      </c>
      <c r="CY49" s="1963">
        <v>0.25119974583640775</v>
      </c>
      <c r="CZ49" s="1962">
        <v>29252351.903999981</v>
      </c>
      <c r="DA49" s="1963">
        <v>0.18846766696951012</v>
      </c>
      <c r="DB49" s="1962">
        <v>55676229.954000004</v>
      </c>
      <c r="DC49" s="1963">
        <v>0.21250720501021436</v>
      </c>
      <c r="DD49" s="1962">
        <v>47459440.303999975</v>
      </c>
      <c r="DE49" s="1963">
        <v>0.21907714434777489</v>
      </c>
      <c r="DF49" s="1962">
        <v>24119649.623999994</v>
      </c>
      <c r="DG49" s="1963">
        <v>0.20848015602633974</v>
      </c>
      <c r="DH49" s="1962">
        <v>439708166.06800056</v>
      </c>
      <c r="DI49" s="1963">
        <v>0.21314761230477108</v>
      </c>
      <c r="DK49" s="1128">
        <v>439708166.06799996</v>
      </c>
      <c r="DL49" s="1916"/>
      <c r="DM49" s="1962">
        <v>33654576.869999997</v>
      </c>
      <c r="DN49" s="1963">
        <v>0.19761993278645196</v>
      </c>
      <c r="DO49" s="1962">
        <v>27159010.070000026</v>
      </c>
      <c r="DP49" s="1963">
        <v>0.18360393966967409</v>
      </c>
      <c r="DQ49" s="1962">
        <v>19043421.740000006</v>
      </c>
      <c r="DR49" s="1963">
        <v>0.15382820347121062</v>
      </c>
      <c r="DS49" s="1962">
        <v>27426492.379999992</v>
      </c>
      <c r="DT49" s="1963">
        <v>0.16920540873303633</v>
      </c>
      <c r="DU49" s="1962">
        <v>27345688.150000021</v>
      </c>
      <c r="DV49" s="1963">
        <v>0.14697216110069142</v>
      </c>
      <c r="DW49" s="1962">
        <v>13237973.570000011</v>
      </c>
      <c r="DX49" s="1963">
        <v>0.12104086031614</v>
      </c>
      <c r="DY49" s="1962">
        <v>27054258.649999991</v>
      </c>
      <c r="DZ49" s="1963">
        <v>0.17876542388160618</v>
      </c>
      <c r="EA49" s="1962">
        <v>20532915.480000019</v>
      </c>
      <c r="EB49" s="1963">
        <v>0.1482090616118259</v>
      </c>
      <c r="EC49" s="1962">
        <v>20479502.73</v>
      </c>
      <c r="ED49" s="1963">
        <v>0.12863483759808789</v>
      </c>
      <c r="EE49" s="1962">
        <v>19641168.079999991</v>
      </c>
      <c r="EF49" s="1963">
        <v>0.12075900171768561</v>
      </c>
      <c r="EG49" s="1962">
        <v>22469536.109999951</v>
      </c>
      <c r="EH49" s="1963">
        <v>0.13109975422128875</v>
      </c>
      <c r="EI49" s="1962">
        <v>8542959.0199999958</v>
      </c>
      <c r="EJ49" s="1963">
        <v>6.7683338146220351E-2</v>
      </c>
      <c r="EK49" s="1962">
        <v>266587502.85000026</v>
      </c>
      <c r="EL49" s="1963">
        <v>0.14737694727224987</v>
      </c>
      <c r="EN49" s="1930">
        <v>7.152557373046875E-7</v>
      </c>
      <c r="EO49" s="324"/>
      <c r="EP49" s="324"/>
      <c r="EQ49" s="464"/>
    </row>
    <row r="50" spans="1:147">
      <c r="A50" s="388"/>
      <c r="B50" s="388"/>
      <c r="C50" s="1712"/>
      <c r="D50" s="1712"/>
      <c r="E50" s="1712"/>
      <c r="F50" s="1712"/>
      <c r="G50" s="1712"/>
      <c r="H50" s="1712"/>
      <c r="I50" s="1712"/>
      <c r="J50" s="1712"/>
      <c r="K50" s="1712"/>
      <c r="L50" s="1712"/>
      <c r="M50" s="1712"/>
      <c r="N50" s="1712"/>
      <c r="O50" s="1712"/>
      <c r="P50" s="1712"/>
      <c r="Q50" s="1712"/>
      <c r="R50" s="1712"/>
      <c r="S50" s="1712"/>
      <c r="T50" s="1712"/>
      <c r="U50" s="1712"/>
      <c r="V50" s="1712"/>
      <c r="W50" s="1712"/>
      <c r="X50" s="1712"/>
      <c r="Y50" s="1712"/>
      <c r="Z50" s="1712"/>
      <c r="AA50" s="1712"/>
      <c r="AB50" s="1712"/>
      <c r="AC50" s="388"/>
      <c r="AD50" s="1712"/>
      <c r="AE50" s="1712"/>
      <c r="AF50" s="1864">
        <v>36037975.510000013</v>
      </c>
      <c r="AG50" s="1712"/>
      <c r="AH50" s="1712"/>
      <c r="AI50" s="1712"/>
      <c r="AJ50" s="1879"/>
      <c r="AK50" s="1879"/>
      <c r="AL50" s="1879"/>
      <c r="AM50" s="1879"/>
      <c r="AN50" s="1879"/>
      <c r="AO50" s="1879"/>
      <c r="AP50" s="1879"/>
      <c r="AQ50" s="1712"/>
      <c r="AR50" s="1712"/>
      <c r="AS50" s="1712"/>
      <c r="AT50" s="1712"/>
      <c r="AU50" s="1712"/>
      <c r="AV50" s="1712"/>
      <c r="AW50" s="1712"/>
      <c r="AX50" s="1712"/>
      <c r="AY50" s="1712"/>
      <c r="AZ50" s="1712"/>
      <c r="BA50" s="1712"/>
      <c r="BB50" s="1712"/>
      <c r="BC50" s="1712"/>
      <c r="BD50" s="324"/>
      <c r="BF50" s="388"/>
      <c r="BG50" s="1712"/>
      <c r="BH50" s="1712"/>
      <c r="BI50" s="1712"/>
      <c r="BJ50" s="1712"/>
      <c r="BK50" s="1712"/>
      <c r="BL50" s="1712"/>
      <c r="BM50" s="1879"/>
      <c r="BN50" s="1712"/>
      <c r="BO50" s="1879"/>
      <c r="BP50" s="1879"/>
      <c r="BQ50" s="1879"/>
      <c r="BR50" s="1879"/>
      <c r="BS50" s="1879"/>
      <c r="BT50" s="1712"/>
      <c r="BU50" s="1712"/>
      <c r="BV50" s="1712"/>
      <c r="BW50" s="1712"/>
      <c r="BX50" s="1712"/>
      <c r="BY50" s="1712"/>
      <c r="BZ50" s="1712"/>
      <c r="CA50" s="1712"/>
      <c r="CB50" s="1712"/>
      <c r="CC50" s="1712"/>
      <c r="CD50" s="1712"/>
      <c r="CE50" s="1712"/>
      <c r="CF50" s="1712"/>
      <c r="CG50" s="324"/>
      <c r="CH50" s="324"/>
      <c r="CI50" s="388"/>
      <c r="CJ50" s="1712"/>
      <c r="CK50" s="1712"/>
      <c r="CL50" s="1712"/>
      <c r="CM50" s="1712"/>
      <c r="CN50" s="1712"/>
      <c r="CO50" s="1712"/>
      <c r="CP50" s="1879"/>
      <c r="CQ50" s="1712"/>
      <c r="CR50" s="1879"/>
      <c r="CS50" s="1879"/>
      <c r="CT50" s="1879"/>
      <c r="CU50" s="1879"/>
      <c r="CV50" s="1879"/>
      <c r="CW50" s="1712"/>
      <c r="CX50" s="1712"/>
      <c r="CY50" s="1712"/>
      <c r="CZ50" s="1712"/>
      <c r="DA50" s="1712"/>
      <c r="DB50" s="1712"/>
      <c r="DC50" s="1712"/>
      <c r="DD50" s="1712"/>
      <c r="DE50" s="1712"/>
      <c r="DF50" s="1712"/>
      <c r="DG50" s="1712"/>
      <c r="DH50" s="1712"/>
      <c r="DI50" s="1712"/>
      <c r="DJ50" s="324"/>
      <c r="DK50" s="324"/>
      <c r="DL50" s="388"/>
      <c r="DM50" s="1712"/>
      <c r="DN50" s="1712"/>
      <c r="DO50" s="1712"/>
      <c r="DP50" s="1712"/>
      <c r="DQ50" s="1712"/>
      <c r="DR50" s="1712"/>
      <c r="DS50" s="1879"/>
      <c r="DT50" s="1712"/>
      <c r="DU50" s="1879"/>
      <c r="DV50" s="1879"/>
      <c r="DW50" s="1879"/>
      <c r="DX50" s="1879"/>
      <c r="DY50" s="1879"/>
      <c r="DZ50" s="1712"/>
      <c r="EA50" s="1712"/>
      <c r="EB50" s="1712"/>
      <c r="EC50" s="1712"/>
      <c r="ED50" s="1712"/>
      <c r="EE50" s="1712"/>
      <c r="EF50" s="1712"/>
      <c r="EG50" s="1712"/>
      <c r="EH50" s="1712"/>
      <c r="EI50" s="1712"/>
      <c r="EJ50" s="1712"/>
      <c r="EK50" s="1712"/>
      <c r="EL50" s="1712"/>
      <c r="EM50" s="324"/>
    </row>
    <row r="51" spans="1:147">
      <c r="A51" s="388"/>
      <c r="B51" s="388"/>
      <c r="C51" s="1712"/>
      <c r="D51" s="1712"/>
      <c r="E51" s="1712"/>
      <c r="F51" s="1712"/>
      <c r="G51" s="1712"/>
      <c r="H51" s="1712"/>
      <c r="I51" s="1712"/>
      <c r="J51" s="1712"/>
      <c r="K51" s="1712"/>
      <c r="L51" s="1712"/>
      <c r="M51" s="1712"/>
      <c r="N51" s="1712"/>
      <c r="O51" s="1712"/>
      <c r="P51" s="1712"/>
      <c r="Q51" s="1712"/>
      <c r="R51" s="1712"/>
      <c r="S51" s="1712"/>
      <c r="T51" s="1712"/>
      <c r="U51" s="1712"/>
      <c r="V51" s="1712"/>
      <c r="W51" s="1712"/>
      <c r="X51" s="1712"/>
      <c r="Y51" s="1712"/>
      <c r="Z51" s="1712"/>
      <c r="AA51" s="1712"/>
      <c r="AB51" s="1712"/>
      <c r="AC51" s="388"/>
      <c r="AD51" s="1712"/>
      <c r="AE51" s="1712"/>
      <c r="AF51" s="1712"/>
      <c r="AG51" s="1712"/>
      <c r="AH51" s="1712"/>
      <c r="AI51" s="1712"/>
      <c r="AJ51" s="1712"/>
      <c r="AK51" s="1712"/>
      <c r="AL51" s="1712"/>
      <c r="AM51" s="1712"/>
      <c r="AN51" s="1712"/>
      <c r="AO51" s="1712"/>
      <c r="AP51" s="1712"/>
      <c r="AQ51" s="1879"/>
      <c r="AR51" s="1879"/>
      <c r="AS51" s="1879"/>
      <c r="AT51" s="1879"/>
      <c r="AU51" s="1879"/>
      <c r="AV51" s="1879"/>
      <c r="AW51" s="1879"/>
      <c r="AX51" s="1879"/>
      <c r="AY51" s="1879"/>
      <c r="AZ51" s="1879"/>
      <c r="BA51" s="1879"/>
      <c r="BB51" s="1712"/>
      <c r="BC51" s="1712"/>
      <c r="BD51" s="324"/>
      <c r="BF51" s="388"/>
      <c r="BG51" s="1712"/>
      <c r="BH51" s="1712"/>
      <c r="BI51" s="1712"/>
      <c r="BJ51" s="1712"/>
      <c r="BK51" s="1712"/>
      <c r="BL51" s="1712"/>
      <c r="BM51" s="1712"/>
      <c r="BN51" s="1879"/>
      <c r="BO51" s="1712"/>
      <c r="BP51" s="1712"/>
      <c r="BQ51" s="1712"/>
      <c r="BR51" s="1712"/>
      <c r="BS51" s="1712"/>
      <c r="BT51" s="1879"/>
      <c r="BU51" s="1879"/>
      <c r="BV51" s="1879"/>
      <c r="BW51" s="1879"/>
      <c r="BX51" s="1879"/>
      <c r="BY51" s="1879"/>
      <c r="BZ51" s="1879"/>
      <c r="CA51" s="1879"/>
      <c r="CB51" s="1879"/>
      <c r="CC51" s="1879"/>
      <c r="CD51" s="1879"/>
      <c r="CE51" s="1712"/>
      <c r="CF51" s="1712"/>
      <c r="CG51" s="324"/>
      <c r="CH51" s="324"/>
      <c r="CI51" s="388"/>
      <c r="CJ51" s="1712"/>
      <c r="CK51" s="1712"/>
      <c r="CL51" s="1712"/>
      <c r="CM51" s="1712"/>
      <c r="CN51" s="1712"/>
      <c r="CO51" s="1712"/>
      <c r="CP51" s="1712"/>
      <c r="CQ51" s="1879"/>
      <c r="CR51" s="1712"/>
      <c r="CS51" s="1712"/>
      <c r="CT51" s="1712"/>
      <c r="CU51" s="1712"/>
      <c r="CV51" s="1712"/>
      <c r="CW51" s="1879"/>
      <c r="CX51" s="1879"/>
      <c r="CY51" s="1879"/>
      <c r="CZ51" s="1879"/>
      <c r="DA51" s="1879"/>
      <c r="DB51" s="1879"/>
      <c r="DC51" s="1879"/>
      <c r="DD51" s="1879"/>
      <c r="DE51" s="1879"/>
      <c r="DF51" s="1879"/>
      <c r="DG51" s="1879"/>
      <c r="DH51" s="1712"/>
      <c r="DI51" s="1712"/>
      <c r="DJ51" s="324"/>
      <c r="DK51" s="324"/>
      <c r="DL51" s="388"/>
      <c r="DM51" s="1712"/>
      <c r="DN51" s="1712"/>
      <c r="DO51" s="1712"/>
      <c r="DP51" s="1712"/>
      <c r="DQ51" s="1712"/>
      <c r="DR51" s="1712"/>
      <c r="DS51" s="1712"/>
      <c r="DT51" s="1879"/>
      <c r="DU51" s="1712"/>
      <c r="DV51" s="1712"/>
      <c r="DW51" s="1712"/>
      <c r="DX51" s="1712"/>
      <c r="DY51" s="1712"/>
      <c r="DZ51" s="1879"/>
      <c r="EA51" s="1879"/>
      <c r="EB51" s="1879"/>
      <c r="EC51" s="1879"/>
      <c r="ED51" s="1879"/>
      <c r="EE51" s="1879"/>
      <c r="EF51" s="1879"/>
      <c r="EG51" s="1879"/>
      <c r="EH51" s="1879"/>
      <c r="EI51" s="1879"/>
      <c r="EJ51" s="1879"/>
      <c r="EK51" s="1712"/>
      <c r="EL51" s="1712"/>
      <c r="EM51" s="324"/>
    </row>
    <row r="52" spans="1:147" ht="13" hidden="1" customHeight="1">
      <c r="A52" s="1715" t="s">
        <v>144</v>
      </c>
      <c r="B52" s="388"/>
      <c r="C52" s="1964">
        <v>3186711</v>
      </c>
      <c r="D52" s="1965"/>
      <c r="E52" s="1964">
        <v>2614421</v>
      </c>
      <c r="F52" s="1965"/>
      <c r="G52" s="1964">
        <v>1901059.22</v>
      </c>
      <c r="H52" s="1965"/>
      <c r="I52" s="1964">
        <v>1938999.52</v>
      </c>
      <c r="J52" s="1965"/>
      <c r="K52" s="1964">
        <v>2749477.85</v>
      </c>
      <c r="L52" s="1965"/>
      <c r="M52" s="1964">
        <v>2356651.42</v>
      </c>
      <c r="N52" s="1965"/>
      <c r="O52" s="1716">
        <v>2058310.2</v>
      </c>
      <c r="P52" s="1865"/>
      <c r="Q52" s="1716">
        <v>1163549.18</v>
      </c>
      <c r="R52" s="1865"/>
      <c r="S52" s="1716">
        <v>1936724.5</v>
      </c>
      <c r="T52" s="1865"/>
      <c r="U52" s="1716">
        <v>1962016.5</v>
      </c>
      <c r="V52" s="1865"/>
      <c r="W52" s="1716">
        <v>2044534.24</v>
      </c>
      <c r="X52" s="1865"/>
      <c r="Y52" s="1716">
        <v>2109149.9900000002</v>
      </c>
      <c r="Z52" s="1719"/>
      <c r="AA52" s="1964">
        <v>26021604.619999997</v>
      </c>
      <c r="AB52" s="1965"/>
      <c r="AC52" s="388"/>
      <c r="AD52" s="1964">
        <v>3743500.67</v>
      </c>
      <c r="AE52" s="1965"/>
      <c r="AF52" s="1964">
        <v>2082485.81</v>
      </c>
      <c r="AG52" s="1965"/>
      <c r="AH52" s="1964">
        <v>0</v>
      </c>
      <c r="AI52" s="1965"/>
      <c r="AJ52" s="1718">
        <v>0</v>
      </c>
      <c r="AK52" s="1865"/>
      <c r="AL52" s="1718">
        <v>0</v>
      </c>
      <c r="AM52" s="1865"/>
      <c r="AN52" s="1718">
        <v>0</v>
      </c>
      <c r="AO52" s="1865"/>
      <c r="AP52" s="1718">
        <v>0</v>
      </c>
      <c r="AQ52" s="1865"/>
      <c r="AR52" s="1718">
        <v>0</v>
      </c>
      <c r="AS52" s="1865"/>
      <c r="AT52" s="1718">
        <v>0</v>
      </c>
      <c r="AU52" s="1865"/>
      <c r="AV52" s="1718">
        <v>0</v>
      </c>
      <c r="AW52" s="1865"/>
      <c r="AX52" s="1718">
        <v>0</v>
      </c>
      <c r="AY52" s="1865"/>
      <c r="AZ52" s="1718">
        <v>0</v>
      </c>
      <c r="BA52" s="1865"/>
      <c r="BB52" s="1964">
        <v>5825986.4800000004</v>
      </c>
      <c r="BC52" s="1965"/>
      <c r="BD52" s="1966">
        <v>0</v>
      </c>
      <c r="BE52" s="1967"/>
      <c r="BF52" s="388"/>
      <c r="BG52" s="1964">
        <v>3743500.67</v>
      </c>
      <c r="BH52" s="1965"/>
      <c r="BI52" s="1964">
        <v>2082485.81</v>
      </c>
      <c r="BJ52" s="1965"/>
      <c r="BK52" s="1964">
        <v>0</v>
      </c>
      <c r="BL52" s="1965"/>
      <c r="BM52" s="1718">
        <v>0</v>
      </c>
      <c r="BN52" s="1865"/>
      <c r="BO52" s="1718">
        <v>0</v>
      </c>
      <c r="BP52" s="1865"/>
      <c r="BQ52" s="1718">
        <v>0</v>
      </c>
      <c r="BR52" s="1865"/>
      <c r="BS52" s="1718">
        <v>0</v>
      </c>
      <c r="BT52" s="1865"/>
      <c r="BU52" s="1718">
        <v>0</v>
      </c>
      <c r="BV52" s="1865"/>
      <c r="BW52" s="1718">
        <v>0</v>
      </c>
      <c r="BX52" s="1865"/>
      <c r="BY52" s="1718">
        <v>0</v>
      </c>
      <c r="BZ52" s="1865"/>
      <c r="CA52" s="1718">
        <v>0</v>
      </c>
      <c r="CB52" s="1865"/>
      <c r="CC52" s="1718">
        <v>0</v>
      </c>
      <c r="CD52" s="1865"/>
      <c r="CE52" s="1964">
        <v>5825986.4800000004</v>
      </c>
      <c r="CF52" s="1965"/>
      <c r="CG52" s="1966"/>
      <c r="CH52" s="1966">
        <v>-7908472.290000001</v>
      </c>
      <c r="CI52" s="388"/>
      <c r="CJ52" s="1964">
        <v>3743500.67</v>
      </c>
      <c r="CK52" s="1965"/>
      <c r="CL52" s="1964">
        <v>2082485.81</v>
      </c>
      <c r="CM52" s="1965"/>
      <c r="CN52" s="1964">
        <v>0</v>
      </c>
      <c r="CO52" s="1965"/>
      <c r="CP52" s="1718">
        <v>0</v>
      </c>
      <c r="CQ52" s="1865"/>
      <c r="CR52" s="1718">
        <v>0</v>
      </c>
      <c r="CS52" s="1865"/>
      <c r="CT52" s="1718">
        <v>0</v>
      </c>
      <c r="CU52" s="1865"/>
      <c r="CV52" s="1718">
        <v>0</v>
      </c>
      <c r="CW52" s="1865"/>
      <c r="CX52" s="1718">
        <v>0</v>
      </c>
      <c r="CY52" s="1865"/>
      <c r="CZ52" s="1718">
        <v>0</v>
      </c>
      <c r="DA52" s="1865"/>
      <c r="DB52" s="1718">
        <v>0</v>
      </c>
      <c r="DC52" s="1865"/>
      <c r="DD52" s="1718">
        <v>0</v>
      </c>
      <c r="DE52" s="1865"/>
      <c r="DF52" s="1718">
        <v>0</v>
      </c>
      <c r="DG52" s="1865"/>
      <c r="DH52" s="1964">
        <v>5825986.4800000004</v>
      </c>
      <c r="DI52" s="1965"/>
      <c r="DJ52" s="1966"/>
      <c r="DK52" s="1966">
        <v>-7908472.290000001</v>
      </c>
      <c r="DL52" s="388"/>
      <c r="DM52" s="1964">
        <v>3743500.67</v>
      </c>
      <c r="DN52" s="1965"/>
      <c r="DO52" s="1964">
        <v>2082485.81</v>
      </c>
      <c r="DP52" s="1965"/>
      <c r="DQ52" s="1964">
        <v>0</v>
      </c>
      <c r="DR52" s="1965"/>
      <c r="DS52" s="1718">
        <v>0</v>
      </c>
      <c r="DT52" s="1865"/>
      <c r="DU52" s="1718">
        <v>0</v>
      </c>
      <c r="DV52" s="1865"/>
      <c r="DW52" s="1718">
        <v>0</v>
      </c>
      <c r="DX52" s="1865"/>
      <c r="DY52" s="1718">
        <v>0</v>
      </c>
      <c r="DZ52" s="1865"/>
      <c r="EA52" s="1718">
        <v>0</v>
      </c>
      <c r="EB52" s="1865"/>
      <c r="EC52" s="1718">
        <v>0</v>
      </c>
      <c r="ED52" s="1865"/>
      <c r="EE52" s="1718">
        <v>0</v>
      </c>
      <c r="EF52" s="1865"/>
      <c r="EG52" s="1718">
        <v>0</v>
      </c>
      <c r="EH52" s="1865"/>
      <c r="EI52" s="1718">
        <v>0</v>
      </c>
      <c r="EJ52" s="1865"/>
      <c r="EK52" s="1964">
        <v>5825986.4800000004</v>
      </c>
      <c r="EL52" s="1965"/>
      <c r="EM52" s="1966">
        <v>-7908472.290000001</v>
      </c>
      <c r="EN52" s="1968"/>
    </row>
    <row r="53" spans="1:147" ht="13" hidden="1" customHeight="1">
      <c r="A53" s="1715" t="s">
        <v>145</v>
      </c>
      <c r="B53" s="388"/>
      <c r="C53" s="1637">
        <v>279000</v>
      </c>
      <c r="D53" s="1949"/>
      <c r="E53" s="1637">
        <v>558000</v>
      </c>
      <c r="F53" s="1949"/>
      <c r="G53" s="1637">
        <v>279000</v>
      </c>
      <c r="H53" s="1949"/>
      <c r="I53" s="1637">
        <v>279000</v>
      </c>
      <c r="J53" s="1949"/>
      <c r="K53" s="1637">
        <v>279000</v>
      </c>
      <c r="L53" s="1949"/>
      <c r="M53" s="1637">
        <v>558000</v>
      </c>
      <c r="N53" s="1949"/>
      <c r="O53" s="1741">
        <v>279000</v>
      </c>
      <c r="P53" s="1866"/>
      <c r="Q53" s="1720">
        <v>279000</v>
      </c>
      <c r="R53" s="1866"/>
      <c r="S53" s="1720">
        <v>279000</v>
      </c>
      <c r="T53" s="1866"/>
      <c r="U53" s="1720">
        <v>279000</v>
      </c>
      <c r="V53" s="1866"/>
      <c r="W53" s="1720">
        <v>279000</v>
      </c>
      <c r="X53" s="1866"/>
      <c r="Y53" s="1720">
        <v>709474.88</v>
      </c>
      <c r="Z53" s="1724"/>
      <c r="AA53" s="1803">
        <v>4336474.88</v>
      </c>
      <c r="AB53" s="1949"/>
      <c r="AC53" s="388"/>
      <c r="AD53" s="1637">
        <v>108479.98000000001</v>
      </c>
      <c r="AE53" s="1949"/>
      <c r="AF53" s="1637">
        <v>279000</v>
      </c>
      <c r="AG53" s="1949"/>
      <c r="AH53" s="1637">
        <v>0</v>
      </c>
      <c r="AI53" s="1949"/>
      <c r="AJ53" s="1739">
        <v>0</v>
      </c>
      <c r="AK53" s="1866"/>
      <c r="AL53" s="1739">
        <v>0</v>
      </c>
      <c r="AM53" s="1866"/>
      <c r="AN53" s="1739">
        <v>0</v>
      </c>
      <c r="AO53" s="1866"/>
      <c r="AP53" s="1739">
        <v>0</v>
      </c>
      <c r="AQ53" s="1866"/>
      <c r="AR53" s="1739">
        <v>0</v>
      </c>
      <c r="AS53" s="1866"/>
      <c r="AT53" s="1739">
        <v>0</v>
      </c>
      <c r="AU53" s="1866"/>
      <c r="AV53" s="1739">
        <v>0</v>
      </c>
      <c r="AW53" s="1866"/>
      <c r="AX53" s="1739">
        <v>0</v>
      </c>
      <c r="AY53" s="1866"/>
      <c r="AZ53" s="1739">
        <v>0</v>
      </c>
      <c r="BA53" s="1866"/>
      <c r="BB53" s="1803">
        <v>387479.98</v>
      </c>
      <c r="BC53" s="1949"/>
      <c r="BD53" s="1966">
        <v>0</v>
      </c>
      <c r="BE53" s="1969"/>
      <c r="BF53" s="388"/>
      <c r="BG53" s="1637">
        <v>108479.98000000001</v>
      </c>
      <c r="BH53" s="1949"/>
      <c r="BI53" s="1637">
        <v>279000</v>
      </c>
      <c r="BJ53" s="1949"/>
      <c r="BK53" s="1637">
        <v>0</v>
      </c>
      <c r="BL53" s="1949"/>
      <c r="BM53" s="1739">
        <v>0</v>
      </c>
      <c r="BN53" s="1866"/>
      <c r="BO53" s="1739">
        <v>0</v>
      </c>
      <c r="BP53" s="1866"/>
      <c r="BQ53" s="1739">
        <v>0</v>
      </c>
      <c r="BR53" s="1866"/>
      <c r="BS53" s="1739">
        <v>0</v>
      </c>
      <c r="BT53" s="1866"/>
      <c r="BU53" s="1739">
        <v>0</v>
      </c>
      <c r="BV53" s="1866"/>
      <c r="BW53" s="1739">
        <v>0</v>
      </c>
      <c r="BX53" s="1866"/>
      <c r="BY53" s="1739">
        <v>0</v>
      </c>
      <c r="BZ53" s="1866"/>
      <c r="CA53" s="1739">
        <v>0</v>
      </c>
      <c r="CB53" s="1866"/>
      <c r="CC53" s="1739">
        <v>0</v>
      </c>
      <c r="CD53" s="1866"/>
      <c r="CE53" s="1803">
        <v>387479.98</v>
      </c>
      <c r="CF53" s="1949"/>
      <c r="CG53" s="1966"/>
      <c r="CH53" s="1966">
        <v>-666479.98</v>
      </c>
      <c r="CI53" s="388"/>
      <c r="CJ53" s="1637">
        <v>108479.98000000001</v>
      </c>
      <c r="CK53" s="1949"/>
      <c r="CL53" s="1637">
        <v>279000</v>
      </c>
      <c r="CM53" s="1949"/>
      <c r="CN53" s="1637">
        <v>0</v>
      </c>
      <c r="CO53" s="1949"/>
      <c r="CP53" s="1739">
        <v>0</v>
      </c>
      <c r="CQ53" s="1866"/>
      <c r="CR53" s="1739">
        <v>0</v>
      </c>
      <c r="CS53" s="1866"/>
      <c r="CT53" s="1739">
        <v>0</v>
      </c>
      <c r="CU53" s="1866"/>
      <c r="CV53" s="1739">
        <v>0</v>
      </c>
      <c r="CW53" s="1866"/>
      <c r="CX53" s="1739">
        <v>0</v>
      </c>
      <c r="CY53" s="1866"/>
      <c r="CZ53" s="1739">
        <v>0</v>
      </c>
      <c r="DA53" s="1866"/>
      <c r="DB53" s="1739">
        <v>0</v>
      </c>
      <c r="DC53" s="1866"/>
      <c r="DD53" s="1739">
        <v>0</v>
      </c>
      <c r="DE53" s="1866"/>
      <c r="DF53" s="1739">
        <v>0</v>
      </c>
      <c r="DG53" s="1866"/>
      <c r="DH53" s="1803">
        <v>387479.98</v>
      </c>
      <c r="DI53" s="1949"/>
      <c r="DJ53" s="1966"/>
      <c r="DK53" s="1966">
        <v>-666479.98</v>
      </c>
      <c r="DL53" s="388"/>
      <c r="DM53" s="1637">
        <v>108479.98000000001</v>
      </c>
      <c r="DN53" s="1949"/>
      <c r="DO53" s="1637">
        <v>279000</v>
      </c>
      <c r="DP53" s="1949"/>
      <c r="DQ53" s="1637">
        <v>0</v>
      </c>
      <c r="DR53" s="1949"/>
      <c r="DS53" s="1739">
        <v>0</v>
      </c>
      <c r="DT53" s="1866"/>
      <c r="DU53" s="1739">
        <v>0</v>
      </c>
      <c r="DV53" s="1866"/>
      <c r="DW53" s="1739">
        <v>0</v>
      </c>
      <c r="DX53" s="1866"/>
      <c r="DY53" s="1739">
        <v>0</v>
      </c>
      <c r="DZ53" s="1866"/>
      <c r="EA53" s="1739">
        <v>0</v>
      </c>
      <c r="EB53" s="1866"/>
      <c r="EC53" s="1739">
        <v>0</v>
      </c>
      <c r="ED53" s="1866"/>
      <c r="EE53" s="1739">
        <v>0</v>
      </c>
      <c r="EF53" s="1866"/>
      <c r="EG53" s="1739">
        <v>0</v>
      </c>
      <c r="EH53" s="1866"/>
      <c r="EI53" s="1739">
        <v>0</v>
      </c>
      <c r="EJ53" s="1866"/>
      <c r="EK53" s="1803">
        <v>387479.98</v>
      </c>
      <c r="EL53" s="1949"/>
      <c r="EM53" s="1966">
        <v>-666479.98</v>
      </c>
      <c r="EN53" s="1970"/>
    </row>
    <row r="54" spans="1:147" ht="13" hidden="1" customHeight="1">
      <c r="A54" s="1715" t="s">
        <v>146</v>
      </c>
      <c r="B54" s="388"/>
      <c r="C54" s="1637">
        <v>1310536</v>
      </c>
      <c r="D54" s="1949"/>
      <c r="E54" s="1637">
        <v>1632176</v>
      </c>
      <c r="F54" s="1949"/>
      <c r="G54" s="1637">
        <v>1168114</v>
      </c>
      <c r="H54" s="1949"/>
      <c r="I54" s="1637">
        <v>1185220.77</v>
      </c>
      <c r="J54" s="1949"/>
      <c r="K54" s="1637">
        <v>1166823</v>
      </c>
      <c r="L54" s="1949"/>
      <c r="M54" s="1637">
        <v>2064434.16</v>
      </c>
      <c r="N54" s="1949"/>
      <c r="O54" s="1741">
        <v>1265610.01</v>
      </c>
      <c r="P54" s="1866"/>
      <c r="Q54" s="1720">
        <v>1150270.95</v>
      </c>
      <c r="R54" s="1866"/>
      <c r="S54" s="1716">
        <v>1309288.95</v>
      </c>
      <c r="T54" s="1866"/>
      <c r="U54" s="1716">
        <v>921606.58</v>
      </c>
      <c r="V54" s="1866"/>
      <c r="W54" s="1741">
        <v>1508665.61</v>
      </c>
      <c r="X54" s="1866"/>
      <c r="Y54" s="1741">
        <v>-1438413.1</v>
      </c>
      <c r="Z54" s="1724"/>
      <c r="AA54" s="1803">
        <v>13244332.929999998</v>
      </c>
      <c r="AB54" s="1949"/>
      <c r="AC54" s="388"/>
      <c r="AD54" s="1637">
        <v>-2265792.13</v>
      </c>
      <c r="AE54" s="1949"/>
      <c r="AF54" s="1637">
        <v>1488969</v>
      </c>
      <c r="AG54" s="1949"/>
      <c r="AH54" s="1637">
        <v>0</v>
      </c>
      <c r="AI54" s="1949"/>
      <c r="AJ54" s="1739">
        <v>0</v>
      </c>
      <c r="AK54" s="1866"/>
      <c r="AL54" s="1739">
        <v>0</v>
      </c>
      <c r="AM54" s="1866"/>
      <c r="AN54" s="1739">
        <v>0</v>
      </c>
      <c r="AO54" s="1866"/>
      <c r="AP54" s="1739">
        <v>0</v>
      </c>
      <c r="AQ54" s="1866"/>
      <c r="AR54" s="1739">
        <v>0</v>
      </c>
      <c r="AS54" s="1866"/>
      <c r="AT54" s="1739">
        <v>0</v>
      </c>
      <c r="AU54" s="1866"/>
      <c r="AV54" s="1739">
        <v>0</v>
      </c>
      <c r="AW54" s="1866"/>
      <c r="AX54" s="1739">
        <v>0</v>
      </c>
      <c r="AY54" s="1866"/>
      <c r="AZ54" s="1739">
        <v>0</v>
      </c>
      <c r="BA54" s="1866"/>
      <c r="BB54" s="1803">
        <v>-776823.12999999989</v>
      </c>
      <c r="BC54" s="1949"/>
      <c r="BD54" s="1966">
        <v>0</v>
      </c>
      <c r="BE54" s="1971"/>
      <c r="BF54" s="388"/>
      <c r="BG54" s="1637">
        <v>-2265792.13</v>
      </c>
      <c r="BH54" s="1949"/>
      <c r="BI54" s="1637">
        <v>1488969</v>
      </c>
      <c r="BJ54" s="1949"/>
      <c r="BK54" s="1637">
        <v>0</v>
      </c>
      <c r="BL54" s="1949"/>
      <c r="BM54" s="1739">
        <v>0</v>
      </c>
      <c r="BN54" s="1866"/>
      <c r="BO54" s="1739">
        <v>0</v>
      </c>
      <c r="BP54" s="1866"/>
      <c r="BQ54" s="1739">
        <v>0</v>
      </c>
      <c r="BR54" s="1866"/>
      <c r="BS54" s="1739">
        <v>0</v>
      </c>
      <c r="BT54" s="1866"/>
      <c r="BU54" s="1739">
        <v>0</v>
      </c>
      <c r="BV54" s="1866"/>
      <c r="BW54" s="1739">
        <v>0</v>
      </c>
      <c r="BX54" s="1866"/>
      <c r="BY54" s="1739">
        <v>0</v>
      </c>
      <c r="BZ54" s="1866"/>
      <c r="CA54" s="1739">
        <v>0</v>
      </c>
      <c r="CB54" s="1866"/>
      <c r="CC54" s="1739">
        <v>0</v>
      </c>
      <c r="CD54" s="1866"/>
      <c r="CE54" s="1803">
        <v>-776823.12999999989</v>
      </c>
      <c r="CF54" s="1949"/>
      <c r="CG54" s="1966"/>
      <c r="CH54" s="1966">
        <v>-712145.87000000011</v>
      </c>
      <c r="CI54" s="388"/>
      <c r="CJ54" s="1637">
        <v>-2265792.13</v>
      </c>
      <c r="CK54" s="1949"/>
      <c r="CL54" s="1637">
        <v>1488969</v>
      </c>
      <c r="CM54" s="1949"/>
      <c r="CN54" s="1637">
        <v>0</v>
      </c>
      <c r="CO54" s="1949"/>
      <c r="CP54" s="1739">
        <v>0</v>
      </c>
      <c r="CQ54" s="1866"/>
      <c r="CR54" s="1739">
        <v>0</v>
      </c>
      <c r="CS54" s="1866"/>
      <c r="CT54" s="1739">
        <v>0</v>
      </c>
      <c r="CU54" s="1866"/>
      <c r="CV54" s="1739">
        <v>0</v>
      </c>
      <c r="CW54" s="1866"/>
      <c r="CX54" s="1739">
        <v>0</v>
      </c>
      <c r="CY54" s="1866"/>
      <c r="CZ54" s="1739">
        <v>0</v>
      </c>
      <c r="DA54" s="1866"/>
      <c r="DB54" s="1739">
        <v>0</v>
      </c>
      <c r="DC54" s="1866"/>
      <c r="DD54" s="1739">
        <v>0</v>
      </c>
      <c r="DE54" s="1866"/>
      <c r="DF54" s="1739">
        <v>0</v>
      </c>
      <c r="DG54" s="1866"/>
      <c r="DH54" s="1803">
        <v>-776823.12999999989</v>
      </c>
      <c r="DI54" s="1949"/>
      <c r="DJ54" s="1966"/>
      <c r="DK54" s="1966">
        <v>-712145.87000000011</v>
      </c>
      <c r="DL54" s="388"/>
      <c r="DM54" s="1637">
        <v>-2265792.13</v>
      </c>
      <c r="DN54" s="1949"/>
      <c r="DO54" s="1637">
        <v>1488969</v>
      </c>
      <c r="DP54" s="1949"/>
      <c r="DQ54" s="1637">
        <v>0</v>
      </c>
      <c r="DR54" s="1949"/>
      <c r="DS54" s="1739">
        <v>0</v>
      </c>
      <c r="DT54" s="1866"/>
      <c r="DU54" s="1739">
        <v>0</v>
      </c>
      <c r="DV54" s="1866"/>
      <c r="DW54" s="1739">
        <v>0</v>
      </c>
      <c r="DX54" s="1866"/>
      <c r="DY54" s="1739">
        <v>0</v>
      </c>
      <c r="DZ54" s="1866"/>
      <c r="EA54" s="1739">
        <v>0</v>
      </c>
      <c r="EB54" s="1866"/>
      <c r="EC54" s="1739">
        <v>0</v>
      </c>
      <c r="ED54" s="1866"/>
      <c r="EE54" s="1739">
        <v>0</v>
      </c>
      <c r="EF54" s="1866"/>
      <c r="EG54" s="1739">
        <v>0</v>
      </c>
      <c r="EH54" s="1866"/>
      <c r="EI54" s="1739">
        <v>0</v>
      </c>
      <c r="EJ54" s="1866"/>
      <c r="EK54" s="1803">
        <v>-776823.12999999989</v>
      </c>
      <c r="EL54" s="1949"/>
      <c r="EM54" s="1966">
        <v>-712145.87000000011</v>
      </c>
      <c r="EN54" s="1972"/>
    </row>
    <row r="55" spans="1:147">
      <c r="A55" s="1715" t="s">
        <v>147</v>
      </c>
      <c r="B55" s="388"/>
      <c r="C55" s="1973">
        <v>8.5933138710179158E-3</v>
      </c>
      <c r="D55" s="1974"/>
      <c r="E55" s="1973">
        <v>6.3242899918338757E-3</v>
      </c>
      <c r="F55" s="1974"/>
      <c r="G55" s="1973">
        <v>8.2681886625730616E-3</v>
      </c>
      <c r="H55" s="1974"/>
      <c r="I55" s="1973">
        <v>3.2730004292460535E-3</v>
      </c>
      <c r="J55" s="1974"/>
      <c r="K55" s="1973">
        <v>2.0411801408324326E-3</v>
      </c>
      <c r="L55" s="1974"/>
      <c r="M55" s="1973">
        <v>5.3282808066252851E-3</v>
      </c>
      <c r="N55" s="1974"/>
      <c r="O55" s="1725">
        <v>5.8751703268506983E-3</v>
      </c>
      <c r="P55" s="1867"/>
      <c r="Q55" s="1725">
        <v>1.9088334125014761E-3</v>
      </c>
      <c r="R55" s="1867"/>
      <c r="S55" s="1725">
        <v>6.1633552533384428E-3</v>
      </c>
      <c r="T55" s="1867"/>
      <c r="U55" s="1725">
        <v>8.3768902540117818E-3</v>
      </c>
      <c r="V55" s="1867"/>
      <c r="W55" s="1725">
        <v>1.1448499061101902E-2</v>
      </c>
      <c r="X55" s="1867"/>
      <c r="Y55" s="1725">
        <v>3.6275281475650623E-3</v>
      </c>
      <c r="Z55" s="1729"/>
      <c r="AA55" s="1973"/>
      <c r="AB55" s="1974"/>
      <c r="AC55" s="388"/>
      <c r="AD55" s="1973">
        <v>5.9160500562620566E-3</v>
      </c>
      <c r="AE55" s="1974"/>
      <c r="AF55" s="1973">
        <v>8.2964695513634279E-3</v>
      </c>
      <c r="AG55" s="1974"/>
      <c r="AH55" s="1973">
        <v>9.9007404543582922E-3</v>
      </c>
      <c r="AI55" s="1974"/>
      <c r="AJ55" s="1973">
        <v>5.4094990803850163E-3</v>
      </c>
      <c r="AK55" s="1867"/>
      <c r="AL55" s="1973">
        <v>1.7631136753057941E-3</v>
      </c>
      <c r="AM55" s="1867"/>
      <c r="AN55" s="1973">
        <v>8.4447455834475438E-3</v>
      </c>
      <c r="AO55" s="1867"/>
      <c r="AP55" s="1973">
        <v>7.4071646291500315E-3</v>
      </c>
      <c r="AQ55" s="1867"/>
      <c r="AR55" s="1973">
        <v>6.9541594820574648E-3</v>
      </c>
      <c r="AS55" s="1867"/>
      <c r="AT55" s="1973">
        <v>6.2034037947384935E-3</v>
      </c>
      <c r="AU55" s="1867"/>
      <c r="AV55" s="1973">
        <v>5.659423140217168E-3</v>
      </c>
      <c r="AW55" s="1867"/>
      <c r="AX55" s="1973">
        <v>5.7552923145693935E-3</v>
      </c>
      <c r="AY55" s="1867"/>
      <c r="AZ55" s="1973">
        <v>3.8175512115368182E-3</v>
      </c>
      <c r="BA55" s="1867"/>
      <c r="BB55" s="1973"/>
      <c r="BC55" s="1974"/>
      <c r="BD55" s="1975"/>
      <c r="BF55" s="388"/>
      <c r="BG55" s="1973">
        <v>6.7837884849539787E-3</v>
      </c>
      <c r="BH55" s="1974"/>
      <c r="BI55" s="1973">
        <v>5.5757994596972171E-3</v>
      </c>
      <c r="BJ55" s="1974"/>
      <c r="BK55" s="1973">
        <v>2.6787248332631464E-3</v>
      </c>
      <c r="BL55" s="1974"/>
      <c r="BM55" s="1973">
        <v>-2.025095607880445E-4</v>
      </c>
      <c r="BN55" s="1867"/>
      <c r="BO55" s="1973">
        <v>-2.1735235231336025E-3</v>
      </c>
      <c r="BP55" s="1867"/>
      <c r="BQ55" s="1973">
        <v>1.0149589332000275E-3</v>
      </c>
      <c r="BR55" s="1867"/>
      <c r="BS55" s="1973">
        <v>4.820066451401539E-3</v>
      </c>
      <c r="BT55" s="1867"/>
      <c r="BU55" s="1973">
        <v>5.5343392945852443E-3</v>
      </c>
      <c r="BV55" s="1867"/>
      <c r="BW55" s="1973">
        <v>4.4386120653057137E-3</v>
      </c>
      <c r="BX55" s="1867"/>
      <c r="BY55" s="1973">
        <v>3.758069474331327E-3</v>
      </c>
      <c r="BZ55" s="1867"/>
      <c r="CA55" s="1973">
        <v>6.4007840194779675E-3</v>
      </c>
      <c r="CB55" s="1867"/>
      <c r="CC55" s="1973">
        <v>7.0599870668339726E-3</v>
      </c>
      <c r="CD55" s="1867"/>
      <c r="CE55" s="1973"/>
      <c r="CF55" s="1974"/>
      <c r="CG55" s="1975"/>
      <c r="CH55" s="1975"/>
      <c r="CI55" s="388"/>
      <c r="CJ55" s="1973">
        <v>8.9293133796168878E-3</v>
      </c>
      <c r="CK55" s="1974"/>
      <c r="CL55" s="1973">
        <v>9.4343154505627247E-4</v>
      </c>
      <c r="CM55" s="1974"/>
      <c r="CN55" s="1973">
        <v>2.8725099303565926E-3</v>
      </c>
      <c r="CO55" s="1974"/>
      <c r="CP55" s="1973">
        <v>2.0214075262001696E-3</v>
      </c>
      <c r="CQ55" s="1867"/>
      <c r="CR55" s="1973">
        <v>-1.8535612196285411E-3</v>
      </c>
      <c r="CS55" s="1867"/>
      <c r="CT55" s="1973">
        <v>3.7811271786227785E-3</v>
      </c>
      <c r="CU55" s="1867"/>
      <c r="CV55" s="1973">
        <v>1.0468520142056903E-2</v>
      </c>
      <c r="CW55" s="1867"/>
      <c r="CX55" s="1973">
        <v>7.3527789828276013E-5</v>
      </c>
      <c r="CY55" s="1867"/>
      <c r="CZ55" s="1973">
        <v>4.9259997206152484E-4</v>
      </c>
      <c r="DA55" s="1867"/>
      <c r="DB55" s="1973">
        <v>5.4967666078775679E-3</v>
      </c>
      <c r="DC55" s="1867"/>
      <c r="DD55" s="1973">
        <v>4.3558336013096444E-3</v>
      </c>
      <c r="DE55" s="1867"/>
      <c r="DF55" s="1973">
        <v>3.820293398532959E-3</v>
      </c>
      <c r="DG55" s="1867"/>
      <c r="DH55" s="1973"/>
      <c r="DI55" s="1974"/>
      <c r="DJ55" s="1975"/>
      <c r="DK55" s="1975"/>
      <c r="DL55" s="388"/>
      <c r="DM55" s="1973">
        <v>2.8561279893293268E-3</v>
      </c>
      <c r="DN55" s="1974"/>
      <c r="DO55" s="1973">
        <v>2.7684812386605806E-3</v>
      </c>
      <c r="DP55" s="1974"/>
      <c r="DQ55" s="1973">
        <v>3.1356775225985789E-3</v>
      </c>
      <c r="DR55" s="1974"/>
      <c r="DS55" s="1973">
        <v>3.298337896393333E-3</v>
      </c>
      <c r="DT55" s="1867"/>
      <c r="DU55" s="1973">
        <v>2.8076206847156282E-3</v>
      </c>
      <c r="DV55" s="1867"/>
      <c r="DW55" s="1973">
        <v>2.8069022655201614E-3</v>
      </c>
      <c r="DX55" s="1867"/>
      <c r="DY55" s="1973">
        <v>2.6708450553756258E-3</v>
      </c>
      <c r="DZ55" s="1867"/>
      <c r="EA55" s="1973">
        <v>6.1798550930514118E-4</v>
      </c>
      <c r="EB55" s="1867"/>
      <c r="EC55" s="1973">
        <v>2.3426352516913163E-3</v>
      </c>
      <c r="ED55" s="1867"/>
      <c r="EE55" s="1973">
        <v>3.6190570621188467E-3</v>
      </c>
      <c r="EF55" s="1867"/>
      <c r="EG55" s="1973">
        <v>6.6121884438423706E-3</v>
      </c>
      <c r="EH55" s="1867"/>
      <c r="EI55" s="1973">
        <v>2.7831329524343751E-3</v>
      </c>
      <c r="EJ55" s="1867"/>
      <c r="EK55" s="1973"/>
      <c r="EL55" s="1974"/>
      <c r="EM55" s="1975"/>
    </row>
    <row r="56" spans="1:147">
      <c r="A56" s="1715" t="s">
        <v>148</v>
      </c>
      <c r="B56" s="388"/>
      <c r="C56" s="1973">
        <v>3.5350925812845713E-2</v>
      </c>
      <c r="D56" s="1974"/>
      <c r="E56" s="1973">
        <v>3.759039751517923E-2</v>
      </c>
      <c r="F56" s="1974"/>
      <c r="G56" s="1973">
        <v>4.6668788258859228E-2</v>
      </c>
      <c r="H56" s="1974"/>
      <c r="I56" s="1973">
        <v>6.0848186846957697E-2</v>
      </c>
      <c r="J56" s="1974"/>
      <c r="K56" s="1973">
        <v>5.8938226484052558E-2</v>
      </c>
      <c r="L56" s="1974"/>
      <c r="M56" s="1973">
        <v>5.8786056228511629E-2</v>
      </c>
      <c r="N56" s="1974"/>
      <c r="O56" s="1725">
        <v>5.8058151222962762E-2</v>
      </c>
      <c r="P56" s="1867"/>
      <c r="Q56" s="1725">
        <v>5.5920717179489543E-2</v>
      </c>
      <c r="R56" s="1867"/>
      <c r="S56" s="1725">
        <v>6.0001479919344236E-2</v>
      </c>
      <c r="T56" s="1867"/>
      <c r="U56" s="1725">
        <v>6.2395425377387959E-2</v>
      </c>
      <c r="V56" s="1867"/>
      <c r="W56" s="1725">
        <v>7.3748805761740366E-2</v>
      </c>
      <c r="X56" s="1867"/>
      <c r="Y56" s="1725">
        <v>7.3551079426380284E-2</v>
      </c>
      <c r="Z56" s="1729"/>
      <c r="AA56" s="1973"/>
      <c r="AB56" s="1974"/>
      <c r="AC56" s="388"/>
      <c r="AD56" s="1973">
        <v>7.0701388258778808E-2</v>
      </c>
      <c r="AE56" s="1974"/>
      <c r="AF56" s="1973">
        <v>7.2799733109722542E-2</v>
      </c>
      <c r="AG56" s="1974"/>
      <c r="AH56" s="1973">
        <v>7.453677207039644E-2</v>
      </c>
      <c r="AI56" s="1974"/>
      <c r="AJ56" s="1973">
        <v>7.6825028968713793E-2</v>
      </c>
      <c r="AK56" s="1867"/>
      <c r="AL56" s="1973">
        <v>7.6526209982298532E-2</v>
      </c>
      <c r="AM56" s="1867"/>
      <c r="AN56" s="1973">
        <v>7.9863384593604536E-2</v>
      </c>
      <c r="AO56" s="1867"/>
      <c r="AP56" s="1973">
        <v>8.1508066360549414E-2</v>
      </c>
      <c r="AQ56" s="1867"/>
      <c r="AR56" s="1973">
        <v>8.6954231380433455E-2</v>
      </c>
      <c r="AS56" s="1867"/>
      <c r="AT56" s="1973">
        <v>8.6997495658851065E-2</v>
      </c>
      <c r="AU56" s="1867"/>
      <c r="AV56" s="1973">
        <v>8.4068154481182988E-2</v>
      </c>
      <c r="AW56" s="1867"/>
      <c r="AX56" s="1973">
        <v>7.7966188699907679E-2</v>
      </c>
      <c r="AY56" s="1867"/>
      <c r="AZ56" s="1973">
        <v>7.8170286766460872E-2</v>
      </c>
      <c r="BA56" s="1867"/>
      <c r="BB56" s="1973"/>
      <c r="BC56" s="1974"/>
      <c r="BD56" s="1975"/>
      <c r="BF56" s="388"/>
      <c r="BG56" s="1973">
        <v>7.9100354231284253E-2</v>
      </c>
      <c r="BH56" s="1974"/>
      <c r="BI56" s="1973">
        <v>7.6188635160235663E-2</v>
      </c>
      <c r="BJ56" s="1974"/>
      <c r="BK56" s="1973">
        <v>6.8492580663953584E-2</v>
      </c>
      <c r="BL56" s="1974"/>
      <c r="BM56" s="1973">
        <v>6.2528454005910117E-2</v>
      </c>
      <c r="BN56" s="1867"/>
      <c r="BO56" s="1973">
        <v>5.8353026722414159E-2</v>
      </c>
      <c r="BP56" s="1867"/>
      <c r="BQ56" s="1973">
        <v>5.0555537347186208E-2</v>
      </c>
      <c r="BR56" s="1867"/>
      <c r="BS56" s="1973">
        <v>4.78576308683345E-2</v>
      </c>
      <c r="BT56" s="1867"/>
      <c r="BU56" s="1973">
        <v>4.6380136184098752E-2</v>
      </c>
      <c r="BV56" s="1867"/>
      <c r="BW56" s="1973">
        <v>4.4544878021369305E-2</v>
      </c>
      <c r="BX56" s="1867"/>
      <c r="BY56" s="1973">
        <v>4.2570005428015145E-2</v>
      </c>
      <c r="BZ56" s="1867"/>
      <c r="CA56" s="1973">
        <v>4.3239124741065282E-2</v>
      </c>
      <c r="CB56" s="1867"/>
      <c r="CC56" s="1973">
        <v>4.6608896408861566E-2</v>
      </c>
      <c r="CD56" s="1867"/>
      <c r="CE56" s="1973"/>
      <c r="CF56" s="1974"/>
      <c r="CG56" s="1975"/>
      <c r="CH56" s="1975"/>
      <c r="CI56" s="388"/>
      <c r="CJ56" s="1973">
        <v>4.8839291323741874E-2</v>
      </c>
      <c r="CK56" s="1974"/>
      <c r="CL56" s="1973">
        <v>4.4007622260750168E-2</v>
      </c>
      <c r="CM56" s="1974"/>
      <c r="CN56" s="1973">
        <v>4.4209394885854625E-2</v>
      </c>
      <c r="CO56" s="1974"/>
      <c r="CP56" s="1973">
        <v>4.6532100371602603E-2</v>
      </c>
      <c r="CQ56" s="1867"/>
      <c r="CR56" s="1973">
        <v>4.6867680584616211E-2</v>
      </c>
      <c r="CS56" s="1867"/>
      <c r="CT56" s="1973">
        <v>4.9760556569485415E-2</v>
      </c>
      <c r="CU56" s="1867"/>
      <c r="CV56" s="1973">
        <v>5.566163686040726E-2</v>
      </c>
      <c r="CW56" s="1867"/>
      <c r="CX56" s="1973">
        <v>4.9928596240688794E-2</v>
      </c>
      <c r="CY56" s="1867"/>
      <c r="CZ56" s="1973">
        <v>4.5803873347679103E-2</v>
      </c>
      <c r="DA56" s="1867"/>
      <c r="DB56" s="1973">
        <v>4.7615401695135784E-2</v>
      </c>
      <c r="DC56" s="1867"/>
      <c r="DD56" s="1973">
        <v>4.5486705466164734E-2</v>
      </c>
      <c r="DE56" s="1867"/>
      <c r="DF56" s="1973">
        <v>4.2123393743437321E-2</v>
      </c>
      <c r="DG56" s="1867"/>
      <c r="DH56" s="1973"/>
      <c r="DI56" s="1974"/>
      <c r="DJ56" s="1975"/>
      <c r="DK56" s="1975"/>
      <c r="DL56" s="388"/>
      <c r="DM56" s="1973">
        <v>3.5850398712141018E-2</v>
      </c>
      <c r="DN56" s="1974"/>
      <c r="DO56" s="1973">
        <v>3.7739095308981785E-2</v>
      </c>
      <c r="DP56" s="1974"/>
      <c r="DQ56" s="1973">
        <v>3.8011412374594489E-2</v>
      </c>
      <c r="DR56" s="1974"/>
      <c r="DS56" s="1973">
        <v>3.9334206765126112E-2</v>
      </c>
      <c r="DT56" s="1867"/>
      <c r="DU56" s="1973">
        <v>4.4187728862604247E-2</v>
      </c>
      <c r="DV56" s="1867"/>
      <c r="DW56" s="1973">
        <v>4.3174287115324672E-2</v>
      </c>
      <c r="DX56" s="1867"/>
      <c r="DY56" s="1973">
        <v>3.5124225200914738E-2</v>
      </c>
      <c r="DZ56" s="1867"/>
      <c r="EA56" s="1973">
        <v>3.5687765140096861E-2</v>
      </c>
      <c r="EB56" s="1867"/>
      <c r="EC56" s="1973">
        <v>3.7602880658436089E-2</v>
      </c>
      <c r="ED56" s="1867"/>
      <c r="EE56" s="1973">
        <v>3.5665214722132799E-2</v>
      </c>
      <c r="EF56" s="1867"/>
      <c r="EG56" s="1973">
        <v>3.7991908254744411E-2</v>
      </c>
      <c r="EH56" s="1867"/>
      <c r="EI56" s="1973">
        <v>3.6919441242778017E-2</v>
      </c>
      <c r="EJ56" s="1867"/>
      <c r="EK56" s="1973"/>
      <c r="EL56" s="1974"/>
      <c r="EM56" s="1975"/>
    </row>
    <row r="57" spans="1:147">
      <c r="A57" s="1715" t="s">
        <v>149</v>
      </c>
      <c r="B57" s="388"/>
      <c r="C57" s="1976">
        <v>20.529699999999998</v>
      </c>
      <c r="D57" s="1977"/>
      <c r="E57" s="1976">
        <v>20.8523</v>
      </c>
      <c r="F57" s="1977"/>
      <c r="G57" s="1976">
        <v>20.602499999999999</v>
      </c>
      <c r="H57" s="1977"/>
      <c r="I57" s="1976">
        <v>20.097799999999999</v>
      </c>
      <c r="J57" s="1977"/>
      <c r="K57" s="1976">
        <v>19.944199999999999</v>
      </c>
      <c r="L57" s="1977"/>
      <c r="M57" s="1976">
        <v>19.8157</v>
      </c>
      <c r="N57" s="1977"/>
      <c r="O57" s="1869">
        <v>19.844799999999999</v>
      </c>
      <c r="P57" s="1870"/>
      <c r="Q57" s="1869">
        <v>20.1403</v>
      </c>
      <c r="R57" s="1870"/>
      <c r="S57" s="1869">
        <v>20.497699999999998</v>
      </c>
      <c r="T57" s="1870"/>
      <c r="U57" s="1869">
        <v>20.325500000000002</v>
      </c>
      <c r="V57" s="1870"/>
      <c r="W57" s="1869">
        <v>21.7333</v>
      </c>
      <c r="X57" s="1870"/>
      <c r="Y57" s="1869">
        <v>20.515699999999999</v>
      </c>
      <c r="Z57" s="1978"/>
      <c r="AA57" s="1976"/>
      <c r="AB57" s="1977"/>
      <c r="AC57" s="388"/>
      <c r="AD57" s="1976">
        <v>20.8597</v>
      </c>
      <c r="AE57" s="1977"/>
      <c r="AF57" s="1976">
        <v>20.4465</v>
      </c>
      <c r="AG57" s="1977"/>
      <c r="AH57" s="1976"/>
      <c r="AI57" s="1977"/>
      <c r="AJ57" s="1871"/>
      <c r="AK57" s="1870"/>
      <c r="AL57" s="1871"/>
      <c r="AM57" s="1870"/>
      <c r="AN57" s="1871"/>
      <c r="AO57" s="1870"/>
      <c r="AP57" s="1871"/>
      <c r="AQ57" s="1870"/>
      <c r="AR57" s="1871"/>
      <c r="AS57" s="1870"/>
      <c r="AT57" s="1871"/>
      <c r="AU57" s="1870"/>
      <c r="AV57" s="1871"/>
      <c r="AW57" s="1870"/>
      <c r="AX57" s="1871"/>
      <c r="AY57" s="1870"/>
      <c r="AZ57" s="1871"/>
      <c r="BA57" s="1870"/>
      <c r="BB57" s="1976"/>
      <c r="BC57" s="1977"/>
      <c r="BD57" s="1975"/>
      <c r="BF57" s="388"/>
      <c r="BG57" s="1976">
        <v>18.787199999999999</v>
      </c>
      <c r="BH57" s="1977"/>
      <c r="BI57" s="1976">
        <v>18.4023</v>
      </c>
      <c r="BJ57" s="1977"/>
      <c r="BK57" s="1976">
        <v>18.1052</v>
      </c>
      <c r="BL57" s="1977"/>
      <c r="BM57" s="1976">
        <v>18.072299999999998</v>
      </c>
      <c r="BN57" s="1870"/>
      <c r="BO57" s="1976">
        <v>17.560500000000001</v>
      </c>
      <c r="BP57" s="1870"/>
      <c r="BQ57" s="1976">
        <v>17.071999999999999</v>
      </c>
      <c r="BR57" s="1870"/>
      <c r="BS57" s="1976">
        <v>16.733799999999999</v>
      </c>
      <c r="BT57" s="1870"/>
      <c r="BU57" s="1976">
        <v>16.840199999999999</v>
      </c>
      <c r="BV57" s="1870"/>
      <c r="BW57" s="1976">
        <v>17.619499999999999</v>
      </c>
      <c r="BX57" s="1870"/>
      <c r="BY57" s="1976">
        <v>18.075199999999999</v>
      </c>
      <c r="BZ57" s="1870"/>
      <c r="CA57" s="1976">
        <v>17.1357</v>
      </c>
      <c r="CB57" s="1870"/>
      <c r="CC57" s="1976">
        <v>16.8935</v>
      </c>
      <c r="CD57" s="1870"/>
      <c r="CE57" s="1976"/>
      <c r="CF57" s="1977"/>
      <c r="CG57" s="1975"/>
      <c r="CH57" s="1975"/>
      <c r="CI57" s="388"/>
      <c r="CJ57" s="1976">
        <v>17.2333</v>
      </c>
      <c r="CK57" s="1977"/>
      <c r="CL57" s="1976">
        <v>17.060500000000001</v>
      </c>
      <c r="CM57" s="1977"/>
      <c r="CN57" s="1979">
        <v>16.678000000000001</v>
      </c>
      <c r="CO57" s="1977"/>
      <c r="CP57" s="1976">
        <v>17.155200000000001</v>
      </c>
      <c r="CQ57" s="1870"/>
      <c r="CR57" s="1976">
        <v>16.95</v>
      </c>
      <c r="CS57" s="1870"/>
      <c r="CT57" s="1976">
        <v>18.377300000000002</v>
      </c>
      <c r="CU57" s="1870"/>
      <c r="CV57" s="1976">
        <v>18.681799999999999</v>
      </c>
      <c r="CW57" s="1870"/>
      <c r="CX57" s="1976">
        <v>19.816800000000001</v>
      </c>
      <c r="CY57" s="1870"/>
      <c r="CZ57" s="1976">
        <v>19.629000000000001</v>
      </c>
      <c r="DA57" s="1870"/>
      <c r="DB57" s="1976">
        <v>20.020800000000001</v>
      </c>
      <c r="DC57" s="1870"/>
      <c r="DD57" s="1976">
        <v>20.417300000000001</v>
      </c>
      <c r="DE57" s="1870"/>
      <c r="DF57" s="1976">
        <v>20.2683</v>
      </c>
      <c r="DG57" s="1870"/>
      <c r="DH57" s="1976"/>
      <c r="DI57" s="1977"/>
      <c r="DJ57" s="1975"/>
      <c r="DK57" s="1975"/>
      <c r="DL57" s="388"/>
      <c r="DM57" s="1976">
        <v>20.567699999999999</v>
      </c>
      <c r="DN57" s="1977"/>
      <c r="DO57" s="1976">
        <v>20.427700000000002</v>
      </c>
      <c r="DP57" s="1977"/>
      <c r="DQ57" s="1979">
        <v>20.318200000000001</v>
      </c>
      <c r="DR57" s="1977"/>
      <c r="DS57" s="1976">
        <v>19.572299999999998</v>
      </c>
      <c r="DT57" s="1870"/>
      <c r="DU57" s="1976">
        <v>19.327999999999999</v>
      </c>
      <c r="DV57" s="1870"/>
      <c r="DW57" s="1976">
        <v>18.892800000000001</v>
      </c>
      <c r="DX57" s="1870"/>
      <c r="DY57" s="1976">
        <v>18.764199999999999</v>
      </c>
      <c r="DZ57" s="1870"/>
      <c r="EA57" s="1976">
        <v>18.652200000000001</v>
      </c>
      <c r="EB57" s="1870"/>
      <c r="EC57" s="1976">
        <v>18.3825</v>
      </c>
      <c r="ED57" s="1870"/>
      <c r="EE57" s="1976">
        <v>18.4072</v>
      </c>
      <c r="EF57" s="1870"/>
      <c r="EG57" s="1976">
        <v>18.346699999999998</v>
      </c>
      <c r="EH57" s="1870"/>
      <c r="EI57" s="1976">
        <v>17.966699999999999</v>
      </c>
      <c r="EJ57" s="1870"/>
      <c r="EK57" s="1976"/>
      <c r="EL57" s="1977"/>
      <c r="EM57" s="1975"/>
    </row>
    <row r="58" spans="1:147">
      <c r="A58" s="1873"/>
      <c r="B58" s="388"/>
      <c r="C58" s="1515"/>
      <c r="D58" s="1515"/>
      <c r="E58" s="1515"/>
      <c r="F58" s="1515"/>
      <c r="G58" s="1515"/>
      <c r="H58" s="1515"/>
      <c r="I58" s="1515"/>
      <c r="J58" s="1515"/>
      <c r="K58" s="1515"/>
      <c r="L58" s="1515"/>
      <c r="M58" s="1515"/>
      <c r="N58" s="1515"/>
      <c r="O58" s="1874"/>
      <c r="P58" s="1875"/>
      <c r="Q58" s="1874"/>
      <c r="R58" s="1875"/>
      <c r="S58" s="1874"/>
      <c r="T58" s="1875"/>
      <c r="U58" s="1874"/>
      <c r="V58" s="1875"/>
      <c r="W58" s="1874"/>
      <c r="X58" s="1875"/>
      <c r="Y58" s="1874"/>
      <c r="Z58" s="1876"/>
      <c r="AA58" s="1515"/>
      <c r="AB58" s="1515"/>
      <c r="AC58" s="388"/>
      <c r="AD58" s="1515"/>
      <c r="AE58" s="1515"/>
      <c r="AF58" s="1515"/>
      <c r="AG58" s="1515"/>
      <c r="AH58" s="1515"/>
      <c r="AI58" s="1515"/>
      <c r="AJ58" s="1875"/>
      <c r="AK58" s="1875"/>
      <c r="AL58" s="1875"/>
      <c r="AM58" s="1875"/>
      <c r="AN58" s="1875"/>
      <c r="AO58" s="1875"/>
      <c r="AP58" s="1875"/>
      <c r="AQ58" s="1875"/>
      <c r="AR58" s="1875"/>
      <c r="AS58" s="1875"/>
      <c r="AT58" s="1875"/>
      <c r="AU58" s="1875"/>
      <c r="AV58" s="1875"/>
      <c r="AW58" s="1875"/>
      <c r="AX58" s="1875"/>
      <c r="AY58" s="1875"/>
      <c r="AZ58" s="1875"/>
      <c r="BA58" s="1875"/>
      <c r="BB58" s="1515"/>
      <c r="BC58" s="1515"/>
      <c r="BD58" s="1975"/>
      <c r="BF58" s="388"/>
      <c r="BG58" s="1515"/>
      <c r="BH58" s="1515"/>
      <c r="BI58" s="1515"/>
      <c r="BJ58" s="1515"/>
      <c r="BK58" s="1515"/>
      <c r="BL58" s="1515"/>
      <c r="BM58" s="1875"/>
      <c r="BN58" s="1875"/>
      <c r="BO58" s="1875"/>
      <c r="BP58" s="1875"/>
      <c r="BQ58" s="1875"/>
      <c r="BR58" s="1875"/>
      <c r="BS58" s="1875"/>
      <c r="BT58" s="1875"/>
      <c r="BU58" s="1875"/>
      <c r="BV58" s="1875"/>
      <c r="BW58" s="1875"/>
      <c r="BX58" s="1875"/>
      <c r="BY58" s="1875"/>
      <c r="BZ58" s="1875"/>
      <c r="CA58" s="1875"/>
      <c r="CB58" s="1875"/>
      <c r="CC58" s="1875"/>
      <c r="CD58" s="1875"/>
      <c r="CE58" s="1515"/>
      <c r="CF58" s="1515"/>
      <c r="CG58" s="1975"/>
      <c r="CH58" s="1975"/>
      <c r="CI58" s="388"/>
      <c r="CJ58" s="1515"/>
      <c r="CK58" s="1515"/>
      <c r="CL58" s="1515"/>
      <c r="CM58" s="1515"/>
      <c r="CN58" s="1515"/>
      <c r="CO58" s="1515"/>
      <c r="CP58" s="1875"/>
      <c r="CQ58" s="1875"/>
      <c r="CR58" s="1875"/>
      <c r="CS58" s="1875"/>
      <c r="CT58" s="1875"/>
      <c r="CU58" s="1875"/>
      <c r="CV58" s="1875"/>
      <c r="CW58" s="1875"/>
      <c r="CX58" s="1875"/>
      <c r="CY58" s="1875"/>
      <c r="CZ58" s="1875"/>
      <c r="DA58" s="1875"/>
      <c r="DB58" s="1875"/>
      <c r="DC58" s="1875"/>
      <c r="DD58" s="1875"/>
      <c r="DE58" s="1875"/>
      <c r="DF58" s="1875"/>
      <c r="DG58" s="1875"/>
      <c r="DH58" s="1515"/>
      <c r="DI58" s="1515"/>
      <c r="DJ58" s="1975"/>
      <c r="DK58" s="1975"/>
      <c r="DL58" s="388"/>
      <c r="DM58" s="1515"/>
      <c r="DN58" s="1515"/>
      <c r="DO58" s="1515"/>
      <c r="DP58" s="1515"/>
      <c r="DQ58" s="1515"/>
      <c r="DR58" s="1515"/>
      <c r="DS58" s="1875"/>
      <c r="DT58" s="1875"/>
      <c r="DU58" s="1875"/>
      <c r="DV58" s="1875"/>
      <c r="DW58" s="1875"/>
      <c r="DX58" s="1875"/>
      <c r="DY58" s="1875"/>
      <c r="DZ58" s="1875"/>
      <c r="EA58" s="1875"/>
      <c r="EB58" s="1875"/>
      <c r="EC58" s="1875"/>
      <c r="ED58" s="1875"/>
      <c r="EE58" s="1875"/>
      <c r="EF58" s="1875"/>
      <c r="EG58" s="1875"/>
      <c r="EH58" s="1875"/>
      <c r="EI58" s="1875"/>
      <c r="EJ58" s="1875"/>
      <c r="EK58" s="1515"/>
      <c r="EL58" s="1515"/>
      <c r="EM58" s="1975"/>
    </row>
    <row r="59" spans="1:147">
      <c r="A59" s="1715" t="s">
        <v>150</v>
      </c>
      <c r="B59" s="388"/>
      <c r="C59" s="1637">
        <v>1536232.59</v>
      </c>
      <c r="D59" s="1980"/>
      <c r="E59" s="1637">
        <v>1589964.0100000002</v>
      </c>
      <c r="F59" s="1980"/>
      <c r="G59" s="1637">
        <v>1614142.1300000004</v>
      </c>
      <c r="H59" s="1980"/>
      <c r="I59" s="1637">
        <v>1601048.06</v>
      </c>
      <c r="J59" s="1980"/>
      <c r="K59" s="1637">
        <v>1631522.4100000001</v>
      </c>
      <c r="L59" s="1980"/>
      <c r="M59" s="1637">
        <v>1631286.9100000001</v>
      </c>
      <c r="N59" s="1980"/>
      <c r="O59" s="1720">
        <v>1647849.98</v>
      </c>
      <c r="P59" s="1877"/>
      <c r="Q59" s="1720">
        <v>1651392.49</v>
      </c>
      <c r="R59" s="1877"/>
      <c r="S59" s="1720">
        <v>1614741.7700000003</v>
      </c>
      <c r="T59" s="1877"/>
      <c r="U59" s="1720">
        <v>1594745.3700000003</v>
      </c>
      <c r="V59" s="1877"/>
      <c r="W59" s="1720">
        <v>1584013.7800000003</v>
      </c>
      <c r="X59" s="1877"/>
      <c r="Y59" s="1720">
        <v>1546781.3900000001</v>
      </c>
      <c r="Z59" s="1740"/>
      <c r="AA59" s="1637">
        <v>19243720.890000004</v>
      </c>
      <c r="AB59" s="1980"/>
      <c r="AC59" s="388"/>
      <c r="AD59" s="1637">
        <v>1497086.61</v>
      </c>
      <c r="AE59" s="1980"/>
      <c r="AF59" s="1637">
        <v>1504398.71</v>
      </c>
      <c r="AG59" s="1980"/>
      <c r="AH59" s="1637">
        <v>1528918.9099999997</v>
      </c>
      <c r="AI59" s="1980"/>
      <c r="AJ59" s="1665">
        <v>1485111.22</v>
      </c>
      <c r="AK59" s="1877"/>
      <c r="AL59" s="1637">
        <v>1580338.16</v>
      </c>
      <c r="AM59" s="1877"/>
      <c r="AN59" s="1637">
        <v>1510759.79</v>
      </c>
      <c r="AO59" s="1877"/>
      <c r="AP59" s="1665">
        <v>1552540.7</v>
      </c>
      <c r="AQ59" s="1877"/>
      <c r="AR59" s="1665">
        <v>1567058.48</v>
      </c>
      <c r="AS59" s="1877"/>
      <c r="AT59" s="1665">
        <v>1615962.3</v>
      </c>
      <c r="AU59" s="1877"/>
      <c r="AV59" s="1665">
        <v>1589045.24</v>
      </c>
      <c r="AW59" s="1877"/>
      <c r="AX59" s="1665">
        <v>1511256.89</v>
      </c>
      <c r="AY59" s="1877"/>
      <c r="AZ59" s="1665">
        <v>1596603.26</v>
      </c>
      <c r="BA59" s="1877"/>
      <c r="BB59" s="1637">
        <v>18539080.270000003</v>
      </c>
      <c r="BC59" s="1980"/>
      <c r="BD59" s="1975"/>
      <c r="BF59" s="388"/>
      <c r="BG59" s="1637">
        <v>1579775.07</v>
      </c>
      <c r="BH59" s="1980"/>
      <c r="BI59" s="1637">
        <v>1588318.2400000005</v>
      </c>
      <c r="BJ59" s="1980"/>
      <c r="BK59" s="1637">
        <v>2019234.2200000004</v>
      </c>
      <c r="BL59" s="1980"/>
      <c r="BM59" s="1665">
        <v>3092458.18</v>
      </c>
      <c r="BN59" s="1877"/>
      <c r="BO59" s="1637">
        <v>3030183.4</v>
      </c>
      <c r="BP59" s="1877"/>
      <c r="BQ59" s="1637">
        <v>3007449.3699999996</v>
      </c>
      <c r="BR59" s="1877"/>
      <c r="BS59" s="1665">
        <v>3065953.7</v>
      </c>
      <c r="BT59" s="1877"/>
      <c r="BU59" s="1665">
        <v>3057312.8700000006</v>
      </c>
      <c r="BV59" s="1877"/>
      <c r="BW59" s="1665">
        <v>3193655.8099999996</v>
      </c>
      <c r="BX59" s="1877"/>
      <c r="BY59" s="1665">
        <v>3215287.45</v>
      </c>
      <c r="BZ59" s="1877"/>
      <c r="CA59" s="1665">
        <v>3191407.36</v>
      </c>
      <c r="CB59" s="1877"/>
      <c r="CC59" s="1665">
        <v>3236838.1300000004</v>
      </c>
      <c r="CD59" s="1877"/>
      <c r="CE59" s="1637">
        <v>33277873.799999997</v>
      </c>
      <c r="CF59" s="1980"/>
      <c r="CG59" s="1975"/>
      <c r="CH59" s="1975"/>
      <c r="CI59" s="388"/>
      <c r="CJ59" s="1637">
        <v>3337951.7199999997</v>
      </c>
      <c r="CK59" s="1980"/>
      <c r="CL59" s="1637">
        <v>3325532.75</v>
      </c>
      <c r="CM59" s="1980"/>
      <c r="CN59" s="1637">
        <v>3368724.5099999993</v>
      </c>
      <c r="CO59" s="1980"/>
      <c r="CP59" s="1665">
        <v>3403164.55</v>
      </c>
      <c r="CQ59" s="1877"/>
      <c r="CR59" s="1637">
        <v>3386225.2800000007</v>
      </c>
      <c r="CS59" s="1877"/>
      <c r="CT59" s="1637">
        <v>3331482.74</v>
      </c>
      <c r="CU59" s="1877"/>
      <c r="CV59" s="1665">
        <v>3353254.5999999992</v>
      </c>
      <c r="CW59" s="1877"/>
      <c r="CX59" s="1665">
        <v>3306039.63</v>
      </c>
      <c r="CY59" s="1877"/>
      <c r="CZ59" s="1665">
        <v>3333129.74</v>
      </c>
      <c r="DA59" s="1877"/>
      <c r="DB59" s="1665">
        <v>3330528.8899999992</v>
      </c>
      <c r="DC59" s="1877"/>
      <c r="DD59" s="1665">
        <v>3187005.99</v>
      </c>
      <c r="DE59" s="1877"/>
      <c r="DF59" s="1665">
        <v>3126353.5399999991</v>
      </c>
      <c r="DG59" s="1877"/>
      <c r="DH59" s="1637">
        <v>39789393.939999998</v>
      </c>
      <c r="DI59" s="1980"/>
      <c r="DJ59" s="1975"/>
      <c r="DK59" s="1975"/>
      <c r="DL59" s="388"/>
      <c r="DM59" s="1637">
        <v>3097392.4100000006</v>
      </c>
      <c r="DN59" s="1980"/>
      <c r="DO59" s="1637">
        <v>3097841.88</v>
      </c>
      <c r="DP59" s="1980"/>
      <c r="DQ59" s="1637">
        <v>3091598.350000001</v>
      </c>
      <c r="DR59" s="1980"/>
      <c r="DS59" s="1665">
        <v>3090769.11</v>
      </c>
      <c r="DT59" s="1877"/>
      <c r="DU59" s="1637">
        <v>3091144.99</v>
      </c>
      <c r="DV59" s="1877"/>
      <c r="DW59" s="1637">
        <v>3104346.6100000003</v>
      </c>
      <c r="DX59" s="1877"/>
      <c r="DY59" s="1665">
        <v>3124706.3700000006</v>
      </c>
      <c r="DZ59" s="1877"/>
      <c r="EA59" s="1665">
        <v>3117918.35</v>
      </c>
      <c r="EB59" s="1877"/>
      <c r="EC59" s="1665">
        <v>3188388.8900000006</v>
      </c>
      <c r="ED59" s="1877"/>
      <c r="EE59" s="1665">
        <v>3130748.9300000006</v>
      </c>
      <c r="EF59" s="1877"/>
      <c r="EG59" s="1665">
        <v>3111546.62</v>
      </c>
      <c r="EH59" s="1877"/>
      <c r="EI59" s="1665">
        <v>2919335.0199999996</v>
      </c>
      <c r="EJ59" s="1877"/>
      <c r="EK59" s="1637">
        <v>37165737.530000001</v>
      </c>
      <c r="EL59" s="1980"/>
      <c r="EM59" s="1975"/>
    </row>
    <row r="60" spans="1:147">
      <c r="A60" s="1715" t="s">
        <v>151</v>
      </c>
      <c r="B60" s="388"/>
      <c r="C60" s="1803">
        <v>1536232.59</v>
      </c>
      <c r="D60" s="1949"/>
      <c r="E60" s="1803">
        <v>3126196.6000000006</v>
      </c>
      <c r="F60" s="1949"/>
      <c r="G60" s="1803">
        <v>4740338.7300000004</v>
      </c>
      <c r="H60" s="1949"/>
      <c r="I60" s="1803">
        <v>6341386.790000001</v>
      </c>
      <c r="J60" s="1949"/>
      <c r="K60" s="1803">
        <v>7972909.2000000011</v>
      </c>
      <c r="L60" s="1949"/>
      <c r="M60" s="1803">
        <v>9604196.1100000013</v>
      </c>
      <c r="N60" s="1949"/>
      <c r="O60" s="1741">
        <v>11252046.090000002</v>
      </c>
      <c r="P60" s="1866"/>
      <c r="Q60" s="1741">
        <v>12903438.580000002</v>
      </c>
      <c r="R60" s="1866"/>
      <c r="S60" s="1741">
        <v>14518180.350000001</v>
      </c>
      <c r="T60" s="1866"/>
      <c r="U60" s="1741">
        <v>16112925.720000003</v>
      </c>
      <c r="V60" s="1866"/>
      <c r="W60" s="1741">
        <v>17696939.500000004</v>
      </c>
      <c r="X60" s="1866"/>
      <c r="Y60" s="1741">
        <v>19243720.890000004</v>
      </c>
      <c r="Z60" s="1724"/>
      <c r="AA60" s="1803"/>
      <c r="AB60" s="1949"/>
      <c r="AC60" s="388"/>
      <c r="AD60" s="1803">
        <v>1497086.61</v>
      </c>
      <c r="AE60" s="1949"/>
      <c r="AF60" s="1803">
        <v>3001485.3200000003</v>
      </c>
      <c r="AG60" s="1949"/>
      <c r="AH60" s="1803">
        <v>4530404.2300000004</v>
      </c>
      <c r="AI60" s="1949"/>
      <c r="AJ60" s="1803">
        <v>6015515.4500000002</v>
      </c>
      <c r="AK60" s="1866"/>
      <c r="AL60" s="1803">
        <v>7595853.6100000003</v>
      </c>
      <c r="AM60" s="1866"/>
      <c r="AN60" s="1803">
        <v>9106613.4000000004</v>
      </c>
      <c r="AO60" s="1866"/>
      <c r="AP60" s="1803">
        <v>10659154.1</v>
      </c>
      <c r="AQ60" s="1866"/>
      <c r="AR60" s="1803">
        <v>12226212.58</v>
      </c>
      <c r="AS60" s="1866"/>
      <c r="AT60" s="1803">
        <v>13842174.880000001</v>
      </c>
      <c r="AU60" s="1866"/>
      <c r="AV60" s="1803">
        <v>15431220.120000001</v>
      </c>
      <c r="AW60" s="1866"/>
      <c r="AX60" s="1803">
        <v>16942477.010000002</v>
      </c>
      <c r="AY60" s="1866"/>
      <c r="AZ60" s="1803">
        <v>18539080.270000003</v>
      </c>
      <c r="BA60" s="1866"/>
      <c r="BB60" s="1637">
        <v>119387277.58000001</v>
      </c>
      <c r="BC60" s="1949"/>
      <c r="BF60" s="388"/>
      <c r="BG60" s="1803">
        <v>1579775.07</v>
      </c>
      <c r="BH60" s="1949"/>
      <c r="BI60" s="1803">
        <v>3168093.3100000005</v>
      </c>
      <c r="BJ60" s="1949"/>
      <c r="BK60" s="1803">
        <v>5187327.5300000012</v>
      </c>
      <c r="BL60" s="1949"/>
      <c r="BM60" s="1803">
        <v>8279785.7100000009</v>
      </c>
      <c r="BN60" s="1866"/>
      <c r="BO60" s="1803">
        <v>11309969.110000001</v>
      </c>
      <c r="BP60" s="1866"/>
      <c r="BQ60" s="1803">
        <v>14317418.48</v>
      </c>
      <c r="BR60" s="1866"/>
      <c r="BS60" s="1803">
        <v>17383372.18</v>
      </c>
      <c r="BT60" s="1866"/>
      <c r="BU60" s="1803">
        <v>20440685.050000001</v>
      </c>
      <c r="BV60" s="1866"/>
      <c r="BW60" s="1803">
        <v>23634340.859999999</v>
      </c>
      <c r="BX60" s="1866"/>
      <c r="BY60" s="1803">
        <v>26849628.309999999</v>
      </c>
      <c r="BZ60" s="1866"/>
      <c r="CA60" s="1803">
        <v>30041035.669999998</v>
      </c>
      <c r="CB60" s="1866"/>
      <c r="CC60" s="1803">
        <v>33277873.799999997</v>
      </c>
      <c r="CD60" s="1866"/>
      <c r="CE60" s="1637">
        <v>195469305.07999998</v>
      </c>
      <c r="CF60" s="1949"/>
      <c r="CI60" s="388"/>
      <c r="CJ60" s="1803">
        <v>3337951.7199999997</v>
      </c>
      <c r="CK60" s="1949"/>
      <c r="CL60" s="1803">
        <v>6663484.4699999997</v>
      </c>
      <c r="CM60" s="1949"/>
      <c r="CN60" s="1803">
        <v>10032208.979999999</v>
      </c>
      <c r="CO60" s="1949"/>
      <c r="CP60" s="1803">
        <v>13435373.529999997</v>
      </c>
      <c r="CQ60" s="1866"/>
      <c r="CR60" s="1803">
        <v>16821598.809999999</v>
      </c>
      <c r="CS60" s="1866"/>
      <c r="CT60" s="1803">
        <v>20153081.549999997</v>
      </c>
      <c r="CU60" s="1866"/>
      <c r="CV60" s="1803">
        <v>23506336.149999995</v>
      </c>
      <c r="CW60" s="1866"/>
      <c r="CX60" s="1803">
        <v>26812375.779999994</v>
      </c>
      <c r="CY60" s="1866"/>
      <c r="CZ60" s="1803">
        <v>30145505.519999996</v>
      </c>
      <c r="DA60" s="1866"/>
      <c r="DB60" s="1803">
        <v>33476034.409999996</v>
      </c>
      <c r="DC60" s="1866"/>
      <c r="DD60" s="1803">
        <v>36663040.399999999</v>
      </c>
      <c r="DE60" s="1866"/>
      <c r="DF60" s="1803">
        <v>39789393.939999998</v>
      </c>
      <c r="DG60" s="1866"/>
      <c r="DH60" s="1637">
        <v>260836385.25999999</v>
      </c>
      <c r="DI60" s="1949"/>
      <c r="DL60" s="388"/>
      <c r="DM60" s="1803">
        <v>3097392.4100000006</v>
      </c>
      <c r="DN60" s="1949"/>
      <c r="DO60" s="1803">
        <v>6195234.290000001</v>
      </c>
      <c r="DP60" s="1949"/>
      <c r="DQ60" s="1803">
        <v>9286832.6400000025</v>
      </c>
      <c r="DR60" s="1949"/>
      <c r="DS60" s="1803">
        <v>12377601.750000002</v>
      </c>
      <c r="DT60" s="1866"/>
      <c r="DU60" s="1803">
        <v>15468746.740000002</v>
      </c>
      <c r="DV60" s="1866"/>
      <c r="DW60" s="1803">
        <v>18573093.350000001</v>
      </c>
      <c r="DX60" s="1866"/>
      <c r="DY60" s="1803">
        <v>21697799.720000003</v>
      </c>
      <c r="DZ60" s="1866"/>
      <c r="EA60" s="1803">
        <v>24815718.070000004</v>
      </c>
      <c r="EB60" s="1866"/>
      <c r="EC60" s="1803">
        <v>28004106.960000005</v>
      </c>
      <c r="ED60" s="1866"/>
      <c r="EE60" s="1803">
        <v>31134855.890000004</v>
      </c>
      <c r="EF60" s="1866"/>
      <c r="EG60" s="1803">
        <v>34246402.510000005</v>
      </c>
      <c r="EH60" s="1866"/>
      <c r="EI60" s="1803">
        <v>37165737.530000001</v>
      </c>
      <c r="EJ60" s="1866"/>
      <c r="EK60" s="1637">
        <v>242063521.86000004</v>
      </c>
      <c r="EL60" s="1949"/>
    </row>
    <row r="61" spans="1:147">
      <c r="A61" s="1878"/>
      <c r="B61" s="1779"/>
      <c r="C61" s="1981"/>
      <c r="D61" s="1981"/>
      <c r="E61" s="1981"/>
      <c r="F61" s="1981"/>
      <c r="G61" s="1981"/>
      <c r="H61" s="1981"/>
      <c r="I61" s="1981"/>
      <c r="J61" s="1981"/>
      <c r="K61" s="1981"/>
      <c r="L61" s="1981"/>
      <c r="M61" s="1981"/>
      <c r="N61" s="1981"/>
      <c r="O61" s="1743"/>
      <c r="P61" s="1746"/>
      <c r="Q61" s="1743"/>
      <c r="R61" s="1746"/>
      <c r="S61" s="1743"/>
      <c r="T61" s="1746"/>
      <c r="U61" s="1743"/>
      <c r="V61" s="1746"/>
      <c r="W61" s="1743"/>
      <c r="X61" s="1746"/>
      <c r="Y61" s="1743"/>
      <c r="Z61" s="1746"/>
      <c r="AA61" s="1981"/>
      <c r="AB61" s="1981"/>
      <c r="AC61" s="1779"/>
      <c r="AD61" s="1981"/>
      <c r="AE61" s="1981"/>
      <c r="AF61" s="1981"/>
      <c r="AG61" s="1981"/>
      <c r="AH61" s="1981"/>
      <c r="AI61" s="1981"/>
      <c r="AJ61" s="1746"/>
      <c r="AK61" s="1746"/>
      <c r="AL61" s="1746"/>
      <c r="AM61" s="1746"/>
      <c r="AN61" s="1746"/>
      <c r="AO61" s="1746"/>
      <c r="AP61" s="1746"/>
      <c r="AQ61" s="1746"/>
      <c r="AR61" s="1746"/>
      <c r="AS61" s="1746"/>
      <c r="AT61" s="1746"/>
      <c r="AU61" s="1746"/>
      <c r="AV61" s="1746"/>
      <c r="AW61" s="1746"/>
      <c r="AX61" s="1746"/>
      <c r="AY61" s="1746"/>
      <c r="AZ61" s="1746"/>
      <c r="BA61" s="1746"/>
      <c r="BB61" s="1981"/>
      <c r="BC61" s="1981"/>
      <c r="BD61" s="1975"/>
      <c r="BF61" s="1779"/>
      <c r="BG61" s="1981"/>
      <c r="BH61" s="1981"/>
      <c r="BI61" s="1981"/>
      <c r="BJ61" s="1981"/>
      <c r="BK61" s="1981"/>
      <c r="BL61" s="1981"/>
      <c r="BM61" s="1746"/>
      <c r="BN61" s="1746"/>
      <c r="BO61" s="1746"/>
      <c r="BP61" s="1746"/>
      <c r="BQ61" s="1746"/>
      <c r="BR61" s="1746"/>
      <c r="BS61" s="1746"/>
      <c r="BT61" s="1746"/>
      <c r="BU61" s="1746"/>
      <c r="BV61" s="1746"/>
      <c r="BW61" s="1746"/>
      <c r="BX61" s="1746"/>
      <c r="BY61" s="1746"/>
      <c r="BZ61" s="1746"/>
      <c r="CA61" s="1746"/>
      <c r="CB61" s="1746"/>
      <c r="CC61" s="1746"/>
      <c r="CD61" s="1746"/>
      <c r="CE61" s="1981"/>
      <c r="CF61" s="1981"/>
      <c r="CG61" s="1975"/>
      <c r="CH61" s="1975"/>
      <c r="CI61" s="1779"/>
      <c r="CJ61" s="1981"/>
      <c r="CK61" s="1981"/>
      <c r="CL61" s="1981"/>
      <c r="CM61" s="1981"/>
      <c r="CN61" s="1981"/>
      <c r="CO61" s="1981"/>
      <c r="CP61" s="1746"/>
      <c r="CQ61" s="1746"/>
      <c r="CR61" s="1746"/>
      <c r="CS61" s="1746"/>
      <c r="CT61" s="1746"/>
      <c r="CU61" s="1746"/>
      <c r="CV61" s="1746"/>
      <c r="CW61" s="1746"/>
      <c r="CX61" s="1746"/>
      <c r="CY61" s="1746"/>
      <c r="CZ61" s="1746"/>
      <c r="DA61" s="1746"/>
      <c r="DB61" s="1746"/>
      <c r="DC61" s="1746"/>
      <c r="DD61" s="1746"/>
      <c r="DE61" s="1746"/>
      <c r="DF61" s="1746"/>
      <c r="DG61" s="1746"/>
      <c r="DH61" s="1981"/>
      <c r="DI61" s="1981"/>
      <c r="DJ61" s="1975"/>
      <c r="DK61" s="1975"/>
      <c r="DL61" s="1779"/>
      <c r="DM61" s="1981"/>
      <c r="DN61" s="1981"/>
      <c r="DO61" s="1981"/>
      <c r="DP61" s="1981"/>
      <c r="DQ61" s="1981"/>
      <c r="DR61" s="1981"/>
      <c r="DS61" s="1746"/>
      <c r="DT61" s="1746"/>
      <c r="DU61" s="1746"/>
      <c r="DV61" s="1746"/>
      <c r="DW61" s="1746"/>
      <c r="DX61" s="1746"/>
      <c r="DY61" s="1746"/>
      <c r="DZ61" s="1746"/>
      <c r="EA61" s="1746"/>
      <c r="EB61" s="1746"/>
      <c r="EC61" s="1746"/>
      <c r="ED61" s="1746"/>
      <c r="EE61" s="1746"/>
      <c r="EF61" s="1746"/>
      <c r="EG61" s="1746"/>
      <c r="EH61" s="1746"/>
      <c r="EI61" s="1746"/>
      <c r="EJ61" s="1746"/>
      <c r="EK61" s="1981"/>
      <c r="EL61" s="1981"/>
      <c r="EM61" s="1975"/>
    </row>
    <row r="62" spans="1:147">
      <c r="A62" s="1878"/>
      <c r="B62" s="1779"/>
      <c r="C62" s="1907"/>
      <c r="D62" s="1907"/>
      <c r="E62" s="1907"/>
      <c r="F62" s="1907"/>
      <c r="G62" s="1907"/>
      <c r="H62" s="1907"/>
      <c r="I62" s="1907"/>
      <c r="J62" s="1907"/>
      <c r="K62" s="1907"/>
      <c r="L62" s="1907"/>
      <c r="M62" s="1907"/>
      <c r="N62" s="1907"/>
      <c r="O62" s="1880"/>
      <c r="P62" s="1881"/>
      <c r="Q62" s="1880"/>
      <c r="R62" s="1881"/>
      <c r="S62" s="1880"/>
      <c r="T62" s="1881"/>
      <c r="U62" s="1880"/>
      <c r="V62" s="1881"/>
      <c r="W62" s="1881"/>
      <c r="X62" s="1881"/>
      <c r="Y62" s="1880"/>
      <c r="Z62" s="1881"/>
      <c r="AA62" s="1907"/>
      <c r="AB62" s="1907"/>
      <c r="AC62" s="1779"/>
      <c r="AD62" s="1907"/>
      <c r="AE62" s="1907"/>
      <c r="AF62" s="1907"/>
      <c r="AG62" s="1907"/>
      <c r="AH62" s="1907"/>
      <c r="AI62" s="1907"/>
      <c r="AJ62" s="1881"/>
      <c r="AK62" s="1881"/>
      <c r="AL62" s="1881"/>
      <c r="AM62" s="1881"/>
      <c r="AN62" s="1881"/>
      <c r="AO62" s="1881"/>
      <c r="AP62" s="1881"/>
      <c r="AQ62" s="1881"/>
      <c r="AR62" s="1881"/>
      <c r="AS62" s="1881"/>
      <c r="AT62" s="1881"/>
      <c r="AU62" s="1881"/>
      <c r="AV62" s="1881"/>
      <c r="AW62" s="1881"/>
      <c r="AX62" s="1881"/>
      <c r="AY62" s="1881"/>
      <c r="AZ62" s="1881"/>
      <c r="BA62" s="1881"/>
      <c r="BB62" s="1907"/>
      <c r="BC62" s="1907"/>
      <c r="BD62" s="1975"/>
      <c r="BF62" s="1779"/>
      <c r="BG62" s="1907"/>
      <c r="BH62" s="1907"/>
      <c r="BI62" s="1907"/>
      <c r="BJ62" s="1907"/>
      <c r="BK62" s="1907"/>
      <c r="BL62" s="1907"/>
      <c r="BM62" s="1881"/>
      <c r="BN62" s="1881"/>
      <c r="BO62" s="1881"/>
      <c r="BP62" s="1881"/>
      <c r="BQ62" s="1881"/>
      <c r="BR62" s="1881"/>
      <c r="BS62" s="1881"/>
      <c r="BT62" s="1881"/>
      <c r="BU62" s="1881"/>
      <c r="BV62" s="1881"/>
      <c r="BW62" s="1881"/>
      <c r="BX62" s="1881"/>
      <c r="BY62" s="1881"/>
      <c r="BZ62" s="1881"/>
      <c r="CA62" s="1881"/>
      <c r="CB62" s="1881"/>
      <c r="CC62" s="1881"/>
      <c r="CD62" s="1881"/>
      <c r="CE62" s="1907"/>
      <c r="CF62" s="1907"/>
      <c r="CG62" s="1975"/>
      <c r="CH62" s="1975"/>
      <c r="CI62" s="1779"/>
      <c r="CJ62" s="1907"/>
      <c r="CK62" s="1907"/>
      <c r="CL62" s="1907"/>
      <c r="CM62" s="1907"/>
      <c r="CN62" s="1907"/>
      <c r="CO62" s="1907"/>
      <c r="CP62" s="1881"/>
      <c r="CQ62" s="1881"/>
      <c r="CR62" s="1881"/>
      <c r="CS62" s="1881"/>
      <c r="CT62" s="1881"/>
      <c r="CU62" s="1881"/>
      <c r="CV62" s="1881"/>
      <c r="CW62" s="1881"/>
      <c r="CX62" s="1881"/>
      <c r="CY62" s="1881"/>
      <c r="CZ62" s="1881"/>
      <c r="DA62" s="1881"/>
      <c r="DB62" s="1881"/>
      <c r="DC62" s="1881"/>
      <c r="DD62" s="1881"/>
      <c r="DE62" s="1881"/>
      <c r="DF62" s="1881"/>
      <c r="DG62" s="1881"/>
      <c r="DH62" s="1907"/>
      <c r="DI62" s="1907"/>
      <c r="DJ62" s="1975"/>
      <c r="DK62" s="1975"/>
      <c r="DL62" s="1779"/>
      <c r="DM62" s="1907"/>
      <c r="DN62" s="1907"/>
      <c r="DO62" s="1907"/>
      <c r="DP62" s="1907"/>
      <c r="DQ62" s="1907"/>
      <c r="DR62" s="1907"/>
      <c r="DS62" s="1881"/>
      <c r="DT62" s="1881"/>
      <c r="DU62" s="1881"/>
      <c r="DV62" s="1881"/>
      <c r="DW62" s="1881"/>
      <c r="DX62" s="1881"/>
      <c r="DY62" s="1881"/>
      <c r="DZ62" s="1881"/>
      <c r="EA62" s="1881"/>
      <c r="EB62" s="1881"/>
      <c r="EC62" s="1881"/>
      <c r="ED62" s="1881"/>
      <c r="EE62" s="1881"/>
      <c r="EF62" s="1881"/>
      <c r="EG62" s="1881"/>
      <c r="EH62" s="1881"/>
      <c r="EI62" s="1881"/>
      <c r="EJ62" s="1881"/>
      <c r="EK62" s="1907"/>
      <c r="EL62" s="1907"/>
      <c r="EM62" s="1975"/>
    </row>
    <row r="63" spans="1:147" s="342" customFormat="1">
      <c r="A63" s="1883" t="s">
        <v>152</v>
      </c>
      <c r="B63" s="1982"/>
      <c r="C63" s="1884">
        <v>30220035.420000002</v>
      </c>
      <c r="D63" s="1983"/>
      <c r="E63" s="1884">
        <v>31032859.189999994</v>
      </c>
      <c r="F63" s="1983"/>
      <c r="G63" s="1884">
        <v>35824840.38000001</v>
      </c>
      <c r="H63" s="1984"/>
      <c r="I63" s="1884">
        <v>31303051.359999996</v>
      </c>
      <c r="J63" s="1984"/>
      <c r="K63" s="1884">
        <v>28916567.790000003</v>
      </c>
      <c r="L63" s="1984"/>
      <c r="M63" s="1884">
        <v>30484843.190000013</v>
      </c>
      <c r="N63" s="1984"/>
      <c r="O63" s="1884">
        <v>26314057.879999999</v>
      </c>
      <c r="P63" s="1885"/>
      <c r="Q63" s="1884">
        <v>23950152.180000003</v>
      </c>
      <c r="R63" s="1885"/>
      <c r="S63" s="1884">
        <v>32961267.439999994</v>
      </c>
      <c r="T63" s="1885"/>
      <c r="U63" s="1884">
        <v>35214367.200000003</v>
      </c>
      <c r="V63" s="1885"/>
      <c r="W63" s="1884">
        <v>58421056.260000005</v>
      </c>
      <c r="X63" s="1885"/>
      <c r="Y63" s="1985">
        <v>5750400.5300000086</v>
      </c>
      <c r="Z63" s="1885"/>
      <c r="AA63" s="1986">
        <v>370393498.81999993</v>
      </c>
      <c r="AB63" s="1984"/>
      <c r="AC63" s="1982"/>
      <c r="AD63" s="1884">
        <v>26206713.109999999</v>
      </c>
      <c r="AE63" s="1983"/>
      <c r="AF63" s="1884">
        <v>25640756.180000015</v>
      </c>
      <c r="AG63" s="1983"/>
      <c r="AH63" s="1884">
        <v>38735197.199999928</v>
      </c>
      <c r="AI63" s="1983"/>
      <c r="AJ63" s="1884">
        <v>32866932.030000024</v>
      </c>
      <c r="AK63" s="1885"/>
      <c r="AL63" s="1884">
        <v>27151517.860000022</v>
      </c>
      <c r="AM63" s="1885"/>
      <c r="AN63" s="1884">
        <v>33500632.180000011</v>
      </c>
      <c r="AO63" s="1885"/>
      <c r="AP63" s="1884">
        <v>36328572.920000017</v>
      </c>
      <c r="AQ63" s="1885"/>
      <c r="AR63" s="1884">
        <v>25375122.109999992</v>
      </c>
      <c r="AS63" s="1885"/>
      <c r="AT63" s="1884">
        <v>58235251.720000029</v>
      </c>
      <c r="AU63" s="1885"/>
      <c r="AV63" s="1884">
        <v>68232216.169999957</v>
      </c>
      <c r="AW63" s="1885"/>
      <c r="AX63" s="1884">
        <v>38563101.729999982</v>
      </c>
      <c r="AY63" s="1885"/>
      <c r="AZ63" s="1884">
        <v>4818740.6600000132</v>
      </c>
      <c r="BA63" s="1885"/>
      <c r="BB63" s="1986">
        <v>415654753.87</v>
      </c>
      <c r="BC63" s="1984"/>
      <c r="BE63" s="1987"/>
      <c r="BF63" s="1982"/>
      <c r="BG63" s="1884">
        <v>49249426.389999993</v>
      </c>
      <c r="BH63" s="1983"/>
      <c r="BI63" s="1884">
        <v>42608796.759999998</v>
      </c>
      <c r="BJ63" s="1983"/>
      <c r="BK63" s="1884">
        <v>58603869.679999992</v>
      </c>
      <c r="BL63" s="1983"/>
      <c r="BM63" s="1884">
        <v>49610371.200000025</v>
      </c>
      <c r="BN63" s="1885"/>
      <c r="BO63" s="1884">
        <v>42010305.719999991</v>
      </c>
      <c r="BP63" s="1885"/>
      <c r="BQ63" s="1884">
        <v>53051297.310000002</v>
      </c>
      <c r="BR63" s="1885"/>
      <c r="BS63" s="1884">
        <v>44956361.289999992</v>
      </c>
      <c r="BT63" s="1885"/>
      <c r="BU63" s="1884">
        <v>57729875.710000016</v>
      </c>
      <c r="BV63" s="1885"/>
      <c r="BW63" s="1884">
        <v>53962111.800000012</v>
      </c>
      <c r="BX63" s="1885"/>
      <c r="BY63" s="1884">
        <v>90038697.290000066</v>
      </c>
      <c r="BZ63" s="1885"/>
      <c r="CA63" s="1884">
        <v>105528252.01999997</v>
      </c>
      <c r="CB63" s="1885"/>
      <c r="CC63" s="1884">
        <v>13264804.940000026</v>
      </c>
      <c r="CD63" s="1885"/>
      <c r="CE63" s="1986">
        <v>660614170.11000001</v>
      </c>
      <c r="CF63" s="1984"/>
      <c r="CI63" s="1982"/>
      <c r="CJ63" s="1884">
        <v>42574876.024000004</v>
      </c>
      <c r="CK63" s="1983"/>
      <c r="CL63" s="1884">
        <v>39365283.553999998</v>
      </c>
      <c r="CM63" s="1983"/>
      <c r="CN63" s="1884">
        <v>52546720.903999984</v>
      </c>
      <c r="CO63" s="1983"/>
      <c r="CP63" s="1884">
        <v>55612434.704000004</v>
      </c>
      <c r="CQ63" s="1885"/>
      <c r="CR63" s="1884">
        <v>43918118.104000017</v>
      </c>
      <c r="CS63" s="1885"/>
      <c r="CT63" s="1884">
        <v>29652013.964000002</v>
      </c>
      <c r="CU63" s="1885"/>
      <c r="CV63" s="1884">
        <v>54271558.074000008</v>
      </c>
      <c r="CW63" s="1885"/>
      <c r="CX63" s="1884">
        <v>48525005.413999982</v>
      </c>
      <c r="CY63" s="1885"/>
      <c r="CZ63" s="1884">
        <v>38681619.123999976</v>
      </c>
      <c r="DA63" s="1885"/>
      <c r="DB63" s="1884">
        <v>77799649.554000005</v>
      </c>
      <c r="DC63" s="1885"/>
      <c r="DD63" s="1884">
        <v>64016930.053999983</v>
      </c>
      <c r="DE63" s="1885"/>
      <c r="DF63" s="1884">
        <v>22869273.313999992</v>
      </c>
      <c r="DG63" s="1885"/>
      <c r="DH63" s="1986">
        <v>569833482.78800058</v>
      </c>
      <c r="DI63" s="1984"/>
      <c r="DL63" s="1982"/>
      <c r="DM63" s="1884">
        <v>47143942.68</v>
      </c>
      <c r="DN63" s="1983"/>
      <c r="DO63" s="1884">
        <v>36076320.730000019</v>
      </c>
      <c r="DP63" s="1983"/>
      <c r="DQ63" s="1884">
        <v>22642712.520000007</v>
      </c>
      <c r="DR63" s="1983"/>
      <c r="DS63" s="1884">
        <v>40842393.399999991</v>
      </c>
      <c r="DT63" s="1885"/>
      <c r="DU63" s="1884">
        <v>42950171.120000027</v>
      </c>
      <c r="DV63" s="1885"/>
      <c r="DW63" s="1884">
        <v>21016877.910000011</v>
      </c>
      <c r="DX63" s="1885"/>
      <c r="DY63" s="1884">
        <v>36332918.259999998</v>
      </c>
      <c r="DZ63" s="1885"/>
      <c r="EA63" s="1884">
        <v>28383841.150000021</v>
      </c>
      <c r="EB63" s="1885"/>
      <c r="EC63" s="1884">
        <v>29613794.250000004</v>
      </c>
      <c r="ED63" s="1885"/>
      <c r="EE63" s="1884">
        <v>38053504.449999996</v>
      </c>
      <c r="EF63" s="1885"/>
      <c r="EG63" s="1884">
        <v>24150671.879999954</v>
      </c>
      <c r="EH63" s="1885"/>
      <c r="EI63" s="1884">
        <v>16088550.639999993</v>
      </c>
      <c r="EJ63" s="1885"/>
      <c r="EK63" s="1986">
        <v>383295698.99000025</v>
      </c>
      <c r="EL63" s="1984"/>
      <c r="EN63" s="1988"/>
    </row>
    <row r="64" spans="1:147" s="342" customFormat="1">
      <c r="A64" s="1883" t="s">
        <v>153</v>
      </c>
      <c r="B64" s="290"/>
      <c r="C64" s="1989">
        <v>0.3123991904332295</v>
      </c>
      <c r="D64" s="1990"/>
      <c r="E64" s="1989">
        <v>0.29864792580250904</v>
      </c>
      <c r="F64" s="1990"/>
      <c r="G64" s="1989">
        <v>0.32747414964470162</v>
      </c>
      <c r="H64" s="1990"/>
      <c r="I64" s="1989">
        <v>0.29811893442812964</v>
      </c>
      <c r="J64" s="1990"/>
      <c r="K64" s="1989">
        <v>0.24813777988397315</v>
      </c>
      <c r="L64" s="1990"/>
      <c r="M64" s="1989">
        <v>0.2342453928152671</v>
      </c>
      <c r="N64" s="1990"/>
      <c r="O64" s="1756">
        <v>0.22911501891451899</v>
      </c>
      <c r="P64" s="1758"/>
      <c r="Q64" s="1756">
        <v>0.207471680286274</v>
      </c>
      <c r="R64" s="1758"/>
      <c r="S64" s="1756">
        <v>0.32145222414039831</v>
      </c>
      <c r="T64" s="1758"/>
      <c r="U64" s="1756">
        <v>0.241511108690566</v>
      </c>
      <c r="V64" s="1758"/>
      <c r="W64" s="1756">
        <v>0.26895023077894981</v>
      </c>
      <c r="X64" s="1758"/>
      <c r="Y64" s="1756">
        <v>8.8160672050801747E-2</v>
      </c>
      <c r="Z64" s="1758"/>
      <c r="AA64" s="1991">
        <v>0.26032677809233307</v>
      </c>
      <c r="AB64" s="1990"/>
      <c r="AC64" s="290"/>
      <c r="AD64" s="1989">
        <v>0.23086445076133486</v>
      </c>
      <c r="AE64" s="1990"/>
      <c r="AF64" s="1989">
        <v>0.22079324258298391</v>
      </c>
      <c r="AG64" s="1990"/>
      <c r="AH64" s="1989">
        <v>0.24041016770004728</v>
      </c>
      <c r="AI64" s="1990"/>
      <c r="AJ64" s="1989">
        <v>0.23190256292111291</v>
      </c>
      <c r="AK64" s="1758"/>
      <c r="AL64" s="1989">
        <v>0.20986777438114654</v>
      </c>
      <c r="AM64" s="1758"/>
      <c r="AN64" s="1989">
        <v>0.2439038740222236</v>
      </c>
      <c r="AO64" s="1758"/>
      <c r="AP64" s="1989">
        <v>0.25410770038557751</v>
      </c>
      <c r="AQ64" s="1758"/>
      <c r="AR64" s="1989">
        <v>0.17573925300501136</v>
      </c>
      <c r="AS64" s="1758"/>
      <c r="AT64" s="1989">
        <v>0.34829737098458369</v>
      </c>
      <c r="AU64" s="1758"/>
      <c r="AV64" s="1989">
        <v>0.26100446045795822</v>
      </c>
      <c r="AW64" s="1758"/>
      <c r="AX64" s="1989">
        <v>0.21885032785423247</v>
      </c>
      <c r="AY64" s="1758"/>
      <c r="AZ64" s="1989">
        <v>5.055450112402414E-2</v>
      </c>
      <c r="BA64" s="1758"/>
      <c r="BB64" s="1989">
        <v>0.23263519804534086</v>
      </c>
      <c r="BC64" s="1990"/>
      <c r="BE64" s="1127"/>
      <c r="BF64" s="290"/>
      <c r="BG64" s="1989">
        <v>0.27464500761815791</v>
      </c>
      <c r="BH64" s="1990"/>
      <c r="BI64" s="1989">
        <v>0.24784448362969469</v>
      </c>
      <c r="BJ64" s="1990"/>
      <c r="BK64" s="1989">
        <v>0.3030896266017114</v>
      </c>
      <c r="BL64" s="1990"/>
      <c r="BM64" s="1989">
        <v>0.3110043228122677</v>
      </c>
      <c r="BN64" s="1758"/>
      <c r="BO64" s="1989">
        <v>0.29152040613104435</v>
      </c>
      <c r="BP64" s="1758"/>
      <c r="BQ64" s="1989">
        <v>0.30052002075669859</v>
      </c>
      <c r="BR64" s="1758"/>
      <c r="BS64" s="1989">
        <v>0.28725256508592723</v>
      </c>
      <c r="BT64" s="1758"/>
      <c r="BU64" s="1989">
        <v>0.34384300356818154</v>
      </c>
      <c r="BV64" s="1758"/>
      <c r="BW64" s="1989">
        <v>0.30111601025400853</v>
      </c>
      <c r="BX64" s="1758"/>
      <c r="BY64" s="1989">
        <v>0.37567253728071537</v>
      </c>
      <c r="BZ64" s="1758"/>
      <c r="CA64" s="1989">
        <v>0.38240393031519149</v>
      </c>
      <c r="CB64" s="1758"/>
      <c r="CC64" s="1989">
        <v>0.13623768897943195</v>
      </c>
      <c r="CD64" s="1758"/>
      <c r="CE64" s="1989">
        <v>0.30850287001075294</v>
      </c>
      <c r="CF64" s="1990"/>
      <c r="CI64" s="290"/>
      <c r="CJ64" s="1989">
        <v>0.29088249955074374</v>
      </c>
      <c r="CK64" s="1990">
        <f>CJ63/CJ16</f>
        <v>0.29088249955074374</v>
      </c>
      <c r="CL64" s="1989">
        <v>0.26123970133671082</v>
      </c>
      <c r="CM64" s="1990"/>
      <c r="CN64" s="1989">
        <v>0.29832406395560124</v>
      </c>
      <c r="CO64" s="1990"/>
      <c r="CP64" s="1989">
        <v>0.31517148136113959</v>
      </c>
      <c r="CQ64" s="1758"/>
      <c r="CR64" s="1989">
        <v>0.28673105217566019</v>
      </c>
      <c r="CS64" s="1758"/>
      <c r="CT64" s="1989">
        <v>0.18718887923578512</v>
      </c>
      <c r="CU64" s="1758"/>
      <c r="CV64" s="1989">
        <v>0.2825334474157904</v>
      </c>
      <c r="CW64" s="1758"/>
      <c r="CX64" s="1989">
        <v>0.30311645670519982</v>
      </c>
      <c r="CY64" s="1758"/>
      <c r="CZ64" s="1989">
        <v>0.24921874777209249</v>
      </c>
      <c r="DA64" s="1758"/>
      <c r="DB64" s="1989">
        <v>0.29694873541463479</v>
      </c>
      <c r="DC64" s="1758"/>
      <c r="DD64" s="1989">
        <v>0.29550804089359517</v>
      </c>
      <c r="DE64" s="1758"/>
      <c r="DF64" s="1989">
        <v>0.19767242654999387</v>
      </c>
      <c r="DG64" s="1758"/>
      <c r="DH64" s="1989">
        <v>0.2762255869698601</v>
      </c>
      <c r="DI64" s="1990"/>
      <c r="DL64" s="290"/>
      <c r="DM64" s="1989">
        <v>0.23564570608538454</v>
      </c>
      <c r="DN64" s="1990"/>
      <c r="DO64" s="1989">
        <v>0.21554425260609325</v>
      </c>
      <c r="DP64" s="1990"/>
      <c r="DQ64" s="1989">
        <v>0.1560543309482576</v>
      </c>
      <c r="DR64" s="1990"/>
      <c r="DS64" s="1989">
        <v>0.21907624712154566</v>
      </c>
      <c r="DT64" s="1758"/>
      <c r="DU64" s="1989">
        <v>0.20910820036610628</v>
      </c>
      <c r="DV64" s="1758"/>
      <c r="DW64" s="1989">
        <v>0.17193090263475669</v>
      </c>
      <c r="DX64" s="1758"/>
      <c r="DY64" s="1989">
        <v>0.21730442426983734</v>
      </c>
      <c r="DZ64" s="1758"/>
      <c r="EA64" s="1989">
        <v>0.18484858571975632</v>
      </c>
      <c r="EB64" s="1758"/>
      <c r="EC64" s="1989">
        <v>0.16495368258911103</v>
      </c>
      <c r="ED64" s="1758"/>
      <c r="EE64" s="1989">
        <v>0.19860763616137825</v>
      </c>
      <c r="EF64" s="1758"/>
      <c r="EG64" s="1989">
        <v>0.11141096739943659</v>
      </c>
      <c r="EH64" s="1758"/>
      <c r="EI64" s="1989">
        <v>0.11313231911413439</v>
      </c>
      <c r="EJ64" s="1758"/>
      <c r="EK64" s="1989">
        <v>0.18450219789830088</v>
      </c>
      <c r="EL64" s="1990"/>
      <c r="EN64" s="1923"/>
    </row>
    <row r="65" spans="1:144">
      <c r="A65" s="1890" t="s">
        <v>154</v>
      </c>
      <c r="B65" s="1779"/>
      <c r="C65" s="1907"/>
      <c r="D65" s="1907"/>
      <c r="E65" s="1907"/>
      <c r="F65" s="1907"/>
      <c r="G65" s="1907"/>
      <c r="H65" s="1907"/>
      <c r="I65" s="1907"/>
      <c r="J65" s="1907"/>
      <c r="K65" s="1907"/>
      <c r="L65" s="1907"/>
      <c r="M65" s="1907"/>
      <c r="N65" s="1907"/>
      <c r="O65" s="1880"/>
      <c r="P65" s="1881"/>
      <c r="Q65" s="1880"/>
      <c r="R65" s="1881"/>
      <c r="S65" s="1880"/>
      <c r="T65" s="1881"/>
      <c r="U65" s="1880"/>
      <c r="V65" s="1881"/>
      <c r="W65" s="1881"/>
      <c r="X65" s="1881"/>
      <c r="Y65" s="1881"/>
      <c r="Z65" s="1881"/>
      <c r="AA65" s="1907"/>
      <c r="AB65" s="1907"/>
      <c r="AC65" s="1779"/>
      <c r="AD65" s="1907"/>
      <c r="AE65" s="1907"/>
      <c r="AF65" s="1907"/>
      <c r="AG65" s="1907"/>
      <c r="AH65" s="1907"/>
      <c r="AI65" s="1907"/>
      <c r="AJ65" s="1881"/>
      <c r="AK65" s="1881"/>
      <c r="AL65" s="1881"/>
      <c r="AM65" s="1881"/>
      <c r="AN65" s="1881"/>
      <c r="AO65" s="1881"/>
      <c r="AP65" s="1881"/>
      <c r="AQ65" s="1881"/>
      <c r="AR65" s="1881"/>
      <c r="AS65" s="1881"/>
      <c r="AT65" s="1881"/>
      <c r="AU65" s="1881"/>
      <c r="AV65" s="1881"/>
      <c r="AW65" s="1881"/>
      <c r="AX65" s="1881"/>
      <c r="AY65" s="1881"/>
      <c r="AZ65" s="1881"/>
      <c r="BA65" s="1881"/>
      <c r="BB65" s="1907"/>
      <c r="BC65" s="1907"/>
      <c r="BD65" s="1975"/>
      <c r="BF65" s="1779"/>
      <c r="BG65" s="1907"/>
      <c r="BH65" s="1907"/>
      <c r="BI65" s="1907"/>
      <c r="BJ65" s="1907"/>
      <c r="BK65" s="1907"/>
      <c r="BL65" s="1907"/>
      <c r="BM65" s="1881"/>
      <c r="BN65" s="1881"/>
      <c r="BO65" s="1881"/>
      <c r="BP65" s="1881"/>
      <c r="BQ65" s="1881"/>
      <c r="BR65" s="1881"/>
      <c r="BS65" s="1881"/>
      <c r="BT65" s="1881"/>
      <c r="BU65" s="1881"/>
      <c r="BV65" s="1881"/>
      <c r="BW65" s="1881"/>
      <c r="BX65" s="1881"/>
      <c r="BY65" s="1881"/>
      <c r="BZ65" s="1881"/>
      <c r="CA65" s="1881"/>
      <c r="CB65" s="1881"/>
      <c r="CC65" s="1881"/>
      <c r="CD65" s="1881"/>
      <c r="CE65" s="1907"/>
      <c r="CF65" s="1907"/>
      <c r="CG65" s="1975"/>
      <c r="CH65" s="1975"/>
      <c r="CI65" s="1779"/>
      <c r="CJ65" s="1907"/>
      <c r="CK65" s="1907"/>
      <c r="CL65" s="1907"/>
      <c r="CM65" s="1907"/>
      <c r="CN65" s="1907"/>
      <c r="CO65" s="1907"/>
      <c r="CP65" s="1881"/>
      <c r="CQ65" s="1881"/>
      <c r="CR65" s="1881"/>
      <c r="CS65" s="1881"/>
      <c r="CT65" s="1881"/>
      <c r="CU65" s="1881"/>
      <c r="CV65" s="1881"/>
      <c r="CW65" s="1881"/>
      <c r="CX65" s="1881"/>
      <c r="CY65" s="1881"/>
      <c r="CZ65" s="1881"/>
      <c r="DA65" s="1881"/>
      <c r="DB65" s="1881"/>
      <c r="DC65" s="1881"/>
      <c r="DD65" s="1881"/>
      <c r="DE65" s="1881"/>
      <c r="DF65" s="1881"/>
      <c r="DG65" s="1881"/>
      <c r="DH65" s="1907"/>
      <c r="DI65" s="1907"/>
      <c r="DJ65" s="1975"/>
      <c r="DK65" s="1975"/>
      <c r="DL65" s="1779"/>
      <c r="DM65" s="1907"/>
      <c r="DN65" s="1907"/>
      <c r="DO65" s="1907"/>
      <c r="DP65" s="1907"/>
      <c r="DQ65" s="1907"/>
      <c r="DR65" s="1907"/>
      <c r="DS65" s="1881"/>
      <c r="DT65" s="1881"/>
      <c r="DU65" s="1881"/>
      <c r="DV65" s="1881"/>
      <c r="DW65" s="1881"/>
      <c r="DX65" s="1881"/>
      <c r="DY65" s="1881"/>
      <c r="DZ65" s="1881"/>
      <c r="EA65" s="1881"/>
      <c r="EB65" s="1881"/>
      <c r="EC65" s="1881"/>
      <c r="ED65" s="1881"/>
      <c r="EE65" s="1881"/>
      <c r="EF65" s="1881"/>
      <c r="EG65" s="1881"/>
      <c r="EH65" s="1881"/>
      <c r="EI65" s="1881"/>
      <c r="EJ65" s="1881"/>
      <c r="EK65" s="1907"/>
      <c r="EL65" s="1907"/>
      <c r="EM65" s="1975"/>
    </row>
    <row r="66" spans="1:144" s="1896" customFormat="1">
      <c r="A66" s="1891" t="s">
        <v>155</v>
      </c>
      <c r="B66" s="1992"/>
      <c r="C66" s="1892">
        <v>110.21</v>
      </c>
      <c r="D66" s="1993"/>
      <c r="E66" s="1892">
        <v>110.907</v>
      </c>
      <c r="F66" s="1993"/>
      <c r="G66" s="1892">
        <v>111.824</v>
      </c>
      <c r="H66" s="1993"/>
      <c r="I66" s="1892">
        <v>112.19</v>
      </c>
      <c r="J66" s="1993"/>
      <c r="K66" s="1892">
        <v>112.419</v>
      </c>
      <c r="L66" s="1993"/>
      <c r="M66" s="1892">
        <v>113.018</v>
      </c>
      <c r="N66" s="1993"/>
      <c r="O66" s="1892">
        <v>113.682</v>
      </c>
      <c r="P66" s="1893"/>
      <c r="Q66" s="1892">
        <v>113.899</v>
      </c>
      <c r="R66" s="1893"/>
      <c r="S66" s="1892">
        <v>114.601</v>
      </c>
      <c r="T66" s="1893"/>
      <c r="U66" s="1892">
        <v>115.56100000000001</v>
      </c>
      <c r="V66" s="1893"/>
      <c r="W66" s="1892">
        <v>116.884</v>
      </c>
      <c r="X66" s="1893"/>
      <c r="Y66" s="1892">
        <v>117.30800000000001</v>
      </c>
      <c r="Z66" s="1893"/>
      <c r="AA66" s="1892"/>
      <c r="AB66" s="1993"/>
      <c r="AC66" s="1992"/>
      <c r="AD66" s="1892">
        <v>118.002</v>
      </c>
      <c r="AE66" s="1993"/>
      <c r="AF66" s="1892">
        <v>118.98099999999999</v>
      </c>
      <c r="AG66" s="1993"/>
      <c r="AH66" s="1892">
        <v>120.15900000000001</v>
      </c>
      <c r="AI66" s="1993"/>
      <c r="AJ66" s="1892">
        <v>120.809</v>
      </c>
      <c r="AK66" s="1893"/>
      <c r="AL66" s="1892">
        <v>121.02200000000001</v>
      </c>
      <c r="AM66" s="1893"/>
      <c r="AN66" s="1892">
        <v>122.044</v>
      </c>
      <c r="AO66" s="1893"/>
      <c r="AP66" s="1892">
        <v>122.94799999999999</v>
      </c>
      <c r="AQ66" s="1893"/>
      <c r="AR66" s="1892">
        <v>123.803</v>
      </c>
      <c r="AS66" s="1893"/>
      <c r="AT66" s="1892">
        <v>124.571</v>
      </c>
      <c r="AU66" s="1893"/>
      <c r="AV66" s="1892">
        <v>125.276</v>
      </c>
      <c r="AW66" s="1893"/>
      <c r="AX66" s="1892">
        <v>125.997</v>
      </c>
      <c r="AY66" s="1893"/>
      <c r="AZ66" s="1892">
        <v>126.47799999999999</v>
      </c>
      <c r="BA66" s="1893"/>
      <c r="BB66" s="1892"/>
      <c r="BC66" s="1993"/>
      <c r="BE66" s="1127"/>
      <c r="BF66" s="1992"/>
      <c r="BG66" s="1892">
        <v>127.336</v>
      </c>
      <c r="BH66" s="1993"/>
      <c r="BI66" s="1892">
        <v>128.04599999999999</v>
      </c>
      <c r="BJ66" s="1993"/>
      <c r="BK66" s="1892">
        <v>128.38900000000001</v>
      </c>
      <c r="BL66" s="1993"/>
      <c r="BM66" s="1892">
        <v>128.363</v>
      </c>
      <c r="BN66" s="1893"/>
      <c r="BO66" s="1892">
        <v>128.084</v>
      </c>
      <c r="BP66" s="1893"/>
      <c r="BQ66" s="1892">
        <v>128.214</v>
      </c>
      <c r="BR66" s="1893"/>
      <c r="BS66" s="1892">
        <v>128.83199999999999</v>
      </c>
      <c r="BT66" s="1893"/>
      <c r="BU66" s="1892">
        <v>129.54499999999999</v>
      </c>
      <c r="BV66" s="1893"/>
      <c r="BW66" s="1892">
        <v>130.12</v>
      </c>
      <c r="BX66" s="1893"/>
      <c r="BY66" s="1892">
        <v>130.60900000000001</v>
      </c>
      <c r="BZ66" s="1893"/>
      <c r="CA66" s="1892">
        <v>131.44499999999999</v>
      </c>
      <c r="CB66" s="1893"/>
      <c r="CC66" s="1892">
        <v>132.37299999999999</v>
      </c>
      <c r="CD66" s="1893"/>
      <c r="CE66" s="1892"/>
      <c r="CF66" s="1993"/>
      <c r="CI66" s="1992"/>
      <c r="CJ66" s="1892">
        <v>133.55500000000001</v>
      </c>
      <c r="CK66" s="1993"/>
      <c r="CL66" s="1892">
        <v>133.68100000000001</v>
      </c>
      <c r="CM66" s="1993"/>
      <c r="CN66" s="1892">
        <v>134.065</v>
      </c>
      <c r="CO66" s="1993"/>
      <c r="CP66" s="1892">
        <v>134.33600000000001</v>
      </c>
      <c r="CQ66" s="1893"/>
      <c r="CR66" s="1892">
        <v>134.08699999999999</v>
      </c>
      <c r="CS66" s="1893"/>
      <c r="CT66" s="1892">
        <v>134.59399999999999</v>
      </c>
      <c r="CU66" s="1893"/>
      <c r="CV66" s="1892">
        <v>136.00299999999999</v>
      </c>
      <c r="CW66" s="1893"/>
      <c r="CX66" s="1892">
        <v>136.01300000000001</v>
      </c>
      <c r="CY66" s="1893"/>
      <c r="CZ66" s="1892">
        <v>136.08000000000001</v>
      </c>
      <c r="DA66" s="1893"/>
      <c r="DB66" s="1892">
        <v>136.828</v>
      </c>
      <c r="DC66" s="1893"/>
      <c r="DD66" s="1892">
        <v>137.42400000000001</v>
      </c>
      <c r="DE66" s="1893"/>
      <c r="DF66" s="1892">
        <v>137.94900000000001</v>
      </c>
      <c r="DG66" s="1893"/>
      <c r="DH66" s="1892"/>
      <c r="DI66" s="1993"/>
      <c r="DL66" s="1992"/>
      <c r="DM66" s="1892">
        <v>138.34299999999999</v>
      </c>
      <c r="DN66" s="1993"/>
      <c r="DO66" s="1892">
        <v>138.726</v>
      </c>
      <c r="DP66" s="1993"/>
      <c r="DQ66" s="1892">
        <v>139.161</v>
      </c>
      <c r="DR66" s="1993"/>
      <c r="DS66" s="1892">
        <v>139.62</v>
      </c>
      <c r="DT66" s="1893"/>
      <c r="DU66" s="1892">
        <v>140.012</v>
      </c>
      <c r="DV66" s="1893"/>
      <c r="DW66" s="1892">
        <v>140.405</v>
      </c>
      <c r="DX66" s="1893"/>
      <c r="DY66" s="1892">
        <v>140.78</v>
      </c>
      <c r="DZ66" s="1893"/>
      <c r="EA66" s="1892">
        <v>140.86699999999999</v>
      </c>
      <c r="EB66" s="1893"/>
      <c r="EC66" s="1892">
        <v>141.197</v>
      </c>
      <c r="ED66" s="1893"/>
      <c r="EE66" s="1892">
        <v>141.708</v>
      </c>
      <c r="EF66" s="1893"/>
      <c r="EG66" s="1892">
        <v>142.64500000000001</v>
      </c>
      <c r="EH66" s="1893"/>
      <c r="EI66" s="1892">
        <v>143.042</v>
      </c>
      <c r="EJ66" s="1893"/>
      <c r="EK66" s="1892"/>
      <c r="EL66" s="1993"/>
      <c r="EN66" s="1923"/>
    </row>
    <row r="67" spans="1:144" s="1896" customFormat="1">
      <c r="A67" s="1898" t="s">
        <v>156</v>
      </c>
      <c r="B67" s="1992"/>
      <c r="C67" s="1994">
        <v>106.447</v>
      </c>
      <c r="D67" s="1995"/>
      <c r="E67" s="1994">
        <v>106.889</v>
      </c>
      <c r="F67" s="1995"/>
      <c r="G67" s="1994">
        <v>106.83799999999999</v>
      </c>
      <c r="H67" s="1995"/>
      <c r="I67" s="1994">
        <v>105.755</v>
      </c>
      <c r="J67" s="1995"/>
      <c r="K67" s="1994">
        <v>106.16200000000001</v>
      </c>
      <c r="L67" s="1995"/>
      <c r="M67" s="1994">
        <v>106.74299999999999</v>
      </c>
      <c r="N67" s="1995"/>
      <c r="O67" s="1899">
        <v>107.444</v>
      </c>
      <c r="P67" s="1900"/>
      <c r="Q67" s="1899">
        <v>107.867</v>
      </c>
      <c r="R67" s="1900"/>
      <c r="S67" s="1899">
        <v>108.114</v>
      </c>
      <c r="T67" s="1900"/>
      <c r="U67" s="1899">
        <v>108.774</v>
      </c>
      <c r="V67" s="1900"/>
      <c r="W67" s="1899">
        <v>108.85599999999999</v>
      </c>
      <c r="X67" s="1900"/>
      <c r="Y67" s="1899">
        <v>109.271</v>
      </c>
      <c r="Z67" s="1900"/>
      <c r="AA67" s="1994"/>
      <c r="AB67" s="1995"/>
      <c r="AC67" s="1992"/>
      <c r="AD67" s="1994">
        <v>110.21</v>
      </c>
      <c r="AE67" s="1995"/>
      <c r="AF67" s="1994">
        <v>110.907</v>
      </c>
      <c r="AG67" s="1995"/>
      <c r="AH67" s="1994">
        <v>111.824</v>
      </c>
      <c r="AI67" s="1995"/>
      <c r="AJ67" s="1994">
        <v>112.19</v>
      </c>
      <c r="AK67" s="1900"/>
      <c r="AL67" s="1994">
        <v>112.419</v>
      </c>
      <c r="AM67" s="1900"/>
      <c r="AN67" s="1994">
        <v>113.018</v>
      </c>
      <c r="AO67" s="1900"/>
      <c r="AP67" s="1994">
        <v>113.682</v>
      </c>
      <c r="AQ67" s="1900"/>
      <c r="AR67" s="1994">
        <v>113.899</v>
      </c>
      <c r="AS67" s="1900"/>
      <c r="AT67" s="1994">
        <v>114.601</v>
      </c>
      <c r="AU67" s="1900"/>
      <c r="AV67" s="1994">
        <v>115.56100000000001</v>
      </c>
      <c r="AW67" s="1900"/>
      <c r="AX67" s="1994">
        <v>116.884</v>
      </c>
      <c r="AY67" s="1900"/>
      <c r="AZ67" s="1994">
        <v>117.30800000000001</v>
      </c>
      <c r="BA67" s="1900"/>
      <c r="BB67" s="1994"/>
      <c r="BC67" s="1995"/>
      <c r="BE67" s="1127"/>
      <c r="BF67" s="1992"/>
      <c r="BG67" s="1994">
        <v>118.002</v>
      </c>
      <c r="BH67" s="1995"/>
      <c r="BI67" s="1994">
        <v>118.98099999999999</v>
      </c>
      <c r="BJ67" s="1995"/>
      <c r="BK67" s="1994">
        <v>120.15900000000001</v>
      </c>
      <c r="BL67" s="1995"/>
      <c r="BM67" s="1994">
        <v>120.809</v>
      </c>
      <c r="BN67" s="1900"/>
      <c r="BO67" s="1994">
        <v>121.02200000000001</v>
      </c>
      <c r="BP67" s="1900"/>
      <c r="BQ67" s="1994">
        <v>122.044</v>
      </c>
      <c r="BR67" s="1900"/>
      <c r="BS67" s="1994">
        <v>122.94799999999999</v>
      </c>
      <c r="BT67" s="1900"/>
      <c r="BU67" s="1994">
        <v>123.803</v>
      </c>
      <c r="BV67" s="1900"/>
      <c r="BW67" s="1994">
        <v>124.571</v>
      </c>
      <c r="BX67" s="1900"/>
      <c r="BY67" s="1994">
        <v>125.276</v>
      </c>
      <c r="BZ67" s="1900"/>
      <c r="CA67" s="1994">
        <v>125.997</v>
      </c>
      <c r="CB67" s="1900"/>
      <c r="CC67" s="1994">
        <v>126.47799999999999</v>
      </c>
      <c r="CD67" s="1900"/>
      <c r="CE67" s="1994"/>
      <c r="CF67" s="1995"/>
      <c r="CI67" s="1992"/>
      <c r="CJ67" s="1994">
        <v>127.336</v>
      </c>
      <c r="CK67" s="1995"/>
      <c r="CL67" s="1994">
        <v>128.04599999999999</v>
      </c>
      <c r="CM67" s="1995"/>
      <c r="CN67" s="1994">
        <v>128.38900000000001</v>
      </c>
      <c r="CO67" s="1995"/>
      <c r="CP67" s="1994">
        <v>128.363</v>
      </c>
      <c r="CQ67" s="1900"/>
      <c r="CR67" s="1994">
        <v>128.084</v>
      </c>
      <c r="CS67" s="1900"/>
      <c r="CT67" s="1994">
        <v>128.214</v>
      </c>
      <c r="CU67" s="1900"/>
      <c r="CV67" s="1994">
        <v>128.83199999999999</v>
      </c>
      <c r="CW67" s="1900"/>
      <c r="CX67" s="1994">
        <v>129.54499999999999</v>
      </c>
      <c r="CY67" s="1900"/>
      <c r="CZ67" s="1994">
        <v>130.12</v>
      </c>
      <c r="DA67" s="1900"/>
      <c r="DB67" s="1994">
        <v>130.60900000000001</v>
      </c>
      <c r="DC67" s="1900"/>
      <c r="DD67" s="1994">
        <v>131.44499999999999</v>
      </c>
      <c r="DE67" s="1900"/>
      <c r="DF67" s="1994">
        <v>132.37299999999999</v>
      </c>
      <c r="DG67" s="1900"/>
      <c r="DH67" s="1994"/>
      <c r="DI67" s="1995"/>
      <c r="DL67" s="1992"/>
      <c r="DM67" s="1994">
        <v>133.55500000000001</v>
      </c>
      <c r="DN67" s="1995"/>
      <c r="DO67" s="1994">
        <v>133.68100000000001</v>
      </c>
      <c r="DP67" s="1995"/>
      <c r="DQ67" s="1994">
        <v>134.065</v>
      </c>
      <c r="DR67" s="1995"/>
      <c r="DS67" s="1994">
        <v>134.33600000000001</v>
      </c>
      <c r="DT67" s="1900"/>
      <c r="DU67" s="1994">
        <v>134.08699999999999</v>
      </c>
      <c r="DV67" s="1900"/>
      <c r="DW67" s="1994">
        <v>134.59399999999999</v>
      </c>
      <c r="DX67" s="1900"/>
      <c r="DY67" s="1994">
        <v>136.00299999999999</v>
      </c>
      <c r="DZ67" s="1900"/>
      <c r="EA67" s="1994">
        <v>136.01300000000001</v>
      </c>
      <c r="EB67" s="1900"/>
      <c r="EC67" s="1994">
        <v>136.08000000000001</v>
      </c>
      <c r="ED67" s="1900"/>
      <c r="EE67" s="1994">
        <v>136.828</v>
      </c>
      <c r="EF67" s="1900"/>
      <c r="EG67" s="1994">
        <v>137.42400000000001</v>
      </c>
      <c r="EH67" s="1900"/>
      <c r="EI67" s="1994">
        <v>137.94900000000001</v>
      </c>
      <c r="EJ67" s="1900"/>
      <c r="EK67" s="1994"/>
      <c r="EL67" s="1995"/>
      <c r="EN67" s="1923"/>
    </row>
    <row r="68" spans="1:144">
      <c r="A68" s="1907"/>
      <c r="B68" s="1779"/>
      <c r="C68" s="1907"/>
      <c r="D68" s="1907"/>
      <c r="E68" s="1981"/>
      <c r="F68" s="1907"/>
      <c r="G68" s="1907"/>
      <c r="H68" s="1907"/>
      <c r="I68" s="1907"/>
      <c r="J68" s="1907"/>
      <c r="K68" s="1907"/>
      <c r="L68" s="1907"/>
      <c r="M68" s="1907"/>
      <c r="N68" s="1907"/>
      <c r="O68" s="1880"/>
      <c r="P68" s="1907"/>
      <c r="Q68" s="1907"/>
      <c r="R68" s="1907"/>
      <c r="S68" s="1907"/>
      <c r="T68" s="1907"/>
      <c r="U68" s="1907"/>
      <c r="V68" s="1907"/>
      <c r="W68" s="1907"/>
      <c r="X68" s="1907"/>
      <c r="Y68" s="1908"/>
      <c r="Z68" s="1907"/>
      <c r="AA68" s="1907"/>
      <c r="AB68" s="1907"/>
      <c r="AC68" s="1779"/>
      <c r="AD68" s="1907"/>
      <c r="AE68" s="1907"/>
      <c r="AF68" s="1981"/>
      <c r="AG68" s="1907"/>
      <c r="AH68" s="1981"/>
      <c r="AI68" s="1907"/>
      <c r="AJ68" s="1907"/>
      <c r="AK68" s="1907"/>
      <c r="AL68" s="1907"/>
      <c r="AM68" s="1907"/>
      <c r="AN68" s="1907"/>
      <c r="AO68" s="1907"/>
      <c r="AP68" s="1907"/>
      <c r="AQ68" s="1907"/>
      <c r="AR68" s="1907"/>
      <c r="AS68" s="1907"/>
      <c r="AT68" s="1907"/>
      <c r="AU68" s="1907"/>
      <c r="AV68" s="1907"/>
      <c r="AW68" s="1907"/>
      <c r="AX68" s="1907"/>
      <c r="AY68" s="1907"/>
      <c r="AZ68" s="1907"/>
      <c r="BA68" s="1907"/>
      <c r="BB68" s="1907"/>
      <c r="BC68" s="1907"/>
      <c r="BD68" s="1975"/>
      <c r="BF68" s="1779"/>
      <c r="BG68" s="1907"/>
      <c r="BH68" s="1907"/>
      <c r="BI68" s="1981"/>
      <c r="BJ68" s="1907"/>
      <c r="BK68" s="1981"/>
      <c r="BL68" s="1907"/>
      <c r="BM68" s="1907"/>
      <c r="BN68" s="1907"/>
      <c r="BO68" s="1907"/>
      <c r="BP68" s="1907"/>
      <c r="BQ68" s="1907"/>
      <c r="BR68" s="1907"/>
      <c r="BS68" s="1907"/>
      <c r="BT68" s="1907"/>
      <c r="BU68" s="1907"/>
      <c r="BV68" s="1907"/>
      <c r="BW68" s="1907"/>
      <c r="BX68" s="1907"/>
      <c r="BY68" s="1907"/>
      <c r="BZ68" s="1907"/>
      <c r="CA68" s="1907"/>
      <c r="CB68" s="1907"/>
      <c r="CC68" s="1907"/>
      <c r="CD68" s="1907"/>
      <c r="CE68" s="1907"/>
      <c r="CF68" s="1907"/>
      <c r="CG68" s="1975"/>
      <c r="CH68" s="1975"/>
      <c r="CI68" s="1779"/>
      <c r="CJ68" s="1907"/>
      <c r="CK68" s="1907"/>
      <c r="CL68" s="1981"/>
      <c r="CM68" s="1907"/>
      <c r="CN68" s="1981"/>
      <c r="CO68" s="1907"/>
      <c r="CP68" s="1907"/>
      <c r="CQ68" s="1907"/>
      <c r="CR68" s="1907"/>
      <c r="CS68" s="1907"/>
      <c r="CT68" s="1907"/>
      <c r="CU68" s="1907"/>
      <c r="CV68" s="1907"/>
      <c r="CW68" s="1907"/>
      <c r="CX68" s="1907"/>
      <c r="CY68" s="1907"/>
      <c r="CZ68" s="1907"/>
      <c r="DA68" s="1907"/>
      <c r="DB68" s="1907"/>
      <c r="DC68" s="1907"/>
      <c r="DD68" s="1907"/>
      <c r="DE68" s="1907"/>
      <c r="DF68" s="1907"/>
      <c r="DG68" s="1907"/>
      <c r="DH68" s="1907"/>
      <c r="DI68" s="1907"/>
      <c r="DJ68" s="1975"/>
      <c r="DK68" s="1975"/>
      <c r="DL68" s="1779"/>
      <c r="DM68" s="1907"/>
      <c r="DN68" s="1907"/>
      <c r="DO68" s="1981"/>
      <c r="DP68" s="1907"/>
      <c r="DQ68" s="1981"/>
      <c r="DR68" s="1907"/>
      <c r="DS68" s="1907"/>
      <c r="DT68" s="1907"/>
      <c r="DU68" s="1907"/>
      <c r="DV68" s="1907"/>
      <c r="DW68" s="1907"/>
      <c r="DX68" s="1907"/>
      <c r="DY68" s="1907"/>
      <c r="DZ68" s="1907"/>
      <c r="EA68" s="1907"/>
      <c r="EB68" s="1907"/>
      <c r="EC68" s="1907"/>
      <c r="ED68" s="1907"/>
      <c r="EE68" s="1907"/>
      <c r="EF68" s="1907"/>
      <c r="EG68" s="1907"/>
      <c r="EH68" s="1907"/>
      <c r="EI68" s="1907"/>
      <c r="EJ68" s="1907"/>
      <c r="EK68" s="1907"/>
      <c r="EL68" s="1907"/>
      <c r="EM68" s="1975"/>
    </row>
    <row r="69" spans="1:144" ht="13" customHeight="1">
      <c r="A69" s="472"/>
      <c r="B69" s="388"/>
      <c r="C69" s="1996"/>
      <c r="D69" s="1996"/>
      <c r="E69" s="1996"/>
      <c r="F69" s="1996"/>
      <c r="G69" s="1996"/>
      <c r="H69" s="1996"/>
      <c r="I69" s="1996"/>
      <c r="J69" s="1996"/>
      <c r="K69" s="1996"/>
      <c r="L69" s="1996"/>
      <c r="M69" s="1996"/>
      <c r="N69" s="1996"/>
      <c r="O69" s="1996"/>
      <c r="P69" s="1996"/>
      <c r="Q69" s="1996"/>
      <c r="R69" s="1996"/>
      <c r="S69" s="1996"/>
      <c r="T69" s="1996"/>
      <c r="U69" s="1996"/>
      <c r="V69" s="1996"/>
      <c r="W69" s="1996"/>
      <c r="X69" s="1996"/>
      <c r="Y69" s="1996"/>
      <c r="Z69" s="1996"/>
      <c r="AA69" s="1996"/>
      <c r="AB69" s="1996"/>
      <c r="AC69" s="388"/>
      <c r="AD69" s="1996"/>
      <c r="AE69" s="1996"/>
      <c r="AF69" s="1996"/>
      <c r="AG69" s="1996"/>
      <c r="AH69" s="1996"/>
      <c r="AI69" s="1996"/>
      <c r="AJ69" s="1996"/>
      <c r="AK69" s="1996"/>
      <c r="AL69" s="1996"/>
      <c r="AM69" s="1996"/>
      <c r="AN69" s="1996"/>
      <c r="AO69" s="1996"/>
      <c r="AP69" s="1996"/>
      <c r="AQ69" s="1996"/>
      <c r="AR69" s="1996"/>
      <c r="AS69" s="1996"/>
      <c r="AT69" s="1996"/>
      <c r="AU69" s="1996"/>
      <c r="AV69" s="1996"/>
      <c r="AW69" s="1996"/>
      <c r="AX69" s="1997"/>
      <c r="AY69" s="1996"/>
      <c r="AZ69" s="1997"/>
      <c r="BA69" s="1996"/>
      <c r="BB69" s="1996"/>
      <c r="BC69" s="1996"/>
      <c r="BF69" s="388"/>
      <c r="BG69" s="1996"/>
      <c r="BH69" s="1996"/>
      <c r="BI69" s="1996"/>
      <c r="BJ69" s="1996"/>
      <c r="BK69" s="1996"/>
      <c r="BL69" s="1996"/>
      <c r="BM69" s="1996"/>
      <c r="BN69" s="1996"/>
      <c r="BO69" s="1996"/>
      <c r="BP69" s="1996"/>
      <c r="BQ69" s="1996"/>
      <c r="BR69" s="1996"/>
      <c r="BS69" s="1996"/>
      <c r="BT69" s="1996"/>
      <c r="BU69" s="1996"/>
      <c r="BV69" s="1996"/>
      <c r="BW69" s="1996"/>
      <c r="BX69" s="1996"/>
      <c r="BY69" s="1996"/>
      <c r="BZ69" s="1996"/>
      <c r="CA69" s="1997"/>
      <c r="CB69" s="1996"/>
      <c r="CC69" s="1997"/>
      <c r="CD69" s="1996"/>
      <c r="CE69" s="1996"/>
      <c r="CF69" s="1996"/>
      <c r="CI69" s="388"/>
      <c r="CJ69" s="1996"/>
      <c r="CK69" s="1996"/>
      <c r="CL69" s="1996"/>
      <c r="CM69" s="1996"/>
      <c r="CN69" s="1996"/>
      <c r="CO69" s="1996"/>
      <c r="CP69" s="1996"/>
      <c r="CQ69" s="1996"/>
      <c r="CR69" s="1996"/>
      <c r="CS69" s="1996"/>
      <c r="CT69" s="1996"/>
      <c r="CU69" s="1996"/>
      <c r="CV69" s="1996"/>
      <c r="CW69" s="1996"/>
      <c r="CX69" s="1996"/>
      <c r="CY69" s="1996"/>
      <c r="CZ69" s="1996"/>
      <c r="DA69" s="1996"/>
      <c r="DB69" s="1996"/>
      <c r="DC69" s="1996"/>
      <c r="DD69" s="1997"/>
      <c r="DE69" s="1996"/>
      <c r="DF69" s="1997"/>
      <c r="DG69" s="1996"/>
      <c r="DH69" s="1996"/>
      <c r="DI69" s="1996"/>
      <c r="DL69" s="388"/>
      <c r="DM69" s="1996"/>
      <c r="DN69" s="1996"/>
      <c r="DO69" s="1996"/>
      <c r="DP69" s="1996"/>
      <c r="DQ69" s="1996"/>
      <c r="DR69" s="1996"/>
      <c r="DS69" s="1996"/>
      <c r="DT69" s="1996"/>
      <c r="DU69" s="1996"/>
      <c r="DV69" s="1996"/>
      <c r="DW69" s="1997"/>
      <c r="DX69" s="1996"/>
      <c r="DY69" s="1996"/>
      <c r="DZ69" s="1996"/>
      <c r="EA69" s="1996"/>
      <c r="EB69" s="1996"/>
      <c r="EC69" s="1996"/>
      <c r="ED69" s="1996"/>
      <c r="EE69" s="1996"/>
      <c r="EF69" s="1996"/>
      <c r="EG69" s="1997"/>
      <c r="EH69" s="1996"/>
      <c r="EI69" s="1997"/>
      <c r="EJ69" s="1996"/>
      <c r="EK69" s="1996"/>
      <c r="EL69" s="1996"/>
    </row>
    <row r="70" spans="1:144">
      <c r="A70" s="472"/>
      <c r="B70" s="388"/>
      <c r="C70" s="1996"/>
      <c r="D70" s="1996"/>
      <c r="E70" s="1996"/>
      <c r="F70" s="1996"/>
      <c r="G70" s="1996"/>
      <c r="H70" s="1996"/>
      <c r="I70" s="1996"/>
      <c r="J70" s="1996"/>
      <c r="K70" s="1996"/>
      <c r="L70" s="1996"/>
      <c r="M70" s="1996"/>
      <c r="N70" s="1996"/>
      <c r="O70" s="1996"/>
      <c r="P70" s="1996"/>
      <c r="Q70" s="1996"/>
      <c r="R70" s="1996"/>
      <c r="S70" s="1996"/>
      <c r="T70" s="1996"/>
      <c r="U70" s="1996"/>
      <c r="V70" s="1996"/>
      <c r="W70" s="1996"/>
      <c r="X70" s="1996"/>
      <c r="Y70" s="1996"/>
      <c r="Z70" s="1996"/>
      <c r="AA70" s="1998"/>
      <c r="AB70" s="1996"/>
      <c r="AC70" s="388"/>
      <c r="AD70" s="1996"/>
      <c r="AE70" s="1996"/>
      <c r="AF70" s="1996"/>
      <c r="AG70" s="1996"/>
      <c r="AH70" s="1996"/>
      <c r="AI70" s="1996"/>
      <c r="AJ70" s="1996"/>
      <c r="AK70" s="1996"/>
      <c r="AL70" s="1996"/>
      <c r="AM70" s="1996"/>
      <c r="AN70" s="1996"/>
      <c r="AO70" s="1996"/>
      <c r="AP70" s="1996"/>
      <c r="AQ70" s="1996"/>
      <c r="AR70" s="1996"/>
      <c r="AS70" s="1996"/>
      <c r="AT70" s="1996"/>
      <c r="AU70" s="1996"/>
      <c r="AV70" s="1996"/>
      <c r="AW70" s="1996"/>
      <c r="AX70" s="1996"/>
      <c r="AY70" s="1996"/>
      <c r="AZ70" s="1996"/>
      <c r="BA70" s="1996"/>
      <c r="BB70" s="1998"/>
      <c r="BC70" s="1996"/>
      <c r="BF70" s="388"/>
      <c r="BG70" s="1996"/>
      <c r="BH70" s="1996"/>
      <c r="BI70" s="1996"/>
      <c r="BJ70" s="1996"/>
      <c r="BK70" s="1996"/>
      <c r="BL70" s="1996"/>
      <c r="BM70" s="1996"/>
      <c r="BN70" s="1996"/>
      <c r="BO70" s="1996"/>
      <c r="BP70" s="1996"/>
      <c r="BQ70" s="1996"/>
      <c r="BR70" s="1996"/>
      <c r="BS70" s="1996"/>
      <c r="BT70" s="1996"/>
      <c r="BU70" s="1996"/>
      <c r="BV70" s="1996"/>
      <c r="BW70" s="1996"/>
      <c r="BX70" s="1996"/>
      <c r="BY70" s="1996"/>
      <c r="BZ70" s="1996"/>
      <c r="CA70" s="1996"/>
      <c r="CB70" s="1996"/>
      <c r="CC70" s="1996"/>
      <c r="CD70" s="1996"/>
      <c r="CE70" s="1998"/>
      <c r="CF70" s="1996"/>
      <c r="CI70" s="388"/>
      <c r="CJ70" s="1996"/>
      <c r="CK70" s="1996"/>
      <c r="CL70" s="1996"/>
      <c r="CM70" s="1996"/>
      <c r="CN70" s="1996"/>
      <c r="CO70" s="1996"/>
      <c r="CP70" s="1996"/>
      <c r="CQ70" s="1996"/>
      <c r="CR70" s="1996"/>
      <c r="CS70" s="1996"/>
      <c r="CT70" s="1996"/>
      <c r="CU70" s="1996"/>
      <c r="CV70" s="1996"/>
      <c r="CW70" s="1996"/>
      <c r="CX70" s="1996"/>
      <c r="CY70" s="1996"/>
      <c r="CZ70" s="1996"/>
      <c r="DA70" s="1996"/>
      <c r="DB70" s="1996"/>
      <c r="DC70" s="1996"/>
      <c r="DD70" s="1996"/>
      <c r="DE70" s="1996"/>
      <c r="DF70" s="1996"/>
      <c r="DG70" s="1996"/>
      <c r="DH70" s="1998"/>
      <c r="DI70" s="1996"/>
      <c r="DL70" s="388"/>
      <c r="DM70" s="1996"/>
      <c r="DN70" s="1996"/>
      <c r="DO70" s="1996"/>
      <c r="DP70" s="1996"/>
      <c r="DQ70" s="1996"/>
      <c r="DR70" s="1996"/>
      <c r="DS70" s="1996"/>
      <c r="DT70" s="1996"/>
      <c r="DU70" s="1996"/>
      <c r="DV70" s="1996"/>
      <c r="DW70" s="1996"/>
      <c r="DX70" s="1996"/>
      <c r="DY70" s="1996"/>
      <c r="DZ70" s="1996"/>
      <c r="EA70" s="1996"/>
      <c r="EB70" s="1996"/>
      <c r="EC70" s="1996"/>
      <c r="ED70" s="1996"/>
      <c r="EE70" s="1996"/>
      <c r="EF70" s="1996"/>
      <c r="EG70" s="1996"/>
      <c r="EH70" s="1996"/>
      <c r="EI70" s="1996"/>
      <c r="EJ70" s="1996"/>
      <c r="EK70" s="1998"/>
      <c r="EL70" s="1996"/>
    </row>
    <row r="71" spans="1:144" ht="12.5" hidden="1" customHeight="1">
      <c r="A71" s="1975"/>
      <c r="AD71" s="324">
        <v>17840455.440000001</v>
      </c>
      <c r="AF71" s="324">
        <v>18197520.070000011</v>
      </c>
      <c r="AH71" s="324">
        <v>25597968.31999993</v>
      </c>
      <c r="AJ71" s="324">
        <v>24625932.390000023</v>
      </c>
      <c r="AL71" s="324">
        <v>12811869.920000024</v>
      </c>
      <c r="AN71" s="324">
        <v>26603048.230000012</v>
      </c>
      <c r="AP71" s="324">
        <v>27548714.250000015</v>
      </c>
      <c r="AR71" s="324">
        <v>18925407.809999987</v>
      </c>
      <c r="AT71" s="324">
        <v>44935153.480000034</v>
      </c>
      <c r="AV71" s="324">
        <v>46440567.619999953</v>
      </c>
      <c r="AX71" s="324">
        <v>25985555.23999998</v>
      </c>
      <c r="AZ71" s="324">
        <v>-3412053.7699999865</v>
      </c>
      <c r="BB71" s="467">
        <v>286100139</v>
      </c>
      <c r="BG71" s="324">
        <v>30819721.329999991</v>
      </c>
      <c r="BI71" s="324">
        <v>27122101.719999999</v>
      </c>
      <c r="BK71" s="324">
        <v>39060679.989999995</v>
      </c>
      <c r="BM71" s="324">
        <v>33109262.350000031</v>
      </c>
      <c r="BO71" s="324">
        <v>30055192.259999987</v>
      </c>
      <c r="BQ71" s="324">
        <v>36064654.280000009</v>
      </c>
      <c r="BS71" s="324">
        <v>31196153.719999991</v>
      </c>
      <c r="BU71" s="324">
        <v>40505824.87000002</v>
      </c>
      <c r="BW71" s="324">
        <v>42889879.660000011</v>
      </c>
      <c r="BY71" s="324">
        <v>65641711.720000066</v>
      </c>
      <c r="CA71" s="324">
        <v>70342366.609999955</v>
      </c>
      <c r="CC71" s="324">
        <v>8808723.1600000262</v>
      </c>
      <c r="CE71" s="467">
        <v>455616271.67000014</v>
      </c>
      <c r="CJ71" s="324">
        <v>33654576.869999997</v>
      </c>
      <c r="CL71" s="324">
        <v>27159010.070000026</v>
      </c>
      <c r="CN71" s="324">
        <v>19043421.740000006</v>
      </c>
      <c r="CP71" s="324">
        <v>27426492.379999992</v>
      </c>
      <c r="CR71" s="324">
        <v>27345688.150000021</v>
      </c>
      <c r="CT71" s="324">
        <v>13237973.570000011</v>
      </c>
      <c r="CV71" s="324">
        <v>27054258.649999991</v>
      </c>
      <c r="CX71" s="324">
        <v>20532915.480000019</v>
      </c>
      <c r="CZ71" s="324">
        <v>20479502.73</v>
      </c>
      <c r="DB71" s="324">
        <v>19641168.079999991</v>
      </c>
      <c r="DD71" s="324">
        <v>22469536.109999951</v>
      </c>
      <c r="DF71" s="324">
        <v>8542959.0199999958</v>
      </c>
      <c r="DH71" s="467">
        <v>266587502.85000002</v>
      </c>
      <c r="DM71" s="324">
        <v>33654576.869999997</v>
      </c>
      <c r="DO71" s="324">
        <v>27159010.070000026</v>
      </c>
      <c r="DQ71" s="324">
        <v>19043421.740000006</v>
      </c>
      <c r="DS71" s="324">
        <v>27426492.379999992</v>
      </c>
      <c r="DU71" s="324">
        <v>27345688.150000021</v>
      </c>
      <c r="DW71" s="324">
        <v>13237973.570000011</v>
      </c>
      <c r="DY71" s="324">
        <v>27054258.649999991</v>
      </c>
      <c r="EA71" s="324">
        <v>20532915.480000019</v>
      </c>
      <c r="EC71" s="324">
        <v>20479502.73</v>
      </c>
      <c r="EE71" s="324">
        <v>19641168.079999991</v>
      </c>
      <c r="EG71" s="324">
        <v>22469536.109999951</v>
      </c>
      <c r="EI71" s="324">
        <v>8542959.0199999958</v>
      </c>
      <c r="EK71" s="467">
        <v>266587502.85000002</v>
      </c>
    </row>
    <row r="72" spans="1:144" ht="12.5" hidden="1" customHeight="1">
      <c r="AD72" s="324">
        <v>0</v>
      </c>
      <c r="AF72" s="341">
        <v>0</v>
      </c>
      <c r="AH72" s="341">
        <v>0</v>
      </c>
      <c r="AJ72" s="341">
        <v>0</v>
      </c>
      <c r="AL72" s="341">
        <v>0</v>
      </c>
      <c r="AN72" s="341">
        <v>0</v>
      </c>
      <c r="AP72" s="341">
        <v>0</v>
      </c>
      <c r="AR72" s="341">
        <v>0</v>
      </c>
      <c r="AT72" s="341">
        <v>0</v>
      </c>
      <c r="AV72" s="341">
        <v>0</v>
      </c>
      <c r="AX72" s="341">
        <v>0</v>
      </c>
      <c r="AZ72" s="341">
        <v>0</v>
      </c>
      <c r="BB72" s="341">
        <v>0</v>
      </c>
      <c r="BG72" s="324">
        <v>0</v>
      </c>
      <c r="BI72" s="341">
        <v>0</v>
      </c>
      <c r="BK72" s="341">
        <v>0</v>
      </c>
      <c r="BM72" s="341">
        <v>0</v>
      </c>
      <c r="BO72" s="341">
        <v>0</v>
      </c>
      <c r="BQ72" s="341">
        <v>0</v>
      </c>
      <c r="BS72" s="341">
        <v>0</v>
      </c>
      <c r="BU72" s="341">
        <v>0</v>
      </c>
      <c r="BW72" s="341">
        <v>0</v>
      </c>
      <c r="BY72" s="341">
        <v>0</v>
      </c>
      <c r="CA72" s="341">
        <v>0</v>
      </c>
      <c r="CC72" s="341">
        <v>0</v>
      </c>
      <c r="CE72" s="341">
        <v>0</v>
      </c>
      <c r="CJ72" s="324">
        <v>1504232.8159999922</v>
      </c>
      <c r="CL72" s="341">
        <v>-1440731.3639999628</v>
      </c>
      <c r="CN72" s="341">
        <v>-17014638.223999981</v>
      </c>
      <c r="CP72" s="341">
        <v>-15816549.33400001</v>
      </c>
      <c r="CR72" s="341">
        <v>-2848770.6139999963</v>
      </c>
      <c r="CT72" s="341">
        <v>-18517754.823999994</v>
      </c>
      <c r="CV72" s="341">
        <v>-13931046.594000012</v>
      </c>
      <c r="CX72" s="341">
        <v>-19680899.233999968</v>
      </c>
      <c r="CZ72" s="341">
        <v>-8772849.1739999801</v>
      </c>
      <c r="DB72" s="341">
        <v>-36035061.874000013</v>
      </c>
      <c r="DD72" s="341">
        <v>-24989904.194000024</v>
      </c>
      <c r="DF72" s="341">
        <v>-15576690.603999998</v>
      </c>
      <c r="DH72" s="341">
        <v>-173120663.21800053</v>
      </c>
      <c r="DM72" s="324">
        <v>0</v>
      </c>
      <c r="DO72" s="341">
        <v>0</v>
      </c>
      <c r="DQ72" s="341">
        <v>0</v>
      </c>
      <c r="DS72" s="341">
        <v>0</v>
      </c>
      <c r="DU72" s="341">
        <v>0</v>
      </c>
      <c r="DW72" s="341">
        <v>0</v>
      </c>
      <c r="DY72" s="341">
        <v>0</v>
      </c>
      <c r="EA72" s="341">
        <v>0</v>
      </c>
      <c r="EC72" s="341">
        <v>0</v>
      </c>
      <c r="EE72" s="341">
        <v>0</v>
      </c>
      <c r="EG72" s="341">
        <v>0</v>
      </c>
      <c r="EI72" s="341">
        <v>0</v>
      </c>
      <c r="EK72" s="341">
        <v>-2.384185791015625E-7</v>
      </c>
    </row>
    <row r="73" spans="1:144" ht="13.75" hidden="1" customHeight="1">
      <c r="A73" s="342"/>
      <c r="E73" s="324" t="e">
        <v>#REF!</v>
      </c>
    </row>
    <row r="74" spans="1:144" ht="12.5" hidden="1" customHeight="1"/>
    <row r="75" spans="1:144" ht="12.5" hidden="1" customHeight="1">
      <c r="BB75" s="467">
        <v>0</v>
      </c>
      <c r="CE75" s="467">
        <v>455616271.67000014</v>
      </c>
      <c r="DH75" s="467">
        <v>439708166.06800056</v>
      </c>
      <c r="EK75" s="467">
        <v>266587502.85000026</v>
      </c>
    </row>
    <row r="76" spans="1:144" ht="12.5" hidden="1" customHeight="1"/>
    <row r="77" spans="1:144">
      <c r="A77" s="342"/>
    </row>
    <row r="78" spans="1:144">
      <c r="CJ78" s="324"/>
      <c r="EN78" s="1127"/>
    </row>
    <row r="79" spans="1:144">
      <c r="CJ79" s="324"/>
      <c r="EN79" s="1127"/>
    </row>
    <row r="80" spans="1:144">
      <c r="A80" s="173" t="s">
        <v>157</v>
      </c>
      <c r="CJ80" s="324"/>
      <c r="CK80" s="324"/>
      <c r="CL80" s="324"/>
      <c r="CM80" s="324"/>
      <c r="CN80" s="324"/>
      <c r="CO80" s="324"/>
      <c r="CP80" s="324"/>
      <c r="CQ80" s="324"/>
      <c r="CR80" s="324"/>
      <c r="CS80" s="324"/>
      <c r="CT80" s="324"/>
      <c r="CU80" s="324"/>
      <c r="CV80" s="324"/>
      <c r="CW80" s="324"/>
      <c r="CX80" s="324"/>
      <c r="CY80" s="324"/>
      <c r="CZ80" s="324"/>
      <c r="DA80" s="324"/>
      <c r="DB80" s="324"/>
      <c r="DC80" s="324"/>
      <c r="DD80" s="324"/>
      <c r="DE80" s="324"/>
      <c r="DF80" s="324"/>
      <c r="DM80" s="324"/>
      <c r="DO80" s="324"/>
      <c r="DQ80" s="324"/>
      <c r="EN80" s="1127"/>
    </row>
    <row r="81" spans="1:144">
      <c r="EN81" s="1127"/>
    </row>
    <row r="82" spans="1:144">
      <c r="EN82" s="1127"/>
    </row>
    <row r="83" spans="1:144" hidden="1">
      <c r="A83" s="173" t="s">
        <v>2079</v>
      </c>
      <c r="CJ83" s="324">
        <f>+CJ16</f>
        <v>146364515.19</v>
      </c>
      <c r="CL83" s="650">
        <f>+CL16</f>
        <v>150686451.38</v>
      </c>
      <c r="CN83" s="650">
        <f>+CN16</f>
        <v>176139732.76999998</v>
      </c>
      <c r="DQ83" s="324"/>
      <c r="EN83" s="1127"/>
    </row>
    <row r="84" spans="1:144" hidden="1">
      <c r="A84" s="173" t="s">
        <v>2080</v>
      </c>
      <c r="CJ84" s="464">
        <f>+CJ18</f>
        <v>77182299.819999993</v>
      </c>
      <c r="CL84" s="650">
        <f>+CL18</f>
        <v>85495939.299999997</v>
      </c>
      <c r="CN84" s="650">
        <f>+CN18</f>
        <v>96495672.959999993</v>
      </c>
      <c r="DF84" s="324"/>
      <c r="EN84" s="1127"/>
    </row>
    <row r="85" spans="1:144" hidden="1">
      <c r="A85" s="173" t="s">
        <v>2081</v>
      </c>
      <c r="DF85" s="464"/>
      <c r="EN85" s="1127"/>
    </row>
    <row r="86" spans="1:144" hidden="1">
      <c r="A86" s="173" t="s">
        <v>2082</v>
      </c>
      <c r="DF86" s="464"/>
      <c r="DM86" s="464"/>
      <c r="EN86" s="1127"/>
    </row>
    <row r="87" spans="1:144" hidden="1">
      <c r="A87" s="173" t="s">
        <v>2083</v>
      </c>
      <c r="EN87" s="1127"/>
    </row>
    <row r="88" spans="1:144" hidden="1">
      <c r="A88" s="173" t="s">
        <v>140</v>
      </c>
      <c r="DF88" s="464"/>
      <c r="EN88" s="1127"/>
    </row>
    <row r="89" spans="1:144" s="342" customFormat="1" hidden="1">
      <c r="A89" s="342" t="s">
        <v>202</v>
      </c>
      <c r="AA89" s="729"/>
      <c r="BB89" s="729"/>
      <c r="BE89" s="1926"/>
      <c r="CE89" s="729"/>
      <c r="CJ89" s="2761">
        <f>CJ83-CJ84</f>
        <v>69182215.370000005</v>
      </c>
      <c r="CL89" s="505">
        <f>CL83-CL84</f>
        <v>65190512.079999998</v>
      </c>
      <c r="CN89" s="505">
        <f>CN83-CN84</f>
        <v>79644059.809999987</v>
      </c>
      <c r="DF89" s="386">
        <f>DF84-DF85-DF86-DF87-DF88</f>
        <v>0</v>
      </c>
      <c r="DH89" s="729"/>
      <c r="EK89" s="729"/>
      <c r="EN89" s="1926"/>
    </row>
    <row r="90" spans="1:144" hidden="1">
      <c r="EN90" s="1127"/>
    </row>
    <row r="91" spans="1:144" hidden="1">
      <c r="A91" s="342" t="s">
        <v>202</v>
      </c>
      <c r="CJ91" s="386">
        <f>CJ89</f>
        <v>69182215.370000005</v>
      </c>
      <c r="CL91" s="505">
        <f>CL89</f>
        <v>65190512.079999998</v>
      </c>
      <c r="CN91" s="505">
        <f>CN89</f>
        <v>79644059.809999987</v>
      </c>
      <c r="EN91" s="1127"/>
    </row>
    <row r="92" spans="1:144" hidden="1">
      <c r="A92" s="173" t="s">
        <v>2084</v>
      </c>
      <c r="CJ92" s="464">
        <f>+CJ27</f>
        <v>29945291.066</v>
      </c>
      <c r="CL92" s="650">
        <f>+CL27</f>
        <v>29150761.276000001</v>
      </c>
      <c r="CN92" s="650">
        <f>+CN27</f>
        <v>30466063.416000001</v>
      </c>
      <c r="EN92" s="1127"/>
    </row>
    <row r="93" spans="1:144" hidden="1">
      <c r="A93" s="173" t="s">
        <v>150</v>
      </c>
      <c r="CJ93" s="464">
        <f>+CJ59</f>
        <v>3337951.7199999997</v>
      </c>
      <c r="CL93" s="650">
        <f>+CL59</f>
        <v>3325532.75</v>
      </c>
      <c r="CN93" s="650">
        <f>+CN59</f>
        <v>3368724.5099999993</v>
      </c>
      <c r="EN93" s="1127"/>
    </row>
    <row r="94" spans="1:144" hidden="1">
      <c r="EN94" s="1127"/>
    </row>
    <row r="95" spans="1:144" hidden="1">
      <c r="EN95" s="1127"/>
    </row>
    <row r="96" spans="1:144" s="342" customFormat="1" hidden="1">
      <c r="A96" s="342" t="s">
        <v>152</v>
      </c>
      <c r="AA96" s="729"/>
      <c r="BB96" s="729"/>
      <c r="BE96" s="1926"/>
      <c r="CE96" s="729"/>
      <c r="CJ96" s="386">
        <f>CJ91-CJ92+CJ93</f>
        <v>42574876.024000004</v>
      </c>
      <c r="CK96" s="2941">
        <f>CJ63-CJ96</f>
        <v>0</v>
      </c>
      <c r="CL96" s="505">
        <f>CL91-CL92+CL93</f>
        <v>39365283.553999998</v>
      </c>
      <c r="CM96" s="2941">
        <f>CL96-CL63</f>
        <v>0</v>
      </c>
      <c r="CN96" s="505">
        <f>CN91-CN92+CN93</f>
        <v>52546720.903999984</v>
      </c>
      <c r="CO96" s="2941">
        <f>CN63-CN96</f>
        <v>0</v>
      </c>
      <c r="DH96" s="729"/>
      <c r="EK96" s="729"/>
      <c r="EN96" s="1926"/>
    </row>
    <row r="97" spans="1:144" hidden="1">
      <c r="CJ97" s="2942">
        <f>CJ96/CJ83</f>
        <v>0.29088249955074374</v>
      </c>
      <c r="CL97" s="2808">
        <f>CL96/CL83</f>
        <v>0.26123970133671082</v>
      </c>
      <c r="CN97" s="2808">
        <f>CN96/CN83</f>
        <v>0.29832406395560124</v>
      </c>
      <c r="EN97" s="1127"/>
    </row>
    <row r="98" spans="1:144" hidden="1"/>
    <row r="99" spans="1:144" hidden="1"/>
    <row r="100" spans="1:144" hidden="1"/>
    <row r="101" spans="1:144" hidden="1">
      <c r="A101" s="342" t="s">
        <v>202</v>
      </c>
      <c r="CJ101" s="386">
        <f>CJ20</f>
        <v>69182215.370000005</v>
      </c>
    </row>
    <row r="102" spans="1:144" hidden="1">
      <c r="A102" s="173" t="s">
        <v>150</v>
      </c>
      <c r="B102" s="173" t="s">
        <v>2085</v>
      </c>
      <c r="CJ102" s="464">
        <f>+CJ59</f>
        <v>3337951.7199999997</v>
      </c>
    </row>
    <row r="103" spans="1:144" hidden="1">
      <c r="A103" s="173" t="s">
        <v>2086</v>
      </c>
      <c r="B103" s="173" t="s">
        <v>2085</v>
      </c>
      <c r="CJ103" s="464">
        <f>CJ32</f>
        <v>7017124.830000001</v>
      </c>
    </row>
    <row r="104" spans="1:144" hidden="1">
      <c r="A104" s="173" t="s">
        <v>2087</v>
      </c>
      <c r="B104" s="173" t="s">
        <v>2085</v>
      </c>
      <c r="CJ104" s="2943">
        <f>SUM(CJ46:CJ47)</f>
        <v>16628469.029999999</v>
      </c>
    </row>
    <row r="105" spans="1:144" hidden="1">
      <c r="CJ105" s="464"/>
    </row>
    <row r="106" spans="1:144" hidden="1">
      <c r="A106" s="342" t="s">
        <v>152</v>
      </c>
      <c r="CJ106" s="2944">
        <f>SUM(CJ101:CJ104)</f>
        <v>96165760.950000003</v>
      </c>
    </row>
    <row r="107" spans="1:144" hidden="1">
      <c r="A107" s="342" t="s">
        <v>200</v>
      </c>
      <c r="CJ107" s="2945">
        <f>CJ106/CJ16</f>
        <v>0.6570292042792234</v>
      </c>
    </row>
  </sheetData>
  <mergeCells count="65">
    <mergeCell ref="EC10:ED10"/>
    <mergeCell ref="EE10:EF10"/>
    <mergeCell ref="EG10:EH10"/>
    <mergeCell ref="EI10:EJ10"/>
    <mergeCell ref="EK10:EL10"/>
    <mergeCell ref="EA10:EB10"/>
    <mergeCell ref="DB10:DC10"/>
    <mergeCell ref="DD10:DE10"/>
    <mergeCell ref="DF10:DG10"/>
    <mergeCell ref="DH10:DI10"/>
    <mergeCell ref="DM10:DN10"/>
    <mergeCell ref="DO10:DP10"/>
    <mergeCell ref="DQ10:DR10"/>
    <mergeCell ref="DS10:DT10"/>
    <mergeCell ref="DU10:DV10"/>
    <mergeCell ref="DW10:DX10"/>
    <mergeCell ref="DY10:DZ10"/>
    <mergeCell ref="CZ10:DA10"/>
    <mergeCell ref="CA10:CB10"/>
    <mergeCell ref="CC10:CD10"/>
    <mergeCell ref="CE10:CF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BY10:BZ10"/>
    <mergeCell ref="AZ10:BA10"/>
    <mergeCell ref="BB10:BC10"/>
    <mergeCell ref="BG10:BH10"/>
    <mergeCell ref="BI10:BJ10"/>
    <mergeCell ref="BK10:BL10"/>
    <mergeCell ref="BM10:BN10"/>
    <mergeCell ref="BO10:BP10"/>
    <mergeCell ref="BQ10:BR10"/>
    <mergeCell ref="BS10:BT10"/>
    <mergeCell ref="BU10:BV10"/>
    <mergeCell ref="BW10:BX10"/>
    <mergeCell ref="AX10:AY10"/>
    <mergeCell ref="AA10:AB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Y10:Z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</mergeCells>
  <hyperlinks>
    <hyperlink ref="EM1" location="INDICE!A10" tooltip="REGRESAR AL MENU PRINCIPAL" display="INDICE" xr:uid="{F5284EC3-5025-4B2C-8861-D5FD46777E02}"/>
  </hyperlinks>
  <printOptions horizontalCentered="1" verticalCentered="1"/>
  <pageMargins left="0.11811023622047245" right="0.11811023622047245" top="0.15748031496062992" bottom="0.51181102362204722" header="0.15748031496062992" footer="0.23622047244094491"/>
  <pageSetup scale="62" orientation="landscape" verticalDpi="300" r:id="rId1"/>
  <headerFooter alignWithMargins="0">
    <oddFooter xml:space="preserve">&amp;LDocumento controlado por medios electronicos. Para uso exclusivo de Productos Innovador, SA de CV.
&amp;R&amp;A
Edicion 01. 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DA5D-1EA0-4C97-A354-560313EFAA89}">
  <dimension ref="A1:AR80"/>
  <sheetViews>
    <sheetView zoomScale="163" zoomScaleNormal="90" workbookViewId="0">
      <pane xSplit="1" ySplit="10" topLeftCell="B11" activePane="bottomRight" state="frozen"/>
      <selection pane="topRight" activeCell="S50" sqref="S50"/>
      <selection pane="bottomLeft" activeCell="S50" sqref="S50"/>
      <selection pane="bottomRight" activeCell="N12" sqref="N12"/>
    </sheetView>
  </sheetViews>
  <sheetFormatPr baseColWidth="10" defaultColWidth="10.1640625" defaultRowHeight="13"/>
  <cols>
    <col min="1" max="1" width="33" style="1623" customWidth="1"/>
    <col min="2" max="2" width="18.1640625" style="1623" customWidth="1"/>
    <col min="3" max="3" width="8.5" style="1790" customWidth="1"/>
    <col min="4" max="4" width="18.1640625" style="1623" customWidth="1"/>
    <col min="5" max="5" width="8.5" style="1790" customWidth="1"/>
    <col min="6" max="6" width="18.1640625" style="1623" customWidth="1"/>
    <col min="7" max="7" width="8.5" style="1790" customWidth="1"/>
    <col min="8" max="8" width="18.1640625" style="1623" customWidth="1"/>
    <col min="9" max="9" width="8.5" style="1790" customWidth="1"/>
    <col min="10" max="10" width="18.1640625" style="1623" customWidth="1"/>
    <col min="11" max="11" width="8.5" style="1790" customWidth="1"/>
    <col min="12" max="12" width="18.1640625" style="1623" customWidth="1"/>
    <col min="13" max="13" width="8.5" style="1790" customWidth="1"/>
    <col min="14" max="14" width="18.1640625" style="1623" customWidth="1"/>
    <col min="15" max="15" width="8.5" style="1790" customWidth="1"/>
    <col min="16" max="16" width="18.1640625" style="1623" customWidth="1"/>
    <col min="17" max="17" width="8.5" style="1623" customWidth="1"/>
    <col min="18" max="18" width="11.83203125" style="1623" customWidth="1"/>
    <col min="19" max="19" width="28.5" style="1623" bestFit="1" customWidth="1"/>
    <col min="20" max="20" width="11.83203125" style="1623" bestFit="1" customWidth="1"/>
    <col min="21" max="21" width="12.1640625" style="1623" bestFit="1" customWidth="1"/>
    <col min="22" max="22" width="15.1640625" style="1623" bestFit="1" customWidth="1"/>
    <col min="23" max="43" width="10.1640625" style="1623"/>
    <col min="44" max="44" width="10.83203125" style="1623" bestFit="1" customWidth="1"/>
    <col min="45" max="16384" width="10.1640625" style="1623"/>
  </cols>
  <sheetData>
    <row r="1" spans="1:44" s="1600" customFormat="1" ht="13.75" customHeight="1">
      <c r="A1" s="87" t="s">
        <v>71</v>
      </c>
      <c r="B1" s="1597"/>
      <c r="C1" s="1598"/>
      <c r="D1" s="1599"/>
      <c r="E1" s="1598"/>
      <c r="F1" s="1599"/>
      <c r="G1" s="1598"/>
      <c r="H1" s="1599"/>
      <c r="I1" s="1598"/>
      <c r="J1" s="1599"/>
      <c r="K1" s="1598"/>
      <c r="L1" s="1599"/>
      <c r="M1" s="1598"/>
      <c r="N1" s="1599"/>
      <c r="O1" s="1598"/>
      <c r="P1" s="69" t="s">
        <v>72</v>
      </c>
      <c r="Q1" s="1599"/>
    </row>
    <row r="2" spans="1:44" s="1606" customFormat="1" ht="13.75" customHeight="1">
      <c r="A2" s="1601"/>
      <c r="B2" s="1602"/>
      <c r="C2" s="1603"/>
      <c r="D2" s="1597"/>
      <c r="E2" s="1603"/>
      <c r="F2" s="1604"/>
      <c r="G2" s="1603"/>
      <c r="H2" s="1597"/>
      <c r="I2" s="1603"/>
      <c r="J2" s="1597"/>
      <c r="K2" s="1603"/>
      <c r="L2" s="1597"/>
      <c r="M2" s="1603"/>
      <c r="N2" s="1597"/>
      <c r="O2" s="1603"/>
      <c r="P2" s="1605"/>
      <c r="Q2" s="1597"/>
    </row>
    <row r="3" spans="1:44" s="1606" customFormat="1" ht="13.75" customHeight="1">
      <c r="A3" s="1607"/>
      <c r="B3" s="1597"/>
      <c r="C3" s="1603"/>
      <c r="D3" s="1597"/>
      <c r="E3" s="1603"/>
      <c r="F3" s="1597"/>
      <c r="G3" s="1603"/>
      <c r="H3" s="1597"/>
      <c r="I3" s="1603"/>
      <c r="J3" s="1597"/>
      <c r="K3" s="1603"/>
      <c r="L3" s="1597"/>
      <c r="M3" s="1603"/>
      <c r="N3" s="1597"/>
      <c r="O3" s="1603"/>
      <c r="P3" s="1605"/>
      <c r="Q3" s="1597"/>
    </row>
    <row r="4" spans="1:44" s="1610" customFormat="1" ht="13.75" customHeight="1">
      <c r="A4" s="1608"/>
      <c r="B4" s="1608"/>
      <c r="C4" s="1609"/>
      <c r="D4" s="1608"/>
      <c r="E4" s="1609"/>
      <c r="F4" s="1608"/>
      <c r="G4" s="1609"/>
      <c r="H4" s="1608"/>
      <c r="I4" s="1609"/>
      <c r="J4" s="1608"/>
      <c r="K4" s="1609"/>
      <c r="L4" s="1608"/>
      <c r="M4" s="1609"/>
      <c r="N4" s="1608"/>
      <c r="O4" s="1609"/>
      <c r="P4" s="1608"/>
      <c r="Q4" s="1608"/>
    </row>
    <row r="5" spans="1:44" s="8" customFormat="1" ht="20.25" customHeight="1">
      <c r="A5" s="1611" t="s">
        <v>158</v>
      </c>
      <c r="B5" s="1612"/>
      <c r="C5" s="1613"/>
      <c r="D5" s="1612"/>
      <c r="E5" s="1614" t="s">
        <v>78</v>
      </c>
      <c r="F5" s="1615"/>
      <c r="G5" s="1616"/>
      <c r="H5" s="1612"/>
      <c r="I5" s="1616"/>
      <c r="J5" s="1612"/>
      <c r="K5" s="1616"/>
      <c r="L5" s="185"/>
      <c r="M5" s="1617"/>
      <c r="N5" s="1618"/>
      <c r="O5" s="1617"/>
      <c r="P5" s="185"/>
      <c r="Q5" s="1615"/>
    </row>
    <row r="6" spans="1:44" s="64" customFormat="1" ht="2.25" customHeight="1">
      <c r="A6" s="62"/>
      <c r="B6" s="63"/>
      <c r="C6" s="1619"/>
      <c r="D6" s="63"/>
      <c r="E6" s="1619"/>
      <c r="F6" s="63"/>
      <c r="G6" s="1619"/>
      <c r="H6" s="63"/>
      <c r="I6" s="1619"/>
      <c r="J6" s="63"/>
      <c r="K6" s="1619"/>
      <c r="L6" s="63"/>
      <c r="M6" s="1619"/>
      <c r="N6" s="63"/>
      <c r="O6" s="1619"/>
      <c r="P6" s="63"/>
      <c r="Q6" s="63"/>
    </row>
    <row r="7" spans="1:44" s="64" customFormat="1" ht="1" customHeight="1">
      <c r="A7" s="65"/>
      <c r="B7" s="66"/>
      <c r="C7" s="1620"/>
      <c r="D7" s="66"/>
      <c r="E7" s="1620"/>
      <c r="F7" s="66"/>
      <c r="G7" s="1620"/>
      <c r="H7" s="66"/>
      <c r="I7" s="1620"/>
      <c r="J7" s="66"/>
      <c r="K7" s="1620"/>
      <c r="L7" s="66"/>
      <c r="M7" s="1620"/>
      <c r="N7" s="66"/>
      <c r="O7" s="1620"/>
      <c r="P7" s="66"/>
      <c r="Q7" s="66"/>
    </row>
    <row r="8" spans="1:44" s="64" customFormat="1" ht="2.25" customHeight="1">
      <c r="A8" s="67"/>
      <c r="B8" s="68"/>
      <c r="C8" s="1621"/>
      <c r="D8" s="68"/>
      <c r="E8" s="1621"/>
      <c r="F8" s="68"/>
      <c r="G8" s="1621"/>
      <c r="H8" s="68"/>
      <c r="I8" s="1621"/>
      <c r="J8" s="68"/>
      <c r="K8" s="1621"/>
      <c r="L8" s="68"/>
      <c r="M8" s="1621"/>
      <c r="N8" s="68"/>
      <c r="O8" s="1621"/>
      <c r="P8" s="68"/>
      <c r="Q8" s="68"/>
    </row>
    <row r="9" spans="1:44" s="64" customFormat="1" ht="25.25" customHeight="1">
      <c r="A9" s="70"/>
      <c r="B9" s="70"/>
      <c r="C9" s="1609"/>
      <c r="D9" s="70"/>
      <c r="E9" s="1609"/>
      <c r="F9" s="70"/>
      <c r="G9" s="1609"/>
      <c r="H9" s="70"/>
      <c r="I9" s="1609"/>
      <c r="J9" s="70"/>
      <c r="K9" s="1609"/>
      <c r="L9" s="70"/>
      <c r="M9" s="1609"/>
      <c r="N9" s="70"/>
      <c r="O9" s="1609"/>
      <c r="P9" s="70"/>
      <c r="Q9" s="70"/>
    </row>
    <row r="10" spans="1:44" ht="30" customHeight="1" thickBot="1">
      <c r="A10" s="1622" t="s">
        <v>79</v>
      </c>
      <c r="B10" s="2958" t="s">
        <v>159</v>
      </c>
      <c r="C10" s="2959"/>
      <c r="D10" s="2958" t="s">
        <v>160</v>
      </c>
      <c r="E10" s="2959"/>
      <c r="F10" s="2958" t="s">
        <v>161</v>
      </c>
      <c r="G10" s="2959"/>
      <c r="H10" s="2958" t="s">
        <v>162</v>
      </c>
      <c r="I10" s="2959"/>
      <c r="J10" s="2958" t="s">
        <v>163</v>
      </c>
      <c r="K10" s="2959"/>
      <c r="L10" s="2958" t="s">
        <v>164</v>
      </c>
      <c r="M10" s="2959"/>
      <c r="N10" s="2958" t="s">
        <v>165</v>
      </c>
      <c r="O10" s="2959"/>
      <c r="P10" s="2962" t="s">
        <v>166</v>
      </c>
      <c r="Q10" s="2963"/>
      <c r="S10" s="2958" t="s">
        <v>167</v>
      </c>
      <c r="T10" s="2959"/>
    </row>
    <row r="11" spans="1:44" ht="14" thickBot="1">
      <c r="A11" s="1624"/>
      <c r="B11" s="1625"/>
      <c r="C11" s="1626"/>
      <c r="D11" s="1625"/>
      <c r="E11" s="1626"/>
      <c r="F11" s="1625"/>
      <c r="G11" s="1626"/>
      <c r="H11" s="1625"/>
      <c r="I11" s="1626"/>
      <c r="J11" s="1625"/>
      <c r="K11" s="1626"/>
      <c r="L11" s="1625"/>
      <c r="M11" s="1626"/>
      <c r="N11" s="1625"/>
      <c r="O11" s="1626"/>
      <c r="P11" s="1625"/>
      <c r="Q11" s="1627"/>
      <c r="S11" s="1628" t="s">
        <v>79</v>
      </c>
      <c r="T11" s="1629" t="s">
        <v>168</v>
      </c>
    </row>
    <row r="12" spans="1:44">
      <c r="A12" s="1630" t="s">
        <v>116</v>
      </c>
      <c r="B12" s="1631">
        <v>142842176.12</v>
      </c>
      <c r="C12" s="1632"/>
      <c r="D12" s="1633">
        <v>8530600</v>
      </c>
      <c r="E12" s="1634"/>
      <c r="F12" s="1633">
        <v>23529310.879999999</v>
      </c>
      <c r="G12" s="1632"/>
      <c r="H12" s="1631">
        <v>239498.82</v>
      </c>
      <c r="I12" s="1632"/>
      <c r="J12" s="1631">
        <v>0</v>
      </c>
      <c r="K12" s="1632"/>
      <c r="L12" s="1631">
        <v>175141585.81999999</v>
      </c>
      <c r="M12" s="1632"/>
      <c r="N12" s="1631">
        <v>-30436616.879999999</v>
      </c>
      <c r="O12" s="1632"/>
      <c r="P12" s="1631">
        <v>144704968.94</v>
      </c>
      <c r="Q12" s="1635"/>
      <c r="R12" s="1636"/>
      <c r="S12" s="1637" t="s">
        <v>169</v>
      </c>
      <c r="T12" s="1638">
        <v>21906016.879999999</v>
      </c>
      <c r="V12" s="1636"/>
    </row>
    <row r="13" spans="1:44">
      <c r="A13" s="1639" t="s">
        <v>117</v>
      </c>
      <c r="B13" s="1637">
        <v>17032360.539999999</v>
      </c>
      <c r="C13" s="1640">
        <v>0.11923901611307935</v>
      </c>
      <c r="D13" s="1637">
        <v>0</v>
      </c>
      <c r="E13" s="1640">
        <v>0</v>
      </c>
      <c r="F13" s="1637">
        <v>0</v>
      </c>
      <c r="G13" s="1640">
        <v>0</v>
      </c>
      <c r="H13" s="1637">
        <v>1453080.02</v>
      </c>
      <c r="I13" s="1640">
        <v>6.0671698507742127</v>
      </c>
      <c r="J13" s="1637">
        <v>0</v>
      </c>
      <c r="K13" s="1641" t="e">
        <v>#DIV/0!</v>
      </c>
      <c r="L13" s="1637">
        <v>18485440.559999999</v>
      </c>
      <c r="M13" s="1640">
        <v>0.10554569592054638</v>
      </c>
      <c r="N13" s="1637">
        <v>0</v>
      </c>
      <c r="O13" s="1640">
        <v>0</v>
      </c>
      <c r="P13" s="1637">
        <v>18485440.559999999</v>
      </c>
      <c r="Q13" s="1640">
        <v>0.12774572079597862</v>
      </c>
      <c r="S13" s="1637" t="s">
        <v>170</v>
      </c>
      <c r="T13" s="1638">
        <v>1445438.74</v>
      </c>
      <c r="AR13" s="1642"/>
    </row>
    <row r="14" spans="1:44" ht="13" hidden="1" customHeight="1">
      <c r="A14" s="1643" t="s">
        <v>118</v>
      </c>
      <c r="B14" s="1624"/>
      <c r="C14" s="1644"/>
      <c r="D14" s="1624"/>
      <c r="E14" s="1644"/>
      <c r="F14" s="1624"/>
      <c r="G14" s="1644"/>
      <c r="H14" s="1645"/>
      <c r="I14" s="1644"/>
      <c r="J14" s="1645"/>
      <c r="K14" s="1646"/>
      <c r="L14" s="1624"/>
      <c r="M14" s="1644"/>
      <c r="N14" s="1624"/>
      <c r="O14" s="1644"/>
      <c r="P14" s="1624"/>
      <c r="Q14" s="1644"/>
      <c r="S14" s="1637"/>
      <c r="T14" s="1638"/>
    </row>
    <row r="15" spans="1:44" ht="14" customHeight="1" thickBot="1">
      <c r="A15" s="1647"/>
      <c r="B15" s="1648"/>
      <c r="C15" s="1644"/>
      <c r="D15" s="1648"/>
      <c r="E15" s="1644"/>
      <c r="F15" s="1648"/>
      <c r="G15" s="1644"/>
      <c r="H15" s="1649"/>
      <c r="I15" s="1644"/>
      <c r="J15" s="1649"/>
      <c r="K15" s="1646"/>
      <c r="L15" s="1648"/>
      <c r="M15" s="1644"/>
      <c r="N15" s="1648"/>
      <c r="O15" s="1644"/>
      <c r="P15" s="1648"/>
      <c r="Q15" s="1644"/>
      <c r="R15" s="1650"/>
      <c r="S15" s="1651" t="s">
        <v>171</v>
      </c>
      <c r="T15" s="1652">
        <v>36182.94</v>
      </c>
    </row>
    <row r="16" spans="1:44" ht="25.25" customHeight="1" thickBot="1">
      <c r="A16" s="1653" t="s">
        <v>119</v>
      </c>
      <c r="B16" s="1654">
        <v>125809815.58000001</v>
      </c>
      <c r="C16" s="1655"/>
      <c r="D16" s="1654">
        <v>8530600</v>
      </c>
      <c r="E16" s="1655"/>
      <c r="F16" s="1656">
        <v>23529310.879999999</v>
      </c>
      <c r="G16" s="1655"/>
      <c r="H16" s="1656">
        <v>-1213581.2</v>
      </c>
      <c r="I16" s="1655"/>
      <c r="J16" s="1656">
        <v>0</v>
      </c>
      <c r="K16" s="1655"/>
      <c r="L16" s="1656">
        <v>156656145.25999999</v>
      </c>
      <c r="M16" s="1655"/>
      <c r="N16" s="1654">
        <v>-30436616.879999999</v>
      </c>
      <c r="O16" s="1655"/>
      <c r="P16" s="1656">
        <v>126219528.38</v>
      </c>
      <c r="Q16" s="1655"/>
      <c r="V16" s="1657"/>
    </row>
    <row r="17" spans="1:23" ht="15" customHeight="1">
      <c r="A17" s="1624"/>
      <c r="B17" s="1658"/>
      <c r="C17" s="1659"/>
      <c r="D17" s="1660"/>
      <c r="E17" s="1659"/>
      <c r="F17" s="1661"/>
      <c r="G17" s="1644"/>
      <c r="H17" s="1662"/>
      <c r="I17" s="1659"/>
      <c r="J17" s="1662"/>
      <c r="K17" s="1646"/>
      <c r="L17" s="1631"/>
      <c r="M17" s="1659"/>
      <c r="N17" s="1631"/>
      <c r="O17" s="1644"/>
      <c r="P17" s="1631"/>
      <c r="Q17" s="1659"/>
    </row>
    <row r="18" spans="1:23">
      <c r="A18" s="1663" t="s">
        <v>120</v>
      </c>
      <c r="B18" s="1637">
        <v>92428952.929999992</v>
      </c>
      <c r="C18" s="1664">
        <v>0.73467203257464608</v>
      </c>
      <c r="D18" s="1665">
        <v>0</v>
      </c>
      <c r="E18" s="1666">
        <v>0</v>
      </c>
      <c r="F18" s="1665">
        <v>17047291.050000001</v>
      </c>
      <c r="G18" s="1664">
        <v>0.72451297604683618</v>
      </c>
      <c r="H18" s="1637">
        <v>255999.83</v>
      </c>
      <c r="I18" s="1664">
        <v>-0.21094577767025396</v>
      </c>
      <c r="J18" s="1637">
        <v>0</v>
      </c>
      <c r="K18" s="1641" t="e">
        <v>#DIV/0!</v>
      </c>
      <c r="L18" s="1637">
        <v>109732243.80999999</v>
      </c>
      <c r="M18" s="1664">
        <v>0.70046561932108653</v>
      </c>
      <c r="N18" s="1637">
        <v>-23351455.619999997</v>
      </c>
      <c r="O18" s="1664">
        <v>0.76721587396082502</v>
      </c>
      <c r="P18" s="1637">
        <v>86380788.189999998</v>
      </c>
      <c r="Q18" s="1664">
        <v>0.68436944186591808</v>
      </c>
      <c r="U18" s="226"/>
    </row>
    <row r="19" spans="1:23" ht="15" customHeight="1" thickBot="1">
      <c r="A19" s="1624"/>
      <c r="B19" s="1667"/>
      <c r="C19" s="1644"/>
      <c r="D19" s="1667"/>
      <c r="E19" s="1644"/>
      <c r="F19" s="1667"/>
      <c r="G19" s="1644"/>
      <c r="H19" s="1668"/>
      <c r="I19" s="1644"/>
      <c r="J19" s="1668"/>
      <c r="K19" s="1646"/>
      <c r="L19" s="1667"/>
      <c r="M19" s="1644"/>
      <c r="N19" s="1667"/>
      <c r="O19" s="1644"/>
      <c r="P19" s="1667"/>
      <c r="Q19" s="1644"/>
      <c r="U19" s="226"/>
    </row>
    <row r="20" spans="1:23" ht="25.25" customHeight="1" thickBot="1">
      <c r="A20" s="1653" t="s">
        <v>121</v>
      </c>
      <c r="B20" s="1654">
        <v>33380862.650000021</v>
      </c>
      <c r="C20" s="1655">
        <v>0.26532796742535386</v>
      </c>
      <c r="D20" s="1654">
        <v>8530600</v>
      </c>
      <c r="E20" s="1655">
        <v>1</v>
      </c>
      <c r="F20" s="1656">
        <v>6482019.8299999982</v>
      </c>
      <c r="G20" s="1655">
        <v>0.27548702395316382</v>
      </c>
      <c r="H20" s="1656">
        <v>-1469581.03</v>
      </c>
      <c r="I20" s="1655">
        <v>1.2109457776702541</v>
      </c>
      <c r="J20" s="1656">
        <v>0</v>
      </c>
      <c r="K20" s="1655" t="e">
        <v>#DIV/0!</v>
      </c>
      <c r="L20" s="1656">
        <v>46923901.450000003</v>
      </c>
      <c r="M20" s="1655">
        <v>0.29953438067891347</v>
      </c>
      <c r="N20" s="1654">
        <v>-7085161.2600000016</v>
      </c>
      <c r="O20" s="1655">
        <v>0.232784126039175</v>
      </c>
      <c r="P20" s="1656">
        <v>39838740.189999998</v>
      </c>
      <c r="Q20" s="1655">
        <v>0.31563055813408197</v>
      </c>
      <c r="R20" s="1657"/>
      <c r="U20" s="226"/>
    </row>
    <row r="21" spans="1:23" ht="14" customHeight="1">
      <c r="A21" s="1624"/>
      <c r="B21" s="1662"/>
      <c r="C21" s="1644"/>
      <c r="D21" s="1662"/>
      <c r="E21" s="1644"/>
      <c r="F21" s="1662"/>
      <c r="G21" s="1644"/>
      <c r="H21" s="1662"/>
      <c r="I21" s="1644"/>
      <c r="J21" s="1662"/>
      <c r="K21" s="1644"/>
      <c r="L21" s="1662"/>
      <c r="M21" s="1644"/>
      <c r="N21" s="1662"/>
      <c r="O21" s="1644"/>
      <c r="P21" s="1662"/>
      <c r="Q21" s="1644"/>
      <c r="U21" s="226"/>
    </row>
    <row r="22" spans="1:23" ht="14">
      <c r="A22" s="1669" t="s">
        <v>122</v>
      </c>
      <c r="B22" s="1662"/>
      <c r="C22" s="1644"/>
      <c r="D22" s="1662"/>
      <c r="E22" s="1644"/>
      <c r="F22" s="1662"/>
      <c r="G22" s="1644"/>
      <c r="H22" s="1662"/>
      <c r="I22" s="1644"/>
      <c r="J22" s="1662"/>
      <c r="K22" s="1644"/>
      <c r="L22" s="1662"/>
      <c r="M22" s="1644"/>
      <c r="N22" s="1662"/>
      <c r="O22" s="1644"/>
      <c r="P22" s="1662"/>
      <c r="Q22" s="1644"/>
      <c r="R22" s="1670"/>
    </row>
    <row r="23" spans="1:23">
      <c r="A23" s="1671" t="s">
        <v>123</v>
      </c>
      <c r="B23" s="1672">
        <v>16338061.959999999</v>
      </c>
      <c r="C23" s="1666">
        <v>0.12986317390800833</v>
      </c>
      <c r="D23" s="1665">
        <v>0</v>
      </c>
      <c r="E23" s="1666">
        <v>0</v>
      </c>
      <c r="F23" s="1665">
        <v>468000</v>
      </c>
      <c r="G23" s="1666">
        <v>1.989008528072965E-2</v>
      </c>
      <c r="H23" s="1665">
        <v>0</v>
      </c>
      <c r="I23" s="1666">
        <v>0</v>
      </c>
      <c r="J23" s="1665"/>
      <c r="K23" s="1641" t="e">
        <v>#DIV/0!</v>
      </c>
      <c r="L23" s="1665">
        <v>16806061.960000001</v>
      </c>
      <c r="M23" s="1666">
        <v>0.10727994061201504</v>
      </c>
      <c r="N23" s="1665">
        <v>0</v>
      </c>
      <c r="O23" s="1666">
        <v>0</v>
      </c>
      <c r="P23" s="1665">
        <v>16806061.960000001</v>
      </c>
      <c r="Q23" s="1666">
        <v>0.1331494593245762</v>
      </c>
      <c r="V23" s="1636"/>
    </row>
    <row r="24" spans="1:23" ht="14">
      <c r="A24" s="1671" t="s">
        <v>124</v>
      </c>
      <c r="B24" s="1665">
        <v>42743.56</v>
      </c>
      <c r="C24" s="1666">
        <v>3.3974741798123214E-4</v>
      </c>
      <c r="D24" s="1665">
        <v>0</v>
      </c>
      <c r="E24" s="1666">
        <v>0</v>
      </c>
      <c r="F24" s="1665">
        <v>0</v>
      </c>
      <c r="G24" s="1666">
        <v>0</v>
      </c>
      <c r="H24" s="1665">
        <v>0</v>
      </c>
      <c r="I24" s="1666">
        <v>0</v>
      </c>
      <c r="J24" s="1665">
        <v>0</v>
      </c>
      <c r="K24" s="1641" t="e">
        <v>#DIV/0!</v>
      </c>
      <c r="L24" s="1665">
        <v>42743.56</v>
      </c>
      <c r="M24" s="1666">
        <v>2.7284955804995149E-4</v>
      </c>
      <c r="N24" s="1665">
        <v>0</v>
      </c>
      <c r="O24" s="1666">
        <v>0</v>
      </c>
      <c r="P24" s="1665">
        <v>42743.56</v>
      </c>
      <c r="Q24" s="1666">
        <v>3.3864458652796626E-4</v>
      </c>
      <c r="R24" s="1670"/>
      <c r="V24" s="1636"/>
    </row>
    <row r="25" spans="1:23" ht="14">
      <c r="A25" s="1671" t="s">
        <v>125</v>
      </c>
      <c r="B25" s="1665">
        <v>5404263.5999999996</v>
      </c>
      <c r="C25" s="1666">
        <v>4.2955818471600363E-2</v>
      </c>
      <c r="D25" s="1665">
        <v>6946232.3799999999</v>
      </c>
      <c r="E25" s="1666">
        <v>0.81427242866855787</v>
      </c>
      <c r="F25" s="1665">
        <v>4470699.33</v>
      </c>
      <c r="G25" s="1666">
        <v>0.190005536192737</v>
      </c>
      <c r="H25" s="1665">
        <v>182667.21</v>
      </c>
      <c r="I25" s="1666">
        <v>-0.15051914943969139</v>
      </c>
      <c r="J25" s="1665">
        <v>249514.95</v>
      </c>
      <c r="K25" s="1641" t="e">
        <v>#DIV/0!</v>
      </c>
      <c r="L25" s="1665">
        <v>17253377.470000003</v>
      </c>
      <c r="M25" s="1666">
        <v>0.11013533775751226</v>
      </c>
      <c r="N25" s="1665">
        <v>-8566782.9399999995</v>
      </c>
      <c r="O25" s="1666">
        <v>0.28146304741343514</v>
      </c>
      <c r="P25" s="1665">
        <v>8686594.5300000031</v>
      </c>
      <c r="Q25" s="1666">
        <v>6.8821319818656759E-2</v>
      </c>
      <c r="R25" s="1670"/>
    </row>
    <row r="26" spans="1:23" ht="15" thickBot="1">
      <c r="A26" s="1673" t="s">
        <v>126</v>
      </c>
      <c r="B26" s="1674">
        <v>105509.48</v>
      </c>
      <c r="C26" s="1675">
        <v>8.3864267278023767E-4</v>
      </c>
      <c r="D26" s="1674">
        <v>396153.84</v>
      </c>
      <c r="E26" s="1675">
        <v>4.6439153166248567E-2</v>
      </c>
      <c r="F26" s="1674">
        <v>632461.19999999995</v>
      </c>
      <c r="G26" s="1675">
        <v>2.6879716249471389E-2</v>
      </c>
      <c r="H26" s="1674">
        <v>0</v>
      </c>
      <c r="I26" s="1675">
        <v>0</v>
      </c>
      <c r="J26" s="1674">
        <v>0</v>
      </c>
      <c r="K26" s="1676" t="e">
        <v>#DIV/0!</v>
      </c>
      <c r="L26" s="1674">
        <v>1134124.52</v>
      </c>
      <c r="M26" s="1675">
        <v>7.2395788758730763E-3</v>
      </c>
      <c r="N26" s="1674">
        <v>0</v>
      </c>
      <c r="O26" s="1675">
        <v>0</v>
      </c>
      <c r="P26" s="1674">
        <v>1134124.52</v>
      </c>
      <c r="Q26" s="1675">
        <v>8.9853332091811774E-3</v>
      </c>
      <c r="R26" s="1670"/>
      <c r="V26" s="1657"/>
    </row>
    <row r="27" spans="1:23" ht="16" thickBot="1">
      <c r="A27" s="1677" t="s">
        <v>127</v>
      </c>
      <c r="B27" s="1678">
        <v>21890578.599999998</v>
      </c>
      <c r="C27" s="1679">
        <v>0.17399738247037017</v>
      </c>
      <c r="D27" s="1680">
        <v>7342386.2199999997</v>
      </c>
      <c r="E27" s="1679">
        <v>0.86071158183480645</v>
      </c>
      <c r="F27" s="1678">
        <v>5571160.5300000003</v>
      </c>
      <c r="G27" s="1679">
        <v>0.23677533772293805</v>
      </c>
      <c r="H27" s="1678">
        <v>182667.21</v>
      </c>
      <c r="I27" s="1679">
        <v>-0.15051914943969139</v>
      </c>
      <c r="J27" s="1678">
        <v>249514.95</v>
      </c>
      <c r="K27" s="1681" t="e">
        <v>#DIV/0!</v>
      </c>
      <c r="L27" s="1680">
        <v>35236307.510000005</v>
      </c>
      <c r="M27" s="1679">
        <v>0.22492770680345034</v>
      </c>
      <c r="N27" s="1680">
        <v>-8566782.9399999995</v>
      </c>
      <c r="O27" s="1682">
        <v>0.28146304741343514</v>
      </c>
      <c r="P27" s="1680">
        <v>26669524.570000004</v>
      </c>
      <c r="Q27" s="1679">
        <v>0.21129475693894212</v>
      </c>
      <c r="R27" s="1683"/>
      <c r="V27" s="1657"/>
    </row>
    <row r="28" spans="1:23" ht="14" thickBot="1">
      <c r="A28" s="1624"/>
      <c r="B28" s="1661"/>
      <c r="C28" s="1644"/>
      <c r="D28" s="1661"/>
      <c r="E28" s="1644"/>
      <c r="F28" s="1661"/>
      <c r="G28" s="1644"/>
      <c r="H28" s="1662"/>
      <c r="I28" s="1644"/>
      <c r="J28" s="1662"/>
      <c r="K28" s="1646"/>
      <c r="L28" s="1661"/>
      <c r="M28" s="1644"/>
      <c r="N28" s="1661"/>
      <c r="O28" s="1644"/>
      <c r="P28" s="1661"/>
      <c r="Q28" s="1644"/>
    </row>
    <row r="29" spans="1:23" ht="25.25" customHeight="1" thickBot="1">
      <c r="A29" s="1653" t="s">
        <v>128</v>
      </c>
      <c r="B29" s="1654">
        <v>11490284.050000023</v>
      </c>
      <c r="C29" s="1655">
        <v>9.1330584954983696E-2</v>
      </c>
      <c r="D29" s="1654">
        <v>1188213.7800000003</v>
      </c>
      <c r="E29" s="1655">
        <v>0.13928841816519358</v>
      </c>
      <c r="F29" s="1656">
        <v>910859.29999999795</v>
      </c>
      <c r="G29" s="1655">
        <v>3.8711686230225792E-2</v>
      </c>
      <c r="H29" s="1656">
        <v>-1652248.24</v>
      </c>
      <c r="I29" s="1655">
        <v>1.3614649271099455</v>
      </c>
      <c r="J29" s="1656">
        <v>-249514.95</v>
      </c>
      <c r="K29" s="1655" t="e">
        <v>#DIV/0!</v>
      </c>
      <c r="L29" s="1656">
        <v>11687593.939999998</v>
      </c>
      <c r="M29" s="1655">
        <v>7.4606673875463131E-2</v>
      </c>
      <c r="N29" s="1654">
        <v>1481621.6799999978</v>
      </c>
      <c r="O29" s="1655">
        <v>-4.8678921374260102E-2</v>
      </c>
      <c r="P29" s="1656">
        <v>13169215.619999994</v>
      </c>
      <c r="Q29" s="1655">
        <v>0.10433580119513987</v>
      </c>
      <c r="R29" s="1683"/>
    </row>
    <row r="30" spans="1:23" ht="14" customHeight="1">
      <c r="A30" s="1684"/>
      <c r="B30" s="1685"/>
      <c r="C30" s="1686"/>
      <c r="D30" s="1685"/>
      <c r="E30" s="1686"/>
      <c r="F30" s="1687"/>
      <c r="G30" s="1686"/>
      <c r="H30" s="1685"/>
      <c r="I30" s="1686"/>
      <c r="J30" s="1685"/>
      <c r="K30" s="1688"/>
      <c r="L30" s="1685"/>
      <c r="M30" s="1686"/>
      <c r="N30" s="1685"/>
      <c r="O30" s="1686"/>
      <c r="P30" s="1685"/>
      <c r="Q30" s="1686"/>
    </row>
    <row r="31" spans="1:23">
      <c r="A31" s="1669" t="s">
        <v>129</v>
      </c>
      <c r="B31" s="1689"/>
      <c r="C31" s="1644"/>
      <c r="D31" s="1689"/>
      <c r="E31" s="1644"/>
      <c r="F31" s="1689"/>
      <c r="G31" s="1644"/>
      <c r="H31" s="1689"/>
      <c r="I31" s="1644"/>
      <c r="J31" s="1689"/>
      <c r="K31" s="1646"/>
      <c r="L31" s="1689"/>
      <c r="M31" s="1644"/>
      <c r="N31" s="1689"/>
      <c r="O31" s="1644"/>
      <c r="P31" s="1689"/>
      <c r="Q31" s="1644"/>
      <c r="S31" s="1690"/>
      <c r="W31" s="1690"/>
    </row>
    <row r="32" spans="1:23" ht="14">
      <c r="A32" s="1691" t="s">
        <v>130</v>
      </c>
      <c r="B32" s="1665">
        <v>3733873.22</v>
      </c>
      <c r="C32" s="1666">
        <v>2.9678711496287848E-2</v>
      </c>
      <c r="D32" s="1665">
        <v>219378.05</v>
      </c>
      <c r="E32" s="1666">
        <v>2.5716602583640072E-2</v>
      </c>
      <c r="F32" s="1665">
        <v>471855.35999999999</v>
      </c>
      <c r="G32" s="1666">
        <v>2.0053938783267927E-2</v>
      </c>
      <c r="H32" s="1665">
        <v>0</v>
      </c>
      <c r="I32" s="1666">
        <v>0</v>
      </c>
      <c r="J32" s="1665">
        <v>651413.11</v>
      </c>
      <c r="K32" s="1641" t="e">
        <v>#DIV/0!</v>
      </c>
      <c r="L32" s="1665">
        <v>5076519.74</v>
      </c>
      <c r="M32" s="1666">
        <v>3.2405493774754719E-2</v>
      </c>
      <c r="N32" s="1665">
        <v>0</v>
      </c>
      <c r="O32" s="1666">
        <v>0</v>
      </c>
      <c r="P32" s="1665">
        <v>5076519.74</v>
      </c>
      <c r="Q32" s="1666">
        <v>4.0219764763472179E-2</v>
      </c>
      <c r="R32" s="1670"/>
      <c r="S32" s="1690"/>
      <c r="W32" s="1690"/>
    </row>
    <row r="33" spans="1:23" ht="14">
      <c r="A33" s="1691" t="s">
        <v>131</v>
      </c>
      <c r="B33" s="1665">
        <v>-7748.17</v>
      </c>
      <c r="C33" s="1666">
        <v>-6.1586371176842628E-5</v>
      </c>
      <c r="D33" s="1665">
        <v>0</v>
      </c>
      <c r="E33" s="1666">
        <v>0</v>
      </c>
      <c r="F33" s="1665">
        <v>-696.79</v>
      </c>
      <c r="G33" s="1666">
        <v>-2.9613701971708574E-5</v>
      </c>
      <c r="H33" s="1665">
        <v>-3876.26</v>
      </c>
      <c r="I33" s="1666">
        <v>3.1940672779044374E-3</v>
      </c>
      <c r="J33" s="1665"/>
      <c r="K33" s="1641" t="e">
        <v>#DIV/0!</v>
      </c>
      <c r="L33" s="1665">
        <v>-12321.22</v>
      </c>
      <c r="M33" s="1666">
        <v>-7.8651367168205524E-5</v>
      </c>
      <c r="N33" s="1665">
        <v>0</v>
      </c>
      <c r="O33" s="1666">
        <v>0</v>
      </c>
      <c r="P33" s="1665">
        <v>-12321.22</v>
      </c>
      <c r="Q33" s="1666">
        <v>-9.7617382651798496E-5</v>
      </c>
      <c r="R33" s="1670"/>
      <c r="S33" s="1690"/>
      <c r="W33" s="1690"/>
    </row>
    <row r="34" spans="1:23" ht="15" thickBot="1">
      <c r="A34" s="1691" t="s">
        <v>132</v>
      </c>
      <c r="B34" s="1665">
        <v>-6038952.6500000004</v>
      </c>
      <c r="C34" s="1675">
        <v>-4.8000647820359836E-2</v>
      </c>
      <c r="D34" s="1665">
        <v>4352</v>
      </c>
      <c r="E34" s="1675">
        <v>5.1016341171781587E-4</v>
      </c>
      <c r="F34" s="1665">
        <v>85432.07</v>
      </c>
      <c r="G34" s="1675">
        <v>3.6308785427548403E-3</v>
      </c>
      <c r="H34" s="1665">
        <v>0</v>
      </c>
      <c r="I34" s="1675">
        <v>0</v>
      </c>
      <c r="J34" s="1665">
        <v>-760</v>
      </c>
      <c r="K34" s="1676" t="e">
        <v>#DIV/0!</v>
      </c>
      <c r="L34" s="1665">
        <v>-5949928.5800000001</v>
      </c>
      <c r="M34" s="1675">
        <v>-3.7980818244474149E-2</v>
      </c>
      <c r="N34" s="1665">
        <v>0</v>
      </c>
      <c r="O34" s="1675">
        <v>0</v>
      </c>
      <c r="P34" s="1665">
        <v>-5949928.5800000001</v>
      </c>
      <c r="Q34" s="1675">
        <v>-4.7139524734136073E-2</v>
      </c>
      <c r="R34" s="1670"/>
      <c r="S34" s="1692"/>
      <c r="W34" s="1692"/>
    </row>
    <row r="35" spans="1:23" ht="14" thickBot="1">
      <c r="A35" s="1693" t="s">
        <v>133</v>
      </c>
      <c r="B35" s="1694">
        <v>-2312827.6</v>
      </c>
      <c r="C35" s="1679">
        <v>-1.838352269524883E-2</v>
      </c>
      <c r="D35" s="1694">
        <v>223730.05</v>
      </c>
      <c r="E35" s="1679">
        <v>2.6226765995357885E-2</v>
      </c>
      <c r="F35" s="1694">
        <v>556590.64</v>
      </c>
      <c r="G35" s="1679">
        <v>2.365520362405106E-2</v>
      </c>
      <c r="H35" s="1694">
        <v>-3876.26</v>
      </c>
      <c r="I35" s="1679">
        <v>3.1940672779044374E-3</v>
      </c>
      <c r="J35" s="1694">
        <v>650653.11</v>
      </c>
      <c r="K35" s="1681" t="e">
        <v>#DIV/0!</v>
      </c>
      <c r="L35" s="1694">
        <v>-885730.05999999959</v>
      </c>
      <c r="M35" s="1679">
        <v>-5.6539758368876368E-3</v>
      </c>
      <c r="N35" s="1694">
        <v>0</v>
      </c>
      <c r="O35" s="1679">
        <v>0</v>
      </c>
      <c r="P35" s="1694">
        <v>-885730.05999999959</v>
      </c>
      <c r="Q35" s="1679">
        <v>-7.0173773533156944E-3</v>
      </c>
      <c r="R35" s="1636"/>
    </row>
    <row r="36" spans="1:23" ht="14" customHeight="1">
      <c r="A36" s="1684"/>
      <c r="B36" s="1685"/>
      <c r="C36" s="1644"/>
      <c r="D36" s="1685"/>
      <c r="E36" s="1644"/>
      <c r="F36" s="1685"/>
      <c r="G36" s="1644"/>
      <c r="H36" s="1685"/>
      <c r="I36" s="1644"/>
      <c r="J36" s="1685"/>
      <c r="K36" s="1646"/>
      <c r="L36" s="1685"/>
      <c r="M36" s="1644"/>
      <c r="N36" s="1685"/>
      <c r="O36" s="1644"/>
      <c r="P36" s="1685"/>
      <c r="Q36" s="1644"/>
    </row>
    <row r="37" spans="1:23">
      <c r="A37" s="1669" t="s">
        <v>134</v>
      </c>
      <c r="B37" s="1689"/>
      <c r="C37" s="1644"/>
      <c r="D37" s="1689"/>
      <c r="E37" s="1644"/>
      <c r="F37" s="1689"/>
      <c r="G37" s="1644"/>
      <c r="H37" s="1689"/>
      <c r="I37" s="1644"/>
      <c r="J37" s="1689"/>
      <c r="K37" s="1646"/>
      <c r="L37" s="1689"/>
      <c r="M37" s="1644"/>
      <c r="N37" s="1689"/>
      <c r="O37" s="1644"/>
      <c r="P37" s="1689"/>
      <c r="Q37" s="1644"/>
    </row>
    <row r="38" spans="1:23" ht="14">
      <c r="A38" s="1691" t="s">
        <v>135</v>
      </c>
      <c r="B38" s="1665">
        <v>1759625.68</v>
      </c>
      <c r="C38" s="1666">
        <v>1.3986394240289529E-2</v>
      </c>
      <c r="D38" s="1672">
        <v>20539.12</v>
      </c>
      <c r="E38" s="1666">
        <v>2.4076993411952263E-3</v>
      </c>
      <c r="F38" s="1665">
        <v>12301.39</v>
      </c>
      <c r="G38" s="1666">
        <v>5.2281131660580113E-4</v>
      </c>
      <c r="H38" s="1665"/>
      <c r="I38" s="1666">
        <v>0</v>
      </c>
      <c r="J38" s="1665"/>
      <c r="K38" s="1641" t="e">
        <v>#DIV/0!</v>
      </c>
      <c r="L38" s="1672">
        <v>1792466.19</v>
      </c>
      <c r="M38" s="1666">
        <v>1.1442041976872782E-2</v>
      </c>
      <c r="N38" s="1672">
        <v>-1481621.68</v>
      </c>
      <c r="O38" s="1666">
        <v>4.8678921374260171E-2</v>
      </c>
      <c r="P38" s="1672">
        <v>310844.51</v>
      </c>
      <c r="Q38" s="1666">
        <v>2.4627291354168503E-3</v>
      </c>
      <c r="R38" s="1670"/>
    </row>
    <row r="39" spans="1:23" ht="14">
      <c r="A39" s="1695" t="s">
        <v>136</v>
      </c>
      <c r="B39" s="1674">
        <v>0</v>
      </c>
      <c r="C39" s="1666">
        <v>0</v>
      </c>
      <c r="D39" s="1696">
        <v>0</v>
      </c>
      <c r="E39" s="1666">
        <v>0</v>
      </c>
      <c r="F39" s="1674">
        <v>0</v>
      </c>
      <c r="G39" s="1666">
        <v>0</v>
      </c>
      <c r="H39" s="1674">
        <v>0</v>
      </c>
      <c r="I39" s="1666">
        <v>0</v>
      </c>
      <c r="J39" s="1674">
        <v>0</v>
      </c>
      <c r="K39" s="1641" t="e">
        <v>#DIV/0!</v>
      </c>
      <c r="L39" s="1696">
        <v>0</v>
      </c>
      <c r="M39" s="1666">
        <v>0</v>
      </c>
      <c r="N39" s="1696"/>
      <c r="O39" s="1666">
        <v>0</v>
      </c>
      <c r="P39" s="1696">
        <v>0</v>
      </c>
      <c r="Q39" s="1666">
        <v>0</v>
      </c>
      <c r="R39" s="1670"/>
    </row>
    <row r="40" spans="1:23" ht="15" thickBot="1">
      <c r="A40" s="1697" t="s">
        <v>137</v>
      </c>
      <c r="B40" s="1674">
        <v>-361.77</v>
      </c>
      <c r="C40" s="1675">
        <v>-2.875530802840717E-6</v>
      </c>
      <c r="D40" s="1674">
        <v>0</v>
      </c>
      <c r="E40" s="1675">
        <v>0</v>
      </c>
      <c r="F40" s="1674">
        <v>0</v>
      </c>
      <c r="G40" s="1675">
        <v>0</v>
      </c>
      <c r="H40" s="1674">
        <v>0</v>
      </c>
      <c r="I40" s="1675">
        <v>0</v>
      </c>
      <c r="J40" s="1674">
        <v>-0.13</v>
      </c>
      <c r="K40" s="1676" t="e">
        <v>#DIV/0!</v>
      </c>
      <c r="L40" s="1674">
        <v>-361.9</v>
      </c>
      <c r="M40" s="1675">
        <v>-2.3101551452026325E-6</v>
      </c>
      <c r="N40" s="1674">
        <v>0</v>
      </c>
      <c r="O40" s="1675">
        <v>0</v>
      </c>
      <c r="P40" s="1674">
        <v>-361.9</v>
      </c>
      <c r="Q40" s="1675">
        <v>-2.8672266854812976E-6</v>
      </c>
      <c r="R40" s="1670"/>
    </row>
    <row r="41" spans="1:23" ht="14" thickBot="1">
      <c r="A41" s="1677" t="s">
        <v>138</v>
      </c>
      <c r="B41" s="1694">
        <v>1759263.91</v>
      </c>
      <c r="C41" s="1679">
        <v>1.3983518709486687E-2</v>
      </c>
      <c r="D41" s="1694">
        <v>20539.12</v>
      </c>
      <c r="E41" s="1679">
        <v>2.4076993411952263E-3</v>
      </c>
      <c r="F41" s="1694">
        <v>12301.39</v>
      </c>
      <c r="G41" s="1679">
        <v>5.2281131660580113E-4</v>
      </c>
      <c r="H41" s="1694">
        <v>0</v>
      </c>
      <c r="I41" s="1679">
        <v>0</v>
      </c>
      <c r="J41" s="1694">
        <v>-0.13</v>
      </c>
      <c r="K41" s="1681" t="e">
        <v>#DIV/0!</v>
      </c>
      <c r="L41" s="1694">
        <v>1792104.29</v>
      </c>
      <c r="M41" s="1679">
        <v>1.143973182172758E-2</v>
      </c>
      <c r="N41" s="1694">
        <v>-1481621.68</v>
      </c>
      <c r="O41" s="1679">
        <v>4.8678921374260171E-2</v>
      </c>
      <c r="P41" s="1694">
        <v>310482.61</v>
      </c>
      <c r="Q41" s="1679">
        <v>2.4598619087313691E-3</v>
      </c>
    </row>
    <row r="42" spans="1:23" ht="30" customHeight="1" thickBot="1">
      <c r="A42" s="1684"/>
      <c r="B42" s="1685"/>
      <c r="C42" s="1686"/>
      <c r="D42" s="1685"/>
      <c r="E42" s="1686"/>
      <c r="F42" s="1685"/>
      <c r="G42" s="1686"/>
      <c r="H42" s="1685"/>
      <c r="I42" s="1686"/>
      <c r="J42" s="1685"/>
      <c r="K42" s="1688"/>
      <c r="L42" s="1685"/>
      <c r="M42" s="1686"/>
      <c r="N42" s="1685"/>
      <c r="O42" s="1686"/>
      <c r="P42" s="1685"/>
      <c r="Q42" s="1686"/>
    </row>
    <row r="43" spans="1:23" ht="25.25" customHeight="1" thickBot="1">
      <c r="A43" s="1653" t="s">
        <v>139</v>
      </c>
      <c r="B43" s="1654">
        <v>10936720.360000024</v>
      </c>
      <c r="C43" s="1655">
        <v>8.6930580969221558E-2</v>
      </c>
      <c r="D43" s="1654">
        <v>1432482.9500000004</v>
      </c>
      <c r="E43" s="1655">
        <v>0.16792288350174669</v>
      </c>
      <c r="F43" s="1656">
        <v>1479751.329999998</v>
      </c>
      <c r="G43" s="1655">
        <v>6.2889701170882661E-2</v>
      </c>
      <c r="H43" s="1656">
        <v>-1656124.5</v>
      </c>
      <c r="I43" s="1655">
        <v>1.3646589943878498</v>
      </c>
      <c r="J43" s="1656">
        <v>401138.02999999997</v>
      </c>
      <c r="K43" s="1655" t="e">
        <v>#DIV/0!</v>
      </c>
      <c r="L43" s="1656">
        <v>12593968.169999998</v>
      </c>
      <c r="M43" s="1655">
        <v>8.0392429860303066E-2</v>
      </c>
      <c r="N43" s="1654">
        <v>-2.0954757928848267E-9</v>
      </c>
      <c r="O43" s="1655">
        <v>6.8847198134618259E-17</v>
      </c>
      <c r="P43" s="1656">
        <v>12593968.169999994</v>
      </c>
      <c r="Q43" s="1655">
        <v>9.9778285750555543E-2</v>
      </c>
    </row>
    <row r="44" spans="1:23" ht="20.25" customHeight="1">
      <c r="A44" s="1684"/>
      <c r="B44" s="1685"/>
      <c r="C44" s="1686"/>
      <c r="D44" s="1685"/>
      <c r="E44" s="1686"/>
      <c r="F44" s="1698"/>
      <c r="G44" s="1686"/>
      <c r="H44" s="1698"/>
      <c r="I44" s="1686"/>
      <c r="J44" s="1698"/>
      <c r="K44" s="1688"/>
      <c r="L44" s="1685"/>
      <c r="M44" s="1686"/>
      <c r="N44" s="1685"/>
      <c r="O44" s="1686"/>
      <c r="P44" s="1685"/>
      <c r="Q44" s="1686"/>
    </row>
    <row r="45" spans="1:23">
      <c r="A45" s="1669" t="s">
        <v>140</v>
      </c>
      <c r="B45" s="1689"/>
      <c r="C45" s="1644"/>
      <c r="D45" s="1689"/>
      <c r="E45" s="1644"/>
      <c r="F45" s="1689"/>
      <c r="G45" s="1644"/>
      <c r="H45" s="1689"/>
      <c r="I45" s="1644"/>
      <c r="J45" s="1689"/>
      <c r="K45" s="1646"/>
      <c r="L45" s="1689"/>
      <c r="M45" s="1644"/>
      <c r="N45" s="1689"/>
      <c r="O45" s="1644"/>
      <c r="P45" s="1689"/>
      <c r="Q45" s="1644"/>
    </row>
    <row r="46" spans="1:23" ht="14">
      <c r="A46" s="1671" t="s">
        <v>141</v>
      </c>
      <c r="B46" s="1637">
        <v>3424751</v>
      </c>
      <c r="C46" s="1664">
        <v>2.7221651857698398E-2</v>
      </c>
      <c r="D46" s="1665">
        <v>432496.65</v>
      </c>
      <c r="E46" s="1664">
        <v>5.0699440836517951E-2</v>
      </c>
      <c r="F46" s="1637">
        <v>445801.69</v>
      </c>
      <c r="G46" s="1664">
        <v>1.8946653060669665E-2</v>
      </c>
      <c r="H46" s="1637">
        <v>-451973.48</v>
      </c>
      <c r="I46" s="1664">
        <v>0.37242953335137358</v>
      </c>
      <c r="J46" s="1637">
        <v>0</v>
      </c>
      <c r="K46" s="1641" t="e">
        <v>#DIV/0!</v>
      </c>
      <c r="L46" s="1637">
        <v>3851075.86</v>
      </c>
      <c r="M46" s="1664">
        <v>2.4582986218692052E-2</v>
      </c>
      <c r="N46" s="1637">
        <v>0</v>
      </c>
      <c r="O46" s="1664">
        <v>0</v>
      </c>
      <c r="P46" s="1637">
        <v>3851075.86</v>
      </c>
      <c r="Q46" s="1664">
        <v>3.0510935268319533E-2</v>
      </c>
      <c r="R46" s="1670"/>
    </row>
    <row r="47" spans="1:23" ht="13" customHeight="1">
      <c r="A47" s="1671" t="s">
        <v>142</v>
      </c>
      <c r="B47" s="1637">
        <v>57825</v>
      </c>
      <c r="C47" s="1664">
        <v>5.2872340241494368E-3</v>
      </c>
      <c r="D47" s="1665">
        <v>144165.54999999999</v>
      </c>
      <c r="E47" s="1664">
        <v>1.6899813612172649E-2</v>
      </c>
      <c r="F47" s="1637">
        <v>148600.57</v>
      </c>
      <c r="G47" s="1664">
        <v>6.31555130355777E-3</v>
      </c>
      <c r="H47" s="1637">
        <v>-150657.82999999999</v>
      </c>
      <c r="I47" s="1664">
        <v>0.12414318053048283</v>
      </c>
      <c r="J47" s="1637">
        <v>0</v>
      </c>
      <c r="K47" s="1641" t="e">
        <v>#DIV/0!</v>
      </c>
      <c r="L47" s="1637">
        <v>199933.29</v>
      </c>
      <c r="M47" s="1664">
        <v>1.2762556468383258E-3</v>
      </c>
      <c r="N47" s="1637">
        <v>0</v>
      </c>
      <c r="O47" s="1664">
        <v>0</v>
      </c>
      <c r="P47" s="1637">
        <v>199933.29</v>
      </c>
      <c r="Q47" s="1664">
        <v>1.5840123360156705E-3</v>
      </c>
      <c r="R47" s="1670"/>
    </row>
    <row r="48" spans="1:23" ht="20.25" customHeight="1">
      <c r="A48" s="1699"/>
      <c r="B48" s="1700"/>
      <c r="C48" s="1644"/>
      <c r="D48" s="1700"/>
      <c r="E48" s="1644"/>
      <c r="F48" s="1700"/>
      <c r="G48" s="1644"/>
      <c r="H48" s="1700"/>
      <c r="I48" s="1644"/>
      <c r="J48" s="1700"/>
      <c r="K48" s="1644"/>
      <c r="L48" s="1700"/>
      <c r="M48" s="1644"/>
      <c r="N48" s="1700"/>
      <c r="O48" s="1644"/>
      <c r="P48" s="1700"/>
      <c r="Q48" s="1644"/>
    </row>
    <row r="49" spans="1:18" ht="27" customHeight="1" thickBot="1">
      <c r="A49" s="1701" t="s">
        <v>143</v>
      </c>
      <c r="B49" s="1702">
        <v>7454144.3600000236</v>
      </c>
      <c r="C49" s="1703">
        <v>5.9249306786083623E-2</v>
      </c>
      <c r="D49" s="1702">
        <v>855820.75000000047</v>
      </c>
      <c r="E49" s="1703">
        <v>0.10032362905305611</v>
      </c>
      <c r="F49" s="1702">
        <v>885349.06999999797</v>
      </c>
      <c r="G49" s="1703">
        <v>3.7627496806655225E-2</v>
      </c>
      <c r="H49" s="1702">
        <v>-1053493.19</v>
      </c>
      <c r="I49" s="1703">
        <v>0.86808628050599335</v>
      </c>
      <c r="J49" s="1702">
        <v>401138.02999999997</v>
      </c>
      <c r="K49" s="1703" t="e">
        <v>#DIV/0!</v>
      </c>
      <c r="L49" s="1702">
        <v>8542959.0199999996</v>
      </c>
      <c r="M49" s="1703">
        <v>5.4533187994772699E-2</v>
      </c>
      <c r="N49" s="1702">
        <v>-2.0954757928848267E-9</v>
      </c>
      <c r="O49" s="1703">
        <v>6.8847198134618259E-17</v>
      </c>
      <c r="P49" s="1702">
        <v>8542959.0199999958</v>
      </c>
      <c r="Q49" s="1704">
        <v>6.7683338146220351E-2</v>
      </c>
      <c r="R49" s="1657"/>
    </row>
    <row r="50" spans="1:18" s="1708" customFormat="1">
      <c r="A50" s="1705"/>
      <c r="B50" s="1705"/>
      <c r="C50" s="1706"/>
      <c r="D50" s="1705"/>
      <c r="E50" s="1706"/>
      <c r="F50" s="1705"/>
      <c r="G50" s="1706"/>
      <c r="H50" s="1705"/>
      <c r="I50" s="1706"/>
      <c r="J50" s="1705"/>
      <c r="K50" s="1706"/>
      <c r="L50" s="1707"/>
      <c r="M50" s="1706"/>
      <c r="N50" s="1707"/>
      <c r="O50" s="1706"/>
      <c r="P50" s="1707"/>
      <c r="Q50" s="1707"/>
    </row>
    <row r="51" spans="1:18" ht="14" hidden="1">
      <c r="A51" s="1709"/>
      <c r="B51" s="1710"/>
      <c r="C51" s="1711"/>
      <c r="D51" s="1712"/>
      <c r="E51" s="1713"/>
      <c r="F51" s="1714"/>
      <c r="G51" s="1713"/>
      <c r="H51" s="1712"/>
      <c r="I51" s="1713"/>
      <c r="J51" s="1712"/>
      <c r="K51" s="1713"/>
      <c r="L51" s="1712"/>
      <c r="M51" s="1713"/>
      <c r="N51" s="1712"/>
      <c r="O51" s="1713"/>
      <c r="P51" s="1712"/>
      <c r="Q51" s="1712"/>
    </row>
    <row r="52" spans="1:18" hidden="1">
      <c r="A52" s="1715" t="s">
        <v>144</v>
      </c>
      <c r="B52" s="1716"/>
      <c r="C52" s="1664"/>
      <c r="D52" s="1712"/>
      <c r="E52" s="1717"/>
      <c r="F52" s="1712"/>
      <c r="G52" s="1717"/>
      <c r="H52" s="1718"/>
      <c r="I52" s="1717"/>
      <c r="J52" s="1718"/>
      <c r="K52" s="1717"/>
      <c r="L52" s="1718"/>
      <c r="M52" s="1717"/>
      <c r="N52" s="1718"/>
      <c r="O52" s="1717"/>
      <c r="P52" s="1716"/>
      <c r="Q52" s="1719"/>
    </row>
    <row r="53" spans="1:18" hidden="1">
      <c r="A53" s="1715" t="s">
        <v>145</v>
      </c>
      <c r="B53" s="1720"/>
      <c r="C53" s="1721"/>
      <c r="D53" s="1712"/>
      <c r="E53" s="1722"/>
      <c r="F53" s="1712"/>
      <c r="G53" s="1722"/>
      <c r="H53" s="1723"/>
      <c r="I53" s="1722"/>
      <c r="J53" s="1723"/>
      <c r="K53" s="1722"/>
      <c r="L53" s="1723"/>
      <c r="M53" s="1722"/>
      <c r="N53" s="1723"/>
      <c r="O53" s="1722"/>
      <c r="P53" s="1720"/>
      <c r="Q53" s="1724"/>
    </row>
    <row r="54" spans="1:18" hidden="1">
      <c r="A54" s="1715" t="s">
        <v>146</v>
      </c>
      <c r="B54" s="1720"/>
      <c r="C54" s="1721"/>
      <c r="D54" s="1712"/>
      <c r="E54" s="1722"/>
      <c r="F54" s="1712"/>
      <c r="G54" s="1722"/>
      <c r="H54" s="1723"/>
      <c r="I54" s="1722"/>
      <c r="J54" s="1723"/>
      <c r="K54" s="1722"/>
      <c r="L54" s="1723"/>
      <c r="M54" s="1722"/>
      <c r="N54" s="1723"/>
      <c r="O54" s="1722"/>
      <c r="P54" s="1720"/>
      <c r="Q54" s="1724"/>
    </row>
    <row r="55" spans="1:18" hidden="1">
      <c r="A55" s="1715" t="s">
        <v>147</v>
      </c>
      <c r="B55" s="1725"/>
      <c r="C55" s="1726"/>
      <c r="D55" s="1712"/>
      <c r="E55" s="1727"/>
      <c r="F55" s="1712"/>
      <c r="G55" s="1727"/>
      <c r="H55" s="1728"/>
      <c r="I55" s="1727"/>
      <c r="J55" s="1728"/>
      <c r="K55" s="1727"/>
      <c r="L55" s="1728"/>
      <c r="M55" s="1727"/>
      <c r="N55" s="1728"/>
      <c r="O55" s="1727"/>
      <c r="P55" s="1725">
        <v>8.2964695513634279E-3</v>
      </c>
      <c r="Q55" s="1729"/>
    </row>
    <row r="56" spans="1:18" hidden="1">
      <c r="A56" s="1715" t="s">
        <v>148</v>
      </c>
      <c r="B56" s="1725"/>
      <c r="C56" s="1726"/>
      <c r="D56" s="1712"/>
      <c r="E56" s="1727"/>
      <c r="F56" s="1712"/>
      <c r="G56" s="1727"/>
      <c r="H56" s="1728"/>
      <c r="I56" s="1727"/>
      <c r="J56" s="1728"/>
      <c r="K56" s="1727"/>
      <c r="L56" s="1728"/>
      <c r="M56" s="1727"/>
      <c r="N56" s="1728"/>
      <c r="O56" s="1727"/>
      <c r="P56" s="1725">
        <v>7.2799733109722542E-2</v>
      </c>
      <c r="Q56" s="1729"/>
    </row>
    <row r="57" spans="1:18" hidden="1">
      <c r="A57" s="1715" t="s">
        <v>149</v>
      </c>
      <c r="B57" s="1730"/>
      <c r="C57" s="1726"/>
      <c r="D57" s="1712"/>
      <c r="E57" s="1727"/>
      <c r="F57" s="1712"/>
      <c r="G57" s="1727"/>
      <c r="H57" s="1731"/>
      <c r="I57" s="1727"/>
      <c r="J57" s="1731"/>
      <c r="K57" s="1727"/>
      <c r="L57" s="1731"/>
      <c r="M57" s="1727"/>
      <c r="N57" s="1731"/>
      <c r="O57" s="1727"/>
      <c r="P57" s="1730">
        <v>20.4465</v>
      </c>
      <c r="Q57" s="1732"/>
    </row>
    <row r="58" spans="1:18" hidden="1">
      <c r="A58" s="1733"/>
      <c r="B58" s="1734"/>
      <c r="C58" s="1735"/>
      <c r="D58" s="1712"/>
      <c r="E58" s="1736"/>
      <c r="F58" s="1712"/>
      <c r="G58" s="1736"/>
      <c r="H58" s="1737"/>
      <c r="I58" s="1736"/>
      <c r="J58" s="1737"/>
      <c r="K58" s="1736"/>
      <c r="L58" s="1737"/>
      <c r="M58" s="1736"/>
      <c r="N58" s="1737"/>
      <c r="O58" s="1736"/>
      <c r="P58" s="1734"/>
      <c r="Q58" s="1738"/>
    </row>
    <row r="59" spans="1:18" hidden="1">
      <c r="A59" s="1715" t="s">
        <v>150</v>
      </c>
      <c r="B59" s="1720"/>
      <c r="C59" s="1664"/>
      <c r="D59" s="1712"/>
      <c r="E59" s="1717"/>
      <c r="F59" s="1712"/>
      <c r="G59" s="1717"/>
      <c r="H59" s="1739"/>
      <c r="I59" s="1717"/>
      <c r="J59" s="1739"/>
      <c r="K59" s="1717"/>
      <c r="L59" s="1739"/>
      <c r="M59" s="1717"/>
      <c r="N59" s="1739"/>
      <c r="O59" s="1717"/>
      <c r="P59" s="1720">
        <v>1504398.71</v>
      </c>
      <c r="Q59" s="1740"/>
    </row>
    <row r="60" spans="1:18" hidden="1">
      <c r="A60" s="1715" t="s">
        <v>151</v>
      </c>
      <c r="B60" s="1741"/>
      <c r="C60" s="1721"/>
      <c r="D60" s="1712"/>
      <c r="E60" s="1722"/>
      <c r="F60" s="1712"/>
      <c r="G60" s="1722"/>
      <c r="H60" s="1723"/>
      <c r="I60" s="1722"/>
      <c r="J60" s="1723"/>
      <c r="K60" s="1722"/>
      <c r="L60" s="1723"/>
      <c r="M60" s="1722"/>
      <c r="N60" s="1723"/>
      <c r="O60" s="1722"/>
      <c r="P60" s="1741">
        <v>3001485.32</v>
      </c>
      <c r="Q60" s="1724"/>
    </row>
    <row r="61" spans="1:18" hidden="1">
      <c r="A61" s="1742"/>
      <c r="B61" s="1743"/>
      <c r="C61" s="1744"/>
      <c r="D61" s="1712"/>
      <c r="E61" s="1745"/>
      <c r="F61" s="1712"/>
      <c r="G61" s="1745"/>
      <c r="H61" s="1746"/>
      <c r="I61" s="1745"/>
      <c r="J61" s="1746"/>
      <c r="K61" s="1745"/>
      <c r="L61" s="1746"/>
      <c r="M61" s="1745"/>
      <c r="N61" s="1746"/>
      <c r="O61" s="1745"/>
      <c r="P61" s="1743"/>
      <c r="Q61" s="1746"/>
    </row>
    <row r="62" spans="1:18" hidden="1">
      <c r="A62" s="1742"/>
      <c r="B62" s="1747"/>
      <c r="C62" s="1744"/>
      <c r="D62" s="1712"/>
      <c r="E62" s="1745"/>
      <c r="F62" s="1712"/>
      <c r="G62" s="1745"/>
      <c r="H62" s="1748"/>
      <c r="I62" s="1745"/>
      <c r="J62" s="1748"/>
      <c r="K62" s="1745"/>
      <c r="L62" s="1748"/>
      <c r="M62" s="1745"/>
      <c r="N62" s="1748"/>
      <c r="O62" s="1745"/>
      <c r="P62" s="1747"/>
      <c r="Q62" s="1748"/>
    </row>
    <row r="63" spans="1:18" s="1610" customFormat="1" hidden="1">
      <c r="A63" s="1749" t="s">
        <v>152</v>
      </c>
      <c r="B63" s="1750"/>
      <c r="C63" s="1751"/>
      <c r="D63" s="1712"/>
      <c r="E63" s="1752"/>
      <c r="F63" s="1712"/>
      <c r="G63" s="1752"/>
      <c r="H63" s="1753"/>
      <c r="I63" s="1752"/>
      <c r="J63" s="1753"/>
      <c r="K63" s="1752"/>
      <c r="L63" s="1754"/>
      <c r="M63" s="1752"/>
      <c r="N63" s="1754"/>
      <c r="O63" s="1752"/>
      <c r="P63" s="1750">
        <v>25640756.180000015</v>
      </c>
      <c r="Q63" s="1755"/>
    </row>
    <row r="64" spans="1:18" s="1610" customFormat="1" hidden="1">
      <c r="A64" s="1749" t="s">
        <v>153</v>
      </c>
      <c r="B64" s="1756"/>
      <c r="C64" s="1751"/>
      <c r="D64" s="1712"/>
      <c r="E64" s="1752"/>
      <c r="F64" s="1712"/>
      <c r="G64" s="1752"/>
      <c r="H64" s="1757"/>
      <c r="I64" s="1752"/>
      <c r="J64" s="1757"/>
      <c r="K64" s="1752"/>
      <c r="L64" s="1757"/>
      <c r="M64" s="1752"/>
      <c r="N64" s="1757"/>
      <c r="O64" s="1752"/>
      <c r="P64" s="1756">
        <v>0.20314412919374289</v>
      </c>
      <c r="Q64" s="1758"/>
    </row>
    <row r="65" spans="1:17" hidden="1">
      <c r="A65" s="1759" t="s">
        <v>154</v>
      </c>
      <c r="B65" s="1747"/>
      <c r="C65" s="1744"/>
      <c r="D65" s="1712"/>
      <c r="E65" s="1745"/>
      <c r="F65" s="1712"/>
      <c r="G65" s="1745"/>
      <c r="H65" s="1748"/>
      <c r="I65" s="1745"/>
      <c r="J65" s="1748"/>
      <c r="K65" s="1745"/>
      <c r="L65" s="1748"/>
      <c r="M65" s="1745"/>
      <c r="N65" s="1748"/>
      <c r="O65" s="1745"/>
      <c r="P65" s="1747"/>
      <c r="Q65" s="1748"/>
    </row>
    <row r="66" spans="1:17" s="1766" customFormat="1" hidden="1">
      <c r="A66" s="1760" t="s">
        <v>155</v>
      </c>
      <c r="B66" s="1761"/>
      <c r="C66" s="1762"/>
      <c r="D66" s="1712"/>
      <c r="E66" s="1763"/>
      <c r="F66" s="1712"/>
      <c r="G66" s="1763"/>
      <c r="H66" s="1764"/>
      <c r="I66" s="1763"/>
      <c r="J66" s="1764"/>
      <c r="K66" s="1763"/>
      <c r="L66" s="1764"/>
      <c r="M66" s="1763"/>
      <c r="N66" s="1764"/>
      <c r="O66" s="1763"/>
      <c r="P66" s="1761">
        <v>118.98099999999999</v>
      </c>
      <c r="Q66" s="1765"/>
    </row>
    <row r="67" spans="1:17" s="1766" customFormat="1" hidden="1">
      <c r="A67" s="1767" t="s">
        <v>156</v>
      </c>
      <c r="B67" s="1768"/>
      <c r="C67" s="1721"/>
      <c r="D67" s="1712"/>
      <c r="E67" s="1722"/>
      <c r="F67" s="1712"/>
      <c r="G67" s="1722"/>
      <c r="H67" s="1769"/>
      <c r="I67" s="1722"/>
      <c r="J67" s="1769"/>
      <c r="K67" s="1722"/>
      <c r="L67" s="1769"/>
      <c r="M67" s="1722"/>
      <c r="N67" s="1769"/>
      <c r="O67" s="1722"/>
      <c r="P67" s="1768">
        <v>110.907</v>
      </c>
      <c r="Q67" s="1770"/>
    </row>
    <row r="68" spans="1:17" ht="15">
      <c r="A68" s="1771"/>
      <c r="B68" s="340"/>
      <c r="C68" s="1744"/>
      <c r="D68" s="1772"/>
      <c r="E68" s="1744"/>
      <c r="F68" s="1773"/>
      <c r="G68" s="1744"/>
      <c r="H68" s="1774"/>
      <c r="I68" s="1744"/>
      <c r="J68" s="1771"/>
      <c r="K68" s="1744"/>
      <c r="L68" s="1771"/>
      <c r="M68" s="1744"/>
      <c r="N68" s="1771"/>
      <c r="O68" s="1744"/>
      <c r="P68" s="1774"/>
      <c r="Q68" s="1771"/>
    </row>
    <row r="69" spans="1:17" ht="30" customHeight="1">
      <c r="A69" s="1771"/>
      <c r="B69" s="1775"/>
      <c r="C69" s="1744"/>
      <c r="D69" s="1774"/>
      <c r="E69" s="1744"/>
      <c r="F69" s="1776"/>
      <c r="G69" s="1744"/>
      <c r="H69" s="1774"/>
      <c r="I69" s="1744"/>
      <c r="J69" s="1774"/>
      <c r="K69" s="1744"/>
      <c r="L69" s="1774"/>
      <c r="M69" s="1744"/>
      <c r="N69" s="1771"/>
      <c r="O69" s="1744"/>
      <c r="P69" s="1771"/>
      <c r="Q69" s="1771"/>
    </row>
    <row r="70" spans="1:17" ht="15" customHeight="1">
      <c r="A70" s="1777" t="s">
        <v>172</v>
      </c>
      <c r="B70" s="1778">
        <v>10936720.360000024</v>
      </c>
      <c r="C70" s="1711"/>
      <c r="D70" s="1778">
        <v>1432482.9500000004</v>
      </c>
      <c r="E70" s="1711"/>
      <c r="F70" s="1778">
        <v>123312.61083333316</v>
      </c>
      <c r="G70" s="1711"/>
      <c r="H70" s="1778">
        <v>-1656124.5</v>
      </c>
      <c r="I70" s="1711"/>
      <c r="J70" s="1778">
        <v>401138.02999999997</v>
      </c>
      <c r="K70" s="1711"/>
      <c r="L70" s="1779"/>
      <c r="M70" s="1711"/>
      <c r="N70" s="1779"/>
      <c r="O70" s="1711"/>
      <c r="P70" s="1778">
        <v>12593968.169999994</v>
      </c>
      <c r="Q70" s="1779"/>
    </row>
    <row r="71" spans="1:17" ht="15" customHeight="1">
      <c r="A71" s="1777" t="s">
        <v>173</v>
      </c>
      <c r="B71" s="1780">
        <v>1093672.0360000024</v>
      </c>
      <c r="C71" s="1781"/>
      <c r="D71" s="1780">
        <v>143248.29500000004</v>
      </c>
      <c r="E71" s="1781"/>
      <c r="F71" s="1780">
        <v>12331.261083333316</v>
      </c>
      <c r="G71" s="1781"/>
      <c r="H71" s="1780">
        <v>-165612.45000000001</v>
      </c>
      <c r="I71" s="1781"/>
      <c r="J71" s="1780">
        <v>40113.803</v>
      </c>
      <c r="K71" s="1781"/>
      <c r="L71" s="1781"/>
      <c r="M71" s="1781"/>
      <c r="N71" s="1781"/>
      <c r="O71" s="1781"/>
      <c r="P71" s="1780">
        <v>1259396.8169999996</v>
      </c>
      <c r="Q71" s="1781"/>
    </row>
    <row r="72" spans="1:17" ht="15" customHeight="1">
      <c r="A72" s="1777" t="s">
        <v>174</v>
      </c>
      <c r="B72" s="1780">
        <v>13124064.43200003</v>
      </c>
      <c r="C72" s="1781"/>
      <c r="D72" s="1780">
        <v>1718979.5400000005</v>
      </c>
      <c r="E72" s="1781"/>
      <c r="F72" s="1780">
        <v>147975.1329999998</v>
      </c>
      <c r="G72" s="1781"/>
      <c r="H72" s="1780">
        <v>-1987349.4000000001</v>
      </c>
      <c r="I72" s="1781"/>
      <c r="J72" s="1780">
        <v>481365.636</v>
      </c>
      <c r="K72" s="1781"/>
      <c r="L72" s="1781"/>
      <c r="M72" s="1781"/>
      <c r="N72" s="1781"/>
      <c r="O72" s="1781"/>
      <c r="P72" s="1780">
        <v>15112761.803999994</v>
      </c>
      <c r="Q72" s="1781"/>
    </row>
    <row r="73" spans="1:17" ht="15">
      <c r="A73" s="1777" t="s">
        <v>175</v>
      </c>
      <c r="B73" s="1782">
        <v>0</v>
      </c>
      <c r="C73" s="1781"/>
      <c r="D73" s="1782">
        <v>3390465.8320000046</v>
      </c>
      <c r="E73" s="1781"/>
      <c r="F73" s="1782">
        <v>5710250.1959999902</v>
      </c>
      <c r="G73" s="1781"/>
      <c r="H73" s="1782">
        <v>87728.440000000031</v>
      </c>
      <c r="I73" s="1781"/>
      <c r="J73" s="1782">
        <v>0</v>
      </c>
      <c r="K73" s="1781"/>
      <c r="L73" s="1783"/>
      <c r="M73" s="1781"/>
      <c r="N73" s="1783"/>
      <c r="O73" s="1781"/>
      <c r="P73" s="1782">
        <v>9188444.4679999948</v>
      </c>
      <c r="Q73" s="1783"/>
    </row>
    <row r="74" spans="1:17" ht="15">
      <c r="A74" s="1784" t="s">
        <v>176</v>
      </c>
      <c r="B74" s="1785">
        <v>-13124064.43200003</v>
      </c>
      <c r="C74" s="1781"/>
      <c r="D74" s="1785">
        <v>1671486.2920000041</v>
      </c>
      <c r="E74" s="1781"/>
      <c r="F74" s="1785">
        <v>5562275.0629999908</v>
      </c>
      <c r="G74" s="1781"/>
      <c r="H74" s="1785">
        <v>2075077.84</v>
      </c>
      <c r="I74" s="1781"/>
      <c r="J74" s="1785">
        <v>-481365.636</v>
      </c>
      <c r="K74" s="1781"/>
      <c r="L74" s="1786"/>
      <c r="M74" s="1781"/>
      <c r="N74" s="171"/>
      <c r="O74" s="1781"/>
      <c r="P74" s="1785">
        <v>-5924317.3359999992</v>
      </c>
      <c r="Q74" s="171"/>
    </row>
    <row r="75" spans="1:17" ht="13.75" customHeight="1">
      <c r="A75" s="1784" t="s">
        <v>177</v>
      </c>
      <c r="B75" s="1787" t="e">
        <v>#DIV/0!</v>
      </c>
      <c r="C75" s="1781"/>
      <c r="D75" s="1787">
        <v>15.210118241946628</v>
      </c>
      <c r="E75" s="1781"/>
      <c r="F75" s="1787">
        <v>0.77741847338137227</v>
      </c>
      <c r="G75" s="1781"/>
      <c r="H75" s="1787">
        <v>-679.6026693282131</v>
      </c>
      <c r="I75" s="1781"/>
      <c r="J75" s="1788" t="e">
        <v>#DIV/0!</v>
      </c>
      <c r="K75" s="1781"/>
      <c r="L75" s="171"/>
      <c r="M75" s="1781"/>
      <c r="N75" s="171"/>
      <c r="O75" s="1781"/>
      <c r="P75" s="1788">
        <v>49.342721251564086</v>
      </c>
      <c r="Q75" s="171"/>
    </row>
    <row r="76" spans="1:17" ht="15">
      <c r="A76" s="1789" t="s">
        <v>178</v>
      </c>
      <c r="B76" s="1785">
        <v>13124064.43200003</v>
      </c>
      <c r="C76" s="1781"/>
      <c r="D76" s="1785">
        <v>1718979.5400000005</v>
      </c>
      <c r="E76" s="1781"/>
      <c r="F76" s="1785">
        <v>147975.1329999998</v>
      </c>
      <c r="G76" s="1781"/>
      <c r="H76" s="1785">
        <v>-1987349.4000000001</v>
      </c>
      <c r="I76" s="1781"/>
      <c r="J76" s="1785">
        <v>481365.636</v>
      </c>
      <c r="K76" s="1781"/>
      <c r="L76" s="171"/>
      <c r="M76" s="1781"/>
      <c r="N76" s="171"/>
      <c r="O76" s="1781"/>
      <c r="P76" s="1785">
        <v>15112761.803999994</v>
      </c>
      <c r="Q76" s="171"/>
    </row>
    <row r="77" spans="1:17" ht="13.75" customHeight="1">
      <c r="A77" s="1789" t="s">
        <v>179</v>
      </c>
      <c r="B77" s="1787" t="e">
        <v>#DIV/0!</v>
      </c>
      <c r="C77" s="1781"/>
      <c r="D77" s="1787">
        <v>15.210118241946628</v>
      </c>
      <c r="E77" s="1781"/>
      <c r="F77" s="1787">
        <v>0.77741847338137227</v>
      </c>
      <c r="G77" s="1781"/>
      <c r="H77" s="1787">
        <v>-679.6026693282131</v>
      </c>
      <c r="I77" s="1781"/>
      <c r="J77" s="1788" t="e">
        <v>#DIV/0!</v>
      </c>
      <c r="K77" s="1781"/>
      <c r="L77" s="171"/>
      <c r="M77" s="1781"/>
      <c r="N77" s="171"/>
      <c r="O77" s="1781"/>
      <c r="P77" s="1788">
        <v>49.342721251564086</v>
      </c>
      <c r="Q77" s="171"/>
    </row>
    <row r="79" spans="1:17">
      <c r="B79" s="1692"/>
      <c r="F79" s="1657"/>
      <c r="J79" s="1636"/>
    </row>
    <row r="80" spans="1:17">
      <c r="B80" s="1657"/>
      <c r="F80" s="1657"/>
    </row>
  </sheetData>
  <mergeCells count="9">
    <mergeCell ref="N10:O10"/>
    <mergeCell ref="P10:Q10"/>
    <mergeCell ref="S10:T10"/>
    <mergeCell ref="B10:C10"/>
    <mergeCell ref="D10:E10"/>
    <mergeCell ref="F10:G10"/>
    <mergeCell ref="H10:I10"/>
    <mergeCell ref="J10:K10"/>
    <mergeCell ref="L10:M10"/>
  </mergeCells>
  <hyperlinks>
    <hyperlink ref="P1" location="INDICE!A10" tooltip="REGRESAR AL MENU PRINCIPAL" display="INDICE" xr:uid="{D05B9DC9-91EA-4ACA-A2CD-1B1F9D4DCD67}"/>
  </hyperlink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90649-3DDA-4AAB-BFE6-3F0029A7C736}">
  <sheetPr>
    <pageSetUpPr fitToPage="1"/>
  </sheetPr>
  <dimension ref="A1:BL107"/>
  <sheetViews>
    <sheetView zoomScale="173" zoomScaleNormal="80" workbookViewId="0">
      <pane xSplit="1" ySplit="10" topLeftCell="B11" activePane="bottomRight" state="frozen"/>
      <selection pane="topRight" activeCell="S50" sqref="S50"/>
      <selection pane="bottomLeft" activeCell="S50" sqref="S50"/>
      <selection pane="bottomRight" activeCell="B16" sqref="B16:F16"/>
    </sheetView>
  </sheetViews>
  <sheetFormatPr baseColWidth="10" defaultColWidth="10.1640625" defaultRowHeight="13"/>
  <cols>
    <col min="1" max="1" width="33" style="173" customWidth="1"/>
    <col min="2" max="2" width="17.1640625" style="173" bestFit="1" customWidth="1"/>
    <col min="3" max="3" width="8.5" style="173" customWidth="1"/>
    <col min="4" max="4" width="18.1640625" style="173" customWidth="1"/>
    <col min="5" max="5" width="8.5" style="173" customWidth="1"/>
    <col min="6" max="6" width="18.1640625" style="173" customWidth="1"/>
    <col min="7" max="7" width="8.5" style="173" customWidth="1"/>
    <col min="8" max="8" width="18.1640625" style="173" customWidth="1"/>
    <col min="9" max="9" width="8.5" style="173" customWidth="1"/>
    <col min="10" max="10" width="18.1640625" style="173" customWidth="1"/>
    <col min="11" max="11" width="8.5" style="173" customWidth="1"/>
    <col min="12" max="12" width="18.1640625" style="173" customWidth="1"/>
    <col min="13" max="13" width="8.5" style="173" customWidth="1"/>
    <col min="14" max="14" width="18.1640625" style="173" customWidth="1"/>
    <col min="15" max="15" width="8.5" style="173" customWidth="1"/>
    <col min="16" max="16" width="18.1640625" style="173" customWidth="1"/>
    <col min="17" max="17" width="8.5" style="173" customWidth="1"/>
    <col min="18" max="18" width="15.1640625" style="173" hidden="1" customWidth="1"/>
    <col min="19" max="19" width="11.5" style="173" hidden="1" customWidth="1"/>
    <col min="20" max="20" width="14.5" style="173" hidden="1" customWidth="1"/>
    <col min="21" max="21" width="14.83203125" style="173" bestFit="1" customWidth="1"/>
    <col min="22" max="32" width="10.1640625" style="173"/>
    <col min="33" max="33" width="12" style="173" bestFit="1" customWidth="1"/>
    <col min="34" max="34" width="15.5" style="173" bestFit="1" customWidth="1"/>
    <col min="35" max="35" width="15.1640625" style="173" bestFit="1" customWidth="1"/>
    <col min="36" max="36" width="13.83203125" style="173" bestFit="1" customWidth="1"/>
    <col min="37" max="37" width="10.1640625" style="173"/>
    <col min="38" max="39" width="13.5" style="173" bestFit="1" customWidth="1"/>
    <col min="40" max="40" width="14.1640625" style="173" bestFit="1" customWidth="1"/>
    <col min="41" max="41" width="13.5" style="173" bestFit="1" customWidth="1"/>
    <col min="42" max="42" width="10.1640625" style="173"/>
    <col min="43" max="43" width="14.1640625" style="173" bestFit="1" customWidth="1"/>
    <col min="44" max="51" width="10.1640625" style="173"/>
    <col min="52" max="62" width="0" style="173" hidden="1" customWidth="1"/>
    <col min="63" max="16384" width="10.1640625" style="173"/>
  </cols>
  <sheetData>
    <row r="1" spans="1:43" s="518" customFormat="1" ht="13.75" customHeight="1">
      <c r="A1" s="87" t="s">
        <v>71</v>
      </c>
      <c r="B1" s="844"/>
      <c r="C1" s="845"/>
      <c r="D1" s="845"/>
      <c r="E1" s="845"/>
      <c r="F1" s="845"/>
      <c r="G1" s="845"/>
      <c r="H1" s="845"/>
      <c r="I1" s="845"/>
      <c r="J1" s="845"/>
      <c r="K1" s="845"/>
      <c r="L1" s="845"/>
      <c r="M1" s="845"/>
      <c r="N1" s="845"/>
      <c r="O1" s="845"/>
      <c r="P1" s="69" t="s">
        <v>72</v>
      </c>
      <c r="Q1" s="845"/>
    </row>
    <row r="2" spans="1:43" s="522" customFormat="1" ht="13.75" customHeight="1">
      <c r="A2" s="86"/>
      <c r="B2" s="671"/>
      <c r="C2" s="844"/>
      <c r="D2" s="844"/>
      <c r="E2" s="844"/>
      <c r="F2" s="844"/>
      <c r="G2" s="844"/>
      <c r="H2" s="844"/>
      <c r="I2" s="844"/>
      <c r="J2" s="844"/>
      <c r="K2" s="844"/>
      <c r="L2" s="844"/>
      <c r="M2" s="844"/>
      <c r="N2" s="844"/>
      <c r="O2" s="844"/>
      <c r="P2" s="844"/>
      <c r="Q2" s="844"/>
    </row>
    <row r="3" spans="1:43" s="522" customFormat="1" ht="13.75" customHeight="1">
      <c r="A3" s="130"/>
      <c r="B3" s="844"/>
      <c r="C3" s="844"/>
      <c r="D3" s="844"/>
      <c r="E3" s="844"/>
      <c r="F3" s="844"/>
      <c r="G3" s="844"/>
      <c r="H3" s="844"/>
      <c r="I3" s="844"/>
      <c r="J3" s="844"/>
      <c r="K3" s="844"/>
      <c r="L3" s="844"/>
      <c r="M3" s="844"/>
      <c r="N3" s="844"/>
      <c r="O3" s="844"/>
      <c r="P3" s="844"/>
      <c r="Q3" s="844"/>
    </row>
    <row r="4" spans="1:43" s="342" customFormat="1" ht="13.75" customHeight="1">
      <c r="A4" s="477"/>
      <c r="B4" s="477"/>
      <c r="C4" s="477"/>
      <c r="D4" s="477"/>
      <c r="E4" s="477"/>
      <c r="F4" s="477"/>
      <c r="G4" s="477"/>
      <c r="H4" s="844"/>
      <c r="I4" s="477"/>
      <c r="J4" s="477"/>
      <c r="K4" s="477"/>
      <c r="L4" s="477"/>
      <c r="M4" s="477"/>
      <c r="N4" s="477"/>
      <c r="O4" s="477"/>
      <c r="P4" s="477"/>
      <c r="Q4" s="477"/>
    </row>
    <row r="5" spans="1:43" s="8" customFormat="1" ht="20.25" customHeight="1">
      <c r="A5" s="1791" t="s">
        <v>180</v>
      </c>
      <c r="B5" s="850"/>
      <c r="C5" s="850"/>
      <c r="D5" s="850"/>
      <c r="E5" s="678" t="s">
        <v>78</v>
      </c>
      <c r="F5" s="678"/>
      <c r="G5" s="678"/>
      <c r="H5" s="678"/>
      <c r="I5" s="678"/>
      <c r="J5" s="678"/>
      <c r="K5" s="678"/>
      <c r="L5" s="185"/>
      <c r="M5" s="678"/>
      <c r="N5" s="185"/>
      <c r="O5" s="678"/>
      <c r="P5" s="185"/>
      <c r="Q5" s="678"/>
    </row>
    <row r="6" spans="1:43" s="64" customFormat="1" ht="2.25" customHeight="1">
      <c r="A6" s="62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7" spans="1:43" s="64" customFormat="1" ht="1" customHeight="1">
      <c r="A7" s="65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</row>
    <row r="8" spans="1:43" s="64" customFormat="1" ht="2.25" customHeight="1">
      <c r="A8" s="67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</row>
    <row r="9" spans="1:43" s="64" customFormat="1" ht="25.25" customHeight="1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spans="1:43" ht="30" customHeight="1">
      <c r="A10" s="1622" t="s">
        <v>79</v>
      </c>
      <c r="B10" s="2958" t="s">
        <v>159</v>
      </c>
      <c r="C10" s="2959"/>
      <c r="D10" s="2958" t="s">
        <v>160</v>
      </c>
      <c r="E10" s="2959"/>
      <c r="F10" s="2958" t="s">
        <v>161</v>
      </c>
      <c r="G10" s="2959"/>
      <c r="H10" s="2958" t="s">
        <v>162</v>
      </c>
      <c r="I10" s="2959"/>
      <c r="J10" s="2958" t="s">
        <v>163</v>
      </c>
      <c r="K10" s="2959"/>
      <c r="L10" s="2958" t="s">
        <v>164</v>
      </c>
      <c r="M10" s="2959"/>
      <c r="N10" s="2958" t="s">
        <v>165</v>
      </c>
      <c r="O10" s="2959"/>
      <c r="P10" s="2962" t="s">
        <v>166</v>
      </c>
      <c r="Q10" s="2963"/>
      <c r="AH10" s="324">
        <v>183865333.22999999</v>
      </c>
      <c r="AI10" s="324">
        <v>-64656549.950000018</v>
      </c>
    </row>
    <row r="11" spans="1:43">
      <c r="A11" s="1488"/>
      <c r="B11" s="1792"/>
      <c r="C11" s="1793"/>
      <c r="D11" s="1792"/>
      <c r="E11" s="1793"/>
      <c r="F11" s="1792"/>
      <c r="G11" s="1793"/>
      <c r="H11" s="1792"/>
      <c r="I11" s="1793"/>
      <c r="J11" s="1792"/>
      <c r="K11" s="1793"/>
      <c r="L11" s="1792"/>
      <c r="M11" s="1793"/>
      <c r="N11" s="1792"/>
      <c r="O11" s="1793"/>
      <c r="P11" s="1792"/>
      <c r="Q11" s="1793"/>
      <c r="AG11" s="173" t="s">
        <v>181</v>
      </c>
      <c r="AH11" s="307">
        <v>22189617.449999999</v>
      </c>
    </row>
    <row r="12" spans="1:43" s="689" customFormat="1" ht="20.25" customHeight="1">
      <c r="A12" s="1794" t="s">
        <v>116</v>
      </c>
      <c r="B12" s="1795">
        <v>2025220386.52</v>
      </c>
      <c r="C12" s="1796"/>
      <c r="D12" s="1795">
        <v>102367200</v>
      </c>
      <c r="E12" s="1796"/>
      <c r="F12" s="1795">
        <v>275417091.72000003</v>
      </c>
      <c r="G12" s="1796"/>
      <c r="H12" s="1795">
        <v>9249122.25</v>
      </c>
      <c r="I12" s="1796"/>
      <c r="J12" s="1795">
        <v>0</v>
      </c>
      <c r="K12" s="1796"/>
      <c r="L12" s="1795">
        <v>2412253800.4899998</v>
      </c>
      <c r="M12" s="1796"/>
      <c r="N12" s="1797">
        <v>-327574670.86000001</v>
      </c>
      <c r="O12" s="1796"/>
      <c r="P12" s="1795">
        <v>2084679129.6299996</v>
      </c>
      <c r="Q12" s="1796"/>
      <c r="R12" s="1798">
        <v>0</v>
      </c>
      <c r="AG12" s="689" t="s">
        <v>182</v>
      </c>
      <c r="AH12" s="1799">
        <v>161675715.78</v>
      </c>
      <c r="AI12" s="1800">
        <v>271979240.17999995</v>
      </c>
      <c r="AJ12" s="1799">
        <v>-55595430.680000067</v>
      </c>
    </row>
    <row r="13" spans="1:43">
      <c r="A13" s="1639" t="s">
        <v>117</v>
      </c>
      <c r="B13" s="1795">
        <v>274344078.69</v>
      </c>
      <c r="C13" s="1801">
        <v>0.1354638144648613</v>
      </c>
      <c r="D13" s="1802">
        <v>0</v>
      </c>
      <c r="E13" s="1801">
        <v>0</v>
      </c>
      <c r="F13" s="1802">
        <v>0</v>
      </c>
      <c r="G13" s="1801">
        <v>0</v>
      </c>
      <c r="H13" s="1802">
        <v>1453080.02</v>
      </c>
      <c r="I13" s="1801">
        <v>0.1571046398483921</v>
      </c>
      <c r="J13" s="1802">
        <v>0</v>
      </c>
      <c r="K13" s="1801">
        <v>0</v>
      </c>
      <c r="L13" s="1803">
        <v>275797158.70999998</v>
      </c>
      <c r="M13" s="1801">
        <v>0.11433173352405018</v>
      </c>
      <c r="N13" s="1797">
        <v>0</v>
      </c>
      <c r="O13" s="1801">
        <v>0</v>
      </c>
      <c r="P13" s="1803">
        <v>275797158.70999998</v>
      </c>
      <c r="Q13" s="1801">
        <v>0.13229717455796183</v>
      </c>
      <c r="R13" s="1798">
        <v>0</v>
      </c>
      <c r="AI13" s="172"/>
    </row>
    <row r="14" spans="1:43" ht="13" hidden="1" customHeight="1">
      <c r="A14" s="1804" t="s">
        <v>118</v>
      </c>
      <c r="B14" s="1805"/>
      <c r="C14" s="1806"/>
      <c r="D14" s="1805"/>
      <c r="E14" s="1806"/>
      <c r="F14" s="1805"/>
      <c r="G14" s="1806"/>
      <c r="H14" s="1805"/>
      <c r="I14" s="1806"/>
      <c r="J14" s="1805"/>
      <c r="K14" s="1806"/>
      <c r="L14" s="1805"/>
      <c r="M14" s="1806"/>
      <c r="N14" s="1805"/>
      <c r="O14" s="1806"/>
      <c r="P14" s="1805"/>
      <c r="Q14" s="1806"/>
      <c r="R14" s="1798">
        <v>0</v>
      </c>
      <c r="AI14" s="172"/>
    </row>
    <row r="15" spans="1:43" ht="14" customHeight="1" thickBot="1">
      <c r="A15" s="1807"/>
      <c r="B15" s="1648"/>
      <c r="C15" s="1808"/>
      <c r="D15" s="1648"/>
      <c r="E15" s="1808"/>
      <c r="F15" s="1648"/>
      <c r="G15" s="1808"/>
      <c r="H15" s="1648"/>
      <c r="I15" s="1808"/>
      <c r="J15" s="1648"/>
      <c r="K15" s="1808"/>
      <c r="L15" s="1648"/>
      <c r="M15" s="1808"/>
      <c r="N15" s="1648"/>
      <c r="O15" s="1808"/>
      <c r="P15" s="1648"/>
      <c r="Q15" s="1808"/>
      <c r="R15" s="1798">
        <v>0</v>
      </c>
      <c r="AH15" s="173">
        <v>102367200</v>
      </c>
      <c r="AI15" s="172"/>
      <c r="AL15" s="173" t="s">
        <v>183</v>
      </c>
      <c r="AM15" s="173" t="s">
        <v>181</v>
      </c>
      <c r="AN15" s="173" t="s">
        <v>184</v>
      </c>
      <c r="AQ15" s="173" t="s">
        <v>185</v>
      </c>
    </row>
    <row r="16" spans="1:43" ht="25.25" customHeight="1" thickBot="1">
      <c r="A16" s="1653" t="s">
        <v>119</v>
      </c>
      <c r="B16" s="1654">
        <v>1750876307.8299999</v>
      </c>
      <c r="C16" s="1809"/>
      <c r="D16" s="1654">
        <v>102367200</v>
      </c>
      <c r="E16" s="1809"/>
      <c r="F16" s="1656">
        <v>275417091.72000003</v>
      </c>
      <c r="G16" s="1809"/>
      <c r="H16" s="1656">
        <v>7796042.2300000004</v>
      </c>
      <c r="I16" s="1809"/>
      <c r="J16" s="1656">
        <v>0</v>
      </c>
      <c r="K16" s="1809"/>
      <c r="L16" s="1656">
        <v>2136456641.7799997</v>
      </c>
      <c r="M16" s="1809"/>
      <c r="N16" s="1654">
        <v>-327574670.86000001</v>
      </c>
      <c r="O16" s="1809"/>
      <c r="P16" s="1656">
        <v>1808881970.9199996</v>
      </c>
      <c r="Q16" s="1809"/>
      <c r="R16" s="1798">
        <v>0</v>
      </c>
      <c r="AH16" s="949">
        <v>264042915.78</v>
      </c>
      <c r="AI16" s="172"/>
      <c r="AL16" s="226">
        <v>1898944.57</v>
      </c>
      <c r="AM16" s="226">
        <v>1930335.42</v>
      </c>
      <c r="AN16" s="226">
        <v>5696072</v>
      </c>
      <c r="AO16" s="1810">
        <v>7626407.4199999999</v>
      </c>
      <c r="AQ16" s="221">
        <v>-31390.84999999986</v>
      </c>
    </row>
    <row r="17" spans="1:64" ht="15" customHeight="1">
      <c r="A17" s="1488"/>
      <c r="B17" s="1661"/>
      <c r="C17" s="1811"/>
      <c r="D17" s="1661"/>
      <c r="E17" s="1811"/>
      <c r="F17" s="1661"/>
      <c r="G17" s="1811"/>
      <c r="H17" s="1661"/>
      <c r="I17" s="1811"/>
      <c r="J17" s="1661"/>
      <c r="K17" s="1811"/>
      <c r="L17" s="1661"/>
      <c r="M17" s="1811"/>
      <c r="N17" s="1661"/>
      <c r="O17" s="1811"/>
      <c r="P17" s="1661"/>
      <c r="Q17" s="1811"/>
      <c r="R17" s="1798">
        <v>0</v>
      </c>
      <c r="AI17" s="172"/>
      <c r="AL17" s="226">
        <v>1716673.68</v>
      </c>
      <c r="AM17" s="226">
        <v>1748065</v>
      </c>
      <c r="AN17" s="226">
        <v>12997588</v>
      </c>
      <c r="AO17" s="1810">
        <v>14745653</v>
      </c>
      <c r="AQ17" s="221">
        <v>-31391.320000000065</v>
      </c>
    </row>
    <row r="18" spans="1:64" s="689" customFormat="1" ht="20.25" customHeight="1">
      <c r="A18" s="1812" t="s">
        <v>120</v>
      </c>
      <c r="B18" s="1813">
        <v>1183965553.1400001</v>
      </c>
      <c r="C18" s="1814">
        <v>0.67621313272973727</v>
      </c>
      <c r="D18" s="1813">
        <v>0</v>
      </c>
      <c r="E18" s="1814">
        <v>0</v>
      </c>
      <c r="F18" s="1813">
        <v>195338917.45000002</v>
      </c>
      <c r="G18" s="1815">
        <v>0.70924762232472238</v>
      </c>
      <c r="H18" s="1813">
        <v>4464263.22</v>
      </c>
      <c r="I18" s="1815">
        <v>0.5726319956068272</v>
      </c>
      <c r="J18" s="1795">
        <v>0</v>
      </c>
      <c r="K18" s="1816">
        <v>0</v>
      </c>
      <c r="L18" s="1813">
        <v>1383768733.8100002</v>
      </c>
      <c r="M18" s="1815">
        <v>0.6476933380015174</v>
      </c>
      <c r="N18" s="1795">
        <v>-248521883.18000001</v>
      </c>
      <c r="O18" s="1814">
        <v>0.75867246551005207</v>
      </c>
      <c r="P18" s="1795">
        <v>1135246850.6300001</v>
      </c>
      <c r="Q18" s="1814">
        <v>0.62759586798944778</v>
      </c>
      <c r="R18" s="1798">
        <v>0</v>
      </c>
      <c r="T18" s="1798"/>
      <c r="U18" s="1798"/>
      <c r="AG18" s="1496">
        <v>48718702.50999999</v>
      </c>
      <c r="AH18" s="1799">
        <v>8996071</v>
      </c>
      <c r="AI18" s="172">
        <v>5696071</v>
      </c>
      <c r="AL18" s="1817">
        <v>1857399.92</v>
      </c>
      <c r="AM18" s="1817">
        <v>1888791</v>
      </c>
      <c r="AN18" s="1817">
        <v>14470971.42</v>
      </c>
      <c r="AO18" s="1810">
        <v>16359762.42</v>
      </c>
      <c r="AQ18" s="221">
        <v>-31391.080000000075</v>
      </c>
    </row>
    <row r="19" spans="1:64" ht="15" customHeight="1" thickBot="1">
      <c r="A19" s="1488"/>
      <c r="B19" s="1818"/>
      <c r="C19" s="1819"/>
      <c r="D19" s="1818"/>
      <c r="E19" s="1819"/>
      <c r="F19" s="1818"/>
      <c r="G19" s="1819"/>
      <c r="H19" s="1820"/>
      <c r="I19" s="1819"/>
      <c r="J19" s="1818"/>
      <c r="K19" s="1819"/>
      <c r="L19" s="1818"/>
      <c r="M19" s="1819"/>
      <c r="N19" s="1818"/>
      <c r="O19" s="1819"/>
      <c r="P19" s="1818"/>
      <c r="Q19" s="1819"/>
      <c r="R19" s="1798">
        <v>0</v>
      </c>
      <c r="AH19" s="307">
        <v>16297588</v>
      </c>
      <c r="AI19" s="172">
        <v>12997588</v>
      </c>
      <c r="AL19" s="1817">
        <v>1857399.92</v>
      </c>
      <c r="AM19" s="226">
        <v>1888791</v>
      </c>
      <c r="AN19" s="226">
        <v>13336644.039999999</v>
      </c>
      <c r="AO19" s="1810">
        <v>15225435.039999999</v>
      </c>
      <c r="AQ19" s="221">
        <v>-31391.080000000075</v>
      </c>
      <c r="BL19" s="173" t="s">
        <v>186</v>
      </c>
    </row>
    <row r="20" spans="1:64" ht="25.25" customHeight="1" thickBot="1">
      <c r="A20" s="1653" t="s">
        <v>121</v>
      </c>
      <c r="B20" s="1654">
        <v>566910754.68999982</v>
      </c>
      <c r="C20" s="1655">
        <v>0.32378686727026273</v>
      </c>
      <c r="D20" s="1654">
        <v>102367200</v>
      </c>
      <c r="E20" s="1655">
        <v>1</v>
      </c>
      <c r="F20" s="1656">
        <v>80078174.270000011</v>
      </c>
      <c r="G20" s="1655">
        <v>0.29075237767527756</v>
      </c>
      <c r="H20" s="1656">
        <v>3331779.0100000007</v>
      </c>
      <c r="I20" s="1655">
        <v>0.4273680043931728</v>
      </c>
      <c r="J20" s="1656">
        <v>0</v>
      </c>
      <c r="K20" s="1655">
        <v>0</v>
      </c>
      <c r="L20" s="1654">
        <v>752687907.96999955</v>
      </c>
      <c r="M20" s="1655">
        <v>0.3523066619984826</v>
      </c>
      <c r="N20" s="1654">
        <v>-79052787.680000007</v>
      </c>
      <c r="O20" s="1655">
        <v>0.24132753448994798</v>
      </c>
      <c r="P20" s="1654">
        <v>673635120.28999949</v>
      </c>
      <c r="Q20" s="1655">
        <v>0.37240413201055228</v>
      </c>
      <c r="R20" s="1798">
        <v>0</v>
      </c>
      <c r="AH20" s="307">
        <v>24670971</v>
      </c>
      <c r="AI20" s="172">
        <v>14924</v>
      </c>
      <c r="AJ20" s="173">
        <v>3330000</v>
      </c>
      <c r="AK20" s="173">
        <v>3344924</v>
      </c>
      <c r="AL20" s="1817">
        <v>1857399.92</v>
      </c>
      <c r="AM20" s="226">
        <v>1888791</v>
      </c>
      <c r="AN20" s="226">
        <v>13017833.6</v>
      </c>
      <c r="AO20" s="1810">
        <v>14906624.6</v>
      </c>
      <c r="AQ20" s="221">
        <v>-31391.080000000075</v>
      </c>
    </row>
    <row r="21" spans="1:64" ht="14" customHeight="1">
      <c r="A21" s="1488"/>
      <c r="B21" s="1662"/>
      <c r="C21" s="1821"/>
      <c r="D21" s="1662"/>
      <c r="E21" s="1821"/>
      <c r="F21" s="1662"/>
      <c r="G21" s="1821"/>
      <c r="H21" s="1662"/>
      <c r="I21" s="1821"/>
      <c r="J21" s="1662"/>
      <c r="K21" s="1821"/>
      <c r="L21" s="1662"/>
      <c r="M21" s="1821"/>
      <c r="N21" s="1662"/>
      <c r="O21" s="1821"/>
      <c r="P21" s="1662"/>
      <c r="Q21" s="1821"/>
      <c r="R21" s="1798">
        <v>0</v>
      </c>
      <c r="AH21" s="307">
        <v>16636644</v>
      </c>
      <c r="AI21" s="172"/>
      <c r="AL21" s="1817">
        <v>1857399.92</v>
      </c>
      <c r="AM21" s="226">
        <v>1888791</v>
      </c>
      <c r="AN21" s="226">
        <v>15545882.15</v>
      </c>
      <c r="AO21" s="1810">
        <v>17434673.149999999</v>
      </c>
      <c r="AQ21" s="221">
        <v>-31391.080000000075</v>
      </c>
    </row>
    <row r="22" spans="1:64">
      <c r="A22" s="1822" t="s">
        <v>122</v>
      </c>
      <c r="B22" s="1662"/>
      <c r="C22" s="1821"/>
      <c r="D22" s="1662"/>
      <c r="E22" s="1821"/>
      <c r="F22" s="1662"/>
      <c r="G22" s="1821"/>
      <c r="H22" s="1662"/>
      <c r="I22" s="1821"/>
      <c r="J22" s="1662"/>
      <c r="K22" s="1821"/>
      <c r="L22" s="1662"/>
      <c r="M22" s="1821"/>
      <c r="N22" s="1662"/>
      <c r="O22" s="1821"/>
      <c r="P22" s="1662"/>
      <c r="Q22" s="1821"/>
      <c r="R22" s="1798">
        <v>0</v>
      </c>
      <c r="AH22" s="307">
        <v>16317835</v>
      </c>
      <c r="AI22" s="172"/>
      <c r="AL22" s="1817">
        <v>1857399.92</v>
      </c>
      <c r="AM22" s="226">
        <v>1888791</v>
      </c>
      <c r="AN22" s="226">
        <v>10898397.960000001</v>
      </c>
      <c r="AO22" s="1810">
        <v>12787188.960000001</v>
      </c>
      <c r="AQ22" s="221">
        <v>-31391.080000000075</v>
      </c>
    </row>
    <row r="23" spans="1:64">
      <c r="A23" s="1639" t="s">
        <v>123</v>
      </c>
      <c r="B23" s="1637">
        <v>218347544.58000001</v>
      </c>
      <c r="C23" s="1721">
        <v>0.12470757848714936</v>
      </c>
      <c r="D23" s="1637">
        <v>0</v>
      </c>
      <c r="E23" s="1664">
        <v>0</v>
      </c>
      <c r="F23" s="1637">
        <v>5517000</v>
      </c>
      <c r="G23" s="1664">
        <v>2.0031436558805876E-2</v>
      </c>
      <c r="H23" s="1637">
        <v>0</v>
      </c>
      <c r="I23" s="1664">
        <v>0</v>
      </c>
      <c r="J23" s="1637">
        <v>171560.95999999999</v>
      </c>
      <c r="K23" s="1641">
        <v>0</v>
      </c>
      <c r="L23" s="1637">
        <v>224036105.54000002</v>
      </c>
      <c r="M23" s="1664">
        <v>0.10486339912489083</v>
      </c>
      <c r="N23" s="1795">
        <v>0</v>
      </c>
      <c r="O23" s="1721">
        <v>0</v>
      </c>
      <c r="P23" s="1823">
        <v>224036105.54000002</v>
      </c>
      <c r="Q23" s="1721">
        <v>0.12385335756652767</v>
      </c>
      <c r="R23" s="1798">
        <v>0</v>
      </c>
      <c r="AH23" s="307">
        <v>18845882</v>
      </c>
      <c r="AI23" s="172"/>
      <c r="AL23" s="1817">
        <v>1857399.92</v>
      </c>
      <c r="AM23" s="226">
        <v>1888791</v>
      </c>
      <c r="AN23" s="226">
        <v>10478365.060000001</v>
      </c>
      <c r="AO23" s="1810">
        <v>12367156.060000001</v>
      </c>
      <c r="AQ23" s="221">
        <v>-31391.080000000075</v>
      </c>
    </row>
    <row r="24" spans="1:64">
      <c r="A24" s="1639" t="s">
        <v>124</v>
      </c>
      <c r="B24" s="1637">
        <v>448380.76</v>
      </c>
      <c r="C24" s="1721">
        <v>2.5608934108869969E-4</v>
      </c>
      <c r="D24" s="1637">
        <v>0</v>
      </c>
      <c r="E24" s="1664">
        <v>0</v>
      </c>
      <c r="F24" s="1637">
        <v>0</v>
      </c>
      <c r="G24" s="1664">
        <v>0</v>
      </c>
      <c r="H24" s="1637">
        <v>0</v>
      </c>
      <c r="I24" s="1664">
        <v>0</v>
      </c>
      <c r="J24" s="1637">
        <v>0</v>
      </c>
      <c r="K24" s="1641">
        <v>0</v>
      </c>
      <c r="L24" s="1637">
        <v>448380.76</v>
      </c>
      <c r="M24" s="1664">
        <v>2.0987121911654117E-4</v>
      </c>
      <c r="N24" s="1795">
        <v>0</v>
      </c>
      <c r="O24" s="1721">
        <v>0</v>
      </c>
      <c r="P24" s="1823">
        <v>448380.76</v>
      </c>
      <c r="Q24" s="1721">
        <v>2.478772895126778E-4</v>
      </c>
      <c r="R24" s="1798">
        <v>0</v>
      </c>
      <c r="S24" s="464"/>
      <c r="U24" s="464"/>
      <c r="AH24" s="307">
        <v>14198397</v>
      </c>
      <c r="AI24" s="172"/>
      <c r="AL24" s="1817">
        <v>1857399.92</v>
      </c>
      <c r="AM24" s="226">
        <v>1888791</v>
      </c>
      <c r="AN24" s="226">
        <v>17219997.719999999</v>
      </c>
      <c r="AO24" s="1810">
        <v>19108788.719999999</v>
      </c>
      <c r="AQ24" s="221">
        <v>-31391.080000000075</v>
      </c>
    </row>
    <row r="25" spans="1:64">
      <c r="A25" s="1639" t="s">
        <v>125</v>
      </c>
      <c r="B25" s="1637">
        <v>60880278.469999999</v>
      </c>
      <c r="C25" s="1721">
        <v>3.4771318909131717E-2</v>
      </c>
      <c r="D25" s="1637">
        <v>79067534.61999999</v>
      </c>
      <c r="E25" s="1664">
        <v>0.77239129936151418</v>
      </c>
      <c r="F25" s="1637">
        <v>53651259.890000001</v>
      </c>
      <c r="G25" s="1664">
        <v>0.19480003784421632</v>
      </c>
      <c r="H25" s="1637">
        <v>2610920.1</v>
      </c>
      <c r="I25" s="1664">
        <v>0.33490327822403293</v>
      </c>
      <c r="J25" s="1637">
        <v>1910136.45</v>
      </c>
      <c r="K25" s="1641">
        <v>0</v>
      </c>
      <c r="L25" s="1637">
        <v>198120129.52999994</v>
      </c>
      <c r="M25" s="1664">
        <v>9.2733044825536529E-2</v>
      </c>
      <c r="N25" s="1795">
        <v>-102790170.39000002</v>
      </c>
      <c r="O25" s="1721">
        <v>0.31379157039260469</v>
      </c>
      <c r="P25" s="1823">
        <v>95329959.139999926</v>
      </c>
      <c r="Q25" s="1721">
        <v>5.2701038913840793E-2</v>
      </c>
      <c r="R25" s="1798">
        <v>0</v>
      </c>
      <c r="U25" s="464"/>
      <c r="AH25" s="307">
        <v>13778365</v>
      </c>
      <c r="AI25" s="172"/>
      <c r="AL25" s="1817">
        <v>1857399.92</v>
      </c>
      <c r="AM25" s="226">
        <v>1888791</v>
      </c>
      <c r="AN25" s="226">
        <v>19550204.940000001</v>
      </c>
      <c r="AO25" s="1810">
        <v>21438995.940000001</v>
      </c>
      <c r="AQ25" s="221">
        <v>-31391.080000000075</v>
      </c>
    </row>
    <row r="26" spans="1:64" ht="14" thickBot="1">
      <c r="A26" s="1824" t="s">
        <v>126</v>
      </c>
      <c r="B26" s="1637">
        <v>2311330.8299999996</v>
      </c>
      <c r="C26" s="1825">
        <v>1.3200994380149077E-3</v>
      </c>
      <c r="D26" s="1637">
        <v>1584615.36</v>
      </c>
      <c r="E26" s="1825">
        <v>1.5479717722082856E-2</v>
      </c>
      <c r="F26" s="1637">
        <v>3794767.2</v>
      </c>
      <c r="G26" s="1825">
        <v>1.377825601273109E-2</v>
      </c>
      <c r="H26" s="1637">
        <v>0</v>
      </c>
      <c r="I26" s="1825">
        <v>0</v>
      </c>
      <c r="J26" s="1637">
        <v>0</v>
      </c>
      <c r="K26" s="1826">
        <v>0</v>
      </c>
      <c r="L26" s="1637">
        <v>7690713.3899999997</v>
      </c>
      <c r="M26" s="1825">
        <v>3.5997516821087662E-3</v>
      </c>
      <c r="N26" s="1795">
        <v>0</v>
      </c>
      <c r="O26" s="1825">
        <v>0</v>
      </c>
      <c r="P26" s="1823">
        <v>7690713.3899999997</v>
      </c>
      <c r="Q26" s="1825">
        <v>4.2516391415458096E-3</v>
      </c>
      <c r="R26" s="1798">
        <v>0</v>
      </c>
      <c r="AH26" s="307">
        <v>20519998</v>
      </c>
      <c r="AI26" s="172"/>
      <c r="AL26" s="1817">
        <v>1857399.92</v>
      </c>
      <c r="AM26" s="226">
        <v>1888791</v>
      </c>
      <c r="AN26" s="226">
        <v>21920385.43</v>
      </c>
      <c r="AO26" s="1810">
        <v>23809176.43</v>
      </c>
      <c r="AQ26" s="221">
        <v>-31391.080000000075</v>
      </c>
    </row>
    <row r="27" spans="1:64" ht="14" thickBot="1">
      <c r="A27" s="1827" t="s">
        <v>127</v>
      </c>
      <c r="B27" s="1828">
        <v>281987534.63999999</v>
      </c>
      <c r="C27" s="1829">
        <v>0.16105508617538467</v>
      </c>
      <c r="D27" s="1828">
        <v>80652149.979999989</v>
      </c>
      <c r="E27" s="1829">
        <v>0.78787101708359697</v>
      </c>
      <c r="F27" s="1828">
        <v>62963027.090000004</v>
      </c>
      <c r="G27" s="1829">
        <v>0.22860973041575328</v>
      </c>
      <c r="H27" s="1828">
        <v>2610920.1</v>
      </c>
      <c r="I27" s="1829">
        <v>0.33490327822403293</v>
      </c>
      <c r="J27" s="1830">
        <v>2081697.41</v>
      </c>
      <c r="K27" s="1831">
        <v>0</v>
      </c>
      <c r="L27" s="1828">
        <v>430295329.21999991</v>
      </c>
      <c r="M27" s="1829">
        <v>0.20140606685165263</v>
      </c>
      <c r="N27" s="1828">
        <v>-102790170.39000002</v>
      </c>
      <c r="O27" s="1829">
        <v>0.31379157039260469</v>
      </c>
      <c r="P27" s="1832">
        <v>327505158.82999992</v>
      </c>
      <c r="Q27" s="1829">
        <v>0.18105391291142695</v>
      </c>
      <c r="R27" s="1798">
        <v>0</v>
      </c>
      <c r="AH27" s="307">
        <v>22850205</v>
      </c>
      <c r="AI27" s="172"/>
      <c r="AL27" s="1817">
        <v>1857399.92</v>
      </c>
      <c r="AM27" s="226">
        <v>1888791</v>
      </c>
      <c r="AN27" s="226">
        <v>6543367.8499999996</v>
      </c>
      <c r="AQ27" s="221">
        <v>-31391.080000000075</v>
      </c>
    </row>
    <row r="28" spans="1:64" ht="16" thickBot="1">
      <c r="A28" s="1488"/>
      <c r="B28" s="1661"/>
      <c r="C28" s="1811"/>
      <c r="D28" s="1661"/>
      <c r="E28" s="1811"/>
      <c r="F28" s="1661"/>
      <c r="G28" s="1811"/>
      <c r="H28" s="1833"/>
      <c r="I28" s="1811"/>
      <c r="J28" s="1661"/>
      <c r="K28" s="1834"/>
      <c r="L28" s="1661"/>
      <c r="M28" s="1811"/>
      <c r="N28" s="1661"/>
      <c r="O28" s="1811"/>
      <c r="P28" s="1661"/>
      <c r="Q28" s="1811"/>
      <c r="R28" s="1798">
        <v>0</v>
      </c>
      <c r="AH28" s="307">
        <v>25220385</v>
      </c>
      <c r="AI28" s="172"/>
      <c r="AL28" s="226">
        <v>22189617.450000003</v>
      </c>
      <c r="AM28" s="226">
        <v>22566310.420000002</v>
      </c>
      <c r="AN28" s="226">
        <v>161675710.17000002</v>
      </c>
      <c r="AQ28" s="221">
        <v>-376692.97000000067</v>
      </c>
    </row>
    <row r="29" spans="1:64" ht="25.25" customHeight="1" thickBot="1">
      <c r="A29" s="1653" t="s">
        <v>128</v>
      </c>
      <c r="B29" s="1656">
        <v>284923220.04999983</v>
      </c>
      <c r="C29" s="1655">
        <v>0.16273178109487804</v>
      </c>
      <c r="D29" s="1656">
        <v>21715050.020000011</v>
      </c>
      <c r="E29" s="1655">
        <v>0.212128982916403</v>
      </c>
      <c r="F29" s="1656">
        <v>17115147.180000007</v>
      </c>
      <c r="G29" s="1655">
        <v>6.2142647259524279E-2</v>
      </c>
      <c r="H29" s="1654">
        <v>720858.91000000061</v>
      </c>
      <c r="I29" s="1655">
        <v>9.246472616913988E-2</v>
      </c>
      <c r="J29" s="1654">
        <v>-2081697.41</v>
      </c>
      <c r="K29" s="1655">
        <v>0</v>
      </c>
      <c r="L29" s="1654">
        <v>322392578.74999964</v>
      </c>
      <c r="M29" s="1655">
        <v>0.15090059514682996</v>
      </c>
      <c r="N29" s="1654">
        <v>23737382.710000008</v>
      </c>
      <c r="O29" s="1655">
        <v>-7.2464035902656751E-2</v>
      </c>
      <c r="P29" s="1654">
        <v>346129961.45999956</v>
      </c>
      <c r="Q29" s="1655">
        <v>0.19135021909912533</v>
      </c>
      <c r="R29" s="1798">
        <v>-6.5565109252929688E-7</v>
      </c>
      <c r="T29" s="324"/>
      <c r="AH29" s="307">
        <v>9843368</v>
      </c>
      <c r="AI29" s="172"/>
      <c r="AM29" s="226"/>
      <c r="AQ29" s="324">
        <v>-102743892.97</v>
      </c>
    </row>
    <row r="30" spans="1:64" ht="13" customHeight="1">
      <c r="B30" s="1835"/>
      <c r="C30" s="1836"/>
      <c r="D30" s="1835"/>
      <c r="E30" s="1836"/>
      <c r="F30" s="1835"/>
      <c r="G30" s="1836"/>
      <c r="H30" s="1835"/>
      <c r="I30" s="1836"/>
      <c r="J30" s="1835"/>
      <c r="K30" s="1836"/>
      <c r="L30" s="1835"/>
      <c r="M30" s="1836"/>
      <c r="N30" s="1835"/>
      <c r="O30" s="1836"/>
      <c r="P30" s="1835"/>
      <c r="Q30" s="1836"/>
      <c r="R30" s="1798">
        <v>0</v>
      </c>
      <c r="AH30" s="307"/>
      <c r="AI30" s="172"/>
      <c r="AM30" s="226"/>
    </row>
    <row r="31" spans="1:64">
      <c r="A31" s="1822" t="s">
        <v>129</v>
      </c>
      <c r="B31" s="1689"/>
      <c r="C31" s="1837"/>
      <c r="D31" s="1689"/>
      <c r="E31" s="1837"/>
      <c r="F31" s="1689"/>
      <c r="G31" s="1837"/>
      <c r="H31" s="1689"/>
      <c r="I31" s="1837"/>
      <c r="J31" s="1689"/>
      <c r="K31" s="1837"/>
      <c r="L31" s="1689"/>
      <c r="M31" s="1837"/>
      <c r="N31" s="1689"/>
      <c r="O31" s="1837"/>
      <c r="P31" s="1689"/>
      <c r="Q31" s="1837"/>
      <c r="R31" s="1798">
        <v>0</v>
      </c>
      <c r="AH31" s="307"/>
      <c r="AI31" s="172"/>
      <c r="AM31" s="226"/>
      <c r="AQ31" s="173">
        <v>-329211</v>
      </c>
    </row>
    <row r="32" spans="1:64">
      <c r="A32" s="1838" t="s">
        <v>130</v>
      </c>
      <c r="B32" s="1803">
        <v>58876062.979999997</v>
      </c>
      <c r="C32" s="1839">
        <v>3.3626626116707109E-2</v>
      </c>
      <c r="D32" s="1803">
        <v>2203377.71</v>
      </c>
      <c r="E32" s="1839">
        <v>2.1524254937128298E-2</v>
      </c>
      <c r="F32" s="1803">
        <v>6327551.9400000004</v>
      </c>
      <c r="G32" s="1839">
        <v>2.29744345221423E-2</v>
      </c>
      <c r="H32" s="1803">
        <v>6564.9199999999992</v>
      </c>
      <c r="I32" s="1839">
        <v>8.4208368891813953E-4</v>
      </c>
      <c r="J32" s="1637">
        <v>3109408.4299999997</v>
      </c>
      <c r="K32" s="1840">
        <v>0</v>
      </c>
      <c r="L32" s="1803">
        <v>70522965.979999989</v>
      </c>
      <c r="M32" s="1839">
        <v>3.3009312990898529E-2</v>
      </c>
      <c r="N32" s="1823">
        <v>0</v>
      </c>
      <c r="O32" s="1839">
        <v>0</v>
      </c>
      <c r="P32" s="1823">
        <v>70522965.979999989</v>
      </c>
      <c r="Q32" s="1841">
        <v>3.8987046758021435E-2</v>
      </c>
      <c r="R32" s="1798">
        <v>0</v>
      </c>
      <c r="AH32" s="307"/>
      <c r="AI32" s="172"/>
      <c r="AQ32" s="221" t="e">
        <v>#REF!</v>
      </c>
    </row>
    <row r="33" spans="1:43">
      <c r="A33" s="1838" t="s">
        <v>131</v>
      </c>
      <c r="B33" s="1803">
        <v>-88734.12999999999</v>
      </c>
      <c r="C33" s="1839">
        <v>-5.0679839348546125E-5</v>
      </c>
      <c r="D33" s="1803">
        <v>-1015</v>
      </c>
      <c r="E33" s="1839">
        <v>-9.9152853648434267E-6</v>
      </c>
      <c r="F33" s="1803">
        <v>-2147.12</v>
      </c>
      <c r="G33" s="1839">
        <v>-7.7958850940988349E-6</v>
      </c>
      <c r="H33" s="1803">
        <v>-36583.43</v>
      </c>
      <c r="I33" s="1839">
        <v>-4.6925643705755041E-3</v>
      </c>
      <c r="J33" s="1637">
        <v>-292</v>
      </c>
      <c r="K33" s="1840">
        <v>0</v>
      </c>
      <c r="L33" s="1803">
        <v>-128771.68</v>
      </c>
      <c r="M33" s="1839">
        <v>-6.0273481559032814E-5</v>
      </c>
      <c r="N33" s="1823">
        <v>0</v>
      </c>
      <c r="O33" s="1839">
        <v>0</v>
      </c>
      <c r="P33" s="1823">
        <v>-128771.68</v>
      </c>
      <c r="Q33" s="1841">
        <v>-7.1188547439889939E-5</v>
      </c>
      <c r="R33" s="1798">
        <v>0</v>
      </c>
      <c r="AH33" s="307"/>
      <c r="AI33" s="172"/>
      <c r="AQ33" s="324"/>
    </row>
    <row r="34" spans="1:43" ht="14" thickBot="1">
      <c r="A34" s="1838" t="s">
        <v>132</v>
      </c>
      <c r="B34" s="1803">
        <v>-27676845.590000004</v>
      </c>
      <c r="C34" s="1842">
        <v>-1.5807424811351816E-2</v>
      </c>
      <c r="D34" s="1803">
        <v>10054.259999999998</v>
      </c>
      <c r="E34" s="1842">
        <v>9.821759313530114E-5</v>
      </c>
      <c r="F34" s="1803">
        <v>271430.33</v>
      </c>
      <c r="G34" s="1842">
        <v>9.8552463939292076E-4</v>
      </c>
      <c r="H34" s="1803">
        <v>0</v>
      </c>
      <c r="I34" s="1842">
        <v>0</v>
      </c>
      <c r="J34" s="1637">
        <v>-123160.68999999999</v>
      </c>
      <c r="K34" s="1843">
        <v>0</v>
      </c>
      <c r="L34" s="1803">
        <v>-27518521.690000005</v>
      </c>
      <c r="M34" s="1842">
        <v>-1.2880449409482426E-2</v>
      </c>
      <c r="N34" s="1823">
        <v>0</v>
      </c>
      <c r="O34" s="1842">
        <v>0</v>
      </c>
      <c r="P34" s="1823">
        <v>-27518521.690000005</v>
      </c>
      <c r="Q34" s="1844">
        <v>-1.5213000147270003E-2</v>
      </c>
      <c r="R34" s="1798">
        <v>0</v>
      </c>
      <c r="AH34" s="307"/>
      <c r="AI34" s="172"/>
    </row>
    <row r="35" spans="1:43" ht="14" thickBot="1">
      <c r="A35" s="1845" t="s">
        <v>133</v>
      </c>
      <c r="B35" s="1832">
        <v>31110483.25999999</v>
      </c>
      <c r="C35" s="1846">
        <v>1.7768521466006746E-2</v>
      </c>
      <c r="D35" s="1832">
        <v>2212416.9699999997</v>
      </c>
      <c r="E35" s="1846">
        <v>2.1612557244898755E-2</v>
      </c>
      <c r="F35" s="1832">
        <v>6596835.1500000004</v>
      </c>
      <c r="G35" s="1846">
        <v>2.3952163276441119E-2</v>
      </c>
      <c r="H35" s="1832">
        <v>-30018.510000000002</v>
      </c>
      <c r="I35" s="1846">
        <v>-3.8504806816573645E-3</v>
      </c>
      <c r="J35" s="1832">
        <v>2985955.7399999998</v>
      </c>
      <c r="K35" s="1847">
        <v>0</v>
      </c>
      <c r="L35" s="1832">
        <v>42875672.609999977</v>
      </c>
      <c r="M35" s="1846">
        <v>2.0068590099857068E-2</v>
      </c>
      <c r="N35" s="1832">
        <v>0</v>
      </c>
      <c r="O35" s="1846">
        <v>0</v>
      </c>
      <c r="P35" s="1832">
        <v>42875672.609999977</v>
      </c>
      <c r="Q35" s="1846">
        <v>2.3702858063311537E-2</v>
      </c>
      <c r="R35" s="1798">
        <v>0</v>
      </c>
      <c r="AH35" s="307"/>
      <c r="AI35" s="172"/>
    </row>
    <row r="36" spans="1:43" ht="14" customHeight="1">
      <c r="A36" s="1684"/>
      <c r="B36" s="1685"/>
      <c r="C36" s="1837"/>
      <c r="D36" s="1685"/>
      <c r="E36" s="1837"/>
      <c r="F36" s="1685"/>
      <c r="G36" s="1837"/>
      <c r="H36" s="1685"/>
      <c r="I36" s="1837"/>
      <c r="J36" s="1685"/>
      <c r="K36" s="1837"/>
      <c r="L36" s="1685"/>
      <c r="M36" s="1837"/>
      <c r="N36" s="1685"/>
      <c r="O36" s="1837"/>
      <c r="P36" s="1685"/>
      <c r="Q36" s="1837"/>
      <c r="R36" s="1798">
        <v>0</v>
      </c>
      <c r="AH36" s="307"/>
      <c r="AI36" s="172"/>
    </row>
    <row r="37" spans="1:43">
      <c r="A37" s="1822" t="s">
        <v>134</v>
      </c>
      <c r="B37" s="1689"/>
      <c r="C37" s="1837"/>
      <c r="D37" s="1689"/>
      <c r="E37" s="1837"/>
      <c r="F37" s="1689"/>
      <c r="G37" s="1837"/>
      <c r="H37" s="1689"/>
      <c r="I37" s="1837"/>
      <c r="J37" s="1689"/>
      <c r="K37" s="1837"/>
      <c r="L37" s="1689"/>
      <c r="M37" s="1837"/>
      <c r="N37" s="1689"/>
      <c r="O37" s="1837"/>
      <c r="P37" s="1689"/>
      <c r="Q37" s="1837"/>
      <c r="R37" s="1798">
        <v>0</v>
      </c>
      <c r="AH37" s="307"/>
      <c r="AI37" s="172"/>
    </row>
    <row r="38" spans="1:43" ht="15">
      <c r="A38" s="1838" t="s">
        <v>135</v>
      </c>
      <c r="B38" s="1803">
        <v>26339205.660000004</v>
      </c>
      <c r="C38" s="1839">
        <v>1.5043441699570585E-2</v>
      </c>
      <c r="D38" s="1803">
        <v>260857.88999999996</v>
      </c>
      <c r="E38" s="1839">
        <v>2.5482565704639764E-3</v>
      </c>
      <c r="F38" s="1803">
        <v>203164.52999999997</v>
      </c>
      <c r="G38" s="1839">
        <v>7.3766130028903617E-4</v>
      </c>
      <c r="H38" s="1848">
        <v>1.4200000000000002</v>
      </c>
      <c r="I38" s="1839">
        <v>1.8214370293373847E-7</v>
      </c>
      <c r="J38" s="1637">
        <v>3585.690000000001</v>
      </c>
      <c r="K38" s="1840">
        <v>0</v>
      </c>
      <c r="L38" s="1637">
        <v>26806815.190000009</v>
      </c>
      <c r="M38" s="1839">
        <v>1.2547324699117589E-2</v>
      </c>
      <c r="N38" s="1849">
        <v>-23737382.709999997</v>
      </c>
      <c r="O38" s="1839">
        <v>7.2464035902656709E-2</v>
      </c>
      <c r="P38" s="1823">
        <v>3069432.4800000116</v>
      </c>
      <c r="Q38" s="1839">
        <v>1.6968671971664877E-3</v>
      </c>
      <c r="R38" s="1798">
        <v>1.3969838619232178E-8</v>
      </c>
      <c r="AH38" s="307"/>
      <c r="AI38" s="172"/>
    </row>
    <row r="39" spans="1:43" ht="15">
      <c r="A39" s="1838" t="s">
        <v>136</v>
      </c>
      <c r="B39" s="1803">
        <v>0</v>
      </c>
      <c r="C39" s="1839">
        <v>0</v>
      </c>
      <c r="D39" s="1803">
        <v>0</v>
      </c>
      <c r="E39" s="1839">
        <v>0</v>
      </c>
      <c r="F39" s="1803">
        <v>0</v>
      </c>
      <c r="G39" s="1839">
        <v>0</v>
      </c>
      <c r="H39" s="1848">
        <v>0</v>
      </c>
      <c r="I39" s="1839">
        <v>0</v>
      </c>
      <c r="J39" s="1637">
        <v>0</v>
      </c>
      <c r="K39" s="1840">
        <v>0</v>
      </c>
      <c r="L39" s="1637">
        <v>0</v>
      </c>
      <c r="M39" s="1839">
        <v>0</v>
      </c>
      <c r="N39" s="1849">
        <v>0</v>
      </c>
      <c r="O39" s="1839">
        <v>0</v>
      </c>
      <c r="P39" s="1823">
        <v>0</v>
      </c>
      <c r="Q39" s="1839">
        <v>0</v>
      </c>
      <c r="R39" s="1798">
        <v>0</v>
      </c>
      <c r="AH39" s="307"/>
      <c r="AI39" s="172"/>
    </row>
    <row r="40" spans="1:43" ht="16" thickBot="1">
      <c r="A40" s="1850" t="s">
        <v>137</v>
      </c>
      <c r="B40" s="1803">
        <v>-10075.029999999999</v>
      </c>
      <c r="C40" s="1842">
        <v>-5.7542785603665995E-6</v>
      </c>
      <c r="D40" s="1803">
        <v>0</v>
      </c>
      <c r="E40" s="1842">
        <v>0</v>
      </c>
      <c r="F40" s="1803">
        <v>0</v>
      </c>
      <c r="G40" s="1842">
        <v>0</v>
      </c>
      <c r="H40" s="1848">
        <v>-2.2400000000000002</v>
      </c>
      <c r="I40" s="1842">
        <v>-2.8732527786730577E-7</v>
      </c>
      <c r="J40" s="1851">
        <v>-3.23</v>
      </c>
      <c r="K40" s="1843">
        <v>0</v>
      </c>
      <c r="L40" s="1637">
        <v>-10080.499999999998</v>
      </c>
      <c r="M40" s="1842">
        <v>-4.718326505143291E-6</v>
      </c>
      <c r="N40" s="1849">
        <v>0</v>
      </c>
      <c r="O40" s="1842">
        <v>0</v>
      </c>
      <c r="P40" s="1852">
        <v>-10080.499999999998</v>
      </c>
      <c r="Q40" s="1842">
        <v>-5.5727792979621795E-6</v>
      </c>
      <c r="R40" s="1798">
        <v>0</v>
      </c>
      <c r="AH40" s="307"/>
      <c r="AI40" s="172"/>
    </row>
    <row r="41" spans="1:43" ht="14" thickBot="1">
      <c r="A41" s="1845" t="s">
        <v>138</v>
      </c>
      <c r="B41" s="1832">
        <v>26329130.630000003</v>
      </c>
      <c r="C41" s="1853">
        <v>1.5037687421010217E-2</v>
      </c>
      <c r="D41" s="1828">
        <v>260857.88999999996</v>
      </c>
      <c r="E41" s="1854">
        <v>2.5482565704639764E-3</v>
      </c>
      <c r="F41" s="1828">
        <v>203164.52999999997</v>
      </c>
      <c r="G41" s="1854">
        <v>7.3766130028903617E-4</v>
      </c>
      <c r="H41" s="1828">
        <v>-0.82000000000000006</v>
      </c>
      <c r="I41" s="1854">
        <v>-1.0518157493356729E-7</v>
      </c>
      <c r="J41" s="1828">
        <v>3582.4600000000009</v>
      </c>
      <c r="K41" s="1681">
        <v>0</v>
      </c>
      <c r="L41" s="1828">
        <v>26796734.690000009</v>
      </c>
      <c r="M41" s="1854">
        <v>1.2542606372612446E-2</v>
      </c>
      <c r="N41" s="1828">
        <v>-23737382.709999997</v>
      </c>
      <c r="O41" s="1854">
        <v>7.2464035902656709E-2</v>
      </c>
      <c r="P41" s="1832">
        <v>3059351.9800000116</v>
      </c>
      <c r="Q41" s="1853">
        <v>1.6912944178685255E-3</v>
      </c>
      <c r="R41" s="1798">
        <v>1.3504177331924438E-8</v>
      </c>
      <c r="AH41" s="307"/>
      <c r="AI41" s="172"/>
    </row>
    <row r="42" spans="1:43" ht="30" customHeight="1" thickBot="1">
      <c r="A42" s="1684"/>
      <c r="B42" s="1685"/>
      <c r="C42" s="1855"/>
      <c r="D42" s="1685"/>
      <c r="E42" s="1855"/>
      <c r="F42" s="1685"/>
      <c r="G42" s="1855"/>
      <c r="H42" s="1685"/>
      <c r="I42" s="1855"/>
      <c r="J42" s="1685"/>
      <c r="K42" s="1855"/>
      <c r="L42" s="1685"/>
      <c r="M42" s="1855"/>
      <c r="N42" s="1685"/>
      <c r="O42" s="1855"/>
      <c r="P42" s="1685"/>
      <c r="Q42" s="1855"/>
      <c r="R42" s="1798">
        <v>0</v>
      </c>
      <c r="AH42" s="307"/>
      <c r="AI42" s="172"/>
    </row>
    <row r="43" spans="1:43" ht="25.25" customHeight="1" thickBot="1">
      <c r="A43" s="1653" t="s">
        <v>139</v>
      </c>
      <c r="B43" s="1656">
        <v>342362833.93999982</v>
      </c>
      <c r="C43" s="1655">
        <v>0.19553798998189501</v>
      </c>
      <c r="D43" s="1656">
        <v>24188324.88000001</v>
      </c>
      <c r="E43" s="1655">
        <v>0.23628979673176576</v>
      </c>
      <c r="F43" s="1656">
        <v>23915146.860000007</v>
      </c>
      <c r="G43" s="1655">
        <v>8.6832471836254435E-2</v>
      </c>
      <c r="H43" s="1654">
        <v>690839.58000000066</v>
      </c>
      <c r="I43" s="1655">
        <v>8.8614140305907585E-2</v>
      </c>
      <c r="J43" s="1656">
        <v>907840.7899999998</v>
      </c>
      <c r="K43" s="1655">
        <v>0</v>
      </c>
      <c r="L43" s="1656">
        <v>392064986.04999959</v>
      </c>
      <c r="M43" s="1655">
        <v>0.18351179161929945</v>
      </c>
      <c r="N43" s="1654">
        <v>0</v>
      </c>
      <c r="O43" s="1655">
        <v>0</v>
      </c>
      <c r="P43" s="1656">
        <v>392064986.04999954</v>
      </c>
      <c r="Q43" s="1655">
        <v>0.21674437158030538</v>
      </c>
      <c r="R43" s="1798">
        <v>-7.152557373046875E-7</v>
      </c>
      <c r="AH43" s="307"/>
      <c r="AI43" s="172"/>
    </row>
    <row r="44" spans="1:43" ht="20.25" customHeight="1">
      <c r="A44" s="1684"/>
      <c r="B44" s="1685"/>
      <c r="C44" s="1855"/>
      <c r="D44" s="1685"/>
      <c r="E44" s="1855"/>
      <c r="F44" s="1685"/>
      <c r="G44" s="1855"/>
      <c r="H44" s="1698"/>
      <c r="I44" s="1855"/>
      <c r="J44" s="1685"/>
      <c r="K44" s="1855"/>
      <c r="L44" s="1685"/>
      <c r="M44" s="1855"/>
      <c r="N44" s="1685"/>
      <c r="O44" s="1855"/>
      <c r="P44" s="1685"/>
      <c r="Q44" s="1855"/>
      <c r="R44" s="1798">
        <v>0</v>
      </c>
      <c r="AH44" s="307"/>
      <c r="AI44" s="172"/>
    </row>
    <row r="45" spans="1:43">
      <c r="A45" s="1822"/>
      <c r="B45" s="1689"/>
      <c r="C45" s="1837"/>
      <c r="D45" s="1689"/>
      <c r="E45" s="1837"/>
      <c r="F45" s="1689"/>
      <c r="G45" s="1837"/>
      <c r="H45" s="1689"/>
      <c r="I45" s="1837"/>
      <c r="J45" s="1689"/>
      <c r="K45" s="1837"/>
      <c r="L45" s="1689"/>
      <c r="M45" s="1837"/>
      <c r="N45" s="1689"/>
      <c r="O45" s="1837"/>
      <c r="P45" s="1689"/>
      <c r="Q45" s="1837"/>
      <c r="R45" s="1798">
        <v>0</v>
      </c>
      <c r="AH45" s="307"/>
      <c r="AI45" s="172"/>
    </row>
    <row r="46" spans="1:43">
      <c r="A46" s="1639" t="s">
        <v>141</v>
      </c>
      <c r="B46" s="1803">
        <v>103026777</v>
      </c>
      <c r="C46" s="1721">
        <v>5.8842978535525031E-2</v>
      </c>
      <c r="D46" s="1803">
        <v>6489657.1300000008</v>
      </c>
      <c r="E46" s="1721">
        <v>6.3395864397971236E-2</v>
      </c>
      <c r="F46" s="1803">
        <v>6986181.1400000006</v>
      </c>
      <c r="G46" s="1721">
        <v>2.5365822783077058E-2</v>
      </c>
      <c r="H46" s="1803">
        <v>262363.93000000005</v>
      </c>
      <c r="I46" s="1721">
        <v>3.3653477272146591E-2</v>
      </c>
      <c r="J46" s="1637">
        <v>0</v>
      </c>
      <c r="K46" s="1721">
        <v>0</v>
      </c>
      <c r="L46" s="1637">
        <v>116764979.2</v>
      </c>
      <c r="M46" s="1721">
        <v>5.465356839758595E-2</v>
      </c>
      <c r="N46" s="1637">
        <v>0</v>
      </c>
      <c r="O46" s="1721">
        <v>0</v>
      </c>
      <c r="P46" s="1823">
        <v>116764979.2</v>
      </c>
      <c r="Q46" s="1721">
        <v>6.455091104734334E-2</v>
      </c>
      <c r="R46" s="1798">
        <v>0</v>
      </c>
      <c r="AH46" s="307"/>
      <c r="AI46" s="172"/>
    </row>
    <row r="47" spans="1:43">
      <c r="A47" s="1639" t="s">
        <v>142</v>
      </c>
      <c r="B47" s="1803">
        <v>693900</v>
      </c>
      <c r="C47" s="1721">
        <v>3.963158316191995E-4</v>
      </c>
      <c r="D47" s="1803">
        <v>4867062.080000001</v>
      </c>
      <c r="E47" s="1664">
        <v>4.7545132425229966E-2</v>
      </c>
      <c r="F47" s="1803">
        <v>3064087.28</v>
      </c>
      <c r="G47" s="1664">
        <v>1.1125261910452067E-2</v>
      </c>
      <c r="H47" s="1803">
        <v>87454.640000000043</v>
      </c>
      <c r="I47" s="1664">
        <v>1.1217825329814824E-2</v>
      </c>
      <c r="J47" s="1637">
        <v>0</v>
      </c>
      <c r="K47" s="1664">
        <v>0</v>
      </c>
      <c r="L47" s="1637">
        <v>8712504.0000000019</v>
      </c>
      <c r="M47" s="1664">
        <v>4.0780158275251187E-3</v>
      </c>
      <c r="N47" s="1637">
        <v>0</v>
      </c>
      <c r="O47" s="1721">
        <v>0</v>
      </c>
      <c r="P47" s="1823">
        <v>8712504.0000000019</v>
      </c>
      <c r="Q47" s="1664">
        <v>4.8165132607125337E-3</v>
      </c>
      <c r="R47" s="1798">
        <v>0</v>
      </c>
      <c r="AH47" s="307"/>
      <c r="AI47" s="172"/>
    </row>
    <row r="48" spans="1:43" ht="20.25" customHeight="1">
      <c r="A48" s="1699"/>
      <c r="B48" s="1700"/>
      <c r="C48" s="1856"/>
      <c r="D48" s="1803">
        <v>0</v>
      </c>
      <c r="E48" s="1856"/>
      <c r="F48" s="1689"/>
      <c r="G48" s="1856"/>
      <c r="H48" s="1689"/>
      <c r="I48" s="1856"/>
      <c r="J48" s="1700"/>
      <c r="K48" s="1856"/>
      <c r="L48" s="1700"/>
      <c r="M48" s="1856"/>
      <c r="N48" s="1700"/>
      <c r="O48" s="1856"/>
      <c r="P48" s="1700"/>
      <c r="Q48" s="1856"/>
      <c r="R48" s="1798">
        <v>0</v>
      </c>
      <c r="AH48" s="307"/>
      <c r="AI48" s="172"/>
    </row>
    <row r="49" spans="1:35" ht="27" customHeight="1" thickBot="1">
      <c r="A49" s="1701" t="s">
        <v>143</v>
      </c>
      <c r="B49" s="1857">
        <v>238642156.93999982</v>
      </c>
      <c r="C49" s="1703">
        <v>0.13629869561475078</v>
      </c>
      <c r="D49" s="1702">
        <v>12831605.670000006</v>
      </c>
      <c r="E49" s="1703">
        <v>0.12534879990856451</v>
      </c>
      <c r="F49" s="1857">
        <v>13864878.440000007</v>
      </c>
      <c r="G49" s="1703">
        <v>5.0341387142725312E-2</v>
      </c>
      <c r="H49" s="1702">
        <v>341021.01000000059</v>
      </c>
      <c r="I49" s="1703">
        <v>4.3742837703946172E-2</v>
      </c>
      <c r="J49" s="1702">
        <v>907840.7899999998</v>
      </c>
      <c r="K49" s="1703">
        <v>0</v>
      </c>
      <c r="L49" s="1857">
        <v>266587502.84999961</v>
      </c>
      <c r="M49" s="1703">
        <v>0.12478020739418838</v>
      </c>
      <c r="N49" s="1702">
        <v>0</v>
      </c>
      <c r="O49" s="1703">
        <v>0</v>
      </c>
      <c r="P49" s="1857">
        <v>266587502.84999955</v>
      </c>
      <c r="Q49" s="1704">
        <v>0.14737694727224951</v>
      </c>
      <c r="R49" s="1798">
        <v>-7.152557373046875E-7</v>
      </c>
      <c r="T49" s="324">
        <v>0.39999938011169434</v>
      </c>
      <c r="AH49" s="307"/>
      <c r="AI49" s="172"/>
    </row>
    <row r="50" spans="1:35">
      <c r="A50" s="388"/>
      <c r="B50" s="1858"/>
      <c r="C50" s="1712"/>
      <c r="D50" s="1859"/>
      <c r="E50" s="1712"/>
      <c r="F50" s="1859"/>
      <c r="G50" s="1712"/>
      <c r="H50" s="1860"/>
      <c r="I50" s="1712"/>
      <c r="J50" s="1860"/>
      <c r="K50" s="1712"/>
      <c r="L50" s="1712"/>
      <c r="M50" s="1712"/>
      <c r="N50" s="1712"/>
      <c r="O50" s="1712"/>
      <c r="P50" s="1712"/>
      <c r="Q50" s="1712"/>
      <c r="AH50" s="307"/>
    </row>
    <row r="51" spans="1:35">
      <c r="A51" s="388"/>
      <c r="B51" s="1861"/>
      <c r="C51" s="1712"/>
      <c r="D51" s="1859"/>
      <c r="E51" s="1712"/>
      <c r="F51" s="1862"/>
      <c r="G51" s="1712"/>
      <c r="H51" s="1863"/>
      <c r="I51" s="1712"/>
      <c r="J51" s="1864"/>
      <c r="K51" s="1712"/>
      <c r="L51" s="1712"/>
      <c r="M51" s="1712"/>
      <c r="N51" s="1712"/>
      <c r="O51" s="1712"/>
      <c r="P51" s="1712"/>
      <c r="Q51" s="1712"/>
      <c r="AH51" s="307"/>
    </row>
    <row r="52" spans="1:35" hidden="1">
      <c r="A52" s="1715" t="s">
        <v>144</v>
      </c>
      <c r="B52" s="1716">
        <v>1163549.18</v>
      </c>
      <c r="C52" s="1865"/>
      <c r="D52" s="1718"/>
      <c r="E52" s="1865"/>
      <c r="F52" s="1718"/>
      <c r="G52" s="1865"/>
      <c r="H52" s="1718"/>
      <c r="I52" s="1865"/>
      <c r="J52" s="1718"/>
      <c r="K52" s="1865"/>
      <c r="L52" s="1718"/>
      <c r="M52" s="1865"/>
      <c r="N52" s="1718"/>
      <c r="O52" s="1865"/>
      <c r="P52" s="1718"/>
      <c r="Q52" s="1719"/>
      <c r="AH52" s="307"/>
    </row>
    <row r="53" spans="1:35" hidden="1">
      <c r="A53" s="1715" t="s">
        <v>145</v>
      </c>
      <c r="B53" s="1720">
        <v>279000</v>
      </c>
      <c r="C53" s="1866"/>
      <c r="D53" s="1723"/>
      <c r="E53" s="1866"/>
      <c r="F53" s="1723"/>
      <c r="G53" s="1866"/>
      <c r="H53" s="1723"/>
      <c r="I53" s="1866"/>
      <c r="J53" s="1723"/>
      <c r="K53" s="1866"/>
      <c r="L53" s="1723"/>
      <c r="M53" s="1866"/>
      <c r="N53" s="1723"/>
      <c r="O53" s="1866"/>
      <c r="P53" s="1723"/>
      <c r="Q53" s="1740"/>
      <c r="AH53" s="307"/>
    </row>
    <row r="54" spans="1:35" hidden="1">
      <c r="A54" s="1715" t="s">
        <v>146</v>
      </c>
      <c r="B54" s="1720">
        <v>1150270.95</v>
      </c>
      <c r="C54" s="1866"/>
      <c r="D54" s="1723"/>
      <c r="E54" s="1866"/>
      <c r="F54" s="1723"/>
      <c r="G54" s="1866"/>
      <c r="H54" s="1723"/>
      <c r="I54" s="1866"/>
      <c r="J54" s="1723"/>
      <c r="K54" s="1866"/>
      <c r="L54" s="1723"/>
      <c r="M54" s="1866"/>
      <c r="N54" s="1723"/>
      <c r="O54" s="1866"/>
      <c r="P54" s="1723"/>
      <c r="Q54" s="1740"/>
      <c r="AH54" s="307"/>
    </row>
    <row r="55" spans="1:35" hidden="1">
      <c r="A55" s="1715" t="s">
        <v>147</v>
      </c>
      <c r="B55" s="1725">
        <v>0</v>
      </c>
      <c r="C55" s="1867"/>
      <c r="D55" s="1728" t="e">
        <v>#DIV/0!</v>
      </c>
      <c r="E55" s="1867"/>
      <c r="F55" s="1728" t="e">
        <v>#DIV/0!</v>
      </c>
      <c r="G55" s="1867"/>
      <c r="H55" s="1728" t="e">
        <v>#DIV/0!</v>
      </c>
      <c r="I55" s="1867"/>
      <c r="J55" s="1728"/>
      <c r="K55" s="1867"/>
      <c r="L55" s="1728" t="e">
        <v>#DIV/0!</v>
      </c>
      <c r="M55" s="1867"/>
      <c r="N55" s="1728" t="e">
        <v>#DIV/0!</v>
      </c>
      <c r="O55" s="1867"/>
      <c r="P55" s="1728" t="e">
        <v>#DIV/0!</v>
      </c>
      <c r="Q55" s="1868"/>
      <c r="AH55" s="307"/>
    </row>
    <row r="56" spans="1:35" hidden="1">
      <c r="A56" s="1715" t="s">
        <v>148</v>
      </c>
      <c r="B56" s="1725">
        <v>0</v>
      </c>
      <c r="C56" s="1867"/>
      <c r="D56" s="1728" t="e">
        <v>#REF!</v>
      </c>
      <c r="E56" s="1867"/>
      <c r="F56" s="1728" t="e">
        <v>#REF!</v>
      </c>
      <c r="G56" s="1867"/>
      <c r="H56" s="1728" t="e">
        <v>#REF!</v>
      </c>
      <c r="I56" s="1867"/>
      <c r="J56" s="1728"/>
      <c r="K56" s="1867"/>
      <c r="L56" s="1728" t="e">
        <v>#REF!</v>
      </c>
      <c r="M56" s="1867"/>
      <c r="N56" s="1728" t="e">
        <v>#REF!</v>
      </c>
      <c r="O56" s="1867"/>
      <c r="P56" s="1728" t="e">
        <v>#REF!</v>
      </c>
      <c r="Q56" s="1868"/>
      <c r="AH56" s="307"/>
    </row>
    <row r="57" spans="1:35" hidden="1">
      <c r="A57" s="1715" t="s">
        <v>149</v>
      </c>
      <c r="B57" s="1869">
        <v>0</v>
      </c>
      <c r="C57" s="1870"/>
      <c r="D57" s="1871"/>
      <c r="E57" s="1870"/>
      <c r="F57" s="1871"/>
      <c r="G57" s="1870"/>
      <c r="H57" s="1871"/>
      <c r="I57" s="1870"/>
      <c r="J57" s="1871"/>
      <c r="K57" s="1870"/>
      <c r="L57" s="1871"/>
      <c r="M57" s="1870"/>
      <c r="N57" s="1871"/>
      <c r="O57" s="1870"/>
      <c r="P57" s="1871"/>
      <c r="Q57" s="1872"/>
      <c r="AH57" s="307"/>
    </row>
    <row r="58" spans="1:35" hidden="1">
      <c r="A58" s="1873"/>
      <c r="B58" s="1874"/>
      <c r="C58" s="1875"/>
      <c r="D58" s="1875"/>
      <c r="E58" s="1875"/>
      <c r="F58" s="1875"/>
      <c r="G58" s="1875"/>
      <c r="H58" s="1875"/>
      <c r="I58" s="1875"/>
      <c r="J58" s="1875"/>
      <c r="K58" s="1875"/>
      <c r="L58" s="1875"/>
      <c r="M58" s="1875"/>
      <c r="N58" s="1875"/>
      <c r="O58" s="1875"/>
      <c r="P58" s="1875"/>
      <c r="Q58" s="1876"/>
      <c r="AH58" s="307"/>
    </row>
    <row r="59" spans="1:35" hidden="1">
      <c r="A59" s="1715" t="s">
        <v>150</v>
      </c>
      <c r="B59" s="1720">
        <v>0</v>
      </c>
      <c r="C59" s="1877"/>
      <c r="D59" s="1739"/>
      <c r="E59" s="1877"/>
      <c r="F59" s="1739"/>
      <c r="G59" s="1877"/>
      <c r="H59" s="1739"/>
      <c r="I59" s="1877"/>
      <c r="J59" s="1739"/>
      <c r="K59" s="1877"/>
      <c r="L59" s="1739"/>
      <c r="M59" s="1877"/>
      <c r="N59" s="1739"/>
      <c r="O59" s="1877"/>
      <c r="P59" s="1739"/>
      <c r="Q59" s="1740"/>
      <c r="AH59" s="307"/>
    </row>
    <row r="60" spans="1:35" hidden="1">
      <c r="A60" s="1715" t="s">
        <v>151</v>
      </c>
      <c r="B60" s="1741">
        <v>0</v>
      </c>
      <c r="C60" s="1866"/>
      <c r="D60" s="1723">
        <v>0</v>
      </c>
      <c r="E60" s="1866"/>
      <c r="F60" s="1723">
        <v>0</v>
      </c>
      <c r="G60" s="1866"/>
      <c r="H60" s="1723">
        <v>0</v>
      </c>
      <c r="I60" s="1866"/>
      <c r="J60" s="1723"/>
      <c r="K60" s="1866"/>
      <c r="L60" s="1723">
        <v>0</v>
      </c>
      <c r="M60" s="1866"/>
      <c r="N60" s="1723">
        <v>0</v>
      </c>
      <c r="O60" s="1866"/>
      <c r="P60" s="1723">
        <v>0</v>
      </c>
      <c r="Q60" s="1740"/>
      <c r="AH60" s="307"/>
    </row>
    <row r="61" spans="1:35" hidden="1">
      <c r="A61" s="1878"/>
      <c r="B61" s="1743"/>
      <c r="C61" s="1746"/>
      <c r="D61" s="1746"/>
      <c r="E61" s="1746"/>
      <c r="F61" s="1746"/>
      <c r="G61" s="1746"/>
      <c r="H61" s="1746"/>
      <c r="I61" s="1746"/>
      <c r="J61" s="1746"/>
      <c r="K61" s="1746"/>
      <c r="L61" s="1746"/>
      <c r="M61" s="1746"/>
      <c r="N61" s="1746"/>
      <c r="O61" s="1746"/>
      <c r="P61" s="1746"/>
      <c r="Q61" s="1879"/>
      <c r="AH61" s="307"/>
    </row>
    <row r="62" spans="1:35" hidden="1">
      <c r="A62" s="1878"/>
      <c r="B62" s="1880"/>
      <c r="C62" s="1881"/>
      <c r="D62" s="1881"/>
      <c r="E62" s="1881"/>
      <c r="F62" s="1881"/>
      <c r="G62" s="1881"/>
      <c r="H62" s="1881"/>
      <c r="I62" s="1881"/>
      <c r="J62" s="1881"/>
      <c r="K62" s="1881"/>
      <c r="L62" s="1881"/>
      <c r="M62" s="1881"/>
      <c r="N62" s="1881"/>
      <c r="O62" s="1881"/>
      <c r="P62" s="1881"/>
      <c r="Q62" s="1882"/>
      <c r="AH62" s="307"/>
    </row>
    <row r="63" spans="1:35" s="342" customFormat="1" hidden="1">
      <c r="A63" s="1883" t="s">
        <v>152</v>
      </c>
      <c r="B63" s="1884">
        <v>284923220.04999983</v>
      </c>
      <c r="C63" s="1885"/>
      <c r="D63" s="1886">
        <v>21715050.020000011</v>
      </c>
      <c r="E63" s="1885"/>
      <c r="F63" s="1887">
        <v>17115147.180000007</v>
      </c>
      <c r="G63" s="1885"/>
      <c r="H63" s="1887">
        <v>720858.91000000061</v>
      </c>
      <c r="I63" s="1885"/>
      <c r="J63" s="1887"/>
      <c r="K63" s="1885"/>
      <c r="L63" s="1886">
        <v>322392578.74999964</v>
      </c>
      <c r="M63" s="1885"/>
      <c r="N63" s="1886">
        <v>23737382.710000008</v>
      </c>
      <c r="O63" s="1885"/>
      <c r="P63" s="1886">
        <v>346129961.45999956</v>
      </c>
      <c r="Q63" s="1888"/>
      <c r="AH63" s="247"/>
    </row>
    <row r="64" spans="1:35" s="342" customFormat="1" hidden="1">
      <c r="A64" s="1883" t="s">
        <v>153</v>
      </c>
      <c r="B64" s="1756">
        <v>0.16273178109487804</v>
      </c>
      <c r="C64" s="1758"/>
      <c r="D64" s="1757">
        <v>0.212128982916403</v>
      </c>
      <c r="E64" s="1758"/>
      <c r="F64" s="1757">
        <v>6.2142647259524279E-2</v>
      </c>
      <c r="G64" s="1758"/>
      <c r="H64" s="1757">
        <v>9.246472616913988E-2</v>
      </c>
      <c r="I64" s="1758"/>
      <c r="J64" s="1757"/>
      <c r="K64" s="1758"/>
      <c r="L64" s="1757">
        <v>0.15090059514682996</v>
      </c>
      <c r="M64" s="1758"/>
      <c r="N64" s="1757">
        <v>-7.2464035902656751E-2</v>
      </c>
      <c r="O64" s="1758"/>
      <c r="P64" s="1757">
        <v>0.19135021909912533</v>
      </c>
      <c r="Q64" s="1889"/>
      <c r="AH64" s="247"/>
    </row>
    <row r="65" spans="1:34" hidden="1">
      <c r="A65" s="1890" t="s">
        <v>154</v>
      </c>
      <c r="B65" s="1880"/>
      <c r="C65" s="1881"/>
      <c r="D65" s="1881"/>
      <c r="E65" s="1881"/>
      <c r="F65" s="1881"/>
      <c r="G65" s="1881"/>
      <c r="H65" s="1881"/>
      <c r="I65" s="1881"/>
      <c r="J65" s="1881"/>
      <c r="K65" s="1881"/>
      <c r="L65" s="1881"/>
      <c r="M65" s="1881"/>
      <c r="N65" s="1881"/>
      <c r="O65" s="1881"/>
      <c r="P65" s="1881"/>
      <c r="Q65" s="1882"/>
      <c r="AH65" s="307"/>
    </row>
    <row r="66" spans="1:34" s="1896" customFormat="1" hidden="1">
      <c r="A66" s="1891" t="s">
        <v>155</v>
      </c>
      <c r="B66" s="1892">
        <v>0</v>
      </c>
      <c r="C66" s="1893"/>
      <c r="D66" s="1894"/>
      <c r="E66" s="1893"/>
      <c r="F66" s="1894"/>
      <c r="G66" s="1893"/>
      <c r="H66" s="1894"/>
      <c r="I66" s="1893"/>
      <c r="J66" s="1894"/>
      <c r="K66" s="1893"/>
      <c r="L66" s="1894"/>
      <c r="M66" s="1893"/>
      <c r="N66" s="1894"/>
      <c r="O66" s="1893"/>
      <c r="P66" s="1894"/>
      <c r="Q66" s="1895"/>
      <c r="AH66" s="1897"/>
    </row>
    <row r="67" spans="1:34" s="1896" customFormat="1" hidden="1">
      <c r="A67" s="1898" t="s">
        <v>156</v>
      </c>
      <c r="B67" s="1899">
        <v>0</v>
      </c>
      <c r="C67" s="1900"/>
      <c r="D67" s="1901" t="e">
        <v>#REF!</v>
      </c>
      <c r="E67" s="1900"/>
      <c r="F67" s="1901" t="e">
        <v>#REF!</v>
      </c>
      <c r="G67" s="1900"/>
      <c r="H67" s="1901" t="e">
        <v>#REF!</v>
      </c>
      <c r="I67" s="1900"/>
      <c r="J67" s="1901"/>
      <c r="K67" s="1900"/>
      <c r="L67" s="1901" t="e">
        <v>#REF!</v>
      </c>
      <c r="M67" s="1900"/>
      <c r="N67" s="1901" t="e">
        <v>#REF!</v>
      </c>
      <c r="O67" s="1900"/>
      <c r="P67" s="1901" t="e">
        <v>#REF!</v>
      </c>
      <c r="Q67" s="1902"/>
      <c r="AH67" s="1897"/>
    </row>
    <row r="68" spans="1:34" s="1896" customFormat="1" hidden="1">
      <c r="A68" s="1903"/>
      <c r="B68" s="1904"/>
      <c r="C68" s="1905"/>
      <c r="D68" s="1905"/>
      <c r="E68" s="1905"/>
      <c r="F68" s="1905"/>
      <c r="G68" s="1905"/>
      <c r="H68" s="1905"/>
      <c r="I68" s="1905"/>
      <c r="J68" s="1905"/>
      <c r="K68" s="1905"/>
      <c r="L68" s="1905"/>
      <c r="M68" s="1905"/>
      <c r="N68" s="1905"/>
      <c r="O68" s="1905"/>
      <c r="P68" s="1905"/>
      <c r="Q68" s="1906"/>
      <c r="AH68" s="1897"/>
    </row>
    <row r="69" spans="1:34" ht="30" customHeight="1">
      <c r="A69" s="1907"/>
      <c r="B69" s="1908"/>
      <c r="C69" s="1907"/>
      <c r="D69" s="1908"/>
      <c r="E69" s="1907"/>
      <c r="F69" s="1908"/>
      <c r="G69" s="1907"/>
      <c r="H69" s="1908"/>
      <c r="I69" s="1907"/>
      <c r="J69" s="1908"/>
      <c r="K69" s="1907"/>
      <c r="L69" s="1908"/>
      <c r="M69" s="1907"/>
      <c r="N69" s="1907"/>
      <c r="O69" s="1907"/>
      <c r="P69" s="1907"/>
      <c r="Q69" s="1907"/>
    </row>
    <row r="70" spans="1:34" ht="15">
      <c r="A70" s="1909" t="s">
        <v>172</v>
      </c>
      <c r="B70" s="1778">
        <v>28530236.16166665</v>
      </c>
      <c r="C70" s="1779"/>
      <c r="D70" s="1778">
        <v>2015693.7400000009</v>
      </c>
      <c r="E70" s="1910"/>
      <c r="F70" s="1778">
        <v>1992928.9050000005</v>
      </c>
      <c r="G70" s="1779"/>
      <c r="H70" s="1778">
        <v>57569.965000000055</v>
      </c>
      <c r="I70" s="1779"/>
      <c r="J70" s="1778">
        <v>75653.399166666655</v>
      </c>
      <c r="K70" s="1779"/>
      <c r="L70" s="1778">
        <v>32672082.170833301</v>
      </c>
      <c r="M70" s="1779"/>
      <c r="N70" s="1778">
        <v>0</v>
      </c>
      <c r="O70" s="1779"/>
      <c r="P70" s="1778">
        <v>32672082.170833293</v>
      </c>
      <c r="Q70" s="1779"/>
      <c r="R70" s="172"/>
      <c r="S70" s="172"/>
      <c r="T70" s="172"/>
      <c r="U70" s="172"/>
      <c r="V70" s="172"/>
      <c r="W70" s="172"/>
      <c r="X70" s="172"/>
      <c r="Y70" s="172"/>
      <c r="Z70" s="172"/>
      <c r="AA70" s="172"/>
      <c r="AB70" s="172"/>
      <c r="AC70" s="172"/>
      <c r="AD70" s="172"/>
      <c r="AE70" s="172"/>
      <c r="AF70" s="172"/>
      <c r="AG70" s="172"/>
      <c r="AH70" s="1800"/>
    </row>
    <row r="71" spans="1:34" ht="13" customHeight="1">
      <c r="A71" s="1909" t="s">
        <v>173</v>
      </c>
      <c r="B71" s="1911">
        <v>2853023.6161666652</v>
      </c>
      <c r="C71" s="1912"/>
      <c r="D71" s="1911">
        <v>201569.3740000001</v>
      </c>
      <c r="E71" s="1913"/>
      <c r="F71" s="1911">
        <v>199292.89050000007</v>
      </c>
      <c r="G71" s="1912"/>
      <c r="H71" s="1911">
        <v>5756.9965000000057</v>
      </c>
      <c r="I71" s="1912"/>
      <c r="J71" s="1911">
        <v>7565.3399166666659</v>
      </c>
      <c r="K71" s="171"/>
      <c r="L71" s="1911">
        <v>3267208.2170833303</v>
      </c>
      <c r="M71" s="171"/>
      <c r="N71" s="1911">
        <v>0</v>
      </c>
      <c r="O71" s="171"/>
      <c r="P71" s="1911">
        <v>3267208.2170833293</v>
      </c>
      <c r="Q71" s="171"/>
      <c r="R71" s="172"/>
      <c r="S71" s="172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  <c r="AD71" s="172"/>
      <c r="AE71" s="172"/>
      <c r="AF71" s="172"/>
      <c r="AG71" s="172"/>
      <c r="AH71" s="1800"/>
    </row>
    <row r="72" spans="1:34" ht="15">
      <c r="A72" s="1909" t="s">
        <v>174</v>
      </c>
      <c r="B72" s="1911">
        <v>34236283.393999979</v>
      </c>
      <c r="C72" s="1912"/>
      <c r="D72" s="1911">
        <v>2418832.4880000013</v>
      </c>
      <c r="E72" s="1913"/>
      <c r="F72" s="1911">
        <v>2391514.6860000007</v>
      </c>
      <c r="G72" s="1912"/>
      <c r="H72" s="1911">
        <v>69083.958000000071</v>
      </c>
      <c r="I72" s="1912"/>
      <c r="J72" s="1911">
        <v>90784.078999999998</v>
      </c>
      <c r="K72" s="171"/>
      <c r="L72" s="1911">
        <v>39206498.604999959</v>
      </c>
      <c r="M72" s="171"/>
      <c r="N72" s="1911">
        <v>0</v>
      </c>
      <c r="O72" s="171"/>
      <c r="P72" s="1911">
        <v>39206498.604999952</v>
      </c>
      <c r="Q72" s="171"/>
      <c r="R72" s="172"/>
      <c r="S72" s="172"/>
      <c r="T72" s="172"/>
      <c r="U72" s="172"/>
      <c r="V72" s="172"/>
      <c r="W72" s="172"/>
      <c r="X72" s="172"/>
      <c r="Y72" s="172"/>
      <c r="Z72" s="172"/>
      <c r="AA72" s="172"/>
      <c r="AB72" s="172"/>
      <c r="AC72" s="172"/>
      <c r="AD72" s="172"/>
      <c r="AE72" s="172"/>
      <c r="AF72" s="172"/>
      <c r="AG72" s="172"/>
      <c r="AH72" s="1800"/>
    </row>
    <row r="73" spans="1:34" ht="15">
      <c r="A73" s="1909" t="s">
        <v>175</v>
      </c>
      <c r="B73" s="1782">
        <v>0</v>
      </c>
      <c r="C73" s="1783"/>
      <c r="D73" s="1782">
        <v>3390465.8320000046</v>
      </c>
      <c r="E73" s="1914"/>
      <c r="F73" s="1782">
        <v>5710250.1959999902</v>
      </c>
      <c r="G73" s="1783"/>
      <c r="H73" s="1782">
        <v>87728.440000000031</v>
      </c>
      <c r="I73" s="1783"/>
      <c r="J73" s="1782">
        <v>0</v>
      </c>
      <c r="K73" s="171"/>
      <c r="L73" s="1782">
        <v>0</v>
      </c>
      <c r="M73" s="171"/>
      <c r="N73" s="1782">
        <v>0</v>
      </c>
      <c r="O73" s="171"/>
      <c r="P73" s="1782">
        <v>9188444.4679999948</v>
      </c>
      <c r="Q73" s="172"/>
      <c r="R73" s="341">
        <v>3.7834979593753815E-10</v>
      </c>
      <c r="S73" s="172"/>
      <c r="T73" s="172"/>
      <c r="U73" s="172"/>
      <c r="V73" s="172"/>
      <c r="W73" s="172"/>
      <c r="X73" s="172"/>
      <c r="Y73" s="172"/>
      <c r="Z73" s="172"/>
      <c r="AA73" s="172"/>
      <c r="AB73" s="172"/>
      <c r="AC73" s="172"/>
      <c r="AD73" s="172"/>
      <c r="AE73" s="172"/>
      <c r="AF73" s="172"/>
      <c r="AG73" s="172"/>
      <c r="AH73" s="1800"/>
    </row>
    <row r="74" spans="1:34" ht="15">
      <c r="A74" s="1789" t="s">
        <v>176</v>
      </c>
      <c r="B74" s="1915">
        <v>34236283.393999979</v>
      </c>
      <c r="C74" s="388"/>
      <c r="D74" s="1915">
        <v>-971633.3440000033</v>
      </c>
      <c r="E74" s="1916"/>
      <c r="F74" s="1915">
        <v>-3318735.5099999895</v>
      </c>
      <c r="G74" s="388"/>
      <c r="H74" s="1915">
        <v>-18644.48199999996</v>
      </c>
      <c r="I74" s="388"/>
      <c r="J74" s="1915">
        <v>90784.078999999998</v>
      </c>
      <c r="K74" s="171"/>
      <c r="L74" s="1915">
        <v>39206498.604999959</v>
      </c>
      <c r="M74" s="171"/>
      <c r="N74" s="1915">
        <v>0</v>
      </c>
      <c r="O74" s="171"/>
      <c r="P74" s="1915">
        <v>30018054.136999957</v>
      </c>
      <c r="Q74" s="171"/>
      <c r="R74" s="172"/>
      <c r="S74" s="172"/>
      <c r="T74" s="172"/>
      <c r="U74" s="172"/>
      <c r="V74" s="172"/>
      <c r="W74" s="172"/>
      <c r="X74" s="172"/>
      <c r="Y74" s="172"/>
      <c r="Z74" s="172"/>
      <c r="AA74" s="172"/>
      <c r="AB74" s="172"/>
      <c r="AC74" s="172"/>
      <c r="AD74" s="172"/>
      <c r="AE74" s="172"/>
      <c r="AF74" s="172"/>
      <c r="AG74" s="172"/>
      <c r="AH74" s="1800"/>
    </row>
    <row r="75" spans="1:34" ht="15">
      <c r="A75" s="1789" t="s">
        <v>177</v>
      </c>
      <c r="B75" s="1917">
        <v>0</v>
      </c>
      <c r="C75" s="388"/>
      <c r="D75" s="1787">
        <v>21.402656223553393</v>
      </c>
      <c r="E75" s="1916"/>
      <c r="F75" s="1787">
        <v>12.564325225233992</v>
      </c>
      <c r="G75" s="388"/>
      <c r="H75" s="1787">
        <v>23.624251610994126</v>
      </c>
      <c r="I75" s="388"/>
      <c r="J75" s="1917">
        <v>0</v>
      </c>
      <c r="K75" s="171"/>
      <c r="L75" s="1917">
        <v>0</v>
      </c>
      <c r="M75" s="171"/>
      <c r="N75" s="1917">
        <v>0</v>
      </c>
      <c r="O75" s="171"/>
      <c r="P75" s="1787">
        <v>128.00806080357313</v>
      </c>
      <c r="Q75" s="171"/>
      <c r="R75" s="172"/>
      <c r="S75" s="172"/>
      <c r="T75" s="172"/>
      <c r="U75" s="172"/>
      <c r="V75" s="172"/>
      <c r="W75" s="172"/>
      <c r="X75" s="172"/>
      <c r="Y75" s="172"/>
      <c r="Z75" s="172"/>
      <c r="AA75" s="172"/>
      <c r="AB75" s="172"/>
      <c r="AC75" s="172"/>
      <c r="AD75" s="172"/>
      <c r="AE75" s="172"/>
      <c r="AF75" s="172"/>
      <c r="AG75" s="172"/>
      <c r="AH75" s="1800"/>
    </row>
    <row r="76" spans="1:34" ht="15">
      <c r="A76" s="1789" t="s">
        <v>178</v>
      </c>
      <c r="B76" s="1915">
        <v>34236283.393999979</v>
      </c>
      <c r="C76" s="388"/>
      <c r="D76" s="1915">
        <v>2418832.4880000013</v>
      </c>
      <c r="E76" s="1916"/>
      <c r="F76" s="1915">
        <v>2391514.6860000007</v>
      </c>
      <c r="G76" s="388"/>
      <c r="H76" s="1915">
        <v>69083.958000000071</v>
      </c>
      <c r="I76" s="388"/>
      <c r="J76" s="1915">
        <v>90784.078999999998</v>
      </c>
      <c r="K76" s="171"/>
      <c r="L76" s="1915">
        <v>39206498.604999959</v>
      </c>
      <c r="M76" s="171"/>
      <c r="N76" s="1915">
        <v>0</v>
      </c>
      <c r="O76" s="171"/>
      <c r="P76" s="1915">
        <v>39206498.604999952</v>
      </c>
      <c r="Q76" s="171"/>
      <c r="R76" s="172"/>
      <c r="S76" s="172"/>
      <c r="T76" s="172"/>
      <c r="U76" s="172"/>
      <c r="V76" s="172"/>
      <c r="W76" s="172"/>
      <c r="X76" s="172"/>
      <c r="Y76" s="172"/>
      <c r="Z76" s="172"/>
      <c r="AA76" s="172"/>
      <c r="AB76" s="172"/>
      <c r="AC76" s="172"/>
      <c r="AD76" s="172"/>
      <c r="AE76" s="172"/>
      <c r="AF76" s="172"/>
      <c r="AG76" s="172"/>
      <c r="AH76" s="1800"/>
    </row>
    <row r="77" spans="1:34" ht="15">
      <c r="A77" s="1789" t="s">
        <v>179</v>
      </c>
      <c r="B77" s="1917">
        <v>0</v>
      </c>
      <c r="C77" s="388"/>
      <c r="D77" s="1787">
        <v>21.402656223553393</v>
      </c>
      <c r="E77" s="1916"/>
      <c r="F77" s="1787">
        <v>12.564325225233992</v>
      </c>
      <c r="G77" s="388"/>
      <c r="H77" s="1787">
        <v>23.624251610994126</v>
      </c>
      <c r="I77" s="388"/>
      <c r="J77" s="1917">
        <v>0</v>
      </c>
      <c r="K77" s="171"/>
      <c r="L77" s="1917">
        <v>0</v>
      </c>
      <c r="M77" s="171"/>
      <c r="N77" s="1917">
        <v>0</v>
      </c>
      <c r="O77" s="171"/>
      <c r="P77" s="1787">
        <v>128.00806080357313</v>
      </c>
      <c r="Q77" s="171"/>
      <c r="R77" s="172"/>
      <c r="S77" s="172"/>
      <c r="T77" s="172"/>
      <c r="U77" s="172"/>
      <c r="V77" s="172"/>
      <c r="W77" s="172"/>
      <c r="X77" s="172"/>
      <c r="Y77" s="172"/>
      <c r="Z77" s="172"/>
      <c r="AA77" s="172"/>
      <c r="AB77" s="172"/>
      <c r="AC77" s="172"/>
      <c r="AD77" s="172"/>
      <c r="AE77" s="172"/>
      <c r="AF77" s="172"/>
      <c r="AG77" s="172"/>
      <c r="AH77" s="1800"/>
    </row>
    <row r="78" spans="1:34" ht="15">
      <c r="A78" s="388"/>
      <c r="B78" s="388"/>
      <c r="C78" s="388"/>
      <c r="D78" s="388"/>
      <c r="E78" s="388"/>
      <c r="F78" s="388"/>
      <c r="G78" s="388"/>
      <c r="H78" s="388"/>
      <c r="I78" s="388"/>
      <c r="J78" s="388"/>
      <c r="K78" s="171"/>
      <c r="L78" s="388"/>
      <c r="M78" s="171"/>
      <c r="N78" s="388"/>
      <c r="O78" s="171"/>
      <c r="P78" s="388"/>
      <c r="Q78" s="171"/>
      <c r="R78" s="172"/>
      <c r="S78" s="172"/>
      <c r="T78" s="172"/>
      <c r="U78" s="172"/>
      <c r="V78" s="172"/>
      <c r="W78" s="172"/>
      <c r="X78" s="172"/>
      <c r="Y78" s="172"/>
      <c r="Z78" s="172"/>
      <c r="AA78" s="172"/>
      <c r="AB78" s="172"/>
      <c r="AC78" s="172"/>
      <c r="AD78" s="172"/>
      <c r="AE78" s="172"/>
      <c r="AF78" s="172"/>
      <c r="AG78" s="172"/>
      <c r="AH78" s="1800"/>
    </row>
    <row r="79" spans="1:34" ht="15">
      <c r="A79" s="388"/>
      <c r="B79" s="388"/>
      <c r="C79" s="388"/>
      <c r="D79" s="388"/>
      <c r="E79" s="388"/>
      <c r="F79" s="388"/>
      <c r="G79" s="388"/>
      <c r="H79" s="388"/>
      <c r="I79" s="388"/>
      <c r="J79" s="388"/>
      <c r="K79" s="171"/>
      <c r="L79" s="388"/>
      <c r="M79" s="171"/>
      <c r="N79" s="388"/>
      <c r="O79" s="171"/>
      <c r="P79" s="388"/>
      <c r="Q79" s="171"/>
      <c r="R79" s="172"/>
      <c r="S79" s="172"/>
      <c r="T79" s="172"/>
      <c r="U79" s="172"/>
      <c r="V79" s="172"/>
      <c r="W79" s="172"/>
      <c r="X79" s="172"/>
      <c r="Y79" s="172"/>
      <c r="Z79" s="172"/>
      <c r="AA79" s="172"/>
      <c r="AB79" s="172"/>
      <c r="AC79" s="172"/>
      <c r="AD79" s="172"/>
      <c r="AE79" s="172"/>
      <c r="AF79" s="172"/>
      <c r="AG79" s="172"/>
      <c r="AH79" s="1800"/>
    </row>
    <row r="80" spans="1:34" ht="15" hidden="1">
      <c r="A80" s="1789" t="s">
        <v>187</v>
      </c>
      <c r="B80" s="1915">
        <v>0</v>
      </c>
      <c r="C80" s="388"/>
      <c r="D80" s="1915">
        <v>0</v>
      </c>
      <c r="E80" s="388"/>
      <c r="F80" s="1915">
        <v>0</v>
      </c>
      <c r="G80" s="388"/>
      <c r="H80" s="1915">
        <v>0</v>
      </c>
      <c r="I80" s="388"/>
      <c r="J80" s="1915">
        <v>0</v>
      </c>
      <c r="K80" s="171"/>
      <c r="L80" s="1915">
        <v>0</v>
      </c>
      <c r="M80" s="171"/>
      <c r="N80" s="1915">
        <v>0</v>
      </c>
      <c r="O80" s="171"/>
      <c r="P80" s="1915">
        <v>0</v>
      </c>
      <c r="Q80" s="171"/>
      <c r="R80" s="172"/>
      <c r="S80" s="172"/>
      <c r="T80" s="172"/>
      <c r="U80" s="172"/>
      <c r="V80" s="172"/>
      <c r="W80" s="172"/>
      <c r="X80" s="172"/>
      <c r="Y80" s="172"/>
      <c r="Z80" s="172"/>
      <c r="AA80" s="172"/>
      <c r="AB80" s="172"/>
      <c r="AC80" s="172"/>
      <c r="AD80" s="172"/>
      <c r="AE80" s="172"/>
      <c r="AF80" s="172"/>
      <c r="AG80" s="172"/>
      <c r="AH80" s="1800"/>
    </row>
    <row r="81" spans="1:34" ht="15">
      <c r="A81" s="388"/>
      <c r="B81" s="388"/>
      <c r="C81" s="388"/>
      <c r="D81" s="171"/>
      <c r="E81" s="388"/>
      <c r="F81" s="1918"/>
      <c r="G81" s="388"/>
      <c r="H81" s="1918"/>
      <c r="I81" s="388"/>
      <c r="J81" s="171"/>
      <c r="K81" s="171"/>
      <c r="L81" s="171"/>
      <c r="M81" s="171"/>
      <c r="N81" s="171"/>
      <c r="O81" s="171"/>
      <c r="P81" s="171"/>
      <c r="Q81" s="171"/>
      <c r="R81" s="17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  <c r="AC81" s="172"/>
      <c r="AD81" s="172"/>
      <c r="AE81" s="172"/>
      <c r="AF81" s="172"/>
      <c r="AG81" s="172"/>
      <c r="AH81" s="1800"/>
    </row>
    <row r="82" spans="1:34">
      <c r="AH82" s="307"/>
    </row>
    <row r="83" spans="1:34">
      <c r="P83" s="324"/>
      <c r="AH83" s="307"/>
    </row>
    <row r="84" spans="1:34">
      <c r="B84" s="1919"/>
      <c r="D84" s="1919"/>
      <c r="F84" s="1919"/>
      <c r="H84" s="324"/>
      <c r="AH84" s="307"/>
    </row>
    <row r="85" spans="1:34">
      <c r="AH85" s="307"/>
    </row>
    <row r="86" spans="1:34">
      <c r="H86" s="324"/>
      <c r="AH86" s="307"/>
    </row>
    <row r="87" spans="1:34">
      <c r="N87" s="469"/>
      <c r="AH87" s="307"/>
    </row>
    <row r="88" spans="1:34">
      <c r="H88" s="464"/>
      <c r="AH88" s="307"/>
    </row>
    <row r="89" spans="1:34">
      <c r="H89" s="965"/>
      <c r="AH89" s="307"/>
    </row>
    <row r="90" spans="1:34">
      <c r="AH90" s="307"/>
    </row>
    <row r="91" spans="1:34">
      <c r="AH91" s="307"/>
    </row>
    <row r="92" spans="1:34">
      <c r="AH92" s="307"/>
    </row>
    <row r="93" spans="1:34">
      <c r="AH93" s="307"/>
    </row>
    <row r="94" spans="1:34">
      <c r="AH94" s="307"/>
    </row>
    <row r="95" spans="1:34">
      <c r="AH95" s="307"/>
    </row>
    <row r="96" spans="1:34">
      <c r="AH96" s="307"/>
    </row>
    <row r="97" spans="34:34">
      <c r="AH97" s="307"/>
    </row>
    <row r="98" spans="34:34">
      <c r="AH98" s="307"/>
    </row>
    <row r="99" spans="34:34">
      <c r="AH99" s="307"/>
    </row>
    <row r="100" spans="34:34">
      <c r="AH100" s="307"/>
    </row>
    <row r="101" spans="34:34">
      <c r="AH101" s="307"/>
    </row>
    <row r="102" spans="34:34">
      <c r="AH102" s="307"/>
    </row>
    <row r="103" spans="34:34">
      <c r="AH103" s="307"/>
    </row>
    <row r="104" spans="34:34">
      <c r="AH104" s="307"/>
    </row>
    <row r="105" spans="34:34">
      <c r="AH105" s="307"/>
    </row>
    <row r="106" spans="34:34">
      <c r="AH106" s="307"/>
    </row>
    <row r="107" spans="34:34">
      <c r="AH107" s="307"/>
    </row>
  </sheetData>
  <mergeCells count="8">
    <mergeCell ref="N10:O10"/>
    <mergeCell ref="P10:Q10"/>
    <mergeCell ref="B10:C10"/>
    <mergeCell ref="D10:E10"/>
    <mergeCell ref="F10:G10"/>
    <mergeCell ref="H10:I10"/>
    <mergeCell ref="J10:K10"/>
    <mergeCell ref="L10:M10"/>
  </mergeCells>
  <hyperlinks>
    <hyperlink ref="P1" location="INDICE!A10" tooltip="REGRESAR AL MENU PRINCIPAL" display="INDICE" xr:uid="{05EC2818-B4A2-4DB9-B61D-796F43297E03}"/>
  </hyperlinks>
  <printOptions horizontalCentered="1" verticalCentered="1"/>
  <pageMargins left="0.11811023622047245" right="0.11811023622047245" top="0.15748031496062992" bottom="0.51181102362204722" header="0.15748031496062992" footer="0.23622047244094491"/>
  <pageSetup scale="72" orientation="landscape" verticalDpi="300" r:id="rId1"/>
  <headerFooter alignWithMargins="0">
    <oddFooter xml:space="preserve">&amp;LDocumento controlado por medios electronicos. Para uso exclusivo de Productos Innovador, SA de CV.
&amp;R&amp;A
Edicion 01. 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45D83-7021-43D1-A12E-426968EB3EAA}">
  <sheetPr>
    <pageSetUpPr fitToPage="1"/>
  </sheetPr>
  <dimension ref="A1:BM54"/>
  <sheetViews>
    <sheetView zoomScaleNormal="100" workbookViewId="0">
      <selection activeCell="A18" sqref="A18"/>
    </sheetView>
  </sheetViews>
  <sheetFormatPr baseColWidth="10" defaultColWidth="10.1640625" defaultRowHeight="13"/>
  <cols>
    <col min="1" max="1" width="33" style="173" customWidth="1"/>
    <col min="2" max="2" width="16.5" style="173" customWidth="1"/>
    <col min="3" max="3" width="8.5" style="173" customWidth="1"/>
    <col min="4" max="4" width="16.5" style="173" customWidth="1"/>
    <col min="5" max="5" width="8.5" style="173" customWidth="1"/>
    <col min="6" max="6" width="16.5" style="173" customWidth="1"/>
    <col min="7" max="7" width="8.5" style="173" customWidth="1"/>
    <col min="8" max="8" width="16.5" style="173" customWidth="1"/>
    <col min="9" max="9" width="8.5" style="173" customWidth="1"/>
    <col min="10" max="10" width="16.5" style="173" customWidth="1"/>
    <col min="11" max="11" width="8.5" style="173" customWidth="1"/>
    <col min="12" max="12" width="16.5" style="173" customWidth="1"/>
    <col min="13" max="13" width="8.5" style="173" customWidth="1"/>
    <col min="14" max="14" width="16.5" style="173" customWidth="1"/>
    <col min="15" max="15" width="8.5" style="173" customWidth="1"/>
    <col min="16" max="16" width="14.83203125" style="173" customWidth="1"/>
    <col min="17" max="17" width="8.5" style="173" customWidth="1"/>
    <col min="18" max="18" width="14.83203125" style="173" customWidth="1"/>
    <col min="19" max="19" width="8.5" style="173" customWidth="1"/>
    <col min="20" max="20" width="14.83203125" style="173" customWidth="1"/>
    <col min="21" max="21" width="8.5" style="173" customWidth="1"/>
    <col min="22" max="22" width="14.83203125" style="173" customWidth="1"/>
    <col min="23" max="23" width="8.5" style="173" customWidth="1"/>
    <col min="24" max="24" width="14.83203125" style="173" customWidth="1"/>
    <col min="25" max="25" width="8.5" style="173" customWidth="1"/>
    <col min="26" max="26" width="14.83203125" style="173" customWidth="1"/>
    <col min="27" max="27" width="8.5" style="173" customWidth="1"/>
    <col min="28" max="28" width="10.1640625" style="173"/>
    <col min="29" max="29" width="14.1640625" style="173" bestFit="1" customWidth="1"/>
    <col min="30" max="53" width="10.1640625" style="173"/>
    <col min="54" max="64" width="0" style="173" hidden="1" customWidth="1"/>
    <col min="65" max="16384" width="10.1640625" style="173"/>
  </cols>
  <sheetData>
    <row r="1" spans="1:27" s="518" customFormat="1" ht="13.75" customHeight="1">
      <c r="A1" s="87" t="s">
        <v>188</v>
      </c>
      <c r="B1" s="845"/>
      <c r="C1" s="845"/>
      <c r="D1" s="845"/>
      <c r="E1" s="845"/>
      <c r="F1" s="845"/>
      <c r="G1" s="845"/>
      <c r="H1" s="845"/>
      <c r="I1" s="845"/>
      <c r="J1" s="845"/>
      <c r="K1" s="845"/>
      <c r="L1" s="845"/>
      <c r="M1" s="845"/>
      <c r="N1" s="845"/>
      <c r="O1" s="845"/>
      <c r="P1" s="845"/>
      <c r="Q1" s="845"/>
      <c r="R1" s="845"/>
      <c r="S1" s="845"/>
      <c r="T1" s="845"/>
      <c r="U1" s="845"/>
      <c r="V1" s="845"/>
      <c r="W1" s="845"/>
      <c r="X1" s="845"/>
      <c r="Y1" s="845"/>
      <c r="Z1" s="69" t="s">
        <v>72</v>
      </c>
      <c r="AA1" s="845"/>
    </row>
    <row r="2" spans="1:27" s="522" customFormat="1" ht="13.75" customHeight="1">
      <c r="A2" s="844"/>
      <c r="B2" s="844"/>
      <c r="C2" s="844"/>
      <c r="D2" s="844"/>
      <c r="E2" s="844"/>
      <c r="F2" s="844"/>
      <c r="G2" s="844"/>
      <c r="H2" s="844"/>
      <c r="I2" s="844"/>
      <c r="J2" s="844"/>
      <c r="K2" s="844"/>
      <c r="L2" s="844"/>
      <c r="M2" s="844"/>
      <c r="N2" s="844"/>
      <c r="O2" s="844"/>
      <c r="P2" s="844"/>
      <c r="Q2" s="844"/>
      <c r="R2" s="844"/>
      <c r="S2" s="844"/>
      <c r="T2" s="844"/>
      <c r="U2" s="844"/>
      <c r="V2" s="844"/>
      <c r="W2" s="844"/>
      <c r="X2" s="844"/>
      <c r="Y2" s="844"/>
      <c r="Z2" s="844"/>
      <c r="AA2" s="844"/>
    </row>
    <row r="3" spans="1:27" s="522" customFormat="1" ht="13.75" customHeight="1">
      <c r="A3" s="844"/>
      <c r="B3" s="844"/>
      <c r="C3" s="844"/>
      <c r="D3" s="844"/>
      <c r="E3" s="844"/>
      <c r="F3" s="844"/>
      <c r="G3" s="844"/>
      <c r="H3" s="844"/>
      <c r="I3" s="844"/>
      <c r="J3" s="844"/>
      <c r="K3" s="844"/>
      <c r="L3" s="844"/>
      <c r="M3" s="844"/>
      <c r="N3" s="844"/>
      <c r="O3" s="844"/>
      <c r="P3" s="844"/>
      <c r="Q3" s="844"/>
      <c r="R3" s="844"/>
      <c r="S3" s="844"/>
      <c r="T3" s="844"/>
      <c r="U3" s="844"/>
      <c r="V3" s="844"/>
      <c r="W3" s="844"/>
      <c r="X3" s="844"/>
      <c r="Y3" s="844"/>
      <c r="Z3" s="844"/>
      <c r="AA3" s="844"/>
    </row>
    <row r="4" spans="1:27" s="342" customFormat="1" ht="13.75" customHeight="1">
      <c r="A4" s="477"/>
      <c r="B4" s="477"/>
      <c r="C4" s="477"/>
      <c r="D4" s="477"/>
      <c r="E4" s="477"/>
      <c r="F4" s="477"/>
      <c r="G4" s="477"/>
      <c r="H4" s="477"/>
      <c r="I4" s="477"/>
      <c r="J4" s="477"/>
      <c r="K4" s="477"/>
      <c r="L4" s="477"/>
      <c r="M4" s="477"/>
      <c r="N4" s="477"/>
      <c r="O4" s="477"/>
      <c r="P4" s="477"/>
      <c r="Q4" s="477"/>
      <c r="R4" s="477"/>
      <c r="S4" s="477"/>
      <c r="T4" s="477"/>
      <c r="U4" s="477"/>
      <c r="V4" s="477"/>
      <c r="W4" s="477"/>
      <c r="X4" s="477"/>
      <c r="Y4" s="477"/>
      <c r="Z4" s="477"/>
      <c r="AA4" s="477"/>
    </row>
    <row r="5" spans="1:27" s="8" customFormat="1" ht="20.25" customHeight="1">
      <c r="A5" s="850"/>
      <c r="B5" s="678" t="s">
        <v>189</v>
      </c>
      <c r="C5" s="850"/>
      <c r="D5" s="850"/>
      <c r="E5" s="850"/>
      <c r="F5" s="850"/>
      <c r="G5" s="850"/>
      <c r="H5" s="850"/>
      <c r="I5" s="850"/>
      <c r="J5" s="850"/>
      <c r="K5" s="850"/>
      <c r="L5" s="850"/>
      <c r="M5" s="850"/>
      <c r="N5" s="850"/>
      <c r="O5" s="850"/>
      <c r="P5" s="850"/>
      <c r="Q5" s="850"/>
      <c r="R5" s="850"/>
      <c r="S5" s="850"/>
      <c r="T5" s="850"/>
      <c r="U5" s="850"/>
      <c r="V5" s="850"/>
      <c r="W5" s="850"/>
      <c r="X5" s="850"/>
      <c r="Y5" s="850"/>
      <c r="Z5" s="850"/>
      <c r="AA5" s="850"/>
    </row>
    <row r="6" spans="1:27" s="64" customFormat="1" ht="2.25" customHeight="1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 spans="1:27" s="64" customFormat="1" ht="1" customHeight="1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 spans="1:27" s="64" customFormat="1" ht="2.25" customHeight="1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</row>
    <row r="9" spans="1:27" s="64" customFormat="1" ht="25.25" customHeight="1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</row>
    <row r="10" spans="1:27" ht="30" customHeight="1">
      <c r="A10" s="1622" t="s">
        <v>79</v>
      </c>
      <c r="B10" s="2958" t="s">
        <v>101</v>
      </c>
      <c r="C10" s="2959"/>
      <c r="D10" s="2958" t="s">
        <v>102</v>
      </c>
      <c r="E10" s="2959"/>
      <c r="F10" s="2958" t="s">
        <v>103</v>
      </c>
      <c r="G10" s="2959"/>
      <c r="H10" s="2958" t="s">
        <v>104</v>
      </c>
      <c r="I10" s="2959"/>
      <c r="J10" s="2958" t="s">
        <v>105</v>
      </c>
      <c r="K10" s="2959"/>
      <c r="L10" s="2958" t="s">
        <v>106</v>
      </c>
      <c r="M10" s="2959"/>
      <c r="N10" s="2958" t="s">
        <v>107</v>
      </c>
      <c r="O10" s="2959"/>
      <c r="P10" s="2958" t="s">
        <v>108</v>
      </c>
      <c r="Q10" s="2959"/>
      <c r="R10" s="2958" t="s">
        <v>109</v>
      </c>
      <c r="S10" s="2959"/>
      <c r="T10" s="2958" t="s">
        <v>110</v>
      </c>
      <c r="U10" s="2959"/>
      <c r="V10" s="2958" t="s">
        <v>111</v>
      </c>
      <c r="W10" s="2959"/>
      <c r="X10" s="2958" t="s">
        <v>112</v>
      </c>
      <c r="Y10" s="2959"/>
      <c r="Z10" s="2962" t="s">
        <v>166</v>
      </c>
      <c r="AA10" s="2959"/>
    </row>
    <row r="11" spans="1:27">
      <c r="A11" s="2349"/>
      <c r="B11" s="2350"/>
      <c r="C11" s="2350"/>
      <c r="D11" s="2350"/>
      <c r="E11" s="2350"/>
      <c r="F11" s="2350"/>
      <c r="G11" s="2350"/>
      <c r="H11" s="2350"/>
      <c r="I11" s="2350"/>
      <c r="J11" s="2350"/>
      <c r="K11" s="2350"/>
      <c r="L11" s="2350"/>
      <c r="M11" s="2350"/>
      <c r="N11" s="2350"/>
      <c r="O11" s="2350"/>
      <c r="P11" s="2350"/>
      <c r="Q11" s="2350"/>
      <c r="R11" s="2350"/>
      <c r="S11" s="2350"/>
      <c r="T11" s="2350"/>
      <c r="U11" s="2350"/>
      <c r="V11" s="2350"/>
      <c r="W11" s="2350"/>
      <c r="X11" s="2350"/>
      <c r="Y11" s="2350"/>
      <c r="Z11" s="2350"/>
      <c r="AA11" s="2350"/>
    </row>
    <row r="12" spans="1:27">
      <c r="A12" s="2351" t="s">
        <v>116</v>
      </c>
      <c r="B12" s="2352">
        <v>6562000</v>
      </c>
      <c r="C12" s="2352"/>
      <c r="D12" s="2352">
        <v>6562000</v>
      </c>
      <c r="E12" s="2352"/>
      <c r="F12" s="2352">
        <v>8530600</v>
      </c>
      <c r="G12" s="2352"/>
      <c r="H12" s="2352">
        <v>12467800</v>
      </c>
      <c r="I12" s="2352"/>
      <c r="J12" s="2352">
        <v>8530600</v>
      </c>
      <c r="K12" s="2352"/>
      <c r="L12" s="2352">
        <v>8530600</v>
      </c>
      <c r="M12" s="2352"/>
      <c r="N12" s="2352">
        <v>8530600</v>
      </c>
      <c r="O12" s="2352"/>
      <c r="P12" s="2352">
        <v>8530600</v>
      </c>
      <c r="Q12" s="2352"/>
      <c r="R12" s="2352">
        <v>8530600</v>
      </c>
      <c r="S12" s="2352"/>
      <c r="T12" s="2352">
        <v>8530600</v>
      </c>
      <c r="U12" s="2352"/>
      <c r="V12" s="2352">
        <v>8530600</v>
      </c>
      <c r="W12" s="2352"/>
      <c r="X12" s="2352">
        <v>8530600</v>
      </c>
      <c r="Y12" s="2352"/>
      <c r="Z12" s="2352">
        <v>102367200</v>
      </c>
      <c r="AA12" s="2352"/>
    </row>
    <row r="13" spans="1:27">
      <c r="A13" s="2353" t="s">
        <v>117</v>
      </c>
      <c r="B13" s="2354"/>
      <c r="C13" s="2355">
        <v>0</v>
      </c>
      <c r="D13" s="2354"/>
      <c r="E13" s="2355">
        <v>0</v>
      </c>
      <c r="F13" s="2354"/>
      <c r="G13" s="2355">
        <v>0</v>
      </c>
      <c r="H13" s="2354"/>
      <c r="I13" s="2355">
        <v>0</v>
      </c>
      <c r="J13" s="2354"/>
      <c r="K13" s="2355">
        <v>0</v>
      </c>
      <c r="L13" s="2354">
        <v>0</v>
      </c>
      <c r="M13" s="2355">
        <v>0</v>
      </c>
      <c r="N13" s="2354">
        <v>0</v>
      </c>
      <c r="O13" s="2355">
        <v>0</v>
      </c>
      <c r="P13" s="2354">
        <v>0</v>
      </c>
      <c r="Q13" s="2355">
        <v>0</v>
      </c>
      <c r="R13" s="2354">
        <v>0</v>
      </c>
      <c r="S13" s="2355">
        <v>0</v>
      </c>
      <c r="T13" s="2354">
        <v>0</v>
      </c>
      <c r="U13" s="2355">
        <v>0</v>
      </c>
      <c r="V13" s="2352">
        <v>0</v>
      </c>
      <c r="W13" s="2355">
        <v>0</v>
      </c>
      <c r="X13" s="2352">
        <v>0</v>
      </c>
      <c r="Y13" s="2355">
        <v>0</v>
      </c>
      <c r="Z13" s="2356">
        <v>0</v>
      </c>
      <c r="AA13" s="2352"/>
    </row>
    <row r="14" spans="1:27" ht="13" hidden="1" customHeight="1">
      <c r="A14" s="2357" t="s">
        <v>118</v>
      </c>
      <c r="B14" s="2358"/>
      <c r="C14" s="2349"/>
      <c r="D14" s="2358"/>
      <c r="E14" s="2349"/>
      <c r="F14" s="2358"/>
      <c r="G14" s="2349"/>
      <c r="H14" s="2358"/>
      <c r="I14" s="2349"/>
      <c r="J14" s="2358"/>
      <c r="K14" s="2349"/>
      <c r="L14" s="2358"/>
      <c r="M14" s="2349"/>
      <c r="N14" s="2358"/>
      <c r="O14" s="2349"/>
      <c r="P14" s="2358"/>
      <c r="Q14" s="2349"/>
      <c r="R14" s="2358"/>
      <c r="S14" s="2349"/>
      <c r="T14" s="2358"/>
      <c r="U14" s="2349"/>
      <c r="V14" s="2358"/>
      <c r="W14" s="2349"/>
      <c r="X14" s="2358"/>
      <c r="Y14" s="2349"/>
      <c r="Z14" s="2358"/>
      <c r="AA14" s="2349"/>
    </row>
    <row r="15" spans="1:27" ht="14" customHeight="1" thickBot="1">
      <c r="A15" s="2359"/>
      <c r="B15" s="2360"/>
      <c r="C15" s="2360"/>
      <c r="D15" s="2360"/>
      <c r="E15" s="2360"/>
      <c r="F15" s="2360"/>
      <c r="G15" s="2360"/>
      <c r="H15" s="2360"/>
      <c r="I15" s="2360"/>
      <c r="J15" s="2360"/>
      <c r="K15" s="2360"/>
      <c r="L15" s="2360"/>
      <c r="M15" s="2360"/>
      <c r="N15" s="2360"/>
      <c r="O15" s="2360"/>
      <c r="P15" s="2360"/>
      <c r="Q15" s="2360"/>
      <c r="R15" s="2360"/>
      <c r="S15" s="2360"/>
      <c r="T15" s="2360"/>
      <c r="U15" s="2360"/>
      <c r="V15" s="2360"/>
      <c r="W15" s="2360"/>
      <c r="X15" s="2360"/>
      <c r="Y15" s="2360"/>
      <c r="Z15" s="2360"/>
      <c r="AA15" s="2360"/>
    </row>
    <row r="16" spans="1:27" ht="25.25" customHeight="1" thickBot="1">
      <c r="A16" s="2361" t="s">
        <v>119</v>
      </c>
      <c r="B16" s="2362">
        <v>6562000</v>
      </c>
      <c r="C16" s="2362"/>
      <c r="D16" s="2362">
        <v>6562000</v>
      </c>
      <c r="E16" s="2362"/>
      <c r="F16" s="2362">
        <v>8530600</v>
      </c>
      <c r="G16" s="2362"/>
      <c r="H16" s="2362">
        <v>12467800</v>
      </c>
      <c r="I16" s="2362"/>
      <c r="J16" s="2362">
        <v>8530600</v>
      </c>
      <c r="K16" s="2362"/>
      <c r="L16" s="2362">
        <v>8530600</v>
      </c>
      <c r="M16" s="2362"/>
      <c r="N16" s="2362">
        <v>8530600</v>
      </c>
      <c r="O16" s="2362"/>
      <c r="P16" s="2362">
        <v>8530600</v>
      </c>
      <c r="Q16" s="2362"/>
      <c r="R16" s="2362">
        <v>8530600</v>
      </c>
      <c r="S16" s="2362"/>
      <c r="T16" s="2362">
        <v>8530600</v>
      </c>
      <c r="U16" s="2362"/>
      <c r="V16" s="2362">
        <v>8530600</v>
      </c>
      <c r="W16" s="2362"/>
      <c r="X16" s="2362">
        <v>8530600</v>
      </c>
      <c r="Y16" s="2362"/>
      <c r="Z16" s="2362">
        <v>102367200</v>
      </c>
      <c r="AA16" s="2363"/>
    </row>
    <row r="17" spans="1:65" ht="15" customHeight="1">
      <c r="A17" s="2349"/>
      <c r="B17" s="2364"/>
      <c r="C17" s="2364"/>
      <c r="D17" s="2364"/>
      <c r="E17" s="2364"/>
      <c r="F17" s="2364"/>
      <c r="G17" s="2364"/>
      <c r="H17" s="2364"/>
      <c r="I17" s="2364"/>
      <c r="J17" s="2364"/>
      <c r="K17" s="2364"/>
      <c r="L17" s="2364"/>
      <c r="M17" s="2364"/>
      <c r="N17" s="2364"/>
      <c r="O17" s="2364"/>
      <c r="P17" s="2364"/>
      <c r="Q17" s="2364"/>
      <c r="R17" s="2364"/>
      <c r="S17" s="2364"/>
      <c r="T17" s="2364"/>
      <c r="U17" s="2364"/>
      <c r="V17" s="2364"/>
      <c r="W17" s="2364"/>
      <c r="X17" s="2364"/>
      <c r="Y17" s="2364"/>
      <c r="Z17" s="2364"/>
      <c r="AA17" s="2364"/>
    </row>
    <row r="18" spans="1:65">
      <c r="A18" s="2365" t="s">
        <v>120</v>
      </c>
      <c r="B18" s="2366">
        <v>0</v>
      </c>
      <c r="C18" s="2367">
        <v>0</v>
      </c>
      <c r="D18" s="2366">
        <v>0</v>
      </c>
      <c r="E18" s="2367">
        <v>0</v>
      </c>
      <c r="F18" s="2366">
        <v>0</v>
      </c>
      <c r="G18" s="2367">
        <v>0</v>
      </c>
      <c r="H18" s="2366">
        <v>0</v>
      </c>
      <c r="I18" s="2367">
        <v>0</v>
      </c>
      <c r="J18" s="2366">
        <v>0</v>
      </c>
      <c r="K18" s="2367">
        <v>0</v>
      </c>
      <c r="L18" s="2366"/>
      <c r="M18" s="2367">
        <v>0</v>
      </c>
      <c r="N18" s="2366"/>
      <c r="O18" s="2367">
        <v>0</v>
      </c>
      <c r="P18" s="2366"/>
      <c r="Q18" s="2367">
        <v>0</v>
      </c>
      <c r="R18" s="2366"/>
      <c r="S18" s="2367">
        <v>0</v>
      </c>
      <c r="T18" s="2366"/>
      <c r="U18" s="2367">
        <v>0</v>
      </c>
      <c r="V18" s="2366"/>
      <c r="W18" s="2367">
        <v>0</v>
      </c>
      <c r="X18" s="2366"/>
      <c r="Y18" s="2367">
        <v>0</v>
      </c>
      <c r="Z18" s="2366">
        <v>0</v>
      </c>
      <c r="AA18" s="2367">
        <v>0</v>
      </c>
    </row>
    <row r="19" spans="1:65" ht="15" customHeight="1" thickBot="1">
      <c r="A19" s="2349"/>
      <c r="B19" s="2368"/>
      <c r="C19" s="2368"/>
      <c r="D19" s="2368"/>
      <c r="E19" s="2368"/>
      <c r="F19" s="2368"/>
      <c r="G19" s="2368"/>
      <c r="H19" s="2368"/>
      <c r="I19" s="2368"/>
      <c r="J19" s="2368"/>
      <c r="K19" s="2368"/>
      <c r="L19" s="2368"/>
      <c r="M19" s="2368"/>
      <c r="N19" s="2368"/>
      <c r="O19" s="2368"/>
      <c r="P19" s="2368"/>
      <c r="Q19" s="2368"/>
      <c r="R19" s="2368"/>
      <c r="S19" s="2368"/>
      <c r="T19" s="2368"/>
      <c r="U19" s="2368"/>
      <c r="V19" s="2368"/>
      <c r="W19" s="2368"/>
      <c r="X19" s="2368"/>
      <c r="Y19" s="2368"/>
      <c r="Z19" s="2368"/>
      <c r="AA19" s="2368"/>
      <c r="BM19" s="173" t="s">
        <v>186</v>
      </c>
    </row>
    <row r="20" spans="1:65" ht="25.25" customHeight="1" thickBot="1">
      <c r="A20" s="2361" t="s">
        <v>121</v>
      </c>
      <c r="B20" s="2362">
        <v>6562000</v>
      </c>
      <c r="C20" s="2369">
        <v>1</v>
      </c>
      <c r="D20" s="2362">
        <v>6562000</v>
      </c>
      <c r="E20" s="2369">
        <v>1</v>
      </c>
      <c r="F20" s="2362">
        <v>8530600</v>
      </c>
      <c r="G20" s="2369">
        <v>1</v>
      </c>
      <c r="H20" s="2362">
        <v>12467800</v>
      </c>
      <c r="I20" s="2369">
        <v>1</v>
      </c>
      <c r="J20" s="2362">
        <v>8530600</v>
      </c>
      <c r="K20" s="2369">
        <v>1</v>
      </c>
      <c r="L20" s="2362">
        <v>8530600</v>
      </c>
      <c r="M20" s="2369">
        <v>1</v>
      </c>
      <c r="N20" s="2362">
        <v>8530600</v>
      </c>
      <c r="O20" s="2369">
        <v>1</v>
      </c>
      <c r="P20" s="2362">
        <v>8530600</v>
      </c>
      <c r="Q20" s="2369">
        <v>1</v>
      </c>
      <c r="R20" s="2362">
        <v>8530600</v>
      </c>
      <c r="S20" s="2369">
        <v>1</v>
      </c>
      <c r="T20" s="2362">
        <v>8530600</v>
      </c>
      <c r="U20" s="2369">
        <v>1</v>
      </c>
      <c r="V20" s="2362">
        <v>8530600</v>
      </c>
      <c r="W20" s="2369">
        <v>1</v>
      </c>
      <c r="X20" s="2362">
        <v>8530600</v>
      </c>
      <c r="Y20" s="2369">
        <v>1</v>
      </c>
      <c r="Z20" s="2362">
        <v>102367200</v>
      </c>
      <c r="AA20" s="2369">
        <v>1</v>
      </c>
    </row>
    <row r="21" spans="1:65" ht="14" customHeight="1">
      <c r="A21" s="2349"/>
      <c r="B21" s="2370"/>
      <c r="C21" s="2370"/>
      <c r="D21" s="2370"/>
      <c r="E21" s="2370"/>
      <c r="F21" s="2370"/>
      <c r="G21" s="2370"/>
      <c r="H21" s="2370"/>
      <c r="I21" s="2370"/>
      <c r="J21" s="2370"/>
      <c r="K21" s="2370"/>
      <c r="L21" s="2370"/>
      <c r="M21" s="2370"/>
      <c r="N21" s="2370"/>
      <c r="O21" s="2370"/>
      <c r="P21" s="2370"/>
      <c r="Q21" s="2370"/>
      <c r="R21" s="2370"/>
      <c r="S21" s="2370"/>
      <c r="T21" s="2370"/>
      <c r="U21" s="2370"/>
      <c r="V21" s="2370"/>
      <c r="W21" s="2370"/>
      <c r="X21" s="2370"/>
      <c r="Y21" s="2370"/>
      <c r="Z21" s="2370"/>
      <c r="AA21" s="2370"/>
    </row>
    <row r="22" spans="1:65">
      <c r="A22" s="2371" t="s">
        <v>122</v>
      </c>
      <c r="B22" s="2370"/>
      <c r="C22" s="2370"/>
      <c r="D22" s="2370"/>
      <c r="E22" s="2370"/>
      <c r="F22" s="2370"/>
      <c r="G22" s="2370"/>
      <c r="H22" s="2370"/>
      <c r="I22" s="2370"/>
      <c r="J22" s="2370"/>
      <c r="K22" s="2370"/>
      <c r="L22" s="2370"/>
      <c r="M22" s="2370"/>
      <c r="N22" s="2370"/>
      <c r="O22" s="2370"/>
      <c r="P22" s="2370"/>
      <c r="Q22" s="2370"/>
      <c r="R22" s="2370"/>
      <c r="S22" s="2370"/>
      <c r="T22" s="2370"/>
      <c r="U22" s="2370"/>
      <c r="V22" s="2370"/>
      <c r="W22" s="2370"/>
      <c r="X22" s="2370"/>
      <c r="Y22" s="2370"/>
      <c r="Z22" s="2370"/>
      <c r="AA22" s="2370"/>
    </row>
    <row r="23" spans="1:65">
      <c r="A23" s="2353" t="s">
        <v>123</v>
      </c>
      <c r="B23" s="1638">
        <v>0</v>
      </c>
      <c r="C23" s="2367">
        <v>0</v>
      </c>
      <c r="D23" s="1638">
        <v>0</v>
      </c>
      <c r="E23" s="2367">
        <v>0</v>
      </c>
      <c r="F23" s="1638">
        <v>0</v>
      </c>
      <c r="G23" s="2367">
        <v>0</v>
      </c>
      <c r="H23" s="2372">
        <v>0</v>
      </c>
      <c r="I23" s="2367">
        <v>0</v>
      </c>
      <c r="J23" s="2372">
        <v>0</v>
      </c>
      <c r="K23" s="2367">
        <v>0</v>
      </c>
      <c r="L23" s="2372">
        <v>0</v>
      </c>
      <c r="M23" s="2367">
        <v>0</v>
      </c>
      <c r="N23" s="2372">
        <v>0</v>
      </c>
      <c r="O23" s="2367">
        <v>0</v>
      </c>
      <c r="P23" s="2372">
        <v>0</v>
      </c>
      <c r="Q23" s="2367">
        <v>0</v>
      </c>
      <c r="R23" s="2372">
        <v>0</v>
      </c>
      <c r="S23" s="2367">
        <v>0</v>
      </c>
      <c r="T23" s="2372">
        <v>0</v>
      </c>
      <c r="U23" s="2367">
        <v>0</v>
      </c>
      <c r="V23" s="2372">
        <v>0</v>
      </c>
      <c r="W23" s="2367">
        <v>0</v>
      </c>
      <c r="X23" s="2372">
        <v>0</v>
      </c>
      <c r="Y23" s="2367">
        <v>0</v>
      </c>
      <c r="Z23" s="1638">
        <v>0</v>
      </c>
      <c r="AA23" s="2367">
        <v>0</v>
      </c>
    </row>
    <row r="24" spans="1:65">
      <c r="A24" s="2353" t="s">
        <v>124</v>
      </c>
      <c r="B24" s="1638">
        <v>0</v>
      </c>
      <c r="C24" s="2367">
        <v>0</v>
      </c>
      <c r="D24" s="1638">
        <v>0</v>
      </c>
      <c r="E24" s="2367">
        <v>0</v>
      </c>
      <c r="F24" s="1638">
        <v>0</v>
      </c>
      <c r="G24" s="2367">
        <v>0</v>
      </c>
      <c r="H24" s="1638">
        <v>0</v>
      </c>
      <c r="I24" s="2367">
        <v>0</v>
      </c>
      <c r="J24" s="2372">
        <v>0</v>
      </c>
      <c r="K24" s="2367">
        <v>0</v>
      </c>
      <c r="L24" s="2372">
        <v>0</v>
      </c>
      <c r="M24" s="2367">
        <v>0</v>
      </c>
      <c r="N24" s="2372">
        <v>0</v>
      </c>
      <c r="O24" s="2367">
        <v>0</v>
      </c>
      <c r="P24" s="2372">
        <v>0</v>
      </c>
      <c r="Q24" s="2367">
        <v>0</v>
      </c>
      <c r="R24" s="2372">
        <v>0</v>
      </c>
      <c r="S24" s="2367">
        <v>0</v>
      </c>
      <c r="T24" s="2372">
        <v>0</v>
      </c>
      <c r="U24" s="2367">
        <v>0</v>
      </c>
      <c r="V24" s="2372">
        <v>0</v>
      </c>
      <c r="W24" s="2367">
        <v>0</v>
      </c>
      <c r="X24" s="2372">
        <v>0</v>
      </c>
      <c r="Y24" s="2367">
        <v>0</v>
      </c>
      <c r="Z24" s="1638">
        <v>0</v>
      </c>
      <c r="AA24" s="2367">
        <v>0</v>
      </c>
    </row>
    <row r="25" spans="1:65">
      <c r="A25" s="2353" t="s">
        <v>125</v>
      </c>
      <c r="B25" s="1638">
        <v>5448008.29</v>
      </c>
      <c r="C25" s="2367">
        <v>0.83023594788174337</v>
      </c>
      <c r="D25" s="1638">
        <v>5917221.9900000002</v>
      </c>
      <c r="E25" s="2367">
        <v>0.90174062633343499</v>
      </c>
      <c r="F25" s="1638">
        <v>6693103.5499999998</v>
      </c>
      <c r="G25" s="2367">
        <v>0.7845993892574965</v>
      </c>
      <c r="H25" s="2372">
        <v>6090059.6499999994</v>
      </c>
      <c r="I25" s="2367">
        <v>0.48846305282407476</v>
      </c>
      <c r="J25" s="2372">
        <v>6801127.1200000001</v>
      </c>
      <c r="K25" s="2367">
        <v>0.79726245750591984</v>
      </c>
      <c r="L25" s="2372">
        <v>6274774.1799999997</v>
      </c>
      <c r="M25" s="2367">
        <v>0.73556070850819399</v>
      </c>
      <c r="N25" s="2372">
        <v>6785596.1999999993</v>
      </c>
      <c r="O25" s="2367">
        <v>0.79544184465336543</v>
      </c>
      <c r="P25" s="2372">
        <v>6541786.2699999996</v>
      </c>
      <c r="Q25" s="2367">
        <v>0.76686121374815364</v>
      </c>
      <c r="R25" s="2372">
        <v>7451022.9399999995</v>
      </c>
      <c r="S25" s="2367">
        <v>0.87344652662180844</v>
      </c>
      <c r="T25" s="2372">
        <v>6977357.3700000001</v>
      </c>
      <c r="U25" s="2367">
        <v>0.81792105713548868</v>
      </c>
      <c r="V25" s="2372">
        <v>7141244.6800000006</v>
      </c>
      <c r="W25" s="2367">
        <v>0.83713275502309337</v>
      </c>
      <c r="X25" s="2372">
        <v>6946232.3799999999</v>
      </c>
      <c r="Y25" s="2367">
        <v>0.81427242866855787</v>
      </c>
      <c r="Z25" s="1638">
        <v>79067534.61999999</v>
      </c>
      <c r="AA25" s="2367">
        <v>0.77239129936151418</v>
      </c>
    </row>
    <row r="26" spans="1:65" ht="14" thickBot="1">
      <c r="A26" s="2373" t="s">
        <v>126</v>
      </c>
      <c r="B26" s="1638">
        <v>0</v>
      </c>
      <c r="C26" s="2374">
        <v>0</v>
      </c>
      <c r="D26" s="1638">
        <v>0</v>
      </c>
      <c r="E26" s="2374">
        <v>0</v>
      </c>
      <c r="F26" s="1638">
        <v>396153.84</v>
      </c>
      <c r="G26" s="2374">
        <v>4.6439153166248567E-2</v>
      </c>
      <c r="H26" s="2372">
        <v>0</v>
      </c>
      <c r="I26" s="2374">
        <v>0</v>
      </c>
      <c r="J26" s="2372">
        <v>0</v>
      </c>
      <c r="K26" s="2374">
        <v>0</v>
      </c>
      <c r="L26" s="2372">
        <v>396153.84</v>
      </c>
      <c r="M26" s="2374">
        <v>4.6439153166248567E-2</v>
      </c>
      <c r="N26" s="2372">
        <v>0</v>
      </c>
      <c r="O26" s="2374">
        <v>0</v>
      </c>
      <c r="P26" s="2372">
        <v>0</v>
      </c>
      <c r="Q26" s="2374">
        <v>0</v>
      </c>
      <c r="R26" s="2372">
        <v>396153.84</v>
      </c>
      <c r="S26" s="2374">
        <v>4.6439153166248567E-2</v>
      </c>
      <c r="T26" s="2372">
        <v>0</v>
      </c>
      <c r="U26" s="2374">
        <v>0</v>
      </c>
      <c r="V26" s="2372">
        <v>0</v>
      </c>
      <c r="W26" s="2374">
        <v>0</v>
      </c>
      <c r="X26" s="2372">
        <v>396153.84</v>
      </c>
      <c r="Y26" s="2374">
        <v>4.6439153166248567E-2</v>
      </c>
      <c r="Z26" s="1638">
        <v>1584615.36</v>
      </c>
      <c r="AA26" s="2374">
        <v>1.5479717722082856E-2</v>
      </c>
    </row>
    <row r="27" spans="1:65" ht="14" thickBot="1">
      <c r="A27" s="2375" t="s">
        <v>127</v>
      </c>
      <c r="B27" s="2376">
        <v>5448008.29</v>
      </c>
      <c r="C27" s="2377">
        <v>0.83023594788174337</v>
      </c>
      <c r="D27" s="2376">
        <v>5917221.9900000002</v>
      </c>
      <c r="E27" s="2377">
        <v>0.90174062633343499</v>
      </c>
      <c r="F27" s="2376">
        <v>7089257.3899999997</v>
      </c>
      <c r="G27" s="2377">
        <v>0.83103854242374509</v>
      </c>
      <c r="H27" s="2376">
        <v>6090059.6499999994</v>
      </c>
      <c r="I27" s="2377">
        <v>0.48846305282407476</v>
      </c>
      <c r="J27" s="2376">
        <v>6801127.1200000001</v>
      </c>
      <c r="K27" s="2377">
        <v>0.79726245750591984</v>
      </c>
      <c r="L27" s="2376">
        <v>6670928.0199999996</v>
      </c>
      <c r="M27" s="2377">
        <v>0.78199986167444258</v>
      </c>
      <c r="N27" s="2376">
        <v>6785596.1999999993</v>
      </c>
      <c r="O27" s="2377">
        <v>0.79544184465336543</v>
      </c>
      <c r="P27" s="2376">
        <v>6541786.2699999996</v>
      </c>
      <c r="Q27" s="2377">
        <v>0.76686121374815364</v>
      </c>
      <c r="R27" s="2376">
        <v>7847176.7799999993</v>
      </c>
      <c r="S27" s="2377">
        <v>0.91988567978805702</v>
      </c>
      <c r="T27" s="2376">
        <v>6977357.3700000001</v>
      </c>
      <c r="U27" s="2377">
        <v>0.81792105713548868</v>
      </c>
      <c r="V27" s="2376">
        <v>7141244.6800000006</v>
      </c>
      <c r="W27" s="2377">
        <v>0.83713275502309337</v>
      </c>
      <c r="X27" s="2376">
        <v>7342386.2199999997</v>
      </c>
      <c r="Y27" s="2377">
        <v>0.86071158183480645</v>
      </c>
      <c r="Z27" s="2376">
        <v>80652149.979999989</v>
      </c>
      <c r="AA27" s="2377">
        <v>0.78787101708359697</v>
      </c>
    </row>
    <row r="28" spans="1:65" ht="14" thickBot="1">
      <c r="A28" s="2349"/>
      <c r="B28" s="2364"/>
      <c r="C28" s="2364"/>
      <c r="D28" s="2364"/>
      <c r="E28" s="2364"/>
      <c r="F28" s="2364"/>
      <c r="G28" s="2364"/>
      <c r="H28" s="2364"/>
      <c r="I28" s="2364"/>
      <c r="J28" s="2364"/>
      <c r="K28" s="2364"/>
      <c r="L28" s="2364"/>
      <c r="M28" s="2364"/>
      <c r="N28" s="2364"/>
      <c r="O28" s="2364"/>
      <c r="P28" s="2364"/>
      <c r="Q28" s="2364"/>
      <c r="R28" s="2364"/>
      <c r="S28" s="2364"/>
      <c r="T28" s="2364"/>
      <c r="U28" s="2364"/>
      <c r="V28" s="2364"/>
      <c r="W28" s="2364"/>
      <c r="X28" s="2364"/>
      <c r="Y28" s="2364"/>
      <c r="Z28" s="2364"/>
      <c r="AA28" s="2364"/>
    </row>
    <row r="29" spans="1:65" ht="25.25" customHeight="1" thickBot="1">
      <c r="A29" s="2361" t="s">
        <v>128</v>
      </c>
      <c r="B29" s="2362">
        <v>1113991.71</v>
      </c>
      <c r="C29" s="2369">
        <v>0.16976405211825663</v>
      </c>
      <c r="D29" s="2362">
        <v>644778.00999999978</v>
      </c>
      <c r="E29" s="2369">
        <v>9.8259373666565036E-2</v>
      </c>
      <c r="F29" s="2362">
        <v>1441342.6100000003</v>
      </c>
      <c r="G29" s="2369">
        <v>0.16896145757625494</v>
      </c>
      <c r="H29" s="2362">
        <v>6377740.3500000006</v>
      </c>
      <c r="I29" s="2369">
        <v>0.51153694717592524</v>
      </c>
      <c r="J29" s="2362">
        <v>1729472.88</v>
      </c>
      <c r="K29" s="2369">
        <v>0.20273754249408013</v>
      </c>
      <c r="L29" s="2362">
        <v>1859671.9800000004</v>
      </c>
      <c r="M29" s="2369">
        <v>0.21800013832555745</v>
      </c>
      <c r="N29" s="2362">
        <v>1745003.8000000007</v>
      </c>
      <c r="O29" s="2369">
        <v>0.20455815534663455</v>
      </c>
      <c r="P29" s="2362">
        <v>1988813.7300000004</v>
      </c>
      <c r="Q29" s="2369">
        <v>0.23313878625184634</v>
      </c>
      <c r="R29" s="2362">
        <v>683423.22000000067</v>
      </c>
      <c r="S29" s="2369">
        <v>8.0114320211942966E-2</v>
      </c>
      <c r="T29" s="2362">
        <v>1553242.63</v>
      </c>
      <c r="U29" s="2369">
        <v>0.18207894286451129</v>
      </c>
      <c r="V29" s="2362">
        <v>1389355.3199999994</v>
      </c>
      <c r="W29" s="2369">
        <v>0.16286724497690658</v>
      </c>
      <c r="X29" s="2362">
        <v>1188213.7800000003</v>
      </c>
      <c r="Y29" s="2369">
        <v>0.13928841816519358</v>
      </c>
      <c r="Z29" s="2362">
        <v>21715050.020000011</v>
      </c>
      <c r="AA29" s="2369">
        <v>0.212128982916403</v>
      </c>
    </row>
    <row r="30" spans="1:65" ht="13" hidden="1" customHeight="1" thickBot="1">
      <c r="A30" s="2378" t="s">
        <v>130</v>
      </c>
      <c r="B30" s="2379"/>
      <c r="C30" s="2379"/>
      <c r="D30" s="2379"/>
      <c r="E30" s="2379"/>
      <c r="F30" s="2379"/>
      <c r="G30" s="2379"/>
      <c r="H30" s="2379"/>
      <c r="I30" s="2379"/>
      <c r="J30" s="2379"/>
      <c r="K30" s="2379"/>
      <c r="L30" s="2379"/>
      <c r="M30" s="2379"/>
      <c r="N30" s="2379"/>
      <c r="O30" s="2379"/>
      <c r="P30" s="2379"/>
      <c r="Q30" s="2379"/>
      <c r="R30" s="2379"/>
      <c r="S30" s="2379"/>
      <c r="T30" s="2379"/>
      <c r="U30" s="2379"/>
      <c r="V30" s="2379"/>
      <c r="W30" s="2379"/>
      <c r="X30" s="2379"/>
      <c r="Y30" s="2379"/>
      <c r="Z30" s="2379"/>
      <c r="AA30" s="2379"/>
    </row>
    <row r="31" spans="1:65" ht="14" customHeight="1">
      <c r="A31" s="2380"/>
      <c r="B31" s="2381"/>
      <c r="C31" s="2381"/>
      <c r="D31" s="2381"/>
      <c r="E31" s="2381"/>
      <c r="F31" s="2381"/>
      <c r="G31" s="2381"/>
      <c r="H31" s="2381"/>
      <c r="I31" s="2381"/>
      <c r="J31" s="2381"/>
      <c r="K31" s="2381"/>
      <c r="L31" s="2381"/>
      <c r="M31" s="2381"/>
      <c r="N31" s="2381"/>
      <c r="O31" s="2381"/>
      <c r="P31" s="2381"/>
      <c r="Q31" s="2381"/>
      <c r="R31" s="2381"/>
      <c r="S31" s="2381"/>
      <c r="T31" s="2381"/>
      <c r="U31" s="2381"/>
      <c r="V31" s="2381"/>
      <c r="W31" s="2381"/>
      <c r="X31" s="2381"/>
      <c r="Y31" s="2381"/>
      <c r="Z31" s="2381"/>
      <c r="AA31" s="2381"/>
    </row>
    <row r="32" spans="1:65">
      <c r="A32" s="2371" t="s">
        <v>129</v>
      </c>
      <c r="B32" s="2382"/>
      <c r="C32" s="2382"/>
      <c r="D32" s="2382"/>
      <c r="E32" s="2382"/>
      <c r="F32" s="2382"/>
      <c r="G32" s="2382"/>
      <c r="H32" s="2382"/>
      <c r="I32" s="2382"/>
      <c r="J32" s="2382"/>
      <c r="K32" s="2382"/>
      <c r="L32" s="2382"/>
      <c r="M32" s="2382"/>
      <c r="N32" s="2382"/>
      <c r="O32" s="2382"/>
      <c r="P32" s="2382"/>
      <c r="Q32" s="2382"/>
      <c r="R32" s="2382"/>
      <c r="S32" s="2382"/>
      <c r="T32" s="2382"/>
      <c r="U32" s="2382"/>
      <c r="V32" s="2382"/>
      <c r="W32" s="2382"/>
      <c r="X32" s="2382"/>
      <c r="Y32" s="2382"/>
      <c r="Z32" s="2382"/>
      <c r="AA32" s="2382"/>
    </row>
    <row r="33" spans="1:29">
      <c r="A33" s="2383" t="s">
        <v>130</v>
      </c>
      <c r="B33" s="2354">
        <v>143717.51</v>
      </c>
      <c r="C33" s="2384">
        <v>2.1901479731789089E-2</v>
      </c>
      <c r="D33" s="2354">
        <v>120269.61</v>
      </c>
      <c r="E33" s="2384">
        <v>1.832819414812557E-2</v>
      </c>
      <c r="F33" s="2354">
        <v>130161.69</v>
      </c>
      <c r="G33" s="2384">
        <v>1.5258210442407334E-2</v>
      </c>
      <c r="H33" s="2354">
        <v>179796.7</v>
      </c>
      <c r="I33" s="2384">
        <v>1.4420884197693259E-2</v>
      </c>
      <c r="J33" s="2354">
        <v>198181.23</v>
      </c>
      <c r="K33" s="2384">
        <v>2.3231804327948798E-2</v>
      </c>
      <c r="L33" s="2372">
        <v>189166.64</v>
      </c>
      <c r="M33" s="2384">
        <v>2.217506857665346E-2</v>
      </c>
      <c r="N33" s="2372">
        <v>197413.78</v>
      </c>
      <c r="O33" s="2384">
        <v>2.3141839964363586E-2</v>
      </c>
      <c r="P33" s="2372">
        <v>180729.16</v>
      </c>
      <c r="Q33" s="2384">
        <v>2.1185984573183599E-2</v>
      </c>
      <c r="R33" s="2372">
        <v>225124.12</v>
      </c>
      <c r="S33" s="2384">
        <v>2.6390185918927157E-2</v>
      </c>
      <c r="T33" s="2372">
        <v>223444.9</v>
      </c>
      <c r="U33" s="2384">
        <v>2.6193339272735799E-2</v>
      </c>
      <c r="V33" s="2372">
        <v>195994.32</v>
      </c>
      <c r="W33" s="2384">
        <v>2.2975443696809136E-2</v>
      </c>
      <c r="X33" s="2372">
        <v>219378.05</v>
      </c>
      <c r="Y33" s="2384">
        <v>2.5716602583640072E-2</v>
      </c>
      <c r="Z33" s="2354">
        <v>2203377.71</v>
      </c>
      <c r="AA33" s="2384">
        <v>2.1524254937128298E-2</v>
      </c>
    </row>
    <row r="34" spans="1:29">
      <c r="A34" s="2383" t="s">
        <v>131</v>
      </c>
      <c r="B34" s="2354">
        <v>-31</v>
      </c>
      <c r="C34" s="2384">
        <v>-4.7241694605303258E-6</v>
      </c>
      <c r="D34" s="2354">
        <v>-143</v>
      </c>
      <c r="E34" s="2384">
        <v>-2.1792136543736666E-5</v>
      </c>
      <c r="F34" s="2354">
        <v>-218</v>
      </c>
      <c r="G34" s="2384">
        <v>-2.555506060535015E-5</v>
      </c>
      <c r="H34" s="2354">
        <v>-47</v>
      </c>
      <c r="I34" s="2384">
        <v>-3.7697107749562875E-6</v>
      </c>
      <c r="J34" s="2354">
        <v>-96</v>
      </c>
      <c r="K34" s="2384">
        <v>-1.1253604670245939E-5</v>
      </c>
      <c r="L34" s="2372">
        <v>0</v>
      </c>
      <c r="M34" s="2384">
        <v>0</v>
      </c>
      <c r="N34" s="2372">
        <v>-60</v>
      </c>
      <c r="O34" s="2384">
        <v>-7.0335029189037116E-6</v>
      </c>
      <c r="P34" s="2372">
        <v>-160</v>
      </c>
      <c r="Q34" s="2384">
        <v>-1.8756007783743229E-5</v>
      </c>
      <c r="R34" s="2372">
        <v>-15</v>
      </c>
      <c r="S34" s="2384">
        <v>-1.7583757297259279E-6</v>
      </c>
      <c r="T34" s="2372">
        <v>-120</v>
      </c>
      <c r="U34" s="2384">
        <v>-1.4067005837807423E-5</v>
      </c>
      <c r="V34" s="2372">
        <v>-125</v>
      </c>
      <c r="W34" s="2384">
        <v>-1.4653131081049398E-5</v>
      </c>
      <c r="X34" s="2372">
        <v>0</v>
      </c>
      <c r="Y34" s="2384">
        <v>0</v>
      </c>
      <c r="Z34" s="2354">
        <v>-1015</v>
      </c>
      <c r="AA34" s="2384">
        <v>-9.9152853648434267E-6</v>
      </c>
    </row>
    <row r="35" spans="1:29" ht="14" thickBot="1">
      <c r="A35" s="2383" t="s">
        <v>132</v>
      </c>
      <c r="B35" s="2354">
        <v>-1294.2</v>
      </c>
      <c r="C35" s="2385">
        <v>-1.9722645534897898E-4</v>
      </c>
      <c r="D35" s="2354">
        <v>817.61</v>
      </c>
      <c r="E35" s="2385">
        <v>1.2459768363303871E-4</v>
      </c>
      <c r="F35" s="2354">
        <v>639.49</v>
      </c>
      <c r="G35" s="2385">
        <v>7.4964246360162247E-5</v>
      </c>
      <c r="H35" s="2354">
        <v>7831.6</v>
      </c>
      <c r="I35" s="2385">
        <v>6.2814610436484391E-4</v>
      </c>
      <c r="J35" s="2354">
        <v>0</v>
      </c>
      <c r="K35" s="2385">
        <v>0</v>
      </c>
      <c r="L35" s="2372">
        <v>0</v>
      </c>
      <c r="M35" s="2385">
        <v>0</v>
      </c>
      <c r="N35" s="2372">
        <v>-4281.33</v>
      </c>
      <c r="O35" s="2385">
        <v>-5.0187911752983374E-4</v>
      </c>
      <c r="P35" s="2372">
        <v>-2200.59</v>
      </c>
      <c r="Q35" s="2385">
        <v>-2.5796426980517198E-4</v>
      </c>
      <c r="R35" s="2372">
        <v>4602.4799999999996</v>
      </c>
      <c r="S35" s="2385">
        <v>5.3952594190326579E-4</v>
      </c>
      <c r="T35" s="2372">
        <v>-1105.69</v>
      </c>
      <c r="U35" s="2385">
        <v>-1.2961456404004409E-4</v>
      </c>
      <c r="V35" s="2372">
        <v>692.89</v>
      </c>
      <c r="W35" s="2385">
        <v>8.1224063957986538E-5</v>
      </c>
      <c r="X35" s="2372">
        <v>4352</v>
      </c>
      <c r="Y35" s="2385">
        <v>5.1016341171781587E-4</v>
      </c>
      <c r="Z35" s="2354">
        <v>10054.259999999998</v>
      </c>
      <c r="AA35" s="2385">
        <v>9.821759313530114E-5</v>
      </c>
    </row>
    <row r="36" spans="1:29" ht="14" thickBot="1">
      <c r="A36" s="2375" t="s">
        <v>133</v>
      </c>
      <c r="B36" s="2376">
        <v>142392.31</v>
      </c>
      <c r="C36" s="2377">
        <v>2.169952910697958E-2</v>
      </c>
      <c r="D36" s="2376">
        <v>120944.22</v>
      </c>
      <c r="E36" s="2377">
        <v>1.8430999695214875E-2</v>
      </c>
      <c r="F36" s="2376">
        <v>130583.18000000001</v>
      </c>
      <c r="G36" s="2377">
        <v>1.5307619628162147E-2</v>
      </c>
      <c r="H36" s="2376">
        <v>187581.30000000002</v>
      </c>
      <c r="I36" s="2377">
        <v>1.5045260591283147E-2</v>
      </c>
      <c r="J36" s="2376">
        <v>198085.23</v>
      </c>
      <c r="K36" s="2377">
        <v>2.3220550723278551E-2</v>
      </c>
      <c r="L36" s="2376">
        <v>189166.64</v>
      </c>
      <c r="M36" s="2377">
        <v>2.217506857665346E-2</v>
      </c>
      <c r="N36" s="2376">
        <v>193072.45</v>
      </c>
      <c r="O36" s="2377">
        <v>2.2632927343914849E-2</v>
      </c>
      <c r="P36" s="2376">
        <v>178368.57</v>
      </c>
      <c r="Q36" s="2377">
        <v>2.0909264295594684E-2</v>
      </c>
      <c r="R36" s="2376">
        <v>229711.6</v>
      </c>
      <c r="S36" s="2377">
        <v>2.6927953485100697E-2</v>
      </c>
      <c r="T36" s="2376">
        <v>222219.21</v>
      </c>
      <c r="U36" s="2377">
        <v>2.6049657702857946E-2</v>
      </c>
      <c r="V36" s="2376">
        <v>196562.21000000002</v>
      </c>
      <c r="W36" s="2377">
        <v>2.3042014629686074E-2</v>
      </c>
      <c r="X36" s="2376">
        <v>223730.05</v>
      </c>
      <c r="Y36" s="2377">
        <v>2.6226765995357885E-2</v>
      </c>
      <c r="Z36" s="2376">
        <v>2212416.9699999997</v>
      </c>
      <c r="AA36" s="2377">
        <v>2.1612557244898755E-2</v>
      </c>
    </row>
    <row r="37" spans="1:29" ht="14" customHeight="1">
      <c r="A37" s="2380"/>
      <c r="B37" s="2381"/>
      <c r="C37" s="2382"/>
      <c r="D37" s="2381"/>
      <c r="E37" s="2382"/>
      <c r="F37" s="2381"/>
      <c r="G37" s="2382"/>
      <c r="H37" s="2381"/>
      <c r="I37" s="2382"/>
      <c r="J37" s="2381"/>
      <c r="K37" s="2382"/>
      <c r="L37" s="2381"/>
      <c r="M37" s="2382"/>
      <c r="N37" s="2381"/>
      <c r="O37" s="2382"/>
      <c r="P37" s="2381"/>
      <c r="Q37" s="2382"/>
      <c r="R37" s="2381"/>
      <c r="S37" s="2382"/>
      <c r="T37" s="2381"/>
      <c r="U37" s="2382"/>
      <c r="V37" s="2381"/>
      <c r="W37" s="2382"/>
      <c r="X37" s="2381"/>
      <c r="Y37" s="2382"/>
      <c r="Z37" s="2381"/>
      <c r="AA37" s="2382"/>
      <c r="AC37" s="324"/>
    </row>
    <row r="38" spans="1:29">
      <c r="A38" s="2371" t="s">
        <v>134</v>
      </c>
      <c r="B38" s="2382"/>
      <c r="C38" s="2382"/>
      <c r="D38" s="2382"/>
      <c r="E38" s="2382"/>
      <c r="F38" s="2382"/>
      <c r="G38" s="2382"/>
      <c r="H38" s="2382"/>
      <c r="I38" s="2382"/>
      <c r="J38" s="2382"/>
      <c r="K38" s="2382"/>
      <c r="L38" s="2382"/>
      <c r="M38" s="2382"/>
      <c r="N38" s="2382"/>
      <c r="O38" s="2382"/>
      <c r="P38" s="2382"/>
      <c r="Q38" s="2382"/>
      <c r="R38" s="2382"/>
      <c r="S38" s="2382"/>
      <c r="T38" s="2382"/>
      <c r="U38" s="2382"/>
      <c r="V38" s="2382"/>
      <c r="W38" s="2382"/>
      <c r="X38" s="2382"/>
      <c r="Y38" s="2382"/>
      <c r="Z38" s="2382"/>
      <c r="AA38" s="2382"/>
    </row>
    <row r="39" spans="1:29">
      <c r="A39" s="2383" t="s">
        <v>135</v>
      </c>
      <c r="B39" s="2354">
        <v>27682.15</v>
      </c>
      <c r="C39" s="2384">
        <v>4.2185537945748251E-3</v>
      </c>
      <c r="D39" s="2354">
        <v>15604.15</v>
      </c>
      <c r="E39" s="2384">
        <v>2.3779564157269126E-3</v>
      </c>
      <c r="F39" s="2354">
        <v>13394.05</v>
      </c>
      <c r="G39" s="2384">
        <v>1.5701181628490375E-3</v>
      </c>
      <c r="H39" s="2354">
        <v>16488.060000000001</v>
      </c>
      <c r="I39" s="2354"/>
      <c r="J39" s="2354">
        <v>18138.34</v>
      </c>
      <c r="K39" s="2354"/>
      <c r="L39" s="2372">
        <v>40211.65</v>
      </c>
      <c r="M39" s="2354"/>
      <c r="N39" s="2372">
        <v>31448.81</v>
      </c>
      <c r="O39" s="2354"/>
      <c r="P39" s="2372">
        <v>20500.89</v>
      </c>
      <c r="Q39" s="2354"/>
      <c r="R39" s="2372">
        <v>23821.73</v>
      </c>
      <c r="S39" s="2354"/>
      <c r="T39" s="2372">
        <v>15999.3</v>
      </c>
      <c r="U39" s="2354"/>
      <c r="V39" s="2372">
        <v>17029.64</v>
      </c>
      <c r="W39" s="2354"/>
      <c r="X39" s="2372">
        <v>20539.12</v>
      </c>
      <c r="Y39" s="2354"/>
      <c r="Z39" s="2354">
        <v>260857.88999999996</v>
      </c>
      <c r="AA39" s="2384">
        <v>2.5482565704639764E-3</v>
      </c>
    </row>
    <row r="40" spans="1:29">
      <c r="A40" s="2386"/>
      <c r="B40" s="2354"/>
      <c r="C40" s="2384"/>
      <c r="D40" s="2354"/>
      <c r="E40" s="2384"/>
      <c r="F40" s="2354"/>
      <c r="G40" s="2384"/>
      <c r="H40" s="2354"/>
      <c r="I40" s="2387"/>
      <c r="J40" s="2354">
        <v>0</v>
      </c>
      <c r="K40" s="2387"/>
      <c r="L40" s="2372"/>
      <c r="M40" s="2387"/>
      <c r="N40" s="2372"/>
      <c r="O40" s="2387"/>
      <c r="P40" s="2372"/>
      <c r="Q40" s="2387"/>
      <c r="R40" s="2372">
        <v>0</v>
      </c>
      <c r="S40" s="2387"/>
      <c r="T40" s="2372">
        <v>0</v>
      </c>
      <c r="U40" s="2387"/>
      <c r="V40" s="2372">
        <v>0</v>
      </c>
      <c r="W40" s="2387"/>
      <c r="X40" s="2372">
        <v>0</v>
      </c>
      <c r="Y40" s="2387"/>
      <c r="Z40" s="2354"/>
      <c r="AA40" s="2384"/>
    </row>
    <row r="41" spans="1:29" ht="14" thickBot="1">
      <c r="A41" s="2386" t="s">
        <v>137</v>
      </c>
      <c r="B41" s="2354">
        <v>0</v>
      </c>
      <c r="C41" s="2384">
        <v>0</v>
      </c>
      <c r="D41" s="2354">
        <v>0</v>
      </c>
      <c r="E41" s="2384">
        <v>0</v>
      </c>
      <c r="F41" s="2354">
        <v>0</v>
      </c>
      <c r="G41" s="2384">
        <v>0</v>
      </c>
      <c r="H41" s="2354">
        <v>0</v>
      </c>
      <c r="I41" s="2387"/>
      <c r="J41" s="2354">
        <v>0</v>
      </c>
      <c r="K41" s="2387"/>
      <c r="L41" s="2372">
        <v>0</v>
      </c>
      <c r="M41" s="2387"/>
      <c r="N41" s="2372">
        <v>0</v>
      </c>
      <c r="O41" s="2387"/>
      <c r="P41" s="2372">
        <v>0</v>
      </c>
      <c r="Q41" s="2387"/>
      <c r="R41" s="2372">
        <v>0</v>
      </c>
      <c r="S41" s="2387"/>
      <c r="T41" s="2372">
        <v>0</v>
      </c>
      <c r="U41" s="2387"/>
      <c r="V41" s="2372">
        <v>0</v>
      </c>
      <c r="W41" s="2387"/>
      <c r="X41" s="2372">
        <v>0</v>
      </c>
      <c r="Y41" s="2387"/>
      <c r="Z41" s="2354">
        <v>0</v>
      </c>
      <c r="AA41" s="2384">
        <v>0</v>
      </c>
    </row>
    <row r="42" spans="1:29" ht="14" thickBot="1">
      <c r="A42" s="2375" t="s">
        <v>138</v>
      </c>
      <c r="B42" s="2376">
        <v>27682.15</v>
      </c>
      <c r="C42" s="2377">
        <v>4.2185537945748251E-3</v>
      </c>
      <c r="D42" s="2376">
        <v>15604.15</v>
      </c>
      <c r="E42" s="2377">
        <v>2.3779564157269126E-3</v>
      </c>
      <c r="F42" s="2376">
        <v>13394.05</v>
      </c>
      <c r="G42" s="2377">
        <v>1.5701181628490375E-3</v>
      </c>
      <c r="H42" s="2376">
        <v>16488.060000000001</v>
      </c>
      <c r="I42" s="2377">
        <v>1.3224514348962929E-3</v>
      </c>
      <c r="J42" s="2376">
        <v>18138.34</v>
      </c>
      <c r="K42" s="2377">
        <v>2.1262677889011326E-3</v>
      </c>
      <c r="L42" s="2376">
        <v>40211.65</v>
      </c>
      <c r="M42" s="2377">
        <v>4.7138126274822402E-3</v>
      </c>
      <c r="N42" s="2376">
        <v>31448.81</v>
      </c>
      <c r="O42" s="2377">
        <v>3.6865882821841374E-3</v>
      </c>
      <c r="P42" s="2376">
        <v>20500.89</v>
      </c>
      <c r="Q42" s="2377">
        <v>2.4032178275853982E-3</v>
      </c>
      <c r="R42" s="2376">
        <v>23821.73</v>
      </c>
      <c r="S42" s="2377">
        <v>2.7925034581389352E-3</v>
      </c>
      <c r="T42" s="2376">
        <v>15999.3</v>
      </c>
      <c r="U42" s="2377">
        <v>1.875518720840269E-3</v>
      </c>
      <c r="V42" s="2376">
        <v>17029.64</v>
      </c>
      <c r="W42" s="2377">
        <v>1.9963003774646567E-3</v>
      </c>
      <c r="X42" s="2376">
        <v>20539.12</v>
      </c>
      <c r="Y42" s="2377">
        <v>2.4076993411952263E-3</v>
      </c>
      <c r="Z42" s="2376">
        <v>260857.88999999996</v>
      </c>
      <c r="AA42" s="2377">
        <v>2.5482565704639764E-3</v>
      </c>
    </row>
    <row r="43" spans="1:29" ht="30" customHeight="1" thickBot="1">
      <c r="A43" s="2380"/>
      <c r="B43" s="2381"/>
      <c r="C43" s="2381"/>
      <c r="D43" s="2381"/>
      <c r="E43" s="2381"/>
      <c r="F43" s="2381"/>
      <c r="G43" s="2381"/>
      <c r="H43" s="2381"/>
      <c r="I43" s="2381"/>
      <c r="J43" s="2381"/>
      <c r="K43" s="2381"/>
      <c r="L43" s="2381"/>
      <c r="M43" s="2381"/>
      <c r="N43" s="2381"/>
      <c r="O43" s="2381"/>
      <c r="P43" s="2381"/>
      <c r="Q43" s="2381"/>
      <c r="R43" s="2381"/>
      <c r="S43" s="2381"/>
      <c r="T43" s="2381"/>
      <c r="U43" s="2381"/>
      <c r="V43" s="2381"/>
      <c r="W43" s="2381"/>
      <c r="X43" s="2381"/>
      <c r="Y43" s="2381"/>
      <c r="Z43" s="2381"/>
      <c r="AA43" s="2381"/>
    </row>
    <row r="44" spans="1:29" ht="25.25" customHeight="1" thickBot="1">
      <c r="A44" s="2361" t="s">
        <v>139</v>
      </c>
      <c r="B44" s="1656">
        <v>1284066.17</v>
      </c>
      <c r="C44" s="1655">
        <v>0.19568213501981102</v>
      </c>
      <c r="D44" s="2362">
        <v>781326.37999999977</v>
      </c>
      <c r="E44" s="2369">
        <v>0.11906832977750682</v>
      </c>
      <c r="F44" s="2362">
        <v>1585319.8400000003</v>
      </c>
      <c r="G44" s="2369">
        <v>0.18583919536726612</v>
      </c>
      <c r="H44" s="2362">
        <v>6581809.71</v>
      </c>
      <c r="I44" s="2369">
        <v>0.52790465920210461</v>
      </c>
      <c r="J44" s="2362">
        <v>1945696.45</v>
      </c>
      <c r="K44" s="2369">
        <v>0.22808436100625981</v>
      </c>
      <c r="L44" s="2362">
        <v>2089050.2700000005</v>
      </c>
      <c r="M44" s="2369">
        <v>0.24488901952969316</v>
      </c>
      <c r="N44" s="2362">
        <v>1969525.0600000008</v>
      </c>
      <c r="O44" s="2369">
        <v>0.23087767097273354</v>
      </c>
      <c r="P44" s="2362">
        <v>2187683.1900000004</v>
      </c>
      <c r="Q44" s="2369">
        <v>0.25645126837502641</v>
      </c>
      <c r="R44" s="2362">
        <v>936956.55000000063</v>
      </c>
      <c r="S44" s="2369">
        <v>0.1098347771551826</v>
      </c>
      <c r="T44" s="2362">
        <v>1791461.14</v>
      </c>
      <c r="U44" s="2369">
        <v>0.2100041192882095</v>
      </c>
      <c r="V44" s="2362">
        <v>1602947.1699999992</v>
      </c>
      <c r="W44" s="2369">
        <v>0.18790555998405731</v>
      </c>
      <c r="X44" s="2362">
        <v>1432482.9500000004</v>
      </c>
      <c r="Y44" s="2369">
        <v>0.16792288350174669</v>
      </c>
      <c r="Z44" s="2362">
        <v>24188324.88000001</v>
      </c>
      <c r="AA44" s="2369">
        <v>0.23628979673176576</v>
      </c>
    </row>
    <row r="45" spans="1:29" ht="20.25" customHeight="1">
      <c r="A45" s="2380"/>
      <c r="B45" s="2381"/>
      <c r="C45" s="2381"/>
      <c r="D45" s="2381"/>
      <c r="E45" s="2381"/>
      <c r="F45" s="2381"/>
      <c r="G45" s="2381"/>
      <c r="H45" s="2381"/>
      <c r="I45" s="2381"/>
      <c r="J45" s="2381"/>
      <c r="K45" s="2381"/>
      <c r="L45" s="2381"/>
      <c r="M45" s="2381"/>
      <c r="N45" s="2381"/>
      <c r="O45" s="2381"/>
      <c r="P45" s="2381"/>
      <c r="Q45" s="2381"/>
      <c r="R45" s="2381"/>
      <c r="S45" s="2381"/>
      <c r="T45" s="2381"/>
      <c r="U45" s="2381"/>
      <c r="V45" s="2381"/>
      <c r="W45" s="2381"/>
      <c r="X45" s="2381"/>
      <c r="Y45" s="2381"/>
      <c r="Z45" s="2381"/>
      <c r="AA45" s="2381"/>
    </row>
    <row r="46" spans="1:29">
      <c r="A46" s="2371" t="s">
        <v>140</v>
      </c>
      <c r="B46" s="2382"/>
      <c r="C46" s="2382"/>
      <c r="D46" s="2382"/>
      <c r="E46" s="2382"/>
      <c r="F46" s="2382"/>
      <c r="G46" s="2382"/>
      <c r="H46" s="2382"/>
      <c r="I46" s="2382"/>
      <c r="J46" s="2382"/>
      <c r="K46" s="2382"/>
      <c r="L46" s="2382"/>
      <c r="M46" s="2382"/>
      <c r="N46" s="2382"/>
      <c r="O46" s="2382"/>
      <c r="P46" s="2382"/>
      <c r="Q46" s="2382"/>
      <c r="R46" s="2382"/>
      <c r="S46" s="2382"/>
      <c r="T46" s="2382"/>
      <c r="U46" s="2382"/>
      <c r="V46" s="2382"/>
      <c r="W46" s="2382"/>
      <c r="X46" s="2382"/>
      <c r="Y46" s="2382"/>
      <c r="Z46" s="2382"/>
      <c r="AA46" s="2382"/>
    </row>
    <row r="47" spans="1:29">
      <c r="A47" s="2353" t="s">
        <v>141</v>
      </c>
      <c r="B47" s="2354">
        <v>344913.61</v>
      </c>
      <c r="C47" s="2367">
        <v>5.2562269125266688E-2</v>
      </c>
      <c r="D47" s="2354">
        <v>198187.08</v>
      </c>
      <c r="E47" s="2367">
        <v>3.0202237122828404E-2</v>
      </c>
      <c r="F47" s="2354">
        <v>420495.68</v>
      </c>
      <c r="G47" s="2367">
        <v>4.9292626544440013E-2</v>
      </c>
      <c r="H47" s="2354">
        <v>2123318.5</v>
      </c>
      <c r="I47" s="2367">
        <v>0.17030418357689409</v>
      </c>
      <c r="J47" s="2354">
        <v>-226866.98</v>
      </c>
      <c r="K47" s="2367">
        <v>-2.6594492767214501E-2</v>
      </c>
      <c r="L47" s="2354">
        <v>633170.87</v>
      </c>
      <c r="M47" s="2367">
        <v>7.4223486038496711E-2</v>
      </c>
      <c r="N47" s="2354">
        <v>601157.47</v>
      </c>
      <c r="O47" s="2367">
        <v>7.0470713666096169E-2</v>
      </c>
      <c r="P47" s="2354">
        <v>661097.53</v>
      </c>
      <c r="Q47" s="2367">
        <v>7.7497190115583897E-2</v>
      </c>
      <c r="R47" s="2354">
        <v>282058.5</v>
      </c>
      <c r="S47" s="2367">
        <v>3.3064321384193372E-2</v>
      </c>
      <c r="T47" s="2354">
        <v>538135.47</v>
      </c>
      <c r="U47" s="2367">
        <v>6.3082956650177005E-2</v>
      </c>
      <c r="V47" s="2354">
        <v>481492.75</v>
      </c>
      <c r="W47" s="2367">
        <v>5.6443011042599585E-2</v>
      </c>
      <c r="X47" s="2354">
        <v>432496.65</v>
      </c>
      <c r="Y47" s="2367">
        <v>5.0699440836517951E-2</v>
      </c>
      <c r="Z47" s="2354">
        <v>6489657.1300000008</v>
      </c>
      <c r="AA47" s="2367">
        <v>6.3395864397971236E-2</v>
      </c>
    </row>
    <row r="48" spans="1:29" ht="13" customHeight="1">
      <c r="A48" s="2353" t="s">
        <v>142</v>
      </c>
      <c r="B48" s="2354">
        <v>114971.2</v>
      </c>
      <c r="C48" s="2367">
        <v>1.7520755867113685E-2</v>
      </c>
      <c r="D48" s="2354">
        <v>66062.36</v>
      </c>
      <c r="E48" s="2367">
        <v>1.0067412374276136E-2</v>
      </c>
      <c r="F48" s="2354">
        <v>140165.23000000001</v>
      </c>
      <c r="G48" s="2367">
        <v>1.6430875905563504E-2</v>
      </c>
      <c r="H48" s="2354">
        <v>707772.83</v>
      </c>
      <c r="I48" s="2367">
        <v>5.6768060924942645E-2</v>
      </c>
      <c r="J48" s="2354">
        <v>2628220.7200000002</v>
      </c>
      <c r="K48" s="2367">
        <v>0.30809330176072025</v>
      </c>
      <c r="L48" s="2354">
        <v>211056.95</v>
      </c>
      <c r="M48" s="2367">
        <v>2.4741161231331913E-2</v>
      </c>
      <c r="N48" s="2354">
        <v>200385.83</v>
      </c>
      <c r="O48" s="2367">
        <v>2.3490238670199046E-2</v>
      </c>
      <c r="P48" s="2354">
        <v>220365.84</v>
      </c>
      <c r="Q48" s="2367">
        <v>2.5832396314444471E-2</v>
      </c>
      <c r="R48" s="2354">
        <v>94019.5</v>
      </c>
      <c r="S48" s="2367">
        <v>1.1021440461397792E-2</v>
      </c>
      <c r="T48" s="2354">
        <v>179378.49</v>
      </c>
      <c r="U48" s="2367">
        <v>2.102765221672567E-2</v>
      </c>
      <c r="V48" s="2354">
        <v>160497.57999999999</v>
      </c>
      <c r="W48" s="2367">
        <v>1.8814336623449696E-2</v>
      </c>
      <c r="X48" s="2354">
        <v>144165.54999999999</v>
      </c>
      <c r="Y48" s="2367">
        <v>1.6899813612172649E-2</v>
      </c>
      <c r="Z48" s="2354">
        <v>4867062.080000001</v>
      </c>
      <c r="AA48" s="2367">
        <v>4.7545132425229966E-2</v>
      </c>
    </row>
    <row r="49" spans="1:27" ht="20.25" customHeight="1">
      <c r="A49" s="2388"/>
      <c r="B49" s="2389"/>
      <c r="C49" s="2389"/>
      <c r="D49" s="2389"/>
      <c r="E49" s="2389"/>
      <c r="F49" s="2389"/>
      <c r="G49" s="2389"/>
      <c r="H49" s="2389"/>
      <c r="I49" s="2389"/>
      <c r="J49" s="2389"/>
      <c r="K49" s="2389"/>
      <c r="L49" s="2389"/>
      <c r="M49" s="2389"/>
      <c r="N49" s="2389"/>
      <c r="O49" s="2389"/>
      <c r="P49" s="2389"/>
      <c r="Q49" s="2389"/>
      <c r="R49" s="2389"/>
      <c r="S49" s="2389"/>
      <c r="T49" s="2389"/>
      <c r="U49" s="2389"/>
      <c r="V49" s="2389"/>
      <c r="W49" s="2389"/>
      <c r="X49" s="2389"/>
      <c r="Y49" s="2389"/>
      <c r="Z49" s="2389"/>
      <c r="AA49" s="2389"/>
    </row>
    <row r="50" spans="1:27" ht="27" customHeight="1">
      <c r="A50" s="1622" t="s">
        <v>143</v>
      </c>
      <c r="B50" s="1962">
        <v>824181.36</v>
      </c>
      <c r="C50" s="1963">
        <v>0.12559911002743065</v>
      </c>
      <c r="D50" s="1962">
        <v>517076.93999999983</v>
      </c>
      <c r="E50" s="1963">
        <v>7.8798680280402295E-2</v>
      </c>
      <c r="F50" s="1962">
        <v>1024658.9300000004</v>
      </c>
      <c r="G50" s="1963">
        <v>0.12011569291726261</v>
      </c>
      <c r="H50" s="1962">
        <v>3750718.38</v>
      </c>
      <c r="I50" s="1963">
        <v>0.30083241470026789</v>
      </c>
      <c r="J50" s="1962">
        <v>-455657.29000000004</v>
      </c>
      <c r="K50" s="1963">
        <v>-5.3414447987245921E-2</v>
      </c>
      <c r="L50" s="1962">
        <v>1244822.4500000004</v>
      </c>
      <c r="M50" s="1963">
        <v>0.14592437225986454</v>
      </c>
      <c r="N50" s="1962">
        <v>1167981.7600000007</v>
      </c>
      <c r="O50" s="1963">
        <v>0.13691671863643831</v>
      </c>
      <c r="P50" s="1962">
        <v>1306219.8200000003</v>
      </c>
      <c r="Q50" s="1963">
        <v>0.15312168194499803</v>
      </c>
      <c r="R50" s="1962">
        <v>560878.55000000063</v>
      </c>
      <c r="S50" s="1963">
        <v>6.574901530959143E-2</v>
      </c>
      <c r="T50" s="1962">
        <v>1073947.18</v>
      </c>
      <c r="U50" s="1963">
        <v>0.12589351042130681</v>
      </c>
      <c r="V50" s="1962">
        <v>960956.83999999927</v>
      </c>
      <c r="W50" s="1963">
        <v>0.11264821231800802</v>
      </c>
      <c r="X50" s="1962">
        <v>855820.75000000047</v>
      </c>
      <c r="Y50" s="1963">
        <v>0.10032362905305611</v>
      </c>
      <c r="Z50" s="1962">
        <v>12831605.670000006</v>
      </c>
      <c r="AA50" s="1963">
        <v>0.12534879990856451</v>
      </c>
    </row>
    <row r="53" spans="1:27">
      <c r="H53" s="324"/>
      <c r="Z53" s="324"/>
    </row>
    <row r="54" spans="1:27">
      <c r="Z54" s="324">
        <v>0</v>
      </c>
    </row>
  </sheetData>
  <mergeCells count="13">
    <mergeCell ref="Z10:AA10"/>
    <mergeCell ref="N10:O10"/>
    <mergeCell ref="P10:Q10"/>
    <mergeCell ref="R10:S10"/>
    <mergeCell ref="T10:U10"/>
    <mergeCell ref="V10:W10"/>
    <mergeCell ref="X10:Y10"/>
    <mergeCell ref="L10:M10"/>
    <mergeCell ref="B10:C10"/>
    <mergeCell ref="D10:E10"/>
    <mergeCell ref="F10:G10"/>
    <mergeCell ref="H10:I10"/>
    <mergeCell ref="J10:K10"/>
  </mergeCells>
  <hyperlinks>
    <hyperlink ref="Z1" location="INDICE!A10" tooltip="REGRESAR AL MENU PRINCIPAL" display="INDICE" xr:uid="{34760501-5967-4435-8351-54B9E048FCB6}"/>
  </hyperlinks>
  <printOptions horizontalCentered="1" verticalCentered="1"/>
  <pageMargins left="0.11811023622047245" right="0.11811023622047245" top="0.15748031496062992" bottom="0.51181102362204722" header="0.15748031496062992" footer="0.23622047244094491"/>
  <pageSetup scale="53" orientation="landscape" verticalDpi="300" r:id="rId1"/>
  <headerFooter alignWithMargins="0">
    <oddFooter xml:space="preserve">&amp;LDocumento controlado por medios electronicos. Para uso exclusivo de Productos Innovador, SA de CV.
&amp;R&amp;A
Edicion 01. 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04C2-E539-4356-9CE8-8F25974D8094}">
  <sheetPr>
    <pageSetUpPr fitToPage="1"/>
  </sheetPr>
  <dimension ref="A1:AE64"/>
  <sheetViews>
    <sheetView zoomScaleNormal="100" workbookViewId="0">
      <selection activeCell="E56" sqref="E56"/>
    </sheetView>
  </sheetViews>
  <sheetFormatPr baseColWidth="10" defaultColWidth="10.1640625" defaultRowHeight="13"/>
  <cols>
    <col min="1" max="1" width="33" style="173" customWidth="1"/>
    <col min="2" max="2" width="16.5" style="173" customWidth="1"/>
    <col min="3" max="3" width="8.5" style="173" customWidth="1"/>
    <col min="4" max="4" width="16.5" style="173" customWidth="1"/>
    <col min="5" max="5" width="8.5" style="173" customWidth="1"/>
    <col min="6" max="6" width="16.5" style="173" customWidth="1"/>
    <col min="7" max="7" width="8.5" style="173" customWidth="1"/>
    <col min="8" max="8" width="16.5" style="173" customWidth="1"/>
    <col min="9" max="9" width="8.5" style="173" customWidth="1"/>
    <col min="10" max="10" width="16.5" style="173" customWidth="1"/>
    <col min="11" max="11" width="8.5" style="173" customWidth="1"/>
    <col min="12" max="12" width="16.5" style="173" customWidth="1"/>
    <col min="13" max="13" width="8.5" style="173" customWidth="1"/>
    <col min="14" max="14" width="16.5" style="173" customWidth="1"/>
    <col min="15" max="15" width="8.5" style="173" customWidth="1"/>
    <col min="16" max="16" width="16.5" style="173" customWidth="1"/>
    <col min="17" max="17" width="8.5" style="173" customWidth="1"/>
    <col min="18" max="18" width="15.5" style="173" customWidth="1"/>
    <col min="19" max="19" width="6.83203125" style="173" customWidth="1"/>
    <col min="20" max="20" width="15.5" style="173" customWidth="1"/>
    <col min="21" max="21" width="8.5" style="173" customWidth="1"/>
    <col min="22" max="22" width="16.1640625" style="173" customWidth="1"/>
    <col min="23" max="23" width="8.5" style="173" customWidth="1"/>
    <col min="24" max="24" width="16.5" style="173" customWidth="1"/>
    <col min="25" max="25" width="8.5" style="173" customWidth="1"/>
    <col min="26" max="26" width="16.1640625" style="173" bestFit="1" customWidth="1"/>
    <col min="27" max="27" width="8.5" style="173" customWidth="1"/>
    <col min="28" max="28" width="4.5" style="173" customWidth="1"/>
    <col min="29" max="29" width="22.5" style="173" bestFit="1" customWidth="1"/>
    <col min="30" max="30" width="7.1640625" style="173" customWidth="1"/>
    <col min="31" max="31" width="13.5" style="173" bestFit="1" customWidth="1"/>
    <col min="32" max="32" width="14.1640625" style="173" bestFit="1" customWidth="1"/>
    <col min="33" max="56" width="10.1640625" style="173"/>
    <col min="57" max="67" width="0" style="173" hidden="1" customWidth="1"/>
    <col min="68" max="16384" width="10.1640625" style="173"/>
  </cols>
  <sheetData>
    <row r="1" spans="1:31" s="518" customFormat="1" ht="13.75" customHeight="1">
      <c r="A1" s="87" t="s">
        <v>190</v>
      </c>
      <c r="B1" s="844"/>
      <c r="C1" s="845"/>
      <c r="D1" s="845"/>
      <c r="E1" s="845"/>
      <c r="F1" s="845"/>
      <c r="G1" s="845"/>
      <c r="H1" s="845"/>
      <c r="I1" s="845"/>
      <c r="J1" s="845"/>
      <c r="K1" s="845"/>
      <c r="L1" s="845"/>
      <c r="M1" s="845"/>
      <c r="N1" s="845"/>
      <c r="O1" s="845"/>
      <c r="P1" s="845"/>
      <c r="Q1" s="845"/>
      <c r="R1" s="845"/>
      <c r="S1" s="845"/>
      <c r="T1" s="845"/>
      <c r="U1" s="845"/>
      <c r="V1" s="845"/>
      <c r="W1" s="845"/>
      <c r="X1" s="845"/>
      <c r="Y1" s="845"/>
      <c r="Z1" s="69" t="s">
        <v>72</v>
      </c>
      <c r="AA1" s="845"/>
    </row>
    <row r="2" spans="1:31" s="522" customFormat="1" ht="13.75" customHeight="1">
      <c r="A2" s="475"/>
      <c r="B2" s="671"/>
      <c r="C2" s="844"/>
      <c r="D2" s="844"/>
      <c r="E2" s="844"/>
      <c r="F2" s="844"/>
      <c r="G2" s="844"/>
      <c r="H2" s="844"/>
      <c r="I2" s="844"/>
      <c r="J2" s="844"/>
      <c r="K2" s="844"/>
      <c r="L2" s="844"/>
      <c r="M2" s="844"/>
      <c r="N2" s="844"/>
      <c r="O2" s="844"/>
      <c r="P2" s="844"/>
      <c r="Q2" s="844"/>
      <c r="R2" s="844"/>
      <c r="S2" s="844"/>
      <c r="T2" s="844"/>
      <c r="U2" s="844"/>
      <c r="V2" s="844"/>
      <c r="W2" s="844"/>
      <c r="X2" s="844"/>
      <c r="Y2" s="844"/>
      <c r="Z2" s="844"/>
      <c r="AA2" s="844"/>
    </row>
    <row r="3" spans="1:31" s="522" customFormat="1" ht="13.75" customHeight="1">
      <c r="A3" s="130"/>
      <c r="B3" s="844"/>
      <c r="C3" s="844"/>
      <c r="D3" s="844"/>
      <c r="E3" s="844"/>
      <c r="F3" s="844"/>
      <c r="G3" s="844"/>
      <c r="H3" s="844"/>
      <c r="I3" s="844"/>
      <c r="J3" s="844"/>
      <c r="K3" s="844"/>
      <c r="L3" s="844"/>
      <c r="M3" s="844"/>
      <c r="N3" s="844"/>
      <c r="O3" s="844"/>
      <c r="P3" s="844"/>
      <c r="Q3" s="844"/>
      <c r="R3" s="844"/>
      <c r="S3" s="844"/>
      <c r="T3" s="844"/>
      <c r="U3" s="844"/>
      <c r="V3" s="844"/>
      <c r="W3" s="844"/>
      <c r="X3" s="844"/>
      <c r="Y3" s="844"/>
      <c r="Z3" s="844"/>
      <c r="AA3" s="844"/>
    </row>
    <row r="4" spans="1:31" s="342" customFormat="1" ht="13.75" customHeight="1">
      <c r="A4" s="477"/>
      <c r="B4" s="477"/>
      <c r="C4" s="477"/>
      <c r="D4" s="477"/>
      <c r="E4" s="477"/>
      <c r="F4" s="477"/>
      <c r="G4" s="477"/>
      <c r="H4" s="477"/>
      <c r="I4" s="477"/>
      <c r="J4" s="477"/>
      <c r="K4" s="477"/>
      <c r="L4" s="477"/>
      <c r="M4" s="477"/>
      <c r="N4" s="477"/>
      <c r="O4" s="477"/>
      <c r="P4" s="477"/>
      <c r="Q4" s="477"/>
      <c r="R4" s="477"/>
      <c r="S4" s="477"/>
      <c r="T4" s="477"/>
      <c r="U4" s="477"/>
      <c r="V4" s="477"/>
      <c r="W4" s="477"/>
      <c r="X4" s="477"/>
      <c r="Y4" s="477"/>
      <c r="Z4" s="477"/>
      <c r="AA4" s="477"/>
    </row>
    <row r="5" spans="1:31" s="8" customFormat="1" ht="20.25" customHeight="1">
      <c r="A5" s="850"/>
      <c r="B5" s="678" t="s">
        <v>189</v>
      </c>
      <c r="C5" s="850"/>
      <c r="D5" s="850"/>
      <c r="E5" s="850"/>
      <c r="F5" s="850"/>
      <c r="G5" s="850"/>
      <c r="H5" s="850"/>
      <c r="I5" s="850"/>
      <c r="J5" s="850"/>
      <c r="K5" s="850"/>
      <c r="L5" s="850"/>
      <c r="M5" s="850"/>
      <c r="N5" s="850"/>
      <c r="O5" s="850"/>
      <c r="P5" s="850"/>
      <c r="Q5" s="850"/>
      <c r="R5" s="850"/>
      <c r="S5" s="850"/>
      <c r="T5" s="850"/>
      <c r="U5" s="850"/>
      <c r="V5" s="850"/>
      <c r="W5" s="850"/>
      <c r="X5" s="850"/>
      <c r="Y5" s="850"/>
      <c r="Z5" s="850"/>
      <c r="AA5" s="850"/>
    </row>
    <row r="6" spans="1:31" s="64" customFormat="1" ht="2.25" customHeight="1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 spans="1:31" s="64" customFormat="1" ht="1" customHeight="1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 spans="1:31" s="64" customFormat="1" ht="2.25" customHeight="1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</row>
    <row r="9" spans="1:31" s="64" customFormat="1" ht="25.25" customHeight="1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</row>
    <row r="10" spans="1:31" ht="30" customHeight="1">
      <c r="A10" s="1622" t="s">
        <v>79</v>
      </c>
      <c r="B10" s="2958" t="s">
        <v>101</v>
      </c>
      <c r="C10" s="2959"/>
      <c r="D10" s="2958" t="s">
        <v>102</v>
      </c>
      <c r="E10" s="2959"/>
      <c r="F10" s="2958" t="s">
        <v>103</v>
      </c>
      <c r="G10" s="2959"/>
      <c r="H10" s="2958" t="s">
        <v>104</v>
      </c>
      <c r="I10" s="2959"/>
      <c r="J10" s="2958" t="s">
        <v>105</v>
      </c>
      <c r="K10" s="2959"/>
      <c r="L10" s="2958" t="s">
        <v>106</v>
      </c>
      <c r="M10" s="2959"/>
      <c r="N10" s="2958" t="s">
        <v>107</v>
      </c>
      <c r="O10" s="2959"/>
      <c r="P10" s="2958" t="s">
        <v>108</v>
      </c>
      <c r="Q10" s="2959"/>
      <c r="R10" s="2958" t="s">
        <v>109</v>
      </c>
      <c r="S10" s="2959"/>
      <c r="T10" s="2958" t="s">
        <v>110</v>
      </c>
      <c r="U10" s="2959"/>
      <c r="V10" s="2958" t="s">
        <v>111</v>
      </c>
      <c r="W10" s="2959"/>
      <c r="X10" s="2958" t="s">
        <v>112</v>
      </c>
      <c r="Y10" s="2959"/>
      <c r="Z10" s="2962" t="s">
        <v>166</v>
      </c>
      <c r="AA10" s="2959"/>
    </row>
    <row r="11" spans="1:31">
      <c r="A11" s="2349"/>
      <c r="B11" s="528"/>
      <c r="C11" s="528"/>
      <c r="D11" s="1792"/>
      <c r="E11" s="1793"/>
      <c r="F11" s="528"/>
      <c r="G11" s="528"/>
      <c r="H11" s="1792"/>
      <c r="I11" s="1793"/>
      <c r="J11" s="528"/>
      <c r="K11" s="1793"/>
      <c r="L11" s="1792"/>
      <c r="M11" s="1793"/>
      <c r="N11" s="1792"/>
      <c r="O11" s="1793"/>
      <c r="P11" s="1792"/>
      <c r="Q11" s="1793"/>
      <c r="R11" s="528"/>
      <c r="S11" s="528"/>
      <c r="T11" s="528"/>
      <c r="U11" s="528"/>
      <c r="V11" s="528"/>
      <c r="W11" s="528"/>
      <c r="X11" s="528"/>
      <c r="Y11" s="528"/>
      <c r="Z11" s="1792"/>
      <c r="AA11" s="1793"/>
    </row>
    <row r="12" spans="1:31">
      <c r="A12" s="2351" t="s">
        <v>116</v>
      </c>
      <c r="B12" s="2390">
        <v>28435566.760000002</v>
      </c>
      <c r="C12" s="2391"/>
      <c r="D12" s="1823">
        <v>19899004.16</v>
      </c>
      <c r="E12" s="2392"/>
      <c r="F12" s="1823">
        <v>25638911.109999999</v>
      </c>
      <c r="G12" s="2392"/>
      <c r="H12" s="2393">
        <v>17660290.559999999</v>
      </c>
      <c r="I12" s="2392"/>
      <c r="J12" s="2393">
        <v>24906113.210000001</v>
      </c>
      <c r="K12" s="2392"/>
      <c r="L12" s="2393">
        <v>19807746.800000001</v>
      </c>
      <c r="M12" s="2392"/>
      <c r="N12" s="2393">
        <v>20751619.859999999</v>
      </c>
      <c r="O12" s="2392"/>
      <c r="P12" s="2393">
        <v>16639966.439999999</v>
      </c>
      <c r="Q12" s="2392"/>
      <c r="R12" s="2393">
        <v>19275915.780000001</v>
      </c>
      <c r="S12" s="2392"/>
      <c r="T12" s="2393">
        <v>37077619.770000003</v>
      </c>
      <c r="U12" s="2392"/>
      <c r="V12" s="2393">
        <v>21795026.390000001</v>
      </c>
      <c r="W12" s="2392"/>
      <c r="X12" s="2393">
        <v>23529310.879999999</v>
      </c>
      <c r="Y12" s="2392"/>
      <c r="Z12" s="1823">
        <v>275417091.72000003</v>
      </c>
      <c r="AA12" s="2392"/>
      <c r="AC12" s="324"/>
      <c r="AE12" s="324"/>
    </row>
    <row r="13" spans="1:31">
      <c r="A13" s="2353" t="s">
        <v>117</v>
      </c>
      <c r="B13" s="2394"/>
      <c r="C13" s="2395">
        <v>0</v>
      </c>
      <c r="D13" s="1803">
        <v>0</v>
      </c>
      <c r="E13" s="2396">
        <v>0</v>
      </c>
      <c r="F13" s="1803">
        <v>0</v>
      </c>
      <c r="G13" s="2396">
        <v>0</v>
      </c>
      <c r="H13" s="2397">
        <v>0</v>
      </c>
      <c r="I13" s="2398">
        <v>0</v>
      </c>
      <c r="J13" s="2399"/>
      <c r="K13" s="2398">
        <v>0</v>
      </c>
      <c r="L13" s="2400"/>
      <c r="M13" s="2398">
        <v>0</v>
      </c>
      <c r="N13" s="2400">
        <v>0</v>
      </c>
      <c r="O13" s="2398">
        <v>0</v>
      </c>
      <c r="P13" s="2400">
        <v>0</v>
      </c>
      <c r="Q13" s="2398">
        <v>0</v>
      </c>
      <c r="R13" s="2393">
        <v>0</v>
      </c>
      <c r="S13" s="2398">
        <v>0</v>
      </c>
      <c r="T13" s="2393">
        <v>0</v>
      </c>
      <c r="U13" s="2398">
        <v>0</v>
      </c>
      <c r="V13" s="2393">
        <v>0</v>
      </c>
      <c r="W13" s="2398">
        <v>0</v>
      </c>
      <c r="X13" s="2393">
        <v>0</v>
      </c>
      <c r="Y13" s="2398">
        <v>0</v>
      </c>
      <c r="Z13" s="1823">
        <v>0</v>
      </c>
      <c r="AA13" s="2396">
        <v>0</v>
      </c>
      <c r="AE13" s="324"/>
    </row>
    <row r="14" spans="1:31">
      <c r="A14" s="2401"/>
      <c r="C14" s="388"/>
      <c r="D14" s="1805"/>
      <c r="E14" s="1806"/>
      <c r="F14" s="1805"/>
      <c r="G14" s="1806"/>
      <c r="H14" s="1805"/>
      <c r="I14" s="1806"/>
      <c r="J14" s="616"/>
      <c r="K14" s="1806"/>
      <c r="L14" s="2402"/>
      <c r="M14" s="1806"/>
      <c r="N14" s="2402"/>
      <c r="O14" s="1806"/>
      <c r="P14" s="2402"/>
      <c r="Q14" s="1806"/>
      <c r="R14" s="2402"/>
      <c r="S14" s="1806"/>
      <c r="T14" s="2402"/>
      <c r="U14" s="1806"/>
      <c r="V14" s="2402"/>
      <c r="W14" s="1806"/>
      <c r="X14" s="2402"/>
      <c r="Y14" s="1806"/>
      <c r="Z14" s="1805"/>
      <c r="AA14" s="1806"/>
      <c r="AE14" s="324"/>
    </row>
    <row r="15" spans="1:31" ht="14" thickBot="1">
      <c r="A15" s="2359"/>
      <c r="B15" s="2403"/>
      <c r="C15" s="2403"/>
      <c r="D15" s="1648"/>
      <c r="E15" s="1808"/>
      <c r="F15" s="1648"/>
      <c r="G15" s="1808"/>
      <c r="H15" s="1648"/>
      <c r="I15" s="1808"/>
      <c r="J15" s="2404"/>
      <c r="K15" s="1808"/>
      <c r="L15" s="2405"/>
      <c r="M15" s="1808"/>
      <c r="N15" s="2405"/>
      <c r="O15" s="1808"/>
      <c r="P15" s="2405"/>
      <c r="Q15" s="1808"/>
      <c r="R15" s="2405"/>
      <c r="S15" s="1808"/>
      <c r="T15" s="2405"/>
      <c r="U15" s="1808"/>
      <c r="V15" s="2405"/>
      <c r="W15" s="1808"/>
      <c r="X15" s="2405"/>
      <c r="Y15" s="1808"/>
      <c r="Z15" s="1648"/>
      <c r="AA15" s="1808"/>
      <c r="AE15" s="324"/>
    </row>
    <row r="16" spans="1:31" ht="25.25" customHeight="1" thickBot="1">
      <c r="A16" s="2406" t="s">
        <v>119</v>
      </c>
      <c r="B16" s="2407">
        <v>28435566.760000002</v>
      </c>
      <c r="C16" s="2408"/>
      <c r="D16" s="2409">
        <v>19899004.16</v>
      </c>
      <c r="E16" s="2410"/>
      <c r="F16" s="2409">
        <v>25638911.109999999</v>
      </c>
      <c r="G16" s="2410"/>
      <c r="H16" s="2409">
        <v>17660290.559999999</v>
      </c>
      <c r="I16" s="2410"/>
      <c r="J16" s="2407">
        <v>24906113.210000001</v>
      </c>
      <c r="K16" s="2410"/>
      <c r="L16" s="2409">
        <v>19807746.800000001</v>
      </c>
      <c r="M16" s="2410"/>
      <c r="N16" s="2409">
        <v>20751619.859999999</v>
      </c>
      <c r="O16" s="2410"/>
      <c r="P16" s="2409">
        <v>16639966.439999999</v>
      </c>
      <c r="Q16" s="2410"/>
      <c r="R16" s="2409">
        <v>19275915.780000001</v>
      </c>
      <c r="S16" s="2410"/>
      <c r="T16" s="2409">
        <v>37077619.770000003</v>
      </c>
      <c r="U16" s="2410"/>
      <c r="V16" s="2409">
        <v>21795026.390000001</v>
      </c>
      <c r="W16" s="2410"/>
      <c r="X16" s="2409">
        <v>23529310.879999999</v>
      </c>
      <c r="Y16" s="2410"/>
      <c r="Z16" s="2411">
        <v>275417091.72000003</v>
      </c>
      <c r="AA16" s="2410"/>
      <c r="AC16" s="464"/>
      <c r="AE16" s="324"/>
    </row>
    <row r="17" spans="1:31">
      <c r="A17" s="2349"/>
      <c r="B17" s="2412"/>
      <c r="C17" s="2412"/>
      <c r="D17" s="1661"/>
      <c r="E17" s="1811"/>
      <c r="F17" s="1661"/>
      <c r="G17" s="1811"/>
      <c r="H17" s="1661"/>
      <c r="I17" s="1811"/>
      <c r="J17" s="2413"/>
      <c r="K17" s="1811"/>
      <c r="L17" s="2414"/>
      <c r="M17" s="1811"/>
      <c r="N17" s="2414"/>
      <c r="O17" s="1811"/>
      <c r="P17" s="2414"/>
      <c r="Q17" s="1811"/>
      <c r="R17" s="2414"/>
      <c r="S17" s="1811"/>
      <c r="T17" s="2414"/>
      <c r="U17" s="1811"/>
      <c r="V17" s="2414"/>
      <c r="W17" s="1811"/>
      <c r="X17" s="2414"/>
      <c r="Y17" s="1811"/>
      <c r="Z17" s="1661"/>
      <c r="AA17" s="1811"/>
      <c r="AE17" s="324"/>
    </row>
    <row r="18" spans="1:31">
      <c r="A18" s="2365" t="s">
        <v>120</v>
      </c>
      <c r="B18" s="2415">
        <v>13659569.870000001</v>
      </c>
      <c r="C18" s="2416">
        <v>0.48036917939032492</v>
      </c>
      <c r="D18" s="1941">
        <v>14679905.370000001</v>
      </c>
      <c r="E18" s="1721">
        <v>0.73772060410484386</v>
      </c>
      <c r="F18" s="1941">
        <v>17939854.18</v>
      </c>
      <c r="G18" s="1721">
        <v>0.69971201596790433</v>
      </c>
      <c r="H18" s="1941">
        <v>14931047.469999999</v>
      </c>
      <c r="I18" s="1721">
        <v>0.8454587663364016</v>
      </c>
      <c r="J18" s="1941">
        <v>16828610.620000001</v>
      </c>
      <c r="K18" s="1721">
        <v>0.67568192909535085</v>
      </c>
      <c r="L18" s="1941">
        <v>14943310.75</v>
      </c>
      <c r="M18" s="1721">
        <v>0.75441749639085653</v>
      </c>
      <c r="N18" s="1941">
        <v>16251251.34</v>
      </c>
      <c r="O18" s="1721">
        <v>0.78313170006189581</v>
      </c>
      <c r="P18" s="1941">
        <v>15215574.33</v>
      </c>
      <c r="Q18" s="1721">
        <v>0.91439933997847656</v>
      </c>
      <c r="R18" s="1941">
        <v>16694926.809999999</v>
      </c>
      <c r="S18" s="1721">
        <v>0.86610291311409737</v>
      </c>
      <c r="T18" s="1941">
        <v>17915871.289999999</v>
      </c>
      <c r="U18" s="1721">
        <v>0.48319906728467965</v>
      </c>
      <c r="V18" s="1941">
        <v>19231704.370000001</v>
      </c>
      <c r="W18" s="1721">
        <v>0.88238958860925709</v>
      </c>
      <c r="X18" s="1941">
        <v>17047291.050000001</v>
      </c>
      <c r="Y18" s="1721">
        <v>0.72451297604683618</v>
      </c>
      <c r="Z18" s="1941">
        <v>195338917.45000002</v>
      </c>
      <c r="AA18" s="1721">
        <v>0.70924762232472238</v>
      </c>
      <c r="AC18" s="464"/>
      <c r="AE18" s="324"/>
    </row>
    <row r="19" spans="1:31" ht="14" thickBot="1">
      <c r="A19" s="2349"/>
      <c r="B19" s="2417"/>
      <c r="C19" s="2417"/>
      <c r="D19" s="1818"/>
      <c r="E19" s="1819"/>
      <c r="F19" s="1818"/>
      <c r="G19" s="1819"/>
      <c r="H19" s="1818"/>
      <c r="I19" s="1819"/>
      <c r="J19" s="2418"/>
      <c r="K19" s="1819"/>
      <c r="L19" s="2419"/>
      <c r="M19" s="1819"/>
      <c r="N19" s="2419"/>
      <c r="O19" s="1819"/>
      <c r="P19" s="2419"/>
      <c r="Q19" s="1819"/>
      <c r="R19" s="2419"/>
      <c r="S19" s="1819"/>
      <c r="T19" s="2419"/>
      <c r="U19" s="1819"/>
      <c r="V19" s="2419"/>
      <c r="W19" s="1819"/>
      <c r="X19" s="2419"/>
      <c r="Y19" s="1819"/>
      <c r="Z19" s="1818"/>
      <c r="AA19" s="1819"/>
      <c r="AE19" s="324"/>
    </row>
    <row r="20" spans="1:31" ht="25.25" customHeight="1" thickBot="1">
      <c r="A20" s="2406" t="s">
        <v>121</v>
      </c>
      <c r="B20" s="2407">
        <v>14775996.890000001</v>
      </c>
      <c r="C20" s="2420">
        <v>0.51963082060967514</v>
      </c>
      <c r="D20" s="2409">
        <v>5219098.7899999991</v>
      </c>
      <c r="E20" s="2421">
        <v>0.26227939589515614</v>
      </c>
      <c r="F20" s="2409">
        <v>7699056.9299999997</v>
      </c>
      <c r="G20" s="2421">
        <v>0.30028798403209567</v>
      </c>
      <c r="H20" s="2409">
        <v>2729243.09</v>
      </c>
      <c r="I20" s="2421">
        <v>0.15454123366359834</v>
      </c>
      <c r="J20" s="2407">
        <v>8077502.5899999999</v>
      </c>
      <c r="K20" s="2421">
        <v>0.3243180709046492</v>
      </c>
      <c r="L20" s="2409">
        <v>4864436.0500000007</v>
      </c>
      <c r="M20" s="2421">
        <v>0.24558250360914349</v>
      </c>
      <c r="N20" s="2409">
        <v>4500368.5199999996</v>
      </c>
      <c r="O20" s="2421">
        <v>0.21686829993810419</v>
      </c>
      <c r="P20" s="2409">
        <v>1424392.1099999994</v>
      </c>
      <c r="Q20" s="2421">
        <v>8.5600660021523417E-2</v>
      </c>
      <c r="R20" s="2409">
        <v>2580988.9700000025</v>
      </c>
      <c r="S20" s="2421">
        <v>0.13389708688590268</v>
      </c>
      <c r="T20" s="2409">
        <v>19161748.480000004</v>
      </c>
      <c r="U20" s="2421">
        <v>0.51680093271532035</v>
      </c>
      <c r="V20" s="2409">
        <v>2563322.0199999996</v>
      </c>
      <c r="W20" s="2421">
        <v>0.11761041139074296</v>
      </c>
      <c r="X20" s="2409">
        <v>6482019.8299999982</v>
      </c>
      <c r="Y20" s="2421">
        <v>0.27548702395316382</v>
      </c>
      <c r="Z20" s="2411">
        <v>80078174.270000011</v>
      </c>
      <c r="AA20" s="2421">
        <v>0.29075237767527756</v>
      </c>
      <c r="AC20" s="464"/>
      <c r="AE20" s="324"/>
    </row>
    <row r="21" spans="1:31">
      <c r="A21" s="2349"/>
      <c r="B21" s="2422"/>
      <c r="C21" s="2422"/>
      <c r="D21" s="1662"/>
      <c r="E21" s="1821"/>
      <c r="F21" s="1662"/>
      <c r="G21" s="1821"/>
      <c r="H21" s="1662"/>
      <c r="I21" s="1821"/>
      <c r="J21" s="2423"/>
      <c r="K21" s="1821"/>
      <c r="L21" s="2424"/>
      <c r="M21" s="1821"/>
      <c r="N21" s="2424"/>
      <c r="O21" s="1821"/>
      <c r="P21" s="2424"/>
      <c r="Q21" s="1821"/>
      <c r="R21" s="2424"/>
      <c r="S21" s="1821"/>
      <c r="T21" s="2424"/>
      <c r="U21" s="1821"/>
      <c r="V21" s="2424"/>
      <c r="W21" s="1821"/>
      <c r="X21" s="2424"/>
      <c r="Y21" s="1821"/>
      <c r="Z21" s="1662"/>
      <c r="AA21" s="1821"/>
      <c r="AE21" s="324"/>
    </row>
    <row r="22" spans="1:31">
      <c r="A22" s="2371" t="s">
        <v>122</v>
      </c>
      <c r="B22" s="2422"/>
      <c r="C22" s="2422"/>
      <c r="D22" s="1662"/>
      <c r="E22" s="1821"/>
      <c r="F22" s="1662"/>
      <c r="G22" s="1821"/>
      <c r="H22" s="1662"/>
      <c r="I22" s="1821"/>
      <c r="J22" s="2423"/>
      <c r="K22" s="1821"/>
      <c r="L22" s="2424"/>
      <c r="M22" s="1821"/>
      <c r="N22" s="2424"/>
      <c r="O22" s="1821"/>
      <c r="P22" s="2424"/>
      <c r="Q22" s="1821"/>
      <c r="R22" s="2424"/>
      <c r="S22" s="1821"/>
      <c r="T22" s="2424"/>
      <c r="U22" s="1821"/>
      <c r="V22" s="2424"/>
      <c r="W22" s="1821"/>
      <c r="X22" s="2424"/>
      <c r="Y22" s="1821"/>
      <c r="Z22" s="1662"/>
      <c r="AA22" s="1821"/>
      <c r="AC22" s="464"/>
      <c r="AE22" s="324"/>
    </row>
    <row r="23" spans="1:31">
      <c r="A23" s="2353" t="s">
        <v>123</v>
      </c>
      <c r="B23" s="2425">
        <v>450000</v>
      </c>
      <c r="C23" s="2426">
        <v>1.5825251657477425E-2</v>
      </c>
      <c r="D23" s="1658">
        <v>450000</v>
      </c>
      <c r="E23" s="2427">
        <v>2.2614196991051837E-2</v>
      </c>
      <c r="F23" s="1658">
        <v>450000</v>
      </c>
      <c r="G23" s="2427">
        <v>1.7551447410123652E-2</v>
      </c>
      <c r="H23" s="2428">
        <v>450000</v>
      </c>
      <c r="I23" s="2427">
        <v>2.5480894466098754E-2</v>
      </c>
      <c r="J23" s="2428">
        <v>450000</v>
      </c>
      <c r="K23" s="2427">
        <v>1.806785330997859E-2</v>
      </c>
      <c r="L23" s="2428">
        <v>459000</v>
      </c>
      <c r="M23" s="2427">
        <v>2.3172751784165575E-2</v>
      </c>
      <c r="N23" s="2428">
        <v>468000</v>
      </c>
      <c r="O23" s="2427">
        <v>2.255245629774176E-2</v>
      </c>
      <c r="P23" s="2428">
        <v>468000</v>
      </c>
      <c r="Q23" s="2427">
        <v>2.8125056723371615E-2</v>
      </c>
      <c r="R23" s="2428">
        <v>468000</v>
      </c>
      <c r="S23" s="2427">
        <v>2.4279002115457467E-2</v>
      </c>
      <c r="T23" s="2428">
        <v>468000</v>
      </c>
      <c r="U23" s="2427">
        <v>1.2622169462416923E-2</v>
      </c>
      <c r="V23" s="2428">
        <v>468000</v>
      </c>
      <c r="W23" s="2427">
        <v>2.1472788865937224E-2</v>
      </c>
      <c r="X23" s="2428">
        <v>468000</v>
      </c>
      <c r="Y23" s="2427">
        <v>1.989008528072965E-2</v>
      </c>
      <c r="Z23" s="2428">
        <v>5517000</v>
      </c>
      <c r="AA23" s="1721">
        <v>2.0031436558805876E-2</v>
      </c>
      <c r="AE23" s="324"/>
    </row>
    <row r="24" spans="1:31">
      <c r="A24" s="2353" t="s">
        <v>124</v>
      </c>
      <c r="B24" s="2425"/>
      <c r="C24" s="2426">
        <v>0</v>
      </c>
      <c r="D24" s="1658">
        <v>0</v>
      </c>
      <c r="E24" s="2427">
        <v>0</v>
      </c>
      <c r="F24" s="1658">
        <v>0</v>
      </c>
      <c r="G24" s="2427">
        <v>0</v>
      </c>
      <c r="H24" s="2428">
        <v>0</v>
      </c>
      <c r="I24" s="2427">
        <v>0</v>
      </c>
      <c r="J24" s="2428">
        <v>0</v>
      </c>
      <c r="K24" s="2427">
        <v>0</v>
      </c>
      <c r="L24" s="2428">
        <v>0</v>
      </c>
      <c r="M24" s="2427">
        <v>0</v>
      </c>
      <c r="N24" s="2428">
        <v>0</v>
      </c>
      <c r="O24" s="2427">
        <v>0</v>
      </c>
      <c r="P24" s="2428">
        <v>0</v>
      </c>
      <c r="Q24" s="2427">
        <v>0</v>
      </c>
      <c r="R24" s="2428">
        <v>0</v>
      </c>
      <c r="S24" s="2427">
        <v>0</v>
      </c>
      <c r="T24" s="2428">
        <v>0</v>
      </c>
      <c r="U24" s="2427">
        <v>0</v>
      </c>
      <c r="V24" s="2428">
        <v>0</v>
      </c>
      <c r="W24" s="2427">
        <v>0</v>
      </c>
      <c r="X24" s="2428">
        <v>0</v>
      </c>
      <c r="Y24" s="2427">
        <v>0</v>
      </c>
      <c r="Z24" s="2428">
        <v>0</v>
      </c>
      <c r="AA24" s="1721">
        <v>0</v>
      </c>
      <c r="AE24" s="324"/>
    </row>
    <row r="25" spans="1:31">
      <c r="A25" s="2353" t="s">
        <v>125</v>
      </c>
      <c r="B25" s="2425">
        <v>3439000</v>
      </c>
      <c r="C25" s="2426">
        <v>0.12094008988903303</v>
      </c>
      <c r="D25" s="1658">
        <v>3439000</v>
      </c>
      <c r="E25" s="2427">
        <v>0.17282271878272726</v>
      </c>
      <c r="F25" s="1658">
        <v>4470704.09</v>
      </c>
      <c r="G25" s="2427">
        <v>0.17437183938191048</v>
      </c>
      <c r="H25" s="2428">
        <v>6534100</v>
      </c>
      <c r="I25" s="2427">
        <v>0.36998825006874636</v>
      </c>
      <c r="J25" s="2428">
        <v>4470699.92</v>
      </c>
      <c r="K25" s="2427">
        <v>0.1795021118833178</v>
      </c>
      <c r="L25" s="2428">
        <v>4470700</v>
      </c>
      <c r="M25" s="2427">
        <v>0.22570462178969289</v>
      </c>
      <c r="N25" s="2428">
        <v>4470699.6500000004</v>
      </c>
      <c r="O25" s="2427">
        <v>0.21543858648921879</v>
      </c>
      <c r="P25" s="2428">
        <v>4470701.67</v>
      </c>
      <c r="Q25" s="2427">
        <v>0.26867251722654317</v>
      </c>
      <c r="R25" s="2428">
        <v>4472769.4400000004</v>
      </c>
      <c r="S25" s="2427">
        <v>0.23203927071733657</v>
      </c>
      <c r="T25" s="2428">
        <v>4470699.7</v>
      </c>
      <c r="U25" s="2427">
        <v>0.12057677185678739</v>
      </c>
      <c r="V25" s="2428">
        <v>4471486.09</v>
      </c>
      <c r="W25" s="2427">
        <v>0.20516084770842985</v>
      </c>
      <c r="X25" s="2428">
        <v>4470699.33</v>
      </c>
      <c r="Y25" s="2427">
        <v>0.190005536192737</v>
      </c>
      <c r="Z25" s="2428">
        <v>53651259.890000001</v>
      </c>
      <c r="AA25" s="1721">
        <v>0.19480003784421632</v>
      </c>
      <c r="AC25" s="464"/>
      <c r="AE25" s="324"/>
    </row>
    <row r="26" spans="1:31" ht="14" thickBot="1">
      <c r="A26" s="2429" t="s">
        <v>126</v>
      </c>
      <c r="B26" s="2430"/>
      <c r="C26" s="2431">
        <v>0</v>
      </c>
      <c r="D26" s="2432">
        <v>0</v>
      </c>
      <c r="E26" s="2433">
        <v>0</v>
      </c>
      <c r="F26" s="2432">
        <v>186018</v>
      </c>
      <c r="G26" s="2433">
        <v>7.2553003207475137E-3</v>
      </c>
      <c r="H26" s="2428">
        <v>372036</v>
      </c>
      <c r="I26" s="2433">
        <v>2.1066244563532257E-2</v>
      </c>
      <c r="J26" s="2428">
        <v>372036</v>
      </c>
      <c r="K26" s="2433">
        <v>1.4937537497847099E-2</v>
      </c>
      <c r="L26" s="2428">
        <v>372036</v>
      </c>
      <c r="M26" s="2433">
        <v>1.8782348328483276E-2</v>
      </c>
      <c r="N26" s="2428">
        <v>372036</v>
      </c>
      <c r="O26" s="2433">
        <v>1.7928046220484304E-2</v>
      </c>
      <c r="P26" s="2428">
        <v>372036</v>
      </c>
      <c r="Q26" s="2433">
        <v>2.2357977784479233E-2</v>
      </c>
      <c r="R26" s="2428">
        <v>372036</v>
      </c>
      <c r="S26" s="2433">
        <v>1.9300561604757124E-2</v>
      </c>
      <c r="T26" s="2428">
        <v>372036</v>
      </c>
      <c r="U26" s="2433">
        <v>1.0033977431879792E-2</v>
      </c>
      <c r="V26" s="2428">
        <v>372036</v>
      </c>
      <c r="W26" s="2433">
        <v>1.7069765979760301E-2</v>
      </c>
      <c r="X26" s="2428">
        <v>632461.19999999995</v>
      </c>
      <c r="Y26" s="2433">
        <v>2.6879716249471389E-2</v>
      </c>
      <c r="Z26" s="2428">
        <v>3794767.2</v>
      </c>
      <c r="AA26" s="2434">
        <v>1.377825601273109E-2</v>
      </c>
      <c r="AE26" s="324"/>
    </row>
    <row r="27" spans="1:31" ht="14" thickBot="1">
      <c r="A27" s="2375" t="s">
        <v>127</v>
      </c>
      <c r="B27" s="2435">
        <v>3889000</v>
      </c>
      <c r="C27" s="2436">
        <v>0.13676534154651046</v>
      </c>
      <c r="D27" s="2437">
        <v>3889000</v>
      </c>
      <c r="E27" s="2438">
        <v>0.19543691577377911</v>
      </c>
      <c r="F27" s="2437">
        <v>5106722.09</v>
      </c>
      <c r="G27" s="2438">
        <v>0.19917858711278164</v>
      </c>
      <c r="H27" s="2437">
        <v>7356136</v>
      </c>
      <c r="I27" s="2438">
        <v>0.41653538909837734</v>
      </c>
      <c r="J27" s="2437">
        <v>5292735.92</v>
      </c>
      <c r="K27" s="2438">
        <v>0.21250750269114349</v>
      </c>
      <c r="L27" s="2437">
        <v>5301736</v>
      </c>
      <c r="M27" s="2438">
        <v>0.26765972190234177</v>
      </c>
      <c r="N27" s="2437">
        <v>5310735.6500000004</v>
      </c>
      <c r="O27" s="2438">
        <v>0.25591908900744487</v>
      </c>
      <c r="P27" s="2437">
        <v>5310737.67</v>
      </c>
      <c r="Q27" s="2438">
        <v>0.31915555173439403</v>
      </c>
      <c r="R27" s="2437">
        <v>5312805.4400000004</v>
      </c>
      <c r="S27" s="2438">
        <v>0.2756188344375512</v>
      </c>
      <c r="T27" s="2437">
        <v>5310735.7</v>
      </c>
      <c r="U27" s="2438">
        <v>0.1432329187510841</v>
      </c>
      <c r="V27" s="2437">
        <v>5311522.09</v>
      </c>
      <c r="W27" s="2438">
        <v>0.2437034025541274</v>
      </c>
      <c r="X27" s="2437">
        <v>5571160.5300000003</v>
      </c>
      <c r="Y27" s="2438">
        <v>0.23677533772293805</v>
      </c>
      <c r="Z27" s="2437">
        <v>62963027.090000004</v>
      </c>
      <c r="AA27" s="2438">
        <v>0.22860973041575328</v>
      </c>
      <c r="AE27" s="324"/>
    </row>
    <row r="28" spans="1:31" ht="14" thickBot="1">
      <c r="A28" s="2349"/>
      <c r="B28" s="2412"/>
      <c r="C28" s="2412"/>
      <c r="D28" s="1661"/>
      <c r="E28" s="1811"/>
      <c r="F28" s="1661"/>
      <c r="G28" s="1811"/>
      <c r="H28" s="1661"/>
      <c r="I28" s="1811"/>
      <c r="J28" s="2413"/>
      <c r="K28" s="1811"/>
      <c r="L28" s="2414"/>
      <c r="M28" s="1811"/>
      <c r="N28" s="2414"/>
      <c r="O28" s="1811"/>
      <c r="P28" s="2414"/>
      <c r="Q28" s="1811"/>
      <c r="R28" s="2414"/>
      <c r="S28" s="1811"/>
      <c r="T28" s="2414"/>
      <c r="U28" s="1811"/>
      <c r="V28" s="2414"/>
      <c r="W28" s="1811"/>
      <c r="X28" s="2414"/>
      <c r="Y28" s="1811"/>
      <c r="Z28" s="1661"/>
      <c r="AA28" s="1811"/>
      <c r="AE28" s="324"/>
    </row>
    <row r="29" spans="1:31" ht="25.25" customHeight="1" thickBot="1">
      <c r="A29" s="2406" t="s">
        <v>128</v>
      </c>
      <c r="B29" s="2407">
        <v>10886996.890000001</v>
      </c>
      <c r="C29" s="2420">
        <v>0.38286547906316465</v>
      </c>
      <c r="D29" s="2409">
        <v>1330098.7899999991</v>
      </c>
      <c r="E29" s="2421">
        <v>6.6842480121377043E-2</v>
      </c>
      <c r="F29" s="2409">
        <v>2592334.84</v>
      </c>
      <c r="G29" s="2421">
        <v>0.10110939691931402</v>
      </c>
      <c r="H29" s="2409">
        <v>-4626892.91</v>
      </c>
      <c r="I29" s="2421">
        <v>-0.261994155434779</v>
      </c>
      <c r="J29" s="2407">
        <v>2784766.67</v>
      </c>
      <c r="K29" s="2421">
        <v>0.11181056821350567</v>
      </c>
      <c r="L29" s="2409">
        <v>-437299.94999999925</v>
      </c>
      <c r="M29" s="2421">
        <v>-2.2077218293198256E-2</v>
      </c>
      <c r="N29" s="2409">
        <v>-810367.13000000082</v>
      </c>
      <c r="O29" s="2421">
        <v>-3.9050789069340675E-2</v>
      </c>
      <c r="P29" s="2409">
        <v>-3886345.5600000005</v>
      </c>
      <c r="Q29" s="2421">
        <v>-0.23355489171287058</v>
      </c>
      <c r="R29" s="2409">
        <v>-2731816.4699999979</v>
      </c>
      <c r="S29" s="2421">
        <v>-0.14172174755164851</v>
      </c>
      <c r="T29" s="2409">
        <v>13851012.780000005</v>
      </c>
      <c r="U29" s="2421">
        <v>0.37356801396423628</v>
      </c>
      <c r="V29" s="2409">
        <v>-2748200.0700000003</v>
      </c>
      <c r="W29" s="2421">
        <v>-0.12609299116338443</v>
      </c>
      <c r="X29" s="2409">
        <v>910859.29999999795</v>
      </c>
      <c r="Y29" s="2421">
        <v>3.8711686230225792E-2</v>
      </c>
      <c r="Z29" s="2411">
        <v>17115147.180000007</v>
      </c>
      <c r="AA29" s="2421">
        <v>6.2142647259524279E-2</v>
      </c>
      <c r="AC29" s="464"/>
      <c r="AE29" s="324"/>
    </row>
    <row r="30" spans="1:31">
      <c r="A30" s="2380"/>
      <c r="B30" s="2439"/>
      <c r="C30" s="2439"/>
      <c r="D30" s="1685"/>
      <c r="E30" s="1855"/>
      <c r="F30" s="1685"/>
      <c r="G30" s="1855"/>
      <c r="H30" s="1685"/>
      <c r="I30" s="1855"/>
      <c r="J30" s="2440"/>
      <c r="K30" s="1855"/>
      <c r="L30" s="2441"/>
      <c r="M30" s="1855"/>
      <c r="N30" s="2441"/>
      <c r="O30" s="1855"/>
      <c r="P30" s="2441"/>
      <c r="Q30" s="1855"/>
      <c r="R30" s="2441"/>
      <c r="S30" s="1855"/>
      <c r="T30" s="2441"/>
      <c r="U30" s="1855"/>
      <c r="V30" s="2441"/>
      <c r="W30" s="1855"/>
      <c r="X30" s="2441"/>
      <c r="Y30" s="1855"/>
      <c r="Z30" s="1685"/>
      <c r="AA30" s="1855"/>
      <c r="AE30" s="324"/>
    </row>
    <row r="31" spans="1:31">
      <c r="A31" s="2371" t="s">
        <v>129</v>
      </c>
      <c r="B31" s="2442"/>
      <c r="C31" s="2442"/>
      <c r="D31" s="1689"/>
      <c r="E31" s="1837"/>
      <c r="F31" s="1689"/>
      <c r="G31" s="1837"/>
      <c r="H31" s="1689"/>
      <c r="I31" s="1837"/>
      <c r="J31" s="2443"/>
      <c r="K31" s="1837"/>
      <c r="L31" s="2444"/>
      <c r="M31" s="1837"/>
      <c r="N31" s="2444"/>
      <c r="O31" s="1837"/>
      <c r="P31" s="2444"/>
      <c r="Q31" s="1837"/>
      <c r="R31" s="2444"/>
      <c r="S31" s="1837"/>
      <c r="T31" s="2444"/>
      <c r="U31" s="1837"/>
      <c r="V31" s="2444"/>
      <c r="W31" s="1837"/>
      <c r="X31" s="2444"/>
      <c r="Y31" s="1837"/>
      <c r="Z31" s="1689"/>
      <c r="AA31" s="1837"/>
      <c r="AE31" s="324"/>
    </row>
    <row r="32" spans="1:31">
      <c r="A32" s="2383" t="s">
        <v>130</v>
      </c>
      <c r="B32" s="2445">
        <v>693581.76</v>
      </c>
      <c r="C32" s="2446">
        <v>2.4391346437858022E-2</v>
      </c>
      <c r="D32" s="1803">
        <v>646276.25</v>
      </c>
      <c r="E32" s="1839">
        <v>3.2477818729196146E-2</v>
      </c>
      <c r="F32" s="1803">
        <v>675933.41</v>
      </c>
      <c r="G32" s="1839">
        <v>2.6363577107467884E-2</v>
      </c>
      <c r="H32" s="1803">
        <v>593172.07999999996</v>
      </c>
      <c r="I32" s="1839">
        <v>3.3587900379369526E-2</v>
      </c>
      <c r="J32" s="1803">
        <v>549381.43000000005</v>
      </c>
      <c r="K32" s="1839">
        <v>2.2058095752147271E-2</v>
      </c>
      <c r="L32" s="1803">
        <v>542071.65</v>
      </c>
      <c r="M32" s="1839">
        <v>2.7366648790159213E-2</v>
      </c>
      <c r="N32" s="1803">
        <v>483545.23</v>
      </c>
      <c r="O32" s="1839">
        <v>2.3301565528966856E-2</v>
      </c>
      <c r="P32" s="1803">
        <v>404883.07</v>
      </c>
      <c r="Q32" s="1839">
        <v>2.4331964337783847E-2</v>
      </c>
      <c r="R32" s="1803">
        <v>448491.33</v>
      </c>
      <c r="S32" s="1839">
        <v>2.3266927243235754E-2</v>
      </c>
      <c r="T32" s="1803">
        <v>410091.7</v>
      </c>
      <c r="U32" s="1839">
        <v>1.1060356693441542E-2</v>
      </c>
      <c r="V32" s="1803">
        <v>408268.67</v>
      </c>
      <c r="W32" s="1839">
        <v>1.8732194340784186E-2</v>
      </c>
      <c r="X32" s="1803">
        <v>471855.35999999999</v>
      </c>
      <c r="Y32" s="1839">
        <v>2.0053938783267927E-2</v>
      </c>
      <c r="Z32" s="1803">
        <v>6327551.9400000004</v>
      </c>
      <c r="AA32" s="1839">
        <v>2.29744345221423E-2</v>
      </c>
      <c r="AE32" s="324"/>
    </row>
    <row r="33" spans="1:31">
      <c r="A33" s="2383" t="s">
        <v>131</v>
      </c>
      <c r="B33" s="2445">
        <v>-111</v>
      </c>
      <c r="C33" s="2446">
        <v>-3.9035620755110979E-6</v>
      </c>
      <c r="D33" s="1803">
        <v>-48</v>
      </c>
      <c r="E33" s="1839">
        <v>-2.4121810123788627E-6</v>
      </c>
      <c r="F33" s="1803">
        <v>-32</v>
      </c>
      <c r="G33" s="1839">
        <v>-1.2481029269421264E-6</v>
      </c>
      <c r="H33" s="1803">
        <v>-111</v>
      </c>
      <c r="I33" s="1839">
        <v>-6.2852873016376923E-6</v>
      </c>
      <c r="J33" s="1803">
        <v>-215</v>
      </c>
      <c r="K33" s="1839">
        <v>-8.6324188036564372E-6</v>
      </c>
      <c r="L33" s="1803">
        <v>-105</v>
      </c>
      <c r="M33" s="1839">
        <v>-5.3009562904953934E-6</v>
      </c>
      <c r="N33" s="1803">
        <v>-120</v>
      </c>
      <c r="O33" s="1839">
        <v>-5.7826811019850668E-6</v>
      </c>
      <c r="P33" s="1803">
        <v>-100</v>
      </c>
      <c r="Q33" s="1839">
        <v>-6.0096275049939346E-6</v>
      </c>
      <c r="R33" s="1803">
        <v>-295</v>
      </c>
      <c r="S33" s="1839">
        <v>-1.530407184628195E-5</v>
      </c>
      <c r="T33" s="1803">
        <v>-55</v>
      </c>
      <c r="U33" s="1839">
        <v>-1.4833746163096811E-6</v>
      </c>
      <c r="V33" s="1803">
        <v>-258.33</v>
      </c>
      <c r="W33" s="1839">
        <v>-1.1852704161832399E-5</v>
      </c>
      <c r="X33" s="1803">
        <v>-696.79</v>
      </c>
      <c r="Y33" s="1839">
        <v>-2.9613701971708574E-5</v>
      </c>
      <c r="Z33" s="1803">
        <v>-2147.12</v>
      </c>
      <c r="AA33" s="1839">
        <v>-7.7958850940988349E-6</v>
      </c>
      <c r="AE33" s="324"/>
    </row>
    <row r="34" spans="1:31" ht="14" thickBot="1">
      <c r="A34" s="2447" t="s">
        <v>132</v>
      </c>
      <c r="B34" s="2448">
        <v>-10103.969999999999</v>
      </c>
      <c r="C34" s="2449">
        <v>-3.5532859553244928E-4</v>
      </c>
      <c r="D34" s="1953">
        <v>-950.03</v>
      </c>
      <c r="E34" s="2450">
        <v>-4.7742590149797728E-5</v>
      </c>
      <c r="F34" s="1803">
        <v>-4842.2</v>
      </c>
      <c r="G34" s="2450">
        <v>-1.8886137477622388E-4</v>
      </c>
      <c r="H34" s="1803">
        <v>80475.63</v>
      </c>
      <c r="I34" s="2450">
        <v>4.55686896693958E-3</v>
      </c>
      <c r="J34" s="1803">
        <v>21040.68</v>
      </c>
      <c r="K34" s="2450">
        <v>8.4479982173822296E-4</v>
      </c>
      <c r="L34" s="1803">
        <v>38784.400000000001</v>
      </c>
      <c r="M34" s="2450">
        <v>1.958041991934186E-3</v>
      </c>
      <c r="N34" s="1803">
        <v>14367.3</v>
      </c>
      <c r="O34" s="2450">
        <v>6.9234595163791704E-4</v>
      </c>
      <c r="P34" s="1803">
        <v>4182.92</v>
      </c>
      <c r="Q34" s="2450">
        <v>2.5137791083189228E-4</v>
      </c>
      <c r="R34" s="1803">
        <v>49035.47</v>
      </c>
      <c r="S34" s="2450">
        <v>2.5438723928684855E-3</v>
      </c>
      <c r="T34" s="1803">
        <v>-9831.4</v>
      </c>
      <c r="U34" s="2450">
        <v>-2.6515725823249086E-4</v>
      </c>
      <c r="V34" s="1803">
        <v>3839.46</v>
      </c>
      <c r="W34" s="2450">
        <v>1.7616220927181911E-4</v>
      </c>
      <c r="X34" s="1803">
        <v>85432.07</v>
      </c>
      <c r="Y34" s="2450">
        <v>3.6308785427548403E-3</v>
      </c>
      <c r="Z34" s="1803">
        <v>271430.33</v>
      </c>
      <c r="AA34" s="2450">
        <v>9.8552463939292076E-4</v>
      </c>
      <c r="AE34" s="324"/>
    </row>
    <row r="35" spans="1:31" ht="14" thickBot="1">
      <c r="A35" s="2375" t="s">
        <v>133</v>
      </c>
      <c r="B35" s="2435">
        <v>683366.79</v>
      </c>
      <c r="C35" s="2436">
        <v>2.4032114280250063E-2</v>
      </c>
      <c r="D35" s="2437">
        <v>645278.22</v>
      </c>
      <c r="E35" s="2438">
        <v>3.2427663958033967E-2</v>
      </c>
      <c r="F35" s="2437">
        <v>671059.21000000008</v>
      </c>
      <c r="G35" s="2438">
        <v>2.6173467629764722E-2</v>
      </c>
      <c r="H35" s="2437">
        <v>673536.71</v>
      </c>
      <c r="I35" s="2438">
        <v>3.8138484059007466E-2</v>
      </c>
      <c r="J35" s="2437">
        <v>570207.1100000001</v>
      </c>
      <c r="K35" s="2438">
        <v>2.2894263155081841E-2</v>
      </c>
      <c r="L35" s="2437">
        <v>580751.05000000005</v>
      </c>
      <c r="M35" s="2438">
        <v>2.9319389825802903E-2</v>
      </c>
      <c r="N35" s="2437">
        <v>497792.52999999997</v>
      </c>
      <c r="O35" s="2438">
        <v>2.3988128799502788E-2</v>
      </c>
      <c r="P35" s="2437">
        <v>408965.99</v>
      </c>
      <c r="Q35" s="2438">
        <v>2.4577332621110743E-2</v>
      </c>
      <c r="R35" s="2437">
        <v>497231.80000000005</v>
      </c>
      <c r="S35" s="2438">
        <v>2.5795495564257961E-2</v>
      </c>
      <c r="T35" s="2437">
        <v>400205.3</v>
      </c>
      <c r="U35" s="2438">
        <v>1.0793716060592741E-2</v>
      </c>
      <c r="V35" s="2437">
        <v>411849.8</v>
      </c>
      <c r="W35" s="2438">
        <v>1.8896503845894173E-2</v>
      </c>
      <c r="X35" s="2437">
        <v>556590.64</v>
      </c>
      <c r="Y35" s="2438">
        <v>2.365520362405106E-2</v>
      </c>
      <c r="Z35" s="2437">
        <v>6596835.1500000004</v>
      </c>
      <c r="AA35" s="2438">
        <v>2.3952163276441119E-2</v>
      </c>
      <c r="AE35" s="324"/>
    </row>
    <row r="36" spans="1:31">
      <c r="A36" s="2388"/>
      <c r="B36" s="2442"/>
      <c r="C36" s="2442"/>
      <c r="D36" s="1689"/>
      <c r="E36" s="1837"/>
      <c r="F36" s="1689"/>
      <c r="G36" s="1837"/>
      <c r="H36" s="1689"/>
      <c r="I36" s="1837"/>
      <c r="J36" s="2443"/>
      <c r="K36" s="1837"/>
      <c r="L36" s="2444"/>
      <c r="M36" s="1837"/>
      <c r="N36" s="2444"/>
      <c r="O36" s="1837"/>
      <c r="P36" s="2444"/>
      <c r="Q36" s="1837"/>
      <c r="R36" s="2444"/>
      <c r="S36" s="1837"/>
      <c r="T36" s="2444"/>
      <c r="U36" s="1837"/>
      <c r="V36" s="2444"/>
      <c r="W36" s="1837"/>
      <c r="X36" s="2444"/>
      <c r="Y36" s="1837"/>
      <c r="Z36" s="1689"/>
      <c r="AA36" s="1837"/>
      <c r="AE36" s="324"/>
    </row>
    <row r="37" spans="1:31">
      <c r="A37" s="2371" t="s">
        <v>134</v>
      </c>
      <c r="B37" s="2442"/>
      <c r="C37" s="2442"/>
      <c r="D37" s="1689"/>
      <c r="E37" s="1837"/>
      <c r="F37" s="1689"/>
      <c r="G37" s="1837"/>
      <c r="H37" s="1689"/>
      <c r="I37" s="1837"/>
      <c r="J37" s="2443"/>
      <c r="K37" s="1837"/>
      <c r="L37" s="2444"/>
      <c r="M37" s="1837"/>
      <c r="N37" s="2444"/>
      <c r="O37" s="1837"/>
      <c r="P37" s="2444"/>
      <c r="Q37" s="1837"/>
      <c r="R37" s="2444"/>
      <c r="S37" s="1837"/>
      <c r="T37" s="2444"/>
      <c r="U37" s="1837"/>
      <c r="V37" s="2444"/>
      <c r="W37" s="1837"/>
      <c r="X37" s="2444"/>
      <c r="Y37" s="1837"/>
      <c r="Z37" s="1689"/>
      <c r="AA37" s="1837"/>
      <c r="AC37" s="464"/>
      <c r="AE37" s="324"/>
    </row>
    <row r="38" spans="1:31">
      <c r="A38" s="2383" t="s">
        <v>135</v>
      </c>
      <c r="B38" s="2445">
        <v>20258.72</v>
      </c>
      <c r="C38" s="2446">
        <v>7.1244298279638017E-4</v>
      </c>
      <c r="D38" s="1803">
        <v>42917.75</v>
      </c>
      <c r="E38" s="2446">
        <v>2.1567787842504777E-3</v>
      </c>
      <c r="F38" s="1803">
        <v>16961.57</v>
      </c>
      <c r="G38" s="2446">
        <v>6.6155578632918002E-4</v>
      </c>
      <c r="H38" s="1803">
        <v>7390.94</v>
      </c>
      <c r="I38" s="2446">
        <v>4.1850613810059533E-4</v>
      </c>
      <c r="J38" s="1803">
        <v>17715.46</v>
      </c>
      <c r="K38" s="2446">
        <v>7.1128962799731847E-4</v>
      </c>
      <c r="L38" s="1803">
        <v>17789.900000000001</v>
      </c>
      <c r="M38" s="2446">
        <v>8.9812840297413333E-4</v>
      </c>
      <c r="N38" s="1803">
        <v>25223.83</v>
      </c>
      <c r="O38" s="2446">
        <v>1.2155113755057E-3</v>
      </c>
      <c r="P38" s="1803">
        <v>7390.55</v>
      </c>
      <c r="Q38" s="2446"/>
      <c r="R38" s="1803">
        <v>14778.72</v>
      </c>
      <c r="S38" s="2446"/>
      <c r="T38" s="1803">
        <v>10814.85</v>
      </c>
      <c r="U38" s="2446"/>
      <c r="V38" s="1803">
        <v>9620.85</v>
      </c>
      <c r="W38" s="2446"/>
      <c r="X38" s="1803">
        <v>12301.39</v>
      </c>
      <c r="Y38" s="2446"/>
      <c r="Z38" s="1803">
        <v>203164.52999999997</v>
      </c>
      <c r="AA38" s="1839">
        <v>7.3766130028903617E-4</v>
      </c>
      <c r="AC38" s="464"/>
      <c r="AE38" s="324"/>
    </row>
    <row r="39" spans="1:31">
      <c r="A39" s="2386"/>
      <c r="B39" s="2451"/>
      <c r="C39" s="2452"/>
      <c r="D39" s="1946"/>
      <c r="E39" s="2452"/>
      <c r="F39" s="1803"/>
      <c r="G39" s="2452"/>
      <c r="H39" s="1803"/>
      <c r="I39" s="2452"/>
      <c r="J39" s="1803"/>
      <c r="K39" s="2452"/>
      <c r="L39" s="1803"/>
      <c r="M39" s="2452"/>
      <c r="N39" s="1803"/>
      <c r="O39" s="2452"/>
      <c r="P39" s="1803"/>
      <c r="Q39" s="2452"/>
      <c r="R39" s="1803">
        <v>0</v>
      </c>
      <c r="S39" s="2452"/>
      <c r="T39" s="1803">
        <v>0</v>
      </c>
      <c r="U39" s="2452"/>
      <c r="V39" s="1803">
        <v>0</v>
      </c>
      <c r="W39" s="2452"/>
      <c r="X39" s="1803">
        <v>0</v>
      </c>
      <c r="Y39" s="2452"/>
      <c r="Z39" s="1803">
        <v>0</v>
      </c>
      <c r="AA39" s="1839" t="e">
        <v>#DIV/0!</v>
      </c>
      <c r="AC39" s="464"/>
      <c r="AE39" s="324"/>
    </row>
    <row r="40" spans="1:31" ht="14" thickBot="1">
      <c r="A40" s="2447" t="s">
        <v>137</v>
      </c>
      <c r="B40" s="2448">
        <v>0</v>
      </c>
      <c r="C40" s="2449">
        <v>0</v>
      </c>
      <c r="D40" s="1953">
        <v>0</v>
      </c>
      <c r="E40" s="2449">
        <v>0</v>
      </c>
      <c r="F40" s="1803">
        <v>0</v>
      </c>
      <c r="G40" s="2449">
        <v>0</v>
      </c>
      <c r="H40" s="1803">
        <v>0</v>
      </c>
      <c r="I40" s="2449">
        <v>0</v>
      </c>
      <c r="J40" s="1803">
        <v>0</v>
      </c>
      <c r="K40" s="2449">
        <v>0</v>
      </c>
      <c r="L40" s="1803">
        <v>0</v>
      </c>
      <c r="M40" s="2449"/>
      <c r="N40" s="1803">
        <v>0</v>
      </c>
      <c r="O40" s="2449"/>
      <c r="P40" s="1803">
        <v>0</v>
      </c>
      <c r="Q40" s="2449"/>
      <c r="R40" s="1803">
        <v>0</v>
      </c>
      <c r="S40" s="2449"/>
      <c r="T40" s="1803">
        <v>0</v>
      </c>
      <c r="U40" s="2449"/>
      <c r="V40" s="1803">
        <v>0</v>
      </c>
      <c r="W40" s="2449"/>
      <c r="X40" s="1803">
        <v>0</v>
      </c>
      <c r="Y40" s="2449"/>
      <c r="Z40" s="1803">
        <v>0</v>
      </c>
      <c r="AA40" s="2450">
        <v>0</v>
      </c>
      <c r="AE40" s="324"/>
    </row>
    <row r="41" spans="1:31" ht="14" thickBot="1">
      <c r="A41" s="2375" t="s">
        <v>138</v>
      </c>
      <c r="B41" s="2435">
        <v>20258.72</v>
      </c>
      <c r="C41" s="2436">
        <v>7.1244298279638017E-4</v>
      </c>
      <c r="D41" s="2437">
        <v>42917.75</v>
      </c>
      <c r="E41" s="2438">
        <v>2.1567787842504777E-3</v>
      </c>
      <c r="F41" s="2437">
        <v>16961.57</v>
      </c>
      <c r="G41" s="2438">
        <v>6.6155578632918002E-4</v>
      </c>
      <c r="H41" s="2437">
        <v>7390.94</v>
      </c>
      <c r="I41" s="2438">
        <v>4.1850613810059533E-4</v>
      </c>
      <c r="J41" s="2437">
        <v>17715.46</v>
      </c>
      <c r="K41" s="2438">
        <v>7.1128962799731847E-4</v>
      </c>
      <c r="L41" s="2437">
        <v>17789.900000000001</v>
      </c>
      <c r="M41" s="2438">
        <v>8.9812840297413333E-4</v>
      </c>
      <c r="N41" s="2437">
        <v>25223.83</v>
      </c>
      <c r="O41" s="2438">
        <v>1.2155113755057E-3</v>
      </c>
      <c r="P41" s="2437">
        <v>7390.55</v>
      </c>
      <c r="Q41" s="2438">
        <v>4.4414452557032922E-4</v>
      </c>
      <c r="R41" s="2437">
        <v>14778.72</v>
      </c>
      <c r="S41" s="2438">
        <v>7.6669353449519988E-4</v>
      </c>
      <c r="T41" s="2437">
        <v>10814.85</v>
      </c>
      <c r="U41" s="2438">
        <v>2.9168134489448647E-4</v>
      </c>
      <c r="V41" s="2437">
        <v>9620.85</v>
      </c>
      <c r="W41" s="2438">
        <v>4.4142410418985503E-4</v>
      </c>
      <c r="X41" s="2437">
        <v>12301.39</v>
      </c>
      <c r="Y41" s="2438">
        <v>5.2281131660580113E-4</v>
      </c>
      <c r="Z41" s="2437">
        <v>203164.52999999997</v>
      </c>
      <c r="AA41" s="2438">
        <v>7.3766130028903617E-4</v>
      </c>
      <c r="AE41" s="324"/>
    </row>
    <row r="42" spans="1:31" ht="14" thickBot="1">
      <c r="A42" s="2388"/>
      <c r="B42" s="2442"/>
      <c r="C42" s="2442"/>
      <c r="D42" s="1689"/>
      <c r="E42" s="1837"/>
      <c r="F42" s="1689"/>
      <c r="G42" s="1837"/>
      <c r="H42" s="1689"/>
      <c r="I42" s="1837"/>
      <c r="J42" s="2443"/>
      <c r="K42" s="1837"/>
      <c r="L42" s="2444"/>
      <c r="M42" s="1837"/>
      <c r="N42" s="2444"/>
      <c r="O42" s="1837"/>
      <c r="P42" s="2444"/>
      <c r="Q42" s="1837"/>
      <c r="R42" s="2444"/>
      <c r="S42" s="1837"/>
      <c r="T42" s="2444"/>
      <c r="U42" s="1837"/>
      <c r="V42" s="2444"/>
      <c r="W42" s="1837"/>
      <c r="X42" s="2444"/>
      <c r="Y42" s="1837"/>
      <c r="Z42" s="1689"/>
      <c r="AA42" s="1837"/>
      <c r="AC42" s="464"/>
      <c r="AE42" s="324"/>
    </row>
    <row r="43" spans="1:31" ht="25.25" customHeight="1" thickBot="1">
      <c r="A43" s="2406" t="s">
        <v>139</v>
      </c>
      <c r="B43" s="2407">
        <v>11590622.4</v>
      </c>
      <c r="C43" s="2420">
        <v>0.40761003632621107</v>
      </c>
      <c r="D43" s="2409">
        <v>2018294.7599999991</v>
      </c>
      <c r="E43" s="2421">
        <v>0.10142692286366149</v>
      </c>
      <c r="F43" s="2409">
        <v>3280355.6199999996</v>
      </c>
      <c r="G43" s="2421">
        <v>0.1279444203354079</v>
      </c>
      <c r="H43" s="2409">
        <v>-3945965.2600000002</v>
      </c>
      <c r="I43" s="2421">
        <v>-0.22343716523767096</v>
      </c>
      <c r="J43" s="2409">
        <v>3372689.24</v>
      </c>
      <c r="K43" s="2421">
        <v>0.13541612099658484</v>
      </c>
      <c r="L43" s="2409">
        <v>161241.00000000079</v>
      </c>
      <c r="M43" s="2421">
        <v>8.1402999355787795E-3</v>
      </c>
      <c r="N43" s="2409">
        <v>-287350.77000000083</v>
      </c>
      <c r="O43" s="2421">
        <v>-1.3847148894332187E-2</v>
      </c>
      <c r="P43" s="2409">
        <v>-3469989.0200000005</v>
      </c>
      <c r="Q43" s="2421">
        <v>-0.20853341456618951</v>
      </c>
      <c r="R43" s="2409">
        <v>-2219805.9499999979</v>
      </c>
      <c r="S43" s="2421">
        <v>-0.11515955845289534</v>
      </c>
      <c r="T43" s="2409">
        <v>14262032.930000005</v>
      </c>
      <c r="U43" s="2421">
        <v>0.38465341136972353</v>
      </c>
      <c r="V43" s="2409">
        <v>-2326729.4200000004</v>
      </c>
      <c r="W43" s="2421">
        <v>-0.1067550632133004</v>
      </c>
      <c r="X43" s="2409">
        <v>1479751.329999998</v>
      </c>
      <c r="Y43" s="2421">
        <v>6.2889701170882661E-2</v>
      </c>
      <c r="Z43" s="2411">
        <v>23915146.860000007</v>
      </c>
      <c r="AA43" s="2421">
        <v>8.6832471836254435E-2</v>
      </c>
      <c r="AE43" s="324"/>
    </row>
    <row r="44" spans="1:31">
      <c r="A44" s="2380"/>
      <c r="B44" s="2439"/>
      <c r="C44" s="2439"/>
      <c r="D44" s="1685"/>
      <c r="E44" s="1855"/>
      <c r="F44" s="1685"/>
      <c r="G44" s="1855"/>
      <c r="H44" s="1685"/>
      <c r="I44" s="1855"/>
      <c r="J44" s="2440"/>
      <c r="K44" s="1855"/>
      <c r="L44" s="2441"/>
      <c r="M44" s="1855"/>
      <c r="N44" s="2441"/>
      <c r="O44" s="1855"/>
      <c r="P44" s="2441"/>
      <c r="Q44" s="1855"/>
      <c r="R44" s="2441"/>
      <c r="S44" s="1855"/>
      <c r="T44" s="2441"/>
      <c r="U44" s="1855"/>
      <c r="V44" s="2441"/>
      <c r="W44" s="1855"/>
      <c r="X44" s="2441"/>
      <c r="Y44" s="1855"/>
      <c r="Z44" s="1685"/>
      <c r="AA44" s="1855"/>
      <c r="AE44" s="324"/>
    </row>
    <row r="45" spans="1:31">
      <c r="A45" s="2371" t="s">
        <v>140</v>
      </c>
      <c r="B45" s="2442"/>
      <c r="C45" s="2442"/>
      <c r="D45" s="1689"/>
      <c r="E45" s="1837"/>
      <c r="F45" s="1689"/>
      <c r="G45" s="1837"/>
      <c r="H45" s="1689"/>
      <c r="I45" s="1837"/>
      <c r="J45" s="2443"/>
      <c r="K45" s="1837"/>
      <c r="L45" s="2444"/>
      <c r="M45" s="1837"/>
      <c r="N45" s="2444"/>
      <c r="O45" s="1837"/>
      <c r="P45" s="2444"/>
      <c r="Q45" s="1837"/>
      <c r="R45" s="2444"/>
      <c r="S45" s="1837"/>
      <c r="T45" s="2444"/>
      <c r="U45" s="1837"/>
      <c r="V45" s="2444"/>
      <c r="W45" s="1837"/>
      <c r="X45" s="2444"/>
      <c r="Y45" s="1837"/>
      <c r="Z45" s="1689"/>
      <c r="AA45" s="1837"/>
      <c r="AE45" s="324"/>
    </row>
    <row r="46" spans="1:31">
      <c r="A46" s="2353" t="s">
        <v>141</v>
      </c>
      <c r="B46" s="1803">
        <v>3410710.4</v>
      </c>
      <c r="C46" s="2416">
        <v>0.11994522313505665</v>
      </c>
      <c r="D46" s="1803">
        <v>539296.69999999995</v>
      </c>
      <c r="E46" s="1721">
        <v>2.7101692912053742E-2</v>
      </c>
      <c r="F46" s="1803">
        <v>884551.45</v>
      </c>
      <c r="G46" s="1721">
        <v>3.4500351680496935E-2</v>
      </c>
      <c r="H46" s="1803">
        <v>-937343.77</v>
      </c>
      <c r="I46" s="1721">
        <v>-5.3076350404055873E-2</v>
      </c>
      <c r="J46" s="1803">
        <v>793667.7</v>
      </c>
      <c r="K46" s="1721">
        <v>3.1866381289929094E-2</v>
      </c>
      <c r="L46" s="1803">
        <v>64636.28</v>
      </c>
      <c r="M46" s="1721">
        <v>3.2631818577163957E-3</v>
      </c>
      <c r="N46" s="1803">
        <v>-96325.35</v>
      </c>
      <c r="O46" s="1721">
        <v>-4.6418231757258113E-3</v>
      </c>
      <c r="P46" s="1803">
        <v>-1040118.88</v>
      </c>
      <c r="Q46" s="1721">
        <v>-6.250727029711485E-2</v>
      </c>
      <c r="R46" s="1803">
        <v>-664426.79</v>
      </c>
      <c r="S46" s="1721">
        <v>-3.4469272307642337E-2</v>
      </c>
      <c r="T46" s="1803">
        <v>4279127.5999999996</v>
      </c>
      <c r="U46" s="1721">
        <v>0.11540998657800301</v>
      </c>
      <c r="V46" s="1803">
        <v>-693395.89</v>
      </c>
      <c r="W46" s="1721">
        <v>-3.1814409287347509E-2</v>
      </c>
      <c r="X46" s="1803">
        <v>445801.69</v>
      </c>
      <c r="Y46" s="1721">
        <v>1.8946653060669665E-2</v>
      </c>
      <c r="Z46" s="1803">
        <v>6986181.1400000006</v>
      </c>
      <c r="AA46" s="1721">
        <v>2.5365822783077058E-2</v>
      </c>
      <c r="AE46" s="324"/>
    </row>
    <row r="47" spans="1:31">
      <c r="A47" s="2353" t="s">
        <v>142</v>
      </c>
      <c r="B47" s="1803">
        <v>1136903.47</v>
      </c>
      <c r="C47" s="1721">
        <v>3.998174116224297E-2</v>
      </c>
      <c r="D47" s="1803">
        <v>179765.56</v>
      </c>
      <c r="E47" s="1721">
        <v>9.0338973023261077E-3</v>
      </c>
      <c r="F47" s="1803">
        <v>294850.49</v>
      </c>
      <c r="G47" s="1721">
        <v>1.1500117486853754E-2</v>
      </c>
      <c r="H47" s="1803">
        <v>-312447.93</v>
      </c>
      <c r="I47" s="1721">
        <v>-1.7692117178846688E-2</v>
      </c>
      <c r="J47" s="1803">
        <v>999916.13</v>
      </c>
      <c r="K47" s="1721">
        <v>4.014741768693663E-2</v>
      </c>
      <c r="L47" s="1803">
        <v>21545.43</v>
      </c>
      <c r="M47" s="1721">
        <v>1.087727454189792E-3</v>
      </c>
      <c r="N47" s="1803">
        <v>-32108.45</v>
      </c>
      <c r="O47" s="1721">
        <v>-1.5472743919086036E-3</v>
      </c>
      <c r="P47" s="1803">
        <v>-346706.29</v>
      </c>
      <c r="Q47" s="1721">
        <v>-2.0835756565384035E-2</v>
      </c>
      <c r="R47" s="1803">
        <v>-221475.6</v>
      </c>
      <c r="S47" s="1721">
        <v>-1.1489757608808146E-2</v>
      </c>
      <c r="T47" s="1803">
        <v>1426375.87</v>
      </c>
      <c r="U47" s="1721">
        <v>3.8469995615902502E-2</v>
      </c>
      <c r="V47" s="1803">
        <v>-231131.97</v>
      </c>
      <c r="W47" s="1721">
        <v>-1.0604803401662685E-2</v>
      </c>
      <c r="X47" s="1803">
        <v>148600.57</v>
      </c>
      <c r="Y47" s="1721">
        <v>6.31555130355777E-3</v>
      </c>
      <c r="Z47" s="1803">
        <v>3064087.28</v>
      </c>
      <c r="AA47" s="1721">
        <v>1.1125261910452067E-2</v>
      </c>
      <c r="AE47" s="324"/>
    </row>
    <row r="48" spans="1:31">
      <c r="A48" s="2388"/>
      <c r="B48" s="2453"/>
      <c r="C48" s="2453"/>
      <c r="D48" s="1700"/>
      <c r="E48" s="1856"/>
      <c r="F48" s="1700"/>
      <c r="G48" s="1856"/>
      <c r="H48" s="1700"/>
      <c r="I48" s="1856"/>
      <c r="J48" s="2454"/>
      <c r="K48" s="1856"/>
      <c r="L48" s="1960"/>
      <c r="M48" s="1856"/>
      <c r="N48" s="1960"/>
      <c r="O48" s="1856"/>
      <c r="P48" s="1960"/>
      <c r="Q48" s="1856"/>
      <c r="R48" s="1960"/>
      <c r="S48" s="1856"/>
      <c r="T48" s="1960"/>
      <c r="U48" s="1856"/>
      <c r="V48" s="1960"/>
      <c r="W48" s="1856"/>
      <c r="X48" s="1960"/>
      <c r="Y48" s="1856"/>
      <c r="Z48" s="1700"/>
      <c r="AA48" s="1856"/>
      <c r="AC48" s="324"/>
      <c r="AE48" s="324"/>
    </row>
    <row r="49" spans="1:31" ht="27" customHeight="1">
      <c r="A49" s="1622" t="s">
        <v>143</v>
      </c>
      <c r="B49" s="1962">
        <v>7043008.5300000003</v>
      </c>
      <c r="C49" s="1963">
        <v>0.24768307202891143</v>
      </c>
      <c r="D49" s="1962">
        <v>1299232.4999999991</v>
      </c>
      <c r="E49" s="1963">
        <v>6.5291332649281636E-2</v>
      </c>
      <c r="F49" s="1962">
        <v>2100953.6799999997</v>
      </c>
      <c r="G49" s="1963">
        <v>8.1943951168057222E-2</v>
      </c>
      <c r="H49" s="1962">
        <v>-2696173.56</v>
      </c>
      <c r="I49" s="1963">
        <v>-0.1526686976547684</v>
      </c>
      <c r="J49" s="1962">
        <v>1579105.4100000001</v>
      </c>
      <c r="K49" s="1963">
        <v>6.3402322019719112E-2</v>
      </c>
      <c r="L49" s="1962">
        <v>75059.290000000794</v>
      </c>
      <c r="M49" s="1963">
        <v>3.789390623672592E-3</v>
      </c>
      <c r="N49" s="1962">
        <v>-158916.97000000082</v>
      </c>
      <c r="O49" s="1963">
        <v>-7.6580513266977712E-3</v>
      </c>
      <c r="P49" s="1962">
        <v>-2083163.8500000006</v>
      </c>
      <c r="Q49" s="1963">
        <v>-0.12519038770369062</v>
      </c>
      <c r="R49" s="1962">
        <v>-1333903.5599999977</v>
      </c>
      <c r="S49" s="1963"/>
      <c r="T49" s="1962">
        <v>8556529.4600000046</v>
      </c>
      <c r="U49" s="1963">
        <v>0.230773429175818</v>
      </c>
      <c r="V49" s="1962">
        <v>-1402201.5600000003</v>
      </c>
      <c r="W49" s="1963">
        <v>-6.4335850524290195E-2</v>
      </c>
      <c r="X49" s="1962">
        <v>885349.06999999797</v>
      </c>
      <c r="Y49" s="1963">
        <v>3.7627496806655225E-2</v>
      </c>
      <c r="Z49" s="1962">
        <v>13864878.440000007</v>
      </c>
      <c r="AA49" s="1963">
        <v>5.0341387142725312E-2</v>
      </c>
      <c r="AB49" s="464"/>
      <c r="AE49" s="324"/>
    </row>
    <row r="50" spans="1:31">
      <c r="A50" s="388"/>
      <c r="B50" s="1712"/>
      <c r="C50" s="1712"/>
      <c r="D50" s="1712"/>
      <c r="E50" s="1712"/>
      <c r="F50" s="1712"/>
      <c r="G50" s="1712"/>
      <c r="H50" s="2455"/>
      <c r="I50" s="2455"/>
      <c r="J50" s="1712"/>
      <c r="K50" s="1712"/>
      <c r="L50" s="1712"/>
      <c r="M50" s="1712"/>
      <c r="N50" s="1712"/>
      <c r="O50" s="1712"/>
      <c r="P50" s="1712"/>
      <c r="Q50" s="1712"/>
      <c r="R50" s="1712"/>
      <c r="S50" s="1712"/>
      <c r="T50" s="1712"/>
      <c r="U50" s="1712"/>
      <c r="V50" s="1712"/>
      <c r="W50" s="1712"/>
      <c r="X50" s="1712"/>
      <c r="Y50" s="1712"/>
      <c r="Z50" s="1712"/>
      <c r="AA50" s="1712"/>
      <c r="AE50" s="324"/>
    </row>
    <row r="51" spans="1:31">
      <c r="AE51" s="324"/>
    </row>
    <row r="52" spans="1:31">
      <c r="B52" s="324">
        <v>0</v>
      </c>
      <c r="D52" s="324">
        <v>0</v>
      </c>
      <c r="F52" s="324">
        <v>0</v>
      </c>
      <c r="H52" s="324">
        <v>0</v>
      </c>
      <c r="J52" s="324">
        <v>0</v>
      </c>
      <c r="L52" s="324">
        <v>0</v>
      </c>
      <c r="N52" s="324">
        <v>0</v>
      </c>
      <c r="P52" s="324">
        <v>0</v>
      </c>
      <c r="R52" s="324">
        <v>0</v>
      </c>
      <c r="T52" s="324">
        <v>0</v>
      </c>
      <c r="V52" s="324">
        <v>0</v>
      </c>
      <c r="X52" s="324">
        <v>0</v>
      </c>
      <c r="Z52" s="324">
        <v>0</v>
      </c>
      <c r="AE52" s="324"/>
    </row>
    <row r="53" spans="1:31">
      <c r="AE53" s="324"/>
    </row>
    <row r="54" spans="1:31">
      <c r="Z54" s="324"/>
      <c r="AE54" s="324"/>
    </row>
    <row r="55" spans="1:31">
      <c r="AE55" s="324"/>
    </row>
    <row r="56" spans="1:31">
      <c r="AE56" s="324"/>
    </row>
    <row r="57" spans="1:31">
      <c r="AE57" s="324"/>
    </row>
    <row r="58" spans="1:31">
      <c r="AE58" s="324"/>
    </row>
    <row r="59" spans="1:31">
      <c r="AE59" s="324"/>
    </row>
    <row r="60" spans="1:31">
      <c r="AE60" s="324"/>
    </row>
    <row r="61" spans="1:31">
      <c r="AE61" s="324"/>
    </row>
    <row r="62" spans="1:31">
      <c r="AE62" s="324"/>
    </row>
    <row r="63" spans="1:31">
      <c r="AE63" s="324"/>
    </row>
    <row r="64" spans="1:31">
      <c r="AE64" s="324"/>
    </row>
  </sheetData>
  <mergeCells count="13">
    <mergeCell ref="Z10:AA10"/>
    <mergeCell ref="N10:O10"/>
    <mergeCell ref="P10:Q10"/>
    <mergeCell ref="R10:S10"/>
    <mergeCell ref="T10:U10"/>
    <mergeCell ref="V10:W10"/>
    <mergeCell ref="X10:Y10"/>
    <mergeCell ref="L10:M10"/>
    <mergeCell ref="B10:C10"/>
    <mergeCell ref="D10:E10"/>
    <mergeCell ref="F10:G10"/>
    <mergeCell ref="H10:I10"/>
    <mergeCell ref="J10:K10"/>
  </mergeCells>
  <hyperlinks>
    <hyperlink ref="Z1" location="INDICE!A10" tooltip="REGRESAR AL MENU PRINCIPAL" display="INDICE" xr:uid="{7355D0AE-CB55-4956-A7B1-E6BD95DC2391}"/>
  </hyperlinks>
  <printOptions horizontalCentered="1" verticalCentered="1"/>
  <pageMargins left="0.11811023622047245" right="0.11811023622047245" top="0.15748031496062992" bottom="0.51181102362204722" header="0.15748031496062992" footer="0.23622047244094491"/>
  <pageSetup scale="53" orientation="landscape" verticalDpi="300" r:id="rId1"/>
  <headerFooter alignWithMargins="0">
    <oddFooter xml:space="preserve">&amp;LDocumento controlado por medios electronicos. Para uso exclusivo de Productos Innovador, SA de CV.
&amp;R&amp;A
Edicion 01. 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69752-A200-4638-9EAC-D344F19799F7}">
  <sheetPr>
    <pageSetUpPr fitToPage="1"/>
  </sheetPr>
  <dimension ref="A1:Z52"/>
  <sheetViews>
    <sheetView zoomScale="90" zoomScaleNormal="90" workbookViewId="0">
      <selection activeCell="T1" sqref="T1"/>
    </sheetView>
  </sheetViews>
  <sheetFormatPr baseColWidth="10" defaultColWidth="10.1640625" defaultRowHeight="13"/>
  <cols>
    <col min="1" max="1" width="29" style="648" customWidth="1"/>
    <col min="2" max="2" width="2.5" style="261" customWidth="1"/>
    <col min="3" max="3" width="13" style="173" bestFit="1" customWidth="1"/>
    <col min="4" max="4" width="8.5" style="173" customWidth="1"/>
    <col min="5" max="5" width="14.5" style="173" bestFit="1" customWidth="1"/>
    <col min="6" max="6" width="8.5" style="794" customWidth="1"/>
    <col min="7" max="7" width="2.5" style="261" customWidth="1"/>
    <col min="8" max="8" width="13.83203125" style="173" customWidth="1"/>
    <col min="9" max="9" width="8.5" style="794" customWidth="1"/>
    <col min="10" max="10" width="14.5" style="173" bestFit="1" customWidth="1"/>
    <col min="11" max="11" width="8.5" style="794" customWidth="1"/>
    <col min="12" max="12" width="2.5" style="261" customWidth="1"/>
    <col min="13" max="13" width="13.83203125" style="173" customWidth="1"/>
    <col min="14" max="14" width="8.5" style="794" customWidth="1"/>
    <col min="15" max="15" width="14.83203125" style="173" bestFit="1" customWidth="1"/>
    <col min="16" max="16" width="8.5" style="794" customWidth="1"/>
    <col min="17" max="17" width="2.5" style="261" customWidth="1"/>
    <col min="18" max="18" width="13.83203125" style="173" customWidth="1"/>
    <col min="19" max="19" width="8.5" style="261" customWidth="1"/>
    <col min="20" max="20" width="14.5" style="173" bestFit="1" customWidth="1"/>
    <col min="21" max="21" width="8.5" style="261" customWidth="1"/>
    <col min="22" max="22" width="2.5" style="261" customWidth="1"/>
    <col min="23" max="23" width="13.83203125" style="173" customWidth="1"/>
    <col min="24" max="24" width="8.5" style="2137" customWidth="1"/>
    <col min="25" max="25" width="14.83203125" style="173" bestFit="1" customWidth="1"/>
    <col min="26" max="26" width="8.5" style="261" customWidth="1"/>
    <col min="27" max="44" width="10.1640625" style="173"/>
    <col min="45" max="55" width="0" style="173" hidden="1" customWidth="1"/>
    <col min="56" max="16384" width="10.1640625" style="173"/>
  </cols>
  <sheetData>
    <row r="1" spans="1:26" ht="13.75" customHeight="1">
      <c r="A1" s="87" t="s">
        <v>191</v>
      </c>
      <c r="B1" s="471"/>
      <c r="C1" s="471"/>
      <c r="D1" s="472"/>
      <c r="E1" s="471"/>
      <c r="F1" s="473"/>
      <c r="G1" s="471"/>
      <c r="H1" s="472"/>
      <c r="I1" s="473"/>
      <c r="K1" s="473"/>
      <c r="L1" s="471"/>
      <c r="M1" s="472"/>
      <c r="N1" s="671"/>
      <c r="O1" s="472"/>
      <c r="P1" s="671"/>
      <c r="Q1" s="472"/>
      <c r="R1" s="472"/>
      <c r="S1" s="472"/>
      <c r="T1" s="69" t="s">
        <v>72</v>
      </c>
      <c r="U1" s="472"/>
      <c r="V1" s="472"/>
      <c r="W1" s="472"/>
      <c r="X1" s="2102"/>
      <c r="Y1" s="472"/>
      <c r="Z1" s="2102"/>
    </row>
    <row r="2" spans="1:26" ht="13.75" customHeight="1">
      <c r="A2" s="86" t="s">
        <v>1</v>
      </c>
      <c r="B2" s="471"/>
      <c r="C2" s="471"/>
      <c r="D2" s="472"/>
      <c r="E2" s="471"/>
      <c r="F2" s="473"/>
      <c r="G2" s="471"/>
      <c r="H2" s="472"/>
      <c r="I2" s="473"/>
      <c r="J2" s="472"/>
      <c r="K2" s="473"/>
      <c r="L2" s="471"/>
      <c r="M2" s="805"/>
      <c r="N2" s="473"/>
      <c r="O2" s="805"/>
      <c r="P2" s="473"/>
      <c r="Q2" s="471"/>
      <c r="R2" s="805"/>
      <c r="S2" s="471"/>
      <c r="T2" s="805"/>
      <c r="U2" s="471"/>
      <c r="V2" s="471"/>
      <c r="W2" s="805"/>
      <c r="X2" s="471"/>
      <c r="Y2" s="805"/>
      <c r="Z2" s="471"/>
    </row>
    <row r="3" spans="1:26" ht="13.75" customHeight="1">
      <c r="A3" s="476"/>
      <c r="B3" s="471"/>
      <c r="C3" s="471"/>
      <c r="D3" s="472"/>
      <c r="E3" s="471"/>
      <c r="F3" s="473"/>
      <c r="G3" s="471"/>
      <c r="H3" s="472"/>
      <c r="I3" s="473"/>
      <c r="J3" s="472"/>
      <c r="K3" s="473"/>
      <c r="L3" s="471"/>
      <c r="M3" s="805"/>
      <c r="N3" s="473"/>
      <c r="O3" s="805"/>
      <c r="P3" s="473"/>
      <c r="Q3" s="471"/>
      <c r="R3" s="805"/>
      <c r="S3" s="471"/>
      <c r="T3" s="805"/>
      <c r="U3" s="471"/>
      <c r="V3" s="471"/>
      <c r="W3" s="805"/>
      <c r="X3" s="471"/>
      <c r="Y3" s="805"/>
      <c r="Z3" s="471"/>
    </row>
    <row r="4" spans="1:26" s="342" customFormat="1" ht="13.75" customHeight="1">
      <c r="A4" s="477"/>
      <c r="B4" s="478"/>
      <c r="C4" s="479"/>
      <c r="D4" s="477"/>
      <c r="E4" s="2006"/>
      <c r="F4" s="480"/>
      <c r="G4" s="478"/>
      <c r="H4" s="477"/>
      <c r="I4" s="480"/>
      <c r="J4" s="477"/>
      <c r="K4" s="480"/>
      <c r="L4" s="478"/>
      <c r="M4" s="926"/>
      <c r="N4" s="480"/>
      <c r="O4" s="926"/>
      <c r="P4" s="480"/>
      <c r="Q4" s="478"/>
      <c r="R4" s="926"/>
      <c r="S4" s="478"/>
      <c r="T4" s="926"/>
      <c r="U4" s="478"/>
      <c r="V4" s="478"/>
      <c r="W4" s="926"/>
      <c r="X4" s="478"/>
      <c r="Y4" s="926"/>
      <c r="Z4" s="478"/>
    </row>
    <row r="5" spans="1:26" s="8" customFormat="1" ht="20.25" customHeight="1">
      <c r="A5" s="2008" t="s">
        <v>192</v>
      </c>
      <c r="B5" s="850"/>
      <c r="C5" s="850"/>
      <c r="D5" s="850"/>
      <c r="E5" s="850"/>
      <c r="F5" s="850"/>
      <c r="G5" s="850"/>
      <c r="H5" s="678" t="s">
        <v>78</v>
      </c>
      <c r="I5" s="2009"/>
      <c r="J5" s="65"/>
      <c r="K5" s="2009"/>
      <c r="L5" s="185"/>
      <c r="M5" s="65"/>
      <c r="N5" s="2009"/>
      <c r="O5" s="65"/>
      <c r="P5" s="2009"/>
      <c r="Q5" s="185"/>
      <c r="R5" s="65"/>
      <c r="S5" s="185"/>
      <c r="T5" s="65"/>
      <c r="U5" s="185"/>
      <c r="V5" s="185"/>
      <c r="W5" s="65"/>
      <c r="X5" s="185"/>
      <c r="Y5" s="65"/>
      <c r="Z5" s="185"/>
    </row>
    <row r="6" spans="1:26" s="64" customFormat="1" ht="2.25" customHeight="1">
      <c r="A6" s="63"/>
      <c r="B6" s="63"/>
      <c r="C6" s="63"/>
      <c r="D6" s="63"/>
      <c r="E6" s="63"/>
      <c r="F6" s="63"/>
      <c r="G6" s="63"/>
      <c r="H6" s="63"/>
      <c r="I6" s="2010"/>
      <c r="J6" s="63"/>
      <c r="K6" s="2010"/>
      <c r="L6" s="63"/>
      <c r="M6" s="63"/>
      <c r="N6" s="2010"/>
      <c r="O6" s="63"/>
      <c r="P6" s="2010"/>
      <c r="Q6" s="63"/>
      <c r="R6" s="63"/>
      <c r="S6" s="63"/>
      <c r="T6" s="63"/>
      <c r="U6" s="63"/>
      <c r="V6" s="63"/>
      <c r="W6" s="63"/>
      <c r="X6" s="2111"/>
      <c r="Y6" s="63"/>
      <c r="Z6" s="2111"/>
    </row>
    <row r="7" spans="1:26" s="64" customFormat="1" ht="1" customHeight="1">
      <c r="A7" s="66"/>
      <c r="B7" s="66"/>
      <c r="C7" s="66"/>
      <c r="D7" s="66"/>
      <c r="E7" s="66"/>
      <c r="F7" s="66"/>
      <c r="G7" s="66"/>
      <c r="H7" s="66"/>
      <c r="I7" s="2011"/>
      <c r="J7" s="66"/>
      <c r="K7" s="2011"/>
      <c r="L7" s="66"/>
      <c r="M7" s="66"/>
      <c r="N7" s="2011"/>
      <c r="O7" s="66"/>
      <c r="P7" s="2011"/>
      <c r="Q7" s="66"/>
      <c r="R7" s="66"/>
      <c r="S7" s="66"/>
      <c r="T7" s="66"/>
      <c r="U7" s="66"/>
      <c r="V7" s="66"/>
      <c r="W7" s="66"/>
      <c r="X7" s="2112"/>
      <c r="Y7" s="66"/>
      <c r="Z7" s="2112"/>
    </row>
    <row r="8" spans="1:26" s="64" customFormat="1" ht="2.25" customHeight="1">
      <c r="A8" s="68"/>
      <c r="B8" s="68"/>
      <c r="C8" s="68"/>
      <c r="D8" s="68"/>
      <c r="E8" s="68"/>
      <c r="F8" s="68"/>
      <c r="G8" s="68"/>
      <c r="H8" s="68"/>
      <c r="I8" s="2012"/>
      <c r="J8" s="68"/>
      <c r="K8" s="2012"/>
      <c r="L8" s="68"/>
      <c r="M8" s="68"/>
      <c r="N8" s="2012"/>
      <c r="O8" s="68"/>
      <c r="P8" s="2012"/>
      <c r="Q8" s="68"/>
      <c r="R8" s="68"/>
      <c r="S8" s="68"/>
      <c r="T8" s="68"/>
      <c r="U8" s="68"/>
      <c r="V8" s="68"/>
      <c r="W8" s="68"/>
      <c r="X8" s="2113"/>
      <c r="Y8" s="68"/>
      <c r="Z8" s="2113"/>
    </row>
    <row r="9" spans="1:26" s="64" customFormat="1" ht="25.25" customHeight="1">
      <c r="A9" s="71"/>
      <c r="B9" s="71"/>
      <c r="C9" s="2013"/>
      <c r="D9" s="71"/>
      <c r="E9" s="71"/>
      <c r="F9" s="71"/>
      <c r="G9" s="71"/>
      <c r="H9" s="71"/>
      <c r="I9" s="2014"/>
      <c r="J9" s="71"/>
      <c r="K9" s="2014"/>
      <c r="L9" s="71"/>
      <c r="M9" s="71"/>
      <c r="N9" s="2014"/>
      <c r="O9" s="71"/>
      <c r="P9" s="2014"/>
      <c r="Q9" s="71"/>
      <c r="R9" s="71"/>
      <c r="S9" s="71"/>
      <c r="T9" s="71"/>
      <c r="U9" s="71"/>
      <c r="V9" s="71"/>
      <c r="W9" s="71"/>
      <c r="X9" s="2114"/>
      <c r="Y9" s="71"/>
      <c r="Z9" s="2114"/>
    </row>
    <row r="10" spans="1:26" s="2017" customFormat="1" ht="15" thickBot="1">
      <c r="A10" s="2954" t="s">
        <v>79</v>
      </c>
      <c r="B10" s="2015"/>
      <c r="C10" s="2950" t="s">
        <v>193</v>
      </c>
      <c r="D10" s="2950"/>
      <c r="E10" s="2950"/>
      <c r="F10" s="2950"/>
      <c r="G10" s="2016"/>
      <c r="H10" s="2950" t="s">
        <v>194</v>
      </c>
      <c r="I10" s="2950"/>
      <c r="J10" s="2950"/>
      <c r="K10" s="2950"/>
      <c r="L10" s="2016"/>
      <c r="M10" s="2950" t="s">
        <v>195</v>
      </c>
      <c r="N10" s="2950"/>
      <c r="O10" s="2950"/>
      <c r="P10" s="2950"/>
      <c r="Q10" s="2016"/>
      <c r="R10" s="2950" t="s">
        <v>196</v>
      </c>
      <c r="S10" s="2950"/>
      <c r="T10" s="2950"/>
      <c r="U10" s="2950"/>
      <c r="V10" s="2016"/>
      <c r="W10" s="2950" t="s">
        <v>197</v>
      </c>
      <c r="X10" s="2950"/>
      <c r="Y10" s="2950"/>
      <c r="Z10" s="2950"/>
    </row>
    <row r="11" spans="1:26" s="2017" customFormat="1" ht="15.75" customHeight="1" thickBot="1">
      <c r="A11" s="2954"/>
      <c r="B11" s="2019"/>
      <c r="C11" s="2951" t="s">
        <v>198</v>
      </c>
      <c r="D11" s="2952"/>
      <c r="E11" s="2952" t="s">
        <v>151</v>
      </c>
      <c r="F11" s="2953"/>
      <c r="G11" s="2019"/>
      <c r="H11" s="2951" t="s">
        <v>198</v>
      </c>
      <c r="I11" s="2952"/>
      <c r="J11" s="2952" t="s">
        <v>151</v>
      </c>
      <c r="K11" s="2953"/>
      <c r="L11" s="2019"/>
      <c r="M11" s="2951" t="s">
        <v>198</v>
      </c>
      <c r="N11" s="2952"/>
      <c r="O11" s="2952" t="s">
        <v>151</v>
      </c>
      <c r="P11" s="2953"/>
      <c r="Q11" s="2019"/>
      <c r="R11" s="2951" t="s">
        <v>198</v>
      </c>
      <c r="S11" s="2952"/>
      <c r="T11" s="2952" t="s">
        <v>151</v>
      </c>
      <c r="U11" s="2953"/>
      <c r="V11" s="2019"/>
      <c r="W11" s="2951" t="s">
        <v>198</v>
      </c>
      <c r="X11" s="2952"/>
      <c r="Y11" s="2952" t="s">
        <v>151</v>
      </c>
      <c r="Z11" s="2953"/>
    </row>
    <row r="12" spans="1:26" s="2017" customFormat="1" ht="15" customHeight="1">
      <c r="A12" s="2954"/>
      <c r="B12" s="2019"/>
      <c r="C12" s="2020" t="s">
        <v>199</v>
      </c>
      <c r="D12" s="2021" t="s">
        <v>200</v>
      </c>
      <c r="E12" s="2021" t="s">
        <v>199</v>
      </c>
      <c r="F12" s="2022" t="s">
        <v>200</v>
      </c>
      <c r="G12" s="2019"/>
      <c r="H12" s="2023" t="s">
        <v>199</v>
      </c>
      <c r="I12" s="2024" t="s">
        <v>200</v>
      </c>
      <c r="J12" s="2025" t="s">
        <v>199</v>
      </c>
      <c r="K12" s="2026" t="s">
        <v>200</v>
      </c>
      <c r="L12" s="2019"/>
      <c r="M12" s="2023" t="s">
        <v>199</v>
      </c>
      <c r="N12" s="2024" t="s">
        <v>200</v>
      </c>
      <c r="O12" s="2025" t="s">
        <v>199</v>
      </c>
      <c r="P12" s="2026" t="s">
        <v>200</v>
      </c>
      <c r="Q12" s="2019"/>
      <c r="R12" s="2023" t="s">
        <v>199</v>
      </c>
      <c r="S12" s="2021" t="s">
        <v>200</v>
      </c>
      <c r="T12" s="2025" t="s">
        <v>199</v>
      </c>
      <c r="U12" s="2022" t="s">
        <v>200</v>
      </c>
      <c r="V12" s="2019"/>
      <c r="W12" s="2023" t="s">
        <v>199</v>
      </c>
      <c r="X12" s="2115" t="s">
        <v>200</v>
      </c>
      <c r="Y12" s="2025" t="s">
        <v>199</v>
      </c>
      <c r="Z12" s="2116" t="s">
        <v>200</v>
      </c>
    </row>
    <row r="13" spans="1:26">
      <c r="A13" s="388"/>
      <c r="B13" s="2027"/>
      <c r="C13" s="936"/>
      <c r="D13" s="2027"/>
      <c r="E13" s="465"/>
      <c r="F13" s="2027"/>
      <c r="G13" s="2027"/>
      <c r="H13" s="2029"/>
      <c r="I13" s="2030"/>
      <c r="J13" s="2029"/>
      <c r="K13" s="2030"/>
      <c r="L13" s="2027"/>
      <c r="M13" s="2031"/>
      <c r="N13" s="2032"/>
      <c r="O13" s="2031"/>
      <c r="P13" s="2032"/>
      <c r="Q13" s="2027"/>
      <c r="R13" s="2029"/>
      <c r="S13" s="2033">
        <v>1.036919441242778</v>
      </c>
      <c r="T13" s="2029"/>
      <c r="U13" s="2117"/>
      <c r="V13" s="2027"/>
      <c r="W13" s="2031"/>
      <c r="X13" s="2118"/>
      <c r="Y13" s="2031"/>
      <c r="Z13" s="2118"/>
    </row>
    <row r="14" spans="1:26">
      <c r="A14" s="2034" t="s">
        <v>116</v>
      </c>
      <c r="B14" s="1620"/>
      <c r="C14" s="2035">
        <v>140804985.78</v>
      </c>
      <c r="D14" s="2036"/>
      <c r="E14" s="2035">
        <v>2367147311.7700005</v>
      </c>
      <c r="F14" s="2119"/>
      <c r="G14" s="2038"/>
      <c r="H14" s="2035">
        <v>144704968.94</v>
      </c>
      <c r="I14" s="2039"/>
      <c r="J14" s="2035">
        <v>2084679129.6300001</v>
      </c>
      <c r="K14" s="2040"/>
      <c r="L14" s="2038"/>
      <c r="M14" s="2035">
        <v>3899983.1599999964</v>
      </c>
      <c r="N14" s="2039"/>
      <c r="O14" s="2035">
        <v>-282468182.14000034</v>
      </c>
      <c r="P14" s="2039"/>
      <c r="Q14" s="2038"/>
      <c r="R14" s="2035">
        <v>146003427.1791949</v>
      </c>
      <c r="S14" s="2120"/>
      <c r="T14" s="2035">
        <v>2454541067.8598928</v>
      </c>
      <c r="U14" s="2120"/>
      <c r="V14" s="2038"/>
      <c r="W14" s="2035">
        <v>-1298458.2391948998</v>
      </c>
      <c r="X14" s="2120">
        <v>-8.8933408227551986E-3</v>
      </c>
      <c r="Y14" s="2035">
        <v>-369861938.22989273</v>
      </c>
      <c r="Z14" s="2120">
        <v>-0.15068476265193406</v>
      </c>
    </row>
    <row r="15" spans="1:26">
      <c r="A15" s="2061" t="s">
        <v>117</v>
      </c>
      <c r="B15" s="1912"/>
      <c r="C15" s="2044">
        <v>25112201.949999999</v>
      </c>
      <c r="D15" s="786">
        <v>0.17834739168424352</v>
      </c>
      <c r="E15" s="2044">
        <v>304219365.66999996</v>
      </c>
      <c r="F15" s="2040">
        <v>0.1285172934347395</v>
      </c>
      <c r="G15" s="2046"/>
      <c r="H15" s="2044">
        <v>18485440.559999999</v>
      </c>
      <c r="I15" s="786">
        <v>0.12774572079597862</v>
      </c>
      <c r="J15" s="2044">
        <v>275797158.70999998</v>
      </c>
      <c r="K15" s="2040">
        <v>0.13229717455796178</v>
      </c>
      <c r="L15" s="2046"/>
      <c r="M15" s="2044">
        <v>-6626761.3900000006</v>
      </c>
      <c r="N15" s="786"/>
      <c r="O15" s="2044">
        <v>-28422206.959999979</v>
      </c>
      <c r="P15" s="786"/>
      <c r="Q15" s="2046"/>
      <c r="R15" s="2044">
        <v>26039330.414369799</v>
      </c>
      <c r="S15" s="1543">
        <v>0.17834739168424352</v>
      </c>
      <c r="T15" s="2044">
        <v>315450974.66576874</v>
      </c>
      <c r="U15" s="1543">
        <v>0.12851729343473953</v>
      </c>
      <c r="V15" s="2046"/>
      <c r="W15" s="2044">
        <v>-7553889.8543698005</v>
      </c>
      <c r="X15" s="1543">
        <v>-0.2900953954715052</v>
      </c>
      <c r="Y15" s="2044">
        <v>-39653815.955768764</v>
      </c>
      <c r="Z15" s="1543">
        <v>-0.12570516226105613</v>
      </c>
    </row>
    <row r="16" spans="1:26">
      <c r="A16" s="2082"/>
      <c r="B16" s="936"/>
      <c r="C16" s="2121"/>
      <c r="D16" s="2084"/>
      <c r="E16" s="2083"/>
      <c r="F16" s="2032"/>
      <c r="G16" s="2027"/>
      <c r="H16" s="2048"/>
      <c r="I16" s="2122"/>
      <c r="J16" s="2048"/>
      <c r="K16" s="2122"/>
      <c r="L16" s="2027"/>
      <c r="M16" s="2049"/>
      <c r="N16" s="2050"/>
      <c r="O16" s="2049"/>
      <c r="P16" s="2050"/>
      <c r="Q16" s="2027"/>
      <c r="R16" s="2048"/>
      <c r="S16" s="2123"/>
      <c r="T16" s="2048"/>
      <c r="U16" s="2123"/>
      <c r="V16" s="2027"/>
      <c r="W16" s="2049"/>
      <c r="X16" s="2124"/>
      <c r="Y16" s="2049"/>
      <c r="Z16" s="2124"/>
    </row>
    <row r="17" spans="1:26">
      <c r="A17" s="2034" t="s">
        <v>201</v>
      </c>
      <c r="B17" s="1620"/>
      <c r="C17" s="2035">
        <v>115692783.83</v>
      </c>
      <c r="D17" s="2039"/>
      <c r="E17" s="2035">
        <v>2062927946.1000004</v>
      </c>
      <c r="F17" s="2039"/>
      <c r="G17" s="2038"/>
      <c r="H17" s="2035">
        <v>126219528.38</v>
      </c>
      <c r="I17" s="2039"/>
      <c r="J17" s="2035">
        <v>1808881970.9200001</v>
      </c>
      <c r="K17" s="2039"/>
      <c r="L17" s="2038"/>
      <c r="M17" s="2035">
        <v>10526744.549999997</v>
      </c>
      <c r="N17" s="2039">
        <v>9.0988773901992781E-2</v>
      </c>
      <c r="O17" s="2035">
        <v>-254045975.18000031</v>
      </c>
      <c r="P17" s="2039">
        <v>-0.12314825423751637</v>
      </c>
      <c r="Q17" s="2038"/>
      <c r="R17" s="2035">
        <v>119964096.76482511</v>
      </c>
      <c r="S17" s="2039"/>
      <c r="T17" s="2035">
        <v>2139090093.194124</v>
      </c>
      <c r="U17" s="2039"/>
      <c r="V17" s="2038"/>
      <c r="W17" s="2035">
        <v>6255431.6151748896</v>
      </c>
      <c r="X17" s="2120">
        <v>5.2144198004823859E-2</v>
      </c>
      <c r="Y17" s="2035">
        <v>-330208122.27412391</v>
      </c>
      <c r="Z17" s="2120">
        <v>-0.15436849683177756</v>
      </c>
    </row>
    <row r="18" spans="1:26">
      <c r="A18" s="2061" t="s">
        <v>120</v>
      </c>
      <c r="B18" s="1912"/>
      <c r="C18" s="2044">
        <v>69755149.170000002</v>
      </c>
      <c r="D18" s="786">
        <v>0.60293431328006453</v>
      </c>
      <c r="E18" s="2044">
        <v>1164447291.8399999</v>
      </c>
      <c r="F18" s="2040">
        <v>0.56446338518095451</v>
      </c>
      <c r="G18" s="2046"/>
      <c r="H18" s="2044">
        <v>86380788.189999998</v>
      </c>
      <c r="I18" s="786">
        <v>0.68436944186591808</v>
      </c>
      <c r="J18" s="2044">
        <v>1135246850.6299999</v>
      </c>
      <c r="K18" s="786">
        <v>0.62759586798944744</v>
      </c>
      <c r="L18" s="2046"/>
      <c r="M18" s="2044">
        <v>16625639.019999996</v>
      </c>
      <c r="N18" s="786">
        <v>0.23834282082146677</v>
      </c>
      <c r="O18" s="2044">
        <v>-29200441.210000038</v>
      </c>
      <c r="P18" s="786">
        <v>-2.507665346007976E-2</v>
      </c>
      <c r="Q18" s="2046"/>
      <c r="R18" s="2044">
        <v>72330470.301163033</v>
      </c>
      <c r="S18" s="786">
        <v>0.60293431328006453</v>
      </c>
      <c r="T18" s="2044">
        <v>1207438035.2113988</v>
      </c>
      <c r="U18" s="786">
        <v>0.56446338518095462</v>
      </c>
      <c r="V18" s="2046"/>
      <c r="W18" s="2044">
        <v>14050317.888836965</v>
      </c>
      <c r="X18" s="1543">
        <v>0.19425171480754277</v>
      </c>
      <c r="Y18" s="2044">
        <v>-72191184.581398964</v>
      </c>
      <c r="Z18" s="1543">
        <v>-5.9788728262779707E-2</v>
      </c>
    </row>
    <row r="19" spans="1:26">
      <c r="A19" s="421"/>
      <c r="B19" s="2027"/>
      <c r="C19" s="422"/>
      <c r="D19" s="2047"/>
      <c r="E19" s="422"/>
      <c r="F19" s="2125"/>
      <c r="G19" s="2027"/>
      <c r="H19" s="2048"/>
      <c r="I19" s="2122"/>
      <c r="J19" s="2048"/>
      <c r="K19" s="2122"/>
      <c r="L19" s="2027"/>
      <c r="M19" s="2049"/>
      <c r="N19" s="2050"/>
      <c r="O19" s="2049"/>
      <c r="P19" s="2050"/>
      <c r="Q19" s="2027"/>
      <c r="R19" s="2048"/>
      <c r="S19" s="2122"/>
      <c r="T19" s="2048"/>
      <c r="U19" s="2122"/>
      <c r="V19" s="2027"/>
      <c r="W19" s="2049"/>
      <c r="X19" s="2124"/>
      <c r="Y19" s="2049"/>
      <c r="Z19" s="2124"/>
    </row>
    <row r="20" spans="1:26">
      <c r="A20" s="2066" t="s">
        <v>202</v>
      </c>
      <c r="B20" s="2046"/>
      <c r="C20" s="2067">
        <v>45937634.659999996</v>
      </c>
      <c r="D20" s="2068">
        <v>0.39706568671993547</v>
      </c>
      <c r="E20" s="2067">
        <v>898480654.26000047</v>
      </c>
      <c r="F20" s="2068">
        <v>0.43553661481904549</v>
      </c>
      <c r="G20" s="2046"/>
      <c r="H20" s="2067">
        <v>39838740.189999998</v>
      </c>
      <c r="I20" s="2068">
        <v>0.31563055813408197</v>
      </c>
      <c r="J20" s="2067">
        <v>673635120.2900002</v>
      </c>
      <c r="K20" s="2068">
        <v>0.37240413201055256</v>
      </c>
      <c r="L20" s="2046"/>
      <c r="M20" s="2067">
        <v>-6098894.4699999988</v>
      </c>
      <c r="N20" s="2068">
        <v>-0.13276466050418104</v>
      </c>
      <c r="O20" s="2067">
        <v>-224845533.97000027</v>
      </c>
      <c r="P20" s="2068">
        <v>-0.2502508350112288</v>
      </c>
      <c r="Q20" s="2046"/>
      <c r="R20" s="2067">
        <v>47633626.463662066</v>
      </c>
      <c r="S20" s="2068">
        <v>0.39706568671993542</v>
      </c>
      <c r="T20" s="2067">
        <v>931652057.98272526</v>
      </c>
      <c r="U20" s="2068">
        <v>0.43553661481904549</v>
      </c>
      <c r="V20" s="2046"/>
      <c r="W20" s="2067">
        <v>-7794886.2736620679</v>
      </c>
      <c r="X20" s="2126"/>
      <c r="Y20" s="2067">
        <v>-258016937.69272506</v>
      </c>
      <c r="Z20" s="2126"/>
    </row>
    <row r="21" spans="1:26">
      <c r="A21" s="387"/>
      <c r="B21" s="2027"/>
      <c r="C21" s="388"/>
      <c r="D21" s="1466"/>
      <c r="E21" s="388"/>
      <c r="F21" s="2079"/>
      <c r="G21" s="2027"/>
      <c r="H21" s="2048"/>
      <c r="I21" s="2122"/>
      <c r="J21" s="2048"/>
      <c r="K21" s="2122"/>
      <c r="L21" s="2027"/>
      <c r="M21" s="2049"/>
      <c r="N21" s="2050"/>
      <c r="O21" s="2049"/>
      <c r="P21" s="2050"/>
      <c r="Q21" s="2027"/>
      <c r="R21" s="2048"/>
      <c r="S21" s="2122"/>
      <c r="T21" s="2048"/>
      <c r="U21" s="2122"/>
      <c r="V21" s="2027"/>
      <c r="W21" s="2049"/>
      <c r="X21" s="2124"/>
      <c r="Y21" s="2049"/>
      <c r="Z21" s="2124"/>
    </row>
    <row r="22" spans="1:26">
      <c r="A22" s="2061" t="s">
        <v>203</v>
      </c>
      <c r="B22" s="2046"/>
      <c r="C22" s="2044">
        <v>18645567.530000001</v>
      </c>
      <c r="D22" s="786">
        <v>0.16116448159288796</v>
      </c>
      <c r="E22" s="2044">
        <v>269435606.74000001</v>
      </c>
      <c r="F22" s="787">
        <v>0.13060834589466516</v>
      </c>
      <c r="G22" s="2046"/>
      <c r="H22" s="2044">
        <v>16806061.960000001</v>
      </c>
      <c r="I22" s="786">
        <v>0.1331494593245762</v>
      </c>
      <c r="J22" s="2044">
        <v>224036105.53999999</v>
      </c>
      <c r="K22" s="787">
        <v>0.12385335756652763</v>
      </c>
      <c r="L22" s="2046"/>
      <c r="M22" s="2044">
        <v>-1839505.5700000003</v>
      </c>
      <c r="N22" s="786">
        <v>-9.8656453714283915E-2</v>
      </c>
      <c r="O22" s="2044">
        <v>-45399501.200000018</v>
      </c>
      <c r="P22" s="786">
        <v>-0.16849852084995445</v>
      </c>
      <c r="Q22" s="2046"/>
      <c r="R22" s="2044">
        <v>19333951.464862086</v>
      </c>
      <c r="S22" s="786">
        <v>0.16116448159288796</v>
      </c>
      <c r="T22" s="2044">
        <v>279383018.79174966</v>
      </c>
      <c r="U22" s="786">
        <v>0.13060834589466516</v>
      </c>
      <c r="V22" s="2046"/>
      <c r="W22" s="2044">
        <v>-2527889.504862085</v>
      </c>
      <c r="X22" s="1543">
        <v>-0.13074872508376378</v>
      </c>
      <c r="Y22" s="2044">
        <v>-55346913.251749665</v>
      </c>
      <c r="Z22" s="1543">
        <v>-0.19810407050188295</v>
      </c>
    </row>
    <row r="23" spans="1:26">
      <c r="A23" s="2061" t="s">
        <v>124</v>
      </c>
      <c r="B23" s="2046"/>
      <c r="C23" s="2044">
        <v>98124.39</v>
      </c>
      <c r="D23" s="786">
        <v>8.4814615701688748E-4</v>
      </c>
      <c r="E23" s="2044">
        <v>484419.45999999996</v>
      </c>
      <c r="F23" s="787">
        <v>2.3482131836732496E-4</v>
      </c>
      <c r="G23" s="2046"/>
      <c r="H23" s="2044">
        <v>42743.56</v>
      </c>
      <c r="I23" s="786">
        <v>3.3864458652796626E-4</v>
      </c>
      <c r="J23" s="2044">
        <v>448380.76</v>
      </c>
      <c r="K23" s="786">
        <v>2.4787728951267775E-4</v>
      </c>
      <c r="L23" s="2046"/>
      <c r="M23" s="2044">
        <v>-55380.83</v>
      </c>
      <c r="N23" s="786">
        <v>-0.56439413279409945</v>
      </c>
      <c r="O23" s="2044">
        <v>-36038.699999999953</v>
      </c>
      <c r="P23" s="786">
        <v>-7.4395648762747804E-2</v>
      </c>
      <c r="Q23" s="2046"/>
      <c r="R23" s="2044">
        <v>101747.08765108844</v>
      </c>
      <c r="S23" s="786">
        <v>8.4814615701688748E-4</v>
      </c>
      <c r="T23" s="2044">
        <v>502303.95579032821</v>
      </c>
      <c r="U23" s="786">
        <v>2.3482131836732496E-4</v>
      </c>
      <c r="V23" s="2046"/>
      <c r="W23" s="2044">
        <v>-59003.527651088443</v>
      </c>
      <c r="X23" s="1543">
        <v>-0.57990384799438777</v>
      </c>
      <c r="Y23" s="2044">
        <v>-53923.195790328202</v>
      </c>
      <c r="Z23" s="1543">
        <v>-0.10735172432692693</v>
      </c>
    </row>
    <row r="24" spans="1:26">
      <c r="A24" s="2061" t="s">
        <v>125</v>
      </c>
      <c r="B24" s="2046"/>
      <c r="C24" s="2044">
        <v>6745062.2359999996</v>
      </c>
      <c r="D24" s="786">
        <v>5.830149480983407E-2</v>
      </c>
      <c r="E24" s="2044">
        <v>91869785.931999996</v>
      </c>
      <c r="F24" s="787">
        <v>4.4533686261646395E-2</v>
      </c>
      <c r="G24" s="2046"/>
      <c r="H24" s="2044">
        <v>8686594.5300000031</v>
      </c>
      <c r="I24" s="786">
        <v>6.8821319818656759E-2</v>
      </c>
      <c r="J24" s="2044">
        <v>95329959.140000001</v>
      </c>
      <c r="K24" s="2040">
        <v>5.2701038913840821E-2</v>
      </c>
      <c r="L24" s="2046"/>
      <c r="M24" s="2044">
        <v>1941532.2940000035</v>
      </c>
      <c r="N24" s="786">
        <v>0.28784497845514079</v>
      </c>
      <c r="O24" s="2044">
        <v>3460173.2080000043</v>
      </c>
      <c r="P24" s="786">
        <v>3.7663886694599996E-2</v>
      </c>
      <c r="Q24" s="2046"/>
      <c r="R24" s="2044">
        <v>6994086.1649008822</v>
      </c>
      <c r="S24" s="786">
        <v>5.8301494809834063E-2</v>
      </c>
      <c r="T24" s="2044">
        <v>95261567.095703065</v>
      </c>
      <c r="U24" s="786">
        <v>4.4533686261646395E-2</v>
      </c>
      <c r="V24" s="2046"/>
      <c r="W24" s="2044">
        <v>1692508.3650991209</v>
      </c>
      <c r="X24" s="1543">
        <v>0.2419913517212304</v>
      </c>
      <c r="Y24" s="2044">
        <v>68392.044296935201</v>
      </c>
      <c r="Z24" s="1543">
        <v>7.1793952568748097E-4</v>
      </c>
    </row>
    <row r="25" spans="1:26">
      <c r="A25" s="2061" t="s">
        <v>126</v>
      </c>
      <c r="B25" s="2046"/>
      <c r="C25" s="2044">
        <v>705960.73</v>
      </c>
      <c r="D25" s="786">
        <v>6.1020290689637558E-3</v>
      </c>
      <c r="E25" s="2044">
        <v>6646753.2799999993</v>
      </c>
      <c r="F25" s="787">
        <v>3.2219997274096739E-3</v>
      </c>
      <c r="G25" s="2046"/>
      <c r="H25" s="2044">
        <v>1134124.52</v>
      </c>
      <c r="I25" s="786">
        <v>8.9853332091811774E-3</v>
      </c>
      <c r="J25" s="2044">
        <v>7690713.3900000006</v>
      </c>
      <c r="K25" s="786">
        <v>4.2516391415458096E-3</v>
      </c>
      <c r="L25" s="2046"/>
      <c r="M25" s="2044">
        <v>428163.79000000004</v>
      </c>
      <c r="N25" s="786">
        <v>0.60649802716363566</v>
      </c>
      <c r="O25" s="2044">
        <v>1043960.1100000013</v>
      </c>
      <c r="P25" s="786">
        <v>0.15706316543164986</v>
      </c>
      <c r="Q25" s="2046"/>
      <c r="R25" s="2044">
        <v>732024.40569094371</v>
      </c>
      <c r="S25" s="786">
        <v>6.1020290689637558E-3</v>
      </c>
      <c r="T25" s="2044">
        <v>6892147.6971762013</v>
      </c>
      <c r="U25" s="786">
        <v>3.2219997274096739E-3</v>
      </c>
      <c r="V25" s="2046"/>
      <c r="W25" s="2044">
        <v>402100.11430905631</v>
      </c>
      <c r="X25" s="1543">
        <v>0.54929878182069869</v>
      </c>
      <c r="Y25" s="2044">
        <v>798565.69282379933</v>
      </c>
      <c r="Z25" s="1543">
        <v>0.11586601563268611</v>
      </c>
    </row>
    <row r="26" spans="1:26">
      <c r="A26" s="2034" t="s">
        <v>204</v>
      </c>
      <c r="B26" s="2038"/>
      <c r="C26" s="2035">
        <v>26194714.886000004</v>
      </c>
      <c r="D26" s="2039">
        <v>0.22641615162870271</v>
      </c>
      <c r="E26" s="2035">
        <v>368436565.41199994</v>
      </c>
      <c r="F26" s="2039">
        <v>0.17859885320208851</v>
      </c>
      <c r="G26" s="2038"/>
      <c r="H26" s="2035">
        <v>26669524.570000004</v>
      </c>
      <c r="I26" s="2039">
        <v>0.21129475693894212</v>
      </c>
      <c r="J26" s="2035">
        <v>327505158.82999998</v>
      </c>
      <c r="K26" s="2039">
        <v>0.18105391291142692</v>
      </c>
      <c r="L26" s="2038"/>
      <c r="M26" s="2035">
        <v>474809.68400000036</v>
      </c>
      <c r="N26" s="2039">
        <v>1.812616346718729E-2</v>
      </c>
      <c r="O26" s="2035">
        <v>-40931406.581999958</v>
      </c>
      <c r="P26" s="2039">
        <v>-0.11109485437806338</v>
      </c>
      <c r="Q26" s="2038"/>
      <c r="R26" s="2035">
        <v>27161809.123105004</v>
      </c>
      <c r="S26" s="2039">
        <v>0.22641615162870271</v>
      </c>
      <c r="T26" s="2035">
        <v>382039037.54041928</v>
      </c>
      <c r="U26" s="2039">
        <v>0.17859885320208857</v>
      </c>
      <c r="V26" s="2038"/>
      <c r="W26" s="2035">
        <v>-492284.55310500041</v>
      </c>
      <c r="X26" s="2120">
        <v>-1.8124144488087208E-2</v>
      </c>
      <c r="Y26" s="2035">
        <v>-54533878.710419297</v>
      </c>
      <c r="Z26" s="2120">
        <v>-0.14274425739712443</v>
      </c>
    </row>
    <row r="27" spans="1:26" ht="14">
      <c r="A27" s="2069"/>
      <c r="B27" s="2027"/>
      <c r="C27" s="388"/>
      <c r="D27" s="1466"/>
      <c r="E27" s="1916"/>
      <c r="F27" s="2079"/>
      <c r="G27" s="2027"/>
      <c r="H27" s="2048"/>
      <c r="I27" s="2122"/>
      <c r="J27" s="2048"/>
      <c r="K27" s="2122"/>
      <c r="L27" s="2027"/>
      <c r="M27" s="2049"/>
      <c r="N27" s="2050"/>
      <c r="O27" s="2049"/>
      <c r="P27" s="2050"/>
      <c r="Q27" s="2027"/>
      <c r="R27" s="2048"/>
      <c r="S27" s="2122"/>
      <c r="T27" s="2048"/>
      <c r="U27" s="2122"/>
      <c r="V27" s="2027"/>
      <c r="W27" s="2049"/>
      <c r="X27" s="2124"/>
      <c r="Y27" s="2049"/>
      <c r="Z27" s="2124"/>
    </row>
    <row r="28" spans="1:26" ht="14">
      <c r="A28" s="2070" t="s">
        <v>205</v>
      </c>
      <c r="B28" s="2046"/>
      <c r="C28" s="2035">
        <v>19742919.773999993</v>
      </c>
      <c r="D28" s="786">
        <v>0.17064953509123279</v>
      </c>
      <c r="E28" s="2035">
        <v>530044088.84800053</v>
      </c>
      <c r="F28" s="786">
        <v>0.25693776161695697</v>
      </c>
      <c r="G28" s="2046"/>
      <c r="H28" s="2035">
        <v>13169215.619999994</v>
      </c>
      <c r="I28" s="786">
        <v>0.10433580119513987</v>
      </c>
      <c r="J28" s="2035">
        <v>346129961.46000022</v>
      </c>
      <c r="K28" s="786">
        <v>0.19135021909912564</v>
      </c>
      <c r="L28" s="2046"/>
      <c r="M28" s="2035">
        <v>-6573704.1539999992</v>
      </c>
      <c r="N28" s="786">
        <v>-0.33296514544201794</v>
      </c>
      <c r="O28" s="2035">
        <v>-183914127.38800031</v>
      </c>
      <c r="P28" s="786">
        <v>-0.34697892356033977</v>
      </c>
      <c r="Q28" s="2046"/>
      <c r="R28" s="2035">
        <v>20471817.340557061</v>
      </c>
      <c r="S28" s="786">
        <v>0.17064953509123273</v>
      </c>
      <c r="T28" s="2035">
        <v>549613020.44230604</v>
      </c>
      <c r="U28" s="786">
        <v>0.25693776161695692</v>
      </c>
      <c r="V28" s="2046"/>
      <c r="W28" s="2035">
        <v>-7302601.7205570675</v>
      </c>
      <c r="X28" s="1543">
        <v>-0.35671487289454074</v>
      </c>
      <c r="Y28" s="2035">
        <v>-203483058.98230582</v>
      </c>
      <c r="Z28" s="1543">
        <v>-0.37022969146282414</v>
      </c>
    </row>
    <row r="29" spans="1:26">
      <c r="A29" s="387"/>
      <c r="B29" s="2027"/>
      <c r="C29" s="388"/>
      <c r="D29" s="1466"/>
      <c r="E29" s="388"/>
      <c r="F29" s="2079"/>
      <c r="G29" s="2027"/>
      <c r="H29" s="2048"/>
      <c r="I29" s="2122"/>
      <c r="J29" s="2048"/>
      <c r="K29" s="2122"/>
      <c r="L29" s="2027"/>
      <c r="M29" s="2049"/>
      <c r="N29" s="2050"/>
      <c r="O29" s="2049"/>
      <c r="P29" s="2050"/>
      <c r="Q29" s="2027"/>
      <c r="R29" s="2048"/>
      <c r="S29" s="2122"/>
      <c r="T29" s="2048"/>
      <c r="U29" s="2122"/>
      <c r="V29" s="2027"/>
      <c r="W29" s="2049"/>
      <c r="X29" s="2124"/>
      <c r="Y29" s="2049"/>
      <c r="Z29" s="2124"/>
    </row>
    <row r="30" spans="1:26">
      <c r="A30" s="294" t="s">
        <v>130</v>
      </c>
      <c r="B30" s="2046"/>
      <c r="C30" s="2044">
        <v>6994012.4199999999</v>
      </c>
      <c r="D30" s="786">
        <v>6.0453316001774698E-2</v>
      </c>
      <c r="E30" s="2044">
        <v>75217806.170000002</v>
      </c>
      <c r="F30" s="786">
        <v>3.6461673958220656E-2</v>
      </c>
      <c r="G30" s="2046"/>
      <c r="H30" s="2044">
        <v>5076519.74</v>
      </c>
      <c r="I30" s="786">
        <v>4.0219764763472179E-2</v>
      </c>
      <c r="J30" s="2044">
        <v>70522965.979999989</v>
      </c>
      <c r="K30" s="786">
        <v>3.8987046758021421E-2</v>
      </c>
      <c r="L30" s="2046"/>
      <c r="M30" s="2044">
        <v>-1917492.6799999997</v>
      </c>
      <c r="N30" s="786">
        <v>-0.27416203530276256</v>
      </c>
      <c r="O30" s="2071">
        <v>-4694840.1900000125</v>
      </c>
      <c r="P30" s="786">
        <v>-6.2416606240671114E-2</v>
      </c>
      <c r="Q30" s="2046"/>
      <c r="R30" s="2044">
        <v>7252227.4505914496</v>
      </c>
      <c r="S30" s="786">
        <v>6.0453316001774698E-2</v>
      </c>
      <c r="T30" s="2044">
        <v>77994805.545303985</v>
      </c>
      <c r="U30" s="786">
        <v>3.6461673958220656E-2</v>
      </c>
      <c r="V30" s="2046"/>
      <c r="W30" s="2044">
        <v>-2175707.7105914494</v>
      </c>
      <c r="X30" s="1543">
        <v>-0.30000544321234868</v>
      </c>
      <c r="Y30" s="2044">
        <v>-7471839.5653039962</v>
      </c>
      <c r="Z30" s="1543">
        <v>-9.5799194742064081E-2</v>
      </c>
    </row>
    <row r="31" spans="1:26">
      <c r="A31" s="294" t="s">
        <v>131</v>
      </c>
      <c r="B31" s="2046"/>
      <c r="C31" s="2044">
        <v>-9822.6899999999987</v>
      </c>
      <c r="D31" s="786">
        <v>-8.4903221055113921E-5</v>
      </c>
      <c r="E31" s="2044">
        <v>-135901.51999999996</v>
      </c>
      <c r="F31" s="786">
        <v>-6.5877977103816958E-5</v>
      </c>
      <c r="G31" s="2046"/>
      <c r="H31" s="2044">
        <v>-12321.22</v>
      </c>
      <c r="I31" s="786">
        <v>-9.7617382651798496E-5</v>
      </c>
      <c r="J31" s="2044">
        <v>-128771.68</v>
      </c>
      <c r="K31" s="786">
        <v>-7.1188547439889912E-5</v>
      </c>
      <c r="L31" s="2046"/>
      <c r="M31" s="2044">
        <v>-2498.5300000000007</v>
      </c>
      <c r="N31" s="786">
        <v>0.2543631123449891</v>
      </c>
      <c r="O31" s="2071">
        <v>7129.8399999999674</v>
      </c>
      <c r="P31" s="786">
        <v>-5.2463283707201873E-2</v>
      </c>
      <c r="Q31" s="2046"/>
      <c r="R31" s="2044">
        <v>-10185.338226301023</v>
      </c>
      <c r="S31" s="786">
        <v>-8.4903221055113921E-5</v>
      </c>
      <c r="T31" s="2044">
        <v>-140918.92818244419</v>
      </c>
      <c r="U31" s="786">
        <v>-6.5877977103816958E-5</v>
      </c>
      <c r="V31" s="2046"/>
      <c r="W31" s="2044">
        <v>-2135.8817736989768</v>
      </c>
      <c r="X31" s="1543">
        <v>0.20970160501726001</v>
      </c>
      <c r="Y31" s="2044">
        <v>12147.248182444193</v>
      </c>
      <c r="Z31" s="1543">
        <v>-8.6200259533037726E-2</v>
      </c>
    </row>
    <row r="32" spans="1:26" ht="14" thickBot="1">
      <c r="A32" s="294" t="s">
        <v>132</v>
      </c>
      <c r="B32" s="2046"/>
      <c r="C32" s="2044">
        <v>-223896</v>
      </c>
      <c r="D32" s="2074">
        <v>-1.9352633119192185E-3</v>
      </c>
      <c r="E32" s="2044">
        <v>23940490.740000002</v>
      </c>
      <c r="F32" s="2074">
        <v>1.160510273044674E-2</v>
      </c>
      <c r="G32" s="2046"/>
      <c r="H32" s="2044">
        <v>-5949928.5800000001</v>
      </c>
      <c r="I32" s="786">
        <v>-4.7139524734136073E-2</v>
      </c>
      <c r="J32" s="2044">
        <v>-27518521.690000005</v>
      </c>
      <c r="K32" s="786">
        <v>-1.5213000147269997E-2</v>
      </c>
      <c r="L32" s="2046"/>
      <c r="M32" s="2073">
        <v>-5726032.5800000001</v>
      </c>
      <c r="N32" s="2074">
        <v>25.574519330403401</v>
      </c>
      <c r="O32" s="2075">
        <v>-51459012.430000007</v>
      </c>
      <c r="P32" s="2074">
        <v>-2.149455204943723</v>
      </c>
      <c r="Q32" s="2046"/>
      <c r="R32" s="2044">
        <v>-232162.11521649302</v>
      </c>
      <c r="S32" s="786">
        <v>-1.9352633119192183E-3</v>
      </c>
      <c r="T32" s="2044">
        <v>24824360.281198703</v>
      </c>
      <c r="U32" s="786">
        <v>1.1605102730446742E-2</v>
      </c>
      <c r="V32" s="2046"/>
      <c r="W32" s="2044">
        <v>-5717766.4647835074</v>
      </c>
      <c r="X32" s="1543">
        <v>24.628335503627042</v>
      </c>
      <c r="Y32" s="2044">
        <v>-52342881.971198708</v>
      </c>
      <c r="Z32" s="1543">
        <v>-2.1085289360242561</v>
      </c>
    </row>
    <row r="33" spans="1:26" s="342" customFormat="1" ht="14" thickBot="1">
      <c r="A33" s="243" t="s">
        <v>133</v>
      </c>
      <c r="B33" s="2038"/>
      <c r="C33" s="2076">
        <v>6760293.7299999995</v>
      </c>
      <c r="D33" s="2077">
        <v>5.8433149468800363E-2</v>
      </c>
      <c r="E33" s="2076">
        <v>99022395.390000015</v>
      </c>
      <c r="F33" s="2077">
        <v>4.8000898711563579E-2</v>
      </c>
      <c r="G33" s="2038"/>
      <c r="H33" s="2078">
        <v>-885730.05999999959</v>
      </c>
      <c r="I33" s="2077">
        <v>-7.0173773533156944E-3</v>
      </c>
      <c r="J33" s="2078">
        <v>42875672.609999977</v>
      </c>
      <c r="K33" s="2077">
        <v>2.370285806331153E-2</v>
      </c>
      <c r="L33" s="2038"/>
      <c r="M33" s="2078">
        <v>-7646023.79</v>
      </c>
      <c r="N33" s="2077">
        <v>-1.1310194638539768</v>
      </c>
      <c r="O33" s="2078">
        <v>-56146722.780000016</v>
      </c>
      <c r="P33" s="2077">
        <v>-0.56701034709235187</v>
      </c>
      <c r="Q33" s="2038"/>
      <c r="R33" s="2078">
        <v>7009879.9971486563</v>
      </c>
      <c r="S33" s="2077">
        <v>5.843314946880037E-2</v>
      </c>
      <c r="T33" s="2078">
        <v>102678246.89832026</v>
      </c>
      <c r="U33" s="2077">
        <v>4.8000898711563586E-2</v>
      </c>
      <c r="V33" s="2038"/>
      <c r="W33" s="2078">
        <v>-7895610.0571486559</v>
      </c>
      <c r="X33" s="2127">
        <v>-1.1263545253785057</v>
      </c>
      <c r="Y33" s="2078">
        <v>-59802574.288320258</v>
      </c>
      <c r="Z33" s="2127">
        <v>-0.58242691217294817</v>
      </c>
    </row>
    <row r="34" spans="1:26">
      <c r="A34" s="387"/>
      <c r="B34" s="2027"/>
      <c r="C34" s="388"/>
      <c r="D34" s="1466"/>
      <c r="E34" s="388"/>
      <c r="F34" s="2079"/>
      <c r="G34" s="2027"/>
      <c r="H34" s="388"/>
      <c r="I34" s="1466"/>
      <c r="J34" s="388"/>
      <c r="K34" s="2079"/>
      <c r="L34" s="2027"/>
      <c r="M34" s="388"/>
      <c r="N34" s="1466"/>
      <c r="O34" s="388"/>
      <c r="P34" s="2079"/>
      <c r="Q34" s="2027"/>
      <c r="R34" s="388"/>
      <c r="S34" s="1466"/>
      <c r="T34" s="388"/>
      <c r="U34" s="2079"/>
      <c r="V34" s="2027"/>
      <c r="W34" s="388"/>
      <c r="X34" s="2128"/>
      <c r="Y34" s="388"/>
      <c r="Z34" s="2027"/>
    </row>
    <row r="35" spans="1:26">
      <c r="A35" s="2061" t="s">
        <v>135</v>
      </c>
      <c r="B35" s="2046"/>
      <c r="C35" s="2044">
        <v>9161996.6700000018</v>
      </c>
      <c r="D35" s="786">
        <v>7.9192464444997029E-2</v>
      </c>
      <c r="E35" s="2044">
        <v>11868087.700000001</v>
      </c>
      <c r="F35" s="786">
        <v>5.7530306487130678E-3</v>
      </c>
      <c r="G35" s="2046"/>
      <c r="H35" s="2044">
        <v>310844.51</v>
      </c>
      <c r="I35" s="786">
        <v>2.4627291354168503E-3</v>
      </c>
      <c r="J35" s="2044">
        <v>3069432.4799999977</v>
      </c>
      <c r="K35" s="786">
        <v>1.6968671971664794E-3</v>
      </c>
      <c r="L35" s="2046"/>
      <c r="M35" s="2044">
        <v>-8851152.160000002</v>
      </c>
      <c r="N35" s="786">
        <v>-0.96607240526316418</v>
      </c>
      <c r="O35" s="2044">
        <v>-8798655.2200000025</v>
      </c>
      <c r="P35" s="786">
        <v>-0.7413709303816487</v>
      </c>
      <c r="Q35" s="2046"/>
      <c r="R35" s="2044">
        <v>9500252.4677245952</v>
      </c>
      <c r="S35" s="786">
        <v>7.9192464444997029E-2</v>
      </c>
      <c r="T35" s="2044">
        <v>12306250.866504287</v>
      </c>
      <c r="U35" s="786">
        <v>5.7530306487130678E-3</v>
      </c>
      <c r="V35" s="2046"/>
      <c r="W35" s="2044">
        <v>-9189407.9577245954</v>
      </c>
      <c r="X35" s="1543">
        <v>-0.96728039480466033</v>
      </c>
      <c r="Y35" s="2044">
        <v>-9236818.3865042888</v>
      </c>
      <c r="Z35" s="1543">
        <v>-0.75057939958346542</v>
      </c>
    </row>
    <row r="36" spans="1:26">
      <c r="A36" s="2080" t="s">
        <v>136</v>
      </c>
      <c r="B36" s="2046"/>
      <c r="C36" s="2044">
        <v>0</v>
      </c>
      <c r="D36" s="786">
        <v>0</v>
      </c>
      <c r="E36" s="2044">
        <v>0</v>
      </c>
      <c r="F36" s="2074">
        <v>0</v>
      </c>
      <c r="G36" s="2046"/>
      <c r="H36" s="2044">
        <v>0</v>
      </c>
      <c r="I36" s="786">
        <v>0</v>
      </c>
      <c r="J36" s="2044">
        <v>0</v>
      </c>
      <c r="K36" s="786">
        <v>0</v>
      </c>
      <c r="L36" s="2046"/>
      <c r="M36" s="2044">
        <v>0</v>
      </c>
      <c r="N36" s="786" t="e">
        <v>#DIV/0!</v>
      </c>
      <c r="O36" s="2044">
        <v>0</v>
      </c>
      <c r="P36" s="786" t="e">
        <v>#DIV/0!</v>
      </c>
      <c r="Q36" s="2046"/>
      <c r="R36" s="2044">
        <v>0</v>
      </c>
      <c r="S36" s="786">
        <v>0</v>
      </c>
      <c r="T36" s="2044">
        <v>0</v>
      </c>
      <c r="U36" s="786">
        <v>0</v>
      </c>
      <c r="V36" s="2046"/>
      <c r="W36" s="2044">
        <v>0</v>
      </c>
      <c r="X36" s="1543"/>
      <c r="Y36" s="2044">
        <v>0</v>
      </c>
      <c r="Z36" s="1543"/>
    </row>
    <row r="37" spans="1:26" ht="14" thickBot="1">
      <c r="A37" s="2081" t="s">
        <v>137</v>
      </c>
      <c r="B37" s="2046"/>
      <c r="C37" s="2044">
        <v>-1339.75</v>
      </c>
      <c r="D37" s="2074">
        <v>-1.1580238245184251E-5</v>
      </c>
      <c r="E37" s="2044">
        <v>-6726.98</v>
      </c>
      <c r="F37" s="2074">
        <v>-3.2608894618532203E-6</v>
      </c>
      <c r="G37" s="2046"/>
      <c r="H37" s="2044">
        <v>-361.9</v>
      </c>
      <c r="I37" s="786">
        <v>-2.8672266854812976E-6</v>
      </c>
      <c r="J37" s="2044">
        <v>-10080.5</v>
      </c>
      <c r="K37" s="786">
        <v>-5.5727792979621786E-6</v>
      </c>
      <c r="L37" s="2046"/>
      <c r="M37" s="2044">
        <v>977.85</v>
      </c>
      <c r="N37" s="1543">
        <v>-0.72987497667475276</v>
      </c>
      <c r="O37" s="2044">
        <v>-3353.5200000000004</v>
      </c>
      <c r="P37" s="786">
        <v>0.49851790848196376</v>
      </c>
      <c r="Q37" s="2046"/>
      <c r="R37" s="2044">
        <v>-1389.2128214050119</v>
      </c>
      <c r="S37" s="786">
        <v>-1.1580238245184251E-5</v>
      </c>
      <c r="T37" s="2044">
        <v>-6975.3363428513421</v>
      </c>
      <c r="U37" s="786">
        <v>-3.2608894618532203E-6</v>
      </c>
      <c r="V37" s="2046"/>
      <c r="W37" s="2044">
        <v>1027.3128214050121</v>
      </c>
      <c r="X37" s="2129">
        <v>-0.73949275847167606</v>
      </c>
      <c r="Y37" s="2044">
        <v>-3105.1636571486579</v>
      </c>
      <c r="Z37" s="1543">
        <v>0.44516328740634536</v>
      </c>
    </row>
    <row r="38" spans="1:26" s="342" customFormat="1" ht="14" thickBot="1">
      <c r="A38" s="243" t="s">
        <v>138</v>
      </c>
      <c r="B38" s="2038"/>
      <c r="C38" s="2078">
        <v>9160656.9200000018</v>
      </c>
      <c r="D38" s="2077">
        <v>7.9180884206751845E-2</v>
      </c>
      <c r="E38" s="2076">
        <v>11861360.720000001</v>
      </c>
      <c r="F38" s="2077">
        <v>5.749769759251214E-3</v>
      </c>
      <c r="G38" s="2038"/>
      <c r="H38" s="2078">
        <v>310482.61</v>
      </c>
      <c r="I38" s="2077">
        <v>2.4598619087313691E-3</v>
      </c>
      <c r="J38" s="2078">
        <v>3059351.9799999977</v>
      </c>
      <c r="K38" s="2077">
        <v>1.6912944178685172E-3</v>
      </c>
      <c r="L38" s="2038"/>
      <c r="M38" s="2078">
        <v>-8850174.3100000024</v>
      </c>
      <c r="N38" s="2077">
        <v>-0.96610694923830864</v>
      </c>
      <c r="O38" s="2078">
        <v>-8802008.7400000021</v>
      </c>
      <c r="P38" s="2077">
        <v>-0.74207411339902341</v>
      </c>
      <c r="Q38" s="2038"/>
      <c r="R38" s="2078">
        <v>9498863.2549031898</v>
      </c>
      <c r="S38" s="2077">
        <v>7.9180884206751845E-2</v>
      </c>
      <c r="T38" s="2078">
        <v>12299275.530161437</v>
      </c>
      <c r="U38" s="2077">
        <v>5.7497697592512149E-3</v>
      </c>
      <c r="V38" s="2038"/>
      <c r="W38" s="2078">
        <v>-9188380.6449031904</v>
      </c>
      <c r="X38" s="2127">
        <v>-0.96731370884408385</v>
      </c>
      <c r="Y38" s="2078">
        <v>-9239923.5501614381</v>
      </c>
      <c r="Z38" s="2127">
        <v>-0.75125754582068116</v>
      </c>
    </row>
    <row r="39" spans="1:26">
      <c r="A39" s="2082"/>
      <c r="B39" s="2027"/>
      <c r="C39" s="2083"/>
      <c r="D39" s="2084"/>
      <c r="E39" s="2083"/>
      <c r="F39" s="2032"/>
      <c r="G39" s="2027"/>
      <c r="H39" s="2048"/>
      <c r="I39" s="2122"/>
      <c r="J39" s="2048"/>
      <c r="K39" s="2122"/>
      <c r="L39" s="2027"/>
      <c r="M39" s="2049"/>
      <c r="N39" s="2050"/>
      <c r="O39" s="2049"/>
      <c r="P39" s="2050"/>
      <c r="Q39" s="2027"/>
      <c r="R39" s="2048"/>
      <c r="S39" s="2122"/>
      <c r="T39" s="2048"/>
      <c r="U39" s="2122"/>
      <c r="V39" s="2027"/>
      <c r="W39" s="2049"/>
      <c r="X39" s="2124"/>
      <c r="Y39" s="2049"/>
      <c r="Z39" s="2124"/>
    </row>
    <row r="40" spans="1:26">
      <c r="A40" s="2066" t="s">
        <v>206</v>
      </c>
      <c r="B40" s="1912"/>
      <c r="C40" s="2067">
        <v>35663870.423999995</v>
      </c>
      <c r="D40" s="2068">
        <v>0.30826356876678501</v>
      </c>
      <c r="E40" s="2067">
        <v>640927844.95800054</v>
      </c>
      <c r="F40" s="2068">
        <v>0.31068843008777175</v>
      </c>
      <c r="G40" s="2046"/>
      <c r="H40" s="2067">
        <v>12593968.169999994</v>
      </c>
      <c r="I40" s="2068">
        <v>9.9778285750555543E-2</v>
      </c>
      <c r="J40" s="2067">
        <v>392064986.05000019</v>
      </c>
      <c r="K40" s="2068">
        <v>0.21674437158030568</v>
      </c>
      <c r="L40" s="2046"/>
      <c r="M40" s="2067">
        <v>-23069902.254000001</v>
      </c>
      <c r="N40" s="2068">
        <v>-0.64687040356884862</v>
      </c>
      <c r="O40" s="2067">
        <v>-248862858.90800035</v>
      </c>
      <c r="P40" s="2068">
        <v>-0.38828529742580947</v>
      </c>
      <c r="Q40" s="2046"/>
      <c r="R40" s="2067">
        <v>36980560.592608906</v>
      </c>
      <c r="S40" s="2068">
        <v>0.30826356876678496</v>
      </c>
      <c r="T40" s="2067">
        <v>664590542.87078762</v>
      </c>
      <c r="U40" s="2068">
        <v>0.31068843008777169</v>
      </c>
      <c r="V40" s="2046"/>
      <c r="W40" s="2067">
        <v>-24386592.422608912</v>
      </c>
      <c r="X40" s="2126">
        <v>-0.65944355715048086</v>
      </c>
      <c r="Y40" s="2067">
        <v>-272525556.82078743</v>
      </c>
      <c r="Z40" s="2126">
        <v>-0.41006535489291929</v>
      </c>
    </row>
    <row r="41" spans="1:26">
      <c r="A41" s="2085"/>
      <c r="B41" s="2027"/>
      <c r="C41" s="2049"/>
      <c r="D41" s="2086"/>
      <c r="E41" s="2049"/>
      <c r="F41" s="2050"/>
      <c r="G41" s="2027"/>
      <c r="H41" s="2087"/>
      <c r="I41" s="2130"/>
      <c r="J41" s="2048"/>
      <c r="K41" s="2122"/>
      <c r="L41" s="2027"/>
      <c r="M41" s="2049"/>
      <c r="N41" s="2050"/>
      <c r="O41" s="2049"/>
      <c r="P41" s="2050"/>
      <c r="Q41" s="2027"/>
      <c r="R41" s="2048"/>
      <c r="S41" s="2122"/>
      <c r="T41" s="2048"/>
      <c r="U41" s="2122"/>
      <c r="V41" s="2027"/>
      <c r="W41" s="2049"/>
      <c r="X41" s="2124"/>
      <c r="Y41" s="2049"/>
      <c r="Z41" s="2124"/>
    </row>
    <row r="42" spans="1:26">
      <c r="A42" s="2061" t="s">
        <v>140</v>
      </c>
      <c r="B42" s="2046"/>
      <c r="C42" s="2044">
        <v>11027103.109999999</v>
      </c>
      <c r="D42" s="786">
        <v>9.5313663868641305E-2</v>
      </c>
      <c r="E42" s="2044">
        <v>194873821.68000001</v>
      </c>
      <c r="F42" s="786">
        <v>9.4464676795140715E-2</v>
      </c>
      <c r="G42" s="2046"/>
      <c r="H42" s="2044">
        <v>3851075.86</v>
      </c>
      <c r="I42" s="786">
        <v>3.0510935268319533E-2</v>
      </c>
      <c r="J42" s="2044">
        <v>116764979.19999999</v>
      </c>
      <c r="K42" s="786">
        <v>6.4550911047343312E-2</v>
      </c>
      <c r="L42" s="2046"/>
      <c r="M42" s="2044">
        <v>-7176027.25</v>
      </c>
      <c r="N42" s="786">
        <v>-0.65076268702814377</v>
      </c>
      <c r="O42" s="2044">
        <v>-78108842.480000019</v>
      </c>
      <c r="P42" s="786">
        <v>-0.40081752288032624</v>
      </c>
      <c r="Q42" s="2046"/>
      <c r="R42" s="2044">
        <v>11434217.595347699</v>
      </c>
      <c r="S42" s="786">
        <v>9.5313663868641291E-2</v>
      </c>
      <c r="T42" s="2044">
        <v>202068454.28927037</v>
      </c>
      <c r="U42" s="786">
        <v>9.4464676795140728E-2</v>
      </c>
      <c r="V42" s="2046"/>
      <c r="W42" s="2044">
        <v>-7583141.7353476994</v>
      </c>
      <c r="X42" s="1543"/>
      <c r="Y42" s="2044">
        <v>-85303475.089270383</v>
      </c>
      <c r="Z42" s="1543"/>
    </row>
    <row r="43" spans="1:26" ht="15">
      <c r="A43" s="2088" t="s">
        <v>207</v>
      </c>
      <c r="B43" s="2046"/>
      <c r="C43" s="2044">
        <v>517117.69</v>
      </c>
      <c r="D43" s="786">
        <v>4.4697488718039432E-3</v>
      </c>
      <c r="E43" s="2044">
        <v>6345857.21</v>
      </c>
      <c r="F43" s="786">
        <v>3.0761409878599729E-3</v>
      </c>
      <c r="G43" s="2046"/>
      <c r="H43" s="2044">
        <v>199933.29</v>
      </c>
      <c r="I43" s="786">
        <v>1.5840123360156705E-3</v>
      </c>
      <c r="J43" s="2057">
        <v>8712504</v>
      </c>
      <c r="K43" s="786">
        <v>4.8165132607125311E-3</v>
      </c>
      <c r="L43" s="2046"/>
      <c r="M43" s="2057">
        <v>-317184.40000000002</v>
      </c>
      <c r="N43" s="786">
        <v>-0.61336985010124101</v>
      </c>
      <c r="O43" s="2057">
        <v>2366646.79</v>
      </c>
      <c r="P43" s="786">
        <v>0.37294359322654852</v>
      </c>
      <c r="Q43" s="2046"/>
      <c r="R43" s="2057">
        <v>536209.38617155608</v>
      </c>
      <c r="S43" s="786">
        <v>4.4697488718039432E-3</v>
      </c>
      <c r="T43" s="2057">
        <v>6580142.7123996541</v>
      </c>
      <c r="U43" s="786">
        <v>3.0761409878599729E-3</v>
      </c>
      <c r="V43" s="2046"/>
      <c r="W43" s="2057">
        <v>-336276.09617155604</v>
      </c>
      <c r="X43" s="1543"/>
      <c r="Y43" s="2057">
        <v>2132361.2876003459</v>
      </c>
      <c r="Z43" s="1543"/>
    </row>
    <row r="44" spans="1:26" ht="14">
      <c r="A44" s="2089"/>
      <c r="B44" s="2027"/>
      <c r="C44" s="422"/>
      <c r="D44" s="2047"/>
      <c r="E44" s="422"/>
      <c r="F44" s="2125"/>
      <c r="G44" s="2027"/>
      <c r="H44" s="2090"/>
      <c r="I44" s="2131"/>
      <c r="J44" s="2090"/>
      <c r="K44" s="2131"/>
      <c r="L44" s="2027"/>
      <c r="M44" s="2049"/>
      <c r="N44" s="2050"/>
      <c r="O44" s="2049"/>
      <c r="P44" s="2050"/>
      <c r="Q44" s="2027"/>
      <c r="R44" s="2048"/>
      <c r="S44" s="2122"/>
      <c r="T44" s="2048"/>
      <c r="U44" s="2122"/>
      <c r="V44" s="2027"/>
      <c r="W44" s="2049"/>
      <c r="X44" s="2124"/>
      <c r="Y44" s="2049"/>
      <c r="Z44" s="2124"/>
    </row>
    <row r="45" spans="1:26" s="548" customFormat="1" ht="30" customHeight="1">
      <c r="A45" s="2091" t="s">
        <v>208</v>
      </c>
      <c r="B45" s="2092"/>
      <c r="C45" s="2093">
        <v>24119649.623999994</v>
      </c>
      <c r="D45" s="2094">
        <v>0.20848015602633974</v>
      </c>
      <c r="E45" s="2093">
        <v>439708166.06800056</v>
      </c>
      <c r="F45" s="2099">
        <v>0.21314761230477108</v>
      </c>
      <c r="G45" s="2092"/>
      <c r="H45" s="2132">
        <v>8542959.0199999958</v>
      </c>
      <c r="I45" s="2133">
        <v>6.7683338146220351E-2</v>
      </c>
      <c r="J45" s="2095">
        <v>266587502.8500002</v>
      </c>
      <c r="K45" s="2134">
        <v>0.14737694727224984</v>
      </c>
      <c r="L45" s="2097"/>
      <c r="M45" s="2093">
        <v>-15576690.603999998</v>
      </c>
      <c r="N45" s="2094">
        <v>-0.64580915754682366</v>
      </c>
      <c r="O45" s="2098">
        <v>-173120663.21800035</v>
      </c>
      <c r="P45" s="2099">
        <v>-0.39371718921232718</v>
      </c>
      <c r="Q45" s="2097"/>
      <c r="R45" s="2132">
        <v>25010133.611089651</v>
      </c>
      <c r="S45" s="2133">
        <v>0.20848015602633968</v>
      </c>
      <c r="T45" s="2095">
        <v>455941945.86911756</v>
      </c>
      <c r="U45" s="2135">
        <v>0.21314761230477097</v>
      </c>
      <c r="V45" s="2097"/>
      <c r="W45" s="2093">
        <v>-16467174.591089655</v>
      </c>
      <c r="X45" s="2094">
        <v>-0.65842009671583701</v>
      </c>
      <c r="Y45" s="2098">
        <v>-189354443.01911736</v>
      </c>
      <c r="Z45" s="2099">
        <v>-0.41530384456768832</v>
      </c>
    </row>
    <row r="46" spans="1:26" ht="42" customHeight="1">
      <c r="A46" s="472"/>
      <c r="B46" s="2027"/>
      <c r="C46" s="898">
        <v>0</v>
      </c>
      <c r="D46" s="2102"/>
      <c r="E46" s="950">
        <v>5.9604644775390625E-7</v>
      </c>
      <c r="F46" s="2136"/>
      <c r="G46" s="2027"/>
      <c r="H46" s="2005">
        <v>0</v>
      </c>
      <c r="I46" s="473"/>
      <c r="J46" s="2005">
        <v>0</v>
      </c>
      <c r="K46" s="473"/>
      <c r="L46" s="2027"/>
      <c r="M46" s="2005"/>
      <c r="N46" s="473"/>
      <c r="O46" s="2104"/>
      <c r="P46" s="473"/>
      <c r="Q46" s="2027"/>
      <c r="R46" s="472"/>
      <c r="S46" s="473"/>
      <c r="T46" s="472"/>
      <c r="U46" s="988"/>
      <c r="V46" s="2027"/>
      <c r="W46" s="472"/>
      <c r="X46" s="471"/>
      <c r="Y46" s="472"/>
      <c r="Z46" s="471"/>
    </row>
    <row r="47" spans="1:26">
      <c r="E47" s="324"/>
      <c r="H47" s="324"/>
      <c r="J47" s="324"/>
    </row>
    <row r="48" spans="1:26">
      <c r="J48" s="226"/>
    </row>
    <row r="49" spans="1:26" s="2141" customFormat="1" ht="12">
      <c r="A49" s="2138"/>
      <c r="B49" s="2139"/>
      <c r="C49" s="2140">
        <v>0</v>
      </c>
      <c r="E49" s="2140">
        <v>4.76837158203125E-7</v>
      </c>
      <c r="F49" s="2139"/>
      <c r="G49" s="2139"/>
      <c r="H49" s="2140"/>
      <c r="I49" s="2142"/>
      <c r="J49" s="2143"/>
      <c r="K49" s="2139"/>
      <c r="L49" s="2139"/>
      <c r="N49" s="2139"/>
      <c r="P49" s="2139"/>
      <c r="Q49" s="2139"/>
      <c r="S49" s="2139"/>
      <c r="U49" s="2139"/>
      <c r="V49" s="2139"/>
      <c r="X49" s="2144"/>
      <c r="Z49" s="2139"/>
    </row>
    <row r="50" spans="1:26">
      <c r="H50" s="949"/>
      <c r="J50" s="324"/>
    </row>
    <row r="51" spans="1:26">
      <c r="J51" s="324">
        <v>0.40000027418136597</v>
      </c>
    </row>
    <row r="52" spans="1:26">
      <c r="C52" s="324"/>
    </row>
  </sheetData>
  <mergeCells count="16">
    <mergeCell ref="Y11:Z11"/>
    <mergeCell ref="A10:A12"/>
    <mergeCell ref="C10:F10"/>
    <mergeCell ref="H10:K10"/>
    <mergeCell ref="M10:P10"/>
    <mergeCell ref="R10:U10"/>
    <mergeCell ref="W10:Z10"/>
    <mergeCell ref="C11:D11"/>
    <mergeCell ref="E11:F11"/>
    <mergeCell ref="H11:I11"/>
    <mergeCell ref="J11:K11"/>
    <mergeCell ref="M11:N11"/>
    <mergeCell ref="O11:P11"/>
    <mergeCell ref="R11:S11"/>
    <mergeCell ref="T11:U11"/>
    <mergeCell ref="W11:X11"/>
  </mergeCells>
  <hyperlinks>
    <hyperlink ref="T1" location="INDICE!A10" tooltip="REGRESAR AL MENU PRINCIPAL" display="INDICE" xr:uid="{97034B77-D981-4F9C-8340-C68C4A52D897}"/>
  </hyperlinks>
  <printOptions horizontalCentered="1"/>
  <pageMargins left="0.15748031496062992" right="0.23622047244094491" top="0.23622047244094491" bottom="0.51181102362204722" header="0" footer="0.27559055118110237"/>
  <pageSetup scale="45" orientation="landscape" verticalDpi="300" r:id="rId1"/>
  <headerFooter alignWithMargins="0">
    <oddFooter xml:space="preserve">&amp;LDocumento controlado por medios electronicos. Para uso exclusivo de Productos Innovador, SA de CV.
&amp;R&amp;A
Edicion 01. 
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111C-A69E-4CF3-8FF8-A37774B91680}">
  <sheetPr>
    <pageSetUpPr fitToPage="1"/>
  </sheetPr>
  <dimension ref="A1:CE133"/>
  <sheetViews>
    <sheetView topLeftCell="A4" zoomScale="133" zoomScaleNormal="90" workbookViewId="0">
      <pane ySplit="9" topLeftCell="A13" activePane="bottomLeft" state="frozen"/>
      <selection activeCell="A4" sqref="A4"/>
      <selection pane="bottomLeft" activeCell="P9" sqref="P9"/>
    </sheetView>
  </sheetViews>
  <sheetFormatPr baseColWidth="10" defaultColWidth="10.1640625" defaultRowHeight="13"/>
  <cols>
    <col min="1" max="1" width="48.5" style="648" customWidth="1"/>
    <col min="2" max="2" width="0.5" style="261" customWidth="1"/>
    <col min="3" max="3" width="16.1640625" style="173" hidden="1" customWidth="1"/>
    <col min="4" max="4" width="8.5" style="173" hidden="1" customWidth="1"/>
    <col min="5" max="5" width="16" style="173" customWidth="1"/>
    <col min="6" max="6" width="8.5" style="794" customWidth="1"/>
    <col min="7" max="7" width="2.5" style="261" customWidth="1"/>
    <col min="8" max="8" width="15.5" style="173" hidden="1" customWidth="1"/>
    <col min="9" max="9" width="9.83203125" style="794" hidden="1" customWidth="1"/>
    <col min="10" max="10" width="17.1640625" style="173" customWidth="1"/>
    <col min="11" max="11" width="8.5" style="794" customWidth="1"/>
    <col min="12" max="12" width="1.83203125" style="261" customWidth="1"/>
    <col min="13" max="13" width="14.5" style="173" hidden="1" customWidth="1"/>
    <col min="14" max="14" width="8.5" style="794" hidden="1" customWidth="1"/>
    <col min="15" max="15" width="15.5" style="173" hidden="1" customWidth="1"/>
    <col min="16" max="16" width="8.5" style="794" customWidth="1"/>
    <col min="17" max="17" width="2.5" style="261" customWidth="1"/>
    <col min="18" max="18" width="14.1640625" style="173" bestFit="1" customWidth="1"/>
    <col min="19" max="19" width="8.5" style="794" customWidth="1"/>
    <col min="20" max="20" width="15.5" style="173" customWidth="1"/>
    <col min="21" max="21" width="8.5" style="794" customWidth="1"/>
    <col min="22" max="22" width="2.5" style="261" customWidth="1"/>
    <col min="23" max="23" width="14.1640625" style="173" bestFit="1" customWidth="1"/>
    <col min="24" max="24" width="8.5" style="794" customWidth="1"/>
    <col min="25" max="25" width="15.5" style="173" customWidth="1"/>
    <col min="26" max="26" width="8.5" style="794" customWidth="1"/>
    <col min="27" max="27" width="17.5" style="173" customWidth="1"/>
    <col min="28" max="28" width="15.5" style="324" customWidth="1"/>
    <col min="29" max="29" width="7.1640625" style="324" customWidth="1"/>
    <col min="30" max="30" width="15.5" style="324" customWidth="1"/>
    <col min="31" max="31" width="7.1640625" style="324" customWidth="1"/>
    <col min="32" max="32" width="15.5" style="324" customWidth="1"/>
    <col min="33" max="33" width="7.1640625" style="324" customWidth="1"/>
    <col min="34" max="34" width="15.5" style="324" customWidth="1"/>
    <col min="35" max="35" width="7.1640625" style="324" customWidth="1"/>
    <col min="36" max="36" width="15.5" style="324" customWidth="1"/>
    <col min="37" max="37" width="7.1640625" style="324" customWidth="1"/>
    <col min="38" max="38" width="15.5" style="324" customWidth="1"/>
    <col min="39" max="39" width="7.1640625" style="324" customWidth="1"/>
    <col min="40" max="40" width="15.5" style="324" customWidth="1"/>
    <col min="41" max="41" width="7.1640625" style="324" customWidth="1"/>
    <col min="42" max="42" width="15.5" style="324" customWidth="1"/>
    <col min="43" max="43" width="7.1640625" style="324" customWidth="1"/>
    <col min="44" max="44" width="15.5" style="324" customWidth="1"/>
    <col min="45" max="45" width="7.1640625" style="324" customWidth="1"/>
    <col min="46" max="46" width="15.5" style="324" customWidth="1"/>
    <col min="47" max="47" width="7.1640625" style="324" customWidth="1"/>
    <col min="48" max="48" width="15.5" style="324" customWidth="1"/>
    <col min="49" max="49" width="7.1640625" style="324" customWidth="1"/>
    <col min="50" max="50" width="15.5" style="324" customWidth="1"/>
    <col min="51" max="51" width="7.1640625" style="324" customWidth="1"/>
    <col min="52" max="52" width="17" style="173" customWidth="1"/>
    <col min="53" max="53" width="7.1640625" style="324" customWidth="1"/>
    <col min="54" max="54" width="13" style="173" customWidth="1"/>
    <col min="55" max="55" width="16.1640625" style="173" customWidth="1"/>
    <col min="56" max="56" width="49.83203125" style="173" customWidth="1"/>
    <col min="57" max="57" width="15.5" style="324" customWidth="1"/>
    <col min="58" max="58" width="7.1640625" style="324" customWidth="1"/>
    <col min="59" max="59" width="15.5" style="324" customWidth="1"/>
    <col min="60" max="60" width="7.1640625" style="324" customWidth="1"/>
    <col min="61" max="61" width="15.5" style="324" customWidth="1"/>
    <col min="62" max="62" width="7.1640625" style="324" customWidth="1"/>
    <col min="63" max="63" width="15.5" style="324" customWidth="1"/>
    <col min="64" max="64" width="7.1640625" style="324" customWidth="1"/>
    <col min="65" max="65" width="15.5" style="324" customWidth="1"/>
    <col min="66" max="66" width="7.1640625" style="324" customWidth="1"/>
    <col min="67" max="67" width="15.5" style="324" customWidth="1"/>
    <col min="68" max="68" width="7.1640625" style="324" customWidth="1"/>
    <col min="69" max="69" width="15.5" style="324" customWidth="1"/>
    <col min="70" max="70" width="7.1640625" style="324" customWidth="1"/>
    <col min="71" max="71" width="15.5" style="324" bestFit="1" customWidth="1"/>
    <col min="72" max="72" width="7.1640625" style="324" customWidth="1"/>
    <col min="73" max="73" width="15.5" style="324" bestFit="1" customWidth="1"/>
    <col min="74" max="74" width="7.1640625" style="324" customWidth="1"/>
    <col min="75" max="75" width="15.5" style="324" bestFit="1" customWidth="1"/>
    <col min="76" max="76" width="7.1640625" style="324" customWidth="1"/>
    <col min="77" max="77" width="15.5" style="324" bestFit="1" customWidth="1"/>
    <col min="78" max="78" width="7.1640625" style="324" customWidth="1"/>
    <col min="79" max="79" width="15.5" style="324" bestFit="1" customWidth="1"/>
    <col min="80" max="80" width="7.1640625" style="324" customWidth="1"/>
    <col min="81" max="81" width="17" style="173" bestFit="1" customWidth="1"/>
    <col min="82" max="82" width="7.1640625" style="324" customWidth="1"/>
    <col min="83" max="83" width="12.1640625" style="173" bestFit="1" customWidth="1"/>
    <col min="84" max="93" width="10.1640625" style="173"/>
    <col min="94" max="104" width="0" style="173" hidden="1" customWidth="1"/>
    <col min="105" max="16384" width="10.1640625" style="173"/>
  </cols>
  <sheetData>
    <row r="1" spans="1:82" ht="13.75" customHeight="1">
      <c r="A1" s="87" t="s">
        <v>191</v>
      </c>
      <c r="B1" s="471"/>
      <c r="C1" s="471"/>
      <c r="D1" s="472"/>
      <c r="E1" s="471"/>
      <c r="F1" s="473"/>
      <c r="G1" s="471"/>
      <c r="I1" s="473"/>
      <c r="K1" s="473"/>
      <c r="L1" s="471"/>
      <c r="M1" s="472"/>
      <c r="N1" s="671"/>
      <c r="O1" s="69" t="s">
        <v>72</v>
      </c>
      <c r="P1" s="671"/>
      <c r="Q1" s="472"/>
      <c r="R1" s="472"/>
      <c r="S1" s="671"/>
      <c r="T1" s="671"/>
      <c r="U1" s="671"/>
      <c r="V1" s="472"/>
      <c r="W1" s="472"/>
      <c r="X1" s="671"/>
      <c r="Y1" s="671"/>
      <c r="Z1" s="671"/>
    </row>
    <row r="2" spans="1:82" ht="13.75" customHeight="1">
      <c r="A2" s="86" t="s">
        <v>1</v>
      </c>
      <c r="B2" s="471"/>
      <c r="C2" s="1999">
        <v>134675984.59482756</v>
      </c>
      <c r="D2" s="2000"/>
      <c r="E2" s="1999">
        <v>2280518600.3809309</v>
      </c>
      <c r="F2" s="2001"/>
      <c r="G2" s="2002"/>
      <c r="H2" s="1999">
        <v>138477699.22</v>
      </c>
      <c r="I2" s="2001"/>
      <c r="J2" s="1999">
        <v>1985642453.7299998</v>
      </c>
      <c r="K2" s="473"/>
      <c r="L2" s="471"/>
      <c r="M2" s="2003"/>
      <c r="N2" s="473"/>
      <c r="O2" s="805"/>
      <c r="P2" s="473"/>
      <c r="Q2" s="471"/>
      <c r="R2" s="2003"/>
      <c r="S2" s="473"/>
      <c r="T2" s="805"/>
      <c r="U2" s="473"/>
      <c r="V2" s="471"/>
      <c r="W2" s="2003"/>
      <c r="X2" s="473"/>
      <c r="Y2" s="805"/>
      <c r="Z2" s="473"/>
    </row>
    <row r="3" spans="1:82" ht="13.75" customHeight="1">
      <c r="A3" s="476" t="s">
        <v>209</v>
      </c>
      <c r="B3" s="471"/>
      <c r="C3" s="2004"/>
      <c r="D3" s="472"/>
      <c r="E3" s="1202"/>
      <c r="F3" s="473"/>
      <c r="G3" s="471"/>
      <c r="H3" s="2005"/>
      <c r="I3" s="473"/>
      <c r="J3" s="2005"/>
      <c r="K3" s="473"/>
      <c r="L3" s="471"/>
      <c r="M3" s="805"/>
      <c r="N3" s="473"/>
      <c r="O3" s="805"/>
      <c r="P3" s="473"/>
      <c r="Q3" s="471"/>
      <c r="R3" s="805"/>
      <c r="S3" s="473"/>
      <c r="T3" s="805"/>
      <c r="U3" s="473"/>
      <c r="V3" s="471"/>
      <c r="W3" s="805"/>
      <c r="X3" s="473"/>
      <c r="Y3" s="805"/>
      <c r="Z3" s="473"/>
      <c r="BE3" s="324">
        <v>192415103.66999999</v>
      </c>
      <c r="BG3" s="324">
        <v>161157694.27000001</v>
      </c>
      <c r="BI3" s="324">
        <v>134618429.07999998</v>
      </c>
      <c r="BK3" s="324">
        <v>179001662.72</v>
      </c>
      <c r="BM3" s="324">
        <v>196096753.58000001</v>
      </c>
      <c r="BO3" s="324">
        <v>115948117.81</v>
      </c>
      <c r="BQ3" s="324">
        <v>157525418.94999999</v>
      </c>
      <c r="BS3" s="324">
        <v>145761408.63</v>
      </c>
      <c r="BU3" s="324">
        <v>173568165.13999999</v>
      </c>
      <c r="BW3" s="324">
        <v>180707464.22</v>
      </c>
      <c r="BY3" s="324">
        <v>210364536.44</v>
      </c>
      <c r="CA3" s="324">
        <v>138477699.22</v>
      </c>
      <c r="CC3" s="324">
        <v>1985642453.7299998</v>
      </c>
    </row>
    <row r="4" spans="1:82" s="342" customFormat="1" ht="13.75" customHeight="1">
      <c r="A4" s="477"/>
      <c r="B4" s="478"/>
      <c r="C4" s="479"/>
      <c r="D4" s="477"/>
      <c r="E4" s="2006"/>
      <c r="F4" s="480"/>
      <c r="G4" s="478"/>
      <c r="H4" s="477"/>
      <c r="I4" s="480"/>
      <c r="J4" s="901"/>
      <c r="K4" s="480"/>
      <c r="L4" s="478"/>
      <c r="M4" s="926"/>
      <c r="N4" s="480"/>
      <c r="O4" s="2007"/>
      <c r="P4" s="480"/>
      <c r="Q4" s="478"/>
      <c r="R4" s="926"/>
      <c r="S4" s="480"/>
      <c r="T4" s="926"/>
      <c r="U4" s="480"/>
      <c r="V4" s="478"/>
      <c r="W4" s="926"/>
      <c r="X4" s="480"/>
      <c r="Y4" s="926"/>
      <c r="Z4" s="480"/>
      <c r="AB4" s="386"/>
      <c r="AC4" s="386"/>
      <c r="AD4" s="386"/>
      <c r="AE4" s="386"/>
      <c r="AF4" s="386"/>
      <c r="AG4" s="386"/>
      <c r="AH4" s="386"/>
      <c r="AI4" s="386"/>
      <c r="AJ4" s="386"/>
      <c r="AK4" s="386"/>
      <c r="AL4" s="386"/>
      <c r="AM4" s="386"/>
      <c r="AN4" s="386"/>
      <c r="AO4" s="386"/>
      <c r="AP4" s="386"/>
      <c r="AQ4" s="386"/>
      <c r="AR4" s="386"/>
      <c r="AS4" s="386"/>
      <c r="AT4" s="386"/>
      <c r="AU4" s="386"/>
      <c r="AV4" s="386"/>
      <c r="AW4" s="386"/>
      <c r="AX4" s="386"/>
      <c r="AY4" s="386"/>
      <c r="BA4" s="386"/>
      <c r="BE4" s="386"/>
      <c r="BF4" s="386"/>
      <c r="BG4" s="386"/>
      <c r="BH4" s="386"/>
      <c r="BI4" s="386"/>
      <c r="BJ4" s="386"/>
      <c r="BK4" s="386"/>
      <c r="BL4" s="386"/>
      <c r="BM4" s="386"/>
      <c r="BN4" s="386"/>
      <c r="BO4" s="386"/>
      <c r="BP4" s="386"/>
      <c r="BQ4" s="386"/>
      <c r="BR4" s="386"/>
      <c r="BS4" s="386"/>
      <c r="BT4" s="386"/>
      <c r="BU4" s="386"/>
      <c r="BV4" s="386"/>
      <c r="BW4" s="386"/>
      <c r="BX4" s="386"/>
      <c r="BY4" s="386"/>
      <c r="BZ4" s="386"/>
      <c r="CA4" s="386"/>
      <c r="CB4" s="386"/>
      <c r="CD4" s="386"/>
    </row>
    <row r="5" spans="1:82" s="8" customFormat="1" ht="20.25" customHeight="1">
      <c r="A5" s="2008" t="s">
        <v>192</v>
      </c>
      <c r="B5" s="850"/>
      <c r="C5" s="850"/>
      <c r="D5" s="850"/>
      <c r="E5" s="850"/>
      <c r="F5" s="850"/>
      <c r="G5" s="850"/>
      <c r="H5" s="678" t="s">
        <v>78</v>
      </c>
      <c r="I5" s="2009"/>
      <c r="J5" s="65"/>
      <c r="K5" s="2009"/>
      <c r="L5" s="185"/>
      <c r="M5" s="65"/>
      <c r="N5" s="2009"/>
      <c r="O5" s="65"/>
      <c r="P5" s="2009"/>
      <c r="Q5" s="185"/>
      <c r="R5" s="65"/>
      <c r="S5" s="2009"/>
      <c r="T5" s="65"/>
      <c r="U5" s="2009"/>
      <c r="V5" s="185"/>
      <c r="W5" s="65"/>
      <c r="X5" s="2009"/>
      <c r="Y5" s="65"/>
      <c r="Z5" s="2009"/>
      <c r="AB5" s="371"/>
      <c r="AC5" s="371"/>
      <c r="AD5" s="371"/>
      <c r="AE5" s="371"/>
      <c r="AF5" s="371"/>
      <c r="AG5" s="371"/>
      <c r="AH5" s="371"/>
      <c r="AI5" s="371"/>
      <c r="AJ5" s="371"/>
      <c r="AK5" s="371"/>
      <c r="AL5" s="371"/>
      <c r="AM5" s="371"/>
      <c r="AN5" s="371"/>
      <c r="AO5" s="371"/>
      <c r="AP5" s="371"/>
      <c r="AQ5" s="371"/>
      <c r="AR5" s="371"/>
      <c r="AS5" s="371"/>
      <c r="AT5" s="371"/>
      <c r="AU5" s="371"/>
      <c r="AV5" s="371"/>
      <c r="AW5" s="371"/>
      <c r="AX5" s="371"/>
      <c r="AY5" s="371"/>
      <c r="BA5" s="371"/>
      <c r="BE5" s="371"/>
      <c r="BF5" s="371"/>
      <c r="BG5" s="371"/>
      <c r="BH5" s="371"/>
      <c r="BI5" s="371"/>
      <c r="BJ5" s="371"/>
      <c r="BK5" s="371"/>
      <c r="BL5" s="371"/>
      <c r="BM5" s="371"/>
      <c r="BN5" s="371"/>
      <c r="BO5" s="371"/>
      <c r="BP5" s="371"/>
      <c r="BQ5" s="371"/>
      <c r="BR5" s="371"/>
      <c r="BS5" s="371"/>
      <c r="BT5" s="371"/>
      <c r="BU5" s="371"/>
      <c r="BV5" s="371"/>
      <c r="BW5" s="371"/>
      <c r="BX5" s="371"/>
      <c r="BY5" s="371"/>
      <c r="BZ5" s="371"/>
      <c r="CA5" s="371"/>
      <c r="CB5" s="371"/>
      <c r="CD5" s="371"/>
    </row>
    <row r="6" spans="1:82" s="64" customFormat="1" ht="2.25" customHeight="1">
      <c r="A6" s="63"/>
      <c r="B6" s="63"/>
      <c r="C6" s="63"/>
      <c r="D6" s="63"/>
      <c r="E6" s="63"/>
      <c r="F6" s="63"/>
      <c r="G6" s="63"/>
      <c r="H6" s="63"/>
      <c r="I6" s="2010"/>
      <c r="J6" s="63"/>
      <c r="K6" s="2010"/>
      <c r="L6" s="63"/>
      <c r="M6" s="63"/>
      <c r="N6" s="2010"/>
      <c r="O6" s="63"/>
      <c r="P6" s="2010"/>
      <c r="Q6" s="63"/>
      <c r="R6" s="63"/>
      <c r="S6" s="2010"/>
      <c r="T6" s="63"/>
      <c r="U6" s="2010"/>
      <c r="V6" s="63"/>
      <c r="W6" s="63"/>
      <c r="X6" s="2010"/>
      <c r="Y6" s="63"/>
      <c r="Z6" s="2010"/>
      <c r="AB6" s="367"/>
      <c r="AC6" s="367"/>
      <c r="AD6" s="367"/>
      <c r="AE6" s="367"/>
      <c r="AF6" s="367"/>
      <c r="AG6" s="367"/>
      <c r="AH6" s="367"/>
      <c r="AI6" s="367"/>
      <c r="AJ6" s="367"/>
      <c r="AK6" s="367"/>
      <c r="AL6" s="367"/>
      <c r="AM6" s="367"/>
      <c r="AN6" s="367"/>
      <c r="AO6" s="367"/>
      <c r="AP6" s="367"/>
      <c r="AQ6" s="367"/>
      <c r="AR6" s="367"/>
      <c r="AS6" s="367"/>
      <c r="AT6" s="367"/>
      <c r="AU6" s="367"/>
      <c r="AV6" s="367"/>
      <c r="AW6" s="367"/>
      <c r="AX6" s="367"/>
      <c r="AY6" s="367"/>
      <c r="BA6" s="367"/>
      <c r="BE6" s="367"/>
      <c r="BF6" s="367"/>
      <c r="BG6" s="367"/>
      <c r="BH6" s="367"/>
      <c r="BI6" s="367"/>
      <c r="BJ6" s="367"/>
      <c r="BK6" s="367"/>
      <c r="BL6" s="367"/>
      <c r="BM6" s="367"/>
      <c r="BN6" s="367"/>
      <c r="BO6" s="367"/>
      <c r="BP6" s="367"/>
      <c r="BQ6" s="367"/>
      <c r="BR6" s="367"/>
      <c r="BS6" s="367"/>
      <c r="BT6" s="367"/>
      <c r="BU6" s="367"/>
      <c r="BV6" s="367"/>
      <c r="BW6" s="367"/>
      <c r="BX6" s="367"/>
      <c r="BY6" s="367"/>
      <c r="BZ6" s="367"/>
      <c r="CA6" s="367"/>
      <c r="CB6" s="367"/>
      <c r="CD6" s="367"/>
    </row>
    <row r="7" spans="1:82" s="64" customFormat="1" ht="1" customHeight="1">
      <c r="A7" s="66"/>
      <c r="B7" s="66"/>
      <c r="C7" s="66"/>
      <c r="D7" s="66"/>
      <c r="E7" s="66"/>
      <c r="F7" s="66"/>
      <c r="G7" s="66"/>
      <c r="H7" s="66"/>
      <c r="I7" s="2011"/>
      <c r="J7" s="66"/>
      <c r="K7" s="2011"/>
      <c r="L7" s="66"/>
      <c r="M7" s="66"/>
      <c r="N7" s="2011"/>
      <c r="O7" s="66"/>
      <c r="P7" s="2011"/>
      <c r="Q7" s="66"/>
      <c r="R7" s="66"/>
      <c r="S7" s="2011"/>
      <c r="T7" s="66"/>
      <c r="U7" s="2011"/>
      <c r="V7" s="66"/>
      <c r="W7" s="66"/>
      <c r="X7" s="2011"/>
      <c r="Y7" s="66"/>
      <c r="Z7" s="2011"/>
      <c r="AB7" s="367"/>
      <c r="AC7" s="367"/>
      <c r="AD7" s="367"/>
      <c r="AE7" s="367"/>
      <c r="AF7" s="367"/>
      <c r="AG7" s="367"/>
      <c r="AH7" s="367"/>
      <c r="AI7" s="367"/>
      <c r="AJ7" s="367"/>
      <c r="AK7" s="367"/>
      <c r="AL7" s="367"/>
      <c r="AM7" s="367"/>
      <c r="AN7" s="367"/>
      <c r="AO7" s="367"/>
      <c r="AP7" s="367"/>
      <c r="AQ7" s="367"/>
      <c r="AR7" s="367"/>
      <c r="AS7" s="367"/>
      <c r="AT7" s="367"/>
      <c r="AU7" s="367"/>
      <c r="AV7" s="367"/>
      <c r="AW7" s="367"/>
      <c r="AX7" s="367"/>
      <c r="AY7" s="367"/>
      <c r="BA7" s="367"/>
      <c r="BE7" s="367"/>
      <c r="BF7" s="367"/>
      <c r="BG7" s="367"/>
      <c r="BH7" s="367"/>
      <c r="BI7" s="367"/>
      <c r="BJ7" s="367"/>
      <c r="BK7" s="367"/>
      <c r="BL7" s="367"/>
      <c r="BM7" s="367"/>
      <c r="BN7" s="367"/>
      <c r="BO7" s="367"/>
      <c r="BP7" s="367"/>
      <c r="BQ7" s="367"/>
      <c r="BR7" s="367"/>
      <c r="BS7" s="367"/>
      <c r="BT7" s="367"/>
      <c r="BU7" s="367"/>
      <c r="BV7" s="367"/>
      <c r="BW7" s="367"/>
      <c r="BX7" s="367"/>
      <c r="BY7" s="367"/>
      <c r="BZ7" s="367"/>
      <c r="CA7" s="367"/>
      <c r="CB7" s="367"/>
      <c r="CD7" s="367"/>
    </row>
    <row r="8" spans="1:82" s="64" customFormat="1" ht="2.25" customHeight="1">
      <c r="A8" s="68"/>
      <c r="B8" s="68"/>
      <c r="C8" s="68"/>
      <c r="D8" s="68"/>
      <c r="E8" s="68"/>
      <c r="F8" s="68"/>
      <c r="G8" s="68"/>
      <c r="H8" s="68"/>
      <c r="I8" s="2012"/>
      <c r="J8" s="68"/>
      <c r="K8" s="2012"/>
      <c r="L8" s="68"/>
      <c r="M8" s="68"/>
      <c r="N8" s="2012"/>
      <c r="O8" s="68"/>
      <c r="P8" s="2012"/>
      <c r="Q8" s="68"/>
      <c r="R8" s="68"/>
      <c r="S8" s="2012"/>
      <c r="T8" s="68"/>
      <c r="U8" s="2012"/>
      <c r="V8" s="68"/>
      <c r="W8" s="68"/>
      <c r="X8" s="2012"/>
      <c r="Y8" s="68"/>
      <c r="Z8" s="2012"/>
      <c r="AB8" s="367"/>
      <c r="AC8" s="367"/>
      <c r="AD8" s="367"/>
      <c r="AE8" s="367"/>
      <c r="AF8" s="367"/>
      <c r="AG8" s="367"/>
      <c r="AH8" s="367"/>
      <c r="AI8" s="367"/>
      <c r="AJ8" s="367"/>
      <c r="AK8" s="367"/>
      <c r="AL8" s="367"/>
      <c r="AM8" s="367"/>
      <c r="AN8" s="367"/>
      <c r="AO8" s="367"/>
      <c r="AP8" s="367"/>
      <c r="AQ8" s="367"/>
      <c r="AR8" s="367"/>
      <c r="AS8" s="367"/>
      <c r="AT8" s="367"/>
      <c r="AU8" s="367"/>
      <c r="AV8" s="367"/>
      <c r="AW8" s="367"/>
      <c r="AX8" s="367"/>
      <c r="AY8" s="367"/>
      <c r="BA8" s="367"/>
      <c r="BE8" s="367"/>
      <c r="BF8" s="367"/>
      <c r="BG8" s="367"/>
      <c r="BH8" s="367"/>
      <c r="BI8" s="367"/>
      <c r="BJ8" s="367"/>
      <c r="BK8" s="367"/>
      <c r="BL8" s="367"/>
      <c r="BM8" s="367"/>
      <c r="BN8" s="367"/>
      <c r="BO8" s="367"/>
      <c r="BP8" s="367"/>
      <c r="BQ8" s="367"/>
      <c r="BR8" s="367"/>
      <c r="BS8" s="367"/>
      <c r="BT8" s="367"/>
      <c r="BU8" s="367"/>
      <c r="BV8" s="367"/>
      <c r="BW8" s="367"/>
      <c r="BX8" s="367"/>
      <c r="BY8" s="367"/>
      <c r="BZ8" s="367"/>
      <c r="CA8" s="367"/>
      <c r="CB8" s="367"/>
      <c r="CD8" s="367"/>
    </row>
    <row r="9" spans="1:82" s="64" customFormat="1" ht="25.25" customHeight="1">
      <c r="A9" s="71"/>
      <c r="B9" s="71"/>
      <c r="C9" s="2013"/>
      <c r="D9" s="71"/>
      <c r="E9" s="71"/>
      <c r="F9" s="71"/>
      <c r="G9" s="71"/>
      <c r="H9" s="71"/>
      <c r="I9" s="2014"/>
      <c r="J9" s="71"/>
      <c r="K9" s="2014"/>
      <c r="L9" s="71"/>
      <c r="M9" s="71"/>
      <c r="N9" s="2014"/>
      <c r="O9" s="71"/>
      <c r="P9" s="2014"/>
      <c r="Q9" s="71"/>
      <c r="R9" s="71"/>
      <c r="S9" s="2014"/>
      <c r="T9" s="71"/>
      <c r="U9" s="2014"/>
      <c r="V9" s="71"/>
      <c r="W9" s="71"/>
      <c r="X9" s="2014"/>
      <c r="Y9" s="71"/>
      <c r="Z9" s="2014"/>
      <c r="AB9" s="367"/>
      <c r="AC9" s="367"/>
      <c r="AD9" s="367"/>
      <c r="AE9" s="367"/>
      <c r="AF9" s="367"/>
      <c r="AG9" s="367"/>
      <c r="AH9" s="367"/>
      <c r="AI9" s="367"/>
      <c r="AJ9" s="367"/>
      <c r="AK9" s="367"/>
      <c r="AL9" s="367"/>
      <c r="AM9" s="367"/>
      <c r="AN9" s="367"/>
      <c r="AO9" s="367"/>
      <c r="AP9" s="367"/>
      <c r="AQ9" s="367"/>
      <c r="AR9" s="367"/>
      <c r="AS9" s="367"/>
      <c r="AT9" s="367"/>
      <c r="AU9" s="367"/>
      <c r="AV9" s="367"/>
      <c r="AW9" s="367"/>
      <c r="AX9" s="367"/>
      <c r="AY9" s="367"/>
      <c r="BA9" s="367"/>
      <c r="BE9" s="367"/>
      <c r="BF9" s="367"/>
      <c r="BG9" s="367"/>
      <c r="BH9" s="367"/>
      <c r="BI9" s="367"/>
      <c r="BJ9" s="367"/>
      <c r="BK9" s="367"/>
      <c r="BL9" s="367"/>
      <c r="BM9" s="367"/>
      <c r="BN9" s="367"/>
      <c r="BO9" s="367"/>
      <c r="BP9" s="367"/>
      <c r="BQ9" s="367"/>
      <c r="BR9" s="367"/>
      <c r="BS9" s="367"/>
      <c r="BT9" s="367"/>
      <c r="BU9" s="367"/>
      <c r="BV9" s="367"/>
      <c r="BW9" s="367"/>
      <c r="BX9" s="367"/>
      <c r="BY9" s="367"/>
      <c r="BZ9" s="367"/>
      <c r="CA9" s="367"/>
      <c r="CB9" s="367"/>
      <c r="CD9" s="367"/>
    </row>
    <row r="10" spans="1:82" s="2017" customFormat="1" ht="15" thickBot="1">
      <c r="A10" s="2954" t="s">
        <v>79</v>
      </c>
      <c r="B10" s="2015"/>
      <c r="C10" s="2950" t="s">
        <v>193</v>
      </c>
      <c r="D10" s="2950"/>
      <c r="E10" s="2950"/>
      <c r="F10" s="2950"/>
      <c r="G10" s="2016"/>
      <c r="H10" s="2950" t="s">
        <v>194</v>
      </c>
      <c r="I10" s="2950"/>
      <c r="J10" s="2950"/>
      <c r="K10" s="2950"/>
      <c r="L10" s="2016"/>
      <c r="M10" s="3202"/>
      <c r="N10" s="3202"/>
      <c r="O10" s="3202"/>
      <c r="P10" s="3202"/>
      <c r="Q10" s="2016"/>
      <c r="R10" s="2950" t="s">
        <v>196</v>
      </c>
      <c r="S10" s="2950"/>
      <c r="T10" s="2950"/>
      <c r="U10" s="2950"/>
      <c r="V10" s="2016"/>
      <c r="W10" s="2950" t="s">
        <v>197</v>
      </c>
      <c r="X10" s="2950"/>
      <c r="Y10" s="2950"/>
      <c r="Z10" s="2950"/>
      <c r="AB10" s="2018">
        <v>9.4934672117233276E-2</v>
      </c>
      <c r="AC10" s="2018"/>
      <c r="AD10" s="2018">
        <v>-7.7161967754364014E-2</v>
      </c>
      <c r="AE10" s="2018"/>
      <c r="AF10" s="2018">
        <v>5.4033398628234863E-3</v>
      </c>
      <c r="AG10" s="2018"/>
      <c r="AH10" s="2018">
        <v>9.9666416645050049E-3</v>
      </c>
      <c r="AI10" s="2018"/>
      <c r="AJ10" s="2018">
        <v>-3.0388534069061279E-3</v>
      </c>
      <c r="AK10" s="2018"/>
      <c r="AL10" s="2018">
        <v>9.9999904632568359E-3</v>
      </c>
      <c r="AM10" s="2018"/>
      <c r="AN10" s="2018">
        <v>0.6900000274181366</v>
      </c>
      <c r="AO10" s="2018"/>
      <c r="AP10" s="2018">
        <v>-1.9999980926513672E-2</v>
      </c>
      <c r="AQ10" s="2018"/>
      <c r="AR10" s="2018">
        <v>0</v>
      </c>
      <c r="AS10" s="2018"/>
      <c r="AT10" s="2018">
        <v>-9.9999904632568359E-3</v>
      </c>
      <c r="AU10" s="2018"/>
      <c r="AV10" s="2018">
        <v>0</v>
      </c>
      <c r="AW10" s="2018"/>
      <c r="AX10" s="2018">
        <v>0</v>
      </c>
      <c r="AY10" s="2018"/>
      <c r="BA10" s="2018"/>
      <c r="BE10" s="2018">
        <v>0</v>
      </c>
      <c r="BF10" s="2018"/>
      <c r="BG10" s="2018">
        <v>0</v>
      </c>
      <c r="BH10" s="2018"/>
      <c r="BI10" s="2018">
        <v>0</v>
      </c>
      <c r="BJ10" s="2018"/>
      <c r="BK10" s="2018">
        <v>0</v>
      </c>
      <c r="BL10" s="2018"/>
      <c r="BM10" s="2018">
        <v>0</v>
      </c>
      <c r="BN10" s="2018"/>
      <c r="BO10" s="2018">
        <v>0</v>
      </c>
      <c r="BP10" s="2018"/>
      <c r="BQ10" s="2018">
        <v>0</v>
      </c>
      <c r="BR10" s="2018"/>
      <c r="BS10" s="2018">
        <v>0</v>
      </c>
      <c r="BT10" s="2018"/>
      <c r="BU10" s="2018">
        <v>0</v>
      </c>
      <c r="BV10" s="2018"/>
      <c r="BW10" s="2018">
        <v>0</v>
      </c>
      <c r="BX10" s="2018"/>
      <c r="BY10" s="2018">
        <v>0</v>
      </c>
      <c r="BZ10" s="2018"/>
      <c r="CA10" s="2018">
        <v>0</v>
      </c>
      <c r="CB10" s="2018"/>
      <c r="CD10" s="2018"/>
    </row>
    <row r="11" spans="1:82" s="2017" customFormat="1" ht="15" thickBot="1">
      <c r="A11" s="2954"/>
      <c r="B11" s="2019"/>
      <c r="C11" s="2951" t="s">
        <v>198</v>
      </c>
      <c r="D11" s="2952"/>
      <c r="E11" s="2952" t="s">
        <v>151</v>
      </c>
      <c r="F11" s="2953"/>
      <c r="G11" s="2019"/>
      <c r="H11" s="2951" t="s">
        <v>198</v>
      </c>
      <c r="I11" s="2952"/>
      <c r="J11" s="2952" t="s">
        <v>151</v>
      </c>
      <c r="K11" s="2953"/>
      <c r="L11" s="2019"/>
      <c r="M11" s="3203"/>
      <c r="N11" s="3204"/>
      <c r="O11" s="3204"/>
      <c r="P11" s="3205"/>
      <c r="Q11" s="2019"/>
      <c r="R11" s="2951" t="s">
        <v>198</v>
      </c>
      <c r="S11" s="2952"/>
      <c r="T11" s="2952" t="s">
        <v>151</v>
      </c>
      <c r="U11" s="2953"/>
      <c r="V11" s="2019"/>
      <c r="W11" s="2951" t="s">
        <v>198</v>
      </c>
      <c r="X11" s="2952"/>
      <c r="Y11" s="2952" t="s">
        <v>151</v>
      </c>
      <c r="Z11" s="2953"/>
      <c r="AB11" s="2955">
        <v>2024</v>
      </c>
      <c r="AC11" s="2955"/>
      <c r="AD11" s="2955"/>
      <c r="AE11" s="2955"/>
      <c r="AF11" s="2955"/>
      <c r="AG11" s="2955"/>
      <c r="AH11" s="2955"/>
      <c r="AI11" s="2955"/>
      <c r="AJ11" s="2955"/>
      <c r="AK11" s="2955"/>
      <c r="AL11" s="2955"/>
      <c r="AM11" s="2955"/>
      <c r="AN11" s="2955"/>
      <c r="AO11" s="2955"/>
      <c r="AP11" s="2955"/>
      <c r="AQ11" s="2955"/>
      <c r="AR11" s="2955"/>
      <c r="AS11" s="2955"/>
      <c r="AT11" s="2955"/>
      <c r="AU11" s="2955"/>
      <c r="AV11" s="2955"/>
      <c r="AW11" s="2955"/>
      <c r="AX11" s="2955"/>
      <c r="AY11" s="2955"/>
      <c r="AZ11" s="2955"/>
      <c r="BA11" s="2955"/>
      <c r="BE11" s="2955">
        <v>2025</v>
      </c>
      <c r="BF11" s="2955"/>
      <c r="BG11" s="2955"/>
      <c r="BH11" s="2955"/>
      <c r="BI11" s="2955"/>
      <c r="BJ11" s="2955"/>
      <c r="BK11" s="2955"/>
      <c r="BL11" s="2955"/>
      <c r="BM11" s="2955"/>
      <c r="BN11" s="2955"/>
      <c r="BO11" s="2955"/>
      <c r="BP11" s="2955"/>
      <c r="BQ11" s="2955"/>
      <c r="BR11" s="2955"/>
      <c r="BS11" s="2955"/>
      <c r="BT11" s="2955"/>
      <c r="BU11" s="2955"/>
      <c r="BV11" s="2955"/>
      <c r="BW11" s="2955"/>
      <c r="BX11" s="2955"/>
      <c r="BY11" s="2955"/>
      <c r="BZ11" s="2955"/>
      <c r="CA11" s="2955"/>
      <c r="CB11" s="2955"/>
      <c r="CC11" s="2955"/>
      <c r="CD11" s="2955"/>
    </row>
    <row r="12" spans="1:82" s="2017" customFormat="1" ht="15" customHeight="1">
      <c r="A12" s="2954"/>
      <c r="B12" s="2019"/>
      <c r="C12" s="2020" t="s">
        <v>199</v>
      </c>
      <c r="D12" s="2021" t="s">
        <v>200</v>
      </c>
      <c r="E12" s="2021" t="s">
        <v>199</v>
      </c>
      <c r="F12" s="2022" t="s">
        <v>200</v>
      </c>
      <c r="G12" s="2019"/>
      <c r="H12" s="2023" t="s">
        <v>199</v>
      </c>
      <c r="I12" s="2024" t="s">
        <v>200</v>
      </c>
      <c r="J12" s="2025" t="s">
        <v>199</v>
      </c>
      <c r="K12" s="2026" t="s">
        <v>200</v>
      </c>
      <c r="L12" s="2019"/>
      <c r="M12" s="2023" t="s">
        <v>199</v>
      </c>
      <c r="N12" s="2024" t="s">
        <v>200</v>
      </c>
      <c r="O12" s="2025" t="s">
        <v>199</v>
      </c>
      <c r="P12" s="2026" t="s">
        <v>2090</v>
      </c>
      <c r="Q12" s="2019"/>
      <c r="R12" s="2023" t="s">
        <v>199</v>
      </c>
      <c r="S12" s="2024" t="s">
        <v>200</v>
      </c>
      <c r="T12" s="2025" t="s">
        <v>199</v>
      </c>
      <c r="U12" s="2026" t="s">
        <v>200</v>
      </c>
      <c r="V12" s="2019"/>
      <c r="W12" s="2023" t="s">
        <v>199</v>
      </c>
      <c r="X12" s="2024" t="s">
        <v>200</v>
      </c>
      <c r="Y12" s="2025" t="s">
        <v>199</v>
      </c>
      <c r="Z12" s="2026" t="s">
        <v>200</v>
      </c>
      <c r="AB12" s="2018" t="s">
        <v>101</v>
      </c>
      <c r="AC12" s="2018"/>
      <c r="AD12" s="2018" t="s">
        <v>102</v>
      </c>
      <c r="AE12" s="2018"/>
      <c r="AF12" s="2018" t="s">
        <v>103</v>
      </c>
      <c r="AG12" s="2018"/>
      <c r="AH12" s="2018" t="s">
        <v>104</v>
      </c>
      <c r="AI12" s="2018"/>
      <c r="AJ12" s="2018" t="s">
        <v>105</v>
      </c>
      <c r="AK12" s="2018"/>
      <c r="AL12" s="2018" t="s">
        <v>106</v>
      </c>
      <c r="AM12" s="2018"/>
      <c r="AN12" s="2018" t="s">
        <v>107</v>
      </c>
      <c r="AO12" s="2018"/>
      <c r="AP12" s="2018" t="s">
        <v>108</v>
      </c>
      <c r="AQ12" s="2018"/>
      <c r="AR12" s="2018" t="s">
        <v>109</v>
      </c>
      <c r="AS12" s="2018"/>
      <c r="AT12" s="2018" t="s">
        <v>110</v>
      </c>
      <c r="AU12" s="2018"/>
      <c r="AV12" s="2018" t="s">
        <v>111</v>
      </c>
      <c r="AW12" s="2018"/>
      <c r="AX12" s="2018" t="s">
        <v>112</v>
      </c>
      <c r="AY12" s="2018"/>
      <c r="AZ12" s="2017" t="s">
        <v>166</v>
      </c>
      <c r="BA12" s="2018"/>
      <c r="BE12" s="2018" t="s">
        <v>101</v>
      </c>
      <c r="BF12" s="2018"/>
      <c r="BG12" s="2018" t="s">
        <v>102</v>
      </c>
      <c r="BH12" s="2018"/>
      <c r="BI12" s="2018" t="s">
        <v>103</v>
      </c>
      <c r="BJ12" s="2018"/>
      <c r="BK12" s="2018" t="s">
        <v>104</v>
      </c>
      <c r="BL12" s="2018"/>
      <c r="BM12" s="2018" t="s">
        <v>105</v>
      </c>
      <c r="BN12" s="2018"/>
      <c r="BO12" s="2018" t="s">
        <v>106</v>
      </c>
      <c r="BP12" s="2018"/>
      <c r="BQ12" s="2018" t="s">
        <v>107</v>
      </c>
      <c r="BR12" s="2018"/>
      <c r="BS12" s="2018" t="s">
        <v>108</v>
      </c>
      <c r="BT12" s="2018"/>
      <c r="BU12" s="2018" t="s">
        <v>109</v>
      </c>
      <c r="BV12" s="2018"/>
      <c r="BW12" s="2018" t="s">
        <v>110</v>
      </c>
      <c r="BX12" s="2018"/>
      <c r="BY12" s="2018" t="s">
        <v>111</v>
      </c>
      <c r="BZ12" s="2018"/>
      <c r="CA12" s="2018" t="s">
        <v>112</v>
      </c>
      <c r="CB12" s="2018"/>
      <c r="CC12" s="2017" t="s">
        <v>166</v>
      </c>
      <c r="CD12" s="2018"/>
    </row>
    <row r="13" spans="1:82">
      <c r="A13" s="388"/>
      <c r="B13" s="2027"/>
      <c r="C13" s="2028"/>
      <c r="D13" s="2027"/>
      <c r="E13" s="2028"/>
      <c r="F13" s="2027"/>
      <c r="G13" s="2027"/>
      <c r="H13" s="2029"/>
      <c r="I13" s="2030"/>
      <c r="J13" s="2029"/>
      <c r="K13" s="2030"/>
      <c r="L13" s="2027"/>
      <c r="M13" s="2031"/>
      <c r="N13" s="2032"/>
      <c r="O13" s="2031"/>
      <c r="P13" s="2032"/>
      <c r="Q13" s="2027"/>
      <c r="R13" s="2031"/>
      <c r="S13" s="2033">
        <v>1.0356877651400969</v>
      </c>
      <c r="T13" s="2031"/>
      <c r="U13" s="2032"/>
      <c r="V13" s="2027"/>
      <c r="W13" s="2031"/>
      <c r="X13" s="2032"/>
      <c r="Y13" s="2031"/>
      <c r="Z13" s="2032"/>
      <c r="AA13" s="2017"/>
      <c r="AB13" s="324">
        <v>9.4934672117233276E-2</v>
      </c>
      <c r="AD13" s="324">
        <v>-7.7161967754364014E-2</v>
      </c>
      <c r="AF13" s="324">
        <v>5.4033398628234863E-3</v>
      </c>
      <c r="AH13" s="324">
        <v>9.9666416645050049E-3</v>
      </c>
      <c r="AJ13" s="324">
        <v>-3.0388534069061279E-3</v>
      </c>
      <c r="AL13" s="324">
        <v>9.9999904632568359E-3</v>
      </c>
      <c r="AN13" s="324">
        <v>0.6900000274181366</v>
      </c>
      <c r="AP13" s="324">
        <v>-1.9999980926513672E-2</v>
      </c>
      <c r="AR13" s="324">
        <v>0</v>
      </c>
      <c r="AT13" s="324">
        <v>-9.9999904632568359E-3</v>
      </c>
      <c r="AV13" s="324">
        <v>0</v>
      </c>
      <c r="AX13" s="324">
        <v>0</v>
      </c>
    </row>
    <row r="14" spans="1:82">
      <c r="A14" s="2034" t="s">
        <v>116</v>
      </c>
      <c r="B14" s="1620"/>
      <c r="C14" s="2035">
        <v>140804985.78</v>
      </c>
      <c r="D14" s="2036"/>
      <c r="E14" s="2037">
        <v>2367147311.7700005</v>
      </c>
      <c r="F14" s="2036"/>
      <c r="G14" s="2038"/>
      <c r="H14" s="2035">
        <v>144704968.94</v>
      </c>
      <c r="I14" s="2039"/>
      <c r="J14" s="2035">
        <v>2084679129.6300001</v>
      </c>
      <c r="K14" s="2040"/>
      <c r="L14" s="2038"/>
      <c r="M14" s="2035">
        <v>3899983.1599999964</v>
      </c>
      <c r="N14" s="2041">
        <v>2.7697763246065054E-2</v>
      </c>
      <c r="O14" s="2035">
        <v>-282468182.14000034</v>
      </c>
      <c r="P14" s="3198">
        <v>-0.11932851865006611</v>
      </c>
      <c r="Q14" s="2038"/>
      <c r="R14" s="2035">
        <v>145830001.04307133</v>
      </c>
      <c r="S14" s="2041"/>
      <c r="T14" s="2035">
        <v>2451625509.0844598</v>
      </c>
      <c r="U14" s="2041"/>
      <c r="V14" s="2038"/>
      <c r="W14" s="2035">
        <v>-1125032.103071332</v>
      </c>
      <c r="X14" s="2041">
        <v>-7.7146821300443542E-3</v>
      </c>
      <c r="Y14" s="2035">
        <v>-366946379.45445967</v>
      </c>
      <c r="Z14" s="2041">
        <v>-0.14967472727573833</v>
      </c>
      <c r="AA14" s="2042">
        <v>-286368165.30000031</v>
      </c>
      <c r="AB14" s="386">
        <v>175571906.71000001</v>
      </c>
      <c r="AD14" s="386">
        <v>170433173.10999998</v>
      </c>
      <c r="AE14" s="386"/>
      <c r="AF14" s="386">
        <v>195398436.91</v>
      </c>
      <c r="AG14" s="386"/>
      <c r="AH14" s="386">
        <v>201630436.15000001</v>
      </c>
      <c r="AI14" s="386"/>
      <c r="AJ14" s="386">
        <v>180806883.68000001</v>
      </c>
      <c r="AK14" s="386"/>
      <c r="AL14" s="386">
        <v>178697090.71000001</v>
      </c>
      <c r="AM14" s="386"/>
      <c r="AN14" s="386">
        <v>216467700.53</v>
      </c>
      <c r="AO14" s="386"/>
      <c r="AP14" s="386">
        <v>181702311.41999999</v>
      </c>
      <c r="AQ14" s="386"/>
      <c r="AR14" s="386">
        <v>180234839.26999998</v>
      </c>
      <c r="AS14" s="386"/>
      <c r="AT14" s="386">
        <v>298120859.68000001</v>
      </c>
      <c r="AU14" s="386"/>
      <c r="AV14" s="386">
        <v>247278687.81999999</v>
      </c>
      <c r="AW14" s="386"/>
      <c r="AX14" s="386">
        <v>140804985.78</v>
      </c>
      <c r="AY14" s="386"/>
      <c r="AZ14" s="386">
        <v>2367147311.7700005</v>
      </c>
      <c r="BC14" s="2035">
        <v>2371047294.9300003</v>
      </c>
      <c r="BE14" s="386">
        <v>201448050.44000003</v>
      </c>
      <c r="BF14" s="386"/>
      <c r="BG14" s="386">
        <v>167584379.87</v>
      </c>
      <c r="BH14" s="386"/>
      <c r="BI14" s="386">
        <v>146135824.63999999</v>
      </c>
      <c r="BJ14" s="386"/>
      <c r="BK14" s="386">
        <v>186869512.41999999</v>
      </c>
      <c r="BL14" s="386"/>
      <c r="BM14" s="386">
        <v>205466644.06</v>
      </c>
      <c r="BN14" s="386"/>
      <c r="BO14" s="386">
        <v>122429877.22000001</v>
      </c>
      <c r="BP14" s="386"/>
      <c r="BQ14" s="386">
        <v>167392028.19</v>
      </c>
      <c r="BR14" s="386"/>
      <c r="BS14" s="386">
        <v>153605759.73000002</v>
      </c>
      <c r="BT14" s="386"/>
      <c r="BU14" s="386">
        <v>179549404.78999999</v>
      </c>
      <c r="BV14" s="386"/>
      <c r="BW14" s="386">
        <v>191816289.30000001</v>
      </c>
      <c r="BX14" s="386"/>
      <c r="BY14" s="386">
        <v>217676390.02999997</v>
      </c>
      <c r="BZ14" s="386"/>
      <c r="CA14" s="386">
        <v>144704968.94</v>
      </c>
      <c r="CB14" s="386"/>
      <c r="CC14" s="386">
        <v>2084679129.6300001</v>
      </c>
      <c r="CD14" s="386"/>
    </row>
    <row r="15" spans="1:82" ht="15">
      <c r="A15" s="2043" t="s">
        <v>210</v>
      </c>
      <c r="B15" s="1620"/>
      <c r="C15" s="2044">
        <v>135178292.42482758</v>
      </c>
      <c r="D15" s="2045">
        <v>0.96003910426890837</v>
      </c>
      <c r="E15" s="2044">
        <v>2282476873.050931</v>
      </c>
      <c r="F15" s="2045">
        <v>0.96423102259074933</v>
      </c>
      <c r="G15" s="2038"/>
      <c r="H15" s="2044">
        <v>140972636.88</v>
      </c>
      <c r="I15" s="2045">
        <v>0.97420729856520982</v>
      </c>
      <c r="J15" s="2044">
        <v>1992862868.1999998</v>
      </c>
      <c r="K15" s="3200">
        <v>0.9559566457374683</v>
      </c>
      <c r="L15" s="2038"/>
      <c r="M15" s="2044">
        <v>5794344.4551724195</v>
      </c>
      <c r="N15" s="787">
        <v>4.2864459605410722E-2</v>
      </c>
      <c r="O15" s="2044">
        <v>-289614004.85093117</v>
      </c>
      <c r="P15" s="3198">
        <v>-0.12688584417673035</v>
      </c>
      <c r="Q15" s="2038"/>
      <c r="R15" s="2044">
        <v>140002503.57692415</v>
      </c>
      <c r="S15" s="787">
        <v>0.96003910426890815</v>
      </c>
      <c r="T15" s="2044"/>
      <c r="U15" s="787">
        <v>0</v>
      </c>
      <c r="V15" s="2038"/>
      <c r="W15" s="2044"/>
      <c r="X15" s="787">
        <v>0</v>
      </c>
      <c r="Y15" s="2044"/>
      <c r="Z15" s="787">
        <v>0</v>
      </c>
      <c r="AA15" s="2018"/>
      <c r="AB15" s="324">
        <v>170123164.61506531</v>
      </c>
      <c r="AC15" s="469">
        <v>0.9689657519984981</v>
      </c>
      <c r="AD15" s="324">
        <v>165144212.28716195</v>
      </c>
      <c r="AE15" s="469">
        <v>0.96896753885216658</v>
      </c>
      <c r="AF15" s="324">
        <v>187621442.58459663</v>
      </c>
      <c r="AG15" s="469">
        <v>0.96019930124115871</v>
      </c>
      <c r="AH15" s="324">
        <v>191265840.45003337</v>
      </c>
      <c r="AI15" s="469">
        <v>0.9485960755832713</v>
      </c>
      <c r="AJ15" s="324">
        <v>176405869.28924575</v>
      </c>
      <c r="AK15" s="469">
        <v>0.97565903299045098</v>
      </c>
      <c r="AL15" s="324">
        <v>171430084.15000001</v>
      </c>
      <c r="AM15" s="469">
        <v>0.95933338068836649</v>
      </c>
      <c r="AN15" s="324">
        <v>208502677.25999999</v>
      </c>
      <c r="AO15" s="469">
        <v>0.9632045646971884</v>
      </c>
      <c r="AP15" s="324">
        <v>173196188.91</v>
      </c>
      <c r="AQ15" s="469">
        <v>0.95318649254638088</v>
      </c>
      <c r="AR15" s="324">
        <v>171845617.86000001</v>
      </c>
      <c r="AS15" s="469">
        <v>0.95345394129138084</v>
      </c>
      <c r="AT15" s="324">
        <v>292436230.31</v>
      </c>
      <c r="AU15" s="469">
        <v>0.98093179599675839</v>
      </c>
      <c r="AV15" s="324">
        <v>239327252.91</v>
      </c>
      <c r="AW15" s="469">
        <v>0.96784423688066468</v>
      </c>
      <c r="AX15" s="324">
        <v>135178292.42482758</v>
      </c>
      <c r="AY15" s="469">
        <v>0.96003910426890837</v>
      </c>
      <c r="AZ15" s="386">
        <v>2282476873.050931</v>
      </c>
      <c r="BA15" s="324">
        <v>0.96423102259074933</v>
      </c>
      <c r="BC15" s="2035"/>
      <c r="BE15" s="324">
        <v>193800341.75</v>
      </c>
      <c r="BF15" s="469">
        <v>0.96203632314487031</v>
      </c>
      <c r="BG15" s="324">
        <v>161368923.18000001</v>
      </c>
      <c r="BH15" s="469">
        <v>0.96291147960912882</v>
      </c>
      <c r="BI15" s="324">
        <v>135659193.66999999</v>
      </c>
      <c r="BJ15" s="469">
        <v>0.92830894822806953</v>
      </c>
      <c r="BK15" s="324">
        <v>179441135.66</v>
      </c>
      <c r="BL15" s="469">
        <v>0.96024832160259355</v>
      </c>
      <c r="BM15" s="324">
        <v>196166521.55000001</v>
      </c>
      <c r="BN15" s="469">
        <v>0.95473658241439818</v>
      </c>
      <c r="BO15" s="324">
        <v>116137736.95</v>
      </c>
      <c r="BP15" s="469">
        <v>0.94860617021861937</v>
      </c>
      <c r="BQ15" s="324">
        <v>157719202.63999999</v>
      </c>
      <c r="BR15" s="469">
        <v>0.94221453880097106</v>
      </c>
      <c r="BS15" s="324">
        <v>145815324.62</v>
      </c>
      <c r="BT15" s="469">
        <v>0.9492829232204989</v>
      </c>
      <c r="BU15" s="324">
        <v>173589633.44999999</v>
      </c>
      <c r="BV15" s="469">
        <v>0.96680706713023901</v>
      </c>
      <c r="BW15" s="324">
        <v>180922336.84999999</v>
      </c>
      <c r="BX15" s="469">
        <v>0.94320632262382098</v>
      </c>
      <c r="BY15" s="324">
        <v>211269881</v>
      </c>
      <c r="BZ15" s="352">
        <v>0.97056865455588903</v>
      </c>
      <c r="CA15" s="324">
        <v>140972636.88</v>
      </c>
      <c r="CB15" s="352">
        <v>0.97420729856520982</v>
      </c>
      <c r="CC15" s="324">
        <v>1992862868.1999998</v>
      </c>
      <c r="CD15" s="469">
        <v>0.9559566457374683</v>
      </c>
    </row>
    <row r="16" spans="1:82" ht="15">
      <c r="A16" s="2043" t="s">
        <v>211</v>
      </c>
      <c r="B16" s="1620"/>
      <c r="C16" s="2044">
        <v>311218.56</v>
      </c>
      <c r="D16" s="2045">
        <v>2.2102808240488142E-3</v>
      </c>
      <c r="E16" s="2044">
        <v>7095024.2599999998</v>
      </c>
      <c r="F16" s="2045">
        <v>2.9972888568117026E-3</v>
      </c>
      <c r="G16" s="2038"/>
      <c r="H16" s="2044">
        <v>419211</v>
      </c>
      <c r="I16" s="2045">
        <v>2.8970048718494268E-3</v>
      </c>
      <c r="J16" s="2044">
        <v>5671203.9000000004</v>
      </c>
      <c r="K16" s="3200">
        <v>2.7204205287010073E-3</v>
      </c>
      <c r="L16" s="2038"/>
      <c r="M16" s="2044">
        <v>107992.44</v>
      </c>
      <c r="N16" s="787">
        <v>0.34699871370139368</v>
      </c>
      <c r="O16" s="2044">
        <v>-1423820.3599999994</v>
      </c>
      <c r="P16" s="3198">
        <v>-0.20067871621343822</v>
      </c>
      <c r="Q16" s="2038"/>
      <c r="R16" s="2044">
        <v>322325.25487651915</v>
      </c>
      <c r="S16" s="787">
        <v>2.2102808240488142E-3</v>
      </c>
      <c r="T16" s="2044"/>
      <c r="U16" s="787">
        <v>0</v>
      </c>
      <c r="V16" s="2038"/>
      <c r="W16" s="2044"/>
      <c r="X16" s="787">
        <v>0</v>
      </c>
      <c r="Y16" s="2044"/>
      <c r="Z16" s="787">
        <v>0</v>
      </c>
      <c r="AA16" s="2018"/>
      <c r="AB16" s="324">
        <v>492399.02</v>
      </c>
      <c r="AC16" s="469">
        <v>2.80454333057576E-3</v>
      </c>
      <c r="AD16" s="324">
        <v>328014.24</v>
      </c>
      <c r="AE16" s="469">
        <v>1.9245915217942634E-3</v>
      </c>
      <c r="AF16" s="324">
        <v>505328.88</v>
      </c>
      <c r="AG16" s="469">
        <v>2.5861459691857882E-3</v>
      </c>
      <c r="AH16" s="324">
        <v>1117637.28</v>
      </c>
      <c r="AI16" s="469">
        <v>5.5429988713040831E-3</v>
      </c>
      <c r="AJ16" s="324">
        <v>510073.44</v>
      </c>
      <c r="AK16" s="469">
        <v>2.8210952460347165E-3</v>
      </c>
      <c r="AL16" s="324">
        <v>530494.43999999994</v>
      </c>
      <c r="AM16" s="469">
        <v>2.9686797803603702E-3</v>
      </c>
      <c r="AN16" s="324">
        <v>474842.52</v>
      </c>
      <c r="AO16" s="469">
        <v>2.1935952515659126E-3</v>
      </c>
      <c r="AP16" s="324">
        <v>370627.8</v>
      </c>
      <c r="AQ16" s="469">
        <v>2.0397528083355189E-3</v>
      </c>
      <c r="AR16" s="324">
        <v>793722.72</v>
      </c>
      <c r="AS16" s="469">
        <v>4.4038251606337174E-3</v>
      </c>
      <c r="AT16" s="324">
        <v>1227560.04</v>
      </c>
      <c r="AU16" s="469">
        <v>4.1176589968164286E-3</v>
      </c>
      <c r="AV16" s="324">
        <v>433105.32</v>
      </c>
      <c r="AW16" s="469">
        <v>1.7514866477909637E-3</v>
      </c>
      <c r="AX16" s="324">
        <v>311218.56</v>
      </c>
      <c r="AY16" s="469">
        <v>2.2102808240488142E-3</v>
      </c>
      <c r="AZ16" s="386">
        <v>7095024.2599999998</v>
      </c>
      <c r="BA16" s="324">
        <v>2.9972888568117026E-3</v>
      </c>
      <c r="BC16" s="2035"/>
      <c r="BE16" s="324">
        <v>467784.96000000002</v>
      </c>
      <c r="BF16" s="469">
        <v>2.3221121225957294E-3</v>
      </c>
      <c r="BG16" s="324">
        <v>411134.88</v>
      </c>
      <c r="BH16" s="469">
        <v>2.4533007212183444E-3</v>
      </c>
      <c r="BI16" s="324">
        <v>505173.48</v>
      </c>
      <c r="BJ16" s="469">
        <v>3.4568763767849225E-3</v>
      </c>
      <c r="BK16" s="324">
        <v>0</v>
      </c>
      <c r="BL16" s="469">
        <v>0</v>
      </c>
      <c r="BM16" s="324">
        <v>1331277.6599999999</v>
      </c>
      <c r="BN16" s="469">
        <v>6.4792884805732389E-3</v>
      </c>
      <c r="BO16" s="324">
        <v>429708.24</v>
      </c>
      <c r="BP16" s="469">
        <v>3.5098315032027435E-3</v>
      </c>
      <c r="BQ16" s="324">
        <v>397986.12</v>
      </c>
      <c r="BR16" s="469">
        <v>2.3775691369738458E-3</v>
      </c>
      <c r="BS16" s="324">
        <v>377153.28000000003</v>
      </c>
      <c r="BT16" s="469">
        <v>2.4553329293311647E-3</v>
      </c>
      <c r="BU16" s="324">
        <v>542870.64</v>
      </c>
      <c r="BV16" s="469">
        <v>3.023516789904921E-3</v>
      </c>
      <c r="BW16" s="324">
        <v>354560.4</v>
      </c>
      <c r="BX16" s="469">
        <v>1.8484373839881179E-3</v>
      </c>
      <c r="BY16" s="324">
        <v>434343.24</v>
      </c>
      <c r="BZ16" s="352">
        <v>1.9953621977107355E-3</v>
      </c>
      <c r="CA16" s="324">
        <v>419211</v>
      </c>
      <c r="CB16" s="352">
        <v>2.8970048718494268E-3</v>
      </c>
      <c r="CC16" s="324">
        <v>5671203.9000000004</v>
      </c>
      <c r="CD16" s="469">
        <v>2.7204205287010073E-3</v>
      </c>
    </row>
    <row r="17" spans="1:83" ht="15">
      <c r="A17" s="2043" t="s">
        <v>212</v>
      </c>
      <c r="B17" s="1620"/>
      <c r="C17" s="2044">
        <v>486258.66517241363</v>
      </c>
      <c r="D17" s="2045">
        <v>3.4534193691988001E-3</v>
      </c>
      <c r="E17" s="2044">
        <v>8861864.6289655175</v>
      </c>
      <c r="F17" s="2045">
        <v>3.7436895392620011E-3</v>
      </c>
      <c r="G17" s="2038"/>
      <c r="H17" s="2044">
        <v>506822.21</v>
      </c>
      <c r="I17" s="2045">
        <v>3.5024520146930624E-3</v>
      </c>
      <c r="J17" s="2044">
        <v>8168871.0700000012</v>
      </c>
      <c r="K17" s="3200">
        <v>3.9185268149395519E-3</v>
      </c>
      <c r="L17" s="2038"/>
      <c r="M17" s="2044">
        <v>20563.544827586389</v>
      </c>
      <c r="N17" s="787">
        <v>4.2289312870743674E-2</v>
      </c>
      <c r="O17" s="2044">
        <v>-692993.55896551628</v>
      </c>
      <c r="P17" s="3198">
        <v>-7.8199519850531987E-2</v>
      </c>
      <c r="Q17" s="2038"/>
      <c r="R17" s="2044">
        <v>503612.1502124237</v>
      </c>
      <c r="S17" s="787">
        <v>3.4534193691987997E-3</v>
      </c>
      <c r="T17" s="2044"/>
      <c r="U17" s="787">
        <v>0</v>
      </c>
      <c r="V17" s="2038"/>
      <c r="W17" s="2044"/>
      <c r="X17" s="787">
        <v>0</v>
      </c>
      <c r="Y17" s="2044"/>
      <c r="Z17" s="787">
        <v>0</v>
      </c>
      <c r="AA17" s="2018"/>
      <c r="AB17" s="324">
        <v>872868.16</v>
      </c>
      <c r="AC17" s="469">
        <v>4.9715707732317076E-3</v>
      </c>
      <c r="AD17" s="324">
        <v>698580.01</v>
      </c>
      <c r="AE17" s="469">
        <v>4.0988499906008703E-3</v>
      </c>
      <c r="AF17" s="324">
        <v>559395.9</v>
      </c>
      <c r="AG17" s="469">
        <v>2.8628473638080141E-3</v>
      </c>
      <c r="AH17" s="324">
        <v>896184.17</v>
      </c>
      <c r="AI17" s="469">
        <v>4.44468695853684E-3</v>
      </c>
      <c r="AJ17" s="324">
        <v>788805.74379310361</v>
      </c>
      <c r="AK17" s="469">
        <v>4.3626975242224003E-3</v>
      </c>
      <c r="AL17" s="324">
        <v>794750.05</v>
      </c>
      <c r="AM17" s="469">
        <v>4.4474705594942585E-3</v>
      </c>
      <c r="AN17" s="324">
        <v>812108.92</v>
      </c>
      <c r="AO17" s="469">
        <v>3.7516401662309471E-3</v>
      </c>
      <c r="AP17" s="324">
        <v>714304.7</v>
      </c>
      <c r="AQ17" s="469">
        <v>3.9311811413829728E-3</v>
      </c>
      <c r="AR17" s="324">
        <v>751929.87</v>
      </c>
      <c r="AS17" s="469">
        <v>4.1719451857671914E-3</v>
      </c>
      <c r="AT17" s="324">
        <v>728759.66</v>
      </c>
      <c r="AU17" s="469">
        <v>2.4445107959981181E-3</v>
      </c>
      <c r="AV17" s="324">
        <v>757918.78</v>
      </c>
      <c r="AW17" s="469">
        <v>3.0650388300010193E-3</v>
      </c>
      <c r="AX17" s="324">
        <v>486258.66517241363</v>
      </c>
      <c r="AY17" s="469">
        <v>3.4534193691988001E-3</v>
      </c>
      <c r="AZ17" s="386">
        <v>8861864.6289655175</v>
      </c>
      <c r="BA17" s="324">
        <v>3.7436895392620011E-3</v>
      </c>
      <c r="BC17" s="2035"/>
      <c r="BE17" s="324">
        <v>754283.45</v>
      </c>
      <c r="BF17" s="469">
        <v>3.7443075192462997E-3</v>
      </c>
      <c r="BG17" s="324">
        <v>670243.87</v>
      </c>
      <c r="BH17" s="469">
        <v>3.9994411801381928E-3</v>
      </c>
      <c r="BI17" s="324">
        <v>768631.62</v>
      </c>
      <c r="BJ17" s="469">
        <v>5.2597070013016634E-3</v>
      </c>
      <c r="BK17" s="324">
        <v>509334.39</v>
      </c>
      <c r="BL17" s="469">
        <v>2.7256152349519791E-3</v>
      </c>
      <c r="BM17" s="324">
        <v>751487.38</v>
      </c>
      <c r="BN17" s="469">
        <v>3.6574665607550004E-3</v>
      </c>
      <c r="BO17" s="324">
        <v>549956.38</v>
      </c>
      <c r="BP17" s="469">
        <v>4.4920112025576692E-3</v>
      </c>
      <c r="BQ17" s="324">
        <v>702942.9</v>
      </c>
      <c r="BR17" s="469">
        <v>4.1993809836757441E-3</v>
      </c>
      <c r="BS17" s="324">
        <v>642253.28</v>
      </c>
      <c r="BT17" s="469">
        <v>4.1811796714453838E-3</v>
      </c>
      <c r="BU17" s="324">
        <v>655228.52</v>
      </c>
      <c r="BV17" s="469">
        <v>3.6492937460101955E-3</v>
      </c>
      <c r="BW17" s="324">
        <v>833972.57</v>
      </c>
      <c r="BX17" s="469">
        <v>4.3477671945559831E-3</v>
      </c>
      <c r="BY17" s="324">
        <v>823714.5</v>
      </c>
      <c r="BZ17" s="352">
        <v>3.7841242216782277E-3</v>
      </c>
      <c r="CA17" s="324">
        <v>506822.21</v>
      </c>
      <c r="CB17" s="352">
        <v>3.5024520146930624E-3</v>
      </c>
      <c r="CC17" s="324">
        <v>8168871.0700000012</v>
      </c>
      <c r="CD17" s="469">
        <v>3.9185268149395519E-3</v>
      </c>
    </row>
    <row r="18" spans="1:83" ht="15">
      <c r="A18" s="2043" t="s">
        <v>213</v>
      </c>
      <c r="B18" s="1620"/>
      <c r="C18" s="2044">
        <v>1356313.74</v>
      </c>
      <c r="D18" s="2045">
        <v>9.6325689924017695E-3</v>
      </c>
      <c r="E18" s="2044">
        <v>18703290.849999998</v>
      </c>
      <c r="F18" s="2045">
        <v>7.9011943012599756E-3</v>
      </c>
      <c r="G18" s="2038"/>
      <c r="H18" s="2044">
        <v>607170.18000000005</v>
      </c>
      <c r="I18" s="2045">
        <v>4.1959179732919544E-3</v>
      </c>
      <c r="J18" s="2044">
        <v>11791892.73</v>
      </c>
      <c r="K18" s="3200">
        <v>5.6564545413244904E-3</v>
      </c>
      <c r="L18" s="2038"/>
      <c r="M18" s="2044">
        <v>-749143.55999999994</v>
      </c>
      <c r="N18" s="787">
        <v>-0.55233795685060294</v>
      </c>
      <c r="O18" s="2044">
        <v>-6911398.1199999973</v>
      </c>
      <c r="P18" s="3198">
        <v>-0.36952845226165093</v>
      </c>
      <c r="Q18" s="2038"/>
      <c r="R18" s="2044">
        <v>1404717.5462094063</v>
      </c>
      <c r="S18" s="787">
        <v>9.6325689924017677E-3</v>
      </c>
      <c r="T18" s="2044"/>
      <c r="U18" s="787">
        <v>0</v>
      </c>
      <c r="V18" s="2038"/>
      <c r="W18" s="2044"/>
      <c r="X18" s="787">
        <v>0</v>
      </c>
      <c r="Y18" s="2044"/>
      <c r="Z18" s="787">
        <v>0</v>
      </c>
      <c r="AA18" s="2018"/>
      <c r="AB18" s="324">
        <v>854471.15</v>
      </c>
      <c r="AC18" s="469">
        <v>4.8667874377611468E-3</v>
      </c>
      <c r="AD18" s="324">
        <v>1360182.76</v>
      </c>
      <c r="AE18" s="469">
        <v>7.9807395190730785E-3</v>
      </c>
      <c r="AF18" s="324">
        <v>1504174.29</v>
      </c>
      <c r="AG18" s="469">
        <v>7.6979852745332799E-3</v>
      </c>
      <c r="AH18" s="324">
        <v>845811.9</v>
      </c>
      <c r="AI18" s="469">
        <v>4.1948622249210962E-3</v>
      </c>
      <c r="AJ18" s="324">
        <v>0</v>
      </c>
      <c r="AK18" s="469">
        <v>0</v>
      </c>
      <c r="AL18" s="324">
        <v>2018099.4</v>
      </c>
      <c r="AM18" s="469">
        <v>1.1293409377744647E-2</v>
      </c>
      <c r="AN18" s="324">
        <v>2018371.9</v>
      </c>
      <c r="AO18" s="469">
        <v>9.3241250082955265E-3</v>
      </c>
      <c r="AP18" s="324">
        <v>2082067.95</v>
      </c>
      <c r="AQ18" s="469">
        <v>1.1458676192551871E-2</v>
      </c>
      <c r="AR18" s="324">
        <v>2834793.41</v>
      </c>
      <c r="AS18" s="469">
        <v>1.5728332110937503E-2</v>
      </c>
      <c r="AT18" s="324">
        <v>885403.64</v>
      </c>
      <c r="AU18" s="469">
        <v>2.9699486340888175E-3</v>
      </c>
      <c r="AV18" s="324">
        <v>2943600.71</v>
      </c>
      <c r="AW18" s="469">
        <v>1.1903980629914684E-2</v>
      </c>
      <c r="AX18" s="324">
        <v>1356313.74</v>
      </c>
      <c r="AY18" s="469">
        <v>9.6325689924017695E-3</v>
      </c>
      <c r="AZ18" s="386">
        <v>18703290.849999998</v>
      </c>
      <c r="BA18" s="324">
        <v>7.9011943012599756E-3</v>
      </c>
      <c r="BC18" s="2035"/>
      <c r="BE18" s="324">
        <v>678102.36</v>
      </c>
      <c r="BF18" s="469">
        <v>3.3661400967589326E-3</v>
      </c>
      <c r="BG18" s="324">
        <v>626086.53</v>
      </c>
      <c r="BH18" s="469">
        <v>3.735948007121387E-3</v>
      </c>
      <c r="BI18" s="324">
        <v>0</v>
      </c>
      <c r="BJ18" s="469">
        <v>0</v>
      </c>
      <c r="BK18" s="324">
        <v>1280175.51</v>
      </c>
      <c r="BL18" s="469">
        <v>6.8506386805501579E-3</v>
      </c>
      <c r="BM18" s="324">
        <v>1268398.6499999999</v>
      </c>
      <c r="BN18" s="469">
        <v>6.1732582230213696E-3</v>
      </c>
      <c r="BO18" s="324">
        <v>624022.65</v>
      </c>
      <c r="BP18" s="469">
        <v>5.0969801176771936E-3</v>
      </c>
      <c r="BQ18" s="324">
        <v>1808510.01</v>
      </c>
      <c r="BR18" s="469">
        <v>1.0804039054639045E-2</v>
      </c>
      <c r="BS18" s="324">
        <v>1218530.7</v>
      </c>
      <c r="BT18" s="469">
        <v>7.9328451103778137E-3</v>
      </c>
      <c r="BU18" s="324">
        <v>611025.87</v>
      </c>
      <c r="BV18" s="469">
        <v>3.4031071877662447E-3</v>
      </c>
      <c r="BW18" s="324">
        <v>1840529.22</v>
      </c>
      <c r="BX18" s="469">
        <v>9.5952706973776274E-3</v>
      </c>
      <c r="BY18" s="324">
        <v>1229341.05</v>
      </c>
      <c r="BZ18" s="352">
        <v>5.6475626494475279E-3</v>
      </c>
      <c r="CA18" s="324">
        <v>607170.18000000005</v>
      </c>
      <c r="CB18" s="352">
        <v>4.1959179732919544E-3</v>
      </c>
      <c r="CC18" s="324">
        <v>11791892.73</v>
      </c>
      <c r="CD18" s="469">
        <v>5.6564545413244904E-3</v>
      </c>
    </row>
    <row r="19" spans="1:83" ht="15">
      <c r="A19" s="2043" t="s">
        <v>214</v>
      </c>
      <c r="B19" s="1620"/>
      <c r="C19" s="2044">
        <v>830400</v>
      </c>
      <c r="D19" s="2045">
        <v>5.897518439421272E-3</v>
      </c>
      <c r="E19" s="2044">
        <v>5091399.8100000005</v>
      </c>
      <c r="F19" s="2045">
        <v>2.1508588775545952E-3</v>
      </c>
      <c r="G19" s="2038"/>
      <c r="H19" s="2044">
        <v>336335.85</v>
      </c>
      <c r="I19" s="2045">
        <v>2.3242868055170737E-3</v>
      </c>
      <c r="J19" s="2044">
        <v>5537211.5899999989</v>
      </c>
      <c r="K19" s="3200">
        <v>2.6561457402716803E-3</v>
      </c>
      <c r="L19" s="2038"/>
      <c r="M19" s="2044">
        <v>-494064.15</v>
      </c>
      <c r="N19" s="787">
        <v>-0.59497127890173418</v>
      </c>
      <c r="O19" s="2044">
        <v>445811.7799999984</v>
      </c>
      <c r="P19" s="3201">
        <v>8.7561730886735911E-2</v>
      </c>
      <c r="Q19" s="2038"/>
      <c r="R19" s="2044">
        <v>860035.12017233646</v>
      </c>
      <c r="S19" s="787">
        <v>5.897518439421272E-3</v>
      </c>
      <c r="T19" s="2044"/>
      <c r="U19" s="787">
        <v>0</v>
      </c>
      <c r="V19" s="2038"/>
      <c r="W19" s="2044"/>
      <c r="X19" s="787">
        <v>0</v>
      </c>
      <c r="Y19" s="2044"/>
      <c r="Z19" s="787">
        <v>0</v>
      </c>
      <c r="AA19" s="2018"/>
      <c r="AB19" s="324">
        <v>321209.27</v>
      </c>
      <c r="AC19" s="469">
        <v>1.8295026580223666E-3</v>
      </c>
      <c r="AD19" s="324">
        <v>67807.09</v>
      </c>
      <c r="AE19" s="469">
        <v>3.9785147904414323E-4</v>
      </c>
      <c r="AF19" s="324">
        <v>397716.46</v>
      </c>
      <c r="AG19" s="469">
        <v>2.0354126997606803E-3</v>
      </c>
      <c r="AH19" s="324">
        <v>252070.5</v>
      </c>
      <c r="AI19" s="469">
        <v>1.2501609618722237E-3</v>
      </c>
      <c r="AJ19" s="324">
        <v>302679.21000000008</v>
      </c>
      <c r="AK19" s="469">
        <v>1.6740469380341464E-3</v>
      </c>
      <c r="AL19" s="324">
        <v>331657.46000000002</v>
      </c>
      <c r="AM19" s="469">
        <v>1.8559757110888444E-3</v>
      </c>
      <c r="AN19" s="324">
        <v>310243.7</v>
      </c>
      <c r="AO19" s="469">
        <v>1.4332101243760553E-3</v>
      </c>
      <c r="AP19" s="324">
        <v>1280314.48</v>
      </c>
      <c r="AQ19" s="469">
        <v>7.0462201058113542E-3</v>
      </c>
      <c r="AR19" s="324">
        <v>281460.71000000002</v>
      </c>
      <c r="AS19" s="469">
        <v>1.5616332066541202E-3</v>
      </c>
      <c r="AT19" s="324">
        <v>402800.53</v>
      </c>
      <c r="AU19" s="469">
        <v>1.351131653224005E-3</v>
      </c>
      <c r="AV19" s="324">
        <v>313040.40000000002</v>
      </c>
      <c r="AW19" s="469">
        <v>1.2659416901624355E-3</v>
      </c>
      <c r="AX19" s="324">
        <v>830400</v>
      </c>
      <c r="AY19" s="469">
        <v>5.897518439421272E-3</v>
      </c>
      <c r="AZ19" s="386">
        <v>5091399.8100000005</v>
      </c>
      <c r="BA19" s="324">
        <v>2.1508588775545952E-3</v>
      </c>
      <c r="BC19" s="2035"/>
      <c r="BE19" s="324">
        <v>416958.34</v>
      </c>
      <c r="BF19" s="469">
        <v>2.0698057841179668E-3</v>
      </c>
      <c r="BG19" s="324">
        <v>95481.02</v>
      </c>
      <c r="BH19" s="469">
        <v>5.6974892334278029E-4</v>
      </c>
      <c r="BI19" s="324">
        <v>612224.86</v>
      </c>
      <c r="BJ19" s="469">
        <v>4.1894235141054052E-3</v>
      </c>
      <c r="BK19" s="324">
        <v>1026929.82</v>
      </c>
      <c r="BL19" s="469">
        <v>5.49543800217082E-3</v>
      </c>
      <c r="BM19" s="324">
        <v>155263.78</v>
      </c>
      <c r="BN19" s="469">
        <v>7.5566416490776059E-4</v>
      </c>
      <c r="BO19" s="324">
        <v>499893</v>
      </c>
      <c r="BP19" s="469">
        <v>4.0830964740879282E-3</v>
      </c>
      <c r="BQ19" s="324">
        <v>212776.84</v>
      </c>
      <c r="BR19" s="469">
        <v>1.2711288721496672E-3</v>
      </c>
      <c r="BS19" s="324">
        <v>577352.14</v>
      </c>
      <c r="BT19" s="469">
        <v>3.7586620515717554E-3</v>
      </c>
      <c r="BU19" s="324">
        <v>408160.47</v>
      </c>
      <c r="BV19" s="469">
        <v>2.273248805683217E-3</v>
      </c>
      <c r="BW19" s="324">
        <v>811974.19</v>
      </c>
      <c r="BX19" s="469">
        <v>4.2330825654231857E-3</v>
      </c>
      <c r="BY19" s="324">
        <v>383861.28</v>
      </c>
      <c r="BZ19" s="352">
        <v>1.7634493109110116E-3</v>
      </c>
      <c r="CA19" s="324">
        <v>336335.85</v>
      </c>
      <c r="CB19" s="352">
        <v>2.3242868055170737E-3</v>
      </c>
      <c r="CC19" s="324">
        <v>5537211.5899999989</v>
      </c>
      <c r="CD19" s="469">
        <v>2.6561457402716803E-3</v>
      </c>
    </row>
    <row r="20" spans="1:83" ht="15">
      <c r="A20" s="2043" t="s">
        <v>215</v>
      </c>
      <c r="B20" s="1620"/>
      <c r="C20" s="2044">
        <v>1405337.6000000001</v>
      </c>
      <c r="D20" s="2045">
        <v>9.9807374874904091E-3</v>
      </c>
      <c r="E20" s="2044">
        <v>32974695.600000005</v>
      </c>
      <c r="F20" s="2045">
        <v>1.3930140906753982E-2</v>
      </c>
      <c r="G20" s="2038"/>
      <c r="H20" s="2044">
        <v>1623294</v>
      </c>
      <c r="I20" s="2045">
        <v>1.1217956175873112E-2</v>
      </c>
      <c r="J20" s="2044">
        <v>50209620.859999992</v>
      </c>
      <c r="K20" s="3200">
        <v>2.4085059492542367E-2</v>
      </c>
      <c r="L20" s="2038"/>
      <c r="M20" s="2044">
        <v>217956.39999999991</v>
      </c>
      <c r="N20" s="787">
        <v>0.15509184412343333</v>
      </c>
      <c r="O20" s="2044">
        <v>17234925.259999987</v>
      </c>
      <c r="P20" s="3201">
        <v>0.52267124673623933</v>
      </c>
      <c r="Q20" s="2038"/>
      <c r="R20" s="2044">
        <v>1455490.9582113475</v>
      </c>
      <c r="S20" s="787">
        <v>9.9807374874904091E-3</v>
      </c>
      <c r="T20" s="2044"/>
      <c r="U20" s="787">
        <v>0</v>
      </c>
      <c r="V20" s="2038"/>
      <c r="W20" s="2044"/>
      <c r="X20" s="787">
        <v>0</v>
      </c>
      <c r="Y20" s="2044"/>
      <c r="Z20" s="787">
        <v>0</v>
      </c>
      <c r="AA20" s="2018"/>
      <c r="AB20" s="324">
        <v>2907794.4</v>
      </c>
      <c r="AC20" s="469">
        <v>1.6561843261194028E-2</v>
      </c>
      <c r="AD20" s="324">
        <v>2244376.7999999998</v>
      </c>
      <c r="AE20" s="469">
        <v>1.316866170502762E-2</v>
      </c>
      <c r="AF20" s="324">
        <v>1634042.8</v>
      </c>
      <c r="AG20" s="469">
        <v>8.3626196086340025E-3</v>
      </c>
      <c r="AH20" s="324">
        <v>3090775</v>
      </c>
      <c r="AI20" s="469">
        <v>1.5328910947257305E-2</v>
      </c>
      <c r="AJ20" s="324">
        <v>2639456</v>
      </c>
      <c r="AK20" s="469">
        <v>1.4598205257889548E-2</v>
      </c>
      <c r="AL20" s="324">
        <v>3592005.2</v>
      </c>
      <c r="AM20" s="469">
        <v>2.0101083826984705E-2</v>
      </c>
      <c r="AN20" s="324">
        <v>3424520</v>
      </c>
      <c r="AO20" s="469">
        <v>1.5820004516218344E-2</v>
      </c>
      <c r="AP20" s="324">
        <v>4058807.6</v>
      </c>
      <c r="AQ20" s="469">
        <v>2.2337677315607592E-2</v>
      </c>
      <c r="AR20" s="324">
        <v>2308815.6</v>
      </c>
      <c r="AS20" s="469">
        <v>1.2810040552377831E-2</v>
      </c>
      <c r="AT20" s="324">
        <v>2251201.7999999998</v>
      </c>
      <c r="AU20" s="469">
        <v>7.5513058778121653E-3</v>
      </c>
      <c r="AV20" s="324">
        <v>3417562.8</v>
      </c>
      <c r="AW20" s="469">
        <v>1.3820692879475826E-2</v>
      </c>
      <c r="AX20" s="324">
        <v>1405337.6000000001</v>
      </c>
      <c r="AY20" s="469">
        <v>9.9807374874904091E-3</v>
      </c>
      <c r="AZ20" s="386">
        <v>32974695.600000005</v>
      </c>
      <c r="BA20" s="324">
        <v>1.3930140906753982E-2</v>
      </c>
      <c r="BC20" s="2035"/>
      <c r="BE20" s="324">
        <v>3490952</v>
      </c>
      <c r="BF20" s="469">
        <v>1.7329291558667911E-2</v>
      </c>
      <c r="BG20" s="324">
        <v>3473943.78</v>
      </c>
      <c r="BH20" s="469">
        <v>2.072952015393581E-2</v>
      </c>
      <c r="BI20" s="324">
        <v>4679267.28</v>
      </c>
      <c r="BJ20" s="469">
        <v>3.2019987511804147E-2</v>
      </c>
      <c r="BK20" s="324">
        <v>4611937.04</v>
      </c>
      <c r="BL20" s="469">
        <v>2.4679986479733549E-2</v>
      </c>
      <c r="BM20" s="324">
        <v>5061727.04</v>
      </c>
      <c r="BN20" s="469">
        <v>2.4635273833167215E-2</v>
      </c>
      <c r="BO20" s="324">
        <v>4188560</v>
      </c>
      <c r="BP20" s="469">
        <v>3.421191048385501E-2</v>
      </c>
      <c r="BQ20" s="324">
        <v>6550609.6799999997</v>
      </c>
      <c r="BR20" s="469">
        <v>3.9133343151590616E-2</v>
      </c>
      <c r="BS20" s="324">
        <v>4562082.72</v>
      </c>
      <c r="BT20" s="469">
        <v>2.9699945679243958E-2</v>
      </c>
      <c r="BU20" s="324">
        <v>3742485.84</v>
      </c>
      <c r="BV20" s="469">
        <v>2.0843766340396343E-2</v>
      </c>
      <c r="BW20" s="324">
        <v>4689512.5199999996</v>
      </c>
      <c r="BX20" s="469">
        <v>2.4447936810338449E-2</v>
      </c>
      <c r="BY20" s="324">
        <v>3535248.96</v>
      </c>
      <c r="BZ20" s="352">
        <v>1.6240847064363642E-2</v>
      </c>
      <c r="CA20" s="324">
        <v>1623294</v>
      </c>
      <c r="CB20" s="352">
        <v>1.1217956175873112E-2</v>
      </c>
      <c r="CC20" s="324">
        <v>50209620.859999992</v>
      </c>
      <c r="CD20" s="469">
        <v>2.4085059492542367E-2</v>
      </c>
    </row>
    <row r="21" spans="1:83" ht="15">
      <c r="A21" s="2043" t="s">
        <v>216</v>
      </c>
      <c r="B21" s="1620"/>
      <c r="C21" s="2044">
        <v>1237164.79</v>
      </c>
      <c r="D21" s="2045">
        <v>8.7863706185305219E-3</v>
      </c>
      <c r="E21" s="2044">
        <v>11944162.870000001</v>
      </c>
      <c r="F21" s="2045">
        <v>5.0458046318498546E-3</v>
      </c>
      <c r="G21" s="2038"/>
      <c r="H21" s="2044">
        <v>239498.82</v>
      </c>
      <c r="I21" s="2045">
        <v>1.6550835935655052E-3</v>
      </c>
      <c r="J21" s="2044">
        <v>9249122.5600000005</v>
      </c>
      <c r="K21" s="3200">
        <v>4.4367127912109828E-3</v>
      </c>
      <c r="L21" s="2038"/>
      <c r="M21" s="2044">
        <v>-997665.97</v>
      </c>
      <c r="N21" s="787">
        <v>-0.80641316182300982</v>
      </c>
      <c r="O21" s="2044">
        <v>-2695040.3100000005</v>
      </c>
      <c r="P21" s="3198">
        <v>-0.22563660085120726</v>
      </c>
      <c r="Q21" s="2038"/>
      <c r="R21" s="2044">
        <v>1281316.4364651174</v>
      </c>
      <c r="S21" s="787">
        <v>8.7863706185305219E-3</v>
      </c>
      <c r="T21" s="2044"/>
      <c r="U21" s="787">
        <v>0</v>
      </c>
      <c r="V21" s="2038"/>
      <c r="W21" s="2044"/>
      <c r="X21" s="787">
        <v>0</v>
      </c>
      <c r="Y21" s="2044"/>
      <c r="Z21" s="787">
        <v>0</v>
      </c>
      <c r="AA21" s="2018"/>
      <c r="AB21" s="324">
        <v>0</v>
      </c>
      <c r="AC21" s="469">
        <v>0</v>
      </c>
      <c r="AD21" s="324">
        <v>590000</v>
      </c>
      <c r="AE21" s="469">
        <v>3.4617673850336969E-3</v>
      </c>
      <c r="AF21" s="324">
        <v>3176335.99</v>
      </c>
      <c r="AG21" s="469">
        <v>1.6255687815266467E-2</v>
      </c>
      <c r="AH21" s="324">
        <v>4162116.84</v>
      </c>
      <c r="AI21" s="469">
        <v>2.0642304403406905E-2</v>
      </c>
      <c r="AJ21" s="324">
        <v>160000</v>
      </c>
      <c r="AK21" s="469">
        <v>8.8492206017540265E-4</v>
      </c>
      <c r="AL21" s="324">
        <v>0</v>
      </c>
      <c r="AM21" s="469">
        <v>0</v>
      </c>
      <c r="AN21" s="324">
        <v>924935.54</v>
      </c>
      <c r="AO21" s="469">
        <v>4.2728570485822404E-3</v>
      </c>
      <c r="AQ21" s="469">
        <v>0</v>
      </c>
      <c r="AR21" s="324">
        <v>1418499.1</v>
      </c>
      <c r="AS21" s="469">
        <v>7.8702824922490377E-3</v>
      </c>
      <c r="AT21" s="324">
        <v>188903.71</v>
      </c>
      <c r="AU21" s="469">
        <v>6.3364807884549697E-4</v>
      </c>
      <c r="AV21" s="324">
        <v>86206.9</v>
      </c>
      <c r="AW21" s="469">
        <v>3.4862244199043967E-4</v>
      </c>
      <c r="AX21" s="324">
        <v>1237164.79</v>
      </c>
      <c r="AY21" s="469">
        <v>8.7863706185305219E-3</v>
      </c>
      <c r="AZ21" s="386">
        <v>11944162.870000001</v>
      </c>
      <c r="BA21" s="324">
        <v>5.0458046318498546E-3</v>
      </c>
      <c r="BC21" s="2035"/>
      <c r="BE21" s="324">
        <v>651288.86</v>
      </c>
      <c r="BF21" s="469">
        <v>3.2330363018031891E-3</v>
      </c>
      <c r="BG21" s="324">
        <v>938566.61</v>
      </c>
      <c r="BH21" s="469">
        <v>5.6005614051146827E-3</v>
      </c>
      <c r="BI21" s="324">
        <v>3911333.73</v>
      </c>
      <c r="BJ21" s="469">
        <v>2.6765057367934393E-2</v>
      </c>
      <c r="BK21" s="324">
        <v>0</v>
      </c>
      <c r="BL21" s="469">
        <v>0</v>
      </c>
      <c r="BM21" s="324">
        <v>731968</v>
      </c>
      <c r="BN21" s="469">
        <v>3.5624663231772647E-3</v>
      </c>
      <c r="BO21" s="324">
        <v>0</v>
      </c>
      <c r="BP21" s="469">
        <v>0</v>
      </c>
      <c r="BQ21" s="324">
        <v>0</v>
      </c>
      <c r="BR21" s="469">
        <v>0</v>
      </c>
      <c r="BS21" s="324">
        <v>413062.99</v>
      </c>
      <c r="BT21" s="469">
        <v>2.6891113375309625E-3</v>
      </c>
      <c r="BU21" s="324">
        <v>0</v>
      </c>
      <c r="BV21" s="469">
        <v>0</v>
      </c>
      <c r="BW21" s="324">
        <v>2363403.5499999998</v>
      </c>
      <c r="BX21" s="469">
        <v>1.2321182724495545E-2</v>
      </c>
      <c r="BY21" s="324">
        <v>0</v>
      </c>
      <c r="BZ21" s="352">
        <v>0</v>
      </c>
      <c r="CA21" s="324">
        <v>239498.82</v>
      </c>
      <c r="CB21" s="352">
        <v>1.6550835935655052E-3</v>
      </c>
      <c r="CC21" s="324">
        <v>9249122.5600000005</v>
      </c>
      <c r="CD21" s="469">
        <v>4.4367127912109828E-3</v>
      </c>
    </row>
    <row r="22" spans="1:83" ht="15">
      <c r="A22" s="2043" t="s">
        <v>217</v>
      </c>
      <c r="B22" s="1620"/>
      <c r="C22" s="2044">
        <v>0</v>
      </c>
      <c r="D22" s="2045">
        <v>0</v>
      </c>
      <c r="E22" s="2044">
        <v>0</v>
      </c>
      <c r="F22" s="2045">
        <v>0</v>
      </c>
      <c r="G22" s="2038"/>
      <c r="H22" s="2044">
        <v>0</v>
      </c>
      <c r="I22" s="2045">
        <v>0</v>
      </c>
      <c r="J22" s="2044">
        <v>1188338.72</v>
      </c>
      <c r="K22" s="3200">
        <v>5.7003435354145487E-4</v>
      </c>
      <c r="L22" s="2038"/>
      <c r="M22" s="2044">
        <v>0</v>
      </c>
      <c r="N22" s="787">
        <v>0</v>
      </c>
      <c r="O22" s="2044">
        <v>1188338.72</v>
      </c>
      <c r="P22" s="2040">
        <v>0</v>
      </c>
      <c r="Q22" s="2038"/>
      <c r="R22" s="2044">
        <v>0</v>
      </c>
      <c r="S22" s="787">
        <v>0</v>
      </c>
      <c r="T22" s="2044"/>
      <c r="U22" s="787">
        <v>0</v>
      </c>
      <c r="V22" s="2038"/>
      <c r="W22" s="2044"/>
      <c r="X22" s="787">
        <v>0</v>
      </c>
      <c r="Y22" s="2044"/>
      <c r="Z22" s="787">
        <v>0</v>
      </c>
      <c r="AA22" s="2018"/>
      <c r="AC22" s="469">
        <v>0</v>
      </c>
      <c r="AE22" s="469">
        <v>0</v>
      </c>
      <c r="AG22" s="469">
        <v>0</v>
      </c>
      <c r="AI22" s="469">
        <v>0</v>
      </c>
      <c r="AJ22" s="324">
        <v>0</v>
      </c>
      <c r="AK22" s="469">
        <v>0</v>
      </c>
      <c r="AL22" s="324">
        <v>0</v>
      </c>
      <c r="AM22" s="469">
        <v>0</v>
      </c>
      <c r="AO22" s="469">
        <v>0</v>
      </c>
      <c r="AQ22" s="469">
        <v>0</v>
      </c>
      <c r="AS22" s="469">
        <v>0</v>
      </c>
      <c r="AT22" s="324">
        <v>0</v>
      </c>
      <c r="AU22" s="469">
        <v>0</v>
      </c>
      <c r="AW22" s="469">
        <v>0</v>
      </c>
      <c r="AX22" s="386"/>
      <c r="AY22" s="469">
        <v>0</v>
      </c>
      <c r="AZ22" s="386">
        <v>0</v>
      </c>
      <c r="BA22" s="324">
        <v>0</v>
      </c>
      <c r="BC22" s="2035"/>
      <c r="BE22" s="324">
        <v>1188338.72</v>
      </c>
      <c r="BF22" s="469">
        <v>5.8989834719395257E-3</v>
      </c>
      <c r="BG22" s="324">
        <v>0</v>
      </c>
      <c r="BH22" s="469">
        <v>0</v>
      </c>
      <c r="BI22" s="324">
        <v>0</v>
      </c>
      <c r="BJ22" s="469">
        <v>0</v>
      </c>
      <c r="BL22" s="469">
        <v>0</v>
      </c>
      <c r="BM22" s="324">
        <v>0</v>
      </c>
      <c r="BN22" s="469">
        <v>0</v>
      </c>
      <c r="BO22" s="324">
        <v>0</v>
      </c>
      <c r="BP22" s="469">
        <v>0</v>
      </c>
      <c r="BQ22" s="324">
        <v>0</v>
      </c>
      <c r="BR22" s="469">
        <v>0</v>
      </c>
      <c r="BS22" s="324">
        <v>0</v>
      </c>
      <c r="BT22" s="469">
        <v>0</v>
      </c>
      <c r="BU22" s="324">
        <v>0</v>
      </c>
      <c r="BV22" s="469">
        <v>0</v>
      </c>
      <c r="BW22" s="324">
        <v>0</v>
      </c>
      <c r="BX22" s="469">
        <v>0</v>
      </c>
      <c r="BY22" s="324">
        <v>0</v>
      </c>
      <c r="BZ22" s="352">
        <v>0</v>
      </c>
      <c r="CA22" s="386"/>
      <c r="CB22" s="352">
        <v>0</v>
      </c>
      <c r="CC22" s="324">
        <v>1188338.72</v>
      </c>
      <c r="CD22" s="469">
        <v>5.7003435354145487E-4</v>
      </c>
    </row>
    <row r="23" spans="1:83">
      <c r="A23" s="2034" t="s">
        <v>218</v>
      </c>
      <c r="B23" s="1912"/>
      <c r="C23" s="2035">
        <v>502307.8299999999</v>
      </c>
      <c r="D23" s="2041">
        <v>3.567400878721923E-3</v>
      </c>
      <c r="E23" s="2035">
        <v>1958272.6699999997</v>
      </c>
      <c r="F23" s="2041">
        <v>8.2727114627087971E-4</v>
      </c>
      <c r="G23" s="2038"/>
      <c r="H23" s="2035">
        <v>2494937.6599999997</v>
      </c>
      <c r="I23" s="2041">
        <v>1.7241547945976151E-2</v>
      </c>
      <c r="J23" s="2035">
        <v>7220414.4699999988</v>
      </c>
      <c r="K23" s="2041">
        <v>3.463561546414827E-3</v>
      </c>
      <c r="L23" s="2046"/>
      <c r="M23" s="2044">
        <v>1992629.8299999998</v>
      </c>
      <c r="N23" s="787">
        <v>3.9669495695498123</v>
      </c>
      <c r="O23" s="2044">
        <v>5262141.7999999989</v>
      </c>
      <c r="P23" s="2040">
        <v>2.6871343713334874</v>
      </c>
      <c r="Q23" s="2046"/>
      <c r="R23" s="2044">
        <v>520234.07386507158</v>
      </c>
      <c r="S23" s="787">
        <v>3.567400878721923E-3</v>
      </c>
      <c r="T23" s="2044"/>
      <c r="U23" s="787">
        <v>0</v>
      </c>
      <c r="V23" s="2046"/>
      <c r="W23" s="2044"/>
      <c r="X23" s="787">
        <v>0</v>
      </c>
      <c r="Y23" s="2044"/>
      <c r="Z23" s="787">
        <v>0</v>
      </c>
      <c r="AA23" s="2017"/>
      <c r="AB23" s="324">
        <v>117784.01999999999</v>
      </c>
      <c r="AC23" s="469">
        <v>6.7085914943413553E-4</v>
      </c>
      <c r="AD23" s="324">
        <v>24416.079999999998</v>
      </c>
      <c r="AE23" s="469">
        <v>1.4325896510910768E-4</v>
      </c>
      <c r="AF23" s="324">
        <v>39953.100000000006</v>
      </c>
      <c r="AG23" s="469">
        <v>2.0446990585908472E-4</v>
      </c>
      <c r="AH23" s="324">
        <v>84845.05</v>
      </c>
      <c r="AI23" s="469">
        <v>4.207948542891648E-4</v>
      </c>
      <c r="AJ23" s="324">
        <v>88950.67</v>
      </c>
      <c r="AK23" s="469">
        <v>4.9196506343988987E-4</v>
      </c>
      <c r="AL23" s="324">
        <v>15488.21</v>
      </c>
      <c r="AM23" s="469">
        <v>8.6672983530186086E-5</v>
      </c>
      <c r="AN23" s="324">
        <v>109206.06999999999</v>
      </c>
      <c r="AO23" s="469">
        <v>5.0449129238505142E-4</v>
      </c>
      <c r="AP23" s="324">
        <v>49226.39</v>
      </c>
      <c r="AQ23" s="469">
        <v>2.709177974418527E-4</v>
      </c>
      <c r="AR23" s="324">
        <v>210590.37999999995</v>
      </c>
      <c r="AS23" s="469">
        <v>1.1684221588509089E-3</v>
      </c>
      <c r="AT23" s="324">
        <v>511517.96</v>
      </c>
      <c r="AU23" s="469">
        <v>1.7158073425289943E-3</v>
      </c>
      <c r="AV23" s="324">
        <v>203986.90999999997</v>
      </c>
      <c r="AW23" s="469">
        <v>8.2492717750300777E-4</v>
      </c>
      <c r="AX23" s="324">
        <v>502307.8299999999</v>
      </c>
      <c r="AY23" s="469">
        <v>3.567400878721923E-3</v>
      </c>
      <c r="AZ23" s="324">
        <v>1958272.6699999997</v>
      </c>
      <c r="BA23" s="469">
        <v>8.2727114627087971E-4</v>
      </c>
      <c r="BB23" s="226"/>
      <c r="BC23" s="2044">
        <v>7220414.4699999988</v>
      </c>
      <c r="BD23" s="226"/>
      <c r="BE23" s="324">
        <v>1385238.0799999994</v>
      </c>
      <c r="BF23" s="469">
        <v>6.8764035043991818E-3</v>
      </c>
      <c r="BG23" s="324">
        <v>211228.91</v>
      </c>
      <c r="BH23" s="469">
        <v>1.2604331630660108E-3</v>
      </c>
      <c r="BI23" s="324">
        <v>1040764.5899999997</v>
      </c>
      <c r="BJ23" s="469">
        <v>7.1218990453838643E-3</v>
      </c>
      <c r="BK23" s="324">
        <v>439472.94</v>
      </c>
      <c r="BL23" s="469">
        <v>2.3517637216939878E-3</v>
      </c>
      <c r="BM23" s="324">
        <v>69767.97</v>
      </c>
      <c r="BN23" s="469">
        <v>3.3955861944981436E-4</v>
      </c>
      <c r="BO23" s="324">
        <v>189619.14000000004</v>
      </c>
      <c r="BP23" s="469">
        <v>1.5487979266634768E-3</v>
      </c>
      <c r="BQ23" s="324">
        <v>193783.69</v>
      </c>
      <c r="BR23" s="469">
        <v>1.1576637913726924E-3</v>
      </c>
      <c r="BS23" s="324">
        <v>53915.99</v>
      </c>
      <c r="BT23" s="469">
        <v>3.5100239792290757E-4</v>
      </c>
      <c r="BU23" s="324">
        <v>21468.31</v>
      </c>
      <c r="BV23" s="469">
        <v>1.1956770352488341E-4</v>
      </c>
      <c r="BW23" s="324">
        <v>214872.63</v>
      </c>
      <c r="BX23" s="469">
        <v>1.1202001184786761E-3</v>
      </c>
      <c r="BY23" s="324">
        <v>905344.55999999994</v>
      </c>
      <c r="BZ23" s="469">
        <v>4.1591307163593907E-3</v>
      </c>
      <c r="CA23" s="324">
        <v>2494937.6599999997</v>
      </c>
      <c r="CB23" s="469">
        <v>1.7241547945976151E-2</v>
      </c>
      <c r="CC23" s="324">
        <v>7220414.4699999988</v>
      </c>
      <c r="CD23" s="469">
        <v>3.463561546414827E-3</v>
      </c>
      <c r="CE23" s="221"/>
    </row>
    <row r="24" spans="1:83">
      <c r="A24" s="2034" t="s">
        <v>201</v>
      </c>
      <c r="B24" s="1620"/>
      <c r="C24" s="2035">
        <v>140302677.94999999</v>
      </c>
      <c r="D24" s="2039"/>
      <c r="E24" s="2035">
        <v>2365189039.1000004</v>
      </c>
      <c r="F24" s="2039"/>
      <c r="G24" s="2038"/>
      <c r="H24" s="2035">
        <v>142210031.28</v>
      </c>
      <c r="I24" s="2039"/>
      <c r="J24" s="2035">
        <v>2077458715.1600001</v>
      </c>
      <c r="K24" s="2039"/>
      <c r="L24" s="2038"/>
      <c r="M24" s="2035">
        <v>1907353.3299999966</v>
      </c>
      <c r="N24" s="2039">
        <v>1.3594561115075258E-2</v>
      </c>
      <c r="O24" s="2035">
        <v>-287730323.94000036</v>
      </c>
      <c r="P24" s="3199">
        <v>-0.12165214669246363</v>
      </c>
      <c r="Q24" s="2046"/>
      <c r="R24" s="2035">
        <v>145309766.96920624</v>
      </c>
      <c r="S24" s="2039">
        <v>0.99643259912127802</v>
      </c>
      <c r="T24" s="2035"/>
      <c r="U24" s="2039">
        <v>0</v>
      </c>
      <c r="V24" s="2046"/>
      <c r="W24" s="2035"/>
      <c r="X24" s="2039">
        <v>0</v>
      </c>
      <c r="Y24" s="2035"/>
      <c r="Z24" s="2039">
        <v>0</v>
      </c>
      <c r="AA24" s="2017"/>
      <c r="AB24" s="324">
        <v>175454122.69</v>
      </c>
      <c r="AC24" s="469"/>
      <c r="AD24" s="324">
        <v>170408757.02999997</v>
      </c>
      <c r="AE24" s="469"/>
      <c r="AF24" s="324">
        <v>195358483.81</v>
      </c>
      <c r="AG24" s="469"/>
      <c r="AH24" s="324">
        <v>201545591.09999999</v>
      </c>
      <c r="AI24" s="469"/>
      <c r="AJ24" s="324">
        <v>180717933.01000002</v>
      </c>
      <c r="AK24" s="469"/>
      <c r="AL24" s="324">
        <v>178681602.5</v>
      </c>
      <c r="AM24" s="469"/>
      <c r="AN24" s="324">
        <v>216358494.46000001</v>
      </c>
      <c r="AO24" s="469"/>
      <c r="AP24" s="324">
        <v>181653085.03</v>
      </c>
      <c r="AQ24" s="469"/>
      <c r="AR24" s="324">
        <v>180024248.88999999</v>
      </c>
      <c r="AS24" s="469"/>
      <c r="AT24" s="324">
        <v>297609341.72000003</v>
      </c>
      <c r="AU24" s="469"/>
      <c r="AV24" s="324">
        <v>247074700.91</v>
      </c>
      <c r="AW24" s="469"/>
      <c r="AX24" s="324">
        <v>140302677.94999999</v>
      </c>
      <c r="AY24" s="469"/>
      <c r="AZ24" s="324">
        <v>2365189039.0999999</v>
      </c>
      <c r="BA24" s="469"/>
      <c r="BB24" s="226"/>
      <c r="BC24" s="341">
        <v>2363826880.4600005</v>
      </c>
      <c r="BD24" s="226"/>
      <c r="BE24" s="341">
        <v>200062812.36000001</v>
      </c>
      <c r="BF24" s="469"/>
      <c r="BG24" s="341">
        <v>167373150.96000001</v>
      </c>
      <c r="BH24" s="469"/>
      <c r="BI24" s="341">
        <v>145095060.04999998</v>
      </c>
      <c r="BJ24" s="469"/>
      <c r="BK24" s="341">
        <v>186430039.47999999</v>
      </c>
      <c r="BL24" s="469"/>
      <c r="BM24" s="341">
        <v>205396876.09</v>
      </c>
      <c r="BN24" s="469"/>
      <c r="BO24" s="341">
        <v>122240258.08000001</v>
      </c>
      <c r="BP24" s="469"/>
      <c r="BQ24" s="341">
        <v>167198244.5</v>
      </c>
      <c r="BR24" s="469"/>
      <c r="BS24" s="341">
        <v>153551843.74000001</v>
      </c>
      <c r="BT24" s="469"/>
      <c r="BU24" s="341">
        <v>179527936.47999999</v>
      </c>
      <c r="BV24" s="469"/>
      <c r="BW24" s="341">
        <v>191601416.67000002</v>
      </c>
      <c r="BX24" s="469"/>
      <c r="BY24" s="341">
        <v>216771045.46999997</v>
      </c>
      <c r="BZ24" s="469"/>
      <c r="CA24" s="341">
        <v>142210031.28</v>
      </c>
      <c r="CB24" s="469"/>
      <c r="CC24" s="324">
        <v>2077458715.1600001</v>
      </c>
      <c r="CD24" s="469"/>
      <c r="CE24" s="221"/>
    </row>
    <row r="25" spans="1:83">
      <c r="A25" s="421"/>
      <c r="B25" s="2027"/>
      <c r="C25" s="422"/>
      <c r="D25" s="2047"/>
      <c r="E25" s="2695"/>
      <c r="F25" s="2047"/>
      <c r="G25" s="2027"/>
      <c r="H25" s="2048"/>
      <c r="I25" s="2047"/>
      <c r="J25" s="2947"/>
      <c r="K25" s="2047"/>
      <c r="L25" s="2027"/>
      <c r="M25" s="2049"/>
      <c r="N25" s="2050"/>
      <c r="O25" s="2049"/>
      <c r="P25" s="2050"/>
      <c r="Q25" s="2027"/>
      <c r="R25" s="2049"/>
      <c r="S25" s="2050"/>
      <c r="T25" s="2049"/>
      <c r="U25" s="2050"/>
      <c r="V25" s="2027"/>
      <c r="W25" s="2049"/>
      <c r="X25" s="2050"/>
      <c r="Y25" s="2049"/>
      <c r="Z25" s="2050"/>
      <c r="AA25" s="2017"/>
      <c r="AZ25" s="324">
        <v>0</v>
      </c>
      <c r="BC25" s="2049"/>
      <c r="CC25" s="324"/>
    </row>
    <row r="26" spans="1:83">
      <c r="A26" s="2034" t="s">
        <v>219</v>
      </c>
      <c r="B26" s="1912"/>
      <c r="C26" s="2035">
        <v>20276772.829999998</v>
      </c>
      <c r="D26" s="2039">
        <v>0.14452163797775894</v>
      </c>
      <c r="E26" s="2035">
        <v>295990517.67000026</v>
      </c>
      <c r="F26" s="2039">
        <v>0.12514454987607684</v>
      </c>
      <c r="G26" s="2046"/>
      <c r="H26" s="2035">
        <v>16161784.930000002</v>
      </c>
      <c r="I26" s="2039">
        <v>0.1136472918579053</v>
      </c>
      <c r="J26" s="2035">
        <v>263322930.35000005</v>
      </c>
      <c r="K26" s="2039">
        <v>0.12675242517621807</v>
      </c>
      <c r="L26" s="2046"/>
      <c r="M26" s="2035">
        <v>-4114987.899999998</v>
      </c>
      <c r="N26" s="2041">
        <v>-0.20294096770230466</v>
      </c>
      <c r="O26" s="2035">
        <v>-32667587.320000216</v>
      </c>
      <c r="P26" s="2041">
        <v>-0.11036700627153638</v>
      </c>
      <c r="Q26" s="2046"/>
      <c r="R26" s="2035">
        <v>21000405.536556136</v>
      </c>
      <c r="S26" s="2041">
        <v>0.14452163797775891</v>
      </c>
      <c r="T26" s="2035"/>
      <c r="U26" s="2041" t="s">
        <v>220</v>
      </c>
      <c r="V26" s="2046"/>
      <c r="W26" s="2035"/>
      <c r="X26" s="2041" t="s">
        <v>220</v>
      </c>
      <c r="Y26" s="2035"/>
      <c r="Z26" s="2041" t="s">
        <v>220</v>
      </c>
      <c r="AA26" s="2017"/>
      <c r="AB26" s="386">
        <v>27804177.91</v>
      </c>
      <c r="AC26" s="469">
        <v>0.1584697896163183</v>
      </c>
      <c r="AD26" s="386">
        <v>22337861.809999984</v>
      </c>
      <c r="AE26" s="469">
        <v>0.13108400178089127</v>
      </c>
      <c r="AF26" s="386">
        <v>21197969.100000024</v>
      </c>
      <c r="AG26" s="469">
        <v>0.10850805496943022</v>
      </c>
      <c r="AH26" s="386">
        <v>28216539.350000046</v>
      </c>
      <c r="AI26" s="469">
        <v>0.14000077697556762</v>
      </c>
      <c r="AJ26" s="386">
        <v>25040404.040000029</v>
      </c>
      <c r="AK26" s="469">
        <v>0.13856070409246224</v>
      </c>
      <c r="AL26" s="386">
        <v>22682549.570000019</v>
      </c>
      <c r="AM26" s="469">
        <v>0.12694395647140011</v>
      </c>
      <c r="AN26" s="386">
        <v>22964965.03000005</v>
      </c>
      <c r="AO26" s="469">
        <v>0.10614311717835406</v>
      </c>
      <c r="AP26" s="386">
        <v>21638276.880000021</v>
      </c>
      <c r="AQ26" s="469">
        <v>0.11911868645900762</v>
      </c>
      <c r="AR26" s="386">
        <v>24540497.540000014</v>
      </c>
      <c r="AS26" s="469">
        <v>0.13631773325711785</v>
      </c>
      <c r="AT26" s="386">
        <v>30311892.150000088</v>
      </c>
      <c r="AU26" s="469">
        <v>0.10185127917966515</v>
      </c>
      <c r="AV26" s="386">
        <v>28978611.460000005</v>
      </c>
      <c r="AW26" s="469">
        <v>0.11728684221115711</v>
      </c>
      <c r="AX26" s="386">
        <v>20276772.829999998</v>
      </c>
      <c r="AY26" s="469">
        <v>0.14452163797775894</v>
      </c>
      <c r="AZ26" s="386">
        <v>295990517.67000026</v>
      </c>
      <c r="BA26" s="469">
        <v>0.12514454987607684</v>
      </c>
      <c r="BC26" s="2035">
        <v>263322930.35000005</v>
      </c>
      <c r="BE26" s="386">
        <v>28979301.660000019</v>
      </c>
      <c r="BF26" s="469">
        <v>0.14485101612914272</v>
      </c>
      <c r="BG26" s="386">
        <v>21184373.519999996</v>
      </c>
      <c r="BH26" s="469">
        <v>0.12656972398794586</v>
      </c>
      <c r="BI26" s="386">
        <v>19854813.039999992</v>
      </c>
      <c r="BJ26" s="469">
        <v>0.13684003461701585</v>
      </c>
      <c r="BK26" s="386">
        <v>22960123.369999986</v>
      </c>
      <c r="BL26" s="469">
        <v>0.12315678006635365</v>
      </c>
      <c r="BM26" s="386">
        <v>20343178.800000016</v>
      </c>
      <c r="BN26" s="469">
        <v>9.904327264980467E-2</v>
      </c>
      <c r="BO26" s="386">
        <v>15150531.889999993</v>
      </c>
      <c r="BP26" s="469">
        <v>0.12394060784855954</v>
      </c>
      <c r="BQ26" s="386">
        <v>18424022.660000011</v>
      </c>
      <c r="BR26" s="469">
        <v>0.11019268004336021</v>
      </c>
      <c r="BS26" s="386">
        <v>17205908.769999996</v>
      </c>
      <c r="BT26" s="469">
        <v>0.11205276570389942</v>
      </c>
      <c r="BU26" s="386">
        <v>22172930.34</v>
      </c>
      <c r="BV26" s="469">
        <v>0.12350685233030648</v>
      </c>
      <c r="BW26" s="386">
        <v>21238651.910000008</v>
      </c>
      <c r="BX26" s="469">
        <v>0.11084809433627454</v>
      </c>
      <c r="BY26" s="386">
        <v>39647309.460000023</v>
      </c>
      <c r="BZ26" s="469">
        <v>0.18289947060981912</v>
      </c>
      <c r="CA26" s="386">
        <v>16161784.930000002</v>
      </c>
      <c r="CB26" s="469">
        <v>0.1136472918579053</v>
      </c>
      <c r="CC26" s="386">
        <v>263322930.35000002</v>
      </c>
      <c r="CD26" s="469">
        <v>0.12675242517621807</v>
      </c>
    </row>
    <row r="27" spans="1:83">
      <c r="A27" s="2043" t="s">
        <v>221</v>
      </c>
      <c r="B27" s="1912"/>
      <c r="C27" s="2044">
        <v>8409908.8099999987</v>
      </c>
      <c r="D27" s="787">
        <v>5.994118524948653E-2</v>
      </c>
      <c r="E27" s="2044">
        <v>161358551.87000027</v>
      </c>
      <c r="F27" s="787">
        <v>6.8222264352873999E-2</v>
      </c>
      <c r="G27" s="2046"/>
      <c r="H27" s="2044">
        <v>9673643.3000000007</v>
      </c>
      <c r="I27" s="787">
        <v>6.8023635273333022E-2</v>
      </c>
      <c r="J27" s="2044">
        <v>125444364.88000004</v>
      </c>
      <c r="K27" s="787">
        <v>6.0383565730854329E-2</v>
      </c>
      <c r="L27" s="2046"/>
      <c r="M27" s="2044">
        <v>1263734.4900000021</v>
      </c>
      <c r="N27" s="787">
        <v>0.15026732376661792</v>
      </c>
      <c r="O27" s="2044">
        <v>-35914186.990000233</v>
      </c>
      <c r="P27" s="787">
        <v>-0.22257380581188388</v>
      </c>
      <c r="Q27" s="2046"/>
      <c r="R27" s="2044">
        <v>8710039.6604609098</v>
      </c>
      <c r="S27" s="787">
        <v>5.994118524948653E-2</v>
      </c>
      <c r="T27" s="2044"/>
      <c r="U27" s="787" t="s">
        <v>220</v>
      </c>
      <c r="V27" s="2046"/>
      <c r="W27" s="2044"/>
      <c r="X27" s="787" t="s">
        <v>220</v>
      </c>
      <c r="Y27" s="2044"/>
      <c r="Z27" s="787" t="s">
        <v>220</v>
      </c>
      <c r="AA27" s="2017"/>
      <c r="AB27" s="324">
        <v>11595902.73</v>
      </c>
      <c r="AC27" s="469">
        <v>6.6090796569586163E-2</v>
      </c>
      <c r="AD27" s="324">
        <v>10046877.959999984</v>
      </c>
      <c r="AE27" s="469">
        <v>5.8957521521216541E-2</v>
      </c>
      <c r="AF27" s="324">
        <v>11390951.140000021</v>
      </c>
      <c r="AG27" s="469">
        <v>5.83079419836127E-2</v>
      </c>
      <c r="AH27" s="324">
        <v>13350460.420000045</v>
      </c>
      <c r="AI27" s="469">
        <v>6.6240399242353087E-2</v>
      </c>
      <c r="AJ27" s="324">
        <v>11215338.370000029</v>
      </c>
      <c r="AK27" s="469">
        <v>6.2059908406430414E-2</v>
      </c>
      <c r="AL27" s="324">
        <v>11027324.160000019</v>
      </c>
      <c r="AM27" s="469">
        <v>6.171493878335918E-2</v>
      </c>
      <c r="AN27" s="324">
        <v>17456969.410000049</v>
      </c>
      <c r="AO27" s="469">
        <v>8.0685389559444654E-2</v>
      </c>
      <c r="AP27" s="324">
        <v>17725078.830000021</v>
      </c>
      <c r="AQ27" s="469">
        <v>9.7576536215020646E-2</v>
      </c>
      <c r="AR27" s="324">
        <v>15029199.200000014</v>
      </c>
      <c r="AS27" s="469">
        <v>8.3484304434916931E-2</v>
      </c>
      <c r="AT27" s="324">
        <v>17694586.100000083</v>
      </c>
      <c r="AU27" s="469">
        <v>5.9455748256207933E-2</v>
      </c>
      <c r="AV27" s="324">
        <v>16415954.740000006</v>
      </c>
      <c r="AW27" s="469">
        <v>6.644126120375117E-2</v>
      </c>
      <c r="AX27" s="324">
        <v>8409908.8099999987</v>
      </c>
      <c r="AY27" s="469">
        <v>5.994118524948653E-2</v>
      </c>
      <c r="AZ27" s="324">
        <v>161358551.87000027</v>
      </c>
      <c r="BA27" s="469">
        <v>6.8222264352873999E-2</v>
      </c>
      <c r="BB27" s="226"/>
      <c r="BC27" s="2044">
        <v>125444364.88000004</v>
      </c>
      <c r="BD27" s="226"/>
      <c r="BE27" s="324">
        <v>12250388.11000002</v>
      </c>
      <c r="BF27" s="469">
        <v>6.1232709694974415E-2</v>
      </c>
      <c r="BG27" s="324">
        <v>10166304.649999999</v>
      </c>
      <c r="BH27" s="469">
        <v>6.0740355258231425E-2</v>
      </c>
      <c r="BI27" s="324">
        <v>8520577.7299999911</v>
      </c>
      <c r="BJ27" s="469">
        <v>5.8724106300130322E-2</v>
      </c>
      <c r="BK27" s="324">
        <v>11171124.079999987</v>
      </c>
      <c r="BL27" s="469">
        <v>5.9921266503826565E-2</v>
      </c>
      <c r="BM27" s="324">
        <v>12343712.210000018</v>
      </c>
      <c r="BN27" s="469">
        <v>6.0096883871745437E-2</v>
      </c>
      <c r="BO27" s="324">
        <v>7461347.9099999927</v>
      </c>
      <c r="BP27" s="469">
        <v>6.1038384793959788E-2</v>
      </c>
      <c r="BQ27" s="324">
        <v>9773499.8300000094</v>
      </c>
      <c r="BR27" s="469">
        <v>5.8454560089594779E-2</v>
      </c>
      <c r="BS27" s="324">
        <v>9220123.299999997</v>
      </c>
      <c r="BT27" s="469">
        <v>6.0045669758364284E-2</v>
      </c>
      <c r="BU27" s="324">
        <v>10583430.010000002</v>
      </c>
      <c r="BV27" s="469">
        <v>5.8951437962854493E-2</v>
      </c>
      <c r="BW27" s="324">
        <v>11861321.770000005</v>
      </c>
      <c r="BX27" s="469">
        <v>6.1906232094458155E-2</v>
      </c>
      <c r="BY27" s="324">
        <v>12418891.980000017</v>
      </c>
      <c r="BZ27" s="469">
        <v>5.7290363448095884E-2</v>
      </c>
      <c r="CA27" s="324">
        <v>9673643.3000000007</v>
      </c>
      <c r="CB27" s="469">
        <v>6.8023635273333022E-2</v>
      </c>
      <c r="CC27" s="324">
        <v>125444364.88000004</v>
      </c>
      <c r="CD27" s="469">
        <v>6.0383565730854329E-2</v>
      </c>
      <c r="CE27" s="221"/>
    </row>
    <row r="28" spans="1:83">
      <c r="A28" s="2043" t="s">
        <v>222</v>
      </c>
      <c r="B28" s="1912"/>
      <c r="C28" s="2044">
        <v>3988747.74</v>
      </c>
      <c r="D28" s="787">
        <v>2.8429590926421805E-2</v>
      </c>
      <c r="E28" s="2044">
        <v>46049772.149999999</v>
      </c>
      <c r="F28" s="787">
        <v>1.9469806171401344E-2</v>
      </c>
      <c r="G28" s="2046"/>
      <c r="H28" s="2044">
        <v>3907994.03</v>
      </c>
      <c r="I28" s="787">
        <v>2.7480438579648978E-2</v>
      </c>
      <c r="J28" s="2051">
        <v>39192555.930000007</v>
      </c>
      <c r="K28" s="787">
        <v>1.8865624449716924E-2</v>
      </c>
      <c r="L28" s="2046"/>
      <c r="M28" s="2044">
        <v>-80753.710000000428</v>
      </c>
      <c r="N28" s="787">
        <v>-2.0245379067265964E-2</v>
      </c>
      <c r="O28" s="2044">
        <v>-6857216.2199999914</v>
      </c>
      <c r="P28" s="787">
        <v>-0.14890879802105583</v>
      </c>
      <c r="Q28" s="2046"/>
      <c r="R28" s="2044">
        <v>4131097.2325482122</v>
      </c>
      <c r="S28" s="787">
        <v>2.8429590926421801E-2</v>
      </c>
      <c r="T28" s="2044"/>
      <c r="U28" s="787" t="s">
        <v>220</v>
      </c>
      <c r="V28" s="2046"/>
      <c r="W28" s="2044"/>
      <c r="X28" s="787" t="s">
        <v>220</v>
      </c>
      <c r="Y28" s="2044"/>
      <c r="Z28" s="787" t="s">
        <v>220</v>
      </c>
      <c r="AA28" s="2017"/>
      <c r="AB28" s="324">
        <v>4905267.84</v>
      </c>
      <c r="AC28" s="469">
        <v>2.7957552463254688E-2</v>
      </c>
      <c r="AD28" s="324">
        <v>3845062.57</v>
      </c>
      <c r="AE28" s="469">
        <v>2.2563761610696377E-2</v>
      </c>
      <c r="AF28" s="324">
        <v>3882323.8</v>
      </c>
      <c r="AG28" s="469">
        <v>1.9872819056969318E-2</v>
      </c>
      <c r="AH28" s="324">
        <v>3705717.27</v>
      </c>
      <c r="AI28" s="469">
        <v>1.8386496324602559E-2</v>
      </c>
      <c r="AJ28" s="2052">
        <v>2096372.53</v>
      </c>
      <c r="AK28" s="469">
        <v>1.1600246279288715E-2</v>
      </c>
      <c r="AL28" s="324">
        <v>5316466.33</v>
      </c>
      <c r="AM28" s="469">
        <v>2.9753854093624441E-2</v>
      </c>
      <c r="AN28" s="324">
        <v>3645226.06</v>
      </c>
      <c r="AO28" s="469">
        <v>1.6848083867000301E-2</v>
      </c>
      <c r="AP28" s="324">
        <v>3293099.86</v>
      </c>
      <c r="AQ28" s="469">
        <v>1.8128510503722765E-2</v>
      </c>
      <c r="AR28" s="324">
        <v>4103476.81</v>
      </c>
      <c r="AS28" s="469">
        <v>2.2794022668064805E-2</v>
      </c>
      <c r="AT28" s="324">
        <v>2788654.8</v>
      </c>
      <c r="AU28" s="469">
        <v>9.3701857068171322E-3</v>
      </c>
      <c r="AV28" s="324">
        <v>4479356.54</v>
      </c>
      <c r="AW28" s="469">
        <v>1.8129563745304951E-2</v>
      </c>
      <c r="AX28" s="324">
        <v>3988747.74</v>
      </c>
      <c r="AY28" s="469">
        <v>2.8429590926421805E-2</v>
      </c>
      <c r="AZ28" s="324">
        <v>46049772.149999999</v>
      </c>
      <c r="BA28" s="469">
        <v>1.9469806171401344E-2</v>
      </c>
      <c r="BB28" s="226"/>
      <c r="BC28" s="2044">
        <v>39192555.930000007</v>
      </c>
      <c r="BD28" s="226" t="s">
        <v>223</v>
      </c>
      <c r="BE28" s="2053">
        <v>3941251</v>
      </c>
      <c r="BF28" s="469">
        <v>1.9700067961195982E-2</v>
      </c>
      <c r="BG28" s="2053">
        <v>3357311.11</v>
      </c>
      <c r="BH28" s="469">
        <v>2.0058839131267554E-2</v>
      </c>
      <c r="BI28" s="2053">
        <v>3571787.97</v>
      </c>
      <c r="BJ28" s="469">
        <v>2.4616881985983233E-2</v>
      </c>
      <c r="BK28" s="2053">
        <v>4258877.3600000003</v>
      </c>
      <c r="BL28" s="469">
        <v>2.2844372998466742E-2</v>
      </c>
      <c r="BM28" s="324">
        <v>2402195.94</v>
      </c>
      <c r="BN28" s="469">
        <v>1.1695386929582196E-2</v>
      </c>
      <c r="BO28" s="324">
        <v>2895361.8</v>
      </c>
      <c r="BP28" s="469">
        <v>2.3685828592615806E-2</v>
      </c>
      <c r="BQ28" s="324">
        <v>3316239.41</v>
      </c>
      <c r="BR28" s="469">
        <v>1.9834176010143457E-2</v>
      </c>
      <c r="BS28" s="324">
        <v>2838163.18</v>
      </c>
      <c r="BT28" s="469">
        <v>1.8483419741971246E-2</v>
      </c>
      <c r="BU28" s="324">
        <v>2883451.53</v>
      </c>
      <c r="BV28" s="469">
        <v>1.6061297124758216E-2</v>
      </c>
      <c r="BW28" s="324">
        <v>2945613.81</v>
      </c>
      <c r="BX28" s="469">
        <v>1.5373653604416221E-2</v>
      </c>
      <c r="BY28" s="324">
        <v>2874308.79</v>
      </c>
      <c r="BZ28" s="469">
        <v>1.325965275375207E-2</v>
      </c>
      <c r="CA28" s="324">
        <v>3907994.03</v>
      </c>
      <c r="CB28" s="469">
        <v>2.7480438579648978E-2</v>
      </c>
      <c r="CC28" s="324">
        <v>39192555.930000007</v>
      </c>
      <c r="CD28" s="469">
        <v>1.8865624449716924E-2</v>
      </c>
      <c r="CE28" s="221"/>
    </row>
    <row r="29" spans="1:83">
      <c r="A29" s="2043" t="s">
        <v>224</v>
      </c>
      <c r="B29" s="1912"/>
      <c r="C29" s="2044">
        <v>1704234.1800000002</v>
      </c>
      <c r="D29" s="787">
        <v>1.2146839995508441E-2</v>
      </c>
      <c r="E29" s="2044">
        <v>22429477.800000001</v>
      </c>
      <c r="F29" s="787">
        <v>9.483164951810721E-3</v>
      </c>
      <c r="G29" s="2046"/>
      <c r="H29" s="2044">
        <v>622210.00999999989</v>
      </c>
      <c r="I29" s="787">
        <v>4.3752891719355501E-3</v>
      </c>
      <c r="J29" s="2044">
        <v>19731060.940000001</v>
      </c>
      <c r="K29" s="787">
        <v>9.4976909991110799E-3</v>
      </c>
      <c r="L29" s="2046"/>
      <c r="M29" s="2044">
        <v>-1082024.1700000004</v>
      </c>
      <c r="N29" s="787">
        <v>-0.63490345558026551</v>
      </c>
      <c r="O29" s="2044">
        <v>-2698416.8599999994</v>
      </c>
      <c r="P29" s="787">
        <v>-0.12030671797450404</v>
      </c>
      <c r="Q29" s="2046"/>
      <c r="R29" s="2044">
        <v>1765054.4891595657</v>
      </c>
      <c r="S29" s="787">
        <v>1.2146839995508441E-2</v>
      </c>
      <c r="T29" s="2044"/>
      <c r="U29" s="787" t="s">
        <v>220</v>
      </c>
      <c r="V29" s="2046"/>
      <c r="W29" s="2044"/>
      <c r="X29" s="787" t="s">
        <v>220</v>
      </c>
      <c r="Y29" s="2044"/>
      <c r="Z29" s="787" t="s">
        <v>220</v>
      </c>
      <c r="AA29" s="2017"/>
      <c r="AB29" s="324">
        <v>2799393.63</v>
      </c>
      <c r="AC29" s="469">
        <v>1.5955131672489058E-2</v>
      </c>
      <c r="AD29" s="324">
        <v>1200831.21</v>
      </c>
      <c r="AE29" s="469">
        <v>7.0467693734107637E-3</v>
      </c>
      <c r="AF29" s="324">
        <v>1480945.85</v>
      </c>
      <c r="AG29" s="469">
        <v>7.5806579838136184E-3</v>
      </c>
      <c r="AH29" s="324">
        <v>2101756.63</v>
      </c>
      <c r="AI29" s="469">
        <v>1.0428194526751918E-2</v>
      </c>
      <c r="AJ29" s="324">
        <v>2171789.5700000003</v>
      </c>
      <c r="AK29" s="469">
        <v>1.201756535074925E-2</v>
      </c>
      <c r="AL29" s="324">
        <v>1461238.55</v>
      </c>
      <c r="AM29" s="469">
        <v>8.1778903342888919E-3</v>
      </c>
      <c r="AN29" s="324">
        <v>2066009.28</v>
      </c>
      <c r="AO29" s="469">
        <v>9.5490093197240309E-3</v>
      </c>
      <c r="AP29" s="324">
        <v>1927413.96</v>
      </c>
      <c r="AQ29" s="469">
        <v>1.0610411376617621E-2</v>
      </c>
      <c r="AR29" s="324">
        <v>1461762.3</v>
      </c>
      <c r="AS29" s="469">
        <v>8.119807798188227E-3</v>
      </c>
      <c r="AT29" s="324">
        <v>2242193.0099999998</v>
      </c>
      <c r="AU29" s="469">
        <v>7.5340142115213693E-3</v>
      </c>
      <c r="AV29" s="324">
        <v>1811909.63</v>
      </c>
      <c r="AW29" s="469">
        <v>7.3334486425625997E-3</v>
      </c>
      <c r="AX29" s="324">
        <v>1704234.1800000002</v>
      </c>
      <c r="AY29" s="469">
        <v>1.2146839995508441E-2</v>
      </c>
      <c r="AZ29" s="324">
        <v>22429477.800000001</v>
      </c>
      <c r="BA29" s="469">
        <v>9.483164951810721E-3</v>
      </c>
      <c r="BB29" s="226"/>
      <c r="BC29" s="2044">
        <v>19731060.940000001</v>
      </c>
      <c r="BD29" s="226"/>
      <c r="BE29" s="324">
        <v>2074531.64</v>
      </c>
      <c r="BF29" s="469">
        <v>1.0369401567078919E-2</v>
      </c>
      <c r="BG29" s="324">
        <v>1662105</v>
      </c>
      <c r="BH29" s="469">
        <v>9.9305353963087019E-3</v>
      </c>
      <c r="BI29" s="324">
        <v>1356223.12</v>
      </c>
      <c r="BJ29" s="469">
        <v>9.3471350405220106E-3</v>
      </c>
      <c r="BK29" s="324">
        <v>1754868</v>
      </c>
      <c r="BL29" s="469">
        <v>9.4130109337248746E-3</v>
      </c>
      <c r="BM29" s="324">
        <v>1945505</v>
      </c>
      <c r="BN29" s="469">
        <v>9.4719308152842897E-3</v>
      </c>
      <c r="BO29" s="324">
        <v>1132011</v>
      </c>
      <c r="BP29" s="469">
        <v>9.2605416397203329E-3</v>
      </c>
      <c r="BQ29" s="324">
        <v>1609074</v>
      </c>
      <c r="BR29" s="469">
        <v>9.6237493689713943E-3</v>
      </c>
      <c r="BS29" s="2052">
        <v>1391351</v>
      </c>
      <c r="BT29" s="469">
        <v>9.0611155562279663E-3</v>
      </c>
      <c r="BU29" s="2052">
        <v>4197222</v>
      </c>
      <c r="BV29" s="469">
        <v>2.337921374408258E-2</v>
      </c>
      <c r="BW29" s="2052">
        <v>496454</v>
      </c>
      <c r="BX29" s="469">
        <v>2.5910768752563837E-3</v>
      </c>
      <c r="BY29" s="324">
        <v>1489506.1700000002</v>
      </c>
      <c r="BZ29" s="469">
        <v>6.8713336080954614E-3</v>
      </c>
      <c r="CA29" s="324">
        <v>622210.00999999989</v>
      </c>
      <c r="CB29" s="469">
        <v>4.3752891719355501E-3</v>
      </c>
      <c r="CC29" s="324">
        <v>19731060.940000001</v>
      </c>
      <c r="CD29" s="469">
        <v>9.4976909991110799E-3</v>
      </c>
      <c r="CE29" s="221"/>
    </row>
    <row r="30" spans="1:83">
      <c r="A30" s="2043" t="s">
        <v>225</v>
      </c>
      <c r="B30" s="1912"/>
      <c r="C30" s="2044">
        <v>301320</v>
      </c>
      <c r="D30" s="787">
        <v>2.1476425425563305E-3</v>
      </c>
      <c r="E30" s="2044">
        <v>3682800</v>
      </c>
      <c r="F30" s="787">
        <v>1.5570848414727034E-3</v>
      </c>
      <c r="G30" s="2046"/>
      <c r="H30" s="2044">
        <v>301320</v>
      </c>
      <c r="I30" s="787">
        <v>2.1188378716176879E-3</v>
      </c>
      <c r="J30" s="2044">
        <v>3615840</v>
      </c>
      <c r="K30" s="787">
        <v>1.7405111223697737E-3</v>
      </c>
      <c r="L30" s="2046"/>
      <c r="M30" s="2044">
        <v>0</v>
      </c>
      <c r="N30" s="787">
        <v>0</v>
      </c>
      <c r="O30" s="2044">
        <v>-66960</v>
      </c>
      <c r="P30" s="787">
        <v>-1.8181818181818181E-2</v>
      </c>
      <c r="Q30" s="2046"/>
      <c r="R30" s="2044">
        <v>312073.43739201396</v>
      </c>
      <c r="S30" s="787">
        <v>2.1476425425563301E-3</v>
      </c>
      <c r="T30" s="2044"/>
      <c r="U30" s="787" t="s">
        <v>220</v>
      </c>
      <c r="V30" s="2046"/>
      <c r="W30" s="2044"/>
      <c r="X30" s="787" t="s">
        <v>220</v>
      </c>
      <c r="Y30" s="2044"/>
      <c r="Z30" s="787" t="s">
        <v>220</v>
      </c>
      <c r="AA30" s="2017"/>
      <c r="AB30" s="324">
        <v>279000</v>
      </c>
      <c r="AC30" s="469">
        <v>1.5901592719650673E-3</v>
      </c>
      <c r="AD30" s="324">
        <v>1182960</v>
      </c>
      <c r="AE30" s="469">
        <v>6.9418967699631969E-3</v>
      </c>
      <c r="AF30" s="324">
        <v>279000</v>
      </c>
      <c r="AG30" s="469">
        <v>1.4281437619640175E-3</v>
      </c>
      <c r="AH30" s="324">
        <v>-1372680</v>
      </c>
      <c r="AI30" s="469">
        <v>-6.8107666980366903E-3</v>
      </c>
      <c r="AJ30" s="324">
        <v>1205280</v>
      </c>
      <c r="AK30" s="469">
        <v>6.6693989905988234E-3</v>
      </c>
      <c r="AL30" s="324">
        <v>301320</v>
      </c>
      <c r="AM30" s="469">
        <v>1.6863515649295792E-3</v>
      </c>
      <c r="AN30" s="324">
        <v>301320</v>
      </c>
      <c r="AO30" s="469">
        <v>1.3926885595689313E-3</v>
      </c>
      <c r="AP30" s="324">
        <v>301320</v>
      </c>
      <c r="AQ30" s="469">
        <v>1.6587662133579345E-3</v>
      </c>
      <c r="AR30" s="324">
        <v>301320</v>
      </c>
      <c r="AS30" s="469">
        <v>1.6737745156993557E-3</v>
      </c>
      <c r="AT30" s="324">
        <v>301320</v>
      </c>
      <c r="AU30" s="469">
        <v>1.0124682184321052E-3</v>
      </c>
      <c r="AV30" s="324">
        <v>301320</v>
      </c>
      <c r="AW30" s="469">
        <v>1.2195501963179933E-3</v>
      </c>
      <c r="AX30" s="324">
        <v>301320</v>
      </c>
      <c r="AY30" s="469">
        <v>2.1476425425563305E-3</v>
      </c>
      <c r="AZ30" s="324">
        <v>3682800</v>
      </c>
      <c r="BA30" s="469">
        <v>1.5570848414727034E-3</v>
      </c>
      <c r="BB30" s="226"/>
      <c r="BC30" s="2044">
        <v>3615840</v>
      </c>
      <c r="BD30" s="226"/>
      <c r="BE30" s="324">
        <v>301320</v>
      </c>
      <c r="BF30" s="469">
        <v>1.506126983048675E-3</v>
      </c>
      <c r="BG30" s="324">
        <v>301320</v>
      </c>
      <c r="BH30" s="469">
        <v>1.8002887456663318E-3</v>
      </c>
      <c r="BI30" s="324">
        <v>301320</v>
      </c>
      <c r="BJ30" s="469">
        <v>2.0767075040057509E-3</v>
      </c>
      <c r="BK30" s="324">
        <v>301320</v>
      </c>
      <c r="BL30" s="469">
        <v>1.6162631346346159E-3</v>
      </c>
      <c r="BM30" s="324">
        <v>301320</v>
      </c>
      <c r="BN30" s="469">
        <v>1.4670135482877003E-3</v>
      </c>
      <c r="BO30" s="324">
        <v>301320</v>
      </c>
      <c r="BP30" s="469">
        <v>2.4649817067860036E-3</v>
      </c>
      <c r="BQ30" s="324">
        <v>301320</v>
      </c>
      <c r="BR30" s="469">
        <v>1.8021720317763265E-3</v>
      </c>
      <c r="BS30" s="324">
        <v>301320</v>
      </c>
      <c r="BT30" s="469">
        <v>1.9623339756845042E-3</v>
      </c>
      <c r="BU30" s="324">
        <v>301320</v>
      </c>
      <c r="BV30" s="469">
        <v>1.6784017346156488E-3</v>
      </c>
      <c r="BW30" s="324">
        <v>301320</v>
      </c>
      <c r="BX30" s="469">
        <v>1.572639729063022E-3</v>
      </c>
      <c r="BY30" s="324">
        <v>301320</v>
      </c>
      <c r="BZ30" s="469">
        <v>1.3900380438110734E-3</v>
      </c>
      <c r="CA30" s="324">
        <v>301320</v>
      </c>
      <c r="CB30" s="469">
        <v>2.1188378716176879E-3</v>
      </c>
      <c r="CC30" s="324">
        <v>3615840</v>
      </c>
      <c r="CD30" s="469">
        <v>1.7405111223697737E-3</v>
      </c>
      <c r="CE30" s="221"/>
    </row>
    <row r="31" spans="1:83">
      <c r="A31" s="2043" t="s">
        <v>226</v>
      </c>
      <c r="B31" s="1912"/>
      <c r="C31" s="2044">
        <v>3550678.82</v>
      </c>
      <c r="D31" s="787">
        <v>2.5307277607811336E-2</v>
      </c>
      <c r="E31" s="2044">
        <v>49826242.520000003</v>
      </c>
      <c r="F31" s="787">
        <v>2.1066494769043848E-2</v>
      </c>
      <c r="G31" s="2046"/>
      <c r="H31" s="2044">
        <v>911038.14000000013</v>
      </c>
      <c r="I31" s="787">
        <v>6.4062860531001508E-3</v>
      </c>
      <c r="J31" s="2044">
        <v>36764142.070000008</v>
      </c>
      <c r="K31" s="787">
        <v>1.7696689614921438E-2</v>
      </c>
      <c r="L31" s="2046"/>
      <c r="M31" s="2044">
        <v>-2639640.6799999997</v>
      </c>
      <c r="N31" s="787">
        <v>-0.7434186007282968</v>
      </c>
      <c r="O31" s="2044">
        <v>-13062100.449999996</v>
      </c>
      <c r="P31" s="787">
        <v>-0.26215302999733392</v>
      </c>
      <c r="Q31" s="2046"/>
      <c r="R31" s="2044">
        <v>3677394.6118160761</v>
      </c>
      <c r="S31" s="787">
        <v>2.5307277607811332E-2</v>
      </c>
      <c r="T31" s="2044"/>
      <c r="U31" s="787" t="s">
        <v>220</v>
      </c>
      <c r="V31" s="2046"/>
      <c r="W31" s="2044"/>
      <c r="X31" s="787" t="s">
        <v>220</v>
      </c>
      <c r="Y31" s="2044"/>
      <c r="Z31" s="787" t="s">
        <v>220</v>
      </c>
      <c r="AA31" s="2017"/>
      <c r="AB31" s="324">
        <v>7141994</v>
      </c>
      <c r="AC31" s="469">
        <v>4.0705763367092758E-2</v>
      </c>
      <c r="AD31" s="324">
        <v>5000000</v>
      </c>
      <c r="AE31" s="469">
        <v>2.9341215129688226E-2</v>
      </c>
      <c r="AF31" s="324">
        <v>3815211.94</v>
      </c>
      <c r="AG31" s="469">
        <v>1.9529287213912679E-2</v>
      </c>
      <c r="AH31" s="324">
        <v>10145158.85</v>
      </c>
      <c r="AI31" s="469">
        <v>5.0336793747903522E-2</v>
      </c>
      <c r="AJ31" s="324">
        <v>7512089.8799999999</v>
      </c>
      <c r="AK31" s="469">
        <v>4.1568037852581674E-2</v>
      </c>
      <c r="AL31" s="324">
        <v>4072949.14</v>
      </c>
      <c r="AM31" s="469">
        <v>2.2794451600018532E-2</v>
      </c>
      <c r="AN31" s="324">
        <v>-868286</v>
      </c>
      <c r="AO31" s="469">
        <v>-4.0131819282950652E-3</v>
      </c>
      <c r="AP31" s="324">
        <v>-2173986.3200000003</v>
      </c>
      <c r="AQ31" s="469">
        <v>-1.1967791902025592E-2</v>
      </c>
      <c r="AR31" s="324">
        <v>3316353.3200000003</v>
      </c>
      <c r="AS31" s="469">
        <v>1.8421703411890849E-2</v>
      </c>
      <c r="AT31" s="324">
        <v>3979053.14</v>
      </c>
      <c r="AU31" s="469">
        <v>1.3370054572223795E-2</v>
      </c>
      <c r="AV31" s="324">
        <v>4335025.75</v>
      </c>
      <c r="AW31" s="469">
        <v>1.7545405231833455E-2</v>
      </c>
      <c r="AX31" s="324">
        <v>3550678.82</v>
      </c>
      <c r="AY31" s="469">
        <v>2.5307277607811336E-2</v>
      </c>
      <c r="AZ31" s="324">
        <v>49826242.520000003</v>
      </c>
      <c r="BA31" s="469">
        <v>2.1066494769043848E-2</v>
      </c>
      <c r="BB31" s="226"/>
      <c r="BC31" s="2044">
        <v>36764142.070000008</v>
      </c>
      <c r="BD31" s="226"/>
      <c r="BE31" s="324">
        <v>4275983.8099999996</v>
      </c>
      <c r="BF31" s="469">
        <v>2.1373206542281555E-2</v>
      </c>
      <c r="BG31" s="324">
        <v>3442709</v>
      </c>
      <c r="BH31" s="469">
        <v>2.0569063677499638E-2</v>
      </c>
      <c r="BI31" s="324">
        <v>3877968.6600000015</v>
      </c>
      <c r="BJ31" s="469">
        <v>2.6727089527814715E-2</v>
      </c>
      <c r="BK31" s="324">
        <v>3725834.9999999995</v>
      </c>
      <c r="BL31" s="469">
        <v>1.9985164463797171E-2</v>
      </c>
      <c r="BM31" s="324">
        <v>3025759.0000000009</v>
      </c>
      <c r="BN31" s="469">
        <v>1.4731280521881869E-2</v>
      </c>
      <c r="BO31" s="324">
        <v>2816519</v>
      </c>
      <c r="BP31" s="469">
        <v>2.3040846315595408E-2</v>
      </c>
      <c r="BQ31" s="324">
        <v>2879198</v>
      </c>
      <c r="BR31" s="469">
        <v>1.7220264534535828E-2</v>
      </c>
      <c r="BS31" s="324">
        <v>3070447.9999999995</v>
      </c>
      <c r="BT31" s="469">
        <v>1.9996164977341479E-2</v>
      </c>
      <c r="BU31" s="324">
        <v>2833837</v>
      </c>
      <c r="BV31" s="469">
        <v>1.5784936069354862E-2</v>
      </c>
      <c r="BW31" s="324">
        <v>3000810.96</v>
      </c>
      <c r="BX31" s="469">
        <v>1.566173680838891E-2</v>
      </c>
      <c r="BY31" s="324">
        <v>2904035.5</v>
      </c>
      <c r="BZ31" s="469">
        <v>1.3396786889612081E-2</v>
      </c>
      <c r="CA31" s="324">
        <v>911038.14000000013</v>
      </c>
      <c r="CB31" s="469">
        <v>6.4062860531001508E-3</v>
      </c>
      <c r="CC31" s="324">
        <v>36764142.070000008</v>
      </c>
      <c r="CD31" s="469">
        <v>1.7696689614921438E-2</v>
      </c>
      <c r="CE31" s="221"/>
    </row>
    <row r="32" spans="1:83">
      <c r="A32" s="2043" t="s">
        <v>227</v>
      </c>
      <c r="B32" s="1912"/>
      <c r="C32" s="2044">
        <v>0</v>
      </c>
      <c r="D32" s="787">
        <v>0</v>
      </c>
      <c r="E32" s="2044">
        <v>2430000</v>
      </c>
      <c r="F32" s="787">
        <v>1.0274020214995844E-3</v>
      </c>
      <c r="G32" s="2046"/>
      <c r="H32" s="2044">
        <v>0</v>
      </c>
      <c r="I32" s="787">
        <v>0</v>
      </c>
      <c r="J32" s="2044">
        <v>3240000</v>
      </c>
      <c r="K32" s="787">
        <v>1.5595977799012311E-3</v>
      </c>
      <c r="L32" s="2046"/>
      <c r="M32" s="2044">
        <v>0</v>
      </c>
      <c r="N32" s="787">
        <v>0</v>
      </c>
      <c r="O32" s="2044">
        <v>810000</v>
      </c>
      <c r="P32" s="787">
        <v>0.33333333333333331</v>
      </c>
      <c r="Q32" s="2046"/>
      <c r="R32" s="2044">
        <v>0</v>
      </c>
      <c r="S32" s="787">
        <v>0</v>
      </c>
      <c r="T32" s="2044"/>
      <c r="U32" s="787" t="s">
        <v>220</v>
      </c>
      <c r="V32" s="2046"/>
      <c r="W32" s="2044"/>
      <c r="X32" s="787" t="s">
        <v>220</v>
      </c>
      <c r="Y32" s="2044"/>
      <c r="Z32" s="787" t="s">
        <v>220</v>
      </c>
      <c r="AA32" s="2017"/>
      <c r="AB32" s="324">
        <v>810000</v>
      </c>
      <c r="AC32" s="469">
        <v>4.6165914347372919E-3</v>
      </c>
      <c r="AD32" s="324">
        <v>810000</v>
      </c>
      <c r="AE32" s="469">
        <v>4.7532768510094928E-3</v>
      </c>
      <c r="AF32" s="324">
        <v>0</v>
      </c>
      <c r="AG32" s="469">
        <v>0</v>
      </c>
      <c r="AH32" s="324">
        <v>0</v>
      </c>
      <c r="AI32" s="469">
        <v>0</v>
      </c>
      <c r="AJ32" s="324">
        <v>0</v>
      </c>
      <c r="AK32" s="469">
        <v>0</v>
      </c>
      <c r="AL32" s="324">
        <v>0</v>
      </c>
      <c r="AM32" s="469">
        <v>0</v>
      </c>
      <c r="AN32" s="324">
        <v>0</v>
      </c>
      <c r="AO32" s="469">
        <v>0</v>
      </c>
      <c r="AP32" s="324">
        <v>0</v>
      </c>
      <c r="AQ32" s="469">
        <v>0</v>
      </c>
      <c r="AR32" s="324">
        <v>0</v>
      </c>
      <c r="AS32" s="469">
        <v>0</v>
      </c>
      <c r="AT32" s="324">
        <v>810000</v>
      </c>
      <c r="AU32" s="469">
        <v>2.721688759226089E-3</v>
      </c>
      <c r="AV32" s="324">
        <v>0</v>
      </c>
      <c r="AW32" s="469">
        <v>0</v>
      </c>
      <c r="AX32" s="324">
        <v>0</v>
      </c>
      <c r="AY32" s="469">
        <v>0</v>
      </c>
      <c r="AZ32" s="324">
        <v>2430000</v>
      </c>
      <c r="BA32" s="469">
        <v>1.0274020214995844E-3</v>
      </c>
      <c r="BB32" s="226"/>
      <c r="BC32" s="2044">
        <v>3240000</v>
      </c>
      <c r="BD32" s="226"/>
      <c r="BE32" s="324">
        <v>1620000</v>
      </c>
      <c r="BF32" s="469">
        <v>8.097456898111156E-3</v>
      </c>
      <c r="BG32" s="324">
        <v>0</v>
      </c>
      <c r="BH32" s="469">
        <v>0</v>
      </c>
      <c r="BI32" s="324">
        <v>0</v>
      </c>
      <c r="BJ32" s="469">
        <v>0</v>
      </c>
      <c r="BK32" s="324">
        <v>0</v>
      </c>
      <c r="BL32" s="469">
        <v>0</v>
      </c>
      <c r="BM32" s="324">
        <v>0</v>
      </c>
      <c r="BN32" s="469">
        <v>0</v>
      </c>
      <c r="BO32" s="324">
        <v>0</v>
      </c>
      <c r="BP32" s="469">
        <v>0</v>
      </c>
      <c r="BQ32" s="324">
        <v>0</v>
      </c>
      <c r="BR32" s="469">
        <v>0</v>
      </c>
      <c r="BS32" s="324">
        <v>0</v>
      </c>
      <c r="BT32" s="469">
        <v>0</v>
      </c>
      <c r="BU32" s="324">
        <v>0</v>
      </c>
      <c r="BV32" s="469">
        <v>0</v>
      </c>
      <c r="BW32" s="324">
        <v>810000</v>
      </c>
      <c r="BX32" s="469">
        <v>4.2275261533952198E-3</v>
      </c>
      <c r="BY32" s="324">
        <v>810000</v>
      </c>
      <c r="BZ32" s="469">
        <v>3.7366614080942833E-3</v>
      </c>
      <c r="CA32" s="324">
        <v>0</v>
      </c>
      <c r="CB32" s="469">
        <v>0</v>
      </c>
      <c r="CC32" s="324">
        <v>3240000</v>
      </c>
      <c r="CD32" s="469">
        <v>1.5595977799012311E-3</v>
      </c>
      <c r="CE32" s="221"/>
    </row>
    <row r="33" spans="1:83">
      <c r="A33" s="2043" t="s">
        <v>217</v>
      </c>
      <c r="B33" s="1912"/>
      <c r="C33" s="2044">
        <v>2321883.2799999998</v>
      </c>
      <c r="D33" s="787">
        <v>1.6549101655974487E-2</v>
      </c>
      <c r="E33" s="2044">
        <v>10213673.33</v>
      </c>
      <c r="F33" s="787">
        <v>4.3183327679746468E-3</v>
      </c>
      <c r="G33" s="2046"/>
      <c r="H33" s="2044">
        <v>745579.4500000003</v>
      </c>
      <c r="I33" s="787">
        <v>5.2428049082699022E-3</v>
      </c>
      <c r="J33" s="2044">
        <v>35334966.530000001</v>
      </c>
      <c r="K33" s="787">
        <v>1.7008745479343303E-2</v>
      </c>
      <c r="L33" s="2046"/>
      <c r="M33" s="2044">
        <v>-1576303.8299999996</v>
      </c>
      <c r="N33" s="787">
        <v>-0.67889021105315839</v>
      </c>
      <c r="O33" s="2044">
        <v>25121293.200000003</v>
      </c>
      <c r="P33" s="787">
        <v>2.4595747669168899</v>
      </c>
      <c r="Q33" s="2046"/>
      <c r="R33" s="2044">
        <v>2404746.1051793573</v>
      </c>
      <c r="S33" s="787">
        <v>1.6549101655974483E-2</v>
      </c>
      <c r="T33" s="2044"/>
      <c r="U33" s="787" t="s">
        <v>220</v>
      </c>
      <c r="V33" s="2046"/>
      <c r="W33" s="2044"/>
      <c r="X33" s="787" t="s">
        <v>220</v>
      </c>
      <c r="Y33" s="2044"/>
      <c r="Z33" s="787" t="s">
        <v>220</v>
      </c>
      <c r="AA33" s="2017"/>
      <c r="AB33" s="324">
        <v>272619.71000000002</v>
      </c>
      <c r="AC33" s="469">
        <v>1.5537948371932898E-3</v>
      </c>
      <c r="AD33" s="324">
        <v>252130.07</v>
      </c>
      <c r="AE33" s="469">
        <v>1.4795605249066704E-3</v>
      </c>
      <c r="AF33" s="324">
        <v>349536.37</v>
      </c>
      <c r="AG33" s="469">
        <v>1.7892049691578735E-3</v>
      </c>
      <c r="AH33" s="324">
        <v>286126.18</v>
      </c>
      <c r="AI33" s="469">
        <v>1.4196598319932189E-3</v>
      </c>
      <c r="AJ33" s="324">
        <v>839533.69</v>
      </c>
      <c r="AK33" s="469">
        <v>4.6455472128133762E-3</v>
      </c>
      <c r="AL33" s="324">
        <v>503251.39</v>
      </c>
      <c r="AM33" s="469">
        <v>2.8164700951794968E-3</v>
      </c>
      <c r="AN33" s="324">
        <v>363726.28</v>
      </c>
      <c r="AO33" s="469">
        <v>1.6811278009112101E-3</v>
      </c>
      <c r="AP33" s="324">
        <v>565350.55000000005</v>
      </c>
      <c r="AQ33" s="469">
        <v>3.1122540523142363E-3</v>
      </c>
      <c r="AR33" s="324">
        <v>328385.90999999997</v>
      </c>
      <c r="AS33" s="469">
        <v>1.8241204283577E-3</v>
      </c>
      <c r="AT33" s="324">
        <v>2496085.1</v>
      </c>
      <c r="AU33" s="469">
        <v>8.3871194552367027E-3</v>
      </c>
      <c r="AV33" s="324">
        <v>1635044.8</v>
      </c>
      <c r="AW33" s="469">
        <v>6.617613191386945E-3</v>
      </c>
      <c r="AX33" s="324">
        <v>2321883.2799999998</v>
      </c>
      <c r="AY33" s="469">
        <v>1.6549101655974487E-2</v>
      </c>
      <c r="AZ33" s="324">
        <v>10213673.33</v>
      </c>
      <c r="BA33" s="469">
        <v>4.3183327679746468E-3</v>
      </c>
      <c r="BB33" s="226"/>
      <c r="BC33" s="2044">
        <v>35334966.530000001</v>
      </c>
      <c r="BD33" s="226" t="s">
        <v>228</v>
      </c>
      <c r="BE33" s="324">
        <v>4515827.0999999996</v>
      </c>
      <c r="BF33" s="469">
        <v>2.2572046482452035E-2</v>
      </c>
      <c r="BG33" s="324">
        <v>2254623.7599999998</v>
      </c>
      <c r="BH33" s="469">
        <v>1.3470641778972217E-2</v>
      </c>
      <c r="BI33" s="324">
        <v>2226935.5599999991</v>
      </c>
      <c r="BJ33" s="469">
        <v>1.5348114258559828E-2</v>
      </c>
      <c r="BK33" s="324">
        <v>1748098.93</v>
      </c>
      <c r="BL33" s="469">
        <v>9.3767020319036835E-3</v>
      </c>
      <c r="BM33" s="324">
        <v>324686.65000000002</v>
      </c>
      <c r="BN33" s="469">
        <v>1.5807769630231869E-3</v>
      </c>
      <c r="BO33" s="324">
        <v>543972.17999999993</v>
      </c>
      <c r="BP33" s="469">
        <v>4.4500247998821947E-3</v>
      </c>
      <c r="BQ33" s="324">
        <v>544691.42000000004</v>
      </c>
      <c r="BR33" s="469">
        <v>3.2577580083384193E-3</v>
      </c>
      <c r="BS33" s="324">
        <v>384503.2900000001</v>
      </c>
      <c r="BT33" s="469">
        <v>2.5040616943099434E-3</v>
      </c>
      <c r="BU33" s="324">
        <v>1373669.8</v>
      </c>
      <c r="BV33" s="469">
        <v>7.651565694640686E-3</v>
      </c>
      <c r="BW33" s="324">
        <v>1823131.3699999999</v>
      </c>
      <c r="BX33" s="469">
        <v>9.5152290712966145E-3</v>
      </c>
      <c r="BY33" s="324">
        <v>18849247.020000003</v>
      </c>
      <c r="BZ33" s="469">
        <v>8.6954634458358257E-2</v>
      </c>
      <c r="CA33" s="324">
        <v>745579.4500000003</v>
      </c>
      <c r="CB33" s="469">
        <v>5.2428049082699022E-3</v>
      </c>
      <c r="CC33" s="324">
        <v>35334966.530000001</v>
      </c>
      <c r="CD33" s="469">
        <v>1.7008745479343303E-2</v>
      </c>
      <c r="CE33" s="221"/>
    </row>
    <row r="34" spans="1:83" hidden="1">
      <c r="A34" s="2054" t="s">
        <v>229</v>
      </c>
      <c r="B34" s="1912"/>
      <c r="C34" s="2051"/>
      <c r="D34" s="787"/>
      <c r="E34" s="2044"/>
      <c r="F34" s="787"/>
      <c r="G34" s="2046"/>
      <c r="H34" s="2044">
        <v>351257.61</v>
      </c>
      <c r="I34" s="787"/>
      <c r="J34" s="2044">
        <v>2760014.5900000003</v>
      </c>
      <c r="K34" s="787"/>
      <c r="L34" s="2055"/>
      <c r="M34" s="2044"/>
      <c r="N34" s="787"/>
      <c r="O34" s="2044"/>
      <c r="P34" s="787"/>
      <c r="Q34" s="2046"/>
      <c r="R34" s="2044">
        <v>0</v>
      </c>
      <c r="S34" s="787">
        <v>0</v>
      </c>
      <c r="T34" s="2044"/>
      <c r="U34" s="787" t="s">
        <v>220</v>
      </c>
      <c r="V34" s="2046"/>
      <c r="W34" s="2044"/>
      <c r="X34" s="787" t="s">
        <v>220</v>
      </c>
      <c r="Y34" s="2044"/>
      <c r="Z34" s="787" t="s">
        <v>220</v>
      </c>
      <c r="AA34" s="2017"/>
      <c r="AC34" s="469"/>
      <c r="AE34" s="469"/>
      <c r="AG34" s="469"/>
      <c r="AI34" s="469"/>
      <c r="AK34" s="469"/>
      <c r="AM34" s="469"/>
      <c r="AO34" s="469"/>
      <c r="AQ34" s="469"/>
      <c r="AS34" s="469"/>
      <c r="AU34" s="469"/>
      <c r="AW34" s="469"/>
      <c r="AY34" s="469"/>
      <c r="AZ34" s="324">
        <v>0</v>
      </c>
      <c r="BA34" s="469"/>
      <c r="BB34" s="226"/>
      <c r="BC34" s="2044"/>
      <c r="BD34" s="226"/>
      <c r="BE34" s="324">
        <v>249353.52</v>
      </c>
      <c r="BF34" s="469"/>
      <c r="BH34" s="469"/>
      <c r="BI34" s="324">
        <v>443363.55000000005</v>
      </c>
      <c r="BJ34" s="469"/>
      <c r="BK34" s="324">
        <v>217369.72</v>
      </c>
      <c r="BL34" s="469"/>
      <c r="BM34" s="324">
        <v>208090.81</v>
      </c>
      <c r="BN34" s="469"/>
      <c r="BO34" s="324">
        <v>246283.56</v>
      </c>
      <c r="BP34" s="469"/>
      <c r="BQ34" s="324">
        <v>226894.44</v>
      </c>
      <c r="BR34" s="469"/>
      <c r="BS34" s="324">
        <v>218448.26</v>
      </c>
      <c r="BT34" s="469"/>
      <c r="BU34" s="324">
        <v>169438.26</v>
      </c>
      <c r="BV34" s="469"/>
      <c r="BW34" s="324">
        <v>254024.39</v>
      </c>
      <c r="BX34" s="469"/>
      <c r="BY34" s="324">
        <v>175490.47</v>
      </c>
      <c r="BZ34" s="469"/>
      <c r="CA34" s="324">
        <v>351257.61</v>
      </c>
      <c r="CB34" s="469"/>
      <c r="CC34" s="324">
        <v>2760014.5900000003</v>
      </c>
      <c r="CD34" s="469"/>
      <c r="CE34" s="221"/>
    </row>
    <row r="35" spans="1:83" hidden="1">
      <c r="A35" s="2054" t="s">
        <v>230</v>
      </c>
      <c r="B35" s="1912"/>
      <c r="C35" s="2051"/>
      <c r="D35" s="787"/>
      <c r="E35" s="2044"/>
      <c r="F35" s="787"/>
      <c r="G35" s="2046"/>
      <c r="H35" s="2044">
        <v>80519.580000000016</v>
      </c>
      <c r="I35" s="787"/>
      <c r="J35" s="2044">
        <v>673284.77</v>
      </c>
      <c r="K35" s="787"/>
      <c r="L35" s="2055"/>
      <c r="M35" s="2044"/>
      <c r="N35" s="787"/>
      <c r="O35" s="2044"/>
      <c r="P35" s="787"/>
      <c r="Q35" s="2046"/>
      <c r="R35" s="2044">
        <v>0</v>
      </c>
      <c r="S35" s="787">
        <v>0</v>
      </c>
      <c r="T35" s="2044"/>
      <c r="U35" s="787" t="s">
        <v>220</v>
      </c>
      <c r="V35" s="2046"/>
      <c r="W35" s="2044"/>
      <c r="X35" s="787" t="s">
        <v>220</v>
      </c>
      <c r="Y35" s="2044"/>
      <c r="Z35" s="787" t="s">
        <v>220</v>
      </c>
      <c r="AA35" s="2017"/>
      <c r="AC35" s="469"/>
      <c r="AE35" s="469"/>
      <c r="AG35" s="469"/>
      <c r="AI35" s="469"/>
      <c r="AK35" s="469"/>
      <c r="AM35" s="469"/>
      <c r="AO35" s="469"/>
      <c r="AQ35" s="469"/>
      <c r="AS35" s="469"/>
      <c r="AU35" s="469"/>
      <c r="AW35" s="469"/>
      <c r="AY35" s="469"/>
      <c r="AZ35" s="324">
        <v>0</v>
      </c>
      <c r="BA35" s="469"/>
      <c r="BB35" s="226"/>
      <c r="BC35" s="2044"/>
      <c r="BD35" s="226"/>
      <c r="BE35" s="324">
        <v>-7780.47</v>
      </c>
      <c r="BF35" s="469"/>
      <c r="BG35" s="324">
        <v>64054.820000000007</v>
      </c>
      <c r="BH35" s="469"/>
      <c r="BI35" s="324">
        <v>30737.44999999999</v>
      </c>
      <c r="BJ35" s="469"/>
      <c r="BK35" s="324">
        <v>25995.609999999993</v>
      </c>
      <c r="BL35" s="469"/>
      <c r="BM35" s="324">
        <v>0</v>
      </c>
      <c r="BN35" s="469"/>
      <c r="BO35" s="324">
        <v>109768.72999999998</v>
      </c>
      <c r="BP35" s="469"/>
      <c r="BQ35" s="324">
        <v>159275.47</v>
      </c>
      <c r="BR35" s="469"/>
      <c r="BS35" s="324">
        <v>50171.520000000004</v>
      </c>
      <c r="BT35" s="469"/>
      <c r="BU35" s="324">
        <v>84382.59</v>
      </c>
      <c r="BV35" s="469"/>
      <c r="BW35" s="324">
        <v>63729.299999999996</v>
      </c>
      <c r="BX35" s="469"/>
      <c r="BY35" s="324">
        <v>12430.169999999996</v>
      </c>
      <c r="BZ35" s="469"/>
      <c r="CA35" s="324">
        <v>80519.580000000016</v>
      </c>
      <c r="CB35" s="469"/>
      <c r="CC35" s="324">
        <v>673284.77</v>
      </c>
      <c r="CD35" s="469"/>
      <c r="CE35" s="221"/>
    </row>
    <row r="36" spans="1:83" hidden="1">
      <c r="A36" s="2054" t="s">
        <v>231</v>
      </c>
      <c r="B36" s="1912"/>
      <c r="C36" s="2051"/>
      <c r="D36" s="787"/>
      <c r="E36" s="2044"/>
      <c r="F36" s="787"/>
      <c r="G36" s="2046"/>
      <c r="H36" s="2044">
        <v>9466.41</v>
      </c>
      <c r="I36" s="787"/>
      <c r="J36" s="2044">
        <v>107648.37</v>
      </c>
      <c r="K36" s="787"/>
      <c r="L36" s="2055"/>
      <c r="M36" s="2044"/>
      <c r="N36" s="787"/>
      <c r="O36" s="2044"/>
      <c r="P36" s="787"/>
      <c r="Q36" s="2046"/>
      <c r="R36" s="2044">
        <v>0</v>
      </c>
      <c r="S36" s="787">
        <v>0</v>
      </c>
      <c r="T36" s="2044"/>
      <c r="U36" s="787" t="s">
        <v>220</v>
      </c>
      <c r="V36" s="2046"/>
      <c r="W36" s="2044"/>
      <c r="X36" s="787" t="s">
        <v>220</v>
      </c>
      <c r="Y36" s="2044"/>
      <c r="Z36" s="787" t="s">
        <v>220</v>
      </c>
      <c r="AA36" s="2017"/>
      <c r="AC36" s="469"/>
      <c r="AE36" s="469"/>
      <c r="AG36" s="469"/>
      <c r="AI36" s="469"/>
      <c r="AK36" s="469"/>
      <c r="AM36" s="469"/>
      <c r="AO36" s="469"/>
      <c r="AQ36" s="469"/>
      <c r="AS36" s="469"/>
      <c r="AU36" s="469"/>
      <c r="AW36" s="469"/>
      <c r="AY36" s="469"/>
      <c r="AZ36" s="324">
        <v>0</v>
      </c>
      <c r="BA36" s="469"/>
      <c r="BB36" s="226"/>
      <c r="BC36" s="2044"/>
      <c r="BD36" s="226"/>
      <c r="BF36" s="469"/>
      <c r="BH36" s="469"/>
      <c r="BI36" s="324">
        <v>15025.16</v>
      </c>
      <c r="BJ36" s="469"/>
      <c r="BK36" s="324">
        <v>21807.370000000003</v>
      </c>
      <c r="BL36" s="469"/>
      <c r="BM36" s="324">
        <v>0</v>
      </c>
      <c r="BN36" s="469"/>
      <c r="BO36" s="324">
        <v>5874.5</v>
      </c>
      <c r="BP36" s="469"/>
      <c r="BQ36" s="324">
        <v>23242.65</v>
      </c>
      <c r="BR36" s="469"/>
      <c r="BS36" s="324">
        <v>16551.870000000003</v>
      </c>
      <c r="BT36" s="469"/>
      <c r="BU36" s="324">
        <v>4164.21</v>
      </c>
      <c r="BV36" s="469"/>
      <c r="BW36" s="324">
        <v>11516.2</v>
      </c>
      <c r="BX36" s="469"/>
      <c r="BY36" s="324">
        <v>0</v>
      </c>
      <c r="BZ36" s="469"/>
      <c r="CA36" s="324">
        <v>9466.41</v>
      </c>
      <c r="CB36" s="469"/>
      <c r="CC36" s="324">
        <v>107648.37</v>
      </c>
      <c r="CD36" s="469"/>
      <c r="CE36" s="221"/>
    </row>
    <row r="37" spans="1:83" hidden="1">
      <c r="A37" s="2054" t="s">
        <v>232</v>
      </c>
      <c r="B37" s="1912"/>
      <c r="C37" s="2051"/>
      <c r="D37" s="787"/>
      <c r="E37" s="2044"/>
      <c r="F37" s="787"/>
      <c r="G37" s="2046"/>
      <c r="H37" s="2044">
        <v>0</v>
      </c>
      <c r="I37" s="787"/>
      <c r="J37" s="2044">
        <v>176751.84</v>
      </c>
      <c r="K37" s="787"/>
      <c r="L37" s="2055"/>
      <c r="M37" s="2044"/>
      <c r="N37" s="787"/>
      <c r="O37" s="2044"/>
      <c r="P37" s="787"/>
      <c r="Q37" s="2046"/>
      <c r="R37" s="2044">
        <v>0</v>
      </c>
      <c r="S37" s="787">
        <v>0</v>
      </c>
      <c r="T37" s="2044"/>
      <c r="U37" s="787" t="s">
        <v>220</v>
      </c>
      <c r="V37" s="2046"/>
      <c r="W37" s="2044"/>
      <c r="X37" s="787" t="s">
        <v>220</v>
      </c>
      <c r="Y37" s="2044"/>
      <c r="Z37" s="787" t="s">
        <v>220</v>
      </c>
      <c r="AA37" s="2017"/>
      <c r="AC37" s="469"/>
      <c r="AE37" s="469"/>
      <c r="AG37" s="469"/>
      <c r="AI37" s="469"/>
      <c r="AK37" s="469"/>
      <c r="AM37" s="469"/>
      <c r="AO37" s="469"/>
      <c r="AQ37" s="469"/>
      <c r="AS37" s="469"/>
      <c r="AU37" s="469"/>
      <c r="AW37" s="469"/>
      <c r="AY37" s="469"/>
      <c r="AZ37" s="324">
        <v>0</v>
      </c>
      <c r="BA37" s="469"/>
      <c r="BB37" s="226"/>
      <c r="BC37" s="2044"/>
      <c r="BD37" s="226"/>
      <c r="BF37" s="469"/>
      <c r="BH37" s="469"/>
      <c r="BI37" s="324">
        <v>176751.84</v>
      </c>
      <c r="BJ37" s="469"/>
      <c r="BK37" s="324">
        <v>0</v>
      </c>
      <c r="BL37" s="469"/>
      <c r="BM37" s="324">
        <v>0</v>
      </c>
      <c r="BN37" s="469"/>
      <c r="BO37" s="324">
        <v>0</v>
      </c>
      <c r="BP37" s="469"/>
      <c r="BQ37" s="324">
        <v>0</v>
      </c>
      <c r="BR37" s="469"/>
      <c r="BS37" s="324">
        <v>0</v>
      </c>
      <c r="BT37" s="469"/>
      <c r="BV37" s="469"/>
      <c r="BX37" s="469"/>
      <c r="BY37" s="324">
        <v>0</v>
      </c>
      <c r="BZ37" s="469"/>
      <c r="CA37" s="324">
        <v>0</v>
      </c>
      <c r="CB37" s="469"/>
      <c r="CC37" s="324">
        <v>176751.84</v>
      </c>
      <c r="CD37" s="469"/>
      <c r="CE37" s="221"/>
    </row>
    <row r="38" spans="1:83" hidden="1">
      <c r="A38" s="2054" t="s">
        <v>233</v>
      </c>
      <c r="B38" s="1912"/>
      <c r="C38" s="2051"/>
      <c r="D38" s="787"/>
      <c r="E38" s="2044"/>
      <c r="F38" s="787"/>
      <c r="G38" s="2046"/>
      <c r="H38" s="2044">
        <v>204635.34</v>
      </c>
      <c r="I38" s="787"/>
      <c r="J38" s="2044">
        <v>1769027.8100000003</v>
      </c>
      <c r="K38" s="787"/>
      <c r="L38" s="2055"/>
      <c r="M38" s="2044"/>
      <c r="N38" s="787"/>
      <c r="O38" s="2044"/>
      <c r="P38" s="787"/>
      <c r="Q38" s="2046"/>
      <c r="R38" s="2044">
        <v>0</v>
      </c>
      <c r="S38" s="787">
        <v>0</v>
      </c>
      <c r="T38" s="2044"/>
      <c r="U38" s="787" t="s">
        <v>220</v>
      </c>
      <c r="V38" s="2046"/>
      <c r="W38" s="2044"/>
      <c r="X38" s="787" t="s">
        <v>220</v>
      </c>
      <c r="Y38" s="2044"/>
      <c r="Z38" s="787" t="s">
        <v>220</v>
      </c>
      <c r="AA38" s="2017"/>
      <c r="AC38" s="469"/>
      <c r="AE38" s="469"/>
      <c r="AG38" s="469"/>
      <c r="AI38" s="469"/>
      <c r="AK38" s="469"/>
      <c r="AM38" s="469"/>
      <c r="AO38" s="469"/>
      <c r="AQ38" s="469"/>
      <c r="AS38" s="469"/>
      <c r="AU38" s="469"/>
      <c r="AW38" s="469"/>
      <c r="AY38" s="469"/>
      <c r="AZ38" s="324">
        <v>0</v>
      </c>
      <c r="BA38" s="469"/>
      <c r="BB38" s="226"/>
      <c r="BC38" s="2044"/>
      <c r="BD38" s="226"/>
      <c r="BE38" s="324">
        <v>274254.05</v>
      </c>
      <c r="BF38" s="469"/>
      <c r="BH38" s="469"/>
      <c r="BI38" s="324">
        <v>706362.61</v>
      </c>
      <c r="BJ38" s="469"/>
      <c r="BK38" s="324">
        <v>80466.259999999995</v>
      </c>
      <c r="BL38" s="469"/>
      <c r="BM38" s="324">
        <v>110778.32</v>
      </c>
      <c r="BN38" s="469"/>
      <c r="BO38" s="324">
        <v>238519.05</v>
      </c>
      <c r="BP38" s="469"/>
      <c r="BQ38" s="324">
        <v>61055.82</v>
      </c>
      <c r="BR38" s="469"/>
      <c r="BS38" s="324">
        <v>20600.75</v>
      </c>
      <c r="BT38" s="469"/>
      <c r="BU38" s="324">
        <v>3227.09</v>
      </c>
      <c r="BV38" s="469"/>
      <c r="BW38" s="324">
        <v>12369.22</v>
      </c>
      <c r="BX38" s="469"/>
      <c r="BY38" s="324">
        <v>56759.3</v>
      </c>
      <c r="BZ38" s="469"/>
      <c r="CA38" s="324">
        <v>204635.34</v>
      </c>
      <c r="CB38" s="469"/>
      <c r="CC38" s="324">
        <v>1769027.8100000003</v>
      </c>
      <c r="CD38" s="469"/>
      <c r="CE38" s="221"/>
    </row>
    <row r="39" spans="1:83" hidden="1">
      <c r="A39" s="2054" t="s">
        <v>234</v>
      </c>
      <c r="B39" s="1912"/>
      <c r="C39" s="2051"/>
      <c r="D39" s="787"/>
      <c r="E39" s="2044"/>
      <c r="F39" s="787"/>
      <c r="G39" s="2046"/>
      <c r="H39" s="2044">
        <v>0</v>
      </c>
      <c r="I39" s="787"/>
      <c r="J39" s="2044">
        <v>814293.93999999959</v>
      </c>
      <c r="K39" s="787"/>
      <c r="L39" s="2055"/>
      <c r="M39" s="2044"/>
      <c r="N39" s="787"/>
      <c r="O39" s="2044"/>
      <c r="P39" s="787"/>
      <c r="Q39" s="2046"/>
      <c r="R39" s="2044">
        <v>0</v>
      </c>
      <c r="S39" s="787">
        <v>0</v>
      </c>
      <c r="T39" s="2044"/>
      <c r="U39" s="787" t="s">
        <v>220</v>
      </c>
      <c r="V39" s="2046"/>
      <c r="W39" s="2044"/>
      <c r="X39" s="787" t="s">
        <v>220</v>
      </c>
      <c r="Y39" s="2044"/>
      <c r="Z39" s="787" t="s">
        <v>220</v>
      </c>
      <c r="AA39" s="2017"/>
      <c r="AC39" s="469"/>
      <c r="AE39" s="469"/>
      <c r="AG39" s="469"/>
      <c r="AI39" s="469"/>
      <c r="AK39" s="469"/>
      <c r="AM39" s="469"/>
      <c r="AO39" s="469"/>
      <c r="AQ39" s="469"/>
      <c r="AS39" s="469"/>
      <c r="AU39" s="469"/>
      <c r="AW39" s="469"/>
      <c r="AY39" s="469"/>
      <c r="AZ39" s="324">
        <v>0</v>
      </c>
      <c r="BA39" s="469"/>
      <c r="BB39" s="226"/>
      <c r="BC39" s="2044"/>
      <c r="BD39" s="226"/>
      <c r="BF39" s="469"/>
      <c r="BH39" s="469"/>
      <c r="BI39" s="2053">
        <v>814293.93999999959</v>
      </c>
      <c r="BJ39" s="469"/>
      <c r="BL39" s="469"/>
      <c r="BM39" s="324">
        <v>0</v>
      </c>
      <c r="BN39" s="469"/>
      <c r="BO39" s="324">
        <v>0</v>
      </c>
      <c r="BP39" s="469"/>
      <c r="BQ39" s="324">
        <v>0</v>
      </c>
      <c r="BR39" s="469"/>
      <c r="BS39" s="324">
        <v>0</v>
      </c>
      <c r="BT39" s="469"/>
      <c r="BV39" s="469"/>
      <c r="BX39" s="469"/>
      <c r="BY39" s="324">
        <v>0</v>
      </c>
      <c r="BZ39" s="469"/>
      <c r="CA39" s="324">
        <v>0</v>
      </c>
      <c r="CB39" s="469"/>
      <c r="CC39" s="324">
        <v>814293.93999999959</v>
      </c>
      <c r="CD39" s="469"/>
      <c r="CE39" s="221"/>
    </row>
    <row r="40" spans="1:83" hidden="1">
      <c r="A40" s="2054" t="s">
        <v>235</v>
      </c>
      <c r="B40" s="1912"/>
      <c r="C40" s="2051"/>
      <c r="D40" s="787"/>
      <c r="E40" s="2044"/>
      <c r="F40" s="787"/>
      <c r="G40" s="2046"/>
      <c r="H40" s="2044">
        <v>28635.89</v>
      </c>
      <c r="I40" s="787"/>
      <c r="J40" s="2044">
        <v>323586.22000000003</v>
      </c>
      <c r="K40" s="787"/>
      <c r="L40" s="2055"/>
      <c r="M40" s="2044"/>
      <c r="N40" s="787"/>
      <c r="O40" s="2044"/>
      <c r="P40" s="787"/>
      <c r="Q40" s="2046"/>
      <c r="R40" s="2044">
        <v>0</v>
      </c>
      <c r="S40" s="787">
        <v>0</v>
      </c>
      <c r="T40" s="2044"/>
      <c r="U40" s="787" t="s">
        <v>220</v>
      </c>
      <c r="V40" s="2046"/>
      <c r="W40" s="2044"/>
      <c r="X40" s="787" t="s">
        <v>220</v>
      </c>
      <c r="Y40" s="2044"/>
      <c r="Z40" s="787" t="s">
        <v>220</v>
      </c>
      <c r="AA40" s="2017"/>
      <c r="AC40" s="469"/>
      <c r="AE40" s="469"/>
      <c r="AG40" s="469"/>
      <c r="AI40" s="469"/>
      <c r="AK40" s="469"/>
      <c r="AM40" s="469"/>
      <c r="AO40" s="469"/>
      <c r="AQ40" s="469"/>
      <c r="AS40" s="469"/>
      <c r="AU40" s="469"/>
      <c r="AW40" s="469"/>
      <c r="AY40" s="469"/>
      <c r="AZ40" s="324">
        <v>0</v>
      </c>
      <c r="BA40" s="469"/>
      <c r="BB40" s="226"/>
      <c r="BC40" s="2044"/>
      <c r="BD40" s="226"/>
      <c r="BF40" s="469"/>
      <c r="BH40" s="469"/>
      <c r="BI40" s="324">
        <v>40401.01</v>
      </c>
      <c r="BJ40" s="469"/>
      <c r="BK40" s="324">
        <v>68967.3</v>
      </c>
      <c r="BL40" s="469"/>
      <c r="BM40" s="324">
        <v>0</v>
      </c>
      <c r="BN40" s="469"/>
      <c r="BO40" s="324">
        <v>17770.349999999999</v>
      </c>
      <c r="BP40" s="469"/>
      <c r="BQ40" s="324">
        <v>70309.01999999999</v>
      </c>
      <c r="BR40" s="469"/>
      <c r="BS40" s="324">
        <v>50069.41</v>
      </c>
      <c r="BT40" s="469"/>
      <c r="BU40" s="324">
        <v>4724.12</v>
      </c>
      <c r="BV40" s="469"/>
      <c r="BW40" s="324">
        <v>42709.120000000003</v>
      </c>
      <c r="BX40" s="469"/>
      <c r="BY40" s="324">
        <v>0</v>
      </c>
      <c r="BZ40" s="469"/>
      <c r="CA40" s="324">
        <v>28635.89</v>
      </c>
      <c r="CB40" s="469"/>
      <c r="CC40" s="324">
        <v>323586.22000000003</v>
      </c>
      <c r="CD40" s="469"/>
      <c r="CE40" s="221"/>
    </row>
    <row r="41" spans="1:83" ht="15" hidden="1">
      <c r="A41" s="2056" t="s">
        <v>236</v>
      </c>
      <c r="B41" s="1781"/>
      <c r="C41" s="2057"/>
      <c r="D41" s="787"/>
      <c r="E41" s="2057"/>
      <c r="F41" s="787"/>
      <c r="G41" s="2046"/>
      <c r="H41" s="2044">
        <v>4229.53</v>
      </c>
      <c r="I41" s="787"/>
      <c r="J41" s="2057">
        <v>1452697.56</v>
      </c>
      <c r="K41" s="787"/>
      <c r="L41" s="2055"/>
      <c r="M41" s="2057"/>
      <c r="N41" s="787"/>
      <c r="O41" s="2057"/>
      <c r="P41" s="787"/>
      <c r="Q41" s="2046"/>
      <c r="R41" s="2057">
        <v>0</v>
      </c>
      <c r="S41" s="787">
        <v>0</v>
      </c>
      <c r="T41" s="2057"/>
      <c r="U41" s="787" t="s">
        <v>220</v>
      </c>
      <c r="V41" s="2046"/>
      <c r="W41" s="2057"/>
      <c r="X41" s="787" t="s">
        <v>220</v>
      </c>
      <c r="Y41" s="2057"/>
      <c r="Z41" s="787" t="s">
        <v>220</v>
      </c>
      <c r="AA41" s="2017"/>
      <c r="AB41" s="341"/>
      <c r="AC41" s="352"/>
      <c r="AD41" s="341"/>
      <c r="AE41" s="352"/>
      <c r="AF41" s="341"/>
      <c r="AG41" s="352"/>
      <c r="AH41" s="341"/>
      <c r="AI41" s="352"/>
      <c r="AJ41" s="341"/>
      <c r="AK41" s="352"/>
      <c r="AL41" s="341"/>
      <c r="AM41" s="352"/>
      <c r="AN41" s="341"/>
      <c r="AO41" s="352"/>
      <c r="AP41" s="341"/>
      <c r="AQ41" s="352"/>
      <c r="AR41" s="341"/>
      <c r="AS41" s="352"/>
      <c r="AT41" s="341"/>
      <c r="AU41" s="352"/>
      <c r="AV41" s="341"/>
      <c r="AW41" s="352"/>
      <c r="AX41" s="341"/>
      <c r="AY41" s="352"/>
      <c r="AZ41" s="341">
        <v>0</v>
      </c>
      <c r="BA41" s="352"/>
      <c r="BB41" s="1773"/>
      <c r="BC41" s="2057"/>
      <c r="BD41" s="1773"/>
      <c r="BE41" s="341"/>
      <c r="BF41" s="352"/>
      <c r="BG41" s="341"/>
      <c r="BH41" s="352"/>
      <c r="BI41" s="341"/>
      <c r="BJ41" s="352"/>
      <c r="BK41" s="341">
        <v>1333492.67</v>
      </c>
      <c r="BL41" s="352"/>
      <c r="BM41" s="341">
        <v>5817.52</v>
      </c>
      <c r="BN41" s="352"/>
      <c r="BO41" s="341">
        <v>33161.440000000002</v>
      </c>
      <c r="BP41" s="352"/>
      <c r="BQ41" s="341">
        <v>3914.02</v>
      </c>
      <c r="BR41" s="352"/>
      <c r="BS41" s="341">
        <v>21085.280000000002</v>
      </c>
      <c r="BT41" s="352"/>
      <c r="BU41" s="341">
        <v>29600.82</v>
      </c>
      <c r="BV41" s="352"/>
      <c r="BW41" s="341"/>
      <c r="BX41" s="352"/>
      <c r="BY41" s="341">
        <v>21396.28</v>
      </c>
      <c r="BZ41" s="352"/>
      <c r="CA41" s="341">
        <v>4229.53</v>
      </c>
      <c r="CB41" s="352"/>
      <c r="CC41" s="341">
        <v>1452697.56</v>
      </c>
      <c r="CD41" s="352"/>
      <c r="CE41" s="510"/>
    </row>
    <row r="42" spans="1:83" ht="15" hidden="1">
      <c r="A42" s="2056" t="s">
        <v>237</v>
      </c>
      <c r="B42" s="1781"/>
      <c r="C42" s="2057"/>
      <c r="D42" s="787"/>
      <c r="E42" s="2057"/>
      <c r="F42" s="787"/>
      <c r="G42" s="2046"/>
      <c r="H42" s="2044">
        <v>58471.090000000346</v>
      </c>
      <c r="I42" s="787"/>
      <c r="J42" s="2057">
        <v>27159535.320000004</v>
      </c>
      <c r="K42" s="787"/>
      <c r="L42" s="2055"/>
      <c r="M42" s="2057"/>
      <c r="N42" s="787"/>
      <c r="O42" s="2057"/>
      <c r="P42" s="787"/>
      <c r="Q42" s="2046"/>
      <c r="R42" s="2057">
        <v>0</v>
      </c>
      <c r="S42" s="787">
        <v>0</v>
      </c>
      <c r="T42" s="2057"/>
      <c r="U42" s="787" t="s">
        <v>220</v>
      </c>
      <c r="V42" s="2046"/>
      <c r="W42" s="2057"/>
      <c r="X42" s="787" t="s">
        <v>220</v>
      </c>
      <c r="Y42" s="2057"/>
      <c r="Z42" s="787" t="s">
        <v>220</v>
      </c>
      <c r="AA42" s="2017"/>
      <c r="AB42" s="341"/>
      <c r="AC42" s="352"/>
      <c r="AD42" s="341"/>
      <c r="AE42" s="352"/>
      <c r="AF42" s="341"/>
      <c r="AG42" s="352"/>
      <c r="AH42" s="341"/>
      <c r="AI42" s="352"/>
      <c r="AJ42" s="341"/>
      <c r="AK42" s="352"/>
      <c r="AL42" s="341"/>
      <c r="AM42" s="352"/>
      <c r="AN42" s="341"/>
      <c r="AO42" s="352"/>
      <c r="AP42" s="341"/>
      <c r="AQ42" s="352"/>
      <c r="AR42" s="341"/>
      <c r="AS42" s="352"/>
      <c r="AT42" s="341"/>
      <c r="AU42" s="352"/>
      <c r="AV42" s="341"/>
      <c r="AW42" s="352"/>
      <c r="AX42" s="341"/>
      <c r="AY42" s="352"/>
      <c r="AZ42" s="341">
        <v>0</v>
      </c>
      <c r="BA42" s="352"/>
      <c r="BB42" s="1773"/>
      <c r="BC42" s="2057"/>
      <c r="BD42" s="1773"/>
      <c r="BE42" s="341">
        <v>4000000</v>
      </c>
      <c r="BF42" s="352"/>
      <c r="BG42" s="341">
        <v>2190568.94</v>
      </c>
      <c r="BH42" s="352"/>
      <c r="BI42" s="341"/>
      <c r="BJ42" s="352"/>
      <c r="BK42" s="341"/>
      <c r="BL42" s="352"/>
      <c r="BM42" s="341"/>
      <c r="BN42" s="352"/>
      <c r="BO42" s="341">
        <v>-107405.45</v>
      </c>
      <c r="BP42" s="352"/>
      <c r="BQ42" s="2058">
        <v>0</v>
      </c>
      <c r="BR42" s="352"/>
      <c r="BS42" s="341">
        <v>0</v>
      </c>
      <c r="BT42" s="352"/>
      <c r="BU42" s="2058">
        <v>1058010.51</v>
      </c>
      <c r="BV42" s="352"/>
      <c r="BW42" s="341">
        <v>1388599.14</v>
      </c>
      <c r="BX42" s="352"/>
      <c r="BY42" s="2058">
        <v>18571291.090000004</v>
      </c>
      <c r="BZ42" s="352"/>
      <c r="CA42" s="341">
        <v>58471.090000000346</v>
      </c>
      <c r="CB42" s="352"/>
      <c r="CC42" s="341">
        <v>27159535.320000004</v>
      </c>
      <c r="CD42" s="352"/>
      <c r="CE42" s="510"/>
    </row>
    <row r="43" spans="1:83" ht="15" hidden="1">
      <c r="A43" s="2056" t="s">
        <v>238</v>
      </c>
      <c r="B43" s="1781"/>
      <c r="C43" s="2057"/>
      <c r="D43" s="787"/>
      <c r="E43" s="2057"/>
      <c r="F43" s="787"/>
      <c r="G43" s="2046"/>
      <c r="H43" s="2044">
        <v>8364</v>
      </c>
      <c r="I43" s="787"/>
      <c r="J43" s="2057">
        <v>98126.109999999986</v>
      </c>
      <c r="K43" s="787"/>
      <c r="L43" s="2055"/>
      <c r="M43" s="2057"/>
      <c r="N43" s="787"/>
      <c r="O43" s="2057"/>
      <c r="P43" s="787"/>
      <c r="Q43" s="2046"/>
      <c r="R43" s="2057">
        <v>0</v>
      </c>
      <c r="S43" s="787">
        <v>0</v>
      </c>
      <c r="T43" s="2057"/>
      <c r="U43" s="787" t="s">
        <v>220</v>
      </c>
      <c r="V43" s="2046"/>
      <c r="W43" s="2057"/>
      <c r="X43" s="787" t="s">
        <v>220</v>
      </c>
      <c r="Y43" s="2057"/>
      <c r="Z43" s="787" t="s">
        <v>220</v>
      </c>
      <c r="AA43" s="2017"/>
      <c r="AB43" s="341"/>
      <c r="AC43" s="352"/>
      <c r="AD43" s="341"/>
      <c r="AE43" s="352"/>
      <c r="AF43" s="341"/>
      <c r="AG43" s="352"/>
      <c r="AH43" s="341"/>
      <c r="AI43" s="352"/>
      <c r="AJ43" s="341"/>
      <c r="AK43" s="352"/>
      <c r="AL43" s="341"/>
      <c r="AM43" s="352"/>
      <c r="AN43" s="341"/>
      <c r="AO43" s="352"/>
      <c r="AP43" s="341"/>
      <c r="AQ43" s="352"/>
      <c r="AR43" s="341"/>
      <c r="AS43" s="352"/>
      <c r="AT43" s="341"/>
      <c r="AU43" s="352"/>
      <c r="AV43" s="341"/>
      <c r="AW43" s="352"/>
      <c r="AX43" s="341"/>
      <c r="AY43" s="352"/>
      <c r="AZ43" s="341">
        <v>0</v>
      </c>
      <c r="BA43" s="352"/>
      <c r="BB43" s="1773"/>
      <c r="BC43" s="2057"/>
      <c r="BD43" s="1773"/>
      <c r="BE43" s="341"/>
      <c r="BF43" s="352"/>
      <c r="BG43" s="341"/>
      <c r="BH43" s="352"/>
      <c r="BI43" s="341"/>
      <c r="BJ43" s="352"/>
      <c r="BK43" s="341"/>
      <c r="BL43" s="352"/>
      <c r="BM43" s="341"/>
      <c r="BN43" s="352"/>
      <c r="BO43" s="341"/>
      <c r="BP43" s="352"/>
      <c r="BQ43" s="341"/>
      <c r="BR43" s="352"/>
      <c r="BS43" s="341">
        <v>7576.2</v>
      </c>
      <c r="BT43" s="352"/>
      <c r="BU43" s="341">
        <v>20122.2</v>
      </c>
      <c r="BV43" s="352"/>
      <c r="BW43" s="341">
        <v>50184</v>
      </c>
      <c r="BX43" s="352"/>
      <c r="BY43" s="341">
        <v>11879.71</v>
      </c>
      <c r="BZ43" s="352"/>
      <c r="CA43" s="341">
        <v>8364</v>
      </c>
      <c r="CB43" s="352"/>
      <c r="CC43" s="341">
        <v>98126.109999999986</v>
      </c>
      <c r="CD43" s="352"/>
      <c r="CE43" s="510"/>
    </row>
    <row r="44" spans="1:83">
      <c r="A44" s="2034" t="s">
        <v>239</v>
      </c>
      <c r="B44" s="1912"/>
      <c r="C44" s="2037">
        <v>18446887.859999999</v>
      </c>
      <c r="D44" s="2041">
        <v>0.1314792285473978</v>
      </c>
      <c r="E44" s="2035">
        <v>207988114.12</v>
      </c>
      <c r="F44" s="2041">
        <v>8.7937205306491462E-2</v>
      </c>
      <c r="G44" s="2046"/>
      <c r="H44" s="2035">
        <v>13378554.699999999</v>
      </c>
      <c r="I44" s="2041">
        <v>9.4076026702073587E-2</v>
      </c>
      <c r="J44" s="2035">
        <v>179263342.35000002</v>
      </c>
      <c r="K44" s="2041">
        <v>8.6289725539115542E-2</v>
      </c>
      <c r="L44" s="2046"/>
      <c r="M44" s="2035">
        <v>-5068333.16</v>
      </c>
      <c r="N44" s="2041">
        <v>-0.2747527495404854</v>
      </c>
      <c r="O44" s="2035">
        <v>-28724771.770000011</v>
      </c>
      <c r="P44" s="2041">
        <v>-0.13810775626066343</v>
      </c>
      <c r="Q44" s="2046"/>
      <c r="R44" s="2035">
        <v>19105216.061513383</v>
      </c>
      <c r="S44" s="2041">
        <v>0.1314792285473978</v>
      </c>
      <c r="T44" s="2035"/>
      <c r="U44" s="2041" t="s">
        <v>220</v>
      </c>
      <c r="V44" s="2046"/>
      <c r="W44" s="2035"/>
      <c r="X44" s="2041" t="s">
        <v>220</v>
      </c>
      <c r="Y44" s="2035"/>
      <c r="Z44" s="2041" t="s">
        <v>220</v>
      </c>
      <c r="AA44" s="2017"/>
      <c r="AB44" s="386">
        <v>18968748.420000002</v>
      </c>
      <c r="AC44" s="2059">
        <v>0.10811229812772662</v>
      </c>
      <c r="AD44" s="386">
        <v>13096495.449999999</v>
      </c>
      <c r="AE44" s="2059">
        <v>7.6853418088686593E-2</v>
      </c>
      <c r="AF44" s="386">
        <v>15023583.57</v>
      </c>
      <c r="AG44" s="2059">
        <v>7.6902642142797864E-2</v>
      </c>
      <c r="AH44" s="386">
        <v>15835916.949999999</v>
      </c>
      <c r="AI44" s="2059">
        <v>7.8572380886976392E-2</v>
      </c>
      <c r="AJ44" s="386">
        <v>18119390.850000001</v>
      </c>
      <c r="AK44" s="2059">
        <v>0.10026338033092358</v>
      </c>
      <c r="AL44" s="386">
        <v>15051299.990000002</v>
      </c>
      <c r="AM44" s="2059">
        <v>8.4235308948496818E-2</v>
      </c>
      <c r="AN44" s="386">
        <v>19833159.859999999</v>
      </c>
      <c r="AO44" s="2059">
        <v>9.1668043399454877E-2</v>
      </c>
      <c r="AP44" s="386">
        <v>14869243.279999999</v>
      </c>
      <c r="AQ44" s="2059">
        <v>8.1855165176767261E-2</v>
      </c>
      <c r="AR44" s="386">
        <v>19011643.329999998</v>
      </c>
      <c r="AS44" s="2059">
        <v>0.10560601389658712</v>
      </c>
      <c r="AT44" s="386">
        <v>19641130.740000002</v>
      </c>
      <c r="AU44" s="2059">
        <v>6.5996351547590121E-2</v>
      </c>
      <c r="AV44" s="386">
        <v>20090613.82</v>
      </c>
      <c r="AW44" s="2059">
        <v>8.1313925488948599E-2</v>
      </c>
      <c r="AX44" s="386">
        <v>18446887.859999999</v>
      </c>
      <c r="AY44" s="2059">
        <v>0.1314792285473978</v>
      </c>
      <c r="AZ44" s="386">
        <v>207988114.12</v>
      </c>
      <c r="BA44" s="2059">
        <v>8.7937205306491462E-2</v>
      </c>
      <c r="BB44" s="226"/>
      <c r="BC44" s="2035">
        <v>179263342.35000002</v>
      </c>
      <c r="BD44" s="226"/>
      <c r="BE44" s="386">
        <v>12854179.800000001</v>
      </c>
      <c r="BF44" s="2059">
        <v>6.4250720303130296E-2</v>
      </c>
      <c r="BG44" s="386">
        <v>15330587.720000001</v>
      </c>
      <c r="BH44" s="2059">
        <v>9.1595262633633573E-2</v>
      </c>
      <c r="BI44" s="386">
        <v>16613955.84</v>
      </c>
      <c r="BJ44" s="2059">
        <v>0.11450393855087006</v>
      </c>
      <c r="BK44" s="386">
        <v>15032420.59</v>
      </c>
      <c r="BL44" s="2059">
        <v>8.0633038709476121E-2</v>
      </c>
      <c r="BM44" s="386">
        <v>20866495.859999999</v>
      </c>
      <c r="BN44" s="2059">
        <v>0.10159110623891281</v>
      </c>
      <c r="BO44" s="386">
        <v>7122766.8300000001</v>
      </c>
      <c r="BP44" s="2059">
        <v>5.8268584686221071E-2</v>
      </c>
      <c r="BQ44" s="386">
        <v>14641936.92</v>
      </c>
      <c r="BR44" s="2059">
        <v>8.7572312519106618E-2</v>
      </c>
      <c r="BS44" s="386">
        <v>12128584.18</v>
      </c>
      <c r="BT44" s="2059">
        <v>7.8986900349673386E-2</v>
      </c>
      <c r="BU44" s="386">
        <v>14576784.599999998</v>
      </c>
      <c r="BV44" s="2059">
        <v>8.1195076854369677E-2</v>
      </c>
      <c r="BW44" s="386">
        <v>16739641.910000002</v>
      </c>
      <c r="BX44" s="2059">
        <v>8.7367004904933002E-2</v>
      </c>
      <c r="BY44" s="386">
        <v>19977433.400000002</v>
      </c>
      <c r="BZ44" s="2059">
        <v>9.2159141257473792E-2</v>
      </c>
      <c r="CA44" s="386">
        <v>13378554.699999999</v>
      </c>
      <c r="CB44" s="2059">
        <v>9.4076026702073587E-2</v>
      </c>
      <c r="CC44" s="386">
        <v>179263342.34999999</v>
      </c>
      <c r="CD44" s="2059">
        <v>8.6289725539115528E-2</v>
      </c>
    </row>
    <row r="45" spans="1:83">
      <c r="A45" s="2043" t="s">
        <v>239</v>
      </c>
      <c r="B45" s="1912"/>
      <c r="C45" s="2044">
        <v>6296359.4000000004</v>
      </c>
      <c r="D45" s="787">
        <v>4.4876972357176602E-2</v>
      </c>
      <c r="E45" s="2044">
        <v>77830833.400000006</v>
      </c>
      <c r="F45" s="787">
        <v>3.290681299183431E-2</v>
      </c>
      <c r="G45" s="2046"/>
      <c r="H45" s="2044">
        <v>5091798.17</v>
      </c>
      <c r="I45" s="787">
        <v>3.5804774980849718E-2</v>
      </c>
      <c r="J45" s="2044">
        <v>70526384.170000002</v>
      </c>
      <c r="K45" s="787">
        <v>3.3948392646911518E-2</v>
      </c>
      <c r="L45" s="2046"/>
      <c r="M45" s="2044">
        <v>-1204561.2300000004</v>
      </c>
      <c r="N45" s="787">
        <v>-0.19131074855733304</v>
      </c>
      <c r="O45" s="2044">
        <v>-7304449.2300000042</v>
      </c>
      <c r="P45" s="787">
        <v>-9.3850327831643182E-2</v>
      </c>
      <c r="Q45" s="2046"/>
      <c r="R45" s="2044">
        <v>6521062.3955048416</v>
      </c>
      <c r="S45" s="787">
        <v>4.4876972357176595E-2</v>
      </c>
      <c r="T45" s="2044"/>
      <c r="U45" s="787" t="s">
        <v>220</v>
      </c>
      <c r="V45" s="2046"/>
      <c r="W45" s="2044"/>
      <c r="X45" s="787" t="s">
        <v>220</v>
      </c>
      <c r="Y45" s="2044"/>
      <c r="Z45" s="787" t="s">
        <v>220</v>
      </c>
      <c r="AA45" s="2017"/>
      <c r="AB45" s="324">
        <v>5349902.42</v>
      </c>
      <c r="AC45" s="469">
        <v>3.0491745294879396E-2</v>
      </c>
      <c r="AD45" s="324">
        <v>5650834.3600000003</v>
      </c>
      <c r="AE45" s="469">
        <v>3.3160469323798819E-2</v>
      </c>
      <c r="AF45" s="324">
        <v>6409773.5800000001</v>
      </c>
      <c r="AG45" s="469">
        <v>3.2810315963723184E-2</v>
      </c>
      <c r="AH45" s="324">
        <v>7272636.7499999991</v>
      </c>
      <c r="AI45" s="469">
        <v>3.6084325686844554E-2</v>
      </c>
      <c r="AJ45" s="324">
        <v>7064428.1100000003</v>
      </c>
      <c r="AK45" s="469">
        <v>3.9090908092718674E-2</v>
      </c>
      <c r="AL45" s="324">
        <v>5710306.1500000004</v>
      </c>
      <c r="AM45" s="469">
        <v>3.1957997186643772E-2</v>
      </c>
      <c r="AN45" s="324">
        <v>6785670.1399999997</v>
      </c>
      <c r="AO45" s="469">
        <v>3.1363086330102576E-2</v>
      </c>
      <c r="AP45" s="324">
        <v>6383796.5</v>
      </c>
      <c r="AQ45" s="469">
        <v>3.5142791541061445E-2</v>
      </c>
      <c r="AR45" s="324">
        <v>6573695.9000000004</v>
      </c>
      <c r="AS45" s="469">
        <v>3.6515613538355703E-2</v>
      </c>
      <c r="AT45" s="324">
        <v>6254557.3200000003</v>
      </c>
      <c r="AU45" s="469">
        <v>2.1015997965159572E-2</v>
      </c>
      <c r="AV45" s="324">
        <v>8078872.7699999996</v>
      </c>
      <c r="AW45" s="469">
        <v>3.2698097944648848E-2</v>
      </c>
      <c r="AX45" s="324">
        <v>6296359.4000000004</v>
      </c>
      <c r="AY45" s="469">
        <v>4.4876972357176602E-2</v>
      </c>
      <c r="AZ45" s="324">
        <v>77830833.400000006</v>
      </c>
      <c r="BA45" s="469">
        <v>3.290681299183431E-2</v>
      </c>
      <c r="BB45" s="226"/>
      <c r="BC45" s="2044">
        <v>70526384.170000002</v>
      </c>
      <c r="BD45" s="226"/>
      <c r="BE45" s="324">
        <v>3915901.13</v>
      </c>
      <c r="BF45" s="469">
        <v>1.957335840582702E-2</v>
      </c>
      <c r="BG45" s="2053">
        <v>7243526.8799999999</v>
      </c>
      <c r="BH45" s="469">
        <v>4.3277711140964945E-2</v>
      </c>
      <c r="BI45" s="324">
        <v>5686766.5700000003</v>
      </c>
      <c r="BJ45" s="469">
        <v>3.9193385136891162E-2</v>
      </c>
      <c r="BK45" s="324">
        <v>5555927.29</v>
      </c>
      <c r="BL45" s="469">
        <v>2.9801674158825859E-2</v>
      </c>
      <c r="BM45" s="324">
        <v>9402271.0899999999</v>
      </c>
      <c r="BN45" s="469">
        <v>4.5776115338191169E-2</v>
      </c>
      <c r="BO45" s="324">
        <v>3542088.83</v>
      </c>
      <c r="BP45" s="469">
        <v>2.8976450848802068E-2</v>
      </c>
      <c r="BQ45" s="324">
        <v>7056639.6699999999</v>
      </c>
      <c r="BR45" s="469">
        <v>4.220522584494002E-2</v>
      </c>
      <c r="BS45" s="324">
        <v>6295754.1799999997</v>
      </c>
      <c r="BT45" s="469">
        <v>4.100083741527856E-2</v>
      </c>
      <c r="BU45" s="324">
        <v>7652004.0999999996</v>
      </c>
      <c r="BV45" s="469">
        <v>4.2622915686731898E-2</v>
      </c>
      <c r="BW45" s="324">
        <v>3294850.72</v>
      </c>
      <c r="BX45" s="469">
        <v>1.7196379741151943E-2</v>
      </c>
      <c r="BY45" s="324">
        <v>5788855.54</v>
      </c>
      <c r="BZ45" s="469">
        <v>2.6704929744877523E-2</v>
      </c>
      <c r="CA45" s="324">
        <v>5091798.17</v>
      </c>
      <c r="CB45" s="469">
        <v>3.5804774980849718E-2</v>
      </c>
      <c r="CC45" s="324">
        <v>70526384.170000002</v>
      </c>
      <c r="CD45" s="469">
        <v>3.3948392646911518E-2</v>
      </c>
      <c r="CE45" s="221"/>
    </row>
    <row r="46" spans="1:83">
      <c r="A46" s="2043" t="s">
        <v>240</v>
      </c>
      <c r="B46" s="1912"/>
      <c r="C46" s="2044">
        <v>8321869.0299999993</v>
      </c>
      <c r="D46" s="787">
        <v>5.9313686321551783E-2</v>
      </c>
      <c r="E46" s="2044">
        <v>52320347.480000004</v>
      </c>
      <c r="F46" s="787">
        <v>2.212100031543732E-2</v>
      </c>
      <c r="G46" s="2046"/>
      <c r="H46" s="2044">
        <v>3736711.9999999991</v>
      </c>
      <c r="I46" s="787">
        <v>2.6276008565406447E-2</v>
      </c>
      <c r="J46" s="2044">
        <v>44446370.220000006</v>
      </c>
      <c r="K46" s="787">
        <v>2.1394586518450678E-2</v>
      </c>
      <c r="L46" s="2046"/>
      <c r="M46" s="2044">
        <v>-4585157.03</v>
      </c>
      <c r="N46" s="787">
        <v>-0.55097683146306387</v>
      </c>
      <c r="O46" s="2044">
        <v>-7873977.2599999979</v>
      </c>
      <c r="P46" s="787">
        <v>-0.15049550775651685</v>
      </c>
      <c r="Q46" s="2046"/>
      <c r="R46" s="2044">
        <v>8618857.937469285</v>
      </c>
      <c r="S46" s="787">
        <v>5.9313686321551783E-2</v>
      </c>
      <c r="T46" s="2044"/>
      <c r="U46" s="787" t="s">
        <v>220</v>
      </c>
      <c r="V46" s="2046"/>
      <c r="W46" s="2044"/>
      <c r="X46" s="787" t="s">
        <v>220</v>
      </c>
      <c r="Y46" s="2044"/>
      <c r="Z46" s="787" t="s">
        <v>220</v>
      </c>
      <c r="AA46" s="2017"/>
      <c r="AB46" s="324">
        <v>6190697.4299999997</v>
      </c>
      <c r="AC46" s="469">
        <v>3.5283852753565638E-2</v>
      </c>
      <c r="AD46" s="324">
        <v>1229506.4100000001</v>
      </c>
      <c r="AE46" s="469">
        <v>7.215042415828132E-3</v>
      </c>
      <c r="AF46" s="324">
        <v>1903105.7399999998</v>
      </c>
      <c r="AG46" s="469">
        <v>9.7416078528276516E-3</v>
      </c>
      <c r="AH46" s="324">
        <v>583414.78</v>
      </c>
      <c r="AI46" s="469">
        <v>2.8947037581711706E-3</v>
      </c>
      <c r="AJ46" s="324">
        <v>4605565.63</v>
      </c>
      <c r="AK46" s="469">
        <v>2.5484829055371892E-2</v>
      </c>
      <c r="AL46" s="324">
        <v>2908598.48</v>
      </c>
      <c r="AM46" s="469">
        <v>1.6278108318398363E-2</v>
      </c>
      <c r="AN46" s="324">
        <v>4949788.43</v>
      </c>
      <c r="AO46" s="469">
        <v>2.2877717107220433E-2</v>
      </c>
      <c r="AP46" s="324">
        <v>3220904.0199999996</v>
      </c>
      <c r="AQ46" s="469">
        <v>1.7731072497161649E-2</v>
      </c>
      <c r="AR46" s="324">
        <v>4375714.3</v>
      </c>
      <c r="AS46" s="469">
        <v>2.4306249446838062E-2</v>
      </c>
      <c r="AT46" s="324">
        <v>8089199.5999999996</v>
      </c>
      <c r="AU46" s="469">
        <v>2.7180597064760708E-2</v>
      </c>
      <c r="AV46" s="324">
        <v>5941983.629999999</v>
      </c>
      <c r="AW46" s="469">
        <v>2.4049340576413121E-2</v>
      </c>
      <c r="AX46" s="324">
        <v>8321869.0299999993</v>
      </c>
      <c r="AY46" s="469">
        <v>5.9313686321551783E-2</v>
      </c>
      <c r="AZ46" s="324">
        <v>52320347.480000004</v>
      </c>
      <c r="BA46" s="469">
        <v>2.212100031543732E-2</v>
      </c>
      <c r="BB46" s="226"/>
      <c r="BC46" s="2044">
        <v>44446370.220000006</v>
      </c>
      <c r="BD46" s="226" t="s">
        <v>241</v>
      </c>
      <c r="BE46" s="324">
        <v>4725256.0000000009</v>
      </c>
      <c r="BF46" s="469">
        <v>2.3618862217617987E-2</v>
      </c>
      <c r="BG46" s="324">
        <v>1624371.59</v>
      </c>
      <c r="BH46" s="469">
        <v>9.7050905756575229E-3</v>
      </c>
      <c r="BI46" s="324">
        <v>5015349.3899999997</v>
      </c>
      <c r="BJ46" s="469">
        <v>3.4565955507180619E-2</v>
      </c>
      <c r="BK46" s="324">
        <v>5638866.29</v>
      </c>
      <c r="BL46" s="469">
        <v>3.0246554180475466E-2</v>
      </c>
      <c r="BM46" s="324">
        <v>1395567.62</v>
      </c>
      <c r="BN46" s="469">
        <v>6.7944929181322881E-3</v>
      </c>
      <c r="BO46" s="324">
        <v>617279.99999999988</v>
      </c>
      <c r="BP46" s="469">
        <v>5.0497275586249305E-3</v>
      </c>
      <c r="BQ46" s="324">
        <v>751024.00000000012</v>
      </c>
      <c r="BR46" s="469">
        <v>4.4918174963254481E-3</v>
      </c>
      <c r="BS46" s="324">
        <v>643881.67000000004</v>
      </c>
      <c r="BT46" s="469">
        <v>4.1932526130408808E-3</v>
      </c>
      <c r="BU46" s="324">
        <v>1031954.11</v>
      </c>
      <c r="BV46" s="469">
        <v>5.7481533528068104E-3</v>
      </c>
      <c r="BW46" s="324">
        <v>10660726.630000001</v>
      </c>
      <c r="BX46" s="469">
        <v>5.5640124250027026E-2</v>
      </c>
      <c r="BY46" s="324">
        <v>8605380.9199999999</v>
      </c>
      <c r="BZ46" s="469">
        <v>3.9698018253968986E-2</v>
      </c>
      <c r="CA46" s="324">
        <v>3736711.9999999991</v>
      </c>
      <c r="CB46" s="469">
        <v>2.6276008565406447E-2</v>
      </c>
      <c r="CC46" s="324">
        <v>44446370.220000006</v>
      </c>
      <c r="CD46" s="469">
        <v>2.1394586518450678E-2</v>
      </c>
      <c r="CE46" s="221"/>
    </row>
    <row r="47" spans="1:83">
      <c r="A47" s="2043" t="s">
        <v>242</v>
      </c>
      <c r="B47" s="1912"/>
      <c r="C47" s="2044">
        <v>3828659.43</v>
      </c>
      <c r="D47" s="787">
        <v>2.7288569868669427E-2</v>
      </c>
      <c r="E47" s="2044">
        <v>77836933.24000001</v>
      </c>
      <c r="F47" s="787">
        <v>3.2909391999219835E-2</v>
      </c>
      <c r="G47" s="2046"/>
      <c r="H47" s="2044">
        <v>4550044.53</v>
      </c>
      <c r="I47" s="787">
        <v>3.1995243155817414E-2</v>
      </c>
      <c r="J47" s="2044">
        <v>64290587.960000001</v>
      </c>
      <c r="K47" s="787">
        <v>3.0946746373753338E-2</v>
      </c>
      <c r="L47" s="2046"/>
      <c r="M47" s="2044">
        <v>721385.10000000009</v>
      </c>
      <c r="N47" s="787">
        <v>0.18841715049071367</v>
      </c>
      <c r="O47" s="2044">
        <v>-13546345.280000009</v>
      </c>
      <c r="P47" s="787">
        <v>-0.17403493067014375</v>
      </c>
      <c r="Q47" s="2046"/>
      <c r="R47" s="2044">
        <v>3965295.7285392573</v>
      </c>
      <c r="S47" s="787">
        <v>2.7288569868669427E-2</v>
      </c>
      <c r="T47" s="2044"/>
      <c r="U47" s="787" t="s">
        <v>220</v>
      </c>
      <c r="V47" s="2046"/>
      <c r="W47" s="2044"/>
      <c r="X47" s="787" t="s">
        <v>220</v>
      </c>
      <c r="Y47" s="2044"/>
      <c r="Z47" s="787" t="s">
        <v>220</v>
      </c>
      <c r="AA47" s="2017"/>
      <c r="AB47" s="324">
        <v>7428148.5700000003</v>
      </c>
      <c r="AC47" s="469">
        <v>4.2336700079281565E-2</v>
      </c>
      <c r="AD47" s="324">
        <v>6216154.6799999997</v>
      </c>
      <c r="AE47" s="469">
        <v>3.6477906349059654E-2</v>
      </c>
      <c r="AF47" s="324">
        <v>6710704.25</v>
      </c>
      <c r="AG47" s="469">
        <v>3.4350718326247025E-2</v>
      </c>
      <c r="AH47" s="324">
        <v>7979865.4199999999</v>
      </c>
      <c r="AI47" s="469">
        <v>3.9593351441960668E-2</v>
      </c>
      <c r="AJ47" s="2052">
        <v>6449397.1100000003</v>
      </c>
      <c r="AK47" s="469">
        <v>3.5687643182833011E-2</v>
      </c>
      <c r="AL47" s="324">
        <v>6432395.3600000003</v>
      </c>
      <c r="AM47" s="469">
        <v>3.5999203443454683E-2</v>
      </c>
      <c r="AN47" s="324">
        <v>8097701.29</v>
      </c>
      <c r="AO47" s="469">
        <v>3.7427239962131875E-2</v>
      </c>
      <c r="AP47" s="324">
        <v>5264542.76</v>
      </c>
      <c r="AQ47" s="469">
        <v>2.898130113854417E-2</v>
      </c>
      <c r="AR47" s="324">
        <v>8062233.1299999999</v>
      </c>
      <c r="AS47" s="469">
        <v>4.4784150911393372E-2</v>
      </c>
      <c r="AT47" s="324">
        <v>5297373.82</v>
      </c>
      <c r="AU47" s="469">
        <v>1.7799756517669837E-2</v>
      </c>
      <c r="AV47" s="324">
        <v>6069757.4199999999</v>
      </c>
      <c r="AW47" s="469">
        <v>2.4566486967886624E-2</v>
      </c>
      <c r="AX47" s="324">
        <v>3828659.43</v>
      </c>
      <c r="AY47" s="469">
        <v>2.7288569868669427E-2</v>
      </c>
      <c r="AZ47" s="324">
        <v>77836933.24000001</v>
      </c>
      <c r="BA47" s="469">
        <v>3.2909391999219835E-2</v>
      </c>
      <c r="BB47" s="226"/>
      <c r="BC47" s="2044">
        <v>64290587.960000001</v>
      </c>
      <c r="BD47" s="226" t="s">
        <v>243</v>
      </c>
      <c r="BE47" s="324">
        <v>4213022.67</v>
      </c>
      <c r="BF47" s="469">
        <v>2.1058499679685296E-2</v>
      </c>
      <c r="BG47" s="324">
        <v>6462689.25</v>
      </c>
      <c r="BH47" s="469">
        <v>3.8612460917011107E-2</v>
      </c>
      <c r="BI47" s="2053">
        <v>5911839.8799999999</v>
      </c>
      <c r="BJ47" s="469">
        <v>4.0744597906798276E-2</v>
      </c>
      <c r="BK47" s="324">
        <v>3837627.01</v>
      </c>
      <c r="BL47" s="469">
        <v>2.0584810370174792E-2</v>
      </c>
      <c r="BM47" s="324">
        <v>10068657.15</v>
      </c>
      <c r="BN47" s="469">
        <v>4.9020497982589353E-2</v>
      </c>
      <c r="BO47" s="324">
        <v>2963398</v>
      </c>
      <c r="BP47" s="469">
        <v>2.4242406278794072E-2</v>
      </c>
      <c r="BQ47" s="324">
        <v>6834273.25</v>
      </c>
      <c r="BR47" s="469">
        <v>4.0875269177841157E-2</v>
      </c>
      <c r="BS47" s="324">
        <v>5188948.33</v>
      </c>
      <c r="BT47" s="469">
        <v>3.3792810321353943E-2</v>
      </c>
      <c r="BU47" s="324">
        <v>5892826.3899999997</v>
      </c>
      <c r="BV47" s="469">
        <v>3.2824007814830983E-2</v>
      </c>
      <c r="BW47" s="324">
        <v>2784064.56</v>
      </c>
      <c r="BX47" s="469">
        <v>1.453050091375402E-2</v>
      </c>
      <c r="BY47" s="324">
        <v>5583196.9400000004</v>
      </c>
      <c r="BZ47" s="469">
        <v>2.5756193258627279E-2</v>
      </c>
      <c r="CA47" s="324">
        <v>4550044.53</v>
      </c>
      <c r="CB47" s="469">
        <v>3.1995243155817414E-2</v>
      </c>
      <c r="CC47" s="324">
        <v>64290587.960000001</v>
      </c>
      <c r="CD47" s="469">
        <v>3.0946746373753338E-2</v>
      </c>
      <c r="CE47" s="221"/>
    </row>
    <row r="48" spans="1:83">
      <c r="A48" s="2034" t="s">
        <v>244</v>
      </c>
      <c r="B48" s="290"/>
      <c r="C48" s="2035">
        <v>101579017.25999999</v>
      </c>
      <c r="D48" s="2041">
        <v>0.72399913347484324</v>
      </c>
      <c r="E48" s="2035">
        <v>1861210407.3099999</v>
      </c>
      <c r="F48" s="2041">
        <v>0.78691824481743167</v>
      </c>
      <c r="G48" s="290"/>
      <c r="H48" s="2035">
        <v>112669691.64999999</v>
      </c>
      <c r="I48" s="2041">
        <v>0.79227668144002106</v>
      </c>
      <c r="J48" s="2035">
        <v>1634872442.46</v>
      </c>
      <c r="K48" s="2041">
        <v>0.78695784928466639</v>
      </c>
      <c r="L48" s="290"/>
      <c r="M48" s="2035">
        <v>11090674.389999995</v>
      </c>
      <c r="N48" s="2041">
        <v>0.10918272975227242</v>
      </c>
      <c r="O48" s="2035">
        <v>-226337964.85000011</v>
      </c>
      <c r="P48" s="2041">
        <v>-0.12160794070409561</v>
      </c>
      <c r="Q48" s="2046"/>
      <c r="R48" s="2035">
        <v>105204145.37113671</v>
      </c>
      <c r="S48" s="2041">
        <v>0.72399913347484313</v>
      </c>
      <c r="T48" s="2035"/>
      <c r="U48" s="2041" t="s">
        <v>220</v>
      </c>
      <c r="V48" s="2046"/>
      <c r="W48" s="2035"/>
      <c r="X48" s="2041" t="s">
        <v>220</v>
      </c>
      <c r="Y48" s="2035"/>
      <c r="Z48" s="2041" t="s">
        <v>220</v>
      </c>
      <c r="AA48" s="2017"/>
      <c r="AC48" s="469"/>
      <c r="AE48" s="469"/>
      <c r="AG48" s="469"/>
      <c r="AI48" s="469"/>
      <c r="AK48" s="469"/>
      <c r="AM48" s="469"/>
      <c r="AO48" s="469"/>
      <c r="AQ48" s="469"/>
      <c r="AS48" s="469"/>
      <c r="AU48" s="469"/>
      <c r="AW48" s="469"/>
      <c r="AY48" s="469"/>
      <c r="AZ48" s="324">
        <v>0</v>
      </c>
      <c r="BA48" s="469"/>
      <c r="BB48" s="226"/>
      <c r="BC48" s="2044"/>
      <c r="BD48" s="226"/>
      <c r="BF48" s="469"/>
      <c r="BH48" s="469"/>
      <c r="BI48" s="2053"/>
      <c r="BJ48" s="469"/>
      <c r="BL48" s="469"/>
      <c r="BN48" s="469"/>
      <c r="BP48" s="469"/>
      <c r="BR48" s="469"/>
      <c r="BT48" s="469"/>
      <c r="BV48" s="469"/>
      <c r="BX48" s="469"/>
      <c r="BZ48" s="469"/>
      <c r="CB48" s="469"/>
      <c r="CC48" s="324">
        <v>0</v>
      </c>
      <c r="CD48" s="469"/>
      <c r="CE48" s="221"/>
    </row>
    <row r="49" spans="1:82">
      <c r="H49" s="464"/>
      <c r="J49" s="324"/>
      <c r="Q49" s="2038"/>
      <c r="T49" s="173">
        <v>2449597350.0393324</v>
      </c>
      <c r="V49" s="2038"/>
      <c r="W49" s="173">
        <v>142210031.28</v>
      </c>
      <c r="Y49" s="173">
        <v>-372138634.8793323</v>
      </c>
      <c r="AA49" s="2017"/>
      <c r="AB49" s="386">
        <v>128681196.36000001</v>
      </c>
      <c r="AC49" s="386"/>
      <c r="AD49" s="386">
        <v>134974399.77000001</v>
      </c>
      <c r="AE49" s="386"/>
      <c r="AF49" s="386">
        <v>159136931.13999999</v>
      </c>
      <c r="AG49" s="386"/>
      <c r="AH49" s="386">
        <v>157493134.79999995</v>
      </c>
      <c r="AI49" s="386"/>
      <c r="AJ49" s="386">
        <v>137558138.12</v>
      </c>
      <c r="AK49" s="386"/>
      <c r="AL49" s="386">
        <v>140947752.93999997</v>
      </c>
      <c r="AM49" s="386"/>
      <c r="AN49" s="386">
        <v>173560369.56999993</v>
      </c>
      <c r="AO49" s="386"/>
      <c r="AP49" s="386">
        <v>145145564.86999997</v>
      </c>
      <c r="AQ49" s="386"/>
      <c r="AR49" s="386">
        <v>136472108.01999998</v>
      </c>
      <c r="AS49" s="386"/>
      <c r="AT49" s="386">
        <v>247656318.82999989</v>
      </c>
      <c r="AU49" s="386"/>
      <c r="AV49" s="386">
        <v>198005475.63</v>
      </c>
      <c r="AW49" s="386"/>
      <c r="AX49" s="386">
        <v>101579017.26000001</v>
      </c>
      <c r="AY49" s="386"/>
      <c r="AZ49" s="386">
        <v>1861210407.3099997</v>
      </c>
      <c r="BA49" s="386"/>
      <c r="BC49" s="386">
        <v>1921240607.76</v>
      </c>
      <c r="BE49" s="386">
        <v>158229330.89999998</v>
      </c>
      <c r="BF49" s="2059"/>
      <c r="BG49" s="386">
        <v>130858189.72000003</v>
      </c>
      <c r="BH49" s="2059"/>
      <c r="BI49" s="386">
        <v>108626291.16999999</v>
      </c>
      <c r="BJ49" s="2059"/>
      <c r="BK49" s="386">
        <v>148437495.52000001</v>
      </c>
      <c r="BL49" s="2059"/>
      <c r="BM49" s="386">
        <v>164187201.42999998</v>
      </c>
      <c r="BN49" s="2059"/>
      <c r="BO49" s="386">
        <v>99966959.360000014</v>
      </c>
      <c r="BP49" s="2059"/>
      <c r="BQ49" s="386">
        <v>134132284.91999999</v>
      </c>
      <c r="BR49" s="2059"/>
      <c r="BS49" s="386">
        <v>124217350.79000004</v>
      </c>
      <c r="BT49" s="2059"/>
      <c r="BU49" s="386">
        <v>142778221.53999999</v>
      </c>
      <c r="BV49" s="2059"/>
      <c r="BW49" s="386">
        <v>153623122.85000002</v>
      </c>
      <c r="BX49" s="2059"/>
      <c r="BY49" s="386">
        <v>157146302.60999992</v>
      </c>
      <c r="BZ49" s="2059"/>
      <c r="CA49" s="386">
        <v>112669691.64999999</v>
      </c>
      <c r="CB49" s="2059"/>
      <c r="CC49" s="386">
        <v>1634872442.4599998</v>
      </c>
      <c r="CD49" s="2059"/>
    </row>
    <row r="50" spans="1:82" ht="15">
      <c r="A50" s="2034" t="s">
        <v>120</v>
      </c>
      <c r="B50" s="1912"/>
      <c r="C50" s="2044">
        <v>69755149.170000002</v>
      </c>
      <c r="D50" s="786">
        <v>0.49717617788349566</v>
      </c>
      <c r="E50" s="2060">
        <v>1164447291.8399999</v>
      </c>
      <c r="F50" s="786">
        <v>0.49232736689964296</v>
      </c>
      <c r="G50" s="2046"/>
      <c r="H50" s="2044">
        <v>86380788.189999998</v>
      </c>
      <c r="I50" s="786">
        <v>0.60741698326416393</v>
      </c>
      <c r="J50" s="2044">
        <v>1135246850.6299999</v>
      </c>
      <c r="K50" s="786">
        <v>0.54645940366741119</v>
      </c>
      <c r="L50" s="2046"/>
      <c r="M50" s="2044">
        <v>16625639.019999996</v>
      </c>
      <c r="N50" s="786">
        <v>0.23834282082146677</v>
      </c>
      <c r="O50" s="2044">
        <v>-29200441.210000038</v>
      </c>
      <c r="P50" s="786">
        <v>-2.507665346007976E-2</v>
      </c>
      <c r="Q50" s="2046"/>
      <c r="R50" s="2044">
        <v>72244554.550891384</v>
      </c>
      <c r="S50" s="786">
        <v>0.49717617788349566</v>
      </c>
      <c r="T50" s="2044">
        <v>1206003813.3092077</v>
      </c>
      <c r="U50" s="786" t="s">
        <v>220</v>
      </c>
      <c r="V50" s="2046"/>
      <c r="W50" s="2044">
        <v>14136233.639108613</v>
      </c>
      <c r="X50" s="786" t="s">
        <v>220</v>
      </c>
      <c r="Y50" s="2044">
        <v>-70756962.679207802</v>
      </c>
      <c r="Z50" s="786" t="s">
        <v>220</v>
      </c>
      <c r="AA50" s="2017"/>
      <c r="AB50" s="324">
        <v>77182299.819999993</v>
      </c>
      <c r="AC50" s="469">
        <v>0.43990017810165138</v>
      </c>
      <c r="AD50" s="324">
        <v>85495939.299999997</v>
      </c>
      <c r="AE50" s="469">
        <v>0.50171094954321327</v>
      </c>
      <c r="AF50" s="324">
        <v>96495672.959999993</v>
      </c>
      <c r="AG50" s="469">
        <v>0.49394155338474516</v>
      </c>
      <c r="AH50" s="324">
        <v>89720672.510000005</v>
      </c>
      <c r="AI50" s="469">
        <v>0.44516316144808987</v>
      </c>
      <c r="AJ50" s="324">
        <v>82520854.61999999</v>
      </c>
      <c r="AK50" s="469">
        <v>0.4566279242217412</v>
      </c>
      <c r="AL50" s="324">
        <v>97064265.909999996</v>
      </c>
      <c r="AM50" s="469">
        <v>0.54322473355923695</v>
      </c>
      <c r="AN50" s="324">
        <v>109455306.19999999</v>
      </c>
      <c r="AO50" s="469">
        <v>0.50589789170600785</v>
      </c>
      <c r="AP50" s="324">
        <v>86238608.780000001</v>
      </c>
      <c r="AQ50" s="469">
        <v>0.47474343067588254</v>
      </c>
      <c r="AR50" s="324">
        <v>89594823.900000006</v>
      </c>
      <c r="AS50" s="469">
        <v>0.49768197591395053</v>
      </c>
      <c r="AT50" s="324">
        <v>156339591.81</v>
      </c>
      <c r="AU50" s="469">
        <v>0.5253181600632989</v>
      </c>
      <c r="AV50" s="324">
        <v>124584106.86</v>
      </c>
      <c r="AW50" s="469">
        <v>0.50423659889557571</v>
      </c>
      <c r="AX50" s="324">
        <v>69755149.170000002</v>
      </c>
      <c r="AY50" s="469">
        <v>0.49717617788349566</v>
      </c>
      <c r="AZ50" s="324">
        <v>1164447291.8399999</v>
      </c>
      <c r="BA50" s="469">
        <v>0.49232736689964307</v>
      </c>
      <c r="BC50" s="2044">
        <v>1135246850.6299999</v>
      </c>
      <c r="BD50" s="950"/>
      <c r="BE50" s="1919">
        <v>101741302.81000002</v>
      </c>
      <c r="BF50" s="469">
        <v>0.50854679892694477</v>
      </c>
      <c r="BG50" s="1919">
        <v>85726900.179999992</v>
      </c>
      <c r="BH50" s="469">
        <v>0.51219027477404422</v>
      </c>
      <c r="BI50" s="324">
        <v>76764435.389999986</v>
      </c>
      <c r="BJ50" s="469">
        <v>0.52906305261906805</v>
      </c>
      <c r="BK50" s="324">
        <v>98305984.809999987</v>
      </c>
      <c r="BL50" s="469">
        <v>0.52730764357611015</v>
      </c>
      <c r="BM50" s="324">
        <v>111570957.88</v>
      </c>
      <c r="BN50" s="469">
        <v>0.54319695607791163</v>
      </c>
      <c r="BO50" s="324">
        <v>68584839.75</v>
      </c>
      <c r="BP50" s="469">
        <v>0.56106589455263356</v>
      </c>
      <c r="BQ50" s="324">
        <v>87423475.010000005</v>
      </c>
      <c r="BR50" s="469">
        <v>0.52287316336027678</v>
      </c>
      <c r="BS50" s="324">
        <v>86581606.890000001</v>
      </c>
      <c r="BT50" s="469">
        <v>0.56385911612108919</v>
      </c>
      <c r="BU50" s="324">
        <v>103075393.5</v>
      </c>
      <c r="BV50" s="469">
        <v>0.57414681815541813</v>
      </c>
      <c r="BW50" s="324">
        <v>105650109.86</v>
      </c>
      <c r="BX50" s="469">
        <v>0.55140568215089902</v>
      </c>
      <c r="BY50" s="324">
        <v>123441056.36000001</v>
      </c>
      <c r="BZ50" s="469">
        <v>0.56945361910469561</v>
      </c>
      <c r="CA50" s="324">
        <v>86380788.189999998</v>
      </c>
      <c r="CB50" s="469">
        <v>0.60741698326416393</v>
      </c>
      <c r="CC50" s="1919">
        <v>1135246850.6299999</v>
      </c>
      <c r="CD50" s="469">
        <v>0.54645940366741119</v>
      </c>
    </row>
    <row r="51" spans="1:82" ht="12.5" hidden="1" customHeight="1">
      <c r="A51" s="2061"/>
      <c r="B51" s="1912"/>
      <c r="C51" s="2044">
        <v>24573247.954557955</v>
      </c>
      <c r="D51" s="786"/>
      <c r="E51" s="2044">
        <v>-756291831.93140638</v>
      </c>
      <c r="F51" s="786"/>
      <c r="G51" s="2046"/>
      <c r="H51" s="2044">
        <v>5708850.4033237994</v>
      </c>
      <c r="I51" s="786"/>
      <c r="J51" s="2044">
        <v>-793417040.76178193</v>
      </c>
      <c r="K51" s="786"/>
      <c r="L51" s="2046"/>
      <c r="M51" s="2044"/>
      <c r="N51" s="786"/>
      <c r="O51" s="2044"/>
      <c r="P51" s="786"/>
      <c r="Q51" s="2046"/>
      <c r="R51" s="2044"/>
      <c r="S51" s="786"/>
      <c r="T51" s="2044"/>
      <c r="U51" s="786"/>
      <c r="V51" s="2046"/>
      <c r="W51" s="2044"/>
      <c r="X51" s="786"/>
      <c r="Y51" s="2044"/>
      <c r="Z51" s="786"/>
      <c r="AA51" s="2017"/>
      <c r="AZ51" s="324">
        <v>0</v>
      </c>
      <c r="BC51" s="2044"/>
      <c r="BD51" s="950"/>
      <c r="BE51" s="1919"/>
      <c r="BG51" s="1919"/>
      <c r="CC51" s="324">
        <v>0</v>
      </c>
    </row>
    <row r="52" spans="1:82" ht="13" hidden="1" customHeight="1">
      <c r="A52" s="2062" t="s">
        <v>245</v>
      </c>
      <c r="B52" s="1912"/>
      <c r="C52" s="2035">
        <v>91703539.909999996</v>
      </c>
      <c r="D52" s="786">
        <v>1.3146490402666857</v>
      </c>
      <c r="E52" s="2035">
        <v>329339867.84999996</v>
      </c>
      <c r="F52" s="786">
        <v>0.28282934758652234</v>
      </c>
      <c r="G52" s="2046"/>
      <c r="H52" s="2035">
        <v>87888321.629999995</v>
      </c>
      <c r="I52" s="786">
        <v>1.0174521843524289</v>
      </c>
      <c r="J52" s="2035">
        <v>320607450.58999997</v>
      </c>
      <c r="K52" s="786">
        <v>0.28241210306998904</v>
      </c>
      <c r="L52" s="2046"/>
      <c r="M52" s="2044">
        <v>-3815218.2800000012</v>
      </c>
      <c r="N52" s="786">
        <v>-4.1603827766565453E-2</v>
      </c>
      <c r="O52" s="2044">
        <v>-8732417.2599999905</v>
      </c>
      <c r="P52" s="786">
        <v>-2.6514910924714492E-2</v>
      </c>
      <c r="Q52" s="2046"/>
      <c r="R52" s="2044"/>
      <c r="S52" s="786"/>
      <c r="T52" s="2044"/>
      <c r="U52" s="786"/>
      <c r="V52" s="2046"/>
      <c r="W52" s="2044"/>
      <c r="X52" s="786"/>
      <c r="Y52" s="2044"/>
      <c r="Z52" s="786"/>
      <c r="AA52" s="2017"/>
      <c r="AC52" s="324">
        <v>0</v>
      </c>
      <c r="AE52" s="324">
        <v>0</v>
      </c>
      <c r="AG52" s="324">
        <v>0</v>
      </c>
      <c r="AI52" s="324">
        <v>0</v>
      </c>
      <c r="AK52" s="324">
        <v>0</v>
      </c>
      <c r="AM52" s="324">
        <v>0</v>
      </c>
      <c r="AO52" s="324">
        <v>0</v>
      </c>
      <c r="AQ52" s="324">
        <v>0</v>
      </c>
      <c r="AS52" s="324">
        <v>0</v>
      </c>
      <c r="AU52" s="324">
        <v>0</v>
      </c>
      <c r="AW52" s="324">
        <v>0</v>
      </c>
      <c r="AY52" s="324">
        <v>0</v>
      </c>
      <c r="AZ52" s="324">
        <v>0</v>
      </c>
      <c r="BA52" s="324">
        <v>0</v>
      </c>
      <c r="BC52" s="2044"/>
      <c r="BD52" s="950"/>
      <c r="BE52" s="1919"/>
      <c r="BF52" s="324">
        <v>0</v>
      </c>
      <c r="BG52" s="1919"/>
      <c r="BH52" s="324">
        <v>0</v>
      </c>
      <c r="BJ52" s="324">
        <v>0</v>
      </c>
      <c r="BL52" s="324">
        <v>0</v>
      </c>
      <c r="BN52" s="324">
        <v>0</v>
      </c>
      <c r="BP52" s="324">
        <v>0</v>
      </c>
      <c r="BR52" s="324">
        <v>0</v>
      </c>
      <c r="BT52" s="324">
        <v>0</v>
      </c>
      <c r="BV52" s="324">
        <v>0</v>
      </c>
      <c r="BX52" s="324">
        <v>0</v>
      </c>
      <c r="BZ52" s="324">
        <v>0</v>
      </c>
      <c r="CB52" s="324">
        <v>0</v>
      </c>
      <c r="CC52" s="324">
        <v>0</v>
      </c>
      <c r="CD52" s="324">
        <v>0</v>
      </c>
    </row>
    <row r="53" spans="1:82" ht="12.5" hidden="1" customHeight="1">
      <c r="A53" s="2054" t="s">
        <v>246</v>
      </c>
      <c r="B53" s="1912"/>
      <c r="C53" s="2044">
        <v>0</v>
      </c>
      <c r="D53" s="786">
        <v>0</v>
      </c>
      <c r="E53" s="2044">
        <v>0</v>
      </c>
      <c r="F53" s="786">
        <v>0</v>
      </c>
      <c r="G53" s="2046"/>
      <c r="H53" s="2044">
        <v>0</v>
      </c>
      <c r="I53" s="786">
        <v>0</v>
      </c>
      <c r="J53" s="2044">
        <v>0</v>
      </c>
      <c r="K53" s="786">
        <v>0</v>
      </c>
      <c r="L53" s="2046"/>
      <c r="M53" s="2044">
        <v>0</v>
      </c>
      <c r="N53" s="786">
        <v>0</v>
      </c>
      <c r="O53" s="2044">
        <v>0</v>
      </c>
      <c r="P53" s="786">
        <v>0</v>
      </c>
      <c r="Q53" s="2046"/>
      <c r="R53" s="2044"/>
      <c r="S53" s="786"/>
      <c r="T53" s="2044"/>
      <c r="U53" s="786"/>
      <c r="V53" s="2046"/>
      <c r="W53" s="2044"/>
      <c r="X53" s="786"/>
      <c r="Y53" s="2044"/>
      <c r="Z53" s="786"/>
      <c r="AA53" s="2063">
        <v>0</v>
      </c>
      <c r="AC53" s="324">
        <v>0</v>
      </c>
      <c r="AE53" s="324">
        <v>0</v>
      </c>
      <c r="AG53" s="324">
        <v>0</v>
      </c>
      <c r="AI53" s="324">
        <v>0</v>
      </c>
      <c r="AK53" s="324">
        <v>0</v>
      </c>
      <c r="AM53" s="324">
        <v>0</v>
      </c>
      <c r="AO53" s="324">
        <v>0</v>
      </c>
      <c r="AQ53" s="324">
        <v>0</v>
      </c>
      <c r="AS53" s="324">
        <v>0</v>
      </c>
      <c r="AU53" s="324">
        <v>0</v>
      </c>
      <c r="AW53" s="324">
        <v>0</v>
      </c>
      <c r="AY53" s="324">
        <v>0</v>
      </c>
      <c r="AZ53" s="324">
        <v>0</v>
      </c>
      <c r="BA53" s="324">
        <v>0</v>
      </c>
      <c r="BC53" s="2044"/>
      <c r="BD53" s="950"/>
      <c r="BE53" s="1919">
        <v>0</v>
      </c>
      <c r="BF53" s="324">
        <v>0</v>
      </c>
      <c r="BG53" s="1919">
        <v>0</v>
      </c>
      <c r="BH53" s="324">
        <v>0</v>
      </c>
      <c r="BJ53" s="324">
        <v>0</v>
      </c>
      <c r="BL53" s="324">
        <v>0</v>
      </c>
      <c r="BN53" s="324">
        <v>0</v>
      </c>
      <c r="BP53" s="324">
        <v>0</v>
      </c>
      <c r="BR53" s="324">
        <v>0</v>
      </c>
      <c r="BT53" s="324">
        <v>0</v>
      </c>
      <c r="BV53" s="324">
        <v>0</v>
      </c>
      <c r="BX53" s="324">
        <v>0</v>
      </c>
      <c r="BZ53" s="324">
        <v>0</v>
      </c>
      <c r="CB53" s="324">
        <v>0</v>
      </c>
      <c r="CC53" s="324">
        <v>0</v>
      </c>
      <c r="CD53" s="324">
        <v>0</v>
      </c>
    </row>
    <row r="54" spans="1:82" ht="12.5" hidden="1" customHeight="1">
      <c r="A54" s="2054" t="s">
        <v>247</v>
      </c>
      <c r="B54" s="1912"/>
      <c r="C54" s="2044">
        <v>3723953.3000000003</v>
      </c>
      <c r="D54" s="786">
        <v>5.3386070337608602E-2</v>
      </c>
      <c r="E54" s="2044">
        <v>12365326.780000001</v>
      </c>
      <c r="F54" s="786">
        <v>1.0619052375020723E-2</v>
      </c>
      <c r="G54" s="2046"/>
      <c r="H54" s="2044">
        <v>0</v>
      </c>
      <c r="I54" s="786">
        <v>0</v>
      </c>
      <c r="J54" s="2044">
        <v>10618939.529999999</v>
      </c>
      <c r="K54" s="786">
        <v>9.3538594924153003E-3</v>
      </c>
      <c r="L54" s="2046"/>
      <c r="M54" s="2044">
        <v>-3723953.3000000003</v>
      </c>
      <c r="N54" s="786">
        <v>-1</v>
      </c>
      <c r="O54" s="2044">
        <v>-1746387.2500000019</v>
      </c>
      <c r="P54" s="786">
        <v>-0.14123259992001616</v>
      </c>
      <c r="Q54" s="2046"/>
      <c r="R54" s="2044"/>
      <c r="S54" s="786"/>
      <c r="T54" s="2044"/>
      <c r="U54" s="786"/>
      <c r="V54" s="2046"/>
      <c r="W54" s="2044"/>
      <c r="X54" s="786"/>
      <c r="Y54" s="2044"/>
      <c r="Z54" s="786"/>
      <c r="AA54" s="2063">
        <v>0</v>
      </c>
      <c r="AC54" s="324">
        <v>0</v>
      </c>
      <c r="AE54" s="324">
        <v>0</v>
      </c>
      <c r="AG54" s="324">
        <v>0</v>
      </c>
      <c r="AI54" s="324">
        <v>0</v>
      </c>
      <c r="AK54" s="324">
        <v>0</v>
      </c>
      <c r="AM54" s="324">
        <v>0</v>
      </c>
      <c r="AO54" s="324">
        <v>0</v>
      </c>
      <c r="AQ54" s="324">
        <v>0</v>
      </c>
      <c r="AS54" s="324">
        <v>0</v>
      </c>
      <c r="AU54" s="324">
        <v>0</v>
      </c>
      <c r="AW54" s="324">
        <v>0</v>
      </c>
      <c r="AY54" s="324">
        <v>0</v>
      </c>
      <c r="AZ54" s="324">
        <v>0</v>
      </c>
      <c r="BA54" s="324">
        <v>0</v>
      </c>
      <c r="BC54" s="2044"/>
      <c r="BD54" s="950"/>
      <c r="BE54" s="1919">
        <v>0</v>
      </c>
      <c r="BF54" s="324">
        <v>0</v>
      </c>
      <c r="BG54" s="1919">
        <v>0</v>
      </c>
      <c r="BH54" s="324">
        <v>0</v>
      </c>
      <c r="BJ54" s="324">
        <v>0</v>
      </c>
      <c r="BL54" s="324">
        <v>0</v>
      </c>
      <c r="BN54" s="324">
        <v>0</v>
      </c>
      <c r="BP54" s="324">
        <v>0</v>
      </c>
      <c r="BR54" s="324">
        <v>0</v>
      </c>
      <c r="BT54" s="324">
        <v>0</v>
      </c>
      <c r="BV54" s="324">
        <v>0</v>
      </c>
      <c r="BX54" s="324">
        <v>0</v>
      </c>
      <c r="BZ54" s="324">
        <v>0</v>
      </c>
      <c r="CB54" s="324">
        <v>0</v>
      </c>
      <c r="CC54" s="324">
        <v>0</v>
      </c>
      <c r="CD54" s="324">
        <v>0</v>
      </c>
    </row>
    <row r="55" spans="1:82" ht="12.5" hidden="1" customHeight="1">
      <c r="A55" s="2054" t="s">
        <v>248</v>
      </c>
      <c r="B55" s="1912"/>
      <c r="C55" s="2044">
        <v>1851381.0699999998</v>
      </c>
      <c r="D55" s="786">
        <v>2.6541138425322641E-2</v>
      </c>
      <c r="E55" s="2044">
        <v>4833524.16</v>
      </c>
      <c r="F55" s="786">
        <v>4.1509170864765486E-3</v>
      </c>
      <c r="G55" s="2046"/>
      <c r="H55" s="2044">
        <v>0</v>
      </c>
      <c r="I55" s="786">
        <v>0</v>
      </c>
      <c r="J55" s="2044">
        <v>5063440.8100000005</v>
      </c>
      <c r="K55" s="786">
        <v>4.4602112810883977E-3</v>
      </c>
      <c r="L55" s="2046"/>
      <c r="M55" s="2044">
        <v>-1851381.0699999998</v>
      </c>
      <c r="N55" s="786">
        <v>-1</v>
      </c>
      <c r="O55" s="2044">
        <v>229916.65000000037</v>
      </c>
      <c r="P55" s="786">
        <v>4.7567084054877334E-2</v>
      </c>
      <c r="Q55" s="2046"/>
      <c r="R55" s="2044"/>
      <c r="S55" s="786"/>
      <c r="T55" s="2044"/>
      <c r="U55" s="786"/>
      <c r="V55" s="2046"/>
      <c r="W55" s="2044"/>
      <c r="X55" s="786"/>
      <c r="Y55" s="2044"/>
      <c r="Z55" s="786"/>
      <c r="AA55" s="2063">
        <v>0</v>
      </c>
      <c r="AC55" s="324">
        <v>0</v>
      </c>
      <c r="AE55" s="324">
        <v>0</v>
      </c>
      <c r="AG55" s="324">
        <v>0</v>
      </c>
      <c r="AI55" s="324">
        <v>0</v>
      </c>
      <c r="AK55" s="324">
        <v>0</v>
      </c>
      <c r="AM55" s="324">
        <v>0</v>
      </c>
      <c r="AO55" s="324">
        <v>0</v>
      </c>
      <c r="AQ55" s="324">
        <v>0</v>
      </c>
      <c r="AS55" s="324">
        <v>0</v>
      </c>
      <c r="AU55" s="324">
        <v>0</v>
      </c>
      <c r="AW55" s="324">
        <v>0</v>
      </c>
      <c r="AY55" s="324">
        <v>0</v>
      </c>
      <c r="AZ55" s="324">
        <v>0</v>
      </c>
      <c r="BA55" s="324">
        <v>0</v>
      </c>
      <c r="BC55" s="2044"/>
      <c r="BD55" s="950"/>
      <c r="BE55" s="1919">
        <v>0</v>
      </c>
      <c r="BF55" s="324">
        <v>0</v>
      </c>
      <c r="BG55" s="1919">
        <v>0</v>
      </c>
      <c r="BH55" s="324">
        <v>0</v>
      </c>
      <c r="BJ55" s="324">
        <v>0</v>
      </c>
      <c r="BL55" s="324">
        <v>0</v>
      </c>
      <c r="BN55" s="324">
        <v>0</v>
      </c>
      <c r="BP55" s="324">
        <v>0</v>
      </c>
      <c r="BR55" s="324">
        <v>0</v>
      </c>
      <c r="BT55" s="324">
        <v>0</v>
      </c>
      <c r="BV55" s="324">
        <v>0</v>
      </c>
      <c r="BX55" s="324">
        <v>0</v>
      </c>
      <c r="BZ55" s="324">
        <v>0</v>
      </c>
      <c r="CB55" s="324">
        <v>0</v>
      </c>
      <c r="CC55" s="324">
        <v>0</v>
      </c>
      <c r="CD55" s="324">
        <v>0</v>
      </c>
    </row>
    <row r="56" spans="1:82" ht="12.5" hidden="1" customHeight="1">
      <c r="A56" s="2054" t="s">
        <v>249</v>
      </c>
      <c r="B56" s="1912"/>
      <c r="C56" s="2044">
        <v>4554642.67</v>
      </c>
      <c r="D56" s="786">
        <v>6.5294716220875654E-2</v>
      </c>
      <c r="E56" s="2044">
        <v>13075405.42</v>
      </c>
      <c r="F56" s="786">
        <v>1.1228851242668885E-2</v>
      </c>
      <c r="G56" s="2046"/>
      <c r="H56" s="2044">
        <v>3679108.8000000003</v>
      </c>
      <c r="I56" s="786">
        <v>4.2591748432621014E-2</v>
      </c>
      <c r="J56" s="2044">
        <v>13615716.050000001</v>
      </c>
      <c r="K56" s="786">
        <v>1.1993617108423621E-2</v>
      </c>
      <c r="L56" s="2046"/>
      <c r="M56" s="2044">
        <v>-875533.86999999965</v>
      </c>
      <c r="N56" s="786">
        <v>-0.19222888235928279</v>
      </c>
      <c r="O56" s="2044">
        <v>540310.63000000082</v>
      </c>
      <c r="P56" s="786">
        <v>4.1322667454237974E-2</v>
      </c>
      <c r="Q56" s="2046"/>
      <c r="R56" s="2044"/>
      <c r="S56" s="786"/>
      <c r="T56" s="2044"/>
      <c r="U56" s="786"/>
      <c r="V56" s="2046"/>
      <c r="W56" s="2044"/>
      <c r="X56" s="786"/>
      <c r="Y56" s="2044"/>
      <c r="Z56" s="786"/>
      <c r="AA56" s="2063">
        <v>4.1861179412307326E-2</v>
      </c>
      <c r="AC56" s="324">
        <v>0</v>
      </c>
      <c r="AE56" s="324">
        <v>0</v>
      </c>
      <c r="AG56" s="324">
        <v>0</v>
      </c>
      <c r="AI56" s="324">
        <v>0</v>
      </c>
      <c r="AK56" s="324">
        <v>0</v>
      </c>
      <c r="AM56" s="324">
        <v>0</v>
      </c>
      <c r="AO56" s="324">
        <v>0</v>
      </c>
      <c r="AQ56" s="324">
        <v>0</v>
      </c>
      <c r="AS56" s="324">
        <v>0</v>
      </c>
      <c r="AU56" s="324">
        <v>0</v>
      </c>
      <c r="AW56" s="324">
        <v>0</v>
      </c>
      <c r="AY56" s="324">
        <v>0</v>
      </c>
      <c r="AZ56" s="324">
        <v>0</v>
      </c>
      <c r="BA56" s="324">
        <v>0</v>
      </c>
      <c r="BC56" s="2044"/>
      <c r="BD56" s="950"/>
      <c r="BE56" s="1919">
        <v>238979.21097156059</v>
      </c>
      <c r="BF56" s="324">
        <v>2.3488908080708361E-3</v>
      </c>
      <c r="BG56" s="1919">
        <v>3440129.5890284395</v>
      </c>
      <c r="BH56" s="324">
        <v>4.0128939478801064E-2</v>
      </c>
      <c r="BJ56" s="324">
        <v>0</v>
      </c>
      <c r="BL56" s="324">
        <v>0</v>
      </c>
      <c r="BN56" s="324">
        <v>0</v>
      </c>
      <c r="BP56" s="324">
        <v>0</v>
      </c>
      <c r="BR56" s="324">
        <v>0</v>
      </c>
      <c r="BT56" s="324">
        <v>0</v>
      </c>
      <c r="BV56" s="324">
        <v>0</v>
      </c>
      <c r="BX56" s="324">
        <v>0</v>
      </c>
      <c r="BZ56" s="324">
        <v>0</v>
      </c>
      <c r="CB56" s="324">
        <v>0</v>
      </c>
      <c r="CC56" s="324">
        <v>3679108.8000000003</v>
      </c>
      <c r="CD56" s="324">
        <v>3.240800710399061E-3</v>
      </c>
    </row>
    <row r="57" spans="1:82" ht="12.5" hidden="1" customHeight="1">
      <c r="A57" s="2054" t="s">
        <v>250</v>
      </c>
      <c r="B57" s="1912"/>
      <c r="C57" s="2044">
        <v>2045016.8900000001</v>
      </c>
      <c r="D57" s="786">
        <v>2.9317074285313296E-2</v>
      </c>
      <c r="E57" s="2044">
        <v>7774200.5399999991</v>
      </c>
      <c r="F57" s="786">
        <v>6.6763009321921356E-3</v>
      </c>
      <c r="G57" s="2046"/>
      <c r="H57" s="2044">
        <v>1997296.35</v>
      </c>
      <c r="I57" s="786">
        <v>2.3121997284938182E-2</v>
      </c>
      <c r="J57" s="2044">
        <v>7955339.2599999998</v>
      </c>
      <c r="K57" s="786">
        <v>7.0075854036372983E-3</v>
      </c>
      <c r="L57" s="2046"/>
      <c r="M57" s="2044">
        <v>-47720.540000000037</v>
      </c>
      <c r="N57" s="786">
        <v>-2.3335034655875157E-2</v>
      </c>
      <c r="O57" s="2044">
        <v>181138.72000000067</v>
      </c>
      <c r="P57" s="786">
        <v>2.3299980373287451E-2</v>
      </c>
      <c r="Q57" s="2046"/>
      <c r="R57" s="2044"/>
      <c r="S57" s="786"/>
      <c r="T57" s="2044"/>
      <c r="U57" s="786"/>
      <c r="V57" s="2046"/>
      <c r="W57" s="2044"/>
      <c r="X57" s="786"/>
      <c r="Y57" s="2044"/>
      <c r="Z57" s="786"/>
      <c r="AA57" s="2063">
        <v>2.2725389596224107E-2</v>
      </c>
      <c r="AC57" s="324">
        <v>0</v>
      </c>
      <c r="AE57" s="324">
        <v>0</v>
      </c>
      <c r="AG57" s="324">
        <v>0</v>
      </c>
      <c r="AI57" s="324">
        <v>0</v>
      </c>
      <c r="AK57" s="324">
        <v>0</v>
      </c>
      <c r="AM57" s="324">
        <v>0</v>
      </c>
      <c r="AO57" s="324">
        <v>0</v>
      </c>
      <c r="AQ57" s="324">
        <v>0</v>
      </c>
      <c r="AS57" s="324">
        <v>0</v>
      </c>
      <c r="AU57" s="324">
        <v>0</v>
      </c>
      <c r="AW57" s="324">
        <v>0</v>
      </c>
      <c r="AY57" s="324">
        <v>0</v>
      </c>
      <c r="AZ57" s="324">
        <v>0</v>
      </c>
      <c r="BA57" s="324">
        <v>0</v>
      </c>
      <c r="BC57" s="2044"/>
      <c r="BD57" s="950"/>
      <c r="BE57" s="1919">
        <v>129735.84956209446</v>
      </c>
      <c r="BF57" s="324">
        <v>1.2751541997095687E-3</v>
      </c>
      <c r="BG57" s="1919">
        <v>1867560.5004379055</v>
      </c>
      <c r="BH57" s="324">
        <v>2.1784999766894707E-2</v>
      </c>
      <c r="BJ57" s="324">
        <v>0</v>
      </c>
      <c r="BL57" s="324">
        <v>0</v>
      </c>
      <c r="BN57" s="324">
        <v>0</v>
      </c>
      <c r="BP57" s="324">
        <v>0</v>
      </c>
      <c r="BR57" s="324">
        <v>0</v>
      </c>
      <c r="BT57" s="324">
        <v>0</v>
      </c>
      <c r="BV57" s="324">
        <v>0</v>
      </c>
      <c r="BX57" s="324">
        <v>0</v>
      </c>
      <c r="BZ57" s="324">
        <v>0</v>
      </c>
      <c r="CB57" s="324">
        <v>0</v>
      </c>
      <c r="CC57" s="324">
        <v>1997296.35</v>
      </c>
      <c r="CD57" s="324">
        <v>1.7593498267725737E-3</v>
      </c>
    </row>
    <row r="58" spans="1:82" ht="12.5" hidden="1" customHeight="1">
      <c r="A58" s="2054" t="s">
        <v>251</v>
      </c>
      <c r="B58" s="1912"/>
      <c r="C58" s="2044">
        <v>1185424.17</v>
      </c>
      <c r="D58" s="786">
        <v>1.6994074044784955E-2</v>
      </c>
      <c r="E58" s="2044">
        <v>4145156.36</v>
      </c>
      <c r="F58" s="786">
        <v>3.5597629785801953E-3</v>
      </c>
      <c r="G58" s="2046"/>
      <c r="H58" s="2044">
        <v>1353515.58</v>
      </c>
      <c r="I58" s="786">
        <v>1.5669173763763963E-2</v>
      </c>
      <c r="J58" s="2044">
        <v>4916513.1100000003</v>
      </c>
      <c r="K58" s="786">
        <v>4.3307877112996216E-3</v>
      </c>
      <c r="L58" s="2046"/>
      <c r="M58" s="2044">
        <v>168091.41000000015</v>
      </c>
      <c r="N58" s="786">
        <v>0.14179853444358248</v>
      </c>
      <c r="O58" s="2044">
        <v>771356.75000000047</v>
      </c>
      <c r="P58" s="786">
        <v>0.18608628553640386</v>
      </c>
      <c r="Q58" s="2046"/>
      <c r="R58" s="2044"/>
      <c r="S58" s="786"/>
      <c r="T58" s="2044"/>
      <c r="U58" s="786"/>
      <c r="V58" s="2046"/>
      <c r="W58" s="2044"/>
      <c r="X58" s="786"/>
      <c r="Y58" s="2044"/>
      <c r="Z58" s="786"/>
      <c r="AA58" s="2063">
        <v>1.5400403089936673E-2</v>
      </c>
      <c r="AC58" s="324">
        <v>0</v>
      </c>
      <c r="AE58" s="324">
        <v>0</v>
      </c>
      <c r="AG58" s="324">
        <v>0</v>
      </c>
      <c r="AI58" s="324">
        <v>0</v>
      </c>
      <c r="AK58" s="324">
        <v>0</v>
      </c>
      <c r="AM58" s="324">
        <v>0</v>
      </c>
      <c r="AO58" s="324">
        <v>0</v>
      </c>
      <c r="AQ58" s="324">
        <v>0</v>
      </c>
      <c r="AS58" s="324">
        <v>0</v>
      </c>
      <c r="AU58" s="324">
        <v>0</v>
      </c>
      <c r="AW58" s="324">
        <v>0</v>
      </c>
      <c r="AY58" s="324">
        <v>0</v>
      </c>
      <c r="AZ58" s="324">
        <v>0</v>
      </c>
      <c r="BA58" s="324">
        <v>0</v>
      </c>
      <c r="BC58" s="2044"/>
      <c r="BD58" s="950"/>
      <c r="BE58" s="1919">
        <v>87918.597391334057</v>
      </c>
      <c r="BF58" s="324">
        <v>8.6413870240604638E-4</v>
      </c>
      <c r="BG58" s="1919">
        <v>1265596.9826086659</v>
      </c>
      <c r="BH58" s="324">
        <v>1.4763125459468422E-2</v>
      </c>
      <c r="BJ58" s="324">
        <v>0</v>
      </c>
      <c r="BL58" s="324">
        <v>0</v>
      </c>
      <c r="BN58" s="324">
        <v>0</v>
      </c>
      <c r="BP58" s="324">
        <v>0</v>
      </c>
      <c r="BR58" s="324">
        <v>0</v>
      </c>
      <c r="BT58" s="324">
        <v>0</v>
      </c>
      <c r="BV58" s="324">
        <v>0</v>
      </c>
      <c r="BX58" s="324">
        <v>0</v>
      </c>
      <c r="BZ58" s="324">
        <v>0</v>
      </c>
      <c r="CB58" s="324">
        <v>0</v>
      </c>
      <c r="CC58" s="324">
        <v>1353515.58</v>
      </c>
      <c r="CD58" s="324">
        <v>1.192265434824922E-3</v>
      </c>
    </row>
    <row r="59" spans="1:82" ht="12.5" hidden="1" customHeight="1">
      <c r="A59" s="2054" t="s">
        <v>252</v>
      </c>
      <c r="B59" s="1912"/>
      <c r="C59" s="2044">
        <v>1969061.7400000002</v>
      </c>
      <c r="D59" s="786">
        <v>2.8228191946105763E-2</v>
      </c>
      <c r="E59" s="2044">
        <v>6396048.6200000001</v>
      </c>
      <c r="F59" s="786">
        <v>5.4927764140301205E-3</v>
      </c>
      <c r="G59" s="2046"/>
      <c r="H59" s="2044">
        <v>1756897.5500000003</v>
      </c>
      <c r="I59" s="786">
        <v>2.0338984938822198E-2</v>
      </c>
      <c r="J59" s="2044">
        <v>7425363.1800000006</v>
      </c>
      <c r="K59" s="786">
        <v>6.5407476584315831E-3</v>
      </c>
      <c r="L59" s="2046"/>
      <c r="M59" s="2044">
        <v>-212164.18999999994</v>
      </c>
      <c r="N59" s="786">
        <v>-0.10774887637601446</v>
      </c>
      <c r="O59" s="2044">
        <v>1029314.5600000005</v>
      </c>
      <c r="P59" s="786">
        <v>0.16092975853582558</v>
      </c>
      <c r="Q59" s="2046"/>
      <c r="R59" s="2044"/>
      <c r="S59" s="786"/>
      <c r="T59" s="2044"/>
      <c r="U59" s="786"/>
      <c r="V59" s="2046"/>
      <c r="W59" s="2044"/>
      <c r="X59" s="786"/>
      <c r="Y59" s="2044"/>
      <c r="Z59" s="786"/>
      <c r="AA59" s="2063">
        <v>1.999011378777197E-2</v>
      </c>
      <c r="AC59" s="324">
        <v>0</v>
      </c>
      <c r="AE59" s="324">
        <v>0</v>
      </c>
      <c r="AG59" s="324">
        <v>0</v>
      </c>
      <c r="AI59" s="324">
        <v>0</v>
      </c>
      <c r="AK59" s="324">
        <v>0</v>
      </c>
      <c r="AM59" s="324">
        <v>0</v>
      </c>
      <c r="AO59" s="324">
        <v>0</v>
      </c>
      <c r="AQ59" s="324">
        <v>0</v>
      </c>
      <c r="AS59" s="324">
        <v>0</v>
      </c>
      <c r="AU59" s="324">
        <v>0</v>
      </c>
      <c r="AW59" s="324">
        <v>0</v>
      </c>
      <c r="AY59" s="324">
        <v>0</v>
      </c>
      <c r="AZ59" s="324">
        <v>0</v>
      </c>
      <c r="BA59" s="324">
        <v>0</v>
      </c>
      <c r="BC59" s="2044"/>
      <c r="BD59" s="950"/>
      <c r="BE59" s="1919">
        <v>114120.56915981065</v>
      </c>
      <c r="BF59" s="324">
        <v>1.1216739515605445E-3</v>
      </c>
      <c r="BG59" s="1919">
        <v>1642776.9808401896</v>
      </c>
      <c r="BH59" s="324">
        <v>1.9162911261119506E-2</v>
      </c>
      <c r="BJ59" s="324">
        <v>0</v>
      </c>
      <c r="BL59" s="324">
        <v>0</v>
      </c>
      <c r="BN59" s="324">
        <v>0</v>
      </c>
      <c r="BP59" s="324">
        <v>0</v>
      </c>
      <c r="BR59" s="324">
        <v>0</v>
      </c>
      <c r="BT59" s="324">
        <v>0</v>
      </c>
      <c r="BV59" s="324">
        <v>0</v>
      </c>
      <c r="BX59" s="324">
        <v>0</v>
      </c>
      <c r="BZ59" s="324">
        <v>0</v>
      </c>
      <c r="CB59" s="324">
        <v>0</v>
      </c>
      <c r="CC59" s="324">
        <v>1756897.5500000003</v>
      </c>
      <c r="CD59" s="324">
        <v>1.5475907720202159E-3</v>
      </c>
    </row>
    <row r="60" spans="1:82" ht="12.5" hidden="1" customHeight="1">
      <c r="A60" s="2054" t="s">
        <v>253</v>
      </c>
      <c r="B60" s="1912"/>
      <c r="C60" s="2044">
        <v>2556565.61</v>
      </c>
      <c r="D60" s="786">
        <v>3.6650564731349131E-2</v>
      </c>
      <c r="E60" s="2044">
        <v>9751496.7800000012</v>
      </c>
      <c r="F60" s="786">
        <v>8.3743565280582043E-3</v>
      </c>
      <c r="G60" s="2046"/>
      <c r="H60" s="2044">
        <v>3008020.49</v>
      </c>
      <c r="I60" s="786">
        <v>3.4822795126431001E-2</v>
      </c>
      <c r="J60" s="2044">
        <v>11678128.16</v>
      </c>
      <c r="K60" s="786">
        <v>1.0286862415446718E-2</v>
      </c>
      <c r="L60" s="2046"/>
      <c r="M60" s="2044">
        <v>451454.88000000035</v>
      </c>
      <c r="N60" s="786">
        <v>0.17658646358776622</v>
      </c>
      <c r="O60" s="2044">
        <v>1926631.379999999</v>
      </c>
      <c r="P60" s="786">
        <v>0.19757288788234606</v>
      </c>
      <c r="Q60" s="2046"/>
      <c r="R60" s="2044"/>
      <c r="S60" s="786"/>
      <c r="T60" s="2044"/>
      <c r="U60" s="786"/>
      <c r="V60" s="2046"/>
      <c r="W60" s="2044"/>
      <c r="X60" s="786"/>
      <c r="Y60" s="2044"/>
      <c r="Z60" s="786"/>
      <c r="AA60" s="2063">
        <v>3.4225485641464742E-2</v>
      </c>
      <c r="AC60" s="324">
        <v>0</v>
      </c>
      <c r="AE60" s="324">
        <v>0</v>
      </c>
      <c r="AG60" s="324">
        <v>0</v>
      </c>
      <c r="AI60" s="324">
        <v>0</v>
      </c>
      <c r="AK60" s="324">
        <v>0</v>
      </c>
      <c r="AM60" s="324">
        <v>0</v>
      </c>
      <c r="AO60" s="324">
        <v>0</v>
      </c>
      <c r="AQ60" s="324">
        <v>0</v>
      </c>
      <c r="AS60" s="324">
        <v>0</v>
      </c>
      <c r="AU60" s="324">
        <v>0</v>
      </c>
      <c r="AW60" s="324">
        <v>0</v>
      </c>
      <c r="AY60" s="324">
        <v>0</v>
      </c>
      <c r="AZ60" s="324">
        <v>0</v>
      </c>
      <c r="BA60" s="324">
        <v>0</v>
      </c>
      <c r="BC60" s="2044"/>
      <c r="BD60" s="950"/>
      <c r="BE60" s="1919">
        <v>195388.1775082289</v>
      </c>
      <c r="BF60" s="324">
        <v>1.9204410805817246E-3</v>
      </c>
      <c r="BG60" s="1919">
        <v>2812632.3124917713</v>
      </c>
      <c r="BH60" s="324">
        <v>3.2809215154007816E-2</v>
      </c>
      <c r="BJ60" s="324">
        <v>0</v>
      </c>
      <c r="BL60" s="324">
        <v>0</v>
      </c>
      <c r="BN60" s="324">
        <v>0</v>
      </c>
      <c r="BP60" s="324">
        <v>0</v>
      </c>
      <c r="BR60" s="324">
        <v>0</v>
      </c>
      <c r="BT60" s="324">
        <v>0</v>
      </c>
      <c r="BV60" s="324">
        <v>0</v>
      </c>
      <c r="BX60" s="324">
        <v>0</v>
      </c>
      <c r="BZ60" s="324">
        <v>0</v>
      </c>
      <c r="CB60" s="324">
        <v>0</v>
      </c>
      <c r="CC60" s="324">
        <v>3008020.49</v>
      </c>
      <c r="CD60" s="324">
        <v>2.6496620433967407E-3</v>
      </c>
    </row>
    <row r="61" spans="1:82" ht="12.5" hidden="1" customHeight="1">
      <c r="A61" s="2054" t="s">
        <v>254</v>
      </c>
      <c r="B61" s="1912"/>
      <c r="C61" s="2044">
        <v>7048415.8000000007</v>
      </c>
      <c r="D61" s="786">
        <v>0.10104509679740394</v>
      </c>
      <c r="E61" s="2044">
        <v>25807922.91</v>
      </c>
      <c r="F61" s="786">
        <v>2.2163238380003995E-2</v>
      </c>
      <c r="G61" s="2046"/>
      <c r="H61" s="2044">
        <v>5405212.0199999996</v>
      </c>
      <c r="I61" s="786">
        <v>6.2574238245093283E-2</v>
      </c>
      <c r="J61" s="2044">
        <v>26510927.969999995</v>
      </c>
      <c r="K61" s="786">
        <v>2.3352566849481133E-2</v>
      </c>
      <c r="L61" s="2046"/>
      <c r="M61" s="2044">
        <v>-1643203.7800000012</v>
      </c>
      <c r="N61" s="786">
        <v>-0.2331309370255939</v>
      </c>
      <c r="O61" s="2044">
        <v>703005.05999999493</v>
      </c>
      <c r="P61" s="786">
        <v>2.7239893053446623E-2</v>
      </c>
      <c r="Q61" s="2046"/>
      <c r="R61" s="2044"/>
      <c r="S61" s="786"/>
      <c r="T61" s="2044"/>
      <c r="U61" s="786"/>
      <c r="V61" s="2046"/>
      <c r="W61" s="2044"/>
      <c r="X61" s="786"/>
      <c r="Y61" s="2044"/>
      <c r="Z61" s="786"/>
      <c r="AA61" s="2063">
        <v>6.1500912974027856E-2</v>
      </c>
      <c r="AC61" s="324">
        <v>0</v>
      </c>
      <c r="AE61" s="324">
        <v>0</v>
      </c>
      <c r="AG61" s="324">
        <v>0</v>
      </c>
      <c r="AI61" s="324">
        <v>0</v>
      </c>
      <c r="AK61" s="324">
        <v>0</v>
      </c>
      <c r="AM61" s="324">
        <v>0</v>
      </c>
      <c r="AO61" s="324">
        <v>0</v>
      </c>
      <c r="AQ61" s="324">
        <v>0</v>
      </c>
      <c r="AS61" s="324">
        <v>0</v>
      </c>
      <c r="AU61" s="324">
        <v>0</v>
      </c>
      <c r="AW61" s="324">
        <v>0</v>
      </c>
      <c r="AY61" s="324">
        <v>0</v>
      </c>
      <c r="AZ61" s="324">
        <v>0</v>
      </c>
      <c r="BA61" s="324">
        <v>0</v>
      </c>
      <c r="BC61" s="2044"/>
      <c r="BD61" s="950"/>
      <c r="BE61" s="1919">
        <v>351099.51183656079</v>
      </c>
      <c r="BF61" s="324">
        <v>3.4509044226830139E-3</v>
      </c>
      <c r="BG61" s="1919">
        <v>5054112.5081634391</v>
      </c>
      <c r="BH61" s="324">
        <v>5.8955969451261685E-2</v>
      </c>
      <c r="BJ61" s="324">
        <v>0</v>
      </c>
      <c r="BL61" s="324">
        <v>0</v>
      </c>
      <c r="BN61" s="324">
        <v>0</v>
      </c>
      <c r="BP61" s="324">
        <v>0</v>
      </c>
      <c r="BR61" s="324">
        <v>0</v>
      </c>
      <c r="BT61" s="324">
        <v>0</v>
      </c>
      <c r="BV61" s="324">
        <v>0</v>
      </c>
      <c r="BX61" s="324">
        <v>0</v>
      </c>
      <c r="BZ61" s="324">
        <v>0</v>
      </c>
      <c r="CB61" s="324">
        <v>0</v>
      </c>
      <c r="CC61" s="324">
        <v>5405212.0199999996</v>
      </c>
      <c r="CD61" s="324">
        <v>4.7612658136866031E-3</v>
      </c>
    </row>
    <row r="62" spans="1:82" ht="12.5" hidden="1" customHeight="1">
      <c r="A62" s="2054" t="s">
        <v>255</v>
      </c>
      <c r="B62" s="1912"/>
      <c r="C62" s="2044">
        <v>2862196.4400000004</v>
      </c>
      <c r="D62" s="786">
        <v>4.1032045290657362E-2</v>
      </c>
      <c r="E62" s="2044">
        <v>12498851.150000002</v>
      </c>
      <c r="F62" s="786">
        <v>1.073371996962607E-2</v>
      </c>
      <c r="G62" s="2046"/>
      <c r="H62" s="2044">
        <v>0</v>
      </c>
      <c r="I62" s="786">
        <v>0</v>
      </c>
      <c r="J62" s="2044">
        <v>6236542.2199999988</v>
      </c>
      <c r="K62" s="786">
        <v>5.4935560636341415E-3</v>
      </c>
      <c r="L62" s="2046"/>
      <c r="M62" s="2044">
        <v>-2862196.4400000004</v>
      </c>
      <c r="N62" s="786">
        <v>-1</v>
      </c>
      <c r="O62" s="2044">
        <v>-6262308.9300000034</v>
      </c>
      <c r="P62" s="786">
        <v>-0.50103076313537842</v>
      </c>
      <c r="Q62" s="2046"/>
      <c r="R62" s="2044"/>
      <c r="S62" s="786"/>
      <c r="T62" s="2044"/>
      <c r="U62" s="786"/>
      <c r="V62" s="2046"/>
      <c r="W62" s="2044"/>
      <c r="X62" s="786"/>
      <c r="Y62" s="2044"/>
      <c r="Z62" s="786"/>
      <c r="AA62" s="2063">
        <v>0</v>
      </c>
      <c r="AC62" s="324">
        <v>0</v>
      </c>
      <c r="AE62" s="324">
        <v>0</v>
      </c>
      <c r="AG62" s="324">
        <v>0</v>
      </c>
      <c r="AI62" s="324">
        <v>0</v>
      </c>
      <c r="AK62" s="324">
        <v>0</v>
      </c>
      <c r="AM62" s="324">
        <v>0</v>
      </c>
      <c r="AO62" s="324">
        <v>0</v>
      </c>
      <c r="AQ62" s="324">
        <v>0</v>
      </c>
      <c r="AS62" s="324">
        <v>0</v>
      </c>
      <c r="AU62" s="324">
        <v>0</v>
      </c>
      <c r="AW62" s="324">
        <v>0</v>
      </c>
      <c r="AY62" s="324">
        <v>0</v>
      </c>
      <c r="AZ62" s="324">
        <v>0</v>
      </c>
      <c r="BA62" s="324">
        <v>0</v>
      </c>
      <c r="BC62" s="2044"/>
      <c r="BD62" s="950"/>
      <c r="BE62" s="1919">
        <v>0</v>
      </c>
      <c r="BF62" s="324">
        <v>0</v>
      </c>
      <c r="BG62" s="1919">
        <v>0</v>
      </c>
      <c r="BH62" s="324">
        <v>0</v>
      </c>
      <c r="BJ62" s="324">
        <v>0</v>
      </c>
      <c r="BL62" s="324">
        <v>0</v>
      </c>
      <c r="BN62" s="324">
        <v>0</v>
      </c>
      <c r="BP62" s="324">
        <v>0</v>
      </c>
      <c r="BR62" s="324">
        <v>0</v>
      </c>
      <c r="BT62" s="324">
        <v>0</v>
      </c>
      <c r="BV62" s="324">
        <v>0</v>
      </c>
      <c r="BX62" s="324">
        <v>0</v>
      </c>
      <c r="BZ62" s="324">
        <v>0</v>
      </c>
      <c r="CB62" s="324">
        <v>0</v>
      </c>
      <c r="CC62" s="324">
        <v>0</v>
      </c>
      <c r="CD62" s="324">
        <v>0</v>
      </c>
    </row>
    <row r="63" spans="1:82" ht="12.5" hidden="1" customHeight="1">
      <c r="A63" s="2054" t="s">
        <v>256</v>
      </c>
      <c r="B63" s="1912"/>
      <c r="C63" s="2044">
        <v>1594026.02</v>
      </c>
      <c r="D63" s="786">
        <v>2.2851732652957351E-2</v>
      </c>
      <c r="E63" s="2044">
        <v>7672935.2799999993</v>
      </c>
      <c r="F63" s="786">
        <v>6.5893367040045416E-3</v>
      </c>
      <c r="G63" s="2046"/>
      <c r="H63" s="2044">
        <v>1990804.47</v>
      </c>
      <c r="I63" s="786">
        <v>2.3046843073729541E-2</v>
      </c>
      <c r="J63" s="2044">
        <v>8863412.0500000007</v>
      </c>
      <c r="K63" s="786">
        <v>7.8074755680505011E-3</v>
      </c>
      <c r="L63" s="2046"/>
      <c r="M63" s="2044">
        <v>396778.44999999995</v>
      </c>
      <c r="N63" s="786">
        <v>0.24891591794718629</v>
      </c>
      <c r="O63" s="2044">
        <v>1190476.7700000014</v>
      </c>
      <c r="P63" s="786">
        <v>0.15515271881714626</v>
      </c>
      <c r="Q63" s="2046"/>
      <c r="R63" s="2044"/>
      <c r="S63" s="786"/>
      <c r="T63" s="2044"/>
      <c r="U63" s="786"/>
      <c r="V63" s="2046"/>
      <c r="W63" s="2044"/>
      <c r="X63" s="786"/>
      <c r="Y63" s="2044"/>
      <c r="Z63" s="786"/>
      <c r="AA63" s="2063">
        <v>2.2651524492424194E-2</v>
      </c>
      <c r="AC63" s="324">
        <v>0</v>
      </c>
      <c r="AE63" s="324">
        <v>0</v>
      </c>
      <c r="AG63" s="324">
        <v>0</v>
      </c>
      <c r="AI63" s="324">
        <v>0</v>
      </c>
      <c r="AK63" s="324">
        <v>0</v>
      </c>
      <c r="AM63" s="324">
        <v>0</v>
      </c>
      <c r="AO63" s="324">
        <v>0</v>
      </c>
      <c r="AQ63" s="324">
        <v>0</v>
      </c>
      <c r="AS63" s="324">
        <v>0</v>
      </c>
      <c r="AU63" s="324">
        <v>0</v>
      </c>
      <c r="AW63" s="324">
        <v>0</v>
      </c>
      <c r="AY63" s="324">
        <v>0</v>
      </c>
      <c r="AZ63" s="324">
        <v>0</v>
      </c>
      <c r="BA63" s="324">
        <v>0</v>
      </c>
      <c r="BC63" s="2044"/>
      <c r="BD63" s="950"/>
      <c r="BE63" s="1919">
        <v>129314.16473447478</v>
      </c>
      <c r="BF63" s="324">
        <v>1.2710095228087119E-3</v>
      </c>
      <c r="BG63" s="1919">
        <v>1861490.3052655251</v>
      </c>
      <c r="BH63" s="324">
        <v>2.1714191244019916E-2</v>
      </c>
      <c r="BJ63" s="324">
        <v>0</v>
      </c>
      <c r="BL63" s="324">
        <v>0</v>
      </c>
      <c r="BN63" s="324">
        <v>0</v>
      </c>
      <c r="BP63" s="324">
        <v>0</v>
      </c>
      <c r="BR63" s="324">
        <v>0</v>
      </c>
      <c r="BT63" s="324">
        <v>0</v>
      </c>
      <c r="BV63" s="324">
        <v>0</v>
      </c>
      <c r="BX63" s="324">
        <v>0</v>
      </c>
      <c r="BZ63" s="324">
        <v>0</v>
      </c>
      <c r="CB63" s="324">
        <v>0</v>
      </c>
      <c r="CC63" s="324">
        <v>1990804.47</v>
      </c>
      <c r="CD63" s="324">
        <v>1.7536313524192668E-3</v>
      </c>
    </row>
    <row r="64" spans="1:82" ht="12.5" hidden="1" customHeight="1">
      <c r="A64" s="2054" t="s">
        <v>257</v>
      </c>
      <c r="B64" s="1912"/>
      <c r="C64" s="2044">
        <v>628418.6100000001</v>
      </c>
      <c r="D64" s="786">
        <v>9.0089207388616369E-3</v>
      </c>
      <c r="E64" s="2044">
        <v>2340154.0099999998</v>
      </c>
      <c r="F64" s="786">
        <v>2.0096693310198768E-3</v>
      </c>
      <c r="G64" s="2046"/>
      <c r="H64" s="2044">
        <v>466916.75</v>
      </c>
      <c r="I64" s="786">
        <v>5.4053309744406027E-3</v>
      </c>
      <c r="J64" s="2044">
        <v>1476988.1400000001</v>
      </c>
      <c r="K64" s="786">
        <v>1.3010281765418266E-3</v>
      </c>
      <c r="L64" s="2046"/>
      <c r="M64" s="2044">
        <v>-161501.8600000001</v>
      </c>
      <c r="N64" s="786">
        <v>-0.25699725856304617</v>
      </c>
      <c r="O64" s="2044">
        <v>-863165.86999999965</v>
      </c>
      <c r="P64" s="786">
        <v>-0.36885002709714809</v>
      </c>
      <c r="Q64" s="2046"/>
      <c r="R64" s="2044"/>
      <c r="S64" s="786"/>
      <c r="T64" s="2044"/>
      <c r="U64" s="786"/>
      <c r="V64" s="2046"/>
      <c r="W64" s="2044"/>
      <c r="X64" s="786"/>
      <c r="Y64" s="2044"/>
      <c r="Z64" s="786"/>
      <c r="AA64" s="2063">
        <v>5.3126142511364287E-3</v>
      </c>
      <c r="AC64" s="324">
        <v>0</v>
      </c>
      <c r="AE64" s="324">
        <v>0</v>
      </c>
      <c r="AG64" s="324">
        <v>0</v>
      </c>
      <c r="AI64" s="324">
        <v>0</v>
      </c>
      <c r="AK64" s="324">
        <v>0</v>
      </c>
      <c r="AM64" s="324">
        <v>0</v>
      </c>
      <c r="AO64" s="324">
        <v>0</v>
      </c>
      <c r="AQ64" s="324">
        <v>0</v>
      </c>
      <c r="AS64" s="324">
        <v>0</v>
      </c>
      <c r="AU64" s="324">
        <v>0</v>
      </c>
      <c r="AW64" s="324">
        <v>0</v>
      </c>
      <c r="AY64" s="324">
        <v>0</v>
      </c>
      <c r="AZ64" s="324">
        <v>0</v>
      </c>
      <c r="BA64" s="324">
        <v>0</v>
      </c>
      <c r="BC64" s="2044"/>
      <c r="BD64" s="950"/>
      <c r="BE64" s="1919">
        <v>30328.920010303966</v>
      </c>
      <c r="BF64" s="324">
        <v>2.9809840421389782E-4</v>
      </c>
      <c r="BG64" s="1919">
        <v>436587.82998969604</v>
      </c>
      <c r="BH64" s="324">
        <v>5.0927751857701205E-3</v>
      </c>
      <c r="BJ64" s="324">
        <v>0</v>
      </c>
      <c r="BL64" s="324">
        <v>0</v>
      </c>
      <c r="BN64" s="324">
        <v>0</v>
      </c>
      <c r="BP64" s="324">
        <v>0</v>
      </c>
      <c r="BR64" s="324">
        <v>0</v>
      </c>
      <c r="BT64" s="324">
        <v>0</v>
      </c>
      <c r="BV64" s="324">
        <v>0</v>
      </c>
      <c r="BX64" s="324">
        <v>0</v>
      </c>
      <c r="BZ64" s="324">
        <v>0</v>
      </c>
      <c r="CB64" s="324">
        <v>0</v>
      </c>
      <c r="CC64" s="324">
        <v>466916.75</v>
      </c>
      <c r="CD64" s="324">
        <v>4.1129094499657652E-4</v>
      </c>
    </row>
    <row r="65" spans="1:82" ht="12.5" hidden="1" customHeight="1">
      <c r="A65" s="2054" t="s">
        <v>258</v>
      </c>
      <c r="B65" s="1912"/>
      <c r="C65" s="2044">
        <v>905026</v>
      </c>
      <c r="D65" s="786">
        <v>1.2974325347572042E-2</v>
      </c>
      <c r="E65" s="2044">
        <v>4175008.14</v>
      </c>
      <c r="F65" s="786">
        <v>3.5853989865036024E-3</v>
      </c>
      <c r="G65" s="2046"/>
      <c r="H65" s="2044">
        <v>0</v>
      </c>
      <c r="I65" s="786">
        <v>0</v>
      </c>
      <c r="J65" s="2044">
        <v>0</v>
      </c>
      <c r="K65" s="786">
        <v>0</v>
      </c>
      <c r="L65" s="2046"/>
      <c r="M65" s="2044">
        <v>-905026</v>
      </c>
      <c r="N65" s="786">
        <v>-1</v>
      </c>
      <c r="O65" s="2044">
        <v>-4175008.14</v>
      </c>
      <c r="P65" s="786">
        <v>-1</v>
      </c>
      <c r="Q65" s="2046"/>
      <c r="R65" s="2044"/>
      <c r="S65" s="786"/>
      <c r="T65" s="2044"/>
      <c r="U65" s="786"/>
      <c r="V65" s="2046"/>
      <c r="W65" s="2044"/>
      <c r="X65" s="786"/>
      <c r="Y65" s="2044"/>
      <c r="Z65" s="786"/>
      <c r="AA65" s="2063">
        <v>0</v>
      </c>
      <c r="AC65" s="324">
        <v>0</v>
      </c>
      <c r="AE65" s="324">
        <v>0</v>
      </c>
      <c r="AG65" s="324">
        <v>0</v>
      </c>
      <c r="AI65" s="324">
        <v>0</v>
      </c>
      <c r="AK65" s="324">
        <v>0</v>
      </c>
      <c r="AM65" s="324">
        <v>0</v>
      </c>
      <c r="AO65" s="324">
        <v>0</v>
      </c>
      <c r="AQ65" s="324">
        <v>0</v>
      </c>
      <c r="AS65" s="324">
        <v>0</v>
      </c>
      <c r="AU65" s="324">
        <v>0</v>
      </c>
      <c r="AW65" s="324">
        <v>0</v>
      </c>
      <c r="AY65" s="324">
        <v>0</v>
      </c>
      <c r="AZ65" s="324">
        <v>0</v>
      </c>
      <c r="BA65" s="324">
        <v>0</v>
      </c>
      <c r="BC65" s="2044"/>
      <c r="BD65" s="950"/>
      <c r="BE65" s="1919">
        <v>0</v>
      </c>
      <c r="BF65" s="324">
        <v>0</v>
      </c>
      <c r="BG65" s="1919">
        <v>0</v>
      </c>
      <c r="BH65" s="324">
        <v>0</v>
      </c>
      <c r="BJ65" s="324">
        <v>0</v>
      </c>
      <c r="BL65" s="324">
        <v>0</v>
      </c>
      <c r="BN65" s="324">
        <v>0</v>
      </c>
      <c r="BP65" s="324">
        <v>0</v>
      </c>
      <c r="BR65" s="324">
        <v>0</v>
      </c>
      <c r="BT65" s="324">
        <v>0</v>
      </c>
      <c r="BV65" s="324">
        <v>0</v>
      </c>
      <c r="BX65" s="324">
        <v>0</v>
      </c>
      <c r="BZ65" s="324">
        <v>0</v>
      </c>
      <c r="CB65" s="324">
        <v>0</v>
      </c>
      <c r="CC65" s="324">
        <v>0</v>
      </c>
      <c r="CD65" s="324">
        <v>0</v>
      </c>
    </row>
    <row r="66" spans="1:82" ht="12.5" hidden="1" customHeight="1">
      <c r="A66" s="2054" t="s">
        <v>259</v>
      </c>
      <c r="B66" s="1912"/>
      <c r="C66" s="2044">
        <v>0</v>
      </c>
      <c r="D66" s="786">
        <v>0</v>
      </c>
      <c r="E66" s="2044">
        <v>0</v>
      </c>
      <c r="F66" s="786">
        <v>0</v>
      </c>
      <c r="G66" s="2046"/>
      <c r="H66" s="2044">
        <v>1220614.5</v>
      </c>
      <c r="I66" s="786">
        <v>1.4130624709225636E-2</v>
      </c>
      <c r="J66" s="2044">
        <v>3888771.25</v>
      </c>
      <c r="K66" s="786">
        <v>3.425485169011431E-3</v>
      </c>
      <c r="L66" s="2046"/>
      <c r="M66" s="2044">
        <v>1220614.5</v>
      </c>
      <c r="N66" s="786">
        <v>0</v>
      </c>
      <c r="O66" s="2044">
        <v>3888771.25</v>
      </c>
      <c r="P66" s="786">
        <v>0</v>
      </c>
      <c r="Q66" s="2046"/>
      <c r="R66" s="2044"/>
      <c r="S66" s="786"/>
      <c r="T66" s="2044"/>
      <c r="U66" s="786"/>
      <c r="V66" s="2046"/>
      <c r="W66" s="2044"/>
      <c r="X66" s="786"/>
      <c r="Y66" s="2044"/>
      <c r="Z66" s="786"/>
      <c r="AA66" s="2063">
        <v>1.388824450577917E-2</v>
      </c>
      <c r="AC66" s="324">
        <v>0</v>
      </c>
      <c r="AE66" s="324">
        <v>0</v>
      </c>
      <c r="AG66" s="324">
        <v>0</v>
      </c>
      <c r="AI66" s="324">
        <v>0</v>
      </c>
      <c r="AK66" s="324">
        <v>0</v>
      </c>
      <c r="AM66" s="324">
        <v>0</v>
      </c>
      <c r="AO66" s="324">
        <v>0</v>
      </c>
      <c r="AQ66" s="324">
        <v>0</v>
      </c>
      <c r="AS66" s="324">
        <v>0</v>
      </c>
      <c r="AU66" s="324">
        <v>0</v>
      </c>
      <c r="AW66" s="324">
        <v>0</v>
      </c>
      <c r="AY66" s="324">
        <v>0</v>
      </c>
      <c r="AZ66" s="324">
        <v>0</v>
      </c>
      <c r="BA66" s="324">
        <v>0</v>
      </c>
      <c r="BC66" s="2044"/>
      <c r="BD66" s="950"/>
      <c r="BE66" s="1919">
        <v>79285.910248276952</v>
      </c>
      <c r="BF66" s="324">
        <v>7.7928931572993423E-4</v>
      </c>
      <c r="BG66" s="1919">
        <v>1141328.589751723</v>
      </c>
      <c r="BH66" s="324">
        <v>1.331354087637936E-2</v>
      </c>
      <c r="BJ66" s="324">
        <v>0</v>
      </c>
      <c r="BL66" s="324">
        <v>0</v>
      </c>
      <c r="BN66" s="324">
        <v>0</v>
      </c>
      <c r="BP66" s="324">
        <v>0</v>
      </c>
      <c r="BR66" s="324">
        <v>0</v>
      </c>
      <c r="BT66" s="324">
        <v>0</v>
      </c>
      <c r="BV66" s="324">
        <v>0</v>
      </c>
      <c r="BX66" s="324">
        <v>0</v>
      </c>
      <c r="BZ66" s="324">
        <v>0</v>
      </c>
      <c r="CB66" s="324">
        <v>0</v>
      </c>
      <c r="CC66" s="324">
        <v>1220614.5</v>
      </c>
      <c r="CD66" s="324">
        <v>1.075197433335865E-3</v>
      </c>
    </row>
    <row r="67" spans="1:82" ht="12.5" hidden="1" customHeight="1">
      <c r="A67" s="2054" t="s">
        <v>260</v>
      </c>
      <c r="B67" s="1912"/>
      <c r="C67" s="2044">
        <v>315498.78000000003</v>
      </c>
      <c r="D67" s="786">
        <v>4.522946101528637E-3</v>
      </c>
      <c r="E67" s="2044">
        <v>2094746.7</v>
      </c>
      <c r="F67" s="786">
        <v>1.7989192938823264E-3</v>
      </c>
      <c r="G67" s="2046"/>
      <c r="H67" s="2044">
        <v>401099.79000000004</v>
      </c>
      <c r="I67" s="786">
        <v>4.6433911799664959E-3</v>
      </c>
      <c r="J67" s="2044">
        <v>1210369.8500000001</v>
      </c>
      <c r="K67" s="786">
        <v>1.0661732726484209E-3</v>
      </c>
      <c r="L67" s="2046"/>
      <c r="M67" s="2044">
        <v>85601.010000000009</v>
      </c>
      <c r="N67" s="786">
        <v>0.27131962285242434</v>
      </c>
      <c r="O67" s="2044">
        <v>-884376.84999999986</v>
      </c>
      <c r="P67" s="786">
        <v>-0.42218796668828734</v>
      </c>
      <c r="Q67" s="2046"/>
      <c r="R67" s="2044"/>
      <c r="S67" s="786"/>
      <c r="T67" s="2044"/>
      <c r="U67" s="786"/>
      <c r="V67" s="2046"/>
      <c r="W67" s="2044"/>
      <c r="X67" s="786"/>
      <c r="Y67" s="2044"/>
      <c r="Z67" s="786"/>
      <c r="AA67" s="2063">
        <v>4.5637438804279973E-3</v>
      </c>
      <c r="AC67" s="324">
        <v>0</v>
      </c>
      <c r="AE67" s="324">
        <v>0</v>
      </c>
      <c r="AG67" s="324">
        <v>0</v>
      </c>
      <c r="AI67" s="324">
        <v>0</v>
      </c>
      <c r="AK67" s="324">
        <v>0</v>
      </c>
      <c r="AM67" s="324">
        <v>0</v>
      </c>
      <c r="AO67" s="324">
        <v>0</v>
      </c>
      <c r="AQ67" s="324">
        <v>0</v>
      </c>
      <c r="AS67" s="324">
        <v>0</v>
      </c>
      <c r="AU67" s="324">
        <v>0</v>
      </c>
      <c r="AW67" s="324">
        <v>0</v>
      </c>
      <c r="AY67" s="324">
        <v>0</v>
      </c>
      <c r="AZ67" s="324">
        <v>0</v>
      </c>
      <c r="BA67" s="324">
        <v>0</v>
      </c>
      <c r="BC67" s="2044"/>
      <c r="BD67" s="950"/>
      <c r="BE67" s="1919">
        <v>26053.731092447895</v>
      </c>
      <c r="BF67" s="324">
        <v>2.5607821379192234E-4</v>
      </c>
      <c r="BG67" s="1919">
        <v>375046.05890755216</v>
      </c>
      <c r="BH67" s="324">
        <v>4.3748935062398308E-3</v>
      </c>
      <c r="BJ67" s="324">
        <v>0</v>
      </c>
      <c r="BL67" s="324">
        <v>0</v>
      </c>
      <c r="BN67" s="324">
        <v>0</v>
      </c>
      <c r="BP67" s="324">
        <v>0</v>
      </c>
      <c r="BR67" s="324">
        <v>0</v>
      </c>
      <c r="BT67" s="324">
        <v>0</v>
      </c>
      <c r="BV67" s="324">
        <v>0</v>
      </c>
      <c r="BX67" s="324">
        <v>0</v>
      </c>
      <c r="BZ67" s="324">
        <v>0</v>
      </c>
      <c r="CB67" s="324">
        <v>0</v>
      </c>
      <c r="CC67" s="324">
        <v>401099.79000000004</v>
      </c>
      <c r="CD67" s="324">
        <v>3.5331504313569476E-4</v>
      </c>
    </row>
    <row r="68" spans="1:82" ht="12.5" hidden="1" customHeight="1">
      <c r="A68" s="2054" t="s">
        <v>261</v>
      </c>
      <c r="B68" s="1912"/>
      <c r="C68" s="2044">
        <v>0</v>
      </c>
      <c r="D68" s="786">
        <v>0</v>
      </c>
      <c r="E68" s="2044">
        <v>10973949.310000001</v>
      </c>
      <c r="F68" s="786">
        <v>9.4241700649752274E-3</v>
      </c>
      <c r="G68" s="2046"/>
      <c r="H68" s="2044">
        <v>825326.85000000009</v>
      </c>
      <c r="I68" s="786">
        <v>9.5545186295897359E-3</v>
      </c>
      <c r="J68" s="2044">
        <v>11825527.729999999</v>
      </c>
      <c r="K68" s="786">
        <v>1.0416701639328467E-2</v>
      </c>
      <c r="L68" s="2046"/>
      <c r="M68" s="2044">
        <v>825326.85000000009</v>
      </c>
      <c r="N68" s="786">
        <v>0</v>
      </c>
      <c r="O68" s="2044">
        <v>851578.41999999806</v>
      </c>
      <c r="P68" s="786">
        <v>7.759999576670161E-2</v>
      </c>
      <c r="Q68" s="2046"/>
      <c r="R68" s="2044"/>
      <c r="S68" s="786"/>
      <c r="T68" s="2044"/>
      <c r="U68" s="786"/>
      <c r="V68" s="2046"/>
      <c r="W68" s="2044"/>
      <c r="X68" s="786"/>
      <c r="Y68" s="2044"/>
      <c r="Z68" s="786"/>
      <c r="AA68" s="2063">
        <v>9.3906315957941917E-3</v>
      </c>
      <c r="AC68" s="324">
        <v>0</v>
      </c>
      <c r="AE68" s="324">
        <v>0</v>
      </c>
      <c r="AG68" s="324">
        <v>0</v>
      </c>
      <c r="AI68" s="324">
        <v>0</v>
      </c>
      <c r="AK68" s="324">
        <v>0</v>
      </c>
      <c r="AM68" s="324">
        <v>0</v>
      </c>
      <c r="AO68" s="324">
        <v>0</v>
      </c>
      <c r="AQ68" s="324">
        <v>0</v>
      </c>
      <c r="AS68" s="324">
        <v>0</v>
      </c>
      <c r="AU68" s="324">
        <v>0</v>
      </c>
      <c r="AW68" s="324">
        <v>0</v>
      </c>
      <c r="AY68" s="324">
        <v>0</v>
      </c>
      <c r="AZ68" s="324">
        <v>0</v>
      </c>
      <c r="BA68" s="324">
        <v>0</v>
      </c>
      <c r="BC68" s="2044"/>
      <c r="BD68" s="950"/>
      <c r="BE68" s="1919">
        <v>53609.710973114888</v>
      </c>
      <c r="BF68" s="324">
        <v>5.2692180552503856E-4</v>
      </c>
      <c r="BG68" s="1919">
        <v>771717.13902688515</v>
      </c>
      <c r="BH68" s="324">
        <v>9.0020418025907583E-3</v>
      </c>
      <c r="BJ68" s="324">
        <v>0</v>
      </c>
      <c r="BL68" s="324">
        <v>0</v>
      </c>
      <c r="BN68" s="324">
        <v>0</v>
      </c>
      <c r="BP68" s="324">
        <v>0</v>
      </c>
      <c r="BR68" s="324">
        <v>0</v>
      </c>
      <c r="BT68" s="324">
        <v>0</v>
      </c>
      <c r="BV68" s="324">
        <v>0</v>
      </c>
      <c r="BX68" s="324">
        <v>0</v>
      </c>
      <c r="BZ68" s="324">
        <v>0</v>
      </c>
      <c r="CB68" s="324">
        <v>0</v>
      </c>
      <c r="CC68" s="324">
        <v>825326.85000000009</v>
      </c>
      <c r="CD68" s="324">
        <v>7.2700210490959645E-4</v>
      </c>
    </row>
    <row r="69" spans="1:82" ht="12.5" hidden="1" customHeight="1">
      <c r="A69" s="2054" t="s">
        <v>262</v>
      </c>
      <c r="B69" s="1912"/>
      <c r="C69" s="2044">
        <v>14011309.109999999</v>
      </c>
      <c r="D69" s="786">
        <v>0.20086415521602702</v>
      </c>
      <c r="E69" s="2044">
        <v>49416276.549999997</v>
      </c>
      <c r="F69" s="786">
        <v>4.2437538303614353E-2</v>
      </c>
      <c r="G69" s="2046"/>
      <c r="H69" s="2044">
        <v>0</v>
      </c>
      <c r="I69" s="786">
        <v>0</v>
      </c>
      <c r="J69" s="2044">
        <v>29686199.02</v>
      </c>
      <c r="K69" s="786">
        <v>2.6149554172756159E-2</v>
      </c>
      <c r="L69" s="2046"/>
      <c r="M69" s="2044">
        <v>-14011309.109999999</v>
      </c>
      <c r="N69" s="786">
        <v>-1</v>
      </c>
      <c r="O69" s="2044">
        <v>-19730077.529999997</v>
      </c>
      <c r="P69" s="786">
        <v>-0.39926273097563031</v>
      </c>
      <c r="Q69" s="2046"/>
      <c r="R69" s="2044"/>
      <c r="S69" s="786"/>
      <c r="T69" s="2044"/>
      <c r="U69" s="786"/>
      <c r="V69" s="2046"/>
      <c r="W69" s="2044"/>
      <c r="X69" s="786"/>
      <c r="Y69" s="2044"/>
      <c r="Z69" s="786"/>
      <c r="AA69" s="2063">
        <v>0</v>
      </c>
      <c r="AC69" s="324">
        <v>0</v>
      </c>
      <c r="AE69" s="324">
        <v>0</v>
      </c>
      <c r="AG69" s="324">
        <v>0</v>
      </c>
      <c r="AI69" s="324">
        <v>0</v>
      </c>
      <c r="AK69" s="324">
        <v>0</v>
      </c>
      <c r="AM69" s="324">
        <v>0</v>
      </c>
      <c r="AO69" s="324">
        <v>0</v>
      </c>
      <c r="AQ69" s="324">
        <v>0</v>
      </c>
      <c r="AS69" s="324">
        <v>0</v>
      </c>
      <c r="AU69" s="324">
        <v>0</v>
      </c>
      <c r="AW69" s="324">
        <v>0</v>
      </c>
      <c r="AY69" s="324">
        <v>0</v>
      </c>
      <c r="AZ69" s="324">
        <v>0</v>
      </c>
      <c r="BA69" s="324">
        <v>0</v>
      </c>
      <c r="BC69" s="2044"/>
      <c r="BD69" s="950"/>
      <c r="BE69" s="1919">
        <v>0</v>
      </c>
      <c r="BF69" s="324">
        <v>0</v>
      </c>
      <c r="BG69" s="1919">
        <v>0</v>
      </c>
      <c r="BH69" s="324">
        <v>0</v>
      </c>
      <c r="BJ69" s="324">
        <v>0</v>
      </c>
      <c r="BL69" s="324">
        <v>0</v>
      </c>
      <c r="BN69" s="324">
        <v>0</v>
      </c>
      <c r="BP69" s="324">
        <v>0</v>
      </c>
      <c r="BR69" s="324">
        <v>0</v>
      </c>
      <c r="BT69" s="324">
        <v>0</v>
      </c>
      <c r="BV69" s="324">
        <v>0</v>
      </c>
      <c r="BX69" s="324">
        <v>0</v>
      </c>
      <c r="BZ69" s="324">
        <v>0</v>
      </c>
      <c r="CB69" s="324">
        <v>0</v>
      </c>
      <c r="CC69" s="324">
        <v>0</v>
      </c>
      <c r="CD69" s="324">
        <v>0</v>
      </c>
    </row>
    <row r="70" spans="1:82" ht="12.5" hidden="1" customHeight="1">
      <c r="A70" s="2054" t="s">
        <v>263</v>
      </c>
      <c r="B70" s="1912"/>
      <c r="C70" s="2044">
        <v>9150203.4800000004</v>
      </c>
      <c r="D70" s="786">
        <v>0.13117602913729101</v>
      </c>
      <c r="E70" s="2044">
        <v>26585395.239999998</v>
      </c>
      <c r="F70" s="786">
        <v>2.2830913366624881E-2</v>
      </c>
      <c r="G70" s="2046"/>
      <c r="H70" s="2044">
        <v>0</v>
      </c>
      <c r="I70" s="786">
        <v>0</v>
      </c>
      <c r="J70" s="2044">
        <v>18591022.739999998</v>
      </c>
      <c r="K70" s="786">
        <v>1.6376194067116767E-2</v>
      </c>
      <c r="L70" s="2046"/>
      <c r="M70" s="2044">
        <v>-9150203.4800000004</v>
      </c>
      <c r="N70" s="786">
        <v>-1</v>
      </c>
      <c r="O70" s="2044">
        <v>-7994372.5</v>
      </c>
      <c r="P70" s="786">
        <v>-0.30070542220007263</v>
      </c>
      <c r="Q70" s="2046"/>
      <c r="R70" s="2044"/>
      <c r="S70" s="786"/>
      <c r="T70" s="2044"/>
      <c r="U70" s="786"/>
      <c r="V70" s="2046"/>
      <c r="W70" s="2044"/>
      <c r="X70" s="786"/>
      <c r="Y70" s="2044"/>
      <c r="Z70" s="786"/>
      <c r="AA70" s="2063">
        <v>0</v>
      </c>
      <c r="AC70" s="324">
        <v>0</v>
      </c>
      <c r="AE70" s="324">
        <v>0</v>
      </c>
      <c r="AG70" s="324">
        <v>0</v>
      </c>
      <c r="AI70" s="324">
        <v>0</v>
      </c>
      <c r="AK70" s="324">
        <v>0</v>
      </c>
      <c r="AM70" s="324">
        <v>0</v>
      </c>
      <c r="AO70" s="324">
        <v>0</v>
      </c>
      <c r="AQ70" s="324">
        <v>0</v>
      </c>
      <c r="AS70" s="324">
        <v>0</v>
      </c>
      <c r="AU70" s="324">
        <v>0</v>
      </c>
      <c r="AW70" s="324">
        <v>0</v>
      </c>
      <c r="AY70" s="324">
        <v>0</v>
      </c>
      <c r="AZ70" s="324">
        <v>0</v>
      </c>
      <c r="BA70" s="324">
        <v>0</v>
      </c>
      <c r="BC70" s="2044"/>
      <c r="BD70" s="950"/>
      <c r="BE70" s="1919">
        <v>0</v>
      </c>
      <c r="BF70" s="324">
        <v>0</v>
      </c>
      <c r="BG70" s="1919">
        <v>0</v>
      </c>
      <c r="BH70" s="324">
        <v>0</v>
      </c>
      <c r="BJ70" s="324">
        <v>0</v>
      </c>
      <c r="BL70" s="324">
        <v>0</v>
      </c>
      <c r="BN70" s="324">
        <v>0</v>
      </c>
      <c r="BP70" s="324">
        <v>0</v>
      </c>
      <c r="BR70" s="324">
        <v>0</v>
      </c>
      <c r="BT70" s="324">
        <v>0</v>
      </c>
      <c r="BV70" s="324">
        <v>0</v>
      </c>
      <c r="BX70" s="324">
        <v>0</v>
      </c>
      <c r="BZ70" s="324">
        <v>0</v>
      </c>
      <c r="CB70" s="324">
        <v>0</v>
      </c>
      <c r="CC70" s="324">
        <v>0</v>
      </c>
      <c r="CD70" s="324">
        <v>0</v>
      </c>
    </row>
    <row r="71" spans="1:82" ht="12.5" hidden="1" customHeight="1">
      <c r="A71" s="2054" t="s">
        <v>264</v>
      </c>
      <c r="B71" s="1912"/>
      <c r="C71" s="2044">
        <v>10683192.420000002</v>
      </c>
      <c r="D71" s="786">
        <v>0.15315274280274327</v>
      </c>
      <c r="E71" s="2044">
        <v>45361588.289999992</v>
      </c>
      <c r="F71" s="786">
        <v>3.8955467205666248E-2</v>
      </c>
      <c r="G71" s="2046"/>
      <c r="H71" s="2044">
        <v>6439101.25</v>
      </c>
      <c r="I71" s="786">
        <v>7.4543210185079464E-2</v>
      </c>
      <c r="J71" s="2044">
        <v>41127410.729999997</v>
      </c>
      <c r="K71" s="786">
        <v>3.6227725016084858E-2</v>
      </c>
      <c r="L71" s="2046"/>
      <c r="M71" s="2044">
        <v>-4244091.1700000018</v>
      </c>
      <c r="N71" s="786">
        <v>-0.39726806399692283</v>
      </c>
      <c r="O71" s="2044">
        <v>-4234177.5599999949</v>
      </c>
      <c r="P71" s="786">
        <v>-9.3342797719748793E-2</v>
      </c>
      <c r="Q71" s="2046"/>
      <c r="R71" s="2044"/>
      <c r="S71" s="786"/>
      <c r="T71" s="2044"/>
      <c r="U71" s="786"/>
      <c r="V71" s="2046"/>
      <c r="W71" s="2044"/>
      <c r="X71" s="786"/>
      <c r="Y71" s="2044"/>
      <c r="Z71" s="786"/>
      <c r="AA71" s="2063">
        <v>7.3264583173039716E-2</v>
      </c>
      <c r="AC71" s="324">
        <v>0</v>
      </c>
      <c r="AE71" s="324">
        <v>0</v>
      </c>
      <c r="AG71" s="324">
        <v>0</v>
      </c>
      <c r="AI71" s="324">
        <v>0</v>
      </c>
      <c r="AK71" s="324">
        <v>0</v>
      </c>
      <c r="AM71" s="324">
        <v>0</v>
      </c>
      <c r="AO71" s="324">
        <v>0</v>
      </c>
      <c r="AQ71" s="324">
        <v>0</v>
      </c>
      <c r="AS71" s="324">
        <v>0</v>
      </c>
      <c r="AU71" s="324">
        <v>0</v>
      </c>
      <c r="AW71" s="324">
        <v>0</v>
      </c>
      <c r="AY71" s="324">
        <v>0</v>
      </c>
      <c r="AZ71" s="324">
        <v>0</v>
      </c>
      <c r="BA71" s="324">
        <v>0</v>
      </c>
      <c r="BC71" s="2044"/>
      <c r="BD71" s="950"/>
      <c r="BE71" s="1919">
        <v>418256.54519675783</v>
      </c>
      <c r="BF71" s="324">
        <v>4.1109808273031862E-3</v>
      </c>
      <c r="BG71" s="1919">
        <v>6020844.7048032423</v>
      </c>
      <c r="BH71" s="324">
        <v>7.0232852140475505E-2</v>
      </c>
      <c r="BJ71" s="324">
        <v>0</v>
      </c>
      <c r="BL71" s="324">
        <v>0</v>
      </c>
      <c r="BN71" s="324">
        <v>0</v>
      </c>
      <c r="BP71" s="324">
        <v>0</v>
      </c>
      <c r="BR71" s="324">
        <v>0</v>
      </c>
      <c r="BT71" s="324">
        <v>0</v>
      </c>
      <c r="BV71" s="324">
        <v>0</v>
      </c>
      <c r="BX71" s="324">
        <v>0</v>
      </c>
      <c r="BZ71" s="324">
        <v>0</v>
      </c>
      <c r="CB71" s="324">
        <v>0</v>
      </c>
      <c r="CC71" s="324">
        <v>6439101.25</v>
      </c>
      <c r="CD71" s="324">
        <v>5.6719833632893598E-3</v>
      </c>
    </row>
    <row r="72" spans="1:82" ht="12.5" hidden="1" customHeight="1">
      <c r="A72" s="2054" t="s">
        <v>265</v>
      </c>
      <c r="B72" s="1912"/>
      <c r="C72" s="2044">
        <v>8838718.4000000004</v>
      </c>
      <c r="D72" s="786">
        <v>0.12671062287400739</v>
      </c>
      <c r="E72" s="2044">
        <v>35718539.659999996</v>
      </c>
      <c r="F72" s="786">
        <v>3.0674243403116506E-2</v>
      </c>
      <c r="G72" s="2046"/>
      <c r="H72" s="2044">
        <v>15143125.74</v>
      </c>
      <c r="I72" s="786">
        <v>0.17530664002152585</v>
      </c>
      <c r="J72" s="2044">
        <v>45274218.630000003</v>
      </c>
      <c r="K72" s="786">
        <v>3.9880505816752794E-2</v>
      </c>
      <c r="L72" s="2046"/>
      <c r="M72" s="2044">
        <v>6304407.3399999999</v>
      </c>
      <c r="N72" s="786">
        <v>0.71327165938446457</v>
      </c>
      <c r="O72" s="2044">
        <v>9555678.9700000063</v>
      </c>
      <c r="P72" s="786">
        <v>0.26752714587324222</v>
      </c>
      <c r="Q72" s="2046"/>
      <c r="R72" s="2044"/>
      <c r="S72" s="786"/>
      <c r="T72" s="2044"/>
      <c r="U72" s="786"/>
      <c r="V72" s="2046"/>
      <c r="W72" s="2044"/>
      <c r="X72" s="786"/>
      <c r="Y72" s="2044"/>
      <c r="Z72" s="786"/>
      <c r="AA72" s="2063">
        <v>0.17229963502717535</v>
      </c>
      <c r="AC72" s="324">
        <v>0</v>
      </c>
      <c r="AE72" s="324">
        <v>0</v>
      </c>
      <c r="AG72" s="324">
        <v>0</v>
      </c>
      <c r="AI72" s="324">
        <v>0</v>
      </c>
      <c r="AK72" s="324">
        <v>0</v>
      </c>
      <c r="AM72" s="324">
        <v>0</v>
      </c>
      <c r="AO72" s="324">
        <v>0</v>
      </c>
      <c r="AQ72" s="324">
        <v>0</v>
      </c>
      <c r="AS72" s="324">
        <v>0</v>
      </c>
      <c r="AU72" s="324">
        <v>0</v>
      </c>
      <c r="AW72" s="324">
        <v>0</v>
      </c>
      <c r="AY72" s="324">
        <v>0</v>
      </c>
      <c r="AZ72" s="324">
        <v>0</v>
      </c>
      <c r="BA72" s="324">
        <v>0</v>
      </c>
      <c r="BC72" s="2044"/>
      <c r="BD72" s="950"/>
      <c r="BE72" s="1919">
        <v>983632.84091743338</v>
      </c>
      <c r="BF72" s="324">
        <v>9.6679796085799036E-3</v>
      </c>
      <c r="BG72" s="1919">
        <v>14159492.899082568</v>
      </c>
      <c r="BH72" s="324">
        <v>0.16516977599040686</v>
      </c>
      <c r="BJ72" s="324">
        <v>0</v>
      </c>
      <c r="BL72" s="324">
        <v>0</v>
      </c>
      <c r="BN72" s="324">
        <v>0</v>
      </c>
      <c r="BP72" s="324">
        <v>0</v>
      </c>
      <c r="BR72" s="324">
        <v>0</v>
      </c>
      <c r="BT72" s="324">
        <v>0</v>
      </c>
      <c r="BV72" s="324">
        <v>0</v>
      </c>
      <c r="BX72" s="324">
        <v>0</v>
      </c>
      <c r="BZ72" s="324">
        <v>0</v>
      </c>
      <c r="CB72" s="324">
        <v>0</v>
      </c>
      <c r="CC72" s="324">
        <v>15143125.74</v>
      </c>
      <c r="CD72" s="324">
        <v>1.3339059898379278E-2</v>
      </c>
    </row>
    <row r="73" spans="1:82" ht="12.5" hidden="1" customHeight="1">
      <c r="A73" s="2054" t="s">
        <v>266</v>
      </c>
      <c r="B73" s="1912"/>
      <c r="C73" s="2044">
        <v>7822558.7999999989</v>
      </c>
      <c r="D73" s="786">
        <v>0.11214310187962857</v>
      </c>
      <c r="E73" s="2044">
        <v>28826556.130000003</v>
      </c>
      <c r="F73" s="786">
        <v>2.4755569729952961E-2</v>
      </c>
      <c r="G73" s="2046"/>
      <c r="H73" s="2044">
        <v>0</v>
      </c>
      <c r="I73" s="786">
        <v>0</v>
      </c>
      <c r="J73" s="2044">
        <v>14462213.140000001</v>
      </c>
      <c r="K73" s="786">
        <v>1.2739267351390813E-2</v>
      </c>
      <c r="L73" s="2046"/>
      <c r="M73" s="2044">
        <v>-7822558.7999999989</v>
      </c>
      <c r="N73" s="786">
        <v>-1</v>
      </c>
      <c r="O73" s="2044">
        <v>-14364342.990000002</v>
      </c>
      <c r="P73" s="786">
        <v>-0.49830243075935554</v>
      </c>
      <c r="Q73" s="2046"/>
      <c r="R73" s="2044"/>
      <c r="S73" s="786"/>
      <c r="T73" s="2044"/>
      <c r="U73" s="786"/>
      <c r="V73" s="2046"/>
      <c r="W73" s="2044"/>
      <c r="X73" s="786"/>
      <c r="Y73" s="2044"/>
      <c r="Z73" s="786"/>
      <c r="AA73" s="2063">
        <v>0</v>
      </c>
      <c r="AC73" s="324">
        <v>0</v>
      </c>
      <c r="AE73" s="324">
        <v>0</v>
      </c>
      <c r="AG73" s="324">
        <v>0</v>
      </c>
      <c r="AI73" s="324">
        <v>0</v>
      </c>
      <c r="AK73" s="324">
        <v>0</v>
      </c>
      <c r="AM73" s="324">
        <v>0</v>
      </c>
      <c r="AO73" s="324">
        <v>0</v>
      </c>
      <c r="AQ73" s="324">
        <v>0</v>
      </c>
      <c r="AS73" s="324">
        <v>0</v>
      </c>
      <c r="AU73" s="324">
        <v>0</v>
      </c>
      <c r="AW73" s="324">
        <v>0</v>
      </c>
      <c r="AY73" s="324">
        <v>0</v>
      </c>
      <c r="AZ73" s="324">
        <v>0</v>
      </c>
      <c r="BA73" s="324">
        <v>0</v>
      </c>
      <c r="BC73" s="2044"/>
      <c r="BD73" s="950"/>
      <c r="BE73" s="1919">
        <v>0</v>
      </c>
      <c r="BF73" s="324">
        <v>0</v>
      </c>
      <c r="BG73" s="1919">
        <v>0</v>
      </c>
      <c r="BH73" s="324">
        <v>0</v>
      </c>
      <c r="BJ73" s="324">
        <v>0</v>
      </c>
      <c r="BL73" s="324">
        <v>0</v>
      </c>
      <c r="BN73" s="324">
        <v>0</v>
      </c>
      <c r="BP73" s="324">
        <v>0</v>
      </c>
      <c r="BR73" s="324">
        <v>0</v>
      </c>
      <c r="BT73" s="324">
        <v>0</v>
      </c>
      <c r="BV73" s="324">
        <v>0</v>
      </c>
      <c r="BX73" s="324">
        <v>0</v>
      </c>
      <c r="BZ73" s="324">
        <v>0</v>
      </c>
      <c r="CB73" s="324">
        <v>0</v>
      </c>
      <c r="CC73" s="324">
        <v>0</v>
      </c>
      <c r="CD73" s="324">
        <v>0</v>
      </c>
    </row>
    <row r="74" spans="1:82" ht="12.5" hidden="1" customHeight="1">
      <c r="A74" s="2054" t="s">
        <v>267</v>
      </c>
      <c r="B74" s="1912"/>
      <c r="C74" s="2044">
        <v>3928269.2800000003</v>
      </c>
      <c r="D74" s="786">
        <v>5.6315115468055704E-2</v>
      </c>
      <c r="E74" s="2044">
        <v>13343812.199999999</v>
      </c>
      <c r="F74" s="786">
        <v>1.1459352684752944E-2</v>
      </c>
      <c r="G74" s="2046"/>
      <c r="H74" s="2044">
        <v>0</v>
      </c>
      <c r="I74" s="786">
        <v>0</v>
      </c>
      <c r="J74" s="2044">
        <v>5965497.4800000014</v>
      </c>
      <c r="K74" s="786">
        <v>5.2548020518087997E-3</v>
      </c>
      <c r="L74" s="2046"/>
      <c r="M74" s="2044">
        <v>-3928269.2800000003</v>
      </c>
      <c r="N74" s="786">
        <v>-1</v>
      </c>
      <c r="O74" s="2044">
        <v>-7378314.7199999979</v>
      </c>
      <c r="P74" s="786">
        <v>-0.5529390409136602</v>
      </c>
      <c r="Q74" s="2046"/>
      <c r="R74" s="2044"/>
      <c r="S74" s="786"/>
      <c r="T74" s="2044"/>
      <c r="U74" s="786"/>
      <c r="V74" s="2046"/>
      <c r="W74" s="2044"/>
      <c r="X74" s="786"/>
      <c r="Y74" s="2044"/>
      <c r="Z74" s="786"/>
      <c r="AA74" s="2063">
        <v>0</v>
      </c>
      <c r="AC74" s="324">
        <v>0</v>
      </c>
      <c r="AE74" s="324">
        <v>0</v>
      </c>
      <c r="AG74" s="324">
        <v>0</v>
      </c>
      <c r="AI74" s="324">
        <v>0</v>
      </c>
      <c r="AK74" s="324">
        <v>0</v>
      </c>
      <c r="AM74" s="324">
        <v>0</v>
      </c>
      <c r="AO74" s="324">
        <v>0</v>
      </c>
      <c r="AQ74" s="324">
        <v>0</v>
      </c>
      <c r="AS74" s="324">
        <v>0</v>
      </c>
      <c r="AU74" s="324">
        <v>0</v>
      </c>
      <c r="AW74" s="324">
        <v>0</v>
      </c>
      <c r="AY74" s="324">
        <v>0</v>
      </c>
      <c r="AZ74" s="324">
        <v>0</v>
      </c>
      <c r="BA74" s="324">
        <v>0</v>
      </c>
      <c r="BC74" s="2044"/>
      <c r="BD74" s="950"/>
      <c r="BE74" s="1919">
        <v>0</v>
      </c>
      <c r="BF74" s="324">
        <v>0</v>
      </c>
      <c r="BG74" s="1919">
        <v>0</v>
      </c>
      <c r="BH74" s="324">
        <v>0</v>
      </c>
      <c r="BJ74" s="324">
        <v>0</v>
      </c>
      <c r="BL74" s="324">
        <v>0</v>
      </c>
      <c r="BN74" s="324">
        <v>0</v>
      </c>
      <c r="BP74" s="324">
        <v>0</v>
      </c>
      <c r="BR74" s="324">
        <v>0</v>
      </c>
      <c r="BT74" s="324">
        <v>0</v>
      </c>
      <c r="BV74" s="324">
        <v>0</v>
      </c>
      <c r="BX74" s="324">
        <v>0</v>
      </c>
      <c r="BZ74" s="324">
        <v>0</v>
      </c>
      <c r="CB74" s="324">
        <v>0</v>
      </c>
      <c r="CC74" s="324">
        <v>0</v>
      </c>
      <c r="CD74" s="324">
        <v>0</v>
      </c>
    </row>
    <row r="75" spans="1:82" ht="12.5" hidden="1" customHeight="1">
      <c r="A75" s="2054" t="s">
        <v>268</v>
      </c>
      <c r="B75" s="1912"/>
      <c r="C75" s="2044">
        <v>6029661.3199999994</v>
      </c>
      <c r="D75" s="786">
        <v>8.6440375968591734E-2</v>
      </c>
      <c r="E75" s="2044">
        <v>6182973.6199999992</v>
      </c>
      <c r="F75" s="786">
        <v>5.309792605752023E-3</v>
      </c>
      <c r="G75" s="2046"/>
      <c r="H75" s="2044">
        <v>5948822.2800000003</v>
      </c>
      <c r="I75" s="786">
        <v>6.8867423007476961E-2</v>
      </c>
      <c r="J75" s="2044">
        <v>5948822.2800000003</v>
      </c>
      <c r="K75" s="786">
        <v>5.2401134402607942E-3</v>
      </c>
      <c r="L75" s="2046"/>
      <c r="M75" s="2044">
        <v>-80839.039999999106</v>
      </c>
      <c r="N75" s="786">
        <v>-1.3406895629753068E-2</v>
      </c>
      <c r="O75" s="2044">
        <v>-234151.33999999892</v>
      </c>
      <c r="P75" s="786">
        <v>-3.7870344334414122E-2</v>
      </c>
      <c r="Q75" s="2046"/>
      <c r="R75" s="2044"/>
      <c r="S75" s="786"/>
      <c r="T75" s="2044"/>
      <c r="U75" s="786"/>
      <c r="V75" s="2046"/>
      <c r="W75" s="2044"/>
      <c r="X75" s="786"/>
      <c r="Y75" s="2044"/>
      <c r="Z75" s="786"/>
      <c r="AA75" s="2063">
        <v>6.7686151808016959E-2</v>
      </c>
      <c r="AC75" s="324">
        <v>0</v>
      </c>
      <c r="AE75" s="324">
        <v>0</v>
      </c>
      <c r="AG75" s="324">
        <v>0</v>
      </c>
      <c r="AI75" s="324">
        <v>0</v>
      </c>
      <c r="AK75" s="324">
        <v>0</v>
      </c>
      <c r="AM75" s="324">
        <v>0</v>
      </c>
      <c r="AO75" s="324">
        <v>0</v>
      </c>
      <c r="AQ75" s="324">
        <v>0</v>
      </c>
      <c r="AS75" s="324">
        <v>0</v>
      </c>
      <c r="AU75" s="324">
        <v>0</v>
      </c>
      <c r="AW75" s="324">
        <v>0</v>
      </c>
      <c r="AY75" s="324">
        <v>0</v>
      </c>
      <c r="AZ75" s="324">
        <v>0</v>
      </c>
      <c r="BA75" s="324">
        <v>0</v>
      </c>
      <c r="BC75" s="2044"/>
      <c r="BD75" s="950"/>
      <c r="BE75" s="1919">
        <v>386410.11504863354</v>
      </c>
      <c r="BF75" s="324">
        <v>3.7979670436326849E-3</v>
      </c>
      <c r="BG75" s="1919">
        <v>5562412.1649513664</v>
      </c>
      <c r="BH75" s="324">
        <v>6.4885259507482723E-2</v>
      </c>
      <c r="BJ75" s="324">
        <v>0</v>
      </c>
      <c r="BL75" s="324">
        <v>0</v>
      </c>
      <c r="BN75" s="324">
        <v>0</v>
      </c>
      <c r="BP75" s="324">
        <v>0</v>
      </c>
      <c r="BR75" s="324">
        <v>0</v>
      </c>
      <c r="BT75" s="324">
        <v>0</v>
      </c>
      <c r="BV75" s="324">
        <v>0</v>
      </c>
      <c r="BX75" s="324">
        <v>0</v>
      </c>
      <c r="BZ75" s="324">
        <v>0</v>
      </c>
      <c r="CB75" s="324">
        <v>0</v>
      </c>
      <c r="CC75" s="324">
        <v>5948822.2800000003</v>
      </c>
      <c r="CD75" s="324">
        <v>5.2401134402607942E-3</v>
      </c>
    </row>
    <row r="76" spans="1:82" ht="12.5" hidden="1" customHeight="1">
      <c r="A76" s="2054" t="s">
        <v>269</v>
      </c>
      <c r="B76" s="1912"/>
      <c r="C76" s="2044">
        <v>0</v>
      </c>
      <c r="D76" s="786">
        <v>0</v>
      </c>
      <c r="E76" s="2044">
        <v>0</v>
      </c>
      <c r="F76" s="786">
        <v>0</v>
      </c>
      <c r="G76" s="2046"/>
      <c r="H76" s="2044">
        <v>0</v>
      </c>
      <c r="I76" s="786">
        <v>0</v>
      </c>
      <c r="J76" s="2044">
        <v>0</v>
      </c>
      <c r="K76" s="786">
        <v>0</v>
      </c>
      <c r="L76" s="2046"/>
      <c r="M76" s="2044">
        <v>0</v>
      </c>
      <c r="N76" s="786">
        <v>0</v>
      </c>
      <c r="O76" s="2044">
        <v>0</v>
      </c>
      <c r="P76" s="786">
        <v>0</v>
      </c>
      <c r="Q76" s="2046"/>
      <c r="R76" s="2044"/>
      <c r="S76" s="786"/>
      <c r="T76" s="2044"/>
      <c r="U76" s="786"/>
      <c r="V76" s="2046"/>
      <c r="W76" s="2044"/>
      <c r="X76" s="786"/>
      <c r="Y76" s="2044"/>
      <c r="Z76" s="786"/>
      <c r="AA76" s="2063">
        <v>0</v>
      </c>
      <c r="AC76" s="324">
        <v>0</v>
      </c>
      <c r="AE76" s="324">
        <v>0</v>
      </c>
      <c r="AG76" s="324">
        <v>0</v>
      </c>
      <c r="AI76" s="324">
        <v>0</v>
      </c>
      <c r="AK76" s="324">
        <v>0</v>
      </c>
      <c r="AM76" s="324">
        <v>0</v>
      </c>
      <c r="AO76" s="324">
        <v>0</v>
      </c>
      <c r="AQ76" s="324">
        <v>0</v>
      </c>
      <c r="AS76" s="324">
        <v>0</v>
      </c>
      <c r="AU76" s="324">
        <v>0</v>
      </c>
      <c r="AW76" s="324">
        <v>0</v>
      </c>
      <c r="AY76" s="324">
        <v>0</v>
      </c>
      <c r="AZ76" s="324">
        <v>0</v>
      </c>
      <c r="BA76" s="324">
        <v>0</v>
      </c>
      <c r="BC76" s="2044"/>
      <c r="BD76" s="950"/>
      <c r="BE76" s="1919">
        <v>0</v>
      </c>
      <c r="BF76" s="324">
        <v>0</v>
      </c>
      <c r="BG76" s="1919">
        <v>0</v>
      </c>
      <c r="BH76" s="324">
        <v>0</v>
      </c>
      <c r="BJ76" s="324">
        <v>0</v>
      </c>
      <c r="BL76" s="324">
        <v>0</v>
      </c>
      <c r="BN76" s="324">
        <v>0</v>
      </c>
      <c r="BP76" s="324">
        <v>0</v>
      </c>
      <c r="BR76" s="324">
        <v>0</v>
      </c>
      <c r="BT76" s="324">
        <v>0</v>
      </c>
      <c r="BV76" s="324">
        <v>0</v>
      </c>
      <c r="BX76" s="324">
        <v>0</v>
      </c>
      <c r="BZ76" s="324">
        <v>0</v>
      </c>
      <c r="CB76" s="324">
        <v>0</v>
      </c>
      <c r="CC76" s="324">
        <v>0</v>
      </c>
      <c r="CD76" s="324">
        <v>0</v>
      </c>
    </row>
    <row r="77" spans="1:82" ht="12.5" hidden="1" customHeight="1">
      <c r="A77" s="2054" t="s">
        <v>270</v>
      </c>
      <c r="B77" s="1912"/>
      <c r="C77" s="2044">
        <v>0</v>
      </c>
      <c r="D77" s="786">
        <v>0</v>
      </c>
      <c r="E77" s="2044">
        <v>0</v>
      </c>
      <c r="F77" s="786">
        <v>0</v>
      </c>
      <c r="G77" s="2046"/>
      <c r="H77" s="2044">
        <v>12264127.6</v>
      </c>
      <c r="I77" s="786">
        <v>0.14197749125678591</v>
      </c>
      <c r="J77" s="2044">
        <v>12269209.219999999</v>
      </c>
      <c r="K77" s="786">
        <v>1.0807525441001012E-2</v>
      </c>
      <c r="L77" s="2046"/>
      <c r="M77" s="2044">
        <v>12264127.6</v>
      </c>
      <c r="N77" s="786">
        <v>0</v>
      </c>
      <c r="O77" s="2044">
        <v>12269209.219999999</v>
      </c>
      <c r="P77" s="786">
        <v>0</v>
      </c>
      <c r="Q77" s="2046"/>
      <c r="R77" s="2044"/>
      <c r="S77" s="786"/>
      <c r="T77" s="2044"/>
      <c r="U77" s="786"/>
      <c r="V77" s="2046"/>
      <c r="W77" s="2044"/>
      <c r="X77" s="786"/>
      <c r="Y77" s="2044"/>
      <c r="Z77" s="786"/>
      <c r="AA77" s="2063">
        <v>0.13954217548527784</v>
      </c>
      <c r="AC77" s="324">
        <v>0</v>
      </c>
      <c r="AE77" s="324">
        <v>0</v>
      </c>
      <c r="AG77" s="324">
        <v>0</v>
      </c>
      <c r="AI77" s="324">
        <v>0</v>
      </c>
      <c r="AK77" s="324">
        <v>0</v>
      </c>
      <c r="AM77" s="324">
        <v>0</v>
      </c>
      <c r="AO77" s="324">
        <v>0</v>
      </c>
      <c r="AQ77" s="324">
        <v>0</v>
      </c>
      <c r="AS77" s="324">
        <v>0</v>
      </c>
      <c r="AU77" s="324">
        <v>0</v>
      </c>
      <c r="AW77" s="324">
        <v>0</v>
      </c>
      <c r="AY77" s="324">
        <v>0</v>
      </c>
      <c r="AZ77" s="324">
        <v>0</v>
      </c>
      <c r="BA77" s="324">
        <v>0</v>
      </c>
      <c r="BC77" s="2044"/>
      <c r="BD77" s="950"/>
      <c r="BE77" s="1919">
        <v>796625.40479980875</v>
      </c>
      <c r="BF77" s="324">
        <v>7.8299115776755066E-3</v>
      </c>
      <c r="BG77" s="1919">
        <v>11467502.19520019</v>
      </c>
      <c r="BH77" s="324">
        <v>0.13376783916275964</v>
      </c>
      <c r="BJ77" s="324">
        <v>0</v>
      </c>
      <c r="BL77" s="324">
        <v>0</v>
      </c>
      <c r="BN77" s="324">
        <v>0</v>
      </c>
      <c r="BP77" s="324">
        <v>0</v>
      </c>
      <c r="BR77" s="324">
        <v>0</v>
      </c>
      <c r="BT77" s="324">
        <v>0</v>
      </c>
      <c r="BV77" s="324">
        <v>0</v>
      </c>
      <c r="BX77" s="324">
        <v>0</v>
      </c>
      <c r="BZ77" s="324">
        <v>0</v>
      </c>
      <c r="CB77" s="324">
        <v>0</v>
      </c>
      <c r="CC77" s="324">
        <v>12264127.599999998</v>
      </c>
      <c r="CD77" s="324">
        <v>1.0803049216295185E-2</v>
      </c>
    </row>
    <row r="78" spans="1:82" ht="12.5" hidden="1" customHeight="1">
      <c r="A78" s="2054" t="s">
        <v>271</v>
      </c>
      <c r="B78" s="1912"/>
      <c r="C78" s="2044">
        <v>0</v>
      </c>
      <c r="D78" s="786">
        <v>0</v>
      </c>
      <c r="E78" s="2044">
        <v>0</v>
      </c>
      <c r="F78" s="786">
        <v>0</v>
      </c>
      <c r="G78" s="2046"/>
      <c r="H78" s="2044">
        <v>9261646.4199999999</v>
      </c>
      <c r="I78" s="786">
        <v>0.10721882277374482</v>
      </c>
      <c r="J78" s="2044">
        <v>9270192.8499999996</v>
      </c>
      <c r="K78" s="786">
        <v>8.1657948179777382E-3</v>
      </c>
      <c r="L78" s="2046"/>
      <c r="M78" s="2044">
        <v>9261646.4199999999</v>
      </c>
      <c r="N78" s="786">
        <v>0</v>
      </c>
      <c r="O78" s="2044">
        <v>9270192.8499999996</v>
      </c>
      <c r="P78" s="786">
        <v>0</v>
      </c>
      <c r="Q78" s="2046"/>
      <c r="R78" s="2044"/>
      <c r="S78" s="786"/>
      <c r="T78" s="2044"/>
      <c r="U78" s="786"/>
      <c r="V78" s="2046"/>
      <c r="W78" s="2044"/>
      <c r="X78" s="786"/>
      <c r="Y78" s="2044"/>
      <c r="Z78" s="786"/>
      <c r="AA78" s="2063">
        <v>0.10537971653379041</v>
      </c>
      <c r="AC78" s="324">
        <v>0</v>
      </c>
      <c r="AE78" s="324">
        <v>0</v>
      </c>
      <c r="AG78" s="324">
        <v>0</v>
      </c>
      <c r="AI78" s="324">
        <v>0</v>
      </c>
      <c r="AK78" s="324">
        <v>0</v>
      </c>
      <c r="AM78" s="324">
        <v>0</v>
      </c>
      <c r="AO78" s="324">
        <v>0</v>
      </c>
      <c r="AQ78" s="324">
        <v>0</v>
      </c>
      <c r="AS78" s="324">
        <v>0</v>
      </c>
      <c r="AU78" s="324">
        <v>0</v>
      </c>
      <c r="AW78" s="324">
        <v>0</v>
      </c>
      <c r="AY78" s="324">
        <v>0</v>
      </c>
      <c r="AZ78" s="324">
        <v>0</v>
      </c>
      <c r="BA78" s="324">
        <v>0</v>
      </c>
      <c r="BC78" s="2044"/>
      <c r="BD78" s="950"/>
      <c r="BE78" s="1919">
        <v>601597.03723607701</v>
      </c>
      <c r="BF78" s="324">
        <v>5.9130070150521684E-3</v>
      </c>
      <c r="BG78" s="1919">
        <v>8660049.3827639222</v>
      </c>
      <c r="BH78" s="324">
        <v>0.10101904261766721</v>
      </c>
      <c r="BJ78" s="324">
        <v>0</v>
      </c>
      <c r="BL78" s="324">
        <v>0</v>
      </c>
      <c r="BN78" s="324">
        <v>0</v>
      </c>
      <c r="BP78" s="324">
        <v>0</v>
      </c>
      <c r="BR78" s="324">
        <v>0</v>
      </c>
      <c r="BT78" s="324">
        <v>0</v>
      </c>
      <c r="BV78" s="324">
        <v>0</v>
      </c>
      <c r="BX78" s="324">
        <v>0</v>
      </c>
      <c r="BZ78" s="324">
        <v>0</v>
      </c>
      <c r="CB78" s="324">
        <v>0</v>
      </c>
      <c r="CC78" s="324">
        <v>9261646.4199999999</v>
      </c>
      <c r="CD78" s="324">
        <v>8.1582665610217663E-3</v>
      </c>
    </row>
    <row r="79" spans="1:82" ht="12.5" hidden="1" customHeight="1">
      <c r="A79" s="2054" t="s">
        <v>272</v>
      </c>
      <c r="B79" s="1912"/>
      <c r="C79" s="2044">
        <v>0</v>
      </c>
      <c r="D79" s="786">
        <v>0</v>
      </c>
      <c r="E79" s="2044">
        <v>0</v>
      </c>
      <c r="F79" s="786">
        <v>0</v>
      </c>
      <c r="G79" s="2046"/>
      <c r="H79" s="2044">
        <v>13628233.609999999</v>
      </c>
      <c r="I79" s="786">
        <v>0.15776926670342298</v>
      </c>
      <c r="J79" s="2044">
        <v>13628233.609999999</v>
      </c>
      <c r="K79" s="786">
        <v>1.2004643397545719E-2</v>
      </c>
      <c r="L79" s="2046"/>
      <c r="M79" s="2044">
        <v>13628233.609999999</v>
      </c>
      <c r="N79" s="786">
        <v>0</v>
      </c>
      <c r="O79" s="2044">
        <v>13628233.609999999</v>
      </c>
      <c r="P79" s="786">
        <v>0</v>
      </c>
      <c r="Q79" s="2046"/>
      <c r="R79" s="2044"/>
      <c r="S79" s="786"/>
      <c r="T79" s="2044"/>
      <c r="U79" s="786"/>
      <c r="V79" s="2046"/>
      <c r="W79" s="2044"/>
      <c r="X79" s="786"/>
      <c r="Y79" s="2044"/>
      <c r="Z79" s="786"/>
      <c r="AA79" s="2063">
        <v>0.15506307729226346</v>
      </c>
      <c r="AC79" s="324">
        <v>0</v>
      </c>
      <c r="AE79" s="324">
        <v>0</v>
      </c>
      <c r="AG79" s="324">
        <v>0</v>
      </c>
      <c r="AI79" s="324">
        <v>0</v>
      </c>
      <c r="AK79" s="324">
        <v>0</v>
      </c>
      <c r="AM79" s="324">
        <v>0</v>
      </c>
      <c r="AO79" s="324">
        <v>0</v>
      </c>
      <c r="AQ79" s="324">
        <v>0</v>
      </c>
      <c r="AS79" s="324">
        <v>0</v>
      </c>
      <c r="AU79" s="324">
        <v>0</v>
      </c>
      <c r="AW79" s="324">
        <v>0</v>
      </c>
      <c r="AY79" s="324">
        <v>0</v>
      </c>
      <c r="AZ79" s="324">
        <v>0</v>
      </c>
      <c r="BA79" s="324">
        <v>0</v>
      </c>
      <c r="BC79" s="2044"/>
      <c r="BD79" s="950"/>
      <c r="BE79" s="1919">
        <v>885231.91134056775</v>
      </c>
      <c r="BF79" s="324">
        <v>8.7008116358969941E-3</v>
      </c>
      <c r="BG79" s="1919">
        <v>12743001.698659431</v>
      </c>
      <c r="BH79" s="324">
        <v>0.14864647703233252</v>
      </c>
      <c r="BJ79" s="324">
        <v>0</v>
      </c>
      <c r="BL79" s="324">
        <v>0</v>
      </c>
      <c r="BN79" s="324">
        <v>0</v>
      </c>
      <c r="BP79" s="324">
        <v>0</v>
      </c>
      <c r="BR79" s="324">
        <v>0</v>
      </c>
      <c r="BT79" s="324">
        <v>0</v>
      </c>
      <c r="BV79" s="324">
        <v>0</v>
      </c>
      <c r="BX79" s="324">
        <v>0</v>
      </c>
      <c r="BZ79" s="324">
        <v>0</v>
      </c>
      <c r="CB79" s="324">
        <v>0</v>
      </c>
      <c r="CC79" s="324">
        <v>13628233.609999999</v>
      </c>
      <c r="CD79" s="324">
        <v>1.2004643397545719E-2</v>
      </c>
    </row>
    <row r="80" spans="1:82" ht="12.5" hidden="1" customHeight="1">
      <c r="A80" s="2054" t="s">
        <v>273</v>
      </c>
      <c r="B80" s="1912"/>
      <c r="C80" s="2044">
        <v>0</v>
      </c>
      <c r="D80" s="786">
        <v>0</v>
      </c>
      <c r="E80" s="2044">
        <v>0</v>
      </c>
      <c r="F80" s="786">
        <v>0</v>
      </c>
      <c r="G80" s="2046"/>
      <c r="H80" s="2044">
        <v>3098451.58</v>
      </c>
      <c r="I80" s="786">
        <v>3.5869684045771386E-2</v>
      </c>
      <c r="J80" s="2044">
        <v>3098451.5799999996</v>
      </c>
      <c r="K80" s="786">
        <v>2.7293196878551379E-3</v>
      </c>
      <c r="L80" s="2046"/>
      <c r="M80" s="2044">
        <v>3098451.58</v>
      </c>
      <c r="N80" s="786">
        <v>0</v>
      </c>
      <c r="O80" s="2044">
        <v>3098451.5799999996</v>
      </c>
      <c r="P80" s="786">
        <v>0</v>
      </c>
      <c r="Q80" s="2046"/>
      <c r="R80" s="2044"/>
      <c r="S80" s="786"/>
      <c r="T80" s="2044"/>
      <c r="U80" s="786"/>
      <c r="V80" s="2046"/>
      <c r="W80" s="2044"/>
      <c r="X80" s="786"/>
      <c r="Y80" s="2044"/>
      <c r="Z80" s="786"/>
      <c r="AA80" s="2063">
        <v>3.5254417453141666E-2</v>
      </c>
      <c r="AC80" s="324">
        <v>0</v>
      </c>
      <c r="AE80" s="324">
        <v>0</v>
      </c>
      <c r="AG80" s="324">
        <v>0</v>
      </c>
      <c r="AI80" s="324">
        <v>0</v>
      </c>
      <c r="AK80" s="324">
        <v>0</v>
      </c>
      <c r="AM80" s="324">
        <v>0</v>
      </c>
      <c r="AO80" s="324">
        <v>0</v>
      </c>
      <c r="AQ80" s="324">
        <v>0</v>
      </c>
      <c r="AS80" s="324">
        <v>0</v>
      </c>
      <c r="AU80" s="324">
        <v>0</v>
      </c>
      <c r="AW80" s="324">
        <v>0</v>
      </c>
      <c r="AY80" s="324">
        <v>0</v>
      </c>
      <c r="AZ80" s="324">
        <v>0</v>
      </c>
      <c r="BA80" s="324">
        <v>0</v>
      </c>
      <c r="BC80" s="2044"/>
      <c r="BD80" s="950"/>
      <c r="BE80" s="1919">
        <v>201262.19529631338</v>
      </c>
      <c r="BF80" s="324">
        <v>1.9781759200800365E-3</v>
      </c>
      <c r="BG80" s="1919">
        <v>2897189.3847036865</v>
      </c>
      <c r="BH80" s="324">
        <v>3.3795569169309564E-2</v>
      </c>
      <c r="BJ80" s="324">
        <v>0</v>
      </c>
      <c r="BL80" s="324">
        <v>0</v>
      </c>
      <c r="BN80" s="324">
        <v>0</v>
      </c>
      <c r="BP80" s="324">
        <v>0</v>
      </c>
      <c r="BR80" s="324">
        <v>0</v>
      </c>
      <c r="BT80" s="324">
        <v>0</v>
      </c>
      <c r="BV80" s="324">
        <v>0</v>
      </c>
      <c r="BX80" s="324">
        <v>0</v>
      </c>
      <c r="BZ80" s="324">
        <v>0</v>
      </c>
      <c r="CB80" s="324">
        <v>0</v>
      </c>
      <c r="CC80" s="324">
        <v>3098451.58</v>
      </c>
      <c r="CD80" s="324">
        <v>2.7293196878551383E-3</v>
      </c>
    </row>
    <row r="81" spans="1:82" ht="13" hidden="1" customHeight="1">
      <c r="A81" s="2062" t="s">
        <v>211</v>
      </c>
      <c r="B81" s="1912"/>
      <c r="C81" s="2044">
        <v>430807.51363386947</v>
      </c>
      <c r="D81" s="786">
        <v>6.1759958764327225E-3</v>
      </c>
      <c r="E81" s="2044">
        <v>1057328.1429430172</v>
      </c>
      <c r="F81" s="786">
        <v>9.0800858944184708E-4</v>
      </c>
      <c r="G81" s="2046"/>
      <c r="H81" s="2044">
        <v>0</v>
      </c>
      <c r="I81" s="786">
        <v>0</v>
      </c>
      <c r="J81" s="2044">
        <v>582301.10701026849</v>
      </c>
      <c r="K81" s="786">
        <v>5.129290662089247E-4</v>
      </c>
      <c r="L81" s="2046"/>
      <c r="M81" s="2044">
        <v>-430807.51363386947</v>
      </c>
      <c r="N81" s="786">
        <v>-1</v>
      </c>
      <c r="O81" s="2044">
        <v>-475027.03593274869</v>
      </c>
      <c r="P81" s="786">
        <v>-0.44927115494205611</v>
      </c>
      <c r="Q81" s="2046"/>
      <c r="R81" s="2044"/>
      <c r="S81" s="786"/>
      <c r="T81" s="2044"/>
      <c r="U81" s="786"/>
      <c r="V81" s="2046"/>
      <c r="W81" s="2044"/>
      <c r="X81" s="786"/>
      <c r="Y81" s="2044"/>
      <c r="Z81" s="786"/>
      <c r="AA81" s="2017"/>
      <c r="AC81" s="324">
        <v>0</v>
      </c>
      <c r="AE81" s="324">
        <v>0</v>
      </c>
      <c r="AG81" s="324">
        <v>0</v>
      </c>
      <c r="AI81" s="324">
        <v>0</v>
      </c>
      <c r="AK81" s="324">
        <v>0</v>
      </c>
      <c r="AM81" s="324">
        <v>0</v>
      </c>
      <c r="AO81" s="324">
        <v>0</v>
      </c>
      <c r="AQ81" s="324">
        <v>0</v>
      </c>
      <c r="AS81" s="324">
        <v>0</v>
      </c>
      <c r="AU81" s="324">
        <v>0</v>
      </c>
      <c r="AW81" s="324">
        <v>0</v>
      </c>
      <c r="AY81" s="324">
        <v>0</v>
      </c>
      <c r="AZ81" s="324">
        <v>0</v>
      </c>
      <c r="BA81" s="324">
        <v>0</v>
      </c>
      <c r="BC81" s="2044"/>
      <c r="BD81" s="950"/>
      <c r="BE81" s="1919"/>
      <c r="BF81" s="324">
        <v>0</v>
      </c>
      <c r="BG81" s="1919"/>
      <c r="BH81" s="324">
        <v>0</v>
      </c>
      <c r="BJ81" s="324">
        <v>0</v>
      </c>
      <c r="BL81" s="324">
        <v>0</v>
      </c>
      <c r="BN81" s="324">
        <v>0</v>
      </c>
      <c r="BP81" s="324">
        <v>0</v>
      </c>
      <c r="BR81" s="324">
        <v>0</v>
      </c>
      <c r="BT81" s="324">
        <v>0</v>
      </c>
      <c r="BV81" s="324">
        <v>0</v>
      </c>
      <c r="BX81" s="324">
        <v>0</v>
      </c>
      <c r="BZ81" s="324">
        <v>0</v>
      </c>
      <c r="CB81" s="324">
        <v>0</v>
      </c>
      <c r="CC81" s="324">
        <v>0</v>
      </c>
      <c r="CD81" s="324">
        <v>0</v>
      </c>
    </row>
    <row r="82" spans="1:82" ht="13" hidden="1" customHeight="1">
      <c r="A82" s="2062" t="s">
        <v>213</v>
      </c>
      <c r="B82" s="1912"/>
      <c r="C82" s="2044">
        <v>863284.03</v>
      </c>
      <c r="D82" s="786">
        <v>1.2375918341111907E-2</v>
      </c>
      <c r="E82" s="2044">
        <v>4453471.95</v>
      </c>
      <c r="F82" s="786">
        <v>3.8245371698729723E-3</v>
      </c>
      <c r="G82" s="2046"/>
      <c r="H82" s="2044">
        <v>992232.1399999999</v>
      </c>
      <c r="I82" s="786">
        <v>1.148672246214659E-2</v>
      </c>
      <c r="J82" s="2044">
        <v>2004645.83</v>
      </c>
      <c r="K82" s="786">
        <v>1.765823731541322E-3</v>
      </c>
      <c r="L82" s="2046"/>
      <c r="M82" s="2044">
        <v>128948.10999999987</v>
      </c>
      <c r="N82" s="786">
        <v>0.1493692753704709</v>
      </c>
      <c r="O82" s="2044">
        <v>-2448826.12</v>
      </c>
      <c r="P82" s="786">
        <v>-0.54986898929497019</v>
      </c>
      <c r="Q82" s="2046"/>
      <c r="R82" s="2044"/>
      <c r="S82" s="786"/>
      <c r="T82" s="2044"/>
      <c r="U82" s="786"/>
      <c r="V82" s="2046"/>
      <c r="W82" s="2044"/>
      <c r="X82" s="786"/>
      <c r="Y82" s="2044"/>
      <c r="Z82" s="786"/>
      <c r="AA82" s="2017"/>
      <c r="AC82" s="324">
        <v>0</v>
      </c>
      <c r="AE82" s="324">
        <v>0</v>
      </c>
      <c r="AG82" s="324">
        <v>0</v>
      </c>
      <c r="AI82" s="324">
        <v>0</v>
      </c>
      <c r="AK82" s="324">
        <v>0</v>
      </c>
      <c r="AM82" s="324">
        <v>0</v>
      </c>
      <c r="AO82" s="324">
        <v>0</v>
      </c>
      <c r="AQ82" s="324">
        <v>0</v>
      </c>
      <c r="AS82" s="324">
        <v>0</v>
      </c>
      <c r="AU82" s="324">
        <v>0</v>
      </c>
      <c r="AW82" s="324">
        <v>0</v>
      </c>
      <c r="AY82" s="324">
        <v>0</v>
      </c>
      <c r="AZ82" s="324">
        <v>0</v>
      </c>
      <c r="BA82" s="324">
        <v>0</v>
      </c>
      <c r="BC82" s="2044"/>
      <c r="BD82" s="950"/>
      <c r="BE82" s="1919"/>
      <c r="BF82" s="324">
        <v>0</v>
      </c>
      <c r="BG82" s="1919"/>
      <c r="BH82" s="324">
        <v>0</v>
      </c>
      <c r="BJ82" s="324">
        <v>0</v>
      </c>
      <c r="BL82" s="324">
        <v>0</v>
      </c>
      <c r="BN82" s="324">
        <v>0</v>
      </c>
      <c r="BP82" s="324">
        <v>0</v>
      </c>
      <c r="BR82" s="324">
        <v>0</v>
      </c>
      <c r="BT82" s="324">
        <v>0</v>
      </c>
      <c r="BV82" s="324">
        <v>0</v>
      </c>
      <c r="BX82" s="324">
        <v>0</v>
      </c>
      <c r="BZ82" s="324">
        <v>0</v>
      </c>
      <c r="CB82" s="324">
        <v>0</v>
      </c>
      <c r="CC82" s="324">
        <v>0</v>
      </c>
      <c r="CD82" s="324">
        <v>0</v>
      </c>
    </row>
    <row r="83" spans="1:82" ht="13" hidden="1" customHeight="1">
      <c r="A83" s="2062" t="s">
        <v>214</v>
      </c>
      <c r="B83" s="1912"/>
      <c r="C83" s="2044">
        <v>129029.90500072383</v>
      </c>
      <c r="D83" s="786">
        <v>1.8497545562731943E-3</v>
      </c>
      <c r="E83" s="2044">
        <v>588871.10209852853</v>
      </c>
      <c r="F83" s="786">
        <v>5.0570867932375415E-4</v>
      </c>
      <c r="G83" s="2046"/>
      <c r="H83" s="2044">
        <v>553553.55054386612</v>
      </c>
      <c r="I83" s="786">
        <v>6.4082947394076811E-3</v>
      </c>
      <c r="J83" s="2044">
        <v>1243750.7750707185</v>
      </c>
      <c r="K83" s="786">
        <v>1.0955773842319006E-3</v>
      </c>
      <c r="L83" s="2046"/>
      <c r="M83" s="2044">
        <v>424523.64554314228</v>
      </c>
      <c r="N83" s="786">
        <v>3.2901182523598758</v>
      </c>
      <c r="O83" s="2044">
        <v>654879.67297218996</v>
      </c>
      <c r="P83" s="786">
        <v>1.1120934116794494</v>
      </c>
      <c r="Q83" s="2046"/>
      <c r="R83" s="2044"/>
      <c r="S83" s="786"/>
      <c r="T83" s="2044"/>
      <c r="U83" s="786"/>
      <c r="V83" s="2046"/>
      <c r="W83" s="2044"/>
      <c r="X83" s="786"/>
      <c r="Y83" s="2044"/>
      <c r="Z83" s="786"/>
      <c r="AA83" s="2017"/>
      <c r="AC83" s="324">
        <v>0</v>
      </c>
      <c r="AE83" s="324">
        <v>0</v>
      </c>
      <c r="AG83" s="324">
        <v>0</v>
      </c>
      <c r="AI83" s="324">
        <v>0</v>
      </c>
      <c r="AK83" s="324">
        <v>0</v>
      </c>
      <c r="AM83" s="324">
        <v>0</v>
      </c>
      <c r="AO83" s="324">
        <v>0</v>
      </c>
      <c r="AQ83" s="324">
        <v>0</v>
      </c>
      <c r="AS83" s="324">
        <v>0</v>
      </c>
      <c r="AU83" s="324">
        <v>0</v>
      </c>
      <c r="AW83" s="324">
        <v>0</v>
      </c>
      <c r="AY83" s="324">
        <v>0</v>
      </c>
      <c r="AZ83" s="324">
        <v>0</v>
      </c>
      <c r="BA83" s="324">
        <v>0</v>
      </c>
      <c r="BC83" s="2044"/>
      <c r="BD83" s="950"/>
      <c r="BE83" s="1919"/>
      <c r="BF83" s="324">
        <v>0</v>
      </c>
      <c r="BG83" s="1919"/>
      <c r="BH83" s="324">
        <v>0</v>
      </c>
      <c r="BJ83" s="324">
        <v>0</v>
      </c>
      <c r="BL83" s="324">
        <v>0</v>
      </c>
      <c r="BN83" s="324">
        <v>0</v>
      </c>
      <c r="BP83" s="324">
        <v>0</v>
      </c>
      <c r="BR83" s="324">
        <v>0</v>
      </c>
      <c r="BT83" s="324">
        <v>0</v>
      </c>
      <c r="BV83" s="324">
        <v>0</v>
      </c>
      <c r="BX83" s="324">
        <v>0</v>
      </c>
      <c r="BZ83" s="324">
        <v>0</v>
      </c>
      <c r="CB83" s="324">
        <v>0</v>
      </c>
      <c r="CC83" s="324">
        <v>0</v>
      </c>
      <c r="CD83" s="324">
        <v>0</v>
      </c>
    </row>
    <row r="84" spans="1:82" ht="13" hidden="1" customHeight="1">
      <c r="A84" s="2062" t="s">
        <v>274</v>
      </c>
      <c r="B84" s="1912"/>
      <c r="C84" s="2044">
        <v>288861.73565100424</v>
      </c>
      <c r="D84" s="786">
        <v>4.1410811830825626E-3</v>
      </c>
      <c r="E84" s="2044">
        <v>1053400.1326348905</v>
      </c>
      <c r="F84" s="786">
        <v>9.0463530639532989E-4</v>
      </c>
      <c r="G84" s="2046"/>
      <c r="H84" s="2044">
        <v>194481.71049665322</v>
      </c>
      <c r="I84" s="786">
        <v>2.2514463525023462E-3</v>
      </c>
      <c r="J84" s="2044">
        <v>1095052.9021620387</v>
      </c>
      <c r="K84" s="786">
        <v>9.6459452986312564E-4</v>
      </c>
      <c r="L84" s="2046"/>
      <c r="M84" s="2044">
        <v>-94380.025154351024</v>
      </c>
      <c r="N84" s="786">
        <v>-0.32673079714641984</v>
      </c>
      <c r="O84" s="2044">
        <v>41652.769527148223</v>
      </c>
      <c r="P84" s="786">
        <v>3.9541260947975512E-2</v>
      </c>
      <c r="Q84" s="2046"/>
      <c r="R84" s="2044"/>
      <c r="S84" s="786"/>
      <c r="T84" s="2044"/>
      <c r="U84" s="786"/>
      <c r="V84" s="2046"/>
      <c r="W84" s="2044"/>
      <c r="X84" s="786"/>
      <c r="Y84" s="2044"/>
      <c r="Z84" s="786"/>
      <c r="AA84" s="2017"/>
      <c r="AC84" s="324">
        <v>0</v>
      </c>
      <c r="AE84" s="324">
        <v>0</v>
      </c>
      <c r="AG84" s="324">
        <v>0</v>
      </c>
      <c r="AI84" s="324">
        <v>0</v>
      </c>
      <c r="AK84" s="324">
        <v>0</v>
      </c>
      <c r="AM84" s="324">
        <v>0</v>
      </c>
      <c r="AO84" s="324">
        <v>0</v>
      </c>
      <c r="AQ84" s="324">
        <v>0</v>
      </c>
      <c r="AS84" s="324">
        <v>0</v>
      </c>
      <c r="AU84" s="324">
        <v>0</v>
      </c>
      <c r="AW84" s="324">
        <v>0</v>
      </c>
      <c r="AY84" s="324">
        <v>0</v>
      </c>
      <c r="AZ84" s="324">
        <v>0</v>
      </c>
      <c r="BA84" s="324">
        <v>0</v>
      </c>
      <c r="BC84" s="2044"/>
      <c r="BD84" s="950"/>
      <c r="BE84" s="1919"/>
      <c r="BF84" s="324">
        <v>0</v>
      </c>
      <c r="BG84" s="1919"/>
      <c r="BH84" s="324">
        <v>0</v>
      </c>
      <c r="BJ84" s="324">
        <v>0</v>
      </c>
      <c r="BL84" s="324">
        <v>0</v>
      </c>
      <c r="BN84" s="324">
        <v>0</v>
      </c>
      <c r="BP84" s="324">
        <v>0</v>
      </c>
      <c r="BR84" s="324">
        <v>0</v>
      </c>
      <c r="BT84" s="324">
        <v>0</v>
      </c>
      <c r="BV84" s="324">
        <v>0</v>
      </c>
      <c r="BX84" s="324">
        <v>0</v>
      </c>
      <c r="BZ84" s="324">
        <v>0</v>
      </c>
      <c r="CB84" s="324">
        <v>0</v>
      </c>
      <c r="CC84" s="324">
        <v>0</v>
      </c>
      <c r="CD84" s="324">
        <v>0</v>
      </c>
    </row>
    <row r="85" spans="1:82" ht="13" hidden="1" customHeight="1">
      <c r="A85" s="2062" t="s">
        <v>275</v>
      </c>
      <c r="B85" s="1912"/>
      <c r="C85" s="2044">
        <v>166302.58262505283</v>
      </c>
      <c r="D85" s="786">
        <v>2.3840904163183346E-3</v>
      </c>
      <c r="E85" s="2044">
        <v>523923.40958600584</v>
      </c>
      <c r="F85" s="786">
        <v>4.4993312557593649E-4</v>
      </c>
      <c r="G85" s="2046"/>
      <c r="H85" s="2044">
        <v>79033.54579677344</v>
      </c>
      <c r="I85" s="786">
        <v>9.1494355924299012E-4</v>
      </c>
      <c r="J85" s="2044">
        <v>419370.62036517001</v>
      </c>
      <c r="K85" s="786">
        <v>3.6940919072573708E-4</v>
      </c>
      <c r="L85" s="2046"/>
      <c r="M85" s="2044">
        <v>-87269.036828279393</v>
      </c>
      <c r="N85" s="786">
        <v>-0.52476056264884885</v>
      </c>
      <c r="O85" s="2044">
        <v>-104552.78922083584</v>
      </c>
      <c r="P85" s="786">
        <v>-0.19955739199256517</v>
      </c>
      <c r="Q85" s="2046"/>
      <c r="R85" s="2044"/>
      <c r="S85" s="786"/>
      <c r="T85" s="2044"/>
      <c r="U85" s="786"/>
      <c r="V85" s="2046"/>
      <c r="W85" s="2044"/>
      <c r="X85" s="786"/>
      <c r="Y85" s="2044"/>
      <c r="Z85" s="786"/>
      <c r="AA85" s="2017"/>
      <c r="AC85" s="324">
        <v>0</v>
      </c>
      <c r="AE85" s="324">
        <v>0</v>
      </c>
      <c r="AG85" s="324">
        <v>0</v>
      </c>
      <c r="AI85" s="324">
        <v>0</v>
      </c>
      <c r="AK85" s="324">
        <v>0</v>
      </c>
      <c r="AM85" s="324">
        <v>0</v>
      </c>
      <c r="AO85" s="324">
        <v>0</v>
      </c>
      <c r="AQ85" s="324">
        <v>0</v>
      </c>
      <c r="AS85" s="324">
        <v>0</v>
      </c>
      <c r="AU85" s="324">
        <v>0</v>
      </c>
      <c r="AW85" s="324">
        <v>0</v>
      </c>
      <c r="AY85" s="324">
        <v>0</v>
      </c>
      <c r="AZ85" s="324">
        <v>0</v>
      </c>
      <c r="BA85" s="324">
        <v>0</v>
      </c>
      <c r="BC85" s="2044"/>
      <c r="BD85" s="950"/>
      <c r="BE85" s="1919"/>
      <c r="BF85" s="324">
        <v>0</v>
      </c>
      <c r="BG85" s="1919"/>
      <c r="BH85" s="324">
        <v>0</v>
      </c>
      <c r="BJ85" s="324">
        <v>0</v>
      </c>
      <c r="BL85" s="324">
        <v>0</v>
      </c>
      <c r="BN85" s="324">
        <v>0</v>
      </c>
      <c r="BP85" s="324">
        <v>0</v>
      </c>
      <c r="BR85" s="324">
        <v>0</v>
      </c>
      <c r="BT85" s="324">
        <v>0</v>
      </c>
      <c r="BV85" s="324">
        <v>0</v>
      </c>
      <c r="BX85" s="324">
        <v>0</v>
      </c>
      <c r="BZ85" s="324">
        <v>0</v>
      </c>
      <c r="CB85" s="324">
        <v>0</v>
      </c>
      <c r="CC85" s="324">
        <v>0</v>
      </c>
      <c r="CD85" s="324">
        <v>0</v>
      </c>
    </row>
    <row r="86" spans="1:82" ht="13" hidden="1" customHeight="1">
      <c r="A86" s="2062" t="s">
        <v>276</v>
      </c>
      <c r="B86" s="1912"/>
      <c r="C86" s="2044">
        <v>28711.256049117161</v>
      </c>
      <c r="D86" s="786">
        <v>4.116005254199238E-4</v>
      </c>
      <c r="E86" s="2044">
        <v>81102.234995531966</v>
      </c>
      <c r="F86" s="786">
        <v>6.9648695620544898E-5</v>
      </c>
      <c r="G86" s="2046"/>
      <c r="H86" s="2044">
        <v>20379.676486517674</v>
      </c>
      <c r="I86" s="786">
        <v>2.3592834603096337E-4</v>
      </c>
      <c r="J86" s="2044">
        <v>111564.42360989624</v>
      </c>
      <c r="K86" s="786">
        <v>9.8273272943222954E-5</v>
      </c>
      <c r="L86" s="2046"/>
      <c r="M86" s="2044">
        <v>-8331.579562599487</v>
      </c>
      <c r="N86" s="786">
        <v>-0.2901851297744138</v>
      </c>
      <c r="O86" s="2044">
        <v>30462.188614364277</v>
      </c>
      <c r="P86" s="786">
        <v>0.37560233224204587</v>
      </c>
      <c r="Q86" s="2046"/>
      <c r="R86" s="2044"/>
      <c r="S86" s="786"/>
      <c r="T86" s="2044"/>
      <c r="U86" s="786"/>
      <c r="V86" s="2046"/>
      <c r="W86" s="2044"/>
      <c r="X86" s="786"/>
      <c r="Y86" s="2044"/>
      <c r="Z86" s="786"/>
      <c r="AA86" s="2017"/>
      <c r="AC86" s="324">
        <v>0</v>
      </c>
      <c r="AE86" s="324">
        <v>0</v>
      </c>
      <c r="AG86" s="324">
        <v>0</v>
      </c>
      <c r="AI86" s="324">
        <v>0</v>
      </c>
      <c r="AK86" s="324">
        <v>0</v>
      </c>
      <c r="AM86" s="324">
        <v>0</v>
      </c>
      <c r="AO86" s="324">
        <v>0</v>
      </c>
      <c r="AQ86" s="324">
        <v>0</v>
      </c>
      <c r="AS86" s="324">
        <v>0</v>
      </c>
      <c r="AU86" s="324">
        <v>0</v>
      </c>
      <c r="AW86" s="324">
        <v>0</v>
      </c>
      <c r="AY86" s="324">
        <v>0</v>
      </c>
      <c r="AZ86" s="324">
        <v>0</v>
      </c>
      <c r="BA86" s="324">
        <v>0</v>
      </c>
      <c r="BC86" s="2044"/>
      <c r="BD86" s="950"/>
      <c r="BE86" s="1919"/>
      <c r="BF86" s="324">
        <v>0</v>
      </c>
      <c r="BG86" s="1919"/>
      <c r="BH86" s="324">
        <v>0</v>
      </c>
      <c r="BJ86" s="324">
        <v>0</v>
      </c>
      <c r="BL86" s="324">
        <v>0</v>
      </c>
      <c r="BN86" s="324">
        <v>0</v>
      </c>
      <c r="BP86" s="324">
        <v>0</v>
      </c>
      <c r="BR86" s="324">
        <v>0</v>
      </c>
      <c r="BT86" s="324">
        <v>0</v>
      </c>
      <c r="BV86" s="324">
        <v>0</v>
      </c>
      <c r="BX86" s="324">
        <v>0</v>
      </c>
      <c r="BZ86" s="324">
        <v>0</v>
      </c>
      <c r="CB86" s="324">
        <v>0</v>
      </c>
      <c r="CC86" s="324">
        <v>0</v>
      </c>
      <c r="CD86" s="324">
        <v>0</v>
      </c>
    </row>
    <row r="87" spans="1:82" ht="13" hidden="1" customHeight="1">
      <c r="A87" s="2062" t="s">
        <v>277</v>
      </c>
      <c r="B87" s="1912"/>
      <c r="C87" s="2044">
        <v>9031.3115982105628</v>
      </c>
      <c r="D87" s="786">
        <v>1.2947161185478061E-4</v>
      </c>
      <c r="E87" s="2044">
        <v>32700.666335565362</v>
      </c>
      <c r="F87" s="786">
        <v>2.8082564633641291E-5</v>
      </c>
      <c r="G87" s="2046"/>
      <c r="H87" s="2044">
        <v>0</v>
      </c>
      <c r="I87" s="786">
        <v>0</v>
      </c>
      <c r="J87" s="2044">
        <v>0</v>
      </c>
      <c r="K87" s="786">
        <v>0</v>
      </c>
      <c r="L87" s="2046"/>
      <c r="M87" s="2044">
        <v>-9031.3115982105628</v>
      </c>
      <c r="N87" s="786">
        <v>-1</v>
      </c>
      <c r="O87" s="2044">
        <v>-32700.666335565362</v>
      </c>
      <c r="P87" s="786">
        <v>-1</v>
      </c>
      <c r="Q87" s="2046"/>
      <c r="R87" s="2044"/>
      <c r="S87" s="786"/>
      <c r="T87" s="2044"/>
      <c r="U87" s="786"/>
      <c r="V87" s="2046"/>
      <c r="W87" s="2044"/>
      <c r="X87" s="786"/>
      <c r="Y87" s="2044"/>
      <c r="Z87" s="786"/>
      <c r="AA87" s="2017"/>
      <c r="AC87" s="324">
        <v>0</v>
      </c>
      <c r="AE87" s="324">
        <v>0</v>
      </c>
      <c r="AG87" s="324">
        <v>0</v>
      </c>
      <c r="AI87" s="324">
        <v>0</v>
      </c>
      <c r="AK87" s="324">
        <v>0</v>
      </c>
      <c r="AM87" s="324">
        <v>0</v>
      </c>
      <c r="AO87" s="324">
        <v>0</v>
      </c>
      <c r="AQ87" s="324">
        <v>0</v>
      </c>
      <c r="AS87" s="324">
        <v>0</v>
      </c>
      <c r="AU87" s="324">
        <v>0</v>
      </c>
      <c r="AW87" s="324">
        <v>0</v>
      </c>
      <c r="AY87" s="324">
        <v>0</v>
      </c>
      <c r="AZ87" s="324">
        <v>0</v>
      </c>
      <c r="BA87" s="324">
        <v>0</v>
      </c>
      <c r="BC87" s="2044"/>
      <c r="BD87" s="950"/>
      <c r="BE87" s="1919"/>
      <c r="BF87" s="324">
        <v>0</v>
      </c>
      <c r="BG87" s="1919"/>
      <c r="BH87" s="324">
        <v>0</v>
      </c>
      <c r="BJ87" s="324">
        <v>0</v>
      </c>
      <c r="BL87" s="324">
        <v>0</v>
      </c>
      <c r="BN87" s="324">
        <v>0</v>
      </c>
      <c r="BP87" s="324">
        <v>0</v>
      </c>
      <c r="BR87" s="324">
        <v>0</v>
      </c>
      <c r="BT87" s="324">
        <v>0</v>
      </c>
      <c r="BV87" s="324">
        <v>0</v>
      </c>
      <c r="BX87" s="324">
        <v>0</v>
      </c>
      <c r="BZ87" s="324">
        <v>0</v>
      </c>
      <c r="CB87" s="324">
        <v>0</v>
      </c>
      <c r="CC87" s="324">
        <v>0</v>
      </c>
      <c r="CD87" s="324">
        <v>0</v>
      </c>
    </row>
    <row r="88" spans="1:82" ht="13" hidden="1" customHeight="1">
      <c r="A88" s="2062" t="s">
        <v>161</v>
      </c>
      <c r="B88" s="1912"/>
      <c r="C88" s="2044">
        <v>254480.46000000089</v>
      </c>
      <c r="D88" s="786">
        <v>3.6481960547429635E-3</v>
      </c>
      <c r="E88" s="2044">
        <v>69737152.930000007</v>
      </c>
      <c r="F88" s="786">
        <v>5.9888629926567939E-2</v>
      </c>
      <c r="G88" s="2046"/>
      <c r="H88" s="2044">
        <v>1882693.9499999993</v>
      </c>
      <c r="I88" s="786">
        <v>2.1795285612107348E-2</v>
      </c>
      <c r="J88" s="2044">
        <v>14167295.6</v>
      </c>
      <c r="K88" s="786">
        <v>1.2479484609129659E-2</v>
      </c>
      <c r="L88" s="2046"/>
      <c r="M88" s="2044">
        <v>1628213.4899999984</v>
      </c>
      <c r="N88" s="786">
        <v>6.3981866819951234</v>
      </c>
      <c r="O88" s="2044">
        <v>-55569857.330000006</v>
      </c>
      <c r="P88" s="786">
        <v>-0.79684723271939861</v>
      </c>
      <c r="Q88" s="2046"/>
      <c r="R88" s="2044"/>
      <c r="S88" s="786"/>
      <c r="T88" s="2044"/>
      <c r="U88" s="786"/>
      <c r="V88" s="2046"/>
      <c r="W88" s="2044"/>
      <c r="X88" s="786"/>
      <c r="Y88" s="2044"/>
      <c r="Z88" s="786"/>
      <c r="AA88" s="2017"/>
      <c r="AC88" s="324">
        <v>0</v>
      </c>
      <c r="AE88" s="324">
        <v>0</v>
      </c>
      <c r="AG88" s="324">
        <v>0</v>
      </c>
      <c r="AI88" s="324">
        <v>0</v>
      </c>
      <c r="AK88" s="324">
        <v>0</v>
      </c>
      <c r="AM88" s="324">
        <v>0</v>
      </c>
      <c r="AO88" s="324">
        <v>0</v>
      </c>
      <c r="AQ88" s="324">
        <v>0</v>
      </c>
      <c r="AS88" s="324">
        <v>0</v>
      </c>
      <c r="AU88" s="324">
        <v>0</v>
      </c>
      <c r="AW88" s="324">
        <v>0</v>
      </c>
      <c r="AY88" s="324">
        <v>0</v>
      </c>
      <c r="AZ88" s="324">
        <v>0</v>
      </c>
      <c r="BA88" s="324">
        <v>0</v>
      </c>
      <c r="BC88" s="2044"/>
      <c r="BD88" s="950"/>
      <c r="BE88" s="1919"/>
      <c r="BF88" s="324">
        <v>0</v>
      </c>
      <c r="BG88" s="1919"/>
      <c r="BH88" s="324">
        <v>0</v>
      </c>
      <c r="BJ88" s="324">
        <v>0</v>
      </c>
      <c r="BL88" s="324">
        <v>0</v>
      </c>
      <c r="BN88" s="324">
        <v>0</v>
      </c>
      <c r="BP88" s="324">
        <v>0</v>
      </c>
      <c r="BR88" s="324">
        <v>0</v>
      </c>
      <c r="BT88" s="324">
        <v>0</v>
      </c>
      <c r="BV88" s="324">
        <v>0</v>
      </c>
      <c r="BX88" s="324">
        <v>0</v>
      </c>
      <c r="BZ88" s="324">
        <v>0</v>
      </c>
      <c r="CB88" s="324">
        <v>0</v>
      </c>
      <c r="CC88" s="324">
        <v>0</v>
      </c>
      <c r="CD88" s="324">
        <v>0</v>
      </c>
    </row>
    <row r="89" spans="1:82" ht="13" hidden="1" customHeight="1">
      <c r="A89" s="2062" t="s">
        <v>162</v>
      </c>
      <c r="B89" s="1912"/>
      <c r="C89" s="2044">
        <v>454348.42</v>
      </c>
      <c r="D89" s="786">
        <v>6.5134749965584512E-3</v>
      </c>
      <c r="E89" s="2044">
        <v>1287641.49</v>
      </c>
      <c r="F89" s="786">
        <v>1.1057962855195746E-3</v>
      </c>
      <c r="G89" s="2046"/>
      <c r="H89" s="2044">
        <v>478942.39</v>
      </c>
      <c r="I89" s="786">
        <v>5.544547578641399E-3</v>
      </c>
      <c r="J89" s="2044">
        <v>1598378.02</v>
      </c>
      <c r="K89" s="786">
        <v>1.4079563569042166E-3</v>
      </c>
      <c r="L89" s="2046"/>
      <c r="M89" s="2044">
        <v>24593.97000000003</v>
      </c>
      <c r="N89" s="786">
        <v>5.4130198141769767E-2</v>
      </c>
      <c r="O89" s="2044">
        <v>310736.53000000003</v>
      </c>
      <c r="P89" s="786">
        <v>0.24132224102222741</v>
      </c>
      <c r="Q89" s="2046"/>
      <c r="R89" s="2044"/>
      <c r="S89" s="786"/>
      <c r="T89" s="2044"/>
      <c r="U89" s="786"/>
      <c r="V89" s="2046"/>
      <c r="W89" s="2044"/>
      <c r="X89" s="786"/>
      <c r="Y89" s="2044"/>
      <c r="Z89" s="786"/>
      <c r="AA89" s="2017"/>
      <c r="AC89" s="324">
        <v>0</v>
      </c>
      <c r="AE89" s="324">
        <v>0</v>
      </c>
      <c r="AG89" s="324">
        <v>0</v>
      </c>
      <c r="AI89" s="324">
        <v>0</v>
      </c>
      <c r="AK89" s="324">
        <v>0</v>
      </c>
      <c r="AM89" s="324">
        <v>0</v>
      </c>
      <c r="AO89" s="324">
        <v>0</v>
      </c>
      <c r="AQ89" s="324">
        <v>0</v>
      </c>
      <c r="AS89" s="324">
        <v>0</v>
      </c>
      <c r="AU89" s="324">
        <v>0</v>
      </c>
      <c r="AW89" s="324">
        <v>0</v>
      </c>
      <c r="AY89" s="324">
        <v>0</v>
      </c>
      <c r="AZ89" s="324">
        <v>0</v>
      </c>
      <c r="BA89" s="324">
        <v>0</v>
      </c>
      <c r="BC89" s="2044"/>
      <c r="BD89" s="950"/>
      <c r="BE89" s="1919"/>
      <c r="BF89" s="324">
        <v>0</v>
      </c>
      <c r="BG89" s="1919"/>
      <c r="BH89" s="324">
        <v>0</v>
      </c>
      <c r="BJ89" s="324">
        <v>0</v>
      </c>
      <c r="BL89" s="324">
        <v>0</v>
      </c>
      <c r="BN89" s="324">
        <v>0</v>
      </c>
      <c r="BP89" s="324">
        <v>0</v>
      </c>
      <c r="BR89" s="324">
        <v>0</v>
      </c>
      <c r="BT89" s="324">
        <v>0</v>
      </c>
      <c r="BV89" s="324">
        <v>0</v>
      </c>
      <c r="BX89" s="324">
        <v>0</v>
      </c>
      <c r="BZ89" s="324">
        <v>0</v>
      </c>
      <c r="CB89" s="324">
        <v>0</v>
      </c>
      <c r="CC89" s="324">
        <v>0</v>
      </c>
      <c r="CD89" s="324">
        <v>0</v>
      </c>
    </row>
    <row r="90" spans="1:82" ht="13" hidden="1" customHeight="1">
      <c r="A90" s="2062" t="s">
        <v>163</v>
      </c>
      <c r="B90" s="1912"/>
      <c r="C90" s="2044">
        <v>0</v>
      </c>
      <c r="D90" s="786">
        <v>0</v>
      </c>
      <c r="E90" s="2044">
        <v>0</v>
      </c>
      <c r="F90" s="786">
        <v>0</v>
      </c>
      <c r="G90" s="2046"/>
      <c r="H90" s="2044">
        <v>0</v>
      </c>
      <c r="I90" s="786">
        <v>0</v>
      </c>
      <c r="J90" s="2044">
        <v>0</v>
      </c>
      <c r="K90" s="786">
        <v>0</v>
      </c>
      <c r="L90" s="2046"/>
      <c r="M90" s="2044">
        <v>0</v>
      </c>
      <c r="N90" s="786">
        <v>0</v>
      </c>
      <c r="O90" s="2044">
        <v>0</v>
      </c>
      <c r="P90" s="786">
        <v>0</v>
      </c>
      <c r="Q90" s="2046"/>
      <c r="R90" s="2044"/>
      <c r="S90" s="786"/>
      <c r="T90" s="2044"/>
      <c r="U90" s="786"/>
      <c r="V90" s="2046"/>
      <c r="W90" s="2044"/>
      <c r="X90" s="786"/>
      <c r="Y90" s="2044"/>
      <c r="Z90" s="786"/>
      <c r="AA90" s="2017"/>
      <c r="AC90" s="324">
        <v>0</v>
      </c>
      <c r="AE90" s="324">
        <v>0</v>
      </c>
      <c r="AG90" s="324">
        <v>0</v>
      </c>
      <c r="AI90" s="324">
        <v>0</v>
      </c>
      <c r="AK90" s="324">
        <v>0</v>
      </c>
      <c r="AM90" s="324">
        <v>0</v>
      </c>
      <c r="AO90" s="324">
        <v>0</v>
      </c>
      <c r="AQ90" s="324">
        <v>0</v>
      </c>
      <c r="AS90" s="324">
        <v>0</v>
      </c>
      <c r="AU90" s="324">
        <v>0</v>
      </c>
      <c r="AW90" s="324">
        <v>0</v>
      </c>
      <c r="AY90" s="324">
        <v>0</v>
      </c>
      <c r="AZ90" s="324">
        <v>0</v>
      </c>
      <c r="BA90" s="324">
        <v>0</v>
      </c>
      <c r="BC90" s="2044"/>
      <c r="BD90" s="950"/>
      <c r="BE90" s="1919"/>
      <c r="BF90" s="324">
        <v>0</v>
      </c>
      <c r="BG90" s="1919"/>
      <c r="BH90" s="324">
        <v>0</v>
      </c>
      <c r="BJ90" s="324">
        <v>0</v>
      </c>
      <c r="BL90" s="324">
        <v>0</v>
      </c>
      <c r="BN90" s="324">
        <v>0</v>
      </c>
      <c r="BP90" s="324">
        <v>0</v>
      </c>
      <c r="BR90" s="324">
        <v>0</v>
      </c>
      <c r="BT90" s="324">
        <v>0</v>
      </c>
      <c r="BV90" s="324">
        <v>0</v>
      </c>
      <c r="BX90" s="324">
        <v>0</v>
      </c>
      <c r="BZ90" s="324">
        <v>0</v>
      </c>
      <c r="CB90" s="324">
        <v>0</v>
      </c>
      <c r="CC90" s="324">
        <v>0</v>
      </c>
      <c r="CD90" s="324">
        <v>0</v>
      </c>
    </row>
    <row r="91" spans="1:82" ht="12.5" hidden="1" customHeight="1">
      <c r="A91" s="2064"/>
      <c r="B91" s="1912"/>
      <c r="C91" s="2065"/>
      <c r="D91" s="979"/>
      <c r="E91" s="2065"/>
      <c r="F91" s="979"/>
      <c r="G91" s="2046"/>
      <c r="H91" s="2065"/>
      <c r="I91" s="979"/>
      <c r="J91" s="2065"/>
      <c r="K91" s="979"/>
      <c r="L91" s="2046"/>
      <c r="M91" s="2065"/>
      <c r="N91" s="979"/>
      <c r="O91" s="2065"/>
      <c r="P91" s="979"/>
      <c r="Q91" s="2046"/>
      <c r="R91" s="2065"/>
      <c r="S91" s="979"/>
      <c r="T91" s="2065"/>
      <c r="U91" s="979"/>
      <c r="V91" s="2046"/>
      <c r="W91" s="2065"/>
      <c r="X91" s="979"/>
      <c r="Y91" s="2065"/>
      <c r="Z91" s="979"/>
      <c r="AA91" s="2017"/>
      <c r="AZ91" s="324">
        <v>0</v>
      </c>
      <c r="BC91" s="2065"/>
      <c r="BD91" s="950"/>
      <c r="BE91" s="1919"/>
      <c r="BG91" s="1919"/>
      <c r="CC91" s="324">
        <v>0</v>
      </c>
    </row>
    <row r="92" spans="1:82">
      <c r="A92" s="421"/>
      <c r="B92" s="2027"/>
      <c r="C92" s="422"/>
      <c r="D92" s="2047"/>
      <c r="E92" s="422"/>
      <c r="F92" s="2047"/>
      <c r="G92" s="2027"/>
      <c r="H92" s="2048"/>
      <c r="I92" s="2047"/>
      <c r="J92" s="2087"/>
      <c r="K92" s="2047"/>
      <c r="L92" s="2027"/>
      <c r="M92" s="2049"/>
      <c r="N92" s="2050"/>
      <c r="O92" s="2049"/>
      <c r="P92" s="2050"/>
      <c r="Q92" s="2027"/>
      <c r="R92" s="2049"/>
      <c r="S92" s="2050"/>
      <c r="T92" s="2049"/>
      <c r="U92" s="2050"/>
      <c r="V92" s="2027"/>
      <c r="W92" s="2049"/>
      <c r="X92" s="2050"/>
      <c r="Y92" s="2049"/>
      <c r="Z92" s="2050"/>
      <c r="AA92" s="2017"/>
      <c r="AZ92" s="324">
        <v>0</v>
      </c>
      <c r="BC92" s="2049"/>
      <c r="CC92" s="324">
        <v>0</v>
      </c>
    </row>
    <row r="93" spans="1:82">
      <c r="A93" s="2066" t="s">
        <v>202</v>
      </c>
      <c r="B93" s="2046"/>
      <c r="C93" s="2067">
        <v>31823868.089999989</v>
      </c>
      <c r="D93" s="2068">
        <v>0.22682295559134757</v>
      </c>
      <c r="E93" s="2067">
        <v>696763115.47000003</v>
      </c>
      <c r="F93" s="2068">
        <v>0.29459087791778865</v>
      </c>
      <c r="G93" s="2046"/>
      <c r="H93" s="2067">
        <v>26288903.459999993</v>
      </c>
      <c r="I93" s="2068">
        <v>0.18485969817585707</v>
      </c>
      <c r="J93" s="2067">
        <v>499625591.83000016</v>
      </c>
      <c r="K93" s="2068">
        <v>0.2404984456172552</v>
      </c>
      <c r="L93" s="2046">
        <f>J93/K93</f>
        <v>2077458715.1600001</v>
      </c>
      <c r="M93" s="2067">
        <v>-5534964.6299999952</v>
      </c>
      <c r="N93" s="2068">
        <v>-0.17392494885746609</v>
      </c>
      <c r="O93" s="2067">
        <v>-197137523.63999987</v>
      </c>
      <c r="P93" s="2068">
        <v>-0.28293335175617207</v>
      </c>
      <c r="Q93" s="2046"/>
      <c r="R93" s="2067">
        <v>32959590.820245329</v>
      </c>
      <c r="S93" s="2068">
        <v>0.22682295559134755</v>
      </c>
      <c r="T93" s="2067">
        <v>721629033.8931756</v>
      </c>
      <c r="U93" s="2068" t="s">
        <v>220</v>
      </c>
      <c r="V93" s="2046"/>
      <c r="W93" s="2067">
        <v>-6670687.3602453358</v>
      </c>
      <c r="X93" s="2068" t="s">
        <v>220</v>
      </c>
      <c r="Y93" s="2067">
        <v>-222003442.06317544</v>
      </c>
      <c r="Z93" s="2068" t="s">
        <v>220</v>
      </c>
      <c r="AA93" s="2017"/>
      <c r="AB93" s="386">
        <v>51498896.540000021</v>
      </c>
      <c r="AC93" s="2059">
        <v>0.29351773415430382</v>
      </c>
      <c r="AD93" s="386">
        <v>49478460.470000014</v>
      </c>
      <c r="AE93" s="2059">
        <v>0.29035163058720903</v>
      </c>
      <c r="AF93" s="386">
        <v>62641258.179999992</v>
      </c>
      <c r="AG93" s="2059">
        <v>0.32064774950302677</v>
      </c>
      <c r="AH93" s="386">
        <v>67772462.289999947</v>
      </c>
      <c r="AI93" s="2059">
        <v>0.33626368068936613</v>
      </c>
      <c r="AJ93" s="386">
        <v>55037283.500000015</v>
      </c>
      <c r="AK93" s="2059">
        <v>0.30454799135487304</v>
      </c>
      <c r="AL93" s="386">
        <v>43883487.029999971</v>
      </c>
      <c r="AM93" s="2059">
        <v>0.24559600102086598</v>
      </c>
      <c r="AN93" s="386">
        <v>64105063.369999945</v>
      </c>
      <c r="AO93" s="2059">
        <v>0.29629094771618308</v>
      </c>
      <c r="AP93" s="386">
        <v>58906956.089999974</v>
      </c>
      <c r="AQ93" s="2059">
        <v>0.32428271768834255</v>
      </c>
      <c r="AR93" s="386">
        <v>46877284.119999975</v>
      </c>
      <c r="AS93" s="2059">
        <v>0.26039427693234451</v>
      </c>
      <c r="AT93" s="386">
        <v>91316727.019999892</v>
      </c>
      <c r="AU93" s="2059">
        <v>0.30683420920944565</v>
      </c>
      <c r="AV93" s="386">
        <v>73421368.769999996</v>
      </c>
      <c r="AW93" s="2059">
        <v>0.29716263340431859</v>
      </c>
      <c r="AX93" s="386">
        <v>31823868.090000004</v>
      </c>
      <c r="AY93" s="2059">
        <v>0.22682295559134769</v>
      </c>
      <c r="AZ93" s="386">
        <v>696763115.46999967</v>
      </c>
      <c r="BA93" s="2059">
        <v>0.29459087791778854</v>
      </c>
      <c r="BC93" s="2067">
        <v>499625591.83000016</v>
      </c>
      <c r="BE93" s="386">
        <v>56488028.089999959</v>
      </c>
      <c r="BF93" s="2059">
        <v>0.28235146464078203</v>
      </c>
      <c r="BG93" s="386">
        <v>45131289.540000036</v>
      </c>
      <c r="BH93" s="2059">
        <v>0.26964473860437643</v>
      </c>
      <c r="BI93" s="386">
        <v>31861855.780000001</v>
      </c>
      <c r="BJ93" s="2059">
        <v>0.21959297421304597</v>
      </c>
      <c r="BK93" s="386">
        <v>50131510.710000023</v>
      </c>
      <c r="BL93" s="2059">
        <v>0.2689025376480601</v>
      </c>
      <c r="BM93" s="386">
        <v>52616243.549999982</v>
      </c>
      <c r="BN93" s="2059">
        <v>0.25616866503337082</v>
      </c>
      <c r="BO93" s="386">
        <v>31382119.610000014</v>
      </c>
      <c r="BP93" s="2059">
        <v>0.25672491291258581</v>
      </c>
      <c r="BQ93" s="386">
        <v>46708809.909999982</v>
      </c>
      <c r="BR93" s="2059">
        <v>0.27936184407725634</v>
      </c>
      <c r="BS93" s="386">
        <v>37635743.900000036</v>
      </c>
      <c r="BT93" s="2059">
        <v>0.2451012178253382</v>
      </c>
      <c r="BU93" s="386">
        <v>39702828.039999992</v>
      </c>
      <c r="BV93" s="2059">
        <v>0.22115125265990576</v>
      </c>
      <c r="BW93" s="386">
        <v>47973012.990000024</v>
      </c>
      <c r="BX93" s="2059">
        <v>0.25037921860789353</v>
      </c>
      <c r="BY93" s="386">
        <v>33705246.249999911</v>
      </c>
      <c r="BZ93" s="2059">
        <v>0.1554877690280114</v>
      </c>
      <c r="CA93" s="386">
        <v>26288903.459999993</v>
      </c>
      <c r="CB93" s="2059">
        <v>0.18485969817585707</v>
      </c>
      <c r="CC93" s="386">
        <v>499625591.82999986</v>
      </c>
      <c r="CD93" s="2059">
        <v>0.24049844561725506</v>
      </c>
    </row>
    <row r="94" spans="1:82">
      <c r="A94" s="387"/>
      <c r="B94" s="2027"/>
      <c r="C94" s="388"/>
      <c r="D94" s="1466"/>
      <c r="E94" s="388"/>
      <c r="F94" s="1466"/>
      <c r="G94" s="2027"/>
      <c r="H94" s="2048"/>
      <c r="I94" s="1466"/>
      <c r="J94" s="2048"/>
      <c r="K94" s="1466"/>
      <c r="L94" s="2027"/>
      <c r="M94" s="2049"/>
      <c r="N94" s="2050"/>
      <c r="O94" s="2049"/>
      <c r="P94" s="2050"/>
      <c r="Q94" s="2027"/>
      <c r="R94" s="2049"/>
      <c r="S94" s="2050"/>
      <c r="T94" s="2049"/>
      <c r="U94" s="2050"/>
      <c r="V94" s="2027"/>
      <c r="W94" s="2049"/>
      <c r="X94" s="2050"/>
      <c r="Y94" s="2049"/>
      <c r="Z94" s="2050"/>
      <c r="AA94" s="2017"/>
      <c r="AZ94" s="324">
        <v>0</v>
      </c>
      <c r="BC94" s="2049"/>
      <c r="CC94" s="324">
        <v>0</v>
      </c>
    </row>
    <row r="95" spans="1:82">
      <c r="A95" s="2061" t="s">
        <v>203</v>
      </c>
      <c r="B95" s="2046"/>
      <c r="C95" s="2044">
        <v>4531800.9600000009</v>
      </c>
      <c r="D95" s="787">
        <v>3.2300174353158177E-2</v>
      </c>
      <c r="E95" s="2044">
        <v>67718067.949999988</v>
      </c>
      <c r="F95" s="787">
        <v>2.8631143993364694E-2</v>
      </c>
      <c r="G95" s="2046"/>
      <c r="H95" s="2044">
        <v>3256225.2300000014</v>
      </c>
      <c r="I95" s="787">
        <v>2.2897296348868376E-2</v>
      </c>
      <c r="J95" s="2044">
        <v>50026577.479999982</v>
      </c>
      <c r="K95" s="787">
        <v>2.4080660238847189E-2</v>
      </c>
      <c r="L95" s="2046"/>
      <c r="M95" s="2044">
        <v>-1275575.7299999995</v>
      </c>
      <c r="N95" s="786">
        <v>-0.28147214347207322</v>
      </c>
      <c r="O95" s="2044">
        <v>-17691490.470000006</v>
      </c>
      <c r="P95" s="786">
        <v>-0.26125214445076339</v>
      </c>
      <c r="Q95" s="2046"/>
      <c r="R95" s="2044">
        <v>4693530.8083221465</v>
      </c>
      <c r="S95" s="786">
        <v>3.2300174353158177E-2</v>
      </c>
      <c r="T95" s="2044">
        <v>70134774.454740703</v>
      </c>
      <c r="U95" s="786" t="s">
        <v>220</v>
      </c>
      <c r="V95" s="2046"/>
      <c r="W95" s="2044">
        <v>-1437305.5783221452</v>
      </c>
      <c r="X95" s="786" t="s">
        <v>220</v>
      </c>
      <c r="Y95" s="2044">
        <v>-20108196.974740721</v>
      </c>
      <c r="Z95" s="786" t="s">
        <v>220</v>
      </c>
      <c r="AA95" s="2017"/>
      <c r="AB95" s="386">
        <v>4491739.8499999996</v>
      </c>
      <c r="AC95" s="2059">
        <v>2.5600651504417492E-2</v>
      </c>
      <c r="AD95" s="386">
        <v>4970847.84</v>
      </c>
      <c r="AE95" s="2059">
        <v>2.9170143170077208E-2</v>
      </c>
      <c r="AF95" s="386">
        <v>5982220.4700000007</v>
      </c>
      <c r="AG95" s="2059">
        <v>3.0621759307971161E-2</v>
      </c>
      <c r="AH95" s="386">
        <v>6470839.6899999995</v>
      </c>
      <c r="AI95" s="2059">
        <v>3.2106084061096586E-2</v>
      </c>
      <c r="AJ95" s="386">
        <v>5567028.5399999982</v>
      </c>
      <c r="AK95" s="2059">
        <v>3.0805069797317498E-2</v>
      </c>
      <c r="AL95" s="386">
        <v>9478652.6900000013</v>
      </c>
      <c r="AM95" s="2059">
        <v>5.3047725996301164E-2</v>
      </c>
      <c r="AN95" s="386">
        <v>4608196.6800000025</v>
      </c>
      <c r="AO95" s="2059">
        <v>2.1298894187174879E-2</v>
      </c>
      <c r="AP95" s="386">
        <v>3889408.5900000017</v>
      </c>
      <c r="AQ95" s="2059">
        <v>2.1411189297212686E-2</v>
      </c>
      <c r="AR95" s="386">
        <v>4752039.97</v>
      </c>
      <c r="AS95" s="2059">
        <v>2.6396666000832108E-2</v>
      </c>
      <c r="AT95" s="386">
        <v>8546278.8599999994</v>
      </c>
      <c r="AU95" s="2059">
        <v>2.8716433464782164E-2</v>
      </c>
      <c r="AV95" s="386">
        <v>4429013.8100000005</v>
      </c>
      <c r="AW95" s="2059">
        <v>1.7925808646889037E-2</v>
      </c>
      <c r="AX95" s="386">
        <v>4531800.9600000009</v>
      </c>
      <c r="AY95" s="2059">
        <v>3.2300174353158177E-2</v>
      </c>
      <c r="AZ95" s="386">
        <v>67718067.950000003</v>
      </c>
      <c r="BA95" s="2059">
        <v>2.8631143993364704E-2</v>
      </c>
      <c r="BC95" s="2044">
        <v>50026577.479999982</v>
      </c>
      <c r="BD95" s="173" t="s">
        <v>278</v>
      </c>
      <c r="BE95" s="324">
        <v>4239042.3100000005</v>
      </c>
      <c r="BF95" s="2059">
        <v>2.1188557033638613E-2</v>
      </c>
      <c r="BG95" s="324">
        <v>4333816.0500000007</v>
      </c>
      <c r="BH95" s="2059">
        <v>2.5893137729334652E-2</v>
      </c>
      <c r="BI95" s="386">
        <v>3729319.0599999959</v>
      </c>
      <c r="BJ95" s="2059">
        <v>2.5702591519758611E-2</v>
      </c>
      <c r="BK95" s="386">
        <v>3945097.4000000032</v>
      </c>
      <c r="BL95" s="2059">
        <v>2.1161275355644757E-2</v>
      </c>
      <c r="BM95" s="386">
        <v>4104813.7799999956</v>
      </c>
      <c r="BN95" s="2059">
        <v>1.9984791678142974E-2</v>
      </c>
      <c r="BO95" s="386">
        <v>5312511.8600000013</v>
      </c>
      <c r="BP95" s="2059">
        <v>4.3459592964236328E-2</v>
      </c>
      <c r="BQ95" s="386">
        <v>4857049.01</v>
      </c>
      <c r="BR95" s="2059">
        <v>2.9049641188068812E-2</v>
      </c>
      <c r="BS95" s="386">
        <v>4078932.660000002</v>
      </c>
      <c r="BT95" s="2059">
        <v>2.6563879408094966E-2</v>
      </c>
      <c r="BU95" s="386">
        <v>3812639.1799999988</v>
      </c>
      <c r="BV95" s="2059">
        <v>2.1237024469585766E-2</v>
      </c>
      <c r="BW95" s="386">
        <v>4470170.6899999995</v>
      </c>
      <c r="BX95" s="2059">
        <v>2.3330572224834267E-2</v>
      </c>
      <c r="BY95" s="386">
        <v>3886960.2500000009</v>
      </c>
      <c r="BZ95" s="2059">
        <v>1.7931178223421617E-2</v>
      </c>
      <c r="CA95" s="386">
        <v>3256225.2300000014</v>
      </c>
      <c r="CB95" s="2059">
        <v>2.2897296348868376E-2</v>
      </c>
      <c r="CC95" s="386">
        <v>50026577.479999997</v>
      </c>
      <c r="CD95" s="2059">
        <v>2.4080660238847196E-2</v>
      </c>
    </row>
    <row r="96" spans="1:82">
      <c r="A96" s="2061" t="s">
        <v>124</v>
      </c>
      <c r="B96" s="2046"/>
      <c r="C96" s="2044">
        <v>98124.39</v>
      </c>
      <c r="D96" s="787">
        <v>6.9937645833794294E-4</v>
      </c>
      <c r="E96" s="2044">
        <v>484419.45999999996</v>
      </c>
      <c r="F96" s="787">
        <v>2.048121532747889E-4</v>
      </c>
      <c r="G96" s="2046"/>
      <c r="H96" s="2044">
        <v>42743.56</v>
      </c>
      <c r="I96" s="787">
        <v>3.0056642007089782E-4</v>
      </c>
      <c r="J96" s="2044">
        <v>448380.76</v>
      </c>
      <c r="K96" s="787">
        <v>2.1583136970568725E-4</v>
      </c>
      <c r="L96" s="2046"/>
      <c r="M96" s="2044">
        <v>-55380.83</v>
      </c>
      <c r="N96" s="786">
        <v>-0.56439413279409945</v>
      </c>
      <c r="O96" s="2044">
        <v>-36038.699999999953</v>
      </c>
      <c r="P96" s="786">
        <v>-7.4395648762747804E-2</v>
      </c>
      <c r="Q96" s="2046"/>
      <c r="R96" s="2044">
        <v>101626.23018483527</v>
      </c>
      <c r="S96" s="786">
        <v>6.9937645833794294E-4</v>
      </c>
      <c r="T96" s="2044">
        <v>501707.3079177725</v>
      </c>
      <c r="U96" s="786" t="s">
        <v>220</v>
      </c>
      <c r="V96" s="2046"/>
      <c r="W96" s="2044">
        <v>-58882.670184835268</v>
      </c>
      <c r="X96" s="786" t="s">
        <v>220</v>
      </c>
      <c r="Y96" s="2044">
        <v>-53326.547917772492</v>
      </c>
      <c r="Z96" s="786" t="s">
        <v>220</v>
      </c>
      <c r="AA96" s="2017"/>
      <c r="AB96" s="324">
        <v>24642.85</v>
      </c>
      <c r="AC96" s="469">
        <v>1.4045181510804428E-4</v>
      </c>
      <c r="AD96" s="324">
        <v>28358.36</v>
      </c>
      <c r="AE96" s="469">
        <v>1.6641374829702907E-4</v>
      </c>
      <c r="AF96" s="324">
        <v>17798.32</v>
      </c>
      <c r="AG96" s="469">
        <v>9.1105948678994305E-5</v>
      </c>
      <c r="AH96" s="324">
        <v>30377.64</v>
      </c>
      <c r="AI96" s="469">
        <v>1.5072341614720642E-4</v>
      </c>
      <c r="AJ96" s="324">
        <v>22704.04</v>
      </c>
      <c r="AK96" s="469">
        <v>1.2563246835466888E-4</v>
      </c>
      <c r="AL96" s="324">
        <v>36611.21</v>
      </c>
      <c r="AM96" s="469">
        <v>2.0489636027301692E-4</v>
      </c>
      <c r="AN96" s="324">
        <v>25918.21</v>
      </c>
      <c r="AO96" s="469">
        <v>1.1979289310867207E-4</v>
      </c>
      <c r="AP96" s="324">
        <v>63003.64</v>
      </c>
      <c r="AQ96" s="469">
        <v>3.4683495735618778E-4</v>
      </c>
      <c r="AR96" s="324">
        <v>81640.710000000006</v>
      </c>
      <c r="AS96" s="469">
        <v>4.5349840648347789E-4</v>
      </c>
      <c r="AT96" s="324">
        <v>28059.05</v>
      </c>
      <c r="AU96" s="469">
        <v>9.4281482690818265E-5</v>
      </c>
      <c r="AV96" s="324">
        <v>27181.040000000001</v>
      </c>
      <c r="AW96" s="469">
        <v>1.1001142528915184E-4</v>
      </c>
      <c r="AX96" s="324">
        <v>98124.39</v>
      </c>
      <c r="AY96" s="469">
        <v>6.9937645833794294E-4</v>
      </c>
      <c r="AZ96" s="324">
        <v>484419.45999999996</v>
      </c>
      <c r="BA96" s="469">
        <v>2.0481215327478896E-4</v>
      </c>
      <c r="BC96" s="2044">
        <v>448380.76</v>
      </c>
      <c r="BE96" s="324">
        <v>56363.46</v>
      </c>
      <c r="BF96" s="469">
        <v>2.8172881973976063E-4</v>
      </c>
      <c r="BG96" s="324">
        <v>0</v>
      </c>
      <c r="BH96" s="469">
        <v>0</v>
      </c>
      <c r="BI96" s="324">
        <v>27145.69</v>
      </c>
      <c r="BJ96" s="469">
        <v>1.8708900213863623E-4</v>
      </c>
      <c r="BK96" s="324">
        <v>56760.1</v>
      </c>
      <c r="BL96" s="469">
        <v>3.0445790902752643E-4</v>
      </c>
      <c r="BM96" s="324">
        <v>94763.32</v>
      </c>
      <c r="BN96" s="469">
        <v>4.6136690004222353E-4</v>
      </c>
      <c r="BO96" s="324">
        <v>27407.59</v>
      </c>
      <c r="BP96" s="469">
        <v>2.2421083226168526E-4</v>
      </c>
      <c r="BQ96" s="324">
        <v>0</v>
      </c>
      <c r="BR96" s="469">
        <v>0</v>
      </c>
      <c r="BS96" s="324">
        <v>41638.120000000003</v>
      </c>
      <c r="BT96" s="469">
        <v>2.7116652581849355E-4</v>
      </c>
      <c r="BU96" s="324">
        <v>18265.11</v>
      </c>
      <c r="BV96" s="469">
        <v>1.0173965321566984E-4</v>
      </c>
      <c r="BW96" s="324">
        <v>25151.360000000001</v>
      </c>
      <c r="BX96" s="469">
        <v>1.3126917554747951E-4</v>
      </c>
      <c r="BY96" s="324">
        <v>58142.45</v>
      </c>
      <c r="BZ96" s="469">
        <v>2.682205544284586E-4</v>
      </c>
      <c r="CA96" s="324">
        <v>42743.56</v>
      </c>
      <c r="CB96" s="469">
        <v>3.0056642007089782E-4</v>
      </c>
      <c r="CC96" s="324">
        <v>448380.76</v>
      </c>
      <c r="CD96" s="469">
        <v>2.1583136970568725E-4</v>
      </c>
    </row>
    <row r="97" spans="1:82">
      <c r="A97" s="2061" t="s">
        <v>125</v>
      </c>
      <c r="B97" s="2046"/>
      <c r="C97" s="2044">
        <v>6745062.2359999996</v>
      </c>
      <c r="D97" s="787">
        <v>4.8075078355979448E-2</v>
      </c>
      <c r="E97" s="2044">
        <v>91869785.931999996</v>
      </c>
      <c r="F97" s="787">
        <v>3.8842470691881022E-2</v>
      </c>
      <c r="G97" s="2046"/>
      <c r="H97" s="2044">
        <v>8686594.5300000031</v>
      </c>
      <c r="I97" s="787">
        <v>6.1082853662389004E-2</v>
      </c>
      <c r="J97" s="2044">
        <v>95329959.140000001</v>
      </c>
      <c r="K97" s="787">
        <v>4.58877755039565E-2</v>
      </c>
      <c r="L97" s="2046"/>
      <c r="M97" s="2044">
        <v>1941532.2940000035</v>
      </c>
      <c r="N97" s="786">
        <v>0.28784497845514079</v>
      </c>
      <c r="O97" s="2044">
        <v>3460173.2080000043</v>
      </c>
      <c r="P97" s="786">
        <v>3.7663886694599996E-2</v>
      </c>
      <c r="Q97" s="2046"/>
      <c r="R97" s="2044">
        <v>6985778.432933704</v>
      </c>
      <c r="S97" s="786">
        <v>4.8075078355979448E-2</v>
      </c>
      <c r="T97" s="2044">
        <v>95148413.275812194</v>
      </c>
      <c r="U97" s="786" t="s">
        <v>220</v>
      </c>
      <c r="V97" s="2046"/>
      <c r="W97" s="2044">
        <v>1700816.0970662991</v>
      </c>
      <c r="X97" s="786" t="s">
        <v>220</v>
      </c>
      <c r="Y97" s="2044">
        <v>181545.86418780684</v>
      </c>
      <c r="Z97" s="786" t="s">
        <v>220</v>
      </c>
      <c r="AA97" s="2017"/>
      <c r="AB97" s="324">
        <v>7302164.0859999983</v>
      </c>
      <c r="AC97" s="469">
        <v>4.1618652067251682E-2</v>
      </c>
      <c r="AD97" s="324">
        <v>7899286.5259999996</v>
      </c>
      <c r="AE97" s="469">
        <v>4.635493306608271E-2</v>
      </c>
      <c r="AF97" s="324">
        <v>6529674.1560000004</v>
      </c>
      <c r="AG97" s="469">
        <v>3.342406241415434E-2</v>
      </c>
      <c r="AH97" s="324">
        <v>8572325.6259999983</v>
      </c>
      <c r="AI97" s="469">
        <v>4.2532935497193315E-2</v>
      </c>
      <c r="AJ97" s="324">
        <v>8466657.9159999974</v>
      </c>
      <c r="AK97" s="469">
        <v>4.6850125911585626E-2</v>
      </c>
      <c r="AL97" s="324">
        <v>7598900.7560000019</v>
      </c>
      <c r="AM97" s="469">
        <v>4.2527605806535126E-2</v>
      </c>
      <c r="AN97" s="324">
        <v>7704932.8760000002</v>
      </c>
      <c r="AO97" s="469">
        <v>3.5611880620774403E-2</v>
      </c>
      <c r="AP97" s="324">
        <v>9284024.8259999976</v>
      </c>
      <c r="AQ97" s="469">
        <v>5.110854475423162E-2</v>
      </c>
      <c r="AR97" s="324">
        <v>6240885.135999999</v>
      </c>
      <c r="AS97" s="469">
        <v>3.4666913898990133E-2</v>
      </c>
      <c r="AT97" s="324">
        <v>7816534.1960000005</v>
      </c>
      <c r="AU97" s="469">
        <v>2.6264411428838935E-2</v>
      </c>
      <c r="AV97" s="324">
        <v>7709337.5959999999</v>
      </c>
      <c r="AW97" s="469">
        <v>3.1202456453881214E-2</v>
      </c>
      <c r="AX97" s="324">
        <v>6745062.2359999996</v>
      </c>
      <c r="AY97" s="469">
        <v>4.8075078355979448E-2</v>
      </c>
      <c r="AZ97" s="324">
        <v>91869785.931999996</v>
      </c>
      <c r="BA97" s="469">
        <v>3.8842470691881029E-2</v>
      </c>
      <c r="BC97" s="2044">
        <v>95329959.140000001</v>
      </c>
      <c r="BD97" s="173" t="s">
        <v>279</v>
      </c>
      <c r="BE97" s="324">
        <v>7579792.5500000007</v>
      </c>
      <c r="BF97" s="469">
        <v>3.788706387052411E-2</v>
      </c>
      <c r="BG97" s="324">
        <v>7345432.2000000011</v>
      </c>
      <c r="BH97" s="469">
        <v>4.3886562198709296E-2</v>
      </c>
      <c r="BI97" s="324">
        <v>7679314.879999999</v>
      </c>
      <c r="BJ97" s="469">
        <v>5.2926094639980818E-2</v>
      </c>
      <c r="BK97" s="324">
        <v>7898456.4699999951</v>
      </c>
      <c r="BL97" s="469">
        <v>4.2366865833589722E-2</v>
      </c>
      <c r="BM97" s="324">
        <v>8078665.8100000005</v>
      </c>
      <c r="BN97" s="469">
        <v>3.9331979939461796E-2</v>
      </c>
      <c r="BO97" s="324">
        <v>7253951.5699999984</v>
      </c>
      <c r="BP97" s="469">
        <v>5.9341756013413002E-2</v>
      </c>
      <c r="BQ97" s="324">
        <v>8162530.8099999987</v>
      </c>
      <c r="BR97" s="469">
        <v>4.8819476749948763E-2</v>
      </c>
      <c r="BS97" s="324">
        <v>7768275.6699999999</v>
      </c>
      <c r="BT97" s="469">
        <v>5.0590572413793666E-2</v>
      </c>
      <c r="BU97" s="324">
        <v>8569572.9200000018</v>
      </c>
      <c r="BV97" s="469">
        <v>4.7733924246128018E-2</v>
      </c>
      <c r="BW97" s="324">
        <v>8070587.910000002</v>
      </c>
      <c r="BX97" s="469">
        <v>4.2121754892346021E-2</v>
      </c>
      <c r="BY97" s="324">
        <v>8236783.8200000022</v>
      </c>
      <c r="BZ97" s="469">
        <v>3.7997620033344962E-2</v>
      </c>
      <c r="CA97" s="324">
        <v>8686594.5300000031</v>
      </c>
      <c r="CB97" s="469">
        <v>6.1082853662389004E-2</v>
      </c>
      <c r="CC97" s="324">
        <v>95329959.140000001</v>
      </c>
      <c r="CD97" s="469">
        <v>4.58877755039565E-2</v>
      </c>
    </row>
    <row r="98" spans="1:82">
      <c r="A98" s="2061" t="s">
        <v>126</v>
      </c>
      <c r="B98" s="2046"/>
      <c r="C98" s="2044">
        <v>705960.73</v>
      </c>
      <c r="D98" s="787">
        <v>5.0316981850594819E-3</v>
      </c>
      <c r="E98" s="2044">
        <v>6646753.2799999993</v>
      </c>
      <c r="F98" s="787">
        <v>2.8102418750127543E-3</v>
      </c>
      <c r="G98" s="2046"/>
      <c r="H98" s="2044">
        <v>1134124.52</v>
      </c>
      <c r="I98" s="787">
        <v>7.9749966285219426E-3</v>
      </c>
      <c r="J98" s="2044">
        <v>7690713.3900000006</v>
      </c>
      <c r="K98" s="787">
        <v>3.7019813360804543E-3</v>
      </c>
      <c r="L98" s="2046"/>
      <c r="M98" s="2044">
        <v>428163.79000000004</v>
      </c>
      <c r="N98" s="786">
        <v>0.60649802716363566</v>
      </c>
      <c r="O98" s="2044">
        <v>1043960.1100000013</v>
      </c>
      <c r="P98" s="786">
        <v>0.15706316543164986</v>
      </c>
      <c r="Q98" s="2046"/>
      <c r="R98" s="2044">
        <v>731154.89073037135</v>
      </c>
      <c r="S98" s="786">
        <v>5.0316981850594819E-3</v>
      </c>
      <c r="T98" s="2044">
        <v>6883961.0500008082</v>
      </c>
      <c r="U98" s="786" t="s">
        <v>220</v>
      </c>
      <c r="V98" s="2046"/>
      <c r="W98" s="2044">
        <v>402969.62926962867</v>
      </c>
      <c r="X98" s="786" t="s">
        <v>220</v>
      </c>
      <c r="Y98" s="2044">
        <v>806752.33999919239</v>
      </c>
      <c r="Z98" s="786" t="s">
        <v>220</v>
      </c>
      <c r="AA98" s="2017"/>
      <c r="AB98" s="324">
        <v>443425.45</v>
      </c>
      <c r="AC98" s="469">
        <v>2.5273014005117648E-3</v>
      </c>
      <c r="AD98" s="324">
        <v>540216.93999999994</v>
      </c>
      <c r="AE98" s="469">
        <v>3.170124290648375E-3</v>
      </c>
      <c r="AF98" s="324">
        <v>933568.83999999985</v>
      </c>
      <c r="AG98" s="469">
        <v>4.7787473663440279E-3</v>
      </c>
      <c r="AH98" s="324">
        <v>489649.17999999988</v>
      </c>
      <c r="AI98" s="469">
        <v>2.4294710557922986E-3</v>
      </c>
      <c r="AJ98" s="324">
        <v>449000.18</v>
      </c>
      <c r="AK98" s="469">
        <v>2.4845358317326185E-3</v>
      </c>
      <c r="AL98" s="324">
        <v>448791.15</v>
      </c>
      <c r="AM98" s="469">
        <v>2.5116807982511801E-3</v>
      </c>
      <c r="AN98" s="324">
        <v>847712.13</v>
      </c>
      <c r="AO98" s="469">
        <v>3.9180903533081457E-3</v>
      </c>
      <c r="AP98" s="324">
        <v>451553.25</v>
      </c>
      <c r="AQ98" s="469">
        <v>2.4858000618344909E-3</v>
      </c>
      <c r="AR98" s="324">
        <v>454228.92</v>
      </c>
      <c r="AS98" s="469">
        <v>2.5231540906333512E-3</v>
      </c>
      <c r="AT98" s="324">
        <v>456734.25</v>
      </c>
      <c r="AU98" s="469">
        <v>1.534677128615504E-3</v>
      </c>
      <c r="AV98" s="324">
        <v>425912.26</v>
      </c>
      <c r="AW98" s="469">
        <v>1.7238197938976513E-3</v>
      </c>
      <c r="AX98" s="324">
        <v>705960.73</v>
      </c>
      <c r="AY98" s="469">
        <v>5.0316981850594819E-3</v>
      </c>
      <c r="AZ98" s="324">
        <v>6646753.2799999993</v>
      </c>
      <c r="BA98" s="469">
        <v>2.8102418750127547E-3</v>
      </c>
      <c r="BC98" s="2044">
        <v>7690713.3900000006</v>
      </c>
      <c r="BD98" s="173" t="s">
        <v>280</v>
      </c>
      <c r="BE98" s="324">
        <v>566279.5</v>
      </c>
      <c r="BF98" s="469">
        <v>2.8305085453913187E-3</v>
      </c>
      <c r="BG98" s="324">
        <v>473562.84</v>
      </c>
      <c r="BH98" s="469">
        <v>2.8293835497736155E-3</v>
      </c>
      <c r="BI98" s="324">
        <v>874961.98</v>
      </c>
      <c r="BJ98" s="469">
        <v>6.0302671896512996E-3</v>
      </c>
      <c r="BK98" s="324">
        <v>479572.45</v>
      </c>
      <c r="BL98" s="469">
        <v>2.5723990154035664E-3</v>
      </c>
      <c r="BM98" s="324">
        <v>478974.51</v>
      </c>
      <c r="BN98" s="469">
        <v>2.331946420597579E-3</v>
      </c>
      <c r="BO98" s="324">
        <v>875717.29</v>
      </c>
      <c r="BP98" s="469">
        <v>7.1639024962372689E-3</v>
      </c>
      <c r="BQ98" s="324">
        <v>481018.2</v>
      </c>
      <c r="BR98" s="469">
        <v>2.8769333161270125E-3</v>
      </c>
      <c r="BS98" s="324">
        <v>480974.65</v>
      </c>
      <c r="BT98" s="469">
        <v>3.1323274164939702E-3</v>
      </c>
      <c r="BU98" s="324">
        <v>876945.47</v>
      </c>
      <c r="BV98" s="469">
        <v>4.8847298487034894E-3</v>
      </c>
      <c r="BW98" s="324">
        <v>484347.51</v>
      </c>
      <c r="BX98" s="469">
        <v>2.5278910689590776E-3</v>
      </c>
      <c r="BY98" s="324">
        <v>484234.47</v>
      </c>
      <c r="BZ98" s="469">
        <v>2.2338521685407271E-3</v>
      </c>
      <c r="CA98" s="324">
        <v>1134124.52</v>
      </c>
      <c r="CB98" s="469">
        <v>7.9749966285219426E-3</v>
      </c>
      <c r="CC98" s="324">
        <v>7690713.3900000006</v>
      </c>
      <c r="CD98" s="469">
        <v>3.7019813360804543E-3</v>
      </c>
    </row>
    <row r="99" spans="1:82">
      <c r="A99" s="2034" t="s">
        <v>204</v>
      </c>
      <c r="B99" s="2038"/>
      <c r="C99" s="2035">
        <v>12080948.316</v>
      </c>
      <c r="D99" s="2039">
        <v>8.6106327352535039E-2</v>
      </c>
      <c r="E99" s="2035">
        <v>166719026.62199998</v>
      </c>
      <c r="F99" s="2039">
        <v>7.0488668713533251E-2</v>
      </c>
      <c r="G99" s="2038"/>
      <c r="H99" s="2035">
        <v>13119687.840000004</v>
      </c>
      <c r="I99" s="2039">
        <v>9.2255713059850211E-2</v>
      </c>
      <c r="J99" s="2035">
        <v>153495630.76999998</v>
      </c>
      <c r="K99" s="2039">
        <v>7.3886248448589834E-2</v>
      </c>
      <c r="L99" s="2038"/>
      <c r="M99" s="2035">
        <v>1038739.5240000039</v>
      </c>
      <c r="N99" s="2039">
        <v>8.5981621378538473E-2</v>
      </c>
      <c r="O99" s="2035">
        <v>-13223395.851999998</v>
      </c>
      <c r="P99" s="2039">
        <v>-7.9315457389163166E-2</v>
      </c>
      <c r="Q99" s="2038"/>
      <c r="R99" s="2035">
        <v>12512090.362171056</v>
      </c>
      <c r="S99" s="2039">
        <v>8.6106327352535039E-2</v>
      </c>
      <c r="T99" s="2035">
        <v>172668856.0884715</v>
      </c>
      <c r="U99" s="2039" t="s">
        <v>220</v>
      </c>
      <c r="V99" s="2038"/>
      <c r="W99" s="2035">
        <v>607597.47782894783</v>
      </c>
      <c r="X99" s="2039" t="s">
        <v>220</v>
      </c>
      <c r="Y99" s="2035">
        <v>-19173225.318471521</v>
      </c>
      <c r="Z99" s="2039" t="s">
        <v>220</v>
      </c>
      <c r="AA99" s="2017"/>
      <c r="AB99" s="386">
        <v>12261972.235999998</v>
      </c>
      <c r="AC99" s="2059">
        <v>6.9887056787288973E-2</v>
      </c>
      <c r="AD99" s="386">
        <v>13438709.665999999</v>
      </c>
      <c r="AE99" s="2059">
        <v>7.886161427510531E-2</v>
      </c>
      <c r="AF99" s="386">
        <v>13463261.786000002</v>
      </c>
      <c r="AG99" s="2059">
        <v>6.891567503714853E-2</v>
      </c>
      <c r="AH99" s="386">
        <v>15563192.135999996</v>
      </c>
      <c r="AI99" s="2059">
        <v>7.7219214030229397E-2</v>
      </c>
      <c r="AJ99" s="386">
        <v>14505390.675999995</v>
      </c>
      <c r="AK99" s="2059">
        <v>8.0265364008990411E-2</v>
      </c>
      <c r="AL99" s="386">
        <v>17562955.806000002</v>
      </c>
      <c r="AM99" s="2059">
        <v>9.8291908961360488E-2</v>
      </c>
      <c r="AN99" s="386">
        <v>13186759.896000003</v>
      </c>
      <c r="AO99" s="2059">
        <v>6.0948658054366105E-2</v>
      </c>
      <c r="AP99" s="386">
        <v>13687990.306</v>
      </c>
      <c r="AQ99" s="2059">
        <v>7.5352369070634986E-2</v>
      </c>
      <c r="AR99" s="386">
        <v>11528794.736</v>
      </c>
      <c r="AS99" s="2059">
        <v>6.4040232396939067E-2</v>
      </c>
      <c r="AT99" s="386">
        <v>16847606.355999999</v>
      </c>
      <c r="AU99" s="2059">
        <v>5.660980350492742E-2</v>
      </c>
      <c r="AV99" s="386">
        <v>12591444.706</v>
      </c>
      <c r="AW99" s="2059">
        <v>5.0962096319957052E-2</v>
      </c>
      <c r="AX99" s="386">
        <v>12080948.316</v>
      </c>
      <c r="AY99" s="2059">
        <v>8.6106327352535039E-2</v>
      </c>
      <c r="AZ99" s="386">
        <v>166719026.62199998</v>
      </c>
      <c r="BA99" s="2059">
        <v>7.0488668713533265E-2</v>
      </c>
      <c r="BC99" s="386">
        <v>153495630.76999998</v>
      </c>
      <c r="BE99" s="386">
        <v>12441477.82</v>
      </c>
      <c r="BF99" s="2059">
        <v>6.2187858269293801E-2</v>
      </c>
      <c r="BG99" s="386">
        <v>12152811.090000002</v>
      </c>
      <c r="BH99" s="2059">
        <v>7.2609083477817568E-2</v>
      </c>
      <c r="BI99" s="386">
        <v>12310741.609999996</v>
      </c>
      <c r="BJ99" s="2059">
        <v>8.4846042351529372E-2</v>
      </c>
      <c r="BK99" s="386">
        <v>12379886.419999998</v>
      </c>
      <c r="BL99" s="2059">
        <v>6.640499811366557E-2</v>
      </c>
      <c r="BM99" s="386">
        <v>12757217.419999996</v>
      </c>
      <c r="BN99" s="2059">
        <v>6.2110084938244575E-2</v>
      </c>
      <c r="BO99" s="386">
        <v>13469588.309999999</v>
      </c>
      <c r="BP99" s="2059">
        <v>0.11018946230614828</v>
      </c>
      <c r="BQ99" s="386">
        <v>13500598.019999998</v>
      </c>
      <c r="BR99" s="2059">
        <v>8.074605125414458E-2</v>
      </c>
      <c r="BS99" s="386">
        <v>12369821.100000003</v>
      </c>
      <c r="BT99" s="2059">
        <v>8.0557945764201097E-2</v>
      </c>
      <c r="BU99" s="386">
        <v>13277422.680000002</v>
      </c>
      <c r="BV99" s="2059">
        <v>7.395741821763295E-2</v>
      </c>
      <c r="BW99" s="386">
        <v>13050257.470000001</v>
      </c>
      <c r="BX99" s="2059">
        <v>6.8111487361686845E-2</v>
      </c>
      <c r="BY99" s="386">
        <v>12666120.990000004</v>
      </c>
      <c r="BZ99" s="2059">
        <v>5.8430870979735768E-2</v>
      </c>
      <c r="CA99" s="386">
        <v>13119687.840000004</v>
      </c>
      <c r="CB99" s="2059">
        <v>9.2255713059850211E-2</v>
      </c>
      <c r="CC99" s="386">
        <v>153495630.77000001</v>
      </c>
      <c r="CD99" s="2059">
        <v>7.3886248448589847E-2</v>
      </c>
    </row>
    <row r="100" spans="1:82" ht="14">
      <c r="A100" s="2069"/>
      <c r="B100" s="2027"/>
      <c r="C100" s="388"/>
      <c r="D100" s="1466"/>
      <c r="E100" s="1916"/>
      <c r="F100" s="1466"/>
      <c r="G100" s="2027"/>
      <c r="H100" s="2048"/>
      <c r="I100" s="1466"/>
      <c r="J100" s="2949">
        <f>+J99/J24</f>
        <v>7.3886248448589834E-2</v>
      </c>
      <c r="K100" s="1466"/>
      <c r="L100" s="2027"/>
      <c r="M100" s="2049"/>
      <c r="N100" s="2050"/>
      <c r="O100" s="2049"/>
      <c r="P100" s="2050"/>
      <c r="Q100" s="2027"/>
      <c r="R100" s="2049"/>
      <c r="S100" s="2050"/>
      <c r="T100" s="2049"/>
      <c r="U100" s="2050"/>
      <c r="V100" s="2027"/>
      <c r="W100" s="2049"/>
      <c r="X100" s="2050"/>
      <c r="Y100" s="2049"/>
      <c r="Z100" s="2050"/>
      <c r="AA100" s="2017"/>
      <c r="AZ100" s="324">
        <v>0</v>
      </c>
      <c r="BC100" s="2049"/>
      <c r="CC100" s="324">
        <v>0</v>
      </c>
    </row>
    <row r="101" spans="1:82" ht="14">
      <c r="A101" s="2070" t="s">
        <v>205</v>
      </c>
      <c r="B101" s="2046"/>
      <c r="C101" s="2035">
        <v>19742919.773999989</v>
      </c>
      <c r="D101" s="786">
        <v>0.14071662823881254</v>
      </c>
      <c r="E101" s="2035">
        <v>530044088.84800005</v>
      </c>
      <c r="F101" s="786">
        <v>0.22410220920425539</v>
      </c>
      <c r="G101" s="2046"/>
      <c r="H101" s="2035">
        <v>13169215.61999999</v>
      </c>
      <c r="I101" s="786">
        <v>9.2603985116006857E-2</v>
      </c>
      <c r="J101" s="2035">
        <v>346129961.06000018</v>
      </c>
      <c r="K101" s="786">
        <v>0.16661219716866538</v>
      </c>
      <c r="L101" s="2046"/>
      <c r="M101" s="2035">
        <v>-6573704.1539999992</v>
      </c>
      <c r="N101" s="786">
        <v>-0.332965145442018</v>
      </c>
      <c r="O101" s="2035">
        <v>-183914127.78799987</v>
      </c>
      <c r="P101" s="786">
        <v>-0.34697892431499344</v>
      </c>
      <c r="Q101" s="2046"/>
      <c r="R101" s="2035">
        <v>20447500.458074272</v>
      </c>
      <c r="S101" s="786">
        <v>0.14071662823881251</v>
      </c>
      <c r="T101" s="2035">
        <v>548960177.80470407</v>
      </c>
      <c r="U101" s="786" t="s">
        <v>220</v>
      </c>
      <c r="V101" s="2046"/>
      <c r="W101" s="2035">
        <v>-7278284.8380742818</v>
      </c>
      <c r="X101" s="786" t="s">
        <v>220</v>
      </c>
      <c r="Y101" s="2035">
        <v>-202830216.74470389</v>
      </c>
      <c r="Z101" s="786" t="s">
        <v>220</v>
      </c>
      <c r="AA101" s="2017"/>
      <c r="AB101" s="386">
        <v>39236924.30400002</v>
      </c>
      <c r="AC101" s="2059">
        <v>0.22363067736701481</v>
      </c>
      <c r="AD101" s="386">
        <v>36039750.804000013</v>
      </c>
      <c r="AE101" s="2059">
        <v>0.21149001631210371</v>
      </c>
      <c r="AF101" s="386">
        <v>49177996.393999994</v>
      </c>
      <c r="AG101" s="2059">
        <v>0.25173207446587825</v>
      </c>
      <c r="AH101" s="386">
        <v>52209270.153999954</v>
      </c>
      <c r="AI101" s="2059">
        <v>0.25904446665913672</v>
      </c>
      <c r="AJ101" s="386">
        <v>40531892.824000016</v>
      </c>
      <c r="AK101" s="2059">
        <v>0.22428262734588264</v>
      </c>
      <c r="AL101" s="386">
        <v>26320531.22399997</v>
      </c>
      <c r="AM101" s="2059">
        <v>0.14730409205950551</v>
      </c>
      <c r="AN101" s="386">
        <v>50918303.47399994</v>
      </c>
      <c r="AO101" s="2059">
        <v>0.23534228966181694</v>
      </c>
      <c r="AP101" s="386">
        <v>45218965.783999972</v>
      </c>
      <c r="AQ101" s="2059">
        <v>0.24893034861770755</v>
      </c>
      <c r="AR101" s="386">
        <v>35348489.383999974</v>
      </c>
      <c r="AS101" s="2059">
        <v>0.19635404453540545</v>
      </c>
      <c r="AT101" s="386">
        <v>74469120.663999885</v>
      </c>
      <c r="AU101" s="2059">
        <v>0.2502244057045182</v>
      </c>
      <c r="AV101" s="386">
        <v>60829924.063999996</v>
      </c>
      <c r="AW101" s="2059">
        <v>0.24620053708436157</v>
      </c>
      <c r="AX101" s="386">
        <v>19742919.774000004</v>
      </c>
      <c r="AY101" s="2059">
        <v>0.14071662823881265</v>
      </c>
      <c r="AZ101" s="386">
        <v>530044088.84799975</v>
      </c>
      <c r="BA101" s="2059">
        <v>0.2241022092042553</v>
      </c>
      <c r="BC101" s="2035">
        <v>346129961.06000018</v>
      </c>
      <c r="BE101" s="386">
        <v>44046550.269999959</v>
      </c>
      <c r="BF101" s="2059">
        <v>0.22016360637148827</v>
      </c>
      <c r="BG101" s="386">
        <v>32978478.450000033</v>
      </c>
      <c r="BH101" s="2059">
        <v>0.19703565512655885</v>
      </c>
      <c r="BI101" s="386">
        <v>19551114.170000006</v>
      </c>
      <c r="BJ101" s="2059">
        <v>0.13474693186151659</v>
      </c>
      <c r="BK101" s="386">
        <v>37751624.290000021</v>
      </c>
      <c r="BL101" s="2059">
        <v>0.20249753953439448</v>
      </c>
      <c r="BM101" s="386">
        <v>39859026.129999988</v>
      </c>
      <c r="BN101" s="2059">
        <v>0.19405858009512625</v>
      </c>
      <c r="BO101" s="386">
        <v>17912531.300000016</v>
      </c>
      <c r="BP101" s="2059">
        <v>0.14653545060643752</v>
      </c>
      <c r="BQ101" s="386">
        <v>33208211.889999986</v>
      </c>
      <c r="BR101" s="2059">
        <v>0.19861579282311176</v>
      </c>
      <c r="BS101" s="386">
        <v>25265922.800000034</v>
      </c>
      <c r="BT101" s="2059">
        <v>0.16454327206113711</v>
      </c>
      <c r="BU101" s="386">
        <v>26425405.359999992</v>
      </c>
      <c r="BV101" s="2059">
        <v>0.14719383444227283</v>
      </c>
      <c r="BW101" s="386">
        <v>34922755.520000026</v>
      </c>
      <c r="BX101" s="2059">
        <v>0.18226773124620668</v>
      </c>
      <c r="BY101" s="386">
        <v>21039125.259999909</v>
      </c>
      <c r="BZ101" s="2059">
        <v>9.7056898048275636E-2</v>
      </c>
      <c r="CA101" s="386">
        <v>13169215.61999999</v>
      </c>
      <c r="CB101" s="2059">
        <v>9.2603985116006857E-2</v>
      </c>
      <c r="CC101" s="386">
        <v>346129961.06</v>
      </c>
      <c r="CD101" s="2059">
        <v>0.16661219716866529</v>
      </c>
    </row>
    <row r="102" spans="1:82">
      <c r="A102" s="387"/>
      <c r="B102" s="2027"/>
      <c r="C102" s="388"/>
      <c r="D102" s="1466"/>
      <c r="E102" s="388"/>
      <c r="F102" s="1466"/>
      <c r="G102" s="2027"/>
      <c r="H102" s="2048"/>
      <c r="I102" s="1466"/>
      <c r="J102" s="2048"/>
      <c r="K102" s="1466"/>
      <c r="L102" s="2027"/>
      <c r="M102" s="2049"/>
      <c r="N102" s="2050"/>
      <c r="O102" s="2049"/>
      <c r="P102" s="2050"/>
      <c r="Q102" s="2027"/>
      <c r="R102" s="2049"/>
      <c r="S102" s="2050"/>
      <c r="T102" s="2049"/>
      <c r="U102" s="2050"/>
      <c r="V102" s="2027"/>
      <c r="W102" s="2049"/>
      <c r="X102" s="2050"/>
      <c r="Y102" s="2049"/>
      <c r="Z102" s="2050"/>
      <c r="AA102" s="2017"/>
      <c r="AZ102" s="324">
        <v>0</v>
      </c>
      <c r="BC102" s="2049"/>
      <c r="CC102" s="324">
        <v>0</v>
      </c>
    </row>
    <row r="103" spans="1:82">
      <c r="A103" s="294" t="s">
        <v>130</v>
      </c>
      <c r="B103" s="2046"/>
      <c r="C103" s="2044">
        <v>6994012.4199999999</v>
      </c>
      <c r="D103" s="787">
        <v>4.9849457773660413E-2</v>
      </c>
      <c r="E103" s="2044">
        <v>75217806.170000002</v>
      </c>
      <c r="F103" s="787">
        <v>3.1802027206511076E-2</v>
      </c>
      <c r="G103" s="2046"/>
      <c r="H103" s="2044">
        <v>5076519.74</v>
      </c>
      <c r="I103" s="787">
        <v>3.5697339310788459E-2</v>
      </c>
      <c r="J103" s="2044">
        <v>70522965.979999989</v>
      </c>
      <c r="K103" s="787">
        <v>3.3946747276067293E-2</v>
      </c>
      <c r="L103" s="2046"/>
      <c r="M103" s="2044">
        <v>-1917492.6799999997</v>
      </c>
      <c r="N103" s="786">
        <v>-0.27416203530276256</v>
      </c>
      <c r="O103" s="2071">
        <v>-4694840.1900000125</v>
      </c>
      <c r="P103" s="786">
        <v>-6.2416606240671114E-2</v>
      </c>
      <c r="Q103" s="2046"/>
      <c r="R103" s="2044">
        <v>7243613.0926318802</v>
      </c>
      <c r="S103" s="786">
        <v>4.9849457773660406E-2</v>
      </c>
      <c r="T103" s="2071">
        <v>77902161.570948288</v>
      </c>
      <c r="U103" s="786" t="s">
        <v>220</v>
      </c>
      <c r="V103" s="2046"/>
      <c r="W103" s="2044">
        <v>-2167093.35263188</v>
      </c>
      <c r="X103" s="786" t="s">
        <v>220</v>
      </c>
      <c r="Y103" s="2071">
        <v>-7379195.5909482986</v>
      </c>
      <c r="Z103" s="786" t="s">
        <v>220</v>
      </c>
      <c r="AA103" s="2017"/>
      <c r="AB103" s="324">
        <v>7017124.830000001</v>
      </c>
      <c r="AC103" s="469">
        <v>3.9994072082296772E-2</v>
      </c>
      <c r="AD103" s="324">
        <v>5927003.6699999999</v>
      </c>
      <c r="AE103" s="469">
        <v>3.478109795118433E-2</v>
      </c>
      <c r="AF103" s="324">
        <v>4939441.879999999</v>
      </c>
      <c r="AG103" s="469">
        <v>2.5283989636221568E-2</v>
      </c>
      <c r="AH103" s="324">
        <v>6111447.8600000003</v>
      </c>
      <c r="AI103" s="469">
        <v>3.0322905237692398E-2</v>
      </c>
      <c r="AJ103" s="324">
        <v>5720941.5200000005</v>
      </c>
      <c r="AK103" s="469">
        <v>3.1656744987689917E-2</v>
      </c>
      <c r="AL103" s="324">
        <v>5288839.62</v>
      </c>
      <c r="AM103" s="469">
        <v>2.9599239910555426E-2</v>
      </c>
      <c r="AN103" s="324">
        <v>6023047.4699999997</v>
      </c>
      <c r="AO103" s="469">
        <v>2.783827593657771E-2</v>
      </c>
      <c r="AP103" s="324">
        <v>6802975.1000000006</v>
      </c>
      <c r="AQ103" s="469">
        <v>3.7450369196187827E-2</v>
      </c>
      <c r="AR103" s="324">
        <v>7366670.96</v>
      </c>
      <c r="AS103" s="469">
        <v>4.0920437137894956E-2</v>
      </c>
      <c r="AT103" s="324">
        <v>6685510.1600000001</v>
      </c>
      <c r="AU103" s="469">
        <v>2.2464046731066434E-2</v>
      </c>
      <c r="AV103" s="324">
        <v>6340790.6799999997</v>
      </c>
      <c r="AW103" s="469">
        <v>2.5663455856250173E-2</v>
      </c>
      <c r="AX103" s="324">
        <v>6994012.4199999999</v>
      </c>
      <c r="AY103" s="469">
        <v>4.9849457773660413E-2</v>
      </c>
      <c r="AZ103" s="324">
        <v>75217806.170000002</v>
      </c>
      <c r="BA103" s="469">
        <v>3.1802027206511083E-2</v>
      </c>
      <c r="BC103" s="2071">
        <v>70522965.979999989</v>
      </c>
      <c r="BE103" s="324">
        <v>7803810.3399999999</v>
      </c>
      <c r="BF103" s="469">
        <v>3.9006801153817383E-2</v>
      </c>
      <c r="BG103" s="324">
        <v>6560317.4800000004</v>
      </c>
      <c r="BH103" s="469">
        <v>3.9195757756677656E-2</v>
      </c>
      <c r="BI103" s="324">
        <v>6704200.9300000006</v>
      </c>
      <c r="BJ103" s="469">
        <v>4.620557672804107E-2</v>
      </c>
      <c r="BK103" s="324">
        <v>6280192.5199999996</v>
      </c>
      <c r="BL103" s="469">
        <v>3.3686591160507325E-2</v>
      </c>
      <c r="BM103" s="324">
        <v>5563097.7999999998</v>
      </c>
      <c r="BN103" s="469">
        <v>2.7084627117514599E-2</v>
      </c>
      <c r="BO103" s="324">
        <v>6156456.8700000001</v>
      </c>
      <c r="BP103" s="469">
        <v>5.0363578797182458E-2</v>
      </c>
      <c r="BQ103" s="324">
        <v>5528931.2799999993</v>
      </c>
      <c r="BR103" s="469">
        <v>3.3068118008858637E-2</v>
      </c>
      <c r="BS103" s="324">
        <v>5062625.2300000004</v>
      </c>
      <c r="BT103" s="469">
        <v>3.2970136383202509E-2</v>
      </c>
      <c r="BU103" s="324">
        <v>5747227.6200000001</v>
      </c>
      <c r="BV103" s="469">
        <v>3.2012998827289814E-2</v>
      </c>
      <c r="BW103" s="324">
        <v>5115506.55</v>
      </c>
      <c r="BX103" s="469">
        <v>2.6698688553073523E-2</v>
      </c>
      <c r="BY103" s="324">
        <v>4924079.6199999992</v>
      </c>
      <c r="BZ103" s="469">
        <v>2.2715578131404394E-2</v>
      </c>
      <c r="CA103" s="324">
        <v>5076519.74</v>
      </c>
      <c r="CB103" s="469">
        <v>3.5697339310788459E-2</v>
      </c>
      <c r="CC103" s="324">
        <v>70522965.979999989</v>
      </c>
      <c r="CD103" s="469">
        <v>3.3946747276067293E-2</v>
      </c>
    </row>
    <row r="104" spans="1:82">
      <c r="A104" s="294" t="s">
        <v>131</v>
      </c>
      <c r="B104" s="2046"/>
      <c r="C104" s="2044">
        <v>-9822.6899999999987</v>
      </c>
      <c r="D104" s="787">
        <v>-7.0010709300221167E-5</v>
      </c>
      <c r="E104" s="2044">
        <v>-135901.51999999996</v>
      </c>
      <c r="F104" s="787">
        <v>-5.7459052005294717E-5</v>
      </c>
      <c r="G104" s="2046"/>
      <c r="H104" s="2044">
        <v>-12321.22</v>
      </c>
      <c r="I104" s="787">
        <v>-8.6641004780742357E-5</v>
      </c>
      <c r="J104" s="2044">
        <v>-128771.68</v>
      </c>
      <c r="K104" s="787">
        <v>-6.1985193284614737E-5</v>
      </c>
      <c r="L104" s="2046"/>
      <c r="M104" s="2044">
        <v>-2498.5300000000007</v>
      </c>
      <c r="N104" s="786">
        <v>0.2543631123449891</v>
      </c>
      <c r="O104" s="2071">
        <v>7129.8399999999674</v>
      </c>
      <c r="P104" s="786">
        <v>-5.2463283707201873E-2</v>
      </c>
      <c r="Q104" s="2046"/>
      <c r="R104" s="2044">
        <v>-10173.239853763976</v>
      </c>
      <c r="S104" s="786">
        <v>-7.0010709300221153E-5</v>
      </c>
      <c r="T104" s="2071">
        <v>-140751.54152794214</v>
      </c>
      <c r="U104" s="786" t="s">
        <v>220</v>
      </c>
      <c r="V104" s="2046"/>
      <c r="W104" s="2044">
        <v>-2147.9801462360228</v>
      </c>
      <c r="X104" s="786" t="s">
        <v>220</v>
      </c>
      <c r="Y104" s="2071">
        <v>11979.86152794215</v>
      </c>
      <c r="Z104" s="786" t="s">
        <v>220</v>
      </c>
      <c r="AA104" s="2017"/>
      <c r="AB104" s="324">
        <v>-38809.64</v>
      </c>
      <c r="AC104" s="469">
        <v>-2.2119537235708371E-4</v>
      </c>
      <c r="AD104" s="324">
        <v>-7482.84</v>
      </c>
      <c r="AE104" s="469">
        <v>-4.3911123644207252E-5</v>
      </c>
      <c r="AF104" s="324">
        <v>-8221.74</v>
      </c>
      <c r="AG104" s="469">
        <v>-4.2085400335089753E-5</v>
      </c>
      <c r="AH104" s="324">
        <v>-7384.9400000000005</v>
      </c>
      <c r="AI104" s="469">
        <v>-3.6641535841564733E-5</v>
      </c>
      <c r="AJ104" s="324">
        <v>-9463.43</v>
      </c>
      <c r="AK104" s="469">
        <v>-5.2365749443782882E-5</v>
      </c>
      <c r="AL104" s="324">
        <v>-8936.48</v>
      </c>
      <c r="AM104" s="469">
        <v>-5.0013431013413928E-5</v>
      </c>
      <c r="AN104" s="324">
        <v>-8739.7900000000009</v>
      </c>
      <c r="AO104" s="469">
        <v>-4.0394947384956028E-5</v>
      </c>
      <c r="AP104" s="324">
        <v>-9385.18</v>
      </c>
      <c r="AQ104" s="469">
        <v>-5.1665403857303266E-5</v>
      </c>
      <c r="AR104" s="324">
        <v>-9757.7099999999991</v>
      </c>
      <c r="AS104" s="469">
        <v>-5.4202198093670381E-5</v>
      </c>
      <c r="AT104" s="324">
        <v>-8547.4699999999993</v>
      </c>
      <c r="AU104" s="469">
        <v>-2.8720435825706439E-5</v>
      </c>
      <c r="AV104" s="324">
        <v>-9349.61</v>
      </c>
      <c r="AW104" s="469">
        <v>-3.7841227635061312E-5</v>
      </c>
      <c r="AX104" s="324">
        <v>-9822.6899999999987</v>
      </c>
      <c r="AY104" s="469">
        <v>-7.0010709300221167E-5</v>
      </c>
      <c r="AZ104" s="324">
        <v>-135901.51999999996</v>
      </c>
      <c r="BA104" s="469">
        <v>-5.7459052005294731E-5</v>
      </c>
      <c r="BC104" s="2071">
        <v>-128771.68</v>
      </c>
      <c r="BE104" s="324">
        <v>-12158.79</v>
      </c>
      <c r="BF104" s="469">
        <v>-6.0774862937151204E-5</v>
      </c>
      <c r="BG104" s="324">
        <v>-7968.5499999999993</v>
      </c>
      <c r="BH104" s="469">
        <v>-4.7609487867647171E-5</v>
      </c>
      <c r="BI104" s="324">
        <v>-8392.09</v>
      </c>
      <c r="BJ104" s="469">
        <v>-5.7838564573515275E-5</v>
      </c>
      <c r="BK104" s="324">
        <v>-9014.4399999999987</v>
      </c>
      <c r="BL104" s="469">
        <v>-4.8352937247363819E-5</v>
      </c>
      <c r="BM104" s="324">
        <v>-9775.84</v>
      </c>
      <c r="BN104" s="469">
        <v>-4.759488160723759E-5</v>
      </c>
      <c r="BO104" s="324">
        <v>-10138.17</v>
      </c>
      <c r="BP104" s="469">
        <v>-8.2936425030819927E-5</v>
      </c>
      <c r="BQ104" s="324">
        <v>-11950.009999999998</v>
      </c>
      <c r="BR104" s="469">
        <v>-7.1472102088966603E-5</v>
      </c>
      <c r="BS104" s="324">
        <v>-12270.42</v>
      </c>
      <c r="BT104" s="469">
        <v>-7.9910600232041207E-5</v>
      </c>
      <c r="BU104" s="324">
        <v>-11864.52</v>
      </c>
      <c r="BV104" s="469">
        <v>-6.6087318957858951E-5</v>
      </c>
      <c r="BW104" s="324">
        <v>-10609.75</v>
      </c>
      <c r="BX104" s="469">
        <v>-5.5374068649364122E-5</v>
      </c>
      <c r="BY104" s="324">
        <v>-12307.88</v>
      </c>
      <c r="BZ104" s="469">
        <v>-5.6778247174636374E-5</v>
      </c>
      <c r="CA104" s="324">
        <v>-12321.22</v>
      </c>
      <c r="CB104" s="469">
        <v>-8.6641004780742357E-5</v>
      </c>
      <c r="CC104" s="324">
        <v>-128771.68</v>
      </c>
      <c r="CD104" s="469">
        <v>-6.1985193284614737E-5</v>
      </c>
    </row>
    <row r="105" spans="1:82" ht="14" thickBot="1">
      <c r="A105" s="294" t="s">
        <v>132</v>
      </c>
      <c r="B105" s="2046"/>
      <c r="C105" s="2044">
        <v>-223896</v>
      </c>
      <c r="D105" s="2072">
        <v>-1.5958070314223821E-3</v>
      </c>
      <c r="E105" s="2044">
        <v>23940490.740000002</v>
      </c>
      <c r="F105" s="2072">
        <v>1.0122019992579459E-2</v>
      </c>
      <c r="G105" s="2046"/>
      <c r="H105" s="2044">
        <v>-5949928.5800000001</v>
      </c>
      <c r="I105" s="2072">
        <v>-4.1839021667079687E-2</v>
      </c>
      <c r="J105" s="2044">
        <v>-27518521.690000005</v>
      </c>
      <c r="K105" s="2072">
        <v>-1.3246242387002432E-2</v>
      </c>
      <c r="L105" s="2046"/>
      <c r="M105" s="2073">
        <v>-5726032.5800000001</v>
      </c>
      <c r="N105" s="2074">
        <v>25.574519330403401</v>
      </c>
      <c r="O105" s="2075">
        <v>-51459012.430000007</v>
      </c>
      <c r="P105" s="2074">
        <v>-2.149455204943723</v>
      </c>
      <c r="Q105" s="2046"/>
      <c r="R105" s="2073">
        <v>-231886.34786380714</v>
      </c>
      <c r="S105" s="2074">
        <v>-1.5958070314223821E-3</v>
      </c>
      <c r="T105" s="2075">
        <v>24794873.350867786</v>
      </c>
      <c r="U105" s="2074" t="s">
        <v>220</v>
      </c>
      <c r="V105" s="2046"/>
      <c r="W105" s="2073">
        <v>-5718042.2321361927</v>
      </c>
      <c r="X105" s="2074" t="s">
        <v>220</v>
      </c>
      <c r="Y105" s="2075">
        <v>-52313395.040867791</v>
      </c>
      <c r="Z105" s="2074" t="s">
        <v>220</v>
      </c>
      <c r="AA105" s="2017"/>
      <c r="AB105" s="324">
        <v>2199230.2799999998</v>
      </c>
      <c r="AC105" s="469">
        <v>1.253450330081839E-2</v>
      </c>
      <c r="AD105" s="324">
        <v>-1327963.74</v>
      </c>
      <c r="AE105" s="469">
        <v>-7.7928139559530719E-3</v>
      </c>
      <c r="AF105" s="324">
        <v>-3106658.16</v>
      </c>
      <c r="AG105" s="469">
        <v>-1.5902345776912592E-2</v>
      </c>
      <c r="AH105" s="324">
        <v>3876856.4</v>
      </c>
      <c r="AI105" s="469">
        <v>1.9235629908056075E-2</v>
      </c>
      <c r="AJ105" s="324">
        <v>-1936343.9000000001</v>
      </c>
      <c r="AK105" s="469">
        <v>-1.0714730230413009E-2</v>
      </c>
      <c r="AL105" s="324">
        <v>13711129.170000002</v>
      </c>
      <c r="AM105" s="469">
        <v>7.6734979864533065E-2</v>
      </c>
      <c r="AN105" s="324">
        <v>2480617.39</v>
      </c>
      <c r="AO105" s="469">
        <v>1.1465310831410931E-2</v>
      </c>
      <c r="AP105" s="324">
        <v>4650079.72</v>
      </c>
      <c r="AQ105" s="469">
        <v>2.5598682891799163E-2</v>
      </c>
      <c r="AR105" s="324">
        <v>129599.09</v>
      </c>
      <c r="AS105" s="469">
        <v>7.1989796263051636E-4</v>
      </c>
      <c r="AT105" s="324">
        <v>1050924.28</v>
      </c>
      <c r="AU105" s="469">
        <v>3.5312207403379891E-3</v>
      </c>
      <c r="AV105" s="324">
        <v>2436916.2099999995</v>
      </c>
      <c r="AW105" s="469">
        <v>9.8630746127572003E-3</v>
      </c>
      <c r="AX105" s="324">
        <v>-223896</v>
      </c>
      <c r="AY105" s="469">
        <v>-1.5958070314223821E-3</v>
      </c>
      <c r="AZ105" s="324">
        <v>23940490.740000002</v>
      </c>
      <c r="BA105" s="469">
        <v>1.0122019992579461E-2</v>
      </c>
      <c r="BC105" s="2075">
        <v>-27518521.690000005</v>
      </c>
      <c r="BE105" s="324">
        <v>232959.04</v>
      </c>
      <c r="BF105" s="469">
        <v>1.1644294971761438E-3</v>
      </c>
      <c r="BG105" s="324">
        <v>-169159.21000000002</v>
      </c>
      <c r="BH105" s="469">
        <v>-1.0106711203664133E-3</v>
      </c>
      <c r="BI105" s="324">
        <v>-503642.88</v>
      </c>
      <c r="BJ105" s="469">
        <v>-3.4711235504947162E-3</v>
      </c>
      <c r="BK105" s="324">
        <v>-4223463.6000000006</v>
      </c>
      <c r="BL105" s="469">
        <v>-2.2654415628405686E-2</v>
      </c>
      <c r="BM105" s="324">
        <v>-2883066.1999999997</v>
      </c>
      <c r="BN105" s="469">
        <v>-1.4036563042646808E-2</v>
      </c>
      <c r="BO105" s="324">
        <v>-4855866.2300000004</v>
      </c>
      <c r="BP105" s="469">
        <v>-3.9723952699953262E-2</v>
      </c>
      <c r="BQ105" s="324">
        <v>-2382028.7400000002</v>
      </c>
      <c r="BR105" s="469">
        <v>-1.4246732955381002E-2</v>
      </c>
      <c r="BS105" s="324">
        <v>-2025135.4800000002</v>
      </c>
      <c r="BT105" s="469">
        <v>-1.3188610639081865E-2</v>
      </c>
      <c r="BU105" s="324">
        <v>-4330068.71</v>
      </c>
      <c r="BV105" s="469">
        <v>-2.4119191669550462E-2</v>
      </c>
      <c r="BW105" s="324">
        <v>433995.22</v>
      </c>
      <c r="BX105" s="469">
        <v>2.265094003701867E-3</v>
      </c>
      <c r="BY105" s="324">
        <v>-863116.32000000007</v>
      </c>
      <c r="BZ105" s="469">
        <v>-3.9816956094325387E-3</v>
      </c>
      <c r="CA105" s="324">
        <v>-5949928.5800000001</v>
      </c>
      <c r="CB105" s="469">
        <v>-4.1839021667079687E-2</v>
      </c>
      <c r="CC105" s="324">
        <v>-27518521.690000005</v>
      </c>
      <c r="CD105" s="469">
        <v>-1.3246242387002432E-2</v>
      </c>
    </row>
    <row r="106" spans="1:82" s="342" customFormat="1" ht="14" thickBot="1">
      <c r="A106" s="243" t="s">
        <v>133</v>
      </c>
      <c r="B106" s="2038"/>
      <c r="C106" s="2076">
        <v>6760293.7299999995</v>
      </c>
      <c r="D106" s="2077">
        <v>4.8183640032937805E-2</v>
      </c>
      <c r="E106" s="2076">
        <v>99022395.390000015</v>
      </c>
      <c r="F106" s="2077">
        <v>4.1866588147085243E-2</v>
      </c>
      <c r="G106" s="2038"/>
      <c r="H106" s="2078">
        <v>-885730.05999999959</v>
      </c>
      <c r="I106" s="2077">
        <v>-6.2283233610719701E-3</v>
      </c>
      <c r="J106" s="2078">
        <v>42875672.609999977</v>
      </c>
      <c r="K106" s="2077">
        <v>2.0638519695780243E-2</v>
      </c>
      <c r="L106" s="2038"/>
      <c r="M106" s="2078">
        <v>-7646023.79</v>
      </c>
      <c r="N106" s="2077">
        <v>-1.1310194638539768</v>
      </c>
      <c r="O106" s="2078">
        <v>-56146722.780000016</v>
      </c>
      <c r="P106" s="2077">
        <v>-0.56701034709235187</v>
      </c>
      <c r="Q106" s="2038"/>
      <c r="R106" s="2078">
        <v>7001553.5049143089</v>
      </c>
      <c r="S106" s="2077">
        <v>4.8183640032937798E-2</v>
      </c>
      <c r="T106" s="2078">
        <v>102556283.38028812</v>
      </c>
      <c r="U106" s="2077" t="s">
        <v>220</v>
      </c>
      <c r="V106" s="2038"/>
      <c r="W106" s="2078">
        <v>-7887283.5649143085</v>
      </c>
      <c r="X106" s="2077" t="s">
        <v>220</v>
      </c>
      <c r="Y106" s="2078">
        <v>-59680610.770288147</v>
      </c>
      <c r="Z106" s="2077" t="s">
        <v>220</v>
      </c>
      <c r="AA106" s="2017"/>
      <c r="AB106" s="386">
        <v>9177545.4700000007</v>
      </c>
      <c r="AC106" s="2059">
        <v>5.2307380010758076E-2</v>
      </c>
      <c r="AD106" s="386">
        <v>4591557.09</v>
      </c>
      <c r="AE106" s="2059">
        <v>2.6944372871587047E-2</v>
      </c>
      <c r="AF106" s="386">
        <v>1824561.9799999986</v>
      </c>
      <c r="AG106" s="2059">
        <v>9.3395584589738862E-3</v>
      </c>
      <c r="AH106" s="386">
        <v>9980919.3200000003</v>
      </c>
      <c r="AI106" s="2059">
        <v>4.9521893609906907E-2</v>
      </c>
      <c r="AJ106" s="386">
        <v>3775134.1900000004</v>
      </c>
      <c r="AK106" s="2059">
        <v>2.0889649007833126E-2</v>
      </c>
      <c r="AL106" s="386">
        <v>18991032.310000002</v>
      </c>
      <c r="AM106" s="2059">
        <v>0.10628420634407508</v>
      </c>
      <c r="AN106" s="386">
        <v>8494925.0700000003</v>
      </c>
      <c r="AO106" s="2059">
        <v>3.9263191820603685E-2</v>
      </c>
      <c r="AP106" s="386">
        <v>11443669.640000001</v>
      </c>
      <c r="AQ106" s="2059">
        <v>6.2997386684129686E-2</v>
      </c>
      <c r="AR106" s="386">
        <v>7486512.3399999999</v>
      </c>
      <c r="AS106" s="2059">
        <v>4.1586132902431801E-2</v>
      </c>
      <c r="AT106" s="386">
        <v>7727886.9700000007</v>
      </c>
      <c r="AU106" s="2059">
        <v>2.596654703557872E-2</v>
      </c>
      <c r="AV106" s="386">
        <v>8768357.2799999993</v>
      </c>
      <c r="AW106" s="2059">
        <v>3.5488689241372315E-2</v>
      </c>
      <c r="AX106" s="386">
        <v>6760293.7299999995</v>
      </c>
      <c r="AY106" s="2059">
        <v>4.8183640032937805E-2</v>
      </c>
      <c r="AZ106" s="324">
        <v>99022395.390000001</v>
      </c>
      <c r="BA106" s="2059">
        <v>4.186658814708525E-2</v>
      </c>
      <c r="BC106" s="2078">
        <v>42875672.609999977</v>
      </c>
      <c r="BE106" s="386">
        <v>8024610.5899999999</v>
      </c>
      <c r="BF106" s="2059">
        <v>4.011045578805638E-2</v>
      </c>
      <c r="BG106" s="386">
        <v>6383189.7200000007</v>
      </c>
      <c r="BH106" s="2059">
        <v>3.8137477148443594E-2</v>
      </c>
      <c r="BI106" s="386">
        <v>6192165.9600000009</v>
      </c>
      <c r="BJ106" s="2059">
        <v>4.2676614612972841E-2</v>
      </c>
      <c r="BK106" s="386">
        <v>2047714.4799999986</v>
      </c>
      <c r="BL106" s="2059">
        <v>1.0983822594854276E-2</v>
      </c>
      <c r="BM106" s="386">
        <v>2670255.7600000002</v>
      </c>
      <c r="BN106" s="2059">
        <v>1.3000469193260554E-2</v>
      </c>
      <c r="BO106" s="386">
        <v>1290452.4699999997</v>
      </c>
      <c r="BP106" s="2059">
        <v>1.0556689672198373E-2</v>
      </c>
      <c r="BQ106" s="386">
        <v>3134952.5299999993</v>
      </c>
      <c r="BR106" s="2059">
        <v>1.874991295138867E-2</v>
      </c>
      <c r="BS106" s="386">
        <v>3025219.33</v>
      </c>
      <c r="BT106" s="2059">
        <v>1.9701615143888601E-2</v>
      </c>
      <c r="BU106" s="386">
        <v>1405294.3900000006</v>
      </c>
      <c r="BV106" s="2059">
        <v>7.8277198387814977E-3</v>
      </c>
      <c r="BW106" s="386">
        <v>5538892.0199999996</v>
      </c>
      <c r="BX106" s="2059">
        <v>2.8908408488126022E-2</v>
      </c>
      <c r="BY106" s="386">
        <v>4048655.419999999</v>
      </c>
      <c r="BZ106" s="2059">
        <v>1.867710427479722E-2</v>
      </c>
      <c r="CA106" s="386">
        <v>-885730.05999999959</v>
      </c>
      <c r="CB106" s="2059">
        <v>-6.2283233610719701E-3</v>
      </c>
      <c r="CC106" s="386">
        <v>42875672.609999999</v>
      </c>
      <c r="CD106" s="2059">
        <v>2.0638519695780254E-2</v>
      </c>
    </row>
    <row r="107" spans="1:82">
      <c r="A107" s="387"/>
      <c r="B107" s="2027"/>
      <c r="C107" s="388"/>
      <c r="D107" s="1466"/>
      <c r="E107" s="388"/>
      <c r="F107" s="1466"/>
      <c r="G107" s="2027"/>
      <c r="H107" s="388"/>
      <c r="I107" s="1466"/>
      <c r="J107" s="388"/>
      <c r="K107" s="1466"/>
      <c r="L107" s="2027"/>
      <c r="M107" s="388"/>
      <c r="N107" s="1466"/>
      <c r="O107" s="388"/>
      <c r="P107" s="2079"/>
      <c r="Q107" s="2027"/>
      <c r="R107" s="388"/>
      <c r="S107" s="1466"/>
      <c r="T107" s="388"/>
      <c r="U107" s="1466"/>
      <c r="V107" s="2027"/>
      <c r="W107" s="388"/>
      <c r="X107" s="1466"/>
      <c r="Y107" s="388"/>
      <c r="Z107" s="2079"/>
      <c r="AA107" s="2017"/>
      <c r="AZ107" s="324">
        <v>0</v>
      </c>
      <c r="BC107" s="388"/>
      <c r="CC107" s="324">
        <v>0</v>
      </c>
    </row>
    <row r="108" spans="1:82">
      <c r="A108" s="2061" t="s">
        <v>135</v>
      </c>
      <c r="B108" s="2046"/>
      <c r="C108" s="2044">
        <v>9161996.6700000018</v>
      </c>
      <c r="D108" s="787">
        <v>6.5301652141415895E-2</v>
      </c>
      <c r="E108" s="2044">
        <v>11868087.700000001</v>
      </c>
      <c r="F108" s="787">
        <v>5.0178178165902693E-3</v>
      </c>
      <c r="G108" s="2046"/>
      <c r="H108" s="2044">
        <v>310844.51</v>
      </c>
      <c r="I108" s="787">
        <v>2.1858128234848104E-3</v>
      </c>
      <c r="J108" s="2044">
        <v>3069432.4799999977</v>
      </c>
      <c r="K108" s="787">
        <v>1.4774938522730636E-3</v>
      </c>
      <c r="L108" s="2046"/>
      <c r="M108" s="2044">
        <v>-8851152.160000002</v>
      </c>
      <c r="N108" s="786">
        <v>-0.96607240526316418</v>
      </c>
      <c r="O108" s="2044">
        <v>-8798655.2200000025</v>
      </c>
      <c r="P108" s="786">
        <v>-0.7413709303816487</v>
      </c>
      <c r="Q108" s="2046"/>
      <c r="R108" s="2044">
        <v>9488967.8553733118</v>
      </c>
      <c r="S108" s="786">
        <v>6.5301652141415895E-2</v>
      </c>
      <c r="T108" s="2044">
        <v>12291633.226499673</v>
      </c>
      <c r="U108" s="786" t="s">
        <v>220</v>
      </c>
      <c r="V108" s="2046"/>
      <c r="W108" s="2044">
        <v>-9178123.345373312</v>
      </c>
      <c r="X108" s="786" t="s">
        <v>220</v>
      </c>
      <c r="Y108" s="2044">
        <v>-9222200.7464996763</v>
      </c>
      <c r="Z108" s="786" t="s">
        <v>220</v>
      </c>
      <c r="AA108" s="2017"/>
      <c r="AB108" s="324">
        <v>365144.64000000013</v>
      </c>
      <c r="AC108" s="469">
        <v>2.0811402684743612E-3</v>
      </c>
      <c r="AD108" s="324">
        <v>534009.90999999968</v>
      </c>
      <c r="AE108" s="469">
        <v>3.1336999301390879E-3</v>
      </c>
      <c r="AF108" s="324">
        <v>128966.54999999981</v>
      </c>
      <c r="AG108" s="469">
        <v>6.6015331141405125E-4</v>
      </c>
      <c r="AH108" s="324">
        <v>158207.95999999996</v>
      </c>
      <c r="AI108" s="469">
        <v>7.849735592653208E-4</v>
      </c>
      <c r="AJ108" s="324">
        <v>199226.56999999983</v>
      </c>
      <c r="AK108" s="469">
        <v>1.1024172680692162E-3</v>
      </c>
      <c r="AL108" s="324">
        <v>251819.63999999966</v>
      </c>
      <c r="AM108" s="469">
        <v>1.4093204699123943E-3</v>
      </c>
      <c r="AN108" s="324">
        <v>169746.01000000024</v>
      </c>
      <c r="AO108" s="469">
        <v>7.8455902747734548E-4</v>
      </c>
      <c r="AP108" s="324">
        <v>305160.63000000035</v>
      </c>
      <c r="AQ108" s="469">
        <v>1.67990887657979E-3</v>
      </c>
      <c r="AR108" s="324">
        <v>106149.43999999948</v>
      </c>
      <c r="AS108" s="469">
        <v>5.896396771795996E-4</v>
      </c>
      <c r="AT108" s="324">
        <v>169889.2799999998</v>
      </c>
      <c r="AU108" s="469">
        <v>5.7084659714692974E-4</v>
      </c>
      <c r="AV108" s="324">
        <v>317770.39999999991</v>
      </c>
      <c r="AW108" s="469">
        <v>1.2861308698528049E-3</v>
      </c>
      <c r="AX108" s="324">
        <v>9161996.6700000018</v>
      </c>
      <c r="AY108" s="469">
        <v>6.5301652141415895E-2</v>
      </c>
      <c r="AZ108" s="324">
        <v>11868087.700000001</v>
      </c>
      <c r="BA108" s="469">
        <v>5.0178178165902702E-3</v>
      </c>
      <c r="BC108" s="2044">
        <v>3069432.4799999977</v>
      </c>
      <c r="BE108" s="324">
        <v>276107.14000000013</v>
      </c>
      <c r="BF108" s="469">
        <v>1.3801022625992245E-3</v>
      </c>
      <c r="BG108" s="324">
        <v>449700.70999999996</v>
      </c>
      <c r="BH108" s="469">
        <v>2.6868151039796851E-3</v>
      </c>
      <c r="BI108" s="324">
        <v>348843.15999999922</v>
      </c>
      <c r="BJ108" s="469">
        <v>2.4042387099863175E-3</v>
      </c>
      <c r="BK108" s="324">
        <v>219434.5</v>
      </c>
      <c r="BL108" s="469">
        <v>1.1770340263406998E-3</v>
      </c>
      <c r="BM108" s="324">
        <v>202550.22999999952</v>
      </c>
      <c r="BN108" s="469">
        <v>9.8614075275052786E-4</v>
      </c>
      <c r="BO108" s="324">
        <v>201959.88999999943</v>
      </c>
      <c r="BP108" s="469">
        <v>1.6521552978710744E-3</v>
      </c>
      <c r="BQ108" s="324">
        <v>218903.11000000034</v>
      </c>
      <c r="BR108" s="469">
        <v>1.3092428730613875E-3</v>
      </c>
      <c r="BS108" s="324">
        <v>198467.20999999996</v>
      </c>
      <c r="BT108" s="469">
        <v>1.2925094558685496E-3</v>
      </c>
      <c r="BU108" s="324">
        <v>231006.97999999998</v>
      </c>
      <c r="BV108" s="469">
        <v>1.2867467009834146E-3</v>
      </c>
      <c r="BW108" s="324">
        <v>168961.41999999946</v>
      </c>
      <c r="BX108" s="469">
        <v>8.8183805180838508E-4</v>
      </c>
      <c r="BY108" s="324">
        <v>242653.62000000011</v>
      </c>
      <c r="BZ108" s="469">
        <v>1.1194005152942907E-3</v>
      </c>
      <c r="CA108" s="324">
        <v>310844.51</v>
      </c>
      <c r="CB108" s="469">
        <v>2.1858128234848104E-3</v>
      </c>
      <c r="CC108" s="324">
        <v>3069432.4799999977</v>
      </c>
      <c r="CD108" s="469">
        <v>1.4774938522730636E-3</v>
      </c>
    </row>
    <row r="109" spans="1:82">
      <c r="A109" s="2080" t="s">
        <v>136</v>
      </c>
      <c r="B109" s="2046"/>
      <c r="C109" s="2044">
        <v>0</v>
      </c>
      <c r="D109" s="787">
        <v>0</v>
      </c>
      <c r="E109" s="2044">
        <v>0</v>
      </c>
      <c r="F109" s="787">
        <v>0</v>
      </c>
      <c r="G109" s="2046"/>
      <c r="H109" s="2044">
        <v>0</v>
      </c>
      <c r="I109" s="787">
        <v>0</v>
      </c>
      <c r="J109" s="2044">
        <v>0</v>
      </c>
      <c r="K109" s="787">
        <v>0</v>
      </c>
      <c r="L109" s="2046"/>
      <c r="M109" s="2044">
        <v>0</v>
      </c>
      <c r="N109" s="786" t="e">
        <v>#DIV/0!</v>
      </c>
      <c r="O109" s="2044">
        <v>0</v>
      </c>
      <c r="P109" s="786" t="e">
        <v>#DIV/0!</v>
      </c>
      <c r="Q109" s="2046"/>
      <c r="R109" s="2044">
        <v>0</v>
      </c>
      <c r="S109" s="786">
        <v>0</v>
      </c>
      <c r="T109" s="2044">
        <v>0</v>
      </c>
      <c r="U109" s="786" t="s">
        <v>220</v>
      </c>
      <c r="V109" s="2046"/>
      <c r="W109" s="2044">
        <v>0</v>
      </c>
      <c r="X109" s="786" t="s">
        <v>220</v>
      </c>
      <c r="Y109" s="2044">
        <v>0</v>
      </c>
      <c r="Z109" s="786" t="s">
        <v>220</v>
      </c>
      <c r="AA109" s="2017"/>
      <c r="AB109" s="324">
        <v>0</v>
      </c>
      <c r="AC109" s="469">
        <v>0</v>
      </c>
      <c r="AD109" s="324">
        <v>0</v>
      </c>
      <c r="AE109" s="469">
        <v>0</v>
      </c>
      <c r="AF109" s="324">
        <v>0</v>
      </c>
      <c r="AG109" s="469">
        <v>0</v>
      </c>
      <c r="AH109" s="324">
        <v>0</v>
      </c>
      <c r="AI109" s="469">
        <v>0</v>
      </c>
      <c r="AJ109" s="324">
        <v>0</v>
      </c>
      <c r="AK109" s="469">
        <v>0</v>
      </c>
      <c r="AL109" s="324">
        <v>0</v>
      </c>
      <c r="AM109" s="469">
        <v>0</v>
      </c>
      <c r="AN109" s="324">
        <v>0</v>
      </c>
      <c r="AO109" s="469">
        <v>0</v>
      </c>
      <c r="AP109" s="324">
        <v>0</v>
      </c>
      <c r="AQ109" s="469">
        <v>0</v>
      </c>
      <c r="AR109" s="324">
        <v>0</v>
      </c>
      <c r="AS109" s="469">
        <v>0</v>
      </c>
      <c r="AT109" s="324">
        <v>0</v>
      </c>
      <c r="AU109" s="469">
        <v>0</v>
      </c>
      <c r="AV109" s="324">
        <v>0</v>
      </c>
      <c r="AW109" s="469">
        <v>0</v>
      </c>
      <c r="AX109" s="324">
        <v>0</v>
      </c>
      <c r="AY109" s="469">
        <v>0</v>
      </c>
      <c r="AZ109" s="324">
        <v>0</v>
      </c>
      <c r="BA109" s="469">
        <v>0</v>
      </c>
      <c r="BC109" s="2044">
        <v>0</v>
      </c>
      <c r="BE109" s="324">
        <v>0</v>
      </c>
      <c r="BF109" s="469">
        <v>0</v>
      </c>
      <c r="BG109" s="324">
        <v>0</v>
      </c>
      <c r="BH109" s="469">
        <v>0</v>
      </c>
      <c r="BI109" s="324">
        <v>0</v>
      </c>
      <c r="BJ109" s="469">
        <v>0</v>
      </c>
      <c r="BK109" s="324">
        <v>0</v>
      </c>
      <c r="BL109" s="469">
        <v>0</v>
      </c>
      <c r="BM109" s="324">
        <v>0</v>
      </c>
      <c r="BN109" s="469">
        <v>0</v>
      </c>
      <c r="BO109" s="324">
        <v>0</v>
      </c>
      <c r="BP109" s="469">
        <v>0</v>
      </c>
      <c r="BQ109" s="324">
        <v>0</v>
      </c>
      <c r="BR109" s="469">
        <v>0</v>
      </c>
      <c r="BS109" s="324">
        <v>0</v>
      </c>
      <c r="BT109" s="469">
        <v>0</v>
      </c>
      <c r="BU109" s="324">
        <v>0</v>
      </c>
      <c r="BV109" s="469">
        <v>0</v>
      </c>
      <c r="BW109" s="324">
        <v>0</v>
      </c>
      <c r="BX109" s="469">
        <v>0</v>
      </c>
      <c r="BY109" s="324">
        <v>0</v>
      </c>
      <c r="BZ109" s="469">
        <v>0</v>
      </c>
      <c r="CA109" s="324">
        <v>0</v>
      </c>
      <c r="CB109" s="469">
        <v>0</v>
      </c>
      <c r="CC109" s="324">
        <v>0</v>
      </c>
      <c r="CD109" s="469">
        <v>0</v>
      </c>
    </row>
    <row r="110" spans="1:82" ht="14" thickBot="1">
      <c r="A110" s="2081" t="s">
        <v>137</v>
      </c>
      <c r="B110" s="2046"/>
      <c r="C110" s="2044">
        <v>-1339.75</v>
      </c>
      <c r="D110" s="2072">
        <v>-9.5489980631549315E-6</v>
      </c>
      <c r="E110" s="2044">
        <v>-6726.98</v>
      </c>
      <c r="F110" s="2072">
        <v>-2.8441616669083432E-6</v>
      </c>
      <c r="G110" s="2046"/>
      <c r="H110" s="2044">
        <v>-361.9</v>
      </c>
      <c r="I110" s="2072">
        <v>-2.5448275114112609E-6</v>
      </c>
      <c r="J110" s="2044">
        <v>-10080.5</v>
      </c>
      <c r="K110" s="2072">
        <v>-4.8523226605846786E-6</v>
      </c>
      <c r="L110" s="2046"/>
      <c r="M110" s="2044">
        <v>977.85</v>
      </c>
      <c r="N110" s="1543">
        <v>-0.72987497667475276</v>
      </c>
      <c r="O110" s="2044">
        <v>-3353.5200000000004</v>
      </c>
      <c r="P110" s="786">
        <v>0.49851790848196376</v>
      </c>
      <c r="Q110" s="2046"/>
      <c r="R110" s="2044">
        <v>-1387.5626833464448</v>
      </c>
      <c r="S110" s="1543">
        <v>-9.5489980631549315E-6</v>
      </c>
      <c r="T110" s="2044">
        <v>-6967.0508823421287</v>
      </c>
      <c r="U110" s="1543" t="s">
        <v>220</v>
      </c>
      <c r="V110" s="2046"/>
      <c r="W110" s="2044">
        <v>1025.6626833464447</v>
      </c>
      <c r="X110" s="1543" t="s">
        <v>220</v>
      </c>
      <c r="Y110" s="2044">
        <v>-3113.4491176578713</v>
      </c>
      <c r="Z110" s="786" t="s">
        <v>220</v>
      </c>
      <c r="AA110" s="2017"/>
      <c r="AB110" s="324">
        <v>-801.33</v>
      </c>
      <c r="AC110" s="469">
        <v>-4.5671768078988082E-6</v>
      </c>
      <c r="AD110" s="324">
        <v>-714.72</v>
      </c>
      <c r="AE110" s="469">
        <v>-4.1941506554981543E-6</v>
      </c>
      <c r="AF110" s="324">
        <v>-442.91999999999996</v>
      </c>
      <c r="AG110" s="469">
        <v>-2.2672166130792205E-6</v>
      </c>
      <c r="AH110" s="324">
        <v>-783.03</v>
      </c>
      <c r="AI110" s="469">
        <v>-3.8851259197800436E-6</v>
      </c>
      <c r="AJ110" s="324">
        <v>-553.30000000000007</v>
      </c>
      <c r="AK110" s="469">
        <v>-3.0616773376297039E-6</v>
      </c>
      <c r="AL110" s="324">
        <v>-170.79</v>
      </c>
      <c r="AM110" s="469">
        <v>-9.5583427510395207E-7</v>
      </c>
      <c r="AN110" s="324">
        <v>-430.28</v>
      </c>
      <c r="AO110" s="469">
        <v>-1.9887363381498727E-6</v>
      </c>
      <c r="AP110" s="324">
        <v>-372.92</v>
      </c>
      <c r="AQ110" s="469">
        <v>-2.0529241214836088E-6</v>
      </c>
      <c r="AR110" s="324">
        <v>-379.13</v>
      </c>
      <c r="AS110" s="469">
        <v>-2.1059940665641071E-6</v>
      </c>
      <c r="AT110" s="324">
        <v>-365.07</v>
      </c>
      <c r="AU110" s="469">
        <v>-1.2266752041119361E-6</v>
      </c>
      <c r="AV110" s="324">
        <v>-373.74</v>
      </c>
      <c r="AW110" s="469">
        <v>-1.512659930877097E-6</v>
      </c>
      <c r="AX110" s="324">
        <v>-1339.75</v>
      </c>
      <c r="AY110" s="469">
        <v>-9.5489980631549315E-6</v>
      </c>
      <c r="AZ110" s="324">
        <v>-6726.98</v>
      </c>
      <c r="BA110" s="469">
        <v>-2.8441616669083436E-6</v>
      </c>
      <c r="BC110" s="2044">
        <v>-10080.5</v>
      </c>
      <c r="BE110" s="324">
        <v>-5067.45</v>
      </c>
      <c r="BF110" s="469">
        <v>-2.5329295036008256E-5</v>
      </c>
      <c r="BG110" s="324">
        <v>-974.81999999999994</v>
      </c>
      <c r="BH110" s="469">
        <v>-5.8242316309918136E-6</v>
      </c>
      <c r="BI110" s="324">
        <v>-305.65999999999997</v>
      </c>
      <c r="BJ110" s="469">
        <v>-2.1066189289605658E-6</v>
      </c>
      <c r="BK110" s="324">
        <v>-369.21999999999997</v>
      </c>
      <c r="BL110" s="469">
        <v>-1.9804748259982508E-6</v>
      </c>
      <c r="BM110" s="324">
        <v>-412.84000000000003</v>
      </c>
      <c r="BN110" s="469">
        <v>-2.0099624096478635E-6</v>
      </c>
      <c r="BO110" s="324">
        <v>-373.17999999999995</v>
      </c>
      <c r="BP110" s="469">
        <v>-3.0528404133094408E-6</v>
      </c>
      <c r="BQ110" s="324">
        <v>-518.88</v>
      </c>
      <c r="BR110" s="469">
        <v>-3.1033818659501537E-6</v>
      </c>
      <c r="BS110" s="324">
        <v>-543.87</v>
      </c>
      <c r="BT110" s="469">
        <v>-3.5419307691342476E-6</v>
      </c>
      <c r="BU110" s="324">
        <v>-365.94</v>
      </c>
      <c r="BV110" s="469">
        <v>-2.0383457147393154E-6</v>
      </c>
      <c r="BW110" s="324">
        <v>-421.56999999999994</v>
      </c>
      <c r="BX110" s="469">
        <v>-2.2002446919590405E-6</v>
      </c>
      <c r="BY110" s="324">
        <v>-365.17</v>
      </c>
      <c r="BZ110" s="469">
        <v>-1.6845884523380116E-6</v>
      </c>
      <c r="CA110" s="324">
        <v>-361.9</v>
      </c>
      <c r="CB110" s="469">
        <v>-2.5448275114112609E-6</v>
      </c>
      <c r="CC110" s="324">
        <v>-10080.5</v>
      </c>
      <c r="CD110" s="469">
        <v>-4.8523226605846786E-6</v>
      </c>
    </row>
    <row r="111" spans="1:82" s="342" customFormat="1" ht="14" thickBot="1">
      <c r="A111" s="243" t="s">
        <v>138</v>
      </c>
      <c r="B111" s="2038"/>
      <c r="C111" s="2078">
        <v>9160656.9200000018</v>
      </c>
      <c r="D111" s="2077">
        <v>6.5292103143352737E-2</v>
      </c>
      <c r="E111" s="2076">
        <v>11861360.720000001</v>
      </c>
      <c r="F111" s="2077">
        <v>5.014973654923361E-3</v>
      </c>
      <c r="G111" s="2038"/>
      <c r="H111" s="2078">
        <v>310482.61</v>
      </c>
      <c r="I111" s="2077">
        <v>2.1832679959733988E-3</v>
      </c>
      <c r="J111" s="2078">
        <v>3059351.9799999977</v>
      </c>
      <c r="K111" s="2077">
        <v>1.4726415296124789E-3</v>
      </c>
      <c r="L111" s="2038"/>
      <c r="M111" s="2078">
        <v>-8850174.3100000024</v>
      </c>
      <c r="N111" s="2077">
        <v>-0.96610694923830864</v>
      </c>
      <c r="O111" s="2078">
        <v>-8802008.7400000021</v>
      </c>
      <c r="P111" s="2077">
        <v>-0.74207411339902341</v>
      </c>
      <c r="Q111" s="2038"/>
      <c r="R111" s="2078">
        <v>9487580.292689966</v>
      </c>
      <c r="S111" s="2077">
        <v>6.529210314335275E-2</v>
      </c>
      <c r="T111" s="2078">
        <v>12284666.175617332</v>
      </c>
      <c r="U111" s="2077" t="s">
        <v>220</v>
      </c>
      <c r="V111" s="2038"/>
      <c r="W111" s="2078">
        <v>-9177097.6826899648</v>
      </c>
      <c r="X111" s="2077" t="s">
        <v>220</v>
      </c>
      <c r="Y111" s="2078">
        <v>-9225314.1956173349</v>
      </c>
      <c r="Z111" s="2077" t="s">
        <v>220</v>
      </c>
      <c r="AA111" s="2017"/>
      <c r="AB111" s="386">
        <v>364343.31000000011</v>
      </c>
      <c r="AC111" s="2059">
        <v>2.0765730916664626E-3</v>
      </c>
      <c r="AD111" s="386">
        <v>533295.18999999971</v>
      </c>
      <c r="AE111" s="2059">
        <v>3.1295057794835895E-3</v>
      </c>
      <c r="AF111" s="386">
        <v>128523.62999999982</v>
      </c>
      <c r="AG111" s="2059">
        <v>6.5788609480097197E-4</v>
      </c>
      <c r="AH111" s="386">
        <v>157424.92999999996</v>
      </c>
      <c r="AI111" s="2059">
        <v>7.8108843334554075E-4</v>
      </c>
      <c r="AJ111" s="386">
        <v>198673.26999999984</v>
      </c>
      <c r="AK111" s="2059">
        <v>1.0993555907315865E-3</v>
      </c>
      <c r="AL111" s="386">
        <v>251648.84999999966</v>
      </c>
      <c r="AM111" s="2059">
        <v>1.4083646356372905E-3</v>
      </c>
      <c r="AN111" s="386">
        <v>169315.73000000024</v>
      </c>
      <c r="AO111" s="2059">
        <v>7.8257029113919555E-4</v>
      </c>
      <c r="AP111" s="386">
        <v>304787.71000000037</v>
      </c>
      <c r="AQ111" s="2059">
        <v>1.6778559524583065E-3</v>
      </c>
      <c r="AR111" s="386">
        <v>105770.30999999947</v>
      </c>
      <c r="AS111" s="2059">
        <v>5.8753368311303543E-4</v>
      </c>
      <c r="AT111" s="386">
        <v>169524.20999999979</v>
      </c>
      <c r="AU111" s="2059">
        <v>5.6961992194281771E-4</v>
      </c>
      <c r="AV111" s="386">
        <v>317396.65999999992</v>
      </c>
      <c r="AW111" s="2059">
        <v>1.2846182099219279E-3</v>
      </c>
      <c r="AX111" s="386">
        <v>9160656.9200000018</v>
      </c>
      <c r="AY111" s="2059">
        <v>6.5292103143352737E-2</v>
      </c>
      <c r="AZ111" s="386">
        <v>11861360.720000001</v>
      </c>
      <c r="BA111" s="2059">
        <v>5.0149736549233619E-3</v>
      </c>
      <c r="BC111" s="2078">
        <v>3059351.9799999977</v>
      </c>
      <c r="BE111" s="386">
        <v>271039.69000000012</v>
      </c>
      <c r="BF111" s="2059">
        <v>1.3547729675632161E-3</v>
      </c>
      <c r="BG111" s="386">
        <v>448725.88999999996</v>
      </c>
      <c r="BH111" s="2059">
        <v>2.6809908723486931E-3</v>
      </c>
      <c r="BI111" s="386">
        <v>348537.49999999924</v>
      </c>
      <c r="BJ111" s="2059">
        <v>2.4021320910573569E-3</v>
      </c>
      <c r="BK111" s="386">
        <v>219065.28</v>
      </c>
      <c r="BL111" s="2059">
        <v>1.1750535515147014E-3</v>
      </c>
      <c r="BM111" s="386">
        <v>202137.38999999952</v>
      </c>
      <c r="BN111" s="2059">
        <v>9.8413079034088014E-4</v>
      </c>
      <c r="BO111" s="386">
        <v>201586.70999999944</v>
      </c>
      <c r="BP111" s="2059">
        <v>1.649102457457765E-3</v>
      </c>
      <c r="BQ111" s="386">
        <v>218384.23000000033</v>
      </c>
      <c r="BR111" s="2059">
        <v>1.3061394911954374E-3</v>
      </c>
      <c r="BS111" s="386">
        <v>197923.33999999997</v>
      </c>
      <c r="BT111" s="2059">
        <v>1.2889675250994154E-3</v>
      </c>
      <c r="BU111" s="386">
        <v>230641.03999999998</v>
      </c>
      <c r="BV111" s="2059">
        <v>1.2847083552686752E-3</v>
      </c>
      <c r="BW111" s="386">
        <v>168539.84999999945</v>
      </c>
      <c r="BX111" s="2059">
        <v>8.7963780711642606E-4</v>
      </c>
      <c r="BY111" s="386">
        <v>242288.4500000001</v>
      </c>
      <c r="BZ111" s="2059">
        <v>1.1177159268419528E-3</v>
      </c>
      <c r="CA111" s="386">
        <v>310482.61</v>
      </c>
      <c r="CB111" s="2059">
        <v>2.1832679959733988E-3</v>
      </c>
      <c r="CC111" s="386">
        <v>3059351.9799999981</v>
      </c>
      <c r="CD111" s="2059">
        <v>1.4726415296124791E-3</v>
      </c>
    </row>
    <row r="112" spans="1:82">
      <c r="A112" s="2082"/>
      <c r="B112" s="2027"/>
      <c r="C112" s="2083"/>
      <c r="D112" s="2084"/>
      <c r="E112" s="2083"/>
      <c r="F112" s="2084"/>
      <c r="G112" s="2027"/>
      <c r="H112" s="2048"/>
      <c r="I112" s="2084"/>
      <c r="J112" s="2048"/>
      <c r="K112" s="2084"/>
      <c r="L112" s="2027"/>
      <c r="M112" s="2049"/>
      <c r="N112" s="2050"/>
      <c r="O112" s="2049"/>
      <c r="P112" s="2050"/>
      <c r="Q112" s="2027"/>
      <c r="R112" s="2049"/>
      <c r="S112" s="2050"/>
      <c r="T112" s="2049"/>
      <c r="U112" s="2050"/>
      <c r="V112" s="2027"/>
      <c r="W112" s="2049"/>
      <c r="X112" s="2050"/>
      <c r="Y112" s="2049"/>
      <c r="Z112" s="2050"/>
      <c r="AA112" s="2017"/>
      <c r="AC112" s="469"/>
      <c r="AE112" s="469"/>
      <c r="AG112" s="469"/>
      <c r="AI112" s="469"/>
      <c r="AK112" s="469"/>
      <c r="AM112" s="469"/>
      <c r="AO112" s="469"/>
      <c r="AQ112" s="469"/>
      <c r="AS112" s="469"/>
      <c r="AU112" s="469"/>
      <c r="AW112" s="469"/>
      <c r="AY112" s="469"/>
      <c r="AZ112" s="324">
        <v>0</v>
      </c>
      <c r="BA112" s="469"/>
      <c r="BC112" s="2049"/>
      <c r="BF112" s="469"/>
      <c r="BH112" s="469"/>
      <c r="BJ112" s="469"/>
      <c r="BL112" s="469"/>
      <c r="BN112" s="469"/>
      <c r="BP112" s="469"/>
      <c r="BR112" s="469"/>
      <c r="BT112" s="469"/>
      <c r="BV112" s="469"/>
      <c r="BX112" s="469"/>
      <c r="BZ112" s="469"/>
      <c r="CB112" s="469"/>
      <c r="CC112" s="324">
        <v>0</v>
      </c>
      <c r="CD112" s="469"/>
    </row>
    <row r="113" spans="1:82">
      <c r="A113" s="2066" t="s">
        <v>206</v>
      </c>
      <c r="B113" s="1912"/>
      <c r="C113" s="2067">
        <v>35663870.423999995</v>
      </c>
      <c r="D113" s="2068">
        <v>0.25419237141510309</v>
      </c>
      <c r="E113" s="2067">
        <v>640927844.95800006</v>
      </c>
      <c r="F113" s="2068">
        <v>0.27098377100626397</v>
      </c>
      <c r="G113" s="2046"/>
      <c r="H113" s="2067">
        <v>12593968.169999991</v>
      </c>
      <c r="I113" s="2068">
        <v>8.8558929750908288E-2</v>
      </c>
      <c r="J113" s="2067">
        <v>392064985.65000015</v>
      </c>
      <c r="K113" s="2068">
        <v>0.1887233583940581</v>
      </c>
      <c r="L113" s="2046"/>
      <c r="M113" s="2067">
        <v>-23069902.254000004</v>
      </c>
      <c r="N113" s="2068">
        <v>-0.64687040356884873</v>
      </c>
      <c r="O113" s="2067">
        <v>-248862859.30799991</v>
      </c>
      <c r="P113" s="2068">
        <v>-0.3882852980499043</v>
      </c>
      <c r="Q113" s="2046"/>
      <c r="R113" s="2067">
        <v>36936634.255678549</v>
      </c>
      <c r="S113" s="2068">
        <v>0.25419237141510309</v>
      </c>
      <c r="T113" s="2067">
        <v>663801127.36060953</v>
      </c>
      <c r="U113" s="2068" t="s">
        <v>220</v>
      </c>
      <c r="V113" s="2046"/>
      <c r="W113" s="2067">
        <v>-24342666.085678559</v>
      </c>
      <c r="X113" s="2068" t="s">
        <v>220</v>
      </c>
      <c r="Y113" s="2067">
        <v>-271736141.71060938</v>
      </c>
      <c r="Z113" s="2068" t="s">
        <v>220</v>
      </c>
      <c r="AA113" s="2017"/>
      <c r="AB113" s="386">
        <v>48778813.084000021</v>
      </c>
      <c r="AC113" s="2059">
        <v>0.27801463046943936</v>
      </c>
      <c r="AD113" s="386">
        <v>41164603.084000006</v>
      </c>
      <c r="AE113" s="2059">
        <v>0.24156389496317432</v>
      </c>
      <c r="AF113" s="386">
        <v>51131082.003999993</v>
      </c>
      <c r="AG113" s="2059">
        <v>0.26172951901965313</v>
      </c>
      <c r="AH113" s="386">
        <v>62347614.403999954</v>
      </c>
      <c r="AI113" s="2059">
        <v>0.30934744870238917</v>
      </c>
      <c r="AJ113" s="386">
        <v>44505700.284000017</v>
      </c>
      <c r="AK113" s="2059">
        <v>0.24627163194444734</v>
      </c>
      <c r="AL113" s="386">
        <v>45563212.383999974</v>
      </c>
      <c r="AM113" s="2059">
        <v>0.25499666303921792</v>
      </c>
      <c r="AN113" s="386">
        <v>59582544.273999937</v>
      </c>
      <c r="AO113" s="2059">
        <v>0.27538805177355979</v>
      </c>
      <c r="AP113" s="386">
        <v>56967423.133999974</v>
      </c>
      <c r="AQ113" s="2059">
        <v>0.31360559125429555</v>
      </c>
      <c r="AR113" s="386">
        <v>42940772.033999979</v>
      </c>
      <c r="AS113" s="2059">
        <v>0.23852771112095034</v>
      </c>
      <c r="AT113" s="386">
        <v>82366531.843999878</v>
      </c>
      <c r="AU113" s="2059">
        <v>0.27676057266203974</v>
      </c>
      <c r="AV113" s="386">
        <v>69915678.003999993</v>
      </c>
      <c r="AW113" s="2059">
        <v>0.28297384453565577</v>
      </c>
      <c r="AX113" s="386">
        <v>35663870.42400001</v>
      </c>
      <c r="AY113" s="2059">
        <v>0.2541923714151032</v>
      </c>
      <c r="AZ113" s="386">
        <v>640927844.95799971</v>
      </c>
      <c r="BA113" s="2059">
        <v>0.27098377100626392</v>
      </c>
      <c r="BC113" s="2067">
        <v>392064985.65000015</v>
      </c>
      <c r="BE113" s="386">
        <v>52342200.549999952</v>
      </c>
      <c r="BF113" s="2059">
        <v>0.26162883512710783</v>
      </c>
      <c r="BG113" s="386">
        <v>39810394.060000032</v>
      </c>
      <c r="BH113" s="2059">
        <v>0.23785412314735113</v>
      </c>
      <c r="BI113" s="386">
        <v>26091817.630000006</v>
      </c>
      <c r="BJ113" s="2059">
        <v>0.17982567856554679</v>
      </c>
      <c r="BK113" s="386">
        <v>40018404.050000019</v>
      </c>
      <c r="BL113" s="2059">
        <v>0.21465641568076346</v>
      </c>
      <c r="BM113" s="386">
        <v>42731419.279999986</v>
      </c>
      <c r="BN113" s="2059">
        <v>0.20804318007872769</v>
      </c>
      <c r="BO113" s="386">
        <v>19404570.480000015</v>
      </c>
      <c r="BP113" s="2059">
        <v>0.15874124273609366</v>
      </c>
      <c r="BQ113" s="386">
        <v>36561548.649999984</v>
      </c>
      <c r="BR113" s="2059">
        <v>0.21867184526569586</v>
      </c>
      <c r="BS113" s="386">
        <v>28489065.470000032</v>
      </c>
      <c r="BT113" s="2059">
        <v>0.1855338547301251</v>
      </c>
      <c r="BU113" s="386">
        <v>28061340.789999992</v>
      </c>
      <c r="BV113" s="2059">
        <v>0.156306262636323</v>
      </c>
      <c r="BW113" s="386">
        <v>40630187.390000023</v>
      </c>
      <c r="BX113" s="2059">
        <v>0.21205577754144911</v>
      </c>
      <c r="BY113" s="386">
        <v>25330069.129999906</v>
      </c>
      <c r="BZ113" s="2059">
        <v>0.1168517182499148</v>
      </c>
      <c r="CA113" s="386">
        <v>12593968.169999991</v>
      </c>
      <c r="CB113" s="2059">
        <v>8.8558929750908288E-2</v>
      </c>
      <c r="CC113" s="386">
        <v>392064985.65000004</v>
      </c>
      <c r="CD113" s="2059">
        <v>0.18872335839405804</v>
      </c>
    </row>
    <row r="114" spans="1:82">
      <c r="A114" s="2085"/>
      <c r="B114" s="2027"/>
      <c r="C114" s="2049"/>
      <c r="D114" s="2086"/>
      <c r="E114" s="2049"/>
      <c r="F114" s="2086"/>
      <c r="G114" s="2027"/>
      <c r="H114" s="2087"/>
      <c r="I114" s="2086"/>
      <c r="J114" s="2048"/>
      <c r="K114" s="2086"/>
      <c r="L114" s="2027"/>
      <c r="M114" s="2049"/>
      <c r="N114" s="2050"/>
      <c r="O114" s="2049"/>
      <c r="P114" s="2050"/>
      <c r="Q114" s="2027"/>
      <c r="R114" s="2049"/>
      <c r="S114" s="2050"/>
      <c r="T114" s="2049"/>
      <c r="U114" s="2050"/>
      <c r="V114" s="2027"/>
      <c r="W114" s="2049"/>
      <c r="X114" s="2050"/>
      <c r="Y114" s="2049"/>
      <c r="Z114" s="2050"/>
      <c r="AA114" s="2017"/>
      <c r="AC114" s="469"/>
      <c r="AE114" s="469"/>
      <c r="AG114" s="469"/>
      <c r="AI114" s="469"/>
      <c r="AK114" s="469"/>
      <c r="AM114" s="469"/>
      <c r="AO114" s="469"/>
      <c r="AQ114" s="469"/>
      <c r="AS114" s="469"/>
      <c r="AU114" s="469"/>
      <c r="AW114" s="469"/>
      <c r="AY114" s="469"/>
      <c r="AZ114" s="324">
        <v>0</v>
      </c>
      <c r="BA114" s="469"/>
      <c r="BC114" s="2049"/>
      <c r="BF114" s="469"/>
      <c r="BH114" s="469"/>
      <c r="BJ114" s="469"/>
      <c r="BL114" s="469"/>
      <c r="BN114" s="469"/>
      <c r="BP114" s="469"/>
      <c r="BR114" s="469"/>
      <c r="BT114" s="469"/>
      <c r="BV114" s="469"/>
      <c r="BX114" s="469"/>
      <c r="BZ114" s="469"/>
      <c r="CB114" s="469"/>
      <c r="CC114" s="324">
        <v>0</v>
      </c>
      <c r="CD114" s="469"/>
    </row>
    <row r="115" spans="1:82">
      <c r="A115" s="2061" t="s">
        <v>140</v>
      </c>
      <c r="B115" s="2046"/>
      <c r="C115" s="2044">
        <v>11027103.109999999</v>
      </c>
      <c r="D115" s="786">
        <v>7.8595100757305261E-2</v>
      </c>
      <c r="E115" s="2044">
        <v>194873821.68000001</v>
      </c>
      <c r="F115" s="786">
        <v>8.2392493140486231E-2</v>
      </c>
      <c r="G115" s="2046"/>
      <c r="H115" s="2044">
        <v>3851075.86</v>
      </c>
      <c r="I115" s="786">
        <v>2.7080198389222938E-2</v>
      </c>
      <c r="J115" s="2044">
        <v>116764979.19999999</v>
      </c>
      <c r="K115" s="786">
        <v>5.6205679731646113E-2</v>
      </c>
      <c r="L115" s="2046"/>
      <c r="M115" s="2044">
        <v>-7176027.25</v>
      </c>
      <c r="N115" s="786">
        <v>-0.65076268702814377</v>
      </c>
      <c r="O115" s="2044">
        <v>-78108842.480000019</v>
      </c>
      <c r="P115" s="786">
        <v>-0.40081752288032624</v>
      </c>
      <c r="Q115" s="2046"/>
      <c r="R115" s="2044">
        <v>11420635.775965311</v>
      </c>
      <c r="S115" s="786">
        <v>7.8595100757305247E-2</v>
      </c>
      <c r="T115" s="2044">
        <v>201828432.86006898</v>
      </c>
      <c r="U115" s="786" t="s">
        <v>220</v>
      </c>
      <c r="V115" s="2046"/>
      <c r="W115" s="2044">
        <v>-7569559.9159653112</v>
      </c>
      <c r="X115" s="786" t="s">
        <v>220</v>
      </c>
      <c r="Y115" s="2044">
        <v>-85063453.660068989</v>
      </c>
      <c r="Z115" s="786" t="s">
        <v>220</v>
      </c>
      <c r="AA115" s="2017"/>
      <c r="AB115" s="324">
        <v>15845459.699999999</v>
      </c>
      <c r="AC115" s="469">
        <v>9.0311127815425857E-2</v>
      </c>
      <c r="AD115" s="324">
        <v>12285576.24</v>
      </c>
      <c r="AE115" s="469">
        <v>7.209474709000524E-2</v>
      </c>
      <c r="AF115" s="324">
        <v>14708603.6</v>
      </c>
      <c r="AG115" s="469">
        <v>7.529032429584763E-2</v>
      </c>
      <c r="AH115" s="324">
        <v>18637554.520000003</v>
      </c>
      <c r="AI115" s="469">
        <v>9.2473144256242701E-2</v>
      </c>
      <c r="AJ115" s="324">
        <v>13820445.389999999</v>
      </c>
      <c r="AK115" s="469">
        <v>7.6475229435228456E-2</v>
      </c>
      <c r="AL115" s="324">
        <v>14133267</v>
      </c>
      <c r="AM115" s="469">
        <v>7.9097494102673499E-2</v>
      </c>
      <c r="AN115" s="324">
        <v>18068015.259999998</v>
      </c>
      <c r="AO115" s="469">
        <v>8.3509618169118768E-2</v>
      </c>
      <c r="AP115" s="324">
        <v>16587489.559999999</v>
      </c>
      <c r="AQ115" s="469">
        <v>9.1314108743380681E-2</v>
      </c>
      <c r="AR115" s="324">
        <v>13482915.109999999</v>
      </c>
      <c r="AS115" s="469">
        <v>7.4894994386219882E-2</v>
      </c>
      <c r="AT115" s="324">
        <v>25075068.91</v>
      </c>
      <c r="AU115" s="469">
        <v>8.4254979245884667E-2</v>
      </c>
      <c r="AV115" s="324">
        <v>21202323.280000001</v>
      </c>
      <c r="AW115" s="469">
        <v>8.5813412712470338E-2</v>
      </c>
      <c r="AX115" s="324">
        <v>11027103.109999999</v>
      </c>
      <c r="AY115" s="469">
        <v>7.8595100757305261E-2</v>
      </c>
      <c r="AZ115" s="324">
        <v>194873821.68000001</v>
      </c>
      <c r="BA115" s="469">
        <v>8.2392493140486245E-2</v>
      </c>
      <c r="BC115" s="2044">
        <v>116764979.19999999</v>
      </c>
      <c r="BE115" s="324">
        <v>17377924.009999998</v>
      </c>
      <c r="BF115" s="469">
        <v>8.6862339907176525E-2</v>
      </c>
      <c r="BG115" s="324">
        <v>12307394.549999999</v>
      </c>
      <c r="BH115" s="469">
        <v>7.3532669244790072E-2</v>
      </c>
      <c r="BI115" s="324">
        <v>6167878.1600000001</v>
      </c>
      <c r="BJ115" s="469">
        <v>4.2509222284166946E-2</v>
      </c>
      <c r="BK115" s="324">
        <v>12242565.01</v>
      </c>
      <c r="BL115" s="469">
        <v>6.5668413975277673E-2</v>
      </c>
      <c r="BM115" s="324">
        <v>11684817.139999999</v>
      </c>
      <c r="BN115" s="469">
        <v>5.6888972035192935E-2</v>
      </c>
      <c r="BO115" s="324">
        <v>6030469.1800000006</v>
      </c>
      <c r="BP115" s="469">
        <v>4.9332922514392648E-2</v>
      </c>
      <c r="BQ115" s="324">
        <v>9272991.2500000019</v>
      </c>
      <c r="BR115" s="469">
        <v>5.546105629117417E-2</v>
      </c>
      <c r="BS115" s="324">
        <v>8079521.9899999993</v>
      </c>
      <c r="BT115" s="469">
        <v>5.2617551135892331E-2</v>
      </c>
      <c r="BU115" s="324">
        <v>7693714.0499999998</v>
      </c>
      <c r="BV115" s="469">
        <v>4.2855246937331705E-2</v>
      </c>
      <c r="BW115" s="324">
        <v>19153711.73</v>
      </c>
      <c r="BX115" s="469">
        <v>9.9966441077984955E-2</v>
      </c>
      <c r="BY115" s="324">
        <v>2902916.27</v>
      </c>
      <c r="BZ115" s="469">
        <v>1.339162370004692E-2</v>
      </c>
      <c r="CA115" s="324">
        <v>3851075.86</v>
      </c>
      <c r="CB115" s="469">
        <v>2.7080198389222938E-2</v>
      </c>
      <c r="CC115" s="324">
        <v>116764979.19999999</v>
      </c>
      <c r="CD115" s="469">
        <v>5.6205679731646113E-2</v>
      </c>
    </row>
    <row r="116" spans="1:82" ht="15">
      <c r="A116" s="2088" t="s">
        <v>207</v>
      </c>
      <c r="B116" s="2046"/>
      <c r="C116" s="2044">
        <v>517117.69</v>
      </c>
      <c r="D116" s="786">
        <v>3.6857292929525303E-3</v>
      </c>
      <c r="E116" s="2044">
        <v>6345857.21</v>
      </c>
      <c r="F116" s="786">
        <v>2.6830232616056431E-3</v>
      </c>
      <c r="G116" s="2046"/>
      <c r="H116" s="2044">
        <v>199933.29</v>
      </c>
      <c r="I116" s="786">
        <v>1.4059014557584028E-3</v>
      </c>
      <c r="J116" s="2044">
        <v>8712504</v>
      </c>
      <c r="K116" s="786">
        <v>4.1938277456112947E-3</v>
      </c>
      <c r="L116" s="2046"/>
      <c r="M116" s="2057">
        <v>-317184.40000000002</v>
      </c>
      <c r="N116" s="786">
        <v>-0.61336985010124101</v>
      </c>
      <c r="O116" s="2057">
        <v>2366646.79</v>
      </c>
      <c r="P116" s="786">
        <v>0.37294359322654852</v>
      </c>
      <c r="Q116" s="2046"/>
      <c r="R116" s="2057">
        <v>535572.46467050945</v>
      </c>
      <c r="S116" s="786">
        <v>3.6857292929525303E-3</v>
      </c>
      <c r="T116" s="2057">
        <v>6572326.6717230706</v>
      </c>
      <c r="U116" s="786" t="s">
        <v>220</v>
      </c>
      <c r="V116" s="2046"/>
      <c r="W116" s="2057">
        <v>-335639.17467050941</v>
      </c>
      <c r="X116" s="786" t="s">
        <v>220</v>
      </c>
      <c r="Y116" s="2057">
        <v>2140177.3282769294</v>
      </c>
      <c r="Z116" s="786" t="s">
        <v>220</v>
      </c>
      <c r="AA116" s="2017"/>
      <c r="AB116" s="324">
        <v>783009.33000000007</v>
      </c>
      <c r="AC116" s="469">
        <v>4.4627582298733164E-3</v>
      </c>
      <c r="AD116" s="324">
        <v>279285.40999999997</v>
      </c>
      <c r="AE116" s="469">
        <v>1.6389146594786358E-3</v>
      </c>
      <c r="AF116" s="324">
        <v>364418.44000000006</v>
      </c>
      <c r="AG116" s="469">
        <v>1.8653832323679521E-3</v>
      </c>
      <c r="AH116" s="324">
        <v>467018.17</v>
      </c>
      <c r="AI116" s="469">
        <v>2.3171837570402699E-3</v>
      </c>
      <c r="AJ116" s="324">
        <v>490796.13</v>
      </c>
      <c r="AK116" s="469">
        <v>2.7158131007000937E-3</v>
      </c>
      <c r="AL116" s="324">
        <v>-325783.01</v>
      </c>
      <c r="AM116" s="469">
        <v>-1.823259952014366E-3</v>
      </c>
      <c r="AN116" s="324">
        <v>529223.77</v>
      </c>
      <c r="AO116" s="469">
        <v>2.4460503449188218E-3</v>
      </c>
      <c r="AP116" s="324">
        <v>166118.85999999999</v>
      </c>
      <c r="AQ116" s="469">
        <v>9.1448411114276125E-4</v>
      </c>
      <c r="AR116" s="324">
        <v>205505.02000000002</v>
      </c>
      <c r="AS116" s="469">
        <v>1.1415407716855385E-3</v>
      </c>
      <c r="AT116" s="324">
        <v>1615232.98</v>
      </c>
      <c r="AU116" s="469">
        <v>5.4273598088855042E-3</v>
      </c>
      <c r="AV116" s="324">
        <v>1253914.4200000002</v>
      </c>
      <c r="AW116" s="469">
        <v>5.0750417399341666E-3</v>
      </c>
      <c r="AX116" s="324">
        <v>517117.69</v>
      </c>
      <c r="AY116" s="469">
        <v>3.6857292929525303E-3</v>
      </c>
      <c r="AZ116" s="324">
        <v>6345857.21</v>
      </c>
      <c r="BA116" s="469">
        <v>2.6830232616056435E-3</v>
      </c>
      <c r="BC116" s="2057">
        <v>8712504</v>
      </c>
      <c r="BE116" s="324">
        <v>1309699.67</v>
      </c>
      <c r="BF116" s="469">
        <v>6.5464423625280271E-3</v>
      </c>
      <c r="BG116" s="324">
        <v>343989.83999999997</v>
      </c>
      <c r="BH116" s="469">
        <v>2.0552271258979229E-3</v>
      </c>
      <c r="BI116" s="324">
        <v>880517.73</v>
      </c>
      <c r="BJ116" s="469">
        <v>6.0685576042118329E-3</v>
      </c>
      <c r="BK116" s="324">
        <v>349346.66</v>
      </c>
      <c r="BL116" s="469">
        <v>1.8738753742391257E-3</v>
      </c>
      <c r="BM116" s="324">
        <v>3700913.99</v>
      </c>
      <c r="BN116" s="469">
        <v>1.8018355782482048E-2</v>
      </c>
      <c r="BO116" s="324">
        <v>136127.73000000001</v>
      </c>
      <c r="BP116" s="469">
        <v>1.113608005563203E-3</v>
      </c>
      <c r="BQ116" s="324">
        <v>234298.74999999994</v>
      </c>
      <c r="BR116" s="469">
        <v>1.4013230264507948E-3</v>
      </c>
      <c r="BS116" s="324">
        <v>-123372.00000000001</v>
      </c>
      <c r="BT116" s="469">
        <v>-8.0345502206341664E-4</v>
      </c>
      <c r="BU116" s="324">
        <v>-111875.99</v>
      </c>
      <c r="BV116" s="469">
        <v>-6.2316758156724737E-4</v>
      </c>
      <c r="BW116" s="324">
        <v>1835307.58</v>
      </c>
      <c r="BX116" s="469">
        <v>9.5787787579931991E-3</v>
      </c>
      <c r="BY116" s="324">
        <v>-42383.250000000015</v>
      </c>
      <c r="BZ116" s="469">
        <v>-1.9552080817853345E-4</v>
      </c>
      <c r="CA116" s="324">
        <v>199933.29</v>
      </c>
      <c r="CB116" s="469">
        <v>1.4059014557584028E-3</v>
      </c>
      <c r="CC116" s="324">
        <v>8712504</v>
      </c>
      <c r="CD116" s="469">
        <v>4.1938277456112947E-3</v>
      </c>
    </row>
    <row r="117" spans="1:82" ht="14">
      <c r="A117" s="2089"/>
      <c r="B117" s="2027"/>
      <c r="C117" s="422"/>
      <c r="D117" s="2047"/>
      <c r="E117" s="422"/>
      <c r="F117" s="2047"/>
      <c r="G117" s="2027"/>
      <c r="H117" s="2090"/>
      <c r="I117" s="2047"/>
      <c r="J117" s="2090"/>
      <c r="K117" s="2047"/>
      <c r="L117" s="2027"/>
      <c r="M117" s="2049"/>
      <c r="N117" s="2050"/>
      <c r="O117" s="2049"/>
      <c r="P117" s="2050"/>
      <c r="Q117" s="2027"/>
      <c r="R117" s="2049"/>
      <c r="S117" s="2050"/>
      <c r="T117" s="2049"/>
      <c r="U117" s="2050"/>
      <c r="V117" s="2027"/>
      <c r="W117" s="2049"/>
      <c r="X117" s="2050"/>
      <c r="Y117" s="2049"/>
      <c r="Z117" s="2050"/>
      <c r="AA117" s="2017"/>
      <c r="AC117" s="469"/>
      <c r="AE117" s="469"/>
      <c r="AG117" s="469"/>
      <c r="AI117" s="469"/>
      <c r="AK117" s="469"/>
      <c r="AM117" s="469"/>
      <c r="AO117" s="469"/>
      <c r="AQ117" s="469"/>
      <c r="AS117" s="469"/>
      <c r="AU117" s="469"/>
      <c r="AW117" s="469"/>
      <c r="AY117" s="469"/>
      <c r="AZ117" s="324">
        <v>0</v>
      </c>
      <c r="BA117" s="469"/>
      <c r="BC117" s="2049"/>
      <c r="BF117" s="469"/>
      <c r="BH117" s="469"/>
      <c r="BJ117" s="469"/>
      <c r="BL117" s="469"/>
      <c r="BN117" s="469"/>
      <c r="BP117" s="469"/>
      <c r="BR117" s="469"/>
      <c r="BT117" s="469"/>
      <c r="BV117" s="469"/>
      <c r="BX117" s="469"/>
      <c r="BZ117" s="469"/>
      <c r="CB117" s="469"/>
      <c r="CC117" s="324">
        <v>0</v>
      </c>
      <c r="CD117" s="469"/>
    </row>
    <row r="118" spans="1:82" s="548" customFormat="1" ht="30" customHeight="1">
      <c r="A118" s="2091" t="s">
        <v>208</v>
      </c>
      <c r="B118" s="2092"/>
      <c r="C118" s="2093">
        <v>24119649.623999994</v>
      </c>
      <c r="D118" s="2094">
        <v>0.17191154136484532</v>
      </c>
      <c r="E118" s="2093">
        <v>439708166.06800008</v>
      </c>
      <c r="F118" s="2094">
        <v>0.18590825460417212</v>
      </c>
      <c r="G118" s="2092"/>
      <c r="H118" s="2095">
        <v>8542959.0199999921</v>
      </c>
      <c r="I118" s="2096">
        <v>6.007282990592696E-2</v>
      </c>
      <c r="J118" s="2095">
        <v>266587502.45000017</v>
      </c>
      <c r="K118" s="2096">
        <v>0.12832385091680068</v>
      </c>
      <c r="L118" s="2097"/>
      <c r="M118" s="2093">
        <v>-15576690.604000002</v>
      </c>
      <c r="N118" s="2094">
        <v>-0.64580915754682378</v>
      </c>
      <c r="O118" s="2098">
        <v>-173120663.61799991</v>
      </c>
      <c r="P118" s="2099">
        <v>-0.39371719012202089</v>
      </c>
      <c r="Q118" s="2097"/>
      <c r="R118" s="2093">
        <v>24980426.01504273</v>
      </c>
      <c r="S118" s="2094">
        <v>0.17191154136484529</v>
      </c>
      <c r="T118" s="2098">
        <v>455400367.82881749</v>
      </c>
      <c r="U118" s="2094" t="s">
        <v>220</v>
      </c>
      <c r="V118" s="2097"/>
      <c r="W118" s="2093">
        <v>-16437466.995042738</v>
      </c>
      <c r="X118" s="2094" t="s">
        <v>220</v>
      </c>
      <c r="Y118" s="2098">
        <v>-188812865.37881732</v>
      </c>
      <c r="Z118" s="2099" t="s">
        <v>220</v>
      </c>
      <c r="AA118" s="2017"/>
      <c r="AB118" s="2100">
        <v>32150344.05400002</v>
      </c>
      <c r="AC118" s="2101">
        <v>0.18324074442414015</v>
      </c>
      <c r="AD118" s="2100">
        <v>28599741.434000004</v>
      </c>
      <c r="AE118" s="2101">
        <v>0.16783023321369042</v>
      </c>
      <c r="AF118" s="2100">
        <v>36058059.963999994</v>
      </c>
      <c r="AG118" s="2101">
        <v>0.18457381149143753</v>
      </c>
      <c r="AH118" s="2100">
        <v>43243041.713999949</v>
      </c>
      <c r="AI118" s="2101">
        <v>0.21455712068910621</v>
      </c>
      <c r="AJ118" s="2100">
        <v>30194458.764000017</v>
      </c>
      <c r="AK118" s="2101">
        <v>0.16708058940851878</v>
      </c>
      <c r="AL118" s="2100">
        <v>31755728.393999975</v>
      </c>
      <c r="AM118" s="2101">
        <v>0.17772242888855877</v>
      </c>
      <c r="AN118" s="2100">
        <v>40985305.243999936</v>
      </c>
      <c r="AO118" s="2101">
        <v>0.18943238325952222</v>
      </c>
      <c r="AP118" s="2100">
        <v>40213814.713999972</v>
      </c>
      <c r="AQ118" s="2101">
        <v>0.22137699839977207</v>
      </c>
      <c r="AR118" s="2100">
        <v>29252351.903999981</v>
      </c>
      <c r="AS118" s="2101">
        <v>0.16249117596304491</v>
      </c>
      <c r="AT118" s="2100">
        <v>55676229.953999884</v>
      </c>
      <c r="AU118" s="2101">
        <v>0.18707823360726958</v>
      </c>
      <c r="AV118" s="2100">
        <v>47459440.30399999</v>
      </c>
      <c r="AW118" s="2101">
        <v>0.19208539008325129</v>
      </c>
      <c r="AX118" s="2100">
        <v>24119649.624000009</v>
      </c>
      <c r="AY118" s="2101">
        <v>0.17191154136484543</v>
      </c>
      <c r="AZ118" s="2100">
        <v>439708166.06799978</v>
      </c>
      <c r="BA118" s="2101">
        <v>0.18590825460417204</v>
      </c>
      <c r="BC118" s="2098">
        <v>266587502.45000017</v>
      </c>
      <c r="BE118" s="2100">
        <v>33654576.869999953</v>
      </c>
      <c r="BF118" s="2101">
        <v>0.16822005285740327</v>
      </c>
      <c r="BG118" s="2100">
        <v>27159009.670000035</v>
      </c>
      <c r="BH118" s="2101">
        <v>0.16226622677666314</v>
      </c>
      <c r="BI118" s="2100">
        <v>19043421.740000006</v>
      </c>
      <c r="BJ118" s="2101">
        <v>0.13124789867716802</v>
      </c>
      <c r="BK118" s="2100">
        <v>27426492.380000021</v>
      </c>
      <c r="BL118" s="2101">
        <v>0.14711412633124665</v>
      </c>
      <c r="BM118" s="2100">
        <v>27345688.149999984</v>
      </c>
      <c r="BN118" s="2101">
        <v>0.13313585226105268</v>
      </c>
      <c r="BO118" s="2100">
        <v>13237973.570000015</v>
      </c>
      <c r="BP118" s="2101">
        <v>0.1082947122161378</v>
      </c>
      <c r="BQ118" s="2100">
        <v>27054258.649999984</v>
      </c>
      <c r="BR118" s="2101">
        <v>0.16180946594807091</v>
      </c>
      <c r="BS118" s="2100">
        <v>20532915.480000034</v>
      </c>
      <c r="BT118" s="2101">
        <v>0.1337197586162962</v>
      </c>
      <c r="BU118" s="2100">
        <v>20479502.729999989</v>
      </c>
      <c r="BV118" s="2101">
        <v>0.11407418328055853</v>
      </c>
      <c r="BW118" s="2100">
        <v>19641168.080000021</v>
      </c>
      <c r="BX118" s="2101">
        <v>0.10251055770547095</v>
      </c>
      <c r="BY118" s="2100">
        <v>22469536.109999906</v>
      </c>
      <c r="BZ118" s="2101">
        <v>0.10365561535804642</v>
      </c>
      <c r="CA118" s="2100">
        <v>8542959.0199999921</v>
      </c>
      <c r="CB118" s="2101">
        <v>6.007282990592696E-2</v>
      </c>
      <c r="CC118" s="2100">
        <v>266587502.44999993</v>
      </c>
      <c r="CD118" s="2101">
        <v>0.12832385091680057</v>
      </c>
    </row>
    <row r="119" spans="1:82" ht="42" customHeight="1">
      <c r="A119" s="472"/>
      <c r="B119" s="2027"/>
      <c r="C119" s="898">
        <v>0</v>
      </c>
      <c r="D119" s="2102"/>
      <c r="E119" s="2103">
        <v>-4.76837158203125E-7</v>
      </c>
      <c r="F119" s="2102"/>
      <c r="G119" s="2027"/>
      <c r="H119" s="2005">
        <v>0</v>
      </c>
      <c r="I119" s="2102"/>
      <c r="J119" s="2005">
        <v>-0.40000003576278687</v>
      </c>
      <c r="K119" s="2102"/>
      <c r="L119" s="2027"/>
      <c r="M119" s="2005"/>
      <c r="N119" s="473"/>
      <c r="O119" s="2104"/>
      <c r="P119" s="473"/>
      <c r="Q119" s="2027"/>
      <c r="R119" s="2005"/>
      <c r="S119" s="473"/>
      <c r="T119" s="2104"/>
      <c r="U119" s="473"/>
      <c r="V119" s="2027"/>
      <c r="W119" s="2005"/>
      <c r="X119" s="473"/>
      <c r="Y119" s="2104"/>
      <c r="Z119" s="473"/>
      <c r="AB119" s="324">
        <v>0</v>
      </c>
      <c r="AD119" s="324">
        <v>0</v>
      </c>
      <c r="AF119" s="324">
        <v>0</v>
      </c>
      <c r="AH119" s="324">
        <v>0</v>
      </c>
      <c r="AJ119" s="324">
        <v>0</v>
      </c>
      <c r="AL119" s="324">
        <v>2.9802322387695312E-8</v>
      </c>
      <c r="AN119" s="324">
        <v>6.7055225372314453E-8</v>
      </c>
      <c r="AP119" s="324">
        <v>0</v>
      </c>
      <c r="AR119" s="324">
        <v>0</v>
      </c>
      <c r="AT119" s="324">
        <v>1.1920928955078125E-7</v>
      </c>
      <c r="AV119" s="324">
        <v>0</v>
      </c>
      <c r="AX119" s="324">
        <v>0</v>
      </c>
      <c r="AZ119" s="324">
        <v>0</v>
      </c>
      <c r="BE119" s="324">
        <v>0</v>
      </c>
      <c r="BG119" s="324">
        <v>0.39999999105930328</v>
      </c>
      <c r="BI119" s="324">
        <v>0</v>
      </c>
      <c r="BK119" s="324">
        <v>-2.9802322387695312E-8</v>
      </c>
      <c r="BM119" s="324">
        <v>3.7252902984619141E-8</v>
      </c>
      <c r="BO119" s="324">
        <v>0</v>
      </c>
      <c r="BQ119" s="324">
        <v>0</v>
      </c>
      <c r="BS119" s="324">
        <v>0</v>
      </c>
      <c r="BU119" s="324">
        <v>0</v>
      </c>
      <c r="BW119" s="324">
        <v>-2.9802322387695312E-8</v>
      </c>
      <c r="BY119" s="324">
        <v>4.4703483581542969E-8</v>
      </c>
      <c r="CA119" s="324">
        <v>0</v>
      </c>
      <c r="CC119" s="324">
        <v>0.40000001341104507</v>
      </c>
    </row>
    <row r="120" spans="1:82" ht="13" customHeight="1" thickBot="1">
      <c r="B120" s="2027"/>
      <c r="F120" s="173"/>
      <c r="G120" s="2027"/>
      <c r="H120" s="949"/>
      <c r="I120" s="173"/>
      <c r="K120" s="173"/>
      <c r="L120" s="2027"/>
      <c r="M120" s="388"/>
      <c r="N120" s="2079"/>
      <c r="O120" s="388"/>
      <c r="P120" s="2079"/>
      <c r="R120" s="388"/>
      <c r="S120" s="2079"/>
      <c r="T120" s="388"/>
      <c r="U120" s="2079"/>
      <c r="W120" s="388"/>
      <c r="X120" s="2079"/>
      <c r="Y120" s="388"/>
      <c r="Z120" s="2079"/>
      <c r="AZ120" s="324"/>
    </row>
    <row r="121" spans="1:82" ht="14">
      <c r="A121" s="2105" t="s">
        <v>281</v>
      </c>
      <c r="B121" s="2027"/>
      <c r="F121" s="173"/>
      <c r="G121" s="173"/>
      <c r="I121" s="173"/>
      <c r="J121" s="2025" t="s">
        <v>199</v>
      </c>
      <c r="K121" s="2079"/>
      <c r="L121" s="2027"/>
      <c r="M121" s="388"/>
      <c r="N121" s="2079"/>
      <c r="O121" s="388"/>
      <c r="P121" s="2079"/>
      <c r="R121" s="388"/>
      <c r="S121" s="2079"/>
      <c r="T121" s="388"/>
      <c r="U121" s="2079"/>
      <c r="W121" s="388"/>
      <c r="X121" s="2079"/>
      <c r="Y121" s="388"/>
      <c r="Z121" s="2079"/>
    </row>
    <row r="122" spans="1:82">
      <c r="A122" s="2106" t="s">
        <v>282</v>
      </c>
      <c r="B122" s="2027"/>
      <c r="F122" s="173"/>
      <c r="G122" s="173"/>
      <c r="I122" s="173"/>
      <c r="J122" s="2035">
        <v>428959.49</v>
      </c>
      <c r="K122" s="2079"/>
      <c r="L122" s="2107"/>
      <c r="M122" s="2108"/>
      <c r="N122" s="2079"/>
      <c r="O122" s="388"/>
      <c r="P122" s="2079"/>
      <c r="R122" s="2108"/>
      <c r="S122" s="2079"/>
      <c r="T122" s="388"/>
      <c r="U122" s="2079"/>
      <c r="W122" s="2108"/>
      <c r="X122" s="2079"/>
      <c r="Y122" s="388"/>
      <c r="Z122" s="2079"/>
    </row>
    <row r="123" spans="1:82">
      <c r="A123" s="2061" t="s">
        <v>283</v>
      </c>
      <c r="B123" s="2027"/>
      <c r="F123" s="173"/>
      <c r="G123" s="173"/>
      <c r="I123" s="173"/>
      <c r="J123" s="2044">
        <v>300268.62</v>
      </c>
      <c r="K123" s="2079"/>
      <c r="L123" s="2027"/>
      <c r="M123" s="2109"/>
      <c r="N123" s="2079"/>
      <c r="O123" s="388"/>
      <c r="P123" s="2079"/>
      <c r="R123" s="2109"/>
      <c r="S123" s="2079"/>
      <c r="T123" s="388"/>
      <c r="U123" s="2079"/>
      <c r="W123" s="2109"/>
      <c r="X123" s="2079"/>
      <c r="Y123" s="388"/>
      <c r="Z123" s="2079"/>
    </row>
    <row r="124" spans="1:82">
      <c r="A124" s="2061" t="s">
        <v>284</v>
      </c>
      <c r="B124" s="2027"/>
      <c r="F124" s="173"/>
      <c r="G124" s="173"/>
      <c r="I124" s="173"/>
      <c r="J124" s="2044">
        <v>85793.9</v>
      </c>
      <c r="K124" s="2079"/>
      <c r="L124" s="2027"/>
      <c r="M124" s="2109"/>
      <c r="N124" s="2079"/>
      <c r="O124" s="388"/>
      <c r="P124" s="2079"/>
      <c r="R124" s="2109"/>
      <c r="S124" s="2079"/>
      <c r="T124" s="388"/>
      <c r="U124" s="2079"/>
      <c r="W124" s="2109"/>
      <c r="X124" s="2079"/>
      <c r="Y124" s="388"/>
      <c r="Z124" s="2079"/>
    </row>
    <row r="125" spans="1:82">
      <c r="A125" s="2061" t="s">
        <v>285</v>
      </c>
      <c r="B125" s="2027"/>
      <c r="F125" s="173"/>
      <c r="G125" s="173"/>
      <c r="I125" s="173"/>
      <c r="J125" s="2044">
        <v>42896.97</v>
      </c>
      <c r="K125" s="2079"/>
      <c r="L125" s="2027"/>
      <c r="M125" s="2109"/>
      <c r="N125" s="2079"/>
      <c r="O125" s="388"/>
      <c r="P125" s="2079"/>
      <c r="R125" s="2109"/>
      <c r="S125" s="2079"/>
      <c r="T125" s="388"/>
      <c r="U125" s="2079"/>
      <c r="W125" s="2109"/>
      <c r="X125" s="2079"/>
      <c r="Y125" s="388"/>
      <c r="Z125" s="2079"/>
    </row>
    <row r="126" spans="1:82">
      <c r="A126" s="2106" t="s">
        <v>286</v>
      </c>
      <c r="B126" s="2027"/>
      <c r="F126" s="173"/>
      <c r="G126" s="173"/>
      <c r="I126" s="173"/>
      <c r="J126" s="2035">
        <v>96223.75</v>
      </c>
      <c r="K126" s="2079"/>
      <c r="L126" s="2027"/>
      <c r="M126" s="2109"/>
      <c r="N126" s="2079"/>
      <c r="O126" s="388"/>
      <c r="P126" s="2079"/>
      <c r="R126" s="2109"/>
      <c r="S126" s="2079"/>
      <c r="T126" s="388"/>
      <c r="U126" s="2079"/>
      <c r="W126" s="2109"/>
      <c r="X126" s="2079"/>
      <c r="Y126" s="388"/>
      <c r="Z126" s="2079"/>
    </row>
    <row r="127" spans="1:82">
      <c r="A127" s="2061" t="s">
        <v>284</v>
      </c>
      <c r="B127" s="2027"/>
      <c r="F127" s="173"/>
      <c r="G127" s="173"/>
      <c r="I127" s="173"/>
      <c r="J127" s="2044">
        <v>96223.75</v>
      </c>
      <c r="K127" s="2079"/>
      <c r="L127" s="2027"/>
      <c r="M127" s="2109"/>
      <c r="N127" s="2079"/>
      <c r="O127" s="388"/>
      <c r="P127" s="2079"/>
      <c r="R127" s="2109"/>
      <c r="S127" s="2079"/>
      <c r="T127" s="388"/>
      <c r="U127" s="2079"/>
      <c r="W127" s="2109"/>
      <c r="X127" s="2079"/>
      <c r="Y127" s="388"/>
      <c r="Z127" s="2079"/>
    </row>
    <row r="128" spans="1:82">
      <c r="F128" s="173"/>
      <c r="G128" s="173"/>
      <c r="H128" s="324"/>
      <c r="I128" s="324"/>
      <c r="J128" s="324"/>
    </row>
    <row r="129" spans="8:10">
      <c r="H129" s="324"/>
      <c r="I129" s="2110"/>
      <c r="J129" s="324"/>
    </row>
    <row r="130" spans="8:10">
      <c r="H130" s="324"/>
      <c r="I130" s="2110"/>
      <c r="J130" s="324"/>
    </row>
    <row r="131" spans="8:10">
      <c r="H131" s="324"/>
      <c r="I131" s="2110"/>
      <c r="J131" s="324"/>
    </row>
    <row r="133" spans="8:10">
      <c r="H133" s="950"/>
    </row>
  </sheetData>
  <mergeCells count="18">
    <mergeCell ref="AB11:BA11"/>
    <mergeCell ref="BE11:CD11"/>
    <mergeCell ref="M11:N11"/>
    <mergeCell ref="O11:P11"/>
    <mergeCell ref="R11:S11"/>
    <mergeCell ref="T11:U11"/>
    <mergeCell ref="W11:X11"/>
    <mergeCell ref="Y11:Z11"/>
    <mergeCell ref="A10:A12"/>
    <mergeCell ref="C10:F10"/>
    <mergeCell ref="H10:K10"/>
    <mergeCell ref="M10:P10"/>
    <mergeCell ref="R10:U10"/>
    <mergeCell ref="W10:Z10"/>
    <mergeCell ref="C11:D11"/>
    <mergeCell ref="E11:F11"/>
    <mergeCell ref="H11:I11"/>
    <mergeCell ref="J11:K11"/>
  </mergeCells>
  <hyperlinks>
    <hyperlink ref="O1" location="INDICE!A10" tooltip="REGRESAR AL MENU PRINCIPAL" display="INDICE" xr:uid="{359F6D0B-1F08-4F44-8A81-A1ACCDECDFB1}"/>
  </hyperlinks>
  <printOptions horizontalCentered="1"/>
  <pageMargins left="0.15748031496062992" right="0.23622047244094491" top="0.23622047244094491" bottom="0.51181102362204722" header="0" footer="0.27559055118110237"/>
  <pageSetup scale="65" orientation="landscape" verticalDpi="300" r:id="rId1"/>
  <headerFooter alignWithMargins="0">
    <oddFooter xml:space="preserve">&amp;LDocumento controlado por medios electronicos. Para uso exclusivo de Productos Innovador, SA de CV.
&amp;R&amp;A
Edicion 01. 
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92D71-1696-47ED-BBA8-8DBCFB32E0C3}">
  <sheetPr>
    <pageSetUpPr fitToPage="1"/>
  </sheetPr>
  <dimension ref="A1:CU221"/>
  <sheetViews>
    <sheetView topLeftCell="A5" zoomScale="119" zoomScaleNormal="100" workbookViewId="0">
      <selection activeCell="J226" sqref="J226"/>
    </sheetView>
  </sheetViews>
  <sheetFormatPr baseColWidth="10" defaultColWidth="10.1640625" defaultRowHeight="13"/>
  <cols>
    <col min="1" max="1" width="29" style="648" customWidth="1"/>
    <col min="2" max="2" width="13.83203125" style="261" hidden="1" customWidth="1"/>
    <col min="3" max="3" width="16.5" style="173" customWidth="1"/>
    <col min="4" max="5" width="15.5" style="173" customWidth="1"/>
    <col min="6" max="6" width="15.5" style="794" customWidth="1"/>
    <col min="7" max="7" width="15.5" style="261" customWidth="1"/>
    <col min="8" max="8" width="15.5" style="173" customWidth="1"/>
    <col min="9" max="9" width="15.5" style="794" customWidth="1"/>
    <col min="10" max="10" width="15.5" style="173" customWidth="1"/>
    <col min="11" max="11" width="15.5" style="794" customWidth="1"/>
    <col min="12" max="12" width="18.5" style="261" hidden="1" customWidth="1"/>
    <col min="13" max="13" width="13.83203125" style="173" hidden="1" customWidth="1"/>
    <col min="14" max="14" width="11.83203125" style="794" customWidth="1"/>
    <col min="15" max="15" width="13" style="173" bestFit="1" customWidth="1"/>
    <col min="16" max="16" width="14.5" style="173" bestFit="1" customWidth="1"/>
    <col min="17" max="17" width="13.5" style="173" bestFit="1" customWidth="1"/>
    <col min="18" max="18" width="15.5" style="173" bestFit="1" customWidth="1"/>
    <col min="19" max="19" width="10.1640625" style="173"/>
    <col min="20" max="20" width="14.5" style="173" bestFit="1" customWidth="1"/>
    <col min="21" max="22" width="10.1640625" style="173"/>
    <col min="23" max="23" width="10.1640625" style="173" customWidth="1"/>
    <col min="24" max="24" width="15.5" style="173" bestFit="1" customWidth="1"/>
    <col min="25" max="25" width="12.1640625" style="173" customWidth="1"/>
    <col min="26" max="26" width="13.5" style="173" customWidth="1"/>
    <col min="27" max="27" width="10.1640625" style="173" customWidth="1"/>
    <col min="28" max="28" width="14.5" style="173" bestFit="1" customWidth="1"/>
    <col min="29" max="29" width="10.1640625" style="173" customWidth="1"/>
    <col min="30" max="30" width="13.5" style="173" customWidth="1"/>
    <col min="31" max="31" width="10.1640625" style="173" customWidth="1"/>
    <col min="32" max="32" width="14.5" style="173" bestFit="1" customWidth="1"/>
    <col min="33" max="35" width="10.1640625" style="173" customWidth="1"/>
    <col min="36" max="36" width="14.5" style="173" bestFit="1" customWidth="1"/>
    <col min="37" max="37" width="10.1640625" style="173" customWidth="1"/>
    <col min="38" max="38" width="12.1640625" style="173" bestFit="1" customWidth="1"/>
    <col min="39" max="39" width="10.1640625" style="173"/>
    <col min="40" max="40" width="14.5" style="173" bestFit="1" customWidth="1"/>
    <col min="41" max="43" width="10.1640625" style="173"/>
    <col min="44" max="44" width="14.5" style="173" bestFit="1" customWidth="1"/>
    <col min="45" max="47" width="10.1640625" style="173"/>
    <col min="48" max="48" width="14.5" style="173" bestFit="1" customWidth="1"/>
    <col min="49" max="51" width="10.1640625" style="173"/>
    <col min="52" max="52" width="14.5" style="173" bestFit="1" customWidth="1"/>
    <col min="53" max="55" width="10.1640625" style="173"/>
    <col min="56" max="56" width="15.5" style="173" bestFit="1" customWidth="1"/>
    <col min="57" max="16384" width="10.1640625" style="173"/>
  </cols>
  <sheetData>
    <row r="1" spans="1:20" ht="13.75" customHeight="1">
      <c r="A1" s="87" t="s">
        <v>191</v>
      </c>
      <c r="B1" s="471"/>
      <c r="C1" s="471"/>
      <c r="D1" s="472"/>
      <c r="E1" s="471"/>
      <c r="F1" s="261"/>
      <c r="H1" s="261"/>
      <c r="I1" s="261"/>
      <c r="K1" s="69" t="s">
        <v>72</v>
      </c>
      <c r="L1" s="471"/>
      <c r="M1" s="472"/>
      <c r="N1" s="671"/>
    </row>
    <row r="2" spans="1:20" ht="13.75" customHeight="1">
      <c r="A2" s="86" t="s">
        <v>1</v>
      </c>
      <c r="B2" s="471"/>
      <c r="C2" s="471"/>
      <c r="D2" s="472"/>
      <c r="E2" s="471"/>
      <c r="F2" s="473"/>
      <c r="G2" s="471"/>
      <c r="H2" s="472"/>
      <c r="I2" s="473"/>
      <c r="J2" s="472"/>
      <c r="K2" s="473"/>
      <c r="L2" s="471"/>
      <c r="M2" s="805"/>
      <c r="N2" s="473"/>
    </row>
    <row r="3" spans="1:20" ht="13.75" customHeight="1">
      <c r="A3" s="476"/>
      <c r="B3" s="471"/>
      <c r="C3" s="471"/>
      <c r="D3" s="472"/>
      <c r="E3" s="471"/>
      <c r="F3" s="473"/>
      <c r="G3" s="471"/>
      <c r="H3" s="472"/>
      <c r="I3" s="473"/>
      <c r="J3" s="472"/>
      <c r="K3" s="473"/>
      <c r="L3" s="471"/>
      <c r="M3" s="805"/>
      <c r="N3" s="473"/>
    </row>
    <row r="4" spans="1:20" s="342" customFormat="1" ht="13.75" customHeight="1">
      <c r="A4" s="477"/>
      <c r="B4" s="478"/>
      <c r="C4" s="479"/>
      <c r="D4" s="477"/>
      <c r="E4" s="2006"/>
      <c r="F4" s="480"/>
      <c r="G4" s="478"/>
      <c r="H4" s="477"/>
      <c r="I4" s="480"/>
      <c r="J4" s="477"/>
      <c r="K4" s="480"/>
      <c r="L4" s="478"/>
      <c r="M4" s="926"/>
      <c r="N4" s="480"/>
    </row>
    <row r="5" spans="1:20" s="8" customFormat="1" ht="20.25" customHeight="1">
      <c r="A5" s="2008" t="s">
        <v>669</v>
      </c>
      <c r="B5" s="850"/>
      <c r="C5" s="850"/>
      <c r="D5" s="850"/>
      <c r="E5" s="678" t="s">
        <v>78</v>
      </c>
      <c r="F5" s="850"/>
      <c r="G5" s="850"/>
      <c r="H5" s="678"/>
      <c r="I5" s="2009"/>
      <c r="J5" s="65"/>
      <c r="K5" s="2009"/>
      <c r="L5" s="185"/>
      <c r="M5" s="65"/>
      <c r="N5" s="2009"/>
    </row>
    <row r="6" spans="1:20" s="64" customFormat="1" ht="2.25" customHeight="1">
      <c r="A6" s="63"/>
      <c r="B6" s="63"/>
      <c r="C6" s="63"/>
      <c r="D6" s="63"/>
      <c r="E6" s="63"/>
      <c r="F6" s="63"/>
      <c r="G6" s="63"/>
      <c r="H6" s="63"/>
      <c r="I6" s="2010"/>
      <c r="J6" s="63"/>
      <c r="K6" s="2010"/>
      <c r="L6" s="63"/>
      <c r="M6" s="63"/>
      <c r="N6" s="2010"/>
    </row>
    <row r="7" spans="1:20" s="64" customFormat="1" ht="1" customHeight="1">
      <c r="A7" s="66"/>
      <c r="B7" s="66"/>
      <c r="C7" s="66"/>
      <c r="D7" s="66"/>
      <c r="E7" s="66"/>
      <c r="F7" s="66"/>
      <c r="G7" s="66"/>
      <c r="H7" s="66"/>
      <c r="I7" s="2011"/>
      <c r="J7" s="66"/>
      <c r="K7" s="2011"/>
      <c r="L7" s="66"/>
      <c r="M7" s="66"/>
      <c r="N7" s="2011"/>
    </row>
    <row r="8" spans="1:20" s="64" customFormat="1" ht="2.25" customHeight="1">
      <c r="A8" s="68"/>
      <c r="B8" s="68"/>
      <c r="C8" s="68"/>
      <c r="D8" s="68"/>
      <c r="E8" s="68"/>
      <c r="F8" s="68"/>
      <c r="G8" s="68"/>
      <c r="H8" s="68"/>
      <c r="I8" s="2012"/>
      <c r="J8" s="68"/>
      <c r="K8" s="2012"/>
      <c r="L8" s="68"/>
      <c r="M8" s="68"/>
      <c r="N8" s="2012"/>
    </row>
    <row r="9" spans="1:20" s="64" customFormat="1" ht="25.25" customHeight="1">
      <c r="A9" s="71"/>
      <c r="B9" s="71"/>
      <c r="C9" s="2013"/>
      <c r="D9" s="71"/>
      <c r="E9" s="71"/>
      <c r="F9" s="71"/>
      <c r="G9" s="71"/>
      <c r="H9" s="71"/>
      <c r="I9" s="71"/>
      <c r="J9" s="71"/>
      <c r="K9" s="2014"/>
      <c r="L9" s="71"/>
      <c r="M9" s="71"/>
      <c r="N9" s="2014"/>
    </row>
    <row r="10" spans="1:20" s="2017" customFormat="1" ht="15" hidden="1" thickBot="1">
      <c r="A10" s="2954" t="s">
        <v>79</v>
      </c>
      <c r="B10" s="2015"/>
      <c r="C10" s="2950" t="s">
        <v>670</v>
      </c>
      <c r="D10" s="2950"/>
      <c r="E10" s="2950"/>
      <c r="F10" s="2950"/>
      <c r="G10" s="2016"/>
      <c r="H10" s="2950" t="s">
        <v>194</v>
      </c>
      <c r="I10" s="2950"/>
      <c r="J10" s="2950"/>
      <c r="K10" s="2950"/>
      <c r="L10" s="2016"/>
      <c r="M10" s="2950" t="s">
        <v>195</v>
      </c>
      <c r="N10" s="2950"/>
    </row>
    <row r="11" spans="1:20" s="2017" customFormat="1" ht="15.75" hidden="1" customHeight="1" thickBot="1">
      <c r="A11" s="2954"/>
      <c r="B11" s="2019"/>
      <c r="C11" s="2951" t="s">
        <v>198</v>
      </c>
      <c r="D11" s="2952"/>
      <c r="E11" s="2952" t="s">
        <v>151</v>
      </c>
      <c r="F11" s="2953"/>
      <c r="G11" s="2019"/>
      <c r="H11" s="2951" t="s">
        <v>198</v>
      </c>
      <c r="I11" s="2952"/>
      <c r="J11" s="2952" t="s">
        <v>151</v>
      </c>
      <c r="K11" s="2953"/>
      <c r="L11" s="2019"/>
      <c r="M11" s="2951" t="s">
        <v>198</v>
      </c>
      <c r="N11" s="2952"/>
    </row>
    <row r="12" spans="1:20" s="2017" customFormat="1" ht="15" hidden="1" customHeight="1">
      <c r="A12" s="2954"/>
      <c r="B12" s="2019"/>
      <c r="C12" s="2020" t="s">
        <v>199</v>
      </c>
      <c r="D12" s="2021" t="s">
        <v>200</v>
      </c>
      <c r="E12" s="2021" t="s">
        <v>199</v>
      </c>
      <c r="F12" s="2022" t="s">
        <v>200</v>
      </c>
      <c r="G12" s="2019"/>
      <c r="H12" s="2023" t="s">
        <v>199</v>
      </c>
      <c r="I12" s="2024" t="s">
        <v>200</v>
      </c>
      <c r="J12" s="2025" t="s">
        <v>199</v>
      </c>
      <c r="K12" s="2026" t="s">
        <v>200</v>
      </c>
      <c r="L12" s="2019"/>
      <c r="M12" s="2023" t="s">
        <v>199</v>
      </c>
      <c r="N12" s="2024" t="s">
        <v>200</v>
      </c>
    </row>
    <row r="13" spans="1:20" hidden="1">
      <c r="A13" s="388"/>
      <c r="B13" s="2027"/>
      <c r="C13" s="2243"/>
      <c r="D13" s="2027"/>
      <c r="E13" s="465"/>
      <c r="F13" s="2027"/>
      <c r="G13" s="2027"/>
      <c r="H13" s="2244">
        <v>0</v>
      </c>
      <c r="I13" s="2030"/>
      <c r="J13" s="2245">
        <v>0</v>
      </c>
      <c r="K13" s="2030"/>
      <c r="L13" s="2027"/>
      <c r="M13" s="2031"/>
      <c r="N13" s="2032"/>
    </row>
    <row r="14" spans="1:20" hidden="1">
      <c r="A14" s="2034" t="s">
        <v>116</v>
      </c>
      <c r="B14" s="1620"/>
      <c r="C14" s="2035">
        <v>140804985.78</v>
      </c>
      <c r="D14" s="2036"/>
      <c r="E14" s="2035">
        <v>2367147311.7700005</v>
      </c>
      <c r="F14" s="2119"/>
      <c r="G14" s="2038"/>
      <c r="H14" s="2035">
        <v>144704968.94</v>
      </c>
      <c r="I14" s="2039"/>
      <c r="J14" s="2035">
        <v>2084679129.6300001</v>
      </c>
      <c r="K14" s="2040"/>
      <c r="L14" s="2038"/>
      <c r="M14" s="2035">
        <v>3899983.1599999964</v>
      </c>
      <c r="N14" s="2039"/>
      <c r="R14" s="2246"/>
    </row>
    <row r="15" spans="1:20" hidden="1">
      <c r="A15" s="2247" t="s">
        <v>671</v>
      </c>
      <c r="B15" s="1912"/>
      <c r="C15" s="2044">
        <v>16780851.68</v>
      </c>
      <c r="D15" s="787">
        <v>0.11917796509151424</v>
      </c>
      <c r="E15" s="2044">
        <v>119037950.63</v>
      </c>
      <c r="F15" s="787">
        <v>5.0287512753480083E-2</v>
      </c>
      <c r="G15" s="2248"/>
      <c r="H15" s="2051">
        <v>9453088.4232160803</v>
      </c>
      <c r="I15" s="787">
        <v>6.5326633165829151E-2</v>
      </c>
      <c r="J15" s="2051">
        <v>124022423.10067424</v>
      </c>
      <c r="K15" s="787">
        <v>5.9492332099418295E-2</v>
      </c>
      <c r="L15" s="2046"/>
      <c r="M15" s="2044">
        <v>-7327763.2567839194</v>
      </c>
      <c r="N15" s="786">
        <v>-5.3851331925685086E-2</v>
      </c>
      <c r="O15" s="469"/>
      <c r="P15" s="226"/>
      <c r="Q15" s="226"/>
      <c r="R15" s="226"/>
      <c r="S15" s="469"/>
      <c r="T15" s="226"/>
    </row>
    <row r="16" spans="1:20" hidden="1">
      <c r="A16" s="2247" t="s">
        <v>672</v>
      </c>
      <c r="B16" s="1912"/>
      <c r="C16" s="2044">
        <v>19007356.07</v>
      </c>
      <c r="D16" s="787">
        <v>0.13499064656487336</v>
      </c>
      <c r="E16" s="2044">
        <v>123542183.69</v>
      </c>
      <c r="F16" s="787">
        <v>5.2190323380264449E-2</v>
      </c>
      <c r="G16" s="2248"/>
      <c r="H16" s="2051">
        <v>10180249.071155779</v>
      </c>
      <c r="I16" s="787">
        <v>7.0351758793969849E-2</v>
      </c>
      <c r="J16" s="2051">
        <v>142487983.87344131</v>
      </c>
      <c r="K16" s="787">
        <v>6.8350079323109464E-2</v>
      </c>
      <c r="L16" s="2046"/>
      <c r="M16" s="2044">
        <v>-8827106.9988442212</v>
      </c>
      <c r="N16" s="786">
        <v>-6.4638887770903514E-2</v>
      </c>
      <c r="O16" s="469"/>
      <c r="P16" s="226"/>
      <c r="Q16" s="226"/>
      <c r="R16" s="226"/>
      <c r="S16" s="469"/>
      <c r="T16" s="226"/>
    </row>
    <row r="17" spans="1:20" hidden="1">
      <c r="A17" s="2247" t="s">
        <v>673</v>
      </c>
      <c r="B17" s="1912"/>
      <c r="C17" s="2044">
        <v>24289946.039999999</v>
      </c>
      <c r="D17" s="787">
        <v>0.17250771274499963</v>
      </c>
      <c r="E17" s="2044">
        <v>171574243.62</v>
      </c>
      <c r="F17" s="787">
        <v>7.2481439058267913E-2</v>
      </c>
      <c r="G17" s="2248"/>
      <c r="H17" s="2051">
        <v>17451855.550552763</v>
      </c>
      <c r="I17" s="787">
        <v>0.12060301507537688</v>
      </c>
      <c r="J17" s="2051">
        <v>193750585.42172</v>
      </c>
      <c r="K17" s="787">
        <v>9.2940243257535693E-2</v>
      </c>
      <c r="L17" s="2046"/>
      <c r="M17" s="2044">
        <v>-6838090.4894472361</v>
      </c>
      <c r="N17" s="786">
        <v>-5.1904697669622746E-2</v>
      </c>
      <c r="O17" s="469"/>
      <c r="P17" s="226"/>
      <c r="Q17" s="226"/>
      <c r="R17" s="226"/>
      <c r="S17" s="469"/>
      <c r="T17" s="226"/>
    </row>
    <row r="18" spans="1:20" hidden="1">
      <c r="A18" s="2247" t="s">
        <v>674</v>
      </c>
      <c r="B18" s="1912"/>
      <c r="C18" s="2044">
        <v>39766491.979999997</v>
      </c>
      <c r="D18" s="787">
        <v>0.28242247076487009</v>
      </c>
      <c r="E18" s="2044">
        <v>285540823.74000001</v>
      </c>
      <c r="F18" s="787">
        <v>0.120626554300286</v>
      </c>
      <c r="G18" s="2248"/>
      <c r="H18" s="2051">
        <v>16239921.137319932</v>
      </c>
      <c r="I18" s="787">
        <v>0.11222780569514237</v>
      </c>
      <c r="J18" s="2051">
        <v>237571841.58395824</v>
      </c>
      <c r="K18" s="787">
        <v>0.11396086726599683</v>
      </c>
      <c r="L18" s="2046"/>
      <c r="M18" s="2044">
        <v>-23526570.842680067</v>
      </c>
      <c r="N18" s="786">
        <v>-0.17019466506972772</v>
      </c>
      <c r="O18" s="469"/>
      <c r="P18" s="226"/>
      <c r="Q18" s="226"/>
      <c r="R18" s="226"/>
      <c r="S18" s="469"/>
      <c r="T18" s="226"/>
    </row>
    <row r="19" spans="1:20" hidden="1">
      <c r="A19" s="2247" t="s">
        <v>675</v>
      </c>
      <c r="B19" s="1912"/>
      <c r="C19" s="2044">
        <v>24519429.640000001</v>
      </c>
      <c r="D19" s="787">
        <v>0.17413751014690809</v>
      </c>
      <c r="E19" s="2044">
        <v>176377845.81999999</v>
      </c>
      <c r="F19" s="787">
        <v>7.4510718003484119E-2</v>
      </c>
      <c r="G19" s="2248"/>
      <c r="H19" s="2051">
        <v>8725927.7752763815</v>
      </c>
      <c r="I19" s="787">
        <v>6.030150753768844E-2</v>
      </c>
      <c r="J19" s="2051">
        <v>183553186.18899789</v>
      </c>
      <c r="K19" s="787">
        <v>8.8048651507139086E-2</v>
      </c>
      <c r="L19" s="2046"/>
      <c r="M19" s="2044">
        <v>-15793501.864723619</v>
      </c>
      <c r="N19" s="786">
        <v>-0.11383600260921965</v>
      </c>
      <c r="O19" s="469"/>
      <c r="P19" s="226"/>
      <c r="Q19" s="226"/>
      <c r="R19" s="226"/>
      <c r="S19" s="469"/>
      <c r="T19" s="226"/>
    </row>
    <row r="20" spans="1:20" hidden="1">
      <c r="A20" s="2247" t="s">
        <v>676</v>
      </c>
      <c r="B20" s="1912"/>
      <c r="C20" s="2044">
        <v>49985622.5</v>
      </c>
      <c r="D20" s="787">
        <v>0.35499895279347399</v>
      </c>
      <c r="E20" s="2044">
        <v>359573428.5</v>
      </c>
      <c r="F20" s="787">
        <v>0.15190158496352055</v>
      </c>
      <c r="G20" s="2248"/>
      <c r="H20" s="2051">
        <v>25450622.677889448</v>
      </c>
      <c r="I20" s="787">
        <v>0.17587939698492464</v>
      </c>
      <c r="J20" s="2051">
        <v>345609152.3738789</v>
      </c>
      <c r="K20" s="787">
        <v>0.16578529878371231</v>
      </c>
      <c r="L20" s="2046"/>
      <c r="M20" s="2044">
        <v>-24534999.822110552</v>
      </c>
      <c r="N20" s="786">
        <v>-0.17911955580854935</v>
      </c>
      <c r="O20" s="469"/>
      <c r="P20" s="226"/>
      <c r="Q20" s="226"/>
      <c r="R20" s="226"/>
      <c r="S20" s="469"/>
      <c r="T20" s="226"/>
    </row>
    <row r="21" spans="1:20" hidden="1">
      <c r="A21" s="2247" t="s">
        <v>677</v>
      </c>
      <c r="B21" s="1912"/>
      <c r="C21" s="2044">
        <v>52253016.909999996</v>
      </c>
      <c r="D21" s="787">
        <v>0.37110203605746206</v>
      </c>
      <c r="E21" s="2044">
        <v>377194293.43999994</v>
      </c>
      <c r="F21" s="787">
        <v>0.15934550907098313</v>
      </c>
      <c r="G21" s="2248"/>
      <c r="H21" s="2051">
        <v>21572432.555544388</v>
      </c>
      <c r="I21" s="787">
        <v>0.1490787269681742</v>
      </c>
      <c r="J21" s="2051">
        <v>322182694.67708486</v>
      </c>
      <c r="K21" s="787">
        <v>0.15454785827604442</v>
      </c>
      <c r="L21" s="2046"/>
      <c r="M21" s="2044">
        <v>-30680584.354455609</v>
      </c>
      <c r="N21" s="786">
        <v>-0.22202330908928786</v>
      </c>
      <c r="O21" s="469"/>
      <c r="P21" s="226"/>
      <c r="Q21" s="226"/>
      <c r="R21" s="226"/>
      <c r="S21" s="469"/>
      <c r="T21" s="226"/>
    </row>
    <row r="22" spans="1:20" hidden="1">
      <c r="A22" s="2247" t="s">
        <v>678</v>
      </c>
      <c r="B22" s="1912"/>
      <c r="C22" s="2044">
        <v>84938580.75</v>
      </c>
      <c r="D22" s="787">
        <v>0.60323560475842686</v>
      </c>
      <c r="E22" s="2044">
        <v>616855088.99000001</v>
      </c>
      <c r="F22" s="787">
        <v>0.26059007224554837</v>
      </c>
      <c r="G22" s="2248"/>
      <c r="H22" s="2051">
        <v>35630871.74904523</v>
      </c>
      <c r="I22" s="787">
        <v>0.24623115577889451</v>
      </c>
      <c r="J22" s="2051">
        <v>535501262.41024464</v>
      </c>
      <c r="K22" s="787">
        <v>0.25687466948704391</v>
      </c>
      <c r="L22" s="2046"/>
      <c r="M22" s="2044">
        <v>-49307709.00095477</v>
      </c>
      <c r="N22" s="786">
        <v>-0.35700444897953232</v>
      </c>
      <c r="O22" s="469"/>
      <c r="P22" s="226"/>
      <c r="Q22" s="226"/>
      <c r="R22" s="226"/>
      <c r="S22" s="469"/>
      <c r="T22" s="226"/>
    </row>
    <row r="23" spans="1:20" hidden="1">
      <c r="A23" s="2082"/>
      <c r="B23" s="936"/>
      <c r="C23" s="2121"/>
      <c r="D23" s="2032"/>
      <c r="E23" s="2249"/>
      <c r="F23" s="2032"/>
      <c r="G23" s="2027"/>
      <c r="H23" s="2087"/>
      <c r="I23" s="2122"/>
      <c r="J23" s="2087"/>
      <c r="K23" s="2122"/>
      <c r="L23" s="2027"/>
      <c r="M23" s="2049"/>
      <c r="N23" s="2050"/>
      <c r="P23" s="226"/>
      <c r="S23" s="468"/>
    </row>
    <row r="24" spans="1:20" hidden="1">
      <c r="A24" s="2061" t="s">
        <v>117</v>
      </c>
      <c r="B24" s="1912"/>
      <c r="C24" s="2044">
        <v>25112201.949999999</v>
      </c>
      <c r="D24" s="786">
        <v>0.17834739168424352</v>
      </c>
      <c r="E24" s="2044">
        <v>304219365.66999996</v>
      </c>
      <c r="F24" s="2040">
        <v>0.1285172934347395</v>
      </c>
      <c r="G24" s="2046"/>
      <c r="H24" s="2044">
        <v>18485440.559999999</v>
      </c>
      <c r="I24" s="787">
        <v>0.12774572079597862</v>
      </c>
      <c r="J24" s="2044">
        <v>275797158.70999998</v>
      </c>
      <c r="K24" s="787">
        <v>0.13229717455796178</v>
      </c>
      <c r="L24" s="2046"/>
      <c r="M24" s="2044">
        <v>-6626761.3900000006</v>
      </c>
      <c r="N24" s="786"/>
    </row>
    <row r="25" spans="1:20" hidden="1">
      <c r="A25" s="2082"/>
      <c r="B25" s="936"/>
      <c r="C25" s="2121"/>
      <c r="D25" s="2084"/>
      <c r="E25" s="2083"/>
      <c r="F25" s="2032"/>
      <c r="G25" s="2027"/>
      <c r="H25" s="2048"/>
      <c r="I25" s="2122"/>
      <c r="J25" s="2048"/>
      <c r="K25" s="2122"/>
      <c r="L25" s="2027"/>
      <c r="M25" s="2049"/>
      <c r="N25" s="2050"/>
    </row>
    <row r="26" spans="1:20" hidden="1">
      <c r="A26" s="2034" t="s">
        <v>201</v>
      </c>
      <c r="B26" s="1620"/>
      <c r="C26" s="2035">
        <v>115692783.83</v>
      </c>
      <c r="D26" s="2039"/>
      <c r="E26" s="2035">
        <v>2062927946.1000004</v>
      </c>
      <c r="F26" s="2039"/>
      <c r="G26" s="2038"/>
      <c r="H26" s="2035">
        <v>126219528.38</v>
      </c>
      <c r="I26" s="2039"/>
      <c r="J26" s="2035">
        <v>1808881970.9200001</v>
      </c>
      <c r="K26" s="2039"/>
      <c r="L26" s="2038"/>
      <c r="M26" s="2035">
        <v>10526744.549999997</v>
      </c>
      <c r="N26" s="2039">
        <v>9.0988773901992781E-2</v>
      </c>
    </row>
    <row r="27" spans="1:20" hidden="1">
      <c r="A27" s="2061" t="s">
        <v>120</v>
      </c>
      <c r="B27" s="1912"/>
      <c r="C27" s="2044">
        <v>69755149.170000002</v>
      </c>
      <c r="D27" s="786">
        <v>0.60293431328006453</v>
      </c>
      <c r="E27" s="2044">
        <v>1164447291.8399999</v>
      </c>
      <c r="F27" s="2040">
        <v>0.56446338518095451</v>
      </c>
      <c r="G27" s="2046"/>
      <c r="H27" s="2044">
        <v>86380788.189999998</v>
      </c>
      <c r="I27" s="786">
        <v>0.68436944186591808</v>
      </c>
      <c r="J27" s="2044">
        <v>1135246850.6299999</v>
      </c>
      <c r="K27" s="786">
        <v>0.62759586798944744</v>
      </c>
      <c r="L27" s="2046"/>
      <c r="M27" s="2044">
        <v>16625639.019999996</v>
      </c>
      <c r="N27" s="786">
        <v>0.23834282082146677</v>
      </c>
    </row>
    <row r="28" spans="1:20" hidden="1">
      <c r="A28" s="421"/>
      <c r="B28" s="2027"/>
      <c r="C28" s="422"/>
      <c r="D28" s="2047"/>
      <c r="E28" s="422"/>
      <c r="F28" s="2125"/>
      <c r="G28" s="2027"/>
      <c r="H28" s="2048"/>
      <c r="I28" s="2122"/>
      <c r="J28" s="2048"/>
      <c r="K28" s="2122"/>
      <c r="L28" s="2027"/>
      <c r="M28" s="2049"/>
      <c r="N28" s="2050"/>
    </row>
    <row r="29" spans="1:20" hidden="1">
      <c r="A29" s="2066" t="s">
        <v>202</v>
      </c>
      <c r="B29" s="2046"/>
      <c r="C29" s="2067">
        <v>45937634.659999996</v>
      </c>
      <c r="D29" s="2068">
        <v>0.39706568671993547</v>
      </c>
      <c r="E29" s="2067">
        <v>898480654.26000047</v>
      </c>
      <c r="F29" s="2068">
        <v>0.43553661481904549</v>
      </c>
      <c r="G29" s="2046"/>
      <c r="H29" s="2067">
        <v>39838740.189999998</v>
      </c>
      <c r="I29" s="2068">
        <v>0.31563055813408197</v>
      </c>
      <c r="J29" s="2067">
        <v>673635120.2900002</v>
      </c>
      <c r="K29" s="2068">
        <v>0.37240413201055256</v>
      </c>
      <c r="L29" s="2046"/>
      <c r="M29" s="2067">
        <v>-6098894.4699999988</v>
      </c>
      <c r="N29" s="2068">
        <v>-0.13276466050418104</v>
      </c>
    </row>
    <row r="30" spans="1:20" hidden="1">
      <c r="A30" s="387"/>
      <c r="B30" s="2027"/>
      <c r="C30" s="388"/>
      <c r="D30" s="1466"/>
      <c r="E30" s="388"/>
      <c r="F30" s="2079"/>
      <c r="G30" s="2027"/>
      <c r="H30" s="2048"/>
      <c r="I30" s="2122"/>
      <c r="J30" s="2048"/>
      <c r="K30" s="2122"/>
      <c r="L30" s="2027"/>
      <c r="M30" s="2049"/>
      <c r="N30" s="2050"/>
    </row>
    <row r="31" spans="1:20" hidden="1">
      <c r="A31" s="2061" t="s">
        <v>203</v>
      </c>
      <c r="B31" s="2046"/>
      <c r="C31" s="2044">
        <v>18645567.530000001</v>
      </c>
      <c r="D31" s="786">
        <v>0.16116448159288796</v>
      </c>
      <c r="E31" s="2044">
        <v>269435606.74000001</v>
      </c>
      <c r="F31" s="787">
        <v>0.13060834589466516</v>
      </c>
      <c r="G31" s="2046"/>
      <c r="H31" s="2044">
        <v>16806061.960000001</v>
      </c>
      <c r="I31" s="786">
        <v>0.1331494593245762</v>
      </c>
      <c r="J31" s="2044">
        <v>224036105.53999999</v>
      </c>
      <c r="K31" s="787">
        <v>0.12385335756652763</v>
      </c>
      <c r="L31" s="2046"/>
      <c r="M31" s="2044">
        <v>-1839505.5700000003</v>
      </c>
      <c r="N31" s="786">
        <v>-9.8656453714283915E-2</v>
      </c>
    </row>
    <row r="32" spans="1:20" hidden="1">
      <c r="A32" s="2061" t="s">
        <v>124</v>
      </c>
      <c r="B32" s="2046"/>
      <c r="C32" s="2044">
        <v>98124.39</v>
      </c>
      <c r="D32" s="786">
        <v>8.4814615701688748E-4</v>
      </c>
      <c r="E32" s="2044">
        <v>484419.45999999996</v>
      </c>
      <c r="F32" s="787">
        <v>2.3482131836732496E-4</v>
      </c>
      <c r="G32" s="2046"/>
      <c r="H32" s="2044">
        <v>42743.56</v>
      </c>
      <c r="I32" s="786">
        <v>3.3864458652796626E-4</v>
      </c>
      <c r="J32" s="2044">
        <v>448380.76</v>
      </c>
      <c r="K32" s="786">
        <v>2.4787728951267775E-4</v>
      </c>
      <c r="L32" s="2046"/>
      <c r="M32" s="2044">
        <v>-55380.83</v>
      </c>
      <c r="N32" s="786">
        <v>-0.56439413279409945</v>
      </c>
    </row>
    <row r="33" spans="1:14" hidden="1">
      <c r="A33" s="2061" t="s">
        <v>125</v>
      </c>
      <c r="B33" s="2046"/>
      <c r="C33" s="2044">
        <v>6745062.2359999996</v>
      </c>
      <c r="D33" s="786">
        <v>5.830149480983407E-2</v>
      </c>
      <c r="E33" s="2044">
        <v>91869785.931999996</v>
      </c>
      <c r="F33" s="787">
        <v>4.4533686261646395E-2</v>
      </c>
      <c r="G33" s="2046"/>
      <c r="H33" s="2044">
        <v>8686594.5300000031</v>
      </c>
      <c r="I33" s="786">
        <v>6.8821319818656759E-2</v>
      </c>
      <c r="J33" s="2044">
        <v>95329959.140000001</v>
      </c>
      <c r="K33" s="2040">
        <v>5.2701038913840821E-2</v>
      </c>
      <c r="L33" s="2046"/>
      <c r="M33" s="2044">
        <v>1941532.2940000035</v>
      </c>
      <c r="N33" s="786">
        <v>0.28784497845514079</v>
      </c>
    </row>
    <row r="34" spans="1:14" hidden="1">
      <c r="A34" s="2061" t="s">
        <v>126</v>
      </c>
      <c r="B34" s="2046"/>
      <c r="C34" s="2044">
        <v>705960.73</v>
      </c>
      <c r="D34" s="786">
        <v>6.1020290689637558E-3</v>
      </c>
      <c r="E34" s="2044">
        <v>6646753.2799999993</v>
      </c>
      <c r="F34" s="787">
        <v>3.2219997274096739E-3</v>
      </c>
      <c r="G34" s="2046"/>
      <c r="H34" s="2044">
        <v>1134124.52</v>
      </c>
      <c r="I34" s="786">
        <v>8.9853332091811774E-3</v>
      </c>
      <c r="J34" s="2044">
        <v>7690713.3900000006</v>
      </c>
      <c r="K34" s="786">
        <v>4.2516391415458096E-3</v>
      </c>
      <c r="L34" s="2046"/>
      <c r="M34" s="2044">
        <v>428163.79000000004</v>
      </c>
      <c r="N34" s="786">
        <v>0.60649802716363566</v>
      </c>
    </row>
    <row r="35" spans="1:14" hidden="1">
      <c r="A35" s="2034" t="s">
        <v>204</v>
      </c>
      <c r="B35" s="2038"/>
      <c r="C35" s="2035">
        <v>26194714.886000004</v>
      </c>
      <c r="D35" s="2039">
        <v>0.22641615162870271</v>
      </c>
      <c r="E35" s="2035">
        <v>368436565.41199994</v>
      </c>
      <c r="F35" s="2039">
        <v>0.17859885320208851</v>
      </c>
      <c r="G35" s="2038"/>
      <c r="H35" s="2035">
        <v>26669524.570000004</v>
      </c>
      <c r="I35" s="2039">
        <v>0.21129475693894212</v>
      </c>
      <c r="J35" s="2035">
        <v>327505158.82999998</v>
      </c>
      <c r="K35" s="2039">
        <v>0.18105391291142692</v>
      </c>
      <c r="L35" s="2038"/>
      <c r="M35" s="2035">
        <v>474809.68400000036</v>
      </c>
      <c r="N35" s="2039">
        <v>1.812616346718729E-2</v>
      </c>
    </row>
    <row r="36" spans="1:14" ht="14" hidden="1">
      <c r="A36" s="2069"/>
      <c r="B36" s="2027"/>
      <c r="C36" s="388"/>
      <c r="D36" s="1466"/>
      <c r="E36" s="1916"/>
      <c r="F36" s="2079"/>
      <c r="G36" s="2027"/>
      <c r="H36" s="2048"/>
      <c r="I36" s="2122"/>
      <c r="J36" s="2048"/>
      <c r="K36" s="2122"/>
      <c r="L36" s="2027"/>
      <c r="M36" s="2049"/>
      <c r="N36" s="2050"/>
    </row>
    <row r="37" spans="1:14" ht="14" hidden="1">
      <c r="A37" s="2070" t="s">
        <v>205</v>
      </c>
      <c r="B37" s="2046"/>
      <c r="C37" s="2035">
        <v>19742919.773999993</v>
      </c>
      <c r="D37" s="786">
        <v>0.17064953509123279</v>
      </c>
      <c r="E37" s="2035">
        <v>530044088.84800053</v>
      </c>
      <c r="F37" s="786">
        <v>0.25693776161695697</v>
      </c>
      <c r="G37" s="2046"/>
      <c r="H37" s="2035">
        <v>13169215.619999994</v>
      </c>
      <c r="I37" s="786">
        <v>0.10433580119513987</v>
      </c>
      <c r="J37" s="2035">
        <v>346129961.46000022</v>
      </c>
      <c r="K37" s="786">
        <v>0.19135021909912564</v>
      </c>
      <c r="L37" s="2046"/>
      <c r="M37" s="2035">
        <v>-6573704.1539999992</v>
      </c>
      <c r="N37" s="786">
        <v>-0.33296514544201794</v>
      </c>
    </row>
    <row r="38" spans="1:14" hidden="1">
      <c r="A38" s="387"/>
      <c r="B38" s="2027"/>
      <c r="C38" s="388"/>
      <c r="D38" s="1466"/>
      <c r="E38" s="388"/>
      <c r="F38" s="2079"/>
      <c r="G38" s="2027"/>
      <c r="H38" s="2048"/>
      <c r="I38" s="2122"/>
      <c r="J38" s="2048"/>
      <c r="K38" s="2122"/>
      <c r="L38" s="2027"/>
      <c r="M38" s="2049"/>
      <c r="N38" s="2050"/>
    </row>
    <row r="39" spans="1:14" hidden="1">
      <c r="A39" s="294" t="s">
        <v>130</v>
      </c>
      <c r="B39" s="2046"/>
      <c r="C39" s="2044">
        <v>6994012.4199999999</v>
      </c>
      <c r="D39" s="786">
        <v>6.0453316001774698E-2</v>
      </c>
      <c r="E39" s="2044">
        <v>75217806.170000002</v>
      </c>
      <c r="F39" s="786">
        <v>3.6461673958220656E-2</v>
      </c>
      <c r="G39" s="2046"/>
      <c r="H39" s="2044">
        <v>5076519.74</v>
      </c>
      <c r="I39" s="786">
        <v>4.0219764763472179E-2</v>
      </c>
      <c r="J39" s="2044">
        <v>70522965.979999989</v>
      </c>
      <c r="K39" s="786">
        <v>3.8987046758021421E-2</v>
      </c>
      <c r="L39" s="2046"/>
      <c r="M39" s="2044">
        <v>-1917492.6799999997</v>
      </c>
      <c r="N39" s="786">
        <v>-0.27416203530276256</v>
      </c>
    </row>
    <row r="40" spans="1:14" hidden="1">
      <c r="A40" s="294" t="s">
        <v>131</v>
      </c>
      <c r="B40" s="2046"/>
      <c r="C40" s="2044">
        <v>-9822.6899999999987</v>
      </c>
      <c r="D40" s="786">
        <v>-8.4903221055113921E-5</v>
      </c>
      <c r="E40" s="2044">
        <v>-135901.51999999996</v>
      </c>
      <c r="F40" s="786">
        <v>-6.5877977103816958E-5</v>
      </c>
      <c r="G40" s="2046"/>
      <c r="H40" s="2044">
        <v>-12321.22</v>
      </c>
      <c r="I40" s="786">
        <v>-9.7617382651798496E-5</v>
      </c>
      <c r="J40" s="2044">
        <v>-128771.68</v>
      </c>
      <c r="K40" s="786">
        <v>-7.1188547439889912E-5</v>
      </c>
      <c r="L40" s="2046"/>
      <c r="M40" s="2044">
        <v>-2498.5300000000007</v>
      </c>
      <c r="N40" s="786">
        <v>0.2543631123449891</v>
      </c>
    </row>
    <row r="41" spans="1:14" ht="14" hidden="1" thickBot="1">
      <c r="A41" s="294" t="s">
        <v>132</v>
      </c>
      <c r="B41" s="2046"/>
      <c r="C41" s="2044">
        <v>-223896</v>
      </c>
      <c r="D41" s="2074">
        <v>-1.9352633119192185E-3</v>
      </c>
      <c r="E41" s="2044">
        <v>23940490.740000002</v>
      </c>
      <c r="F41" s="2074">
        <v>1.160510273044674E-2</v>
      </c>
      <c r="G41" s="2046"/>
      <c r="H41" s="2044">
        <v>-5949928.5800000001</v>
      </c>
      <c r="I41" s="786">
        <v>-4.7139524734136073E-2</v>
      </c>
      <c r="J41" s="2044">
        <v>-27518521.690000005</v>
      </c>
      <c r="K41" s="786">
        <v>-1.5213000147269997E-2</v>
      </c>
      <c r="L41" s="2046"/>
      <c r="M41" s="2073">
        <v>-5726032.5800000001</v>
      </c>
      <c r="N41" s="2074">
        <v>25.574519330403401</v>
      </c>
    </row>
    <row r="42" spans="1:14" s="342" customFormat="1" ht="14" hidden="1" thickBot="1">
      <c r="A42" s="243" t="s">
        <v>133</v>
      </c>
      <c r="B42" s="2038"/>
      <c r="C42" s="2076">
        <v>6760293.7299999995</v>
      </c>
      <c r="D42" s="2077">
        <v>5.8433149468800363E-2</v>
      </c>
      <c r="E42" s="2076">
        <v>99022395.390000015</v>
      </c>
      <c r="F42" s="2077">
        <v>4.8000898711563579E-2</v>
      </c>
      <c r="G42" s="2038"/>
      <c r="H42" s="2078">
        <v>-885730.05999999959</v>
      </c>
      <c r="I42" s="2077">
        <v>-7.0173773533156944E-3</v>
      </c>
      <c r="J42" s="2078">
        <v>42875672.609999977</v>
      </c>
      <c r="K42" s="2077">
        <v>2.370285806331153E-2</v>
      </c>
      <c r="L42" s="2038"/>
      <c r="M42" s="2078">
        <v>-7646023.79</v>
      </c>
      <c r="N42" s="2077">
        <v>-1.1310194638539768</v>
      </c>
    </row>
    <row r="43" spans="1:14" hidden="1">
      <c r="A43" s="387"/>
      <c r="B43" s="2027"/>
      <c r="C43" s="388"/>
      <c r="D43" s="1466"/>
      <c r="E43" s="388"/>
      <c r="F43" s="2079"/>
      <c r="G43" s="2027"/>
      <c r="H43" s="388"/>
      <c r="I43" s="1466"/>
      <c r="J43" s="388"/>
      <c r="K43" s="2079"/>
      <c r="L43" s="2027"/>
      <c r="M43" s="388"/>
      <c r="N43" s="1466"/>
    </row>
    <row r="44" spans="1:14" hidden="1">
      <c r="A44" s="2061" t="s">
        <v>135</v>
      </c>
      <c r="B44" s="2046"/>
      <c r="C44" s="2044">
        <v>9161996.6700000018</v>
      </c>
      <c r="D44" s="786">
        <v>7.9192464444997029E-2</v>
      </c>
      <c r="E44" s="2044">
        <v>11868087.700000001</v>
      </c>
      <c r="F44" s="786">
        <v>5.7530306487130678E-3</v>
      </c>
      <c r="G44" s="2046"/>
      <c r="H44" s="2044">
        <v>310844.51</v>
      </c>
      <c r="I44" s="786">
        <v>2.4627291354168503E-3</v>
      </c>
      <c r="J44" s="2044">
        <v>3069432.4799999977</v>
      </c>
      <c r="K44" s="786">
        <v>1.6968671971664794E-3</v>
      </c>
      <c r="L44" s="2046"/>
      <c r="M44" s="2044">
        <v>-8851152.160000002</v>
      </c>
      <c r="N44" s="786">
        <v>-0.96607240526316418</v>
      </c>
    </row>
    <row r="45" spans="1:14" hidden="1">
      <c r="A45" s="2080" t="s">
        <v>136</v>
      </c>
      <c r="B45" s="2046"/>
      <c r="C45" s="2044">
        <v>0</v>
      </c>
      <c r="D45" s="786">
        <v>0</v>
      </c>
      <c r="E45" s="2044">
        <v>0</v>
      </c>
      <c r="F45" s="2074"/>
      <c r="G45" s="2046"/>
      <c r="H45" s="2044">
        <v>0</v>
      </c>
      <c r="I45" s="786">
        <v>0</v>
      </c>
      <c r="J45" s="2044">
        <v>0</v>
      </c>
      <c r="K45" s="786">
        <v>0</v>
      </c>
      <c r="L45" s="2046"/>
      <c r="M45" s="2044">
        <v>0</v>
      </c>
      <c r="N45" s="786" t="e">
        <v>#DIV/0!</v>
      </c>
    </row>
    <row r="46" spans="1:14" ht="14" hidden="1" thickBot="1">
      <c r="A46" s="2081" t="s">
        <v>137</v>
      </c>
      <c r="B46" s="2046"/>
      <c r="C46" s="2044">
        <v>-1339.75</v>
      </c>
      <c r="D46" s="2074">
        <v>-1.1580238245184251E-5</v>
      </c>
      <c r="E46" s="2044">
        <v>-6726.98</v>
      </c>
      <c r="F46" s="2074">
        <v>-3.2608894618532203E-6</v>
      </c>
      <c r="G46" s="2046"/>
      <c r="H46" s="2044">
        <v>-361.9</v>
      </c>
      <c r="I46" s="786">
        <v>-2.8672266854812976E-6</v>
      </c>
      <c r="J46" s="2044">
        <v>-10080.5</v>
      </c>
      <c r="K46" s="786">
        <v>-5.5727792979621786E-6</v>
      </c>
      <c r="L46" s="2046"/>
      <c r="M46" s="2044">
        <v>977.85</v>
      </c>
      <c r="N46" s="1543">
        <v>-0.72987497667475276</v>
      </c>
    </row>
    <row r="47" spans="1:14" s="342" customFormat="1" ht="14" hidden="1" thickBot="1">
      <c r="A47" s="243" t="s">
        <v>138</v>
      </c>
      <c r="B47" s="2038"/>
      <c r="C47" s="2078">
        <v>9160656.9200000018</v>
      </c>
      <c r="D47" s="2077">
        <v>7.9180884206751845E-2</v>
      </c>
      <c r="E47" s="2076">
        <v>11861360.720000001</v>
      </c>
      <c r="F47" s="2077">
        <v>5.749769759251214E-3</v>
      </c>
      <c r="G47" s="2038"/>
      <c r="H47" s="2078">
        <v>310482.61</v>
      </c>
      <c r="I47" s="2077">
        <v>2.4598619087313691E-3</v>
      </c>
      <c r="J47" s="2078">
        <v>3059351.9799999977</v>
      </c>
      <c r="K47" s="2077">
        <v>1.6912944178685172E-3</v>
      </c>
      <c r="L47" s="2038"/>
      <c r="M47" s="2078">
        <v>-8850174.3100000024</v>
      </c>
      <c r="N47" s="2077">
        <v>-0.96610694923830864</v>
      </c>
    </row>
    <row r="48" spans="1:14" hidden="1">
      <c r="A48" s="2082"/>
      <c r="B48" s="2027"/>
      <c r="C48" s="2083"/>
      <c r="D48" s="2084"/>
      <c r="E48" s="2083"/>
      <c r="F48" s="2032"/>
      <c r="G48" s="2027"/>
      <c r="H48" s="2048"/>
      <c r="I48" s="2122"/>
      <c r="J48" s="2048"/>
      <c r="K48" s="2122"/>
      <c r="L48" s="2027"/>
      <c r="M48" s="2049"/>
      <c r="N48" s="2050"/>
    </row>
    <row r="49" spans="1:14" hidden="1">
      <c r="A49" s="2066" t="s">
        <v>206</v>
      </c>
      <c r="B49" s="1912"/>
      <c r="C49" s="2067">
        <v>35663870.423999995</v>
      </c>
      <c r="D49" s="2068">
        <v>0.30826356876678501</v>
      </c>
      <c r="E49" s="2067">
        <v>640927844.95800054</v>
      </c>
      <c r="F49" s="2068">
        <v>0.31068843008777175</v>
      </c>
      <c r="G49" s="2046"/>
      <c r="H49" s="2067">
        <v>12593968.169999994</v>
      </c>
      <c r="I49" s="2068">
        <v>9.9778285750555543E-2</v>
      </c>
      <c r="J49" s="2067">
        <v>392064986.05000019</v>
      </c>
      <c r="K49" s="2068">
        <v>0.21674437158030568</v>
      </c>
      <c r="L49" s="2046"/>
      <c r="M49" s="2067">
        <v>-23069902.254000001</v>
      </c>
      <c r="N49" s="2068">
        <v>-0.64687040356884862</v>
      </c>
    </row>
    <row r="50" spans="1:14" hidden="1">
      <c r="A50" s="2085"/>
      <c r="B50" s="2027"/>
      <c r="C50" s="2049"/>
      <c r="D50" s="2086"/>
      <c r="E50" s="2049"/>
      <c r="F50" s="2050"/>
      <c r="G50" s="2027"/>
      <c r="H50" s="2087"/>
      <c r="I50" s="2130"/>
      <c r="J50" s="2048"/>
      <c r="K50" s="2122"/>
      <c r="L50" s="2027"/>
      <c r="M50" s="2049"/>
      <c r="N50" s="2050"/>
    </row>
    <row r="51" spans="1:14" hidden="1">
      <c r="A51" s="2061" t="s">
        <v>140</v>
      </c>
      <c r="B51" s="2046"/>
      <c r="C51" s="2044">
        <v>11027103.109999999</v>
      </c>
      <c r="D51" s="786">
        <v>9.5313663868641305E-2</v>
      </c>
      <c r="E51" s="2044">
        <v>194873821.68000001</v>
      </c>
      <c r="F51" s="786">
        <v>9.4464676795140715E-2</v>
      </c>
      <c r="G51" s="2046"/>
      <c r="H51" s="2044">
        <v>3851075.86</v>
      </c>
      <c r="I51" s="786">
        <v>3.0510935268319533E-2</v>
      </c>
      <c r="J51" s="2044">
        <v>116764979.19999999</v>
      </c>
      <c r="K51" s="786">
        <v>6.4550911047343312E-2</v>
      </c>
      <c r="L51" s="2046"/>
      <c r="M51" s="2044">
        <v>-7176027.25</v>
      </c>
      <c r="N51" s="786">
        <v>-0.65076268702814377</v>
      </c>
    </row>
    <row r="52" spans="1:14" ht="15" hidden="1">
      <c r="A52" s="2088" t="s">
        <v>207</v>
      </c>
      <c r="B52" s="2046"/>
      <c r="C52" s="2044">
        <v>517117.69</v>
      </c>
      <c r="D52" s="786">
        <v>4.4697488718039432E-3</v>
      </c>
      <c r="E52" s="2044">
        <v>6345857.21</v>
      </c>
      <c r="F52" s="786">
        <v>3.0761409878599729E-3</v>
      </c>
      <c r="G52" s="2046"/>
      <c r="H52" s="2044">
        <v>199933.29</v>
      </c>
      <c r="I52" s="786">
        <v>2.3145573707921501E-3</v>
      </c>
      <c r="J52" s="2044">
        <v>8712504</v>
      </c>
      <c r="K52" s="786">
        <v>7.6745458445139376E-3</v>
      </c>
      <c r="L52" s="2046"/>
      <c r="M52" s="2057">
        <v>-317184.40000000002</v>
      </c>
      <c r="N52" s="786">
        <v>-0.61336985010124101</v>
      </c>
    </row>
    <row r="53" spans="1:14" ht="14" hidden="1">
      <c r="A53" s="2089"/>
      <c r="B53" s="2027"/>
      <c r="C53" s="422"/>
      <c r="D53" s="2047"/>
      <c r="E53" s="422"/>
      <c r="F53" s="2125"/>
      <c r="G53" s="2027"/>
      <c r="H53" s="2090"/>
      <c r="I53" s="2131"/>
      <c r="J53" s="2090"/>
      <c r="K53" s="2131"/>
      <c r="L53" s="2027"/>
      <c r="M53" s="2049"/>
      <c r="N53" s="2050"/>
    </row>
    <row r="54" spans="1:14" s="548" customFormat="1" ht="30" hidden="1" customHeight="1">
      <c r="A54" s="2091" t="s">
        <v>208</v>
      </c>
      <c r="B54" s="2092"/>
      <c r="C54" s="2093">
        <v>24119649.623999994</v>
      </c>
      <c r="D54" s="2094">
        <v>0.20848015602633974</v>
      </c>
      <c r="E54" s="2093">
        <v>439708166.06800056</v>
      </c>
      <c r="F54" s="2099">
        <v>0.21314761230477108</v>
      </c>
      <c r="G54" s="2092"/>
      <c r="H54" s="2132">
        <v>8542959.0199999958</v>
      </c>
      <c r="I54" s="2133">
        <v>6.7683338146220351E-2</v>
      </c>
      <c r="J54" s="2095">
        <v>266587502.8500002</v>
      </c>
      <c r="K54" s="2134">
        <v>0.14737694727224984</v>
      </c>
      <c r="L54" s="2097"/>
      <c r="M54" s="2093">
        <v>-15576690.603999998</v>
      </c>
      <c r="N54" s="2094">
        <v>-0.64580915754682366</v>
      </c>
    </row>
    <row r="55" spans="1:14" ht="42" hidden="1" customHeight="1">
      <c r="A55" s="472"/>
      <c r="B55" s="2027"/>
      <c r="C55" s="898">
        <v>0</v>
      </c>
      <c r="D55" s="2102"/>
      <c r="E55" s="2005">
        <v>0</v>
      </c>
      <c r="F55" s="2136"/>
      <c r="G55" s="2027"/>
      <c r="H55" s="2005">
        <v>0</v>
      </c>
      <c r="I55" s="473"/>
      <c r="J55" s="2005">
        <v>0</v>
      </c>
      <c r="K55" s="473"/>
      <c r="L55" s="2027"/>
      <c r="M55" s="2005"/>
      <c r="N55" s="473"/>
    </row>
    <row r="56" spans="1:14" ht="14" thickBot="1">
      <c r="A56" s="2250">
        <v>45992</v>
      </c>
      <c r="B56" s="2251"/>
      <c r="C56" s="2251"/>
      <c r="D56" s="2251"/>
      <c r="E56" s="2251"/>
      <c r="F56" s="2251"/>
      <c r="G56" s="2251"/>
      <c r="H56" s="2251"/>
      <c r="I56" s="2251"/>
      <c r="J56" s="2251"/>
      <c r="K56" s="2251"/>
    </row>
    <row r="57" spans="1:14" s="2255" customFormat="1" ht="26.25" customHeight="1">
      <c r="A57" s="2252" t="s">
        <v>79</v>
      </c>
      <c r="B57" s="2253"/>
      <c r="C57" s="2254" t="s">
        <v>671</v>
      </c>
      <c r="D57" s="2254" t="s">
        <v>672</v>
      </c>
      <c r="E57" s="2254" t="s">
        <v>673</v>
      </c>
      <c r="F57" s="2254" t="s">
        <v>674</v>
      </c>
      <c r="G57" s="2254" t="s">
        <v>675</v>
      </c>
      <c r="H57" s="2254" t="s">
        <v>676</v>
      </c>
      <c r="I57" s="2254" t="s">
        <v>677</v>
      </c>
      <c r="J57" s="2254" t="s">
        <v>678</v>
      </c>
      <c r="K57" s="2254" t="s">
        <v>166</v>
      </c>
      <c r="L57" s="2253"/>
      <c r="N57" s="2256"/>
    </row>
    <row r="58" spans="1:14" s="2141" customFormat="1">
      <c r="A58" s="2034" t="s">
        <v>116</v>
      </c>
      <c r="B58" s="2139"/>
      <c r="C58" s="2035">
        <v>9453088.4232160803</v>
      </c>
      <c r="D58" s="2035">
        <v>10180249.071155779</v>
      </c>
      <c r="E58" s="2035">
        <v>17451855.550552763</v>
      </c>
      <c r="F58" s="2035">
        <v>16239921.137319932</v>
      </c>
      <c r="G58" s="2035">
        <v>8725927.7752763815</v>
      </c>
      <c r="H58" s="2035">
        <v>25450622.677889448</v>
      </c>
      <c r="I58" s="2035">
        <v>21572432.555544388</v>
      </c>
      <c r="J58" s="2035">
        <v>35630871.74904523</v>
      </c>
      <c r="K58" s="2035">
        <v>144704968.94</v>
      </c>
      <c r="L58" s="2139"/>
      <c r="M58" s="2044">
        <v>0</v>
      </c>
      <c r="N58" s="2139"/>
    </row>
    <row r="59" spans="1:14">
      <c r="A59" s="2034"/>
      <c r="C59" s="2257">
        <v>6.5326633165829151E-2</v>
      </c>
      <c r="D59" s="2258">
        <v>7.0351758793969849E-2</v>
      </c>
      <c r="E59" s="2258">
        <v>0.12060301507537688</v>
      </c>
      <c r="F59" s="2258">
        <v>0.11222780569514237</v>
      </c>
      <c r="G59" s="2258">
        <v>6.030150753768844E-2</v>
      </c>
      <c r="H59" s="2258">
        <v>0.17587939698492464</v>
      </c>
      <c r="I59" s="2258">
        <v>0.1490787269681742</v>
      </c>
      <c r="J59" s="2258">
        <v>0.24623115577889451</v>
      </c>
      <c r="K59" s="2258">
        <v>1</v>
      </c>
    </row>
    <row r="60" spans="1:14">
      <c r="A60" s="2034" t="s">
        <v>219</v>
      </c>
    </row>
    <row r="61" spans="1:14">
      <c r="A61" s="2061" t="s">
        <v>221</v>
      </c>
      <c r="C61" s="2044">
        <v>631946.54723618098</v>
      </c>
      <c r="D61" s="2044">
        <v>680557.82010050258</v>
      </c>
      <c r="E61" s="2044">
        <v>1166670.5487437185</v>
      </c>
      <c r="F61" s="2044">
        <v>1085651.7606365159</v>
      </c>
      <c r="G61" s="2044">
        <v>583335.27437185927</v>
      </c>
      <c r="H61" s="2044">
        <v>1701394.5502512564</v>
      </c>
      <c r="I61" s="2044">
        <v>1442134.4283082078</v>
      </c>
      <c r="J61" s="2044">
        <v>2381952.3703517593</v>
      </c>
      <c r="K61" s="2044">
        <v>9673643.3000000007</v>
      </c>
      <c r="M61" s="2044">
        <v>0</v>
      </c>
    </row>
    <row r="62" spans="1:14">
      <c r="A62" s="2061" t="s">
        <v>222</v>
      </c>
      <c r="C62" s="2044">
        <v>255296.0924120603</v>
      </c>
      <c r="D62" s="2044">
        <v>274934.25336683413</v>
      </c>
      <c r="E62" s="2044">
        <v>471315.86291457282</v>
      </c>
      <c r="F62" s="2044">
        <v>438585.59465661639</v>
      </c>
      <c r="G62" s="2044">
        <v>235657.93145728641</v>
      </c>
      <c r="H62" s="2044">
        <v>687335.6334170854</v>
      </c>
      <c r="I62" s="2044">
        <v>582598.77499162476</v>
      </c>
      <c r="J62" s="2044">
        <v>962269.88678391965</v>
      </c>
      <c r="K62" s="2044">
        <v>3907994.03</v>
      </c>
      <c r="M62" s="2044">
        <v>0</v>
      </c>
    </row>
    <row r="63" spans="1:14">
      <c r="A63" s="2061" t="s">
        <v>224</v>
      </c>
      <c r="C63" s="2044">
        <v>40646.885075376878</v>
      </c>
      <c r="D63" s="2044">
        <v>43773.568542713561</v>
      </c>
      <c r="E63" s="2044">
        <v>75040.403216080391</v>
      </c>
      <c r="F63" s="2044">
        <v>69829.264103852576</v>
      </c>
      <c r="G63" s="2044">
        <v>37520.201608040195</v>
      </c>
      <c r="H63" s="2044">
        <v>109433.9213567839</v>
      </c>
      <c r="I63" s="2044">
        <v>92758.276197654923</v>
      </c>
      <c r="J63" s="2044">
        <v>153207.48989949748</v>
      </c>
      <c r="K63" s="2044">
        <v>622210.00999999989</v>
      </c>
      <c r="M63" s="2044">
        <v>0</v>
      </c>
    </row>
    <row r="64" spans="1:14">
      <c r="A64" s="2061" t="s">
        <v>225</v>
      </c>
      <c r="C64" s="2044">
        <v>19684.221105527638</v>
      </c>
      <c r="D64" s="2044">
        <v>21198.391959798995</v>
      </c>
      <c r="E64" s="2044">
        <v>36340.100502512563</v>
      </c>
      <c r="F64" s="2044">
        <v>33816.482412060301</v>
      </c>
      <c r="G64" s="2044">
        <v>18170.050251256282</v>
      </c>
      <c r="H64" s="2044">
        <v>52995.979899497492</v>
      </c>
      <c r="I64" s="2044">
        <v>44920.402010050253</v>
      </c>
      <c r="J64" s="2044">
        <v>74194.371859296487</v>
      </c>
      <c r="K64" s="2044">
        <v>301320</v>
      </c>
      <c r="M64" s="2044">
        <v>0</v>
      </c>
    </row>
    <row r="65" spans="1:37">
      <c r="A65" s="2061" t="s">
        <v>226</v>
      </c>
      <c r="C65" s="2044">
        <v>59515.054371859311</v>
      </c>
      <c r="D65" s="2044">
        <v>64093.135477386946</v>
      </c>
      <c r="E65" s="2044">
        <v>109873.94653266332</v>
      </c>
      <c r="F65" s="2044">
        <v>102243.81135678393</v>
      </c>
      <c r="G65" s="2044">
        <v>54936.973266331661</v>
      </c>
      <c r="H65" s="2044">
        <v>160232.83869346738</v>
      </c>
      <c r="I65" s="2044">
        <v>135816.40613065328</v>
      </c>
      <c r="J65" s="2044">
        <v>224325.97417085434</v>
      </c>
      <c r="K65" s="2044">
        <v>911038.14000000013</v>
      </c>
      <c r="M65" s="2044">
        <v>0</v>
      </c>
    </row>
    <row r="66" spans="1:37">
      <c r="A66" s="2061" t="s">
        <v>227</v>
      </c>
      <c r="C66" s="2044">
        <v>0</v>
      </c>
      <c r="D66" s="2044">
        <v>0</v>
      </c>
      <c r="E66" s="2044">
        <v>0</v>
      </c>
      <c r="F66" s="2044">
        <v>0</v>
      </c>
      <c r="G66" s="2044">
        <v>0</v>
      </c>
      <c r="H66" s="2044">
        <v>0</v>
      </c>
      <c r="I66" s="2044">
        <v>0</v>
      </c>
      <c r="J66" s="2044">
        <v>0</v>
      </c>
      <c r="K66" s="2044">
        <v>0</v>
      </c>
      <c r="M66" s="2044">
        <v>0</v>
      </c>
    </row>
    <row r="67" spans="1:37">
      <c r="A67" s="2061" t="s">
        <v>217</v>
      </c>
      <c r="C67" s="2044">
        <v>48706.19522613068</v>
      </c>
      <c r="D67" s="2044">
        <v>52452.825628140723</v>
      </c>
      <c r="E67" s="2044">
        <v>89919.129648241244</v>
      </c>
      <c r="F67" s="2044">
        <v>83674.745644891154</v>
      </c>
      <c r="G67" s="2044">
        <v>44959.564824120622</v>
      </c>
      <c r="H67" s="2044">
        <v>131132.06407035183</v>
      </c>
      <c r="I67" s="2044">
        <v>111150.03525963154</v>
      </c>
      <c r="J67" s="2044">
        <v>183584.88969849257</v>
      </c>
      <c r="K67" s="2044">
        <v>745579.4500000003</v>
      </c>
      <c r="M67" s="2044">
        <v>0</v>
      </c>
    </row>
    <row r="68" spans="1:37" s="342" customFormat="1">
      <c r="A68" s="2259" t="s">
        <v>679</v>
      </c>
      <c r="B68" s="2260"/>
      <c r="C68" s="2261">
        <v>1055794.9954271356</v>
      </c>
      <c r="D68" s="2261">
        <v>1137009.9950753769</v>
      </c>
      <c r="E68" s="2261">
        <v>1949159.9915577888</v>
      </c>
      <c r="F68" s="2261">
        <v>1813801.6588107203</v>
      </c>
      <c r="G68" s="2261">
        <v>974579.9957788944</v>
      </c>
      <c r="H68" s="2261">
        <v>2842524.9876884427</v>
      </c>
      <c r="I68" s="2261">
        <v>2409378.3228978226</v>
      </c>
      <c r="J68" s="2261">
        <v>3979534.9827638199</v>
      </c>
      <c r="K68" s="2261">
        <v>16161784.930000002</v>
      </c>
      <c r="L68" s="2262"/>
      <c r="M68" s="2035"/>
      <c r="N68" s="2263"/>
    </row>
    <row r="69" spans="1:37" s="342" customFormat="1">
      <c r="A69" s="2034"/>
      <c r="B69" s="2262"/>
      <c r="C69" s="2035"/>
      <c r="D69" s="2035"/>
      <c r="E69" s="2035"/>
      <c r="F69" s="2035"/>
      <c r="G69" s="2035"/>
      <c r="H69" s="2035"/>
      <c r="I69" s="2035"/>
      <c r="J69" s="2035"/>
      <c r="K69" s="2035"/>
      <c r="L69" s="2262"/>
      <c r="M69" s="2035"/>
      <c r="N69" s="2263"/>
    </row>
    <row r="70" spans="1:37">
      <c r="A70" s="2034" t="s">
        <v>680</v>
      </c>
      <c r="C70" s="2264"/>
      <c r="D70" s="2264"/>
      <c r="E70" s="2264"/>
      <c r="F70" s="2264"/>
      <c r="G70" s="2264"/>
      <c r="H70" s="2264"/>
      <c r="I70" s="2264"/>
      <c r="J70" s="2264"/>
      <c r="K70" s="2264"/>
      <c r="L70" s="261" t="s">
        <v>681</v>
      </c>
      <c r="M70" s="2044">
        <v>0</v>
      </c>
    </row>
    <row r="71" spans="1:37">
      <c r="A71" s="2265" t="s">
        <v>218</v>
      </c>
      <c r="C71" s="2266">
        <v>329051.53424676426</v>
      </c>
      <c r="D71" s="2266">
        <v>254411.92268843349</v>
      </c>
      <c r="E71" s="2266">
        <v>610561.93438240746</v>
      </c>
      <c r="F71" s="2266">
        <v>316757.23970539932</v>
      </c>
      <c r="G71" s="2266">
        <v>266913.27292152896</v>
      </c>
      <c r="H71" s="2266">
        <v>361627.28663144121</v>
      </c>
      <c r="I71" s="2266">
        <v>139236.45521677905</v>
      </c>
      <c r="J71" s="2266">
        <v>216378.01420724575</v>
      </c>
      <c r="K71" s="2266">
        <v>2494937.6599999997</v>
      </c>
      <c r="M71" s="2044">
        <v>0</v>
      </c>
    </row>
    <row r="72" spans="1:37">
      <c r="A72" s="2265" t="s">
        <v>239</v>
      </c>
      <c r="C72" s="2266">
        <v>671545.43649534183</v>
      </c>
      <c r="D72" s="2266">
        <v>519217.04623719829</v>
      </c>
      <c r="E72" s="2266">
        <v>1246066.4608990683</v>
      </c>
      <c r="F72" s="2266">
        <v>646454.60258361883</v>
      </c>
      <c r="G72" s="2266">
        <v>544730.45014301152</v>
      </c>
      <c r="H72" s="2266">
        <v>738027.72141891427</v>
      </c>
      <c r="I72" s="2266">
        <v>284160.97894409217</v>
      </c>
      <c r="J72" s="2266">
        <v>441595.47327875445</v>
      </c>
      <c r="K72" s="2266">
        <v>5091798.17</v>
      </c>
      <c r="M72" s="2044">
        <v>0</v>
      </c>
    </row>
    <row r="73" spans="1:37">
      <c r="A73" s="2265" t="s">
        <v>240</v>
      </c>
      <c r="C73" s="2266">
        <v>492826.26830776001</v>
      </c>
      <c r="D73" s="2266">
        <v>381037.20974452788</v>
      </c>
      <c r="E73" s="2266">
        <v>914449.34417718241</v>
      </c>
      <c r="F73" s="2266">
        <v>474412.88721179595</v>
      </c>
      <c r="G73" s="2266">
        <v>399760.70179050177</v>
      </c>
      <c r="H73" s="2266">
        <v>541615.54540931724</v>
      </c>
      <c r="I73" s="2266">
        <v>208536.88706835298</v>
      </c>
      <c r="J73" s="2266">
        <v>324073.15629056061</v>
      </c>
      <c r="K73" s="2266">
        <v>3736711.9999999991</v>
      </c>
      <c r="M73" s="2044">
        <v>0</v>
      </c>
    </row>
    <row r="74" spans="1:37">
      <c r="A74" s="2265" t="s">
        <v>242</v>
      </c>
      <c r="C74" s="2266">
        <v>600094.80697309191</v>
      </c>
      <c r="D74" s="2266">
        <v>463973.74802354374</v>
      </c>
      <c r="E74" s="2266">
        <v>1113488.3385274212</v>
      </c>
      <c r="F74" s="2266">
        <v>577673.57035263616</v>
      </c>
      <c r="G74" s="2266">
        <v>486772.59432646516</v>
      </c>
      <c r="H74" s="2266">
        <v>659503.55546604376</v>
      </c>
      <c r="I74" s="2266">
        <v>253927.01452736725</v>
      </c>
      <c r="J74" s="2266">
        <v>394610.90180343064</v>
      </c>
      <c r="K74" s="2266">
        <v>4550044.53</v>
      </c>
      <c r="L74" s="173"/>
      <c r="M74" s="2044">
        <v>0</v>
      </c>
    </row>
    <row r="75" spans="1:37" s="342" customFormat="1">
      <c r="A75" s="2267" t="s">
        <v>682</v>
      </c>
      <c r="B75" s="2262"/>
      <c r="C75" s="2268">
        <v>2093518.0460229581</v>
      </c>
      <c r="D75" s="2268">
        <v>1618639.9266937035</v>
      </c>
      <c r="E75" s="2268">
        <v>3884566.0779860793</v>
      </c>
      <c r="F75" s="2268">
        <v>2015298.2998534502</v>
      </c>
      <c r="G75" s="2268">
        <v>1698177.0191815074</v>
      </c>
      <c r="H75" s="2268">
        <v>2300774.1089257165</v>
      </c>
      <c r="I75" s="2268">
        <v>885861.33575659152</v>
      </c>
      <c r="J75" s="2268">
        <v>1376657.5455799913</v>
      </c>
      <c r="K75" s="2268">
        <v>15873492.359999999</v>
      </c>
      <c r="M75" s="2035"/>
      <c r="N75" s="2263"/>
    </row>
    <row r="76" spans="1:37">
      <c r="A76" s="2061"/>
      <c r="C76" s="2044"/>
      <c r="D76" s="2044"/>
      <c r="E76" s="2044"/>
      <c r="F76" s="2044"/>
      <c r="G76" s="2044"/>
      <c r="H76" s="2044"/>
      <c r="I76" s="2044"/>
      <c r="J76" s="2044"/>
      <c r="K76" s="2044"/>
      <c r="M76" s="2044"/>
    </row>
    <row r="77" spans="1:37">
      <c r="A77" s="2034" t="s">
        <v>201</v>
      </c>
      <c r="B77" s="2262"/>
      <c r="C77" s="2035">
        <v>6303775.3817659868</v>
      </c>
      <c r="D77" s="2035">
        <v>7424599.1493866984</v>
      </c>
      <c r="E77" s="2035">
        <v>11618129.481008895</v>
      </c>
      <c r="F77" s="2035">
        <v>12410821.178655762</v>
      </c>
      <c r="G77" s="2035">
        <v>6053170.7603159798</v>
      </c>
      <c r="H77" s="2035">
        <v>20307323.581275292</v>
      </c>
      <c r="I77" s="2035">
        <v>18277192.896889973</v>
      </c>
      <c r="J77" s="2035">
        <v>30274679.220701419</v>
      </c>
      <c r="K77" s="2035">
        <v>112669691.65000001</v>
      </c>
      <c r="L77" s="2262"/>
      <c r="M77" s="2035">
        <v>0</v>
      </c>
      <c r="N77" s="2269"/>
      <c r="O77" s="2270"/>
      <c r="P77" s="342"/>
      <c r="Q77" s="342"/>
      <c r="R77" s="342"/>
      <c r="S77" s="342"/>
      <c r="T77" s="342"/>
      <c r="U77" s="342"/>
      <c r="V77" s="342"/>
      <c r="W77" s="342"/>
      <c r="X77" s="342"/>
      <c r="Y77" s="342"/>
      <c r="Z77" s="342"/>
      <c r="AA77" s="342"/>
      <c r="AB77" s="342"/>
      <c r="AC77" s="342"/>
      <c r="AD77" s="342"/>
      <c r="AE77" s="342"/>
      <c r="AF77" s="342"/>
      <c r="AG77" s="342"/>
      <c r="AH77" s="342"/>
      <c r="AI77" s="342"/>
      <c r="AJ77" s="342"/>
      <c r="AK77" s="342"/>
    </row>
    <row r="78" spans="1:37">
      <c r="A78" s="2061" t="s">
        <v>120</v>
      </c>
      <c r="C78" s="2044">
        <v>5642966.0626633167</v>
      </c>
      <c r="D78" s="2044">
        <v>6077040.3751758793</v>
      </c>
      <c r="E78" s="2044">
        <v>10417783.500301506</v>
      </c>
      <c r="F78" s="2044">
        <v>9694326.3127805684</v>
      </c>
      <c r="G78" s="2044">
        <v>5208891.7501507532</v>
      </c>
      <c r="H78" s="2044">
        <v>15192600.9379397</v>
      </c>
      <c r="I78" s="2044">
        <v>12877537.937872697</v>
      </c>
      <c r="J78" s="2044">
        <v>21269641.313115582</v>
      </c>
      <c r="K78" s="2044">
        <v>86380788.189999998</v>
      </c>
      <c r="M78" s="2044">
        <v>0</v>
      </c>
    </row>
    <row r="79" spans="1:37">
      <c r="A79" s="2061"/>
      <c r="C79" s="2044"/>
      <c r="D79" s="2044"/>
      <c r="E79" s="2044"/>
      <c r="F79" s="2044"/>
      <c r="G79" s="2044"/>
      <c r="H79" s="2044"/>
      <c r="I79" s="2044"/>
      <c r="J79" s="2044"/>
      <c r="K79" s="2044"/>
      <c r="L79" s="2271"/>
      <c r="M79" s="2044">
        <v>0</v>
      </c>
    </row>
    <row r="80" spans="1:37" ht="14">
      <c r="A80" s="2091" t="s">
        <v>202</v>
      </c>
      <c r="B80" s="2272"/>
      <c r="C80" s="2095">
        <v>660809.31910267007</v>
      </c>
      <c r="D80" s="2095">
        <v>1347558.774210819</v>
      </c>
      <c r="E80" s="2095">
        <v>1200345.9807073884</v>
      </c>
      <c r="F80" s="2095">
        <v>2716494.8658751938</v>
      </c>
      <c r="G80" s="2095">
        <v>844279.01016522665</v>
      </c>
      <c r="H80" s="2095">
        <v>5114722.643335592</v>
      </c>
      <c r="I80" s="2095">
        <v>5399654.9590172768</v>
      </c>
      <c r="J80" s="2095">
        <v>9005037.9075858369</v>
      </c>
      <c r="K80" s="2095">
        <v>26288903.459999993</v>
      </c>
      <c r="M80" s="2044">
        <v>0</v>
      </c>
      <c r="O80" s="950"/>
    </row>
    <row r="81" spans="1:37">
      <c r="A81" s="2273" t="s">
        <v>683</v>
      </c>
      <c r="B81" s="2027"/>
      <c r="C81" s="2274">
        <v>6.9904066218165445E-2</v>
      </c>
      <c r="D81" s="2274">
        <v>0.13236992187439955</v>
      </c>
      <c r="E81" s="2274">
        <v>6.8780421499040484E-2</v>
      </c>
      <c r="F81" s="2274">
        <v>0.16727266363582199</v>
      </c>
      <c r="G81" s="2274">
        <v>9.675521410541188E-2</v>
      </c>
      <c r="H81" s="2274">
        <v>0.20096650318025705</v>
      </c>
      <c r="I81" s="2274">
        <v>0.25030348084826887</v>
      </c>
      <c r="J81" s="2274">
        <v>0.2527313384586819</v>
      </c>
      <c r="K81" s="2274">
        <v>0.18167243082647935</v>
      </c>
    </row>
    <row r="82" spans="1:37" hidden="1">
      <c r="A82" s="2275" t="s">
        <v>680</v>
      </c>
      <c r="B82" s="2027"/>
      <c r="C82" s="2276"/>
      <c r="D82" s="2276"/>
      <c r="E82" s="2276"/>
      <c r="F82" s="2276"/>
      <c r="G82" s="2276"/>
      <c r="H82" s="2276"/>
      <c r="I82" s="2276"/>
      <c r="J82" s="2276"/>
      <c r="K82" s="2276"/>
      <c r="M82" s="2044">
        <v>0</v>
      </c>
    </row>
    <row r="83" spans="1:37" hidden="1">
      <c r="A83" s="2277" t="s">
        <v>239</v>
      </c>
      <c r="C83" s="2278">
        <v>1834250.269896694</v>
      </c>
      <c r="D83" s="2278">
        <v>1418182.5315734257</v>
      </c>
      <c r="E83" s="2278">
        <v>3403489.35157895</v>
      </c>
      <c r="F83" s="2278">
        <v>1765717.4999999988</v>
      </c>
      <c r="G83" s="2278">
        <v>1487869.503529412</v>
      </c>
      <c r="H83" s="2278">
        <v>2015839.0983471088</v>
      </c>
      <c r="I83" s="2278">
        <v>776153.51694214856</v>
      </c>
      <c r="J83" s="2278">
        <v>1206168.0000000002</v>
      </c>
      <c r="K83" s="2278">
        <v>13907669.771867739</v>
      </c>
      <c r="L83" s="2279">
        <v>8815871.6018677391</v>
      </c>
      <c r="M83" s="2044">
        <v>0</v>
      </c>
    </row>
    <row r="84" spans="1:37" hidden="1">
      <c r="A84" s="2061" t="s">
        <v>240</v>
      </c>
      <c r="C84" s="2228"/>
      <c r="D84" s="2228"/>
      <c r="E84" s="2228"/>
      <c r="F84" s="2228"/>
      <c r="G84" s="2228"/>
      <c r="H84" s="2228"/>
      <c r="I84" s="2228"/>
      <c r="J84" s="2228"/>
      <c r="K84" s="2228"/>
      <c r="L84" s="794"/>
      <c r="M84" s="2044">
        <v>0</v>
      </c>
    </row>
    <row r="85" spans="1:37" hidden="1">
      <c r="A85" s="2061" t="s">
        <v>242</v>
      </c>
      <c r="C85" s="2278"/>
      <c r="D85" s="2278"/>
      <c r="E85" s="2278"/>
      <c r="F85" s="2278"/>
      <c r="G85" s="2278"/>
      <c r="H85" s="2278"/>
      <c r="I85" s="2278"/>
      <c r="J85" s="2278"/>
      <c r="K85" s="2278"/>
      <c r="L85" s="2279">
        <v>-450000</v>
      </c>
      <c r="M85" s="2044">
        <v>0</v>
      </c>
      <c r="O85" s="950"/>
    </row>
    <row r="86" spans="1:37" s="342" customFormat="1" hidden="1">
      <c r="A86" s="2280" t="s">
        <v>682</v>
      </c>
      <c r="B86" s="2281"/>
      <c r="C86" s="2282">
        <v>1834250.269896694</v>
      </c>
      <c r="D86" s="2282">
        <v>1418182.5315734257</v>
      </c>
      <c r="E86" s="2282">
        <v>3403489.35157895</v>
      </c>
      <c r="F86" s="2282">
        <v>1765717.4999999988</v>
      </c>
      <c r="G86" s="2282">
        <v>1487869.503529412</v>
      </c>
      <c r="H86" s="2282">
        <v>2015839.0983471088</v>
      </c>
      <c r="I86" s="2282">
        <v>776153.51694214856</v>
      </c>
      <c r="J86" s="2282">
        <v>1206168.0000000002</v>
      </c>
      <c r="K86" s="2282">
        <v>13907669.771867739</v>
      </c>
      <c r="L86" s="2270">
        <v>1965822.5881322604</v>
      </c>
      <c r="M86" s="2035"/>
      <c r="N86" s="2263"/>
    </row>
    <row r="87" spans="1:37" hidden="1">
      <c r="A87" s="2061" t="s">
        <v>684</v>
      </c>
      <c r="C87" s="2283">
        <v>0.13188767780545038</v>
      </c>
      <c r="D87" s="2283">
        <v>0.10197125433925011</v>
      </c>
      <c r="E87" s="2283">
        <v>0.24472031673224554</v>
      </c>
      <c r="F87" s="2283">
        <v>0.12695998171970332</v>
      </c>
      <c r="G87" s="2283">
        <v>0.10698194075178977</v>
      </c>
      <c r="H87" s="2283">
        <v>0.14494441782222375</v>
      </c>
      <c r="I87" s="2283">
        <v>5.5807588882513033E-2</v>
      </c>
      <c r="J87" s="2283">
        <v>8.6726821946824031E-2</v>
      </c>
      <c r="K87" s="2044"/>
      <c r="M87" s="2044"/>
    </row>
    <row r="88" spans="1:37" hidden="1">
      <c r="A88" s="2034" t="s">
        <v>201</v>
      </c>
      <c r="B88" s="2262"/>
      <c r="C88" s="2035">
        <v>6563043.1578922514</v>
      </c>
      <c r="D88" s="2035">
        <v>7625056.5445069764</v>
      </c>
      <c r="E88" s="2035">
        <v>12099206.207416024</v>
      </c>
      <c r="F88" s="2035">
        <v>12660401.978509214</v>
      </c>
      <c r="G88" s="2035">
        <v>6263478.2759680757</v>
      </c>
      <c r="H88" s="2035">
        <v>20592258.591853898</v>
      </c>
      <c r="I88" s="2035">
        <v>18386900.715704419</v>
      </c>
      <c r="J88" s="2035">
        <v>30445168.766281411</v>
      </c>
      <c r="K88" s="2035">
        <v>114635514.23813228</v>
      </c>
      <c r="L88" s="2262"/>
      <c r="M88" s="2035">
        <v>0</v>
      </c>
      <c r="N88" s="2263"/>
      <c r="O88" s="342"/>
      <c r="P88" s="342"/>
      <c r="Q88" s="342"/>
      <c r="R88" s="342"/>
      <c r="S88" s="342"/>
      <c r="T88" s="342"/>
      <c r="U88" s="342"/>
      <c r="V88" s="342"/>
      <c r="W88" s="342"/>
      <c r="X88" s="342"/>
      <c r="Y88" s="342"/>
      <c r="Z88" s="342"/>
      <c r="AA88" s="342"/>
      <c r="AB88" s="342"/>
      <c r="AC88" s="342"/>
      <c r="AD88" s="342"/>
      <c r="AE88" s="342"/>
      <c r="AF88" s="342"/>
      <c r="AG88" s="342"/>
      <c r="AH88" s="342"/>
      <c r="AI88" s="342"/>
      <c r="AJ88" s="342"/>
      <c r="AK88" s="342"/>
    </row>
    <row r="89" spans="1:37" hidden="1">
      <c r="A89" s="2061" t="s">
        <v>120</v>
      </c>
      <c r="C89" s="2044">
        <v>5642966.0626633167</v>
      </c>
      <c r="D89" s="2044">
        <v>6077040.3751758793</v>
      </c>
      <c r="E89" s="2044">
        <v>10417783.500301506</v>
      </c>
      <c r="F89" s="2044">
        <v>9694326.3127805684</v>
      </c>
      <c r="G89" s="2044">
        <v>5208891.7501507532</v>
      </c>
      <c r="H89" s="2044">
        <v>15192600.9379397</v>
      </c>
      <c r="I89" s="2044">
        <v>12877537.937872697</v>
      </c>
      <c r="J89" s="2044">
        <v>21269641.313115582</v>
      </c>
      <c r="K89" s="2044">
        <v>86380788.189999998</v>
      </c>
      <c r="M89" s="2044">
        <v>0</v>
      </c>
    </row>
    <row r="90" spans="1:37" hidden="1">
      <c r="A90" s="2061"/>
      <c r="C90" s="2044"/>
      <c r="D90" s="2044"/>
      <c r="E90" s="2044"/>
      <c r="F90" s="2044"/>
      <c r="G90" s="2044"/>
      <c r="H90" s="2044"/>
      <c r="I90" s="2044"/>
      <c r="J90" s="2044"/>
      <c r="K90" s="2044"/>
      <c r="M90" s="2044">
        <v>0</v>
      </c>
    </row>
    <row r="91" spans="1:37" ht="14" hidden="1">
      <c r="A91" s="2091" t="s">
        <v>202</v>
      </c>
      <c r="B91" s="2272"/>
      <c r="C91" s="2095">
        <v>920077.09522893466</v>
      </c>
      <c r="D91" s="2095">
        <v>1548016.169331097</v>
      </c>
      <c r="E91" s="2095">
        <v>1681422.7071145177</v>
      </c>
      <c r="F91" s="2095">
        <v>2966075.6657286454</v>
      </c>
      <c r="G91" s="2095">
        <v>1054586.5258173225</v>
      </c>
      <c r="H91" s="2095">
        <v>5399657.6539141983</v>
      </c>
      <c r="I91" s="2095">
        <v>5509362.7778317221</v>
      </c>
      <c r="J91" s="2095">
        <v>9175527.4531658292</v>
      </c>
      <c r="K91" s="2095">
        <v>28254726.048132267</v>
      </c>
      <c r="L91" s="2271">
        <v>1965822.5881322734</v>
      </c>
      <c r="M91" s="2044">
        <v>0</v>
      </c>
      <c r="N91" s="2284"/>
    </row>
    <row r="92" spans="1:37" ht="15" hidden="1">
      <c r="A92" s="2061" t="s">
        <v>685</v>
      </c>
      <c r="C92" s="2285">
        <v>9.7330846178196526E-2</v>
      </c>
      <c r="D92" s="2286">
        <v>0.15206073628563474</v>
      </c>
      <c r="E92" s="2286">
        <v>9.6346357110505709E-2</v>
      </c>
      <c r="F92" s="2286">
        <v>0.18264101411875056</v>
      </c>
      <c r="G92" s="2286">
        <v>0.12085666452630248</v>
      </c>
      <c r="H92" s="2286">
        <v>0.21216210393961085</v>
      </c>
      <c r="I92" s="2286">
        <v>0.25538903707990718</v>
      </c>
      <c r="J92" s="2286">
        <v>0.25751622126426638</v>
      </c>
      <c r="K92" s="2286">
        <v>0.19525746942282068</v>
      </c>
      <c r="L92" s="2271">
        <v>8365871.6018677391</v>
      </c>
      <c r="M92" s="2044">
        <v>-1.1790455110803537</v>
      </c>
    </row>
    <row r="93" spans="1:37" hidden="1">
      <c r="A93" s="2287"/>
      <c r="B93" s="2237"/>
      <c r="C93" s="2288">
        <v>0.10803324099722991</v>
      </c>
      <c r="D93" s="2288">
        <v>0.11634349030470914</v>
      </c>
      <c r="E93" s="2288">
        <v>0.19944598337950137</v>
      </c>
      <c r="F93" s="2288">
        <v>0.18559556786703599</v>
      </c>
      <c r="G93" s="2288">
        <v>9.9722991689750684E-2</v>
      </c>
      <c r="H93" s="2288">
        <v>0.29085872576177285</v>
      </c>
      <c r="I93" s="2289"/>
      <c r="J93" s="2289"/>
      <c r="K93" s="2289">
        <v>87501664.635410383</v>
      </c>
      <c r="L93" s="2290"/>
    </row>
    <row r="94" spans="1:37">
      <c r="A94" s="2287"/>
      <c r="B94" s="2237"/>
      <c r="C94" s="2291"/>
      <c r="D94" s="2291"/>
      <c r="E94" s="2291"/>
      <c r="F94" s="2291"/>
      <c r="G94" s="2291"/>
      <c r="H94" s="2291"/>
      <c r="I94" s="2238"/>
      <c r="J94" s="2238"/>
      <c r="K94" s="2238"/>
      <c r="L94" s="2290"/>
    </row>
    <row r="95" spans="1:37">
      <c r="A95" s="2287"/>
      <c r="B95" s="2237"/>
      <c r="C95" s="2291"/>
      <c r="D95" s="2291"/>
      <c r="E95" s="2291"/>
      <c r="F95" s="2291"/>
      <c r="G95" s="2291"/>
      <c r="H95" s="2291"/>
      <c r="I95" s="2238"/>
      <c r="J95" s="2238"/>
      <c r="K95" s="2238"/>
      <c r="L95" s="2290"/>
    </row>
    <row r="96" spans="1:37" ht="14" thickBot="1">
      <c r="A96" s="2292" t="s">
        <v>686</v>
      </c>
      <c r="B96" s="2293"/>
      <c r="C96" s="2292"/>
      <c r="D96" s="2292"/>
      <c r="E96" s="2292"/>
      <c r="F96" s="2292"/>
      <c r="G96" s="2292"/>
      <c r="H96" s="2292"/>
      <c r="I96" s="2292"/>
      <c r="J96" s="2292"/>
      <c r="K96" s="2292"/>
      <c r="L96" s="2290"/>
    </row>
    <row r="97" spans="1:14" s="2255" customFormat="1" ht="26.25" customHeight="1">
      <c r="A97" s="2252" t="s">
        <v>79</v>
      </c>
      <c r="B97" s="2253"/>
      <c r="C97" s="2254" t="s">
        <v>671</v>
      </c>
      <c r="D97" s="2254" t="s">
        <v>672</v>
      </c>
      <c r="E97" s="2254" t="s">
        <v>673</v>
      </c>
      <c r="F97" s="2254" t="s">
        <v>674</v>
      </c>
      <c r="G97" s="2254" t="s">
        <v>675</v>
      </c>
      <c r="H97" s="2254" t="s">
        <v>676</v>
      </c>
      <c r="I97" s="2254" t="s">
        <v>677</v>
      </c>
      <c r="J97" s="2254" t="s">
        <v>678</v>
      </c>
      <c r="K97" s="2254" t="s">
        <v>166</v>
      </c>
      <c r="L97" s="2253"/>
      <c r="N97" s="2256"/>
    </row>
    <row r="98" spans="1:14" s="2141" customFormat="1">
      <c r="A98" s="2034" t="s">
        <v>116</v>
      </c>
      <c r="B98" s="2139"/>
      <c r="C98" s="2035">
        <v>124022423.10067424</v>
      </c>
      <c r="D98" s="2035">
        <v>142487983.87344131</v>
      </c>
      <c r="E98" s="2035">
        <v>193750585.42172</v>
      </c>
      <c r="F98" s="2035">
        <v>237571841.58395824</v>
      </c>
      <c r="G98" s="2035">
        <v>183553186.18899789</v>
      </c>
      <c r="H98" s="2035">
        <v>345609152.3738789</v>
      </c>
      <c r="I98" s="2035">
        <v>322182694.67708486</v>
      </c>
      <c r="J98" s="2035">
        <v>535501262.41024464</v>
      </c>
      <c r="K98" s="2035">
        <v>2084679129.6300001</v>
      </c>
      <c r="L98" s="2139"/>
      <c r="M98" s="2044">
        <v>0</v>
      </c>
      <c r="N98" s="2139"/>
    </row>
    <row r="99" spans="1:14">
      <c r="A99" s="2034"/>
      <c r="C99" s="2258">
        <v>5.9492332099418295E-2</v>
      </c>
      <c r="D99" s="2258">
        <v>6.8350079323109464E-2</v>
      </c>
      <c r="E99" s="2258">
        <v>9.2940243257535693E-2</v>
      </c>
      <c r="F99" s="2258">
        <v>0.11396086726599683</v>
      </c>
      <c r="G99" s="2258">
        <v>8.8048651507139086E-2</v>
      </c>
      <c r="H99" s="2258">
        <v>0.16578529878371231</v>
      </c>
      <c r="I99" s="2258">
        <v>0.15454785827604442</v>
      </c>
      <c r="J99" s="2258">
        <v>0.25687466948704391</v>
      </c>
      <c r="K99" s="2258">
        <v>1</v>
      </c>
    </row>
    <row r="100" spans="1:14">
      <c r="A100" s="2034" t="s">
        <v>219</v>
      </c>
    </row>
    <row r="101" spans="1:14">
      <c r="A101" s="2061" t="s">
        <v>221</v>
      </c>
      <c r="C101" s="2044">
        <v>7462977.8154415675</v>
      </c>
      <c r="D101" s="2044">
        <v>8574132.2901850902</v>
      </c>
      <c r="E101" s="2044">
        <v>11658829.787234271</v>
      </c>
      <c r="F101" s="2044">
        <v>14295748.615356959</v>
      </c>
      <c r="G101" s="2044">
        <v>11045207.166853521</v>
      </c>
      <c r="H101" s="2044">
        <v>20796831.512363836</v>
      </c>
      <c r="I101" s="2044">
        <v>19387157.925002649</v>
      </c>
      <c r="J101" s="2044">
        <v>32223479.767562147</v>
      </c>
      <c r="K101" s="2044">
        <v>125444364.88000004</v>
      </c>
      <c r="M101" s="2044">
        <v>0</v>
      </c>
    </row>
    <row r="102" spans="1:14">
      <c r="A102" s="2061" t="s">
        <v>222</v>
      </c>
      <c r="C102" s="2044">
        <v>2331656.5532125863</v>
      </c>
      <c r="D102" s="2044">
        <v>2678814.3066909048</v>
      </c>
      <c r="E102" s="2044">
        <v>3642565.6820187736</v>
      </c>
      <c r="F102" s="2044">
        <v>4466417.6641538879</v>
      </c>
      <c r="G102" s="2044">
        <v>3450851.6987546282</v>
      </c>
      <c r="H102" s="2044">
        <v>6497549.5949524073</v>
      </c>
      <c r="I102" s="2044">
        <v>6057125.5793455858</v>
      </c>
      <c r="J102" s="2044">
        <v>10067574.850871235</v>
      </c>
      <c r="K102" s="2044">
        <v>39192555.930000007</v>
      </c>
      <c r="M102" s="2044">
        <v>0</v>
      </c>
    </row>
    <row r="103" spans="1:14">
      <c r="A103" s="2061" t="s">
        <v>687</v>
      </c>
      <c r="C103" s="2044">
        <v>1173846.8301163407</v>
      </c>
      <c r="D103" s="2044">
        <v>1348619.5803781068</v>
      </c>
      <c r="E103" s="2044">
        <v>1833809.6034928609</v>
      </c>
      <c r="F103" s="2044">
        <v>2248568.8168006348</v>
      </c>
      <c r="G103" s="2044">
        <v>1737293.3085721843</v>
      </c>
      <c r="H103" s="2044">
        <v>3271119.8332575359</v>
      </c>
      <c r="I103" s="2044">
        <v>3049393.209791116</v>
      </c>
      <c r="J103" s="2044">
        <v>5068409.7575912224</v>
      </c>
      <c r="K103" s="2044">
        <v>19731060.940000001</v>
      </c>
      <c r="M103" s="2044">
        <v>0</v>
      </c>
    </row>
    <row r="104" spans="1:14">
      <c r="A104" s="2061" t="s">
        <v>225</v>
      </c>
      <c r="C104" s="2044">
        <v>215114.75409836066</v>
      </c>
      <c r="D104" s="2044">
        <v>247142.95081967211</v>
      </c>
      <c r="E104" s="2044">
        <v>336057.04918032786</v>
      </c>
      <c r="F104" s="2044">
        <v>412064.26229508198</v>
      </c>
      <c r="G104" s="2044">
        <v>318369.83606557379</v>
      </c>
      <c r="H104" s="2044">
        <v>599453.11475409835</v>
      </c>
      <c r="I104" s="2044">
        <v>558820.32786885242</v>
      </c>
      <c r="J104" s="2044">
        <v>928817.70491803286</v>
      </c>
      <c r="K104" s="2044">
        <v>3615840</v>
      </c>
      <c r="M104" s="2044">
        <v>0</v>
      </c>
    </row>
    <row r="105" spans="1:14">
      <c r="A105" s="2061" t="s">
        <v>688</v>
      </c>
      <c r="C105" s="2044">
        <v>2187184.5493786358</v>
      </c>
      <c r="D105" s="2044">
        <v>2512832.0267305663</v>
      </c>
      <c r="E105" s="2044">
        <v>3416868.3071404025</v>
      </c>
      <c r="F105" s="2044">
        <v>4189673.5145875206</v>
      </c>
      <c r="G105" s="2044">
        <v>3237033.1330803819</v>
      </c>
      <c r="H105" s="2044">
        <v>6094954.277601799</v>
      </c>
      <c r="I105" s="2044">
        <v>5681819.4182747239</v>
      </c>
      <c r="J105" s="2044">
        <v>9443776.8432059772</v>
      </c>
      <c r="K105" s="2044">
        <v>36764142.070000008</v>
      </c>
      <c r="M105" s="2044">
        <v>0</v>
      </c>
    </row>
    <row r="106" spans="1:14">
      <c r="A106" s="2061" t="s">
        <v>227</v>
      </c>
      <c r="C106" s="2044">
        <v>192755.15600211528</v>
      </c>
      <c r="D106" s="2044">
        <v>221454.25700687466</v>
      </c>
      <c r="E106" s="2044">
        <v>301126.38815441565</v>
      </c>
      <c r="F106" s="2044">
        <v>369233.20994182973</v>
      </c>
      <c r="G106" s="2044">
        <v>285277.63088313065</v>
      </c>
      <c r="H106" s="2044">
        <v>537144.36805922794</v>
      </c>
      <c r="I106" s="2044">
        <v>500735.06081438391</v>
      </c>
      <c r="J106" s="2044">
        <v>832273.92913802224</v>
      </c>
      <c r="K106" s="2044">
        <v>3240000</v>
      </c>
      <c r="M106" s="2044">
        <v>0</v>
      </c>
    </row>
    <row r="107" spans="1:14">
      <c r="A107" s="2061" t="s">
        <v>217</v>
      </c>
      <c r="C107" s="2044">
        <v>2102159.5635245903</v>
      </c>
      <c r="D107" s="2044">
        <v>2415147.7652049181</v>
      </c>
      <c r="E107" s="2044">
        <v>3284040.3847950818</v>
      </c>
      <c r="F107" s="2044">
        <v>4026803.4305737708</v>
      </c>
      <c r="G107" s="2044">
        <v>3111196.1540163937</v>
      </c>
      <c r="H107" s="2044">
        <v>5858017.9836885249</v>
      </c>
      <c r="I107" s="2044">
        <v>5460943.3994672131</v>
      </c>
      <c r="J107" s="2044">
        <v>9076657.8487295099</v>
      </c>
      <c r="K107" s="2044">
        <v>35334966.530000001</v>
      </c>
      <c r="M107" s="2044">
        <v>0</v>
      </c>
    </row>
    <row r="108" spans="1:14" s="342" customFormat="1">
      <c r="A108" s="2259" t="s">
        <v>679</v>
      </c>
      <c r="B108" s="2260"/>
      <c r="C108" s="2261">
        <v>15665695.221774198</v>
      </c>
      <c r="D108" s="2261">
        <v>17998143.177016135</v>
      </c>
      <c r="E108" s="2261">
        <v>24473297.202016134</v>
      </c>
      <c r="F108" s="2261">
        <v>30008509.513709687</v>
      </c>
      <c r="G108" s="2261">
        <v>23185228.928225815</v>
      </c>
      <c r="H108" s="2261">
        <v>43655070.684677429</v>
      </c>
      <c r="I108" s="2261">
        <v>40695994.920564525</v>
      </c>
      <c r="J108" s="2261">
        <v>67640990.702016145</v>
      </c>
      <c r="K108" s="2261">
        <v>263322930.35000005</v>
      </c>
      <c r="L108" s="2262"/>
      <c r="M108" s="2035"/>
      <c r="N108" s="2263"/>
    </row>
    <row r="109" spans="1:14" s="342" customFormat="1">
      <c r="A109" s="2034"/>
      <c r="B109" s="2262"/>
      <c r="C109" s="2035"/>
      <c r="D109" s="2035"/>
      <c r="E109" s="2035"/>
      <c r="F109" s="2035"/>
      <c r="G109" s="2035"/>
      <c r="H109" s="2035"/>
      <c r="I109" s="2035"/>
      <c r="J109" s="2035"/>
      <c r="K109" s="2035"/>
      <c r="L109" s="2262"/>
      <c r="M109" s="2035"/>
      <c r="N109" s="2263"/>
    </row>
    <row r="110" spans="1:14">
      <c r="A110" s="2034" t="s">
        <v>680</v>
      </c>
      <c r="C110" s="2264"/>
      <c r="D110" s="2264"/>
      <c r="E110" s="2264"/>
      <c r="F110" s="2264"/>
      <c r="G110" s="2264"/>
      <c r="H110" s="2264"/>
      <c r="I110" s="2264"/>
      <c r="J110" s="2264"/>
      <c r="K110" s="2264"/>
      <c r="L110" s="261" t="s">
        <v>681</v>
      </c>
      <c r="M110" s="2044">
        <v>0</v>
      </c>
    </row>
    <row r="111" spans="1:14">
      <c r="A111" s="2265" t="s">
        <v>218</v>
      </c>
      <c r="C111" s="2266">
        <v>893057.67107869103</v>
      </c>
      <c r="D111" s="2266">
        <v>893057.67107869103</v>
      </c>
      <c r="E111" s="2266">
        <v>893057.67107869103</v>
      </c>
      <c r="F111" s="2266">
        <v>893057.67107869103</v>
      </c>
      <c r="G111" s="2266">
        <v>893057.67107869103</v>
      </c>
      <c r="H111" s="2266">
        <v>893057.67107869103</v>
      </c>
      <c r="I111" s="2266">
        <v>893057.67107869103</v>
      </c>
      <c r="J111" s="2266">
        <v>969010.77244916104</v>
      </c>
      <c r="K111" s="2266">
        <v>7220414.4699999988</v>
      </c>
      <c r="M111" s="2044">
        <v>0</v>
      </c>
    </row>
    <row r="112" spans="1:14">
      <c r="A112" s="2265" t="s">
        <v>239</v>
      </c>
      <c r="C112" s="2266">
        <v>8723062.7352699973</v>
      </c>
      <c r="D112" s="2266">
        <v>8723062.7352699973</v>
      </c>
      <c r="E112" s="2266">
        <v>8723062.7352699973</v>
      </c>
      <c r="F112" s="2266">
        <v>8723062.7352699973</v>
      </c>
      <c r="G112" s="2266">
        <v>8723062.7352699973</v>
      </c>
      <c r="H112" s="2266">
        <v>8723062.7352699973</v>
      </c>
      <c r="I112" s="2266">
        <v>8723062.7352699973</v>
      </c>
      <c r="J112" s="2266">
        <v>9464945.0231100097</v>
      </c>
      <c r="K112" s="2266">
        <v>70526384.170000002</v>
      </c>
      <c r="M112" s="2044">
        <v>0</v>
      </c>
    </row>
    <row r="113" spans="1:37">
      <c r="A113" s="2265" t="s">
        <v>240</v>
      </c>
      <c r="C113" s="2266">
        <v>5497353.6549037602</v>
      </c>
      <c r="D113" s="2266">
        <v>5497353.6549037602</v>
      </c>
      <c r="E113" s="2266">
        <v>5497353.6549037602</v>
      </c>
      <c r="F113" s="2266">
        <v>5497353.6549037602</v>
      </c>
      <c r="G113" s="2266">
        <v>5497353.6549037602</v>
      </c>
      <c r="H113" s="2266">
        <v>5497353.6549037602</v>
      </c>
      <c r="I113" s="2266">
        <v>5497353.6549037602</v>
      </c>
      <c r="J113" s="2266">
        <v>5964894.6356736775</v>
      </c>
      <c r="K113" s="2266">
        <v>44446370.220000006</v>
      </c>
      <c r="M113" s="2044">
        <v>0</v>
      </c>
    </row>
    <row r="114" spans="1:37">
      <c r="A114" s="2265" t="s">
        <v>242</v>
      </c>
      <c r="C114" s="2266">
        <v>7951787.670138739</v>
      </c>
      <c r="D114" s="2266">
        <v>7951787.670138739</v>
      </c>
      <c r="E114" s="2266">
        <v>7951787.670138739</v>
      </c>
      <c r="F114" s="2266">
        <v>7951787.670138739</v>
      </c>
      <c r="G114" s="2266">
        <v>7951787.670138739</v>
      </c>
      <c r="H114" s="2266">
        <v>7951787.670138739</v>
      </c>
      <c r="I114" s="2266">
        <v>7951787.670138739</v>
      </c>
      <c r="J114" s="2266">
        <v>8628074.2690288182</v>
      </c>
      <c r="K114" s="2266">
        <v>64290587.960000001</v>
      </c>
      <c r="L114" s="173"/>
      <c r="M114" s="2044">
        <v>0</v>
      </c>
    </row>
    <row r="115" spans="1:37" s="342" customFormat="1">
      <c r="A115" s="2267" t="s">
        <v>682</v>
      </c>
      <c r="B115" s="2262"/>
      <c r="C115" s="2268">
        <v>23065261.731391188</v>
      </c>
      <c r="D115" s="2268">
        <v>23065261.731391188</v>
      </c>
      <c r="E115" s="2268">
        <v>23065261.731391188</v>
      </c>
      <c r="F115" s="2268">
        <v>23065261.731391188</v>
      </c>
      <c r="G115" s="2268">
        <v>23065261.731391188</v>
      </c>
      <c r="H115" s="2268">
        <v>23065261.731391188</v>
      </c>
      <c r="I115" s="2268">
        <v>23065261.731391188</v>
      </c>
      <c r="J115" s="2268">
        <v>25026924.700261667</v>
      </c>
      <c r="K115" s="2268">
        <v>186483756.82000002</v>
      </c>
      <c r="L115" s="2294">
        <v>128370788.08000001</v>
      </c>
      <c r="M115" s="2035"/>
      <c r="N115" s="2263"/>
    </row>
    <row r="116" spans="1:37">
      <c r="A116" s="2061"/>
      <c r="C116" s="2044"/>
      <c r="D116" s="2044"/>
      <c r="E116" s="2044"/>
      <c r="F116" s="2044"/>
      <c r="G116" s="2044"/>
      <c r="H116" s="2044"/>
      <c r="I116" s="2044"/>
      <c r="J116" s="2044"/>
      <c r="K116" s="2044"/>
      <c r="M116" s="2044"/>
    </row>
    <row r="117" spans="1:37">
      <c r="A117" s="2034" t="s">
        <v>201</v>
      </c>
      <c r="B117" s="2262"/>
      <c r="C117" s="2035">
        <v>85291466.14750886</v>
      </c>
      <c r="D117" s="2035">
        <v>101424578.96503398</v>
      </c>
      <c r="E117" s="2035">
        <v>146212026.48831266</v>
      </c>
      <c r="F117" s="2035">
        <v>184498070.33885735</v>
      </c>
      <c r="G117" s="2035">
        <v>137302695.52938089</v>
      </c>
      <c r="H117" s="2035">
        <v>278888819.95781028</v>
      </c>
      <c r="I117" s="2035">
        <v>258421438.02512914</v>
      </c>
      <c r="J117" s="2035">
        <v>442833347.00796682</v>
      </c>
      <c r="K117" s="2035">
        <v>1634872442.4599998</v>
      </c>
      <c r="L117" s="2262"/>
      <c r="M117" s="2035">
        <v>0</v>
      </c>
      <c r="N117" s="2263"/>
      <c r="O117" s="342"/>
      <c r="P117" s="342"/>
      <c r="Q117" s="342"/>
      <c r="R117" s="342"/>
      <c r="S117" s="342"/>
      <c r="T117" s="342"/>
      <c r="U117" s="342"/>
      <c r="V117" s="342"/>
      <c r="W117" s="342"/>
      <c r="X117" s="342"/>
      <c r="Y117" s="342"/>
      <c r="Z117" s="342"/>
      <c r="AA117" s="342"/>
      <c r="AB117" s="342"/>
      <c r="AC117" s="342"/>
      <c r="AD117" s="342"/>
      <c r="AE117" s="342"/>
      <c r="AF117" s="342"/>
      <c r="AG117" s="342"/>
      <c r="AH117" s="342"/>
      <c r="AI117" s="342"/>
      <c r="AJ117" s="342"/>
      <c r="AK117" s="342"/>
    </row>
    <row r="118" spans="1:37">
      <c r="A118" s="2061" t="s">
        <v>120</v>
      </c>
      <c r="C118" s="2044">
        <v>67538482.652498662</v>
      </c>
      <c r="D118" s="2044">
        <v>77594212.291870698</v>
      </c>
      <c r="E118" s="2044">
        <v>105510118.45490347</v>
      </c>
      <c r="F118" s="2044">
        <v>129373715.65878634</v>
      </c>
      <c r="G118" s="2044">
        <v>99956954.325698033</v>
      </c>
      <c r="H118" s="2044">
        <v>188207238.32496294</v>
      </c>
      <c r="I118" s="2044">
        <v>175449969.379491</v>
      </c>
      <c r="J118" s="2044">
        <v>291616159.5417887</v>
      </c>
      <c r="K118" s="2044">
        <v>1135246850.6299999</v>
      </c>
      <c r="M118" s="2044">
        <v>0</v>
      </c>
    </row>
    <row r="119" spans="1:37">
      <c r="A119" s="2061"/>
      <c r="C119" s="2044"/>
      <c r="D119" s="2044"/>
      <c r="E119" s="2044"/>
      <c r="F119" s="2044"/>
      <c r="G119" s="2044"/>
      <c r="H119" s="2044"/>
      <c r="I119" s="2044"/>
      <c r="J119" s="2044"/>
      <c r="K119" s="2044"/>
      <c r="L119" s="2271"/>
      <c r="M119" s="2044">
        <v>0</v>
      </c>
    </row>
    <row r="120" spans="1:37" ht="14">
      <c r="A120" s="2091" t="s">
        <v>202</v>
      </c>
      <c r="B120" s="2272"/>
      <c r="C120" s="2095">
        <v>17752983.495010197</v>
      </c>
      <c r="D120" s="2095">
        <v>23830366.67316328</v>
      </c>
      <c r="E120" s="2095">
        <v>40701908.033409193</v>
      </c>
      <c r="F120" s="2095">
        <v>55124354.680071011</v>
      </c>
      <c r="G120" s="2095">
        <v>37345741.203682855</v>
      </c>
      <c r="H120" s="2095">
        <v>90681581.632847339</v>
      </c>
      <c r="I120" s="2095">
        <v>82971468.645638138</v>
      </c>
      <c r="J120" s="2095">
        <v>151217187.46617812</v>
      </c>
      <c r="K120" s="2095">
        <v>499625591.8300001</v>
      </c>
      <c r="M120" s="2044">
        <v>0</v>
      </c>
      <c r="O120" s="950"/>
    </row>
    <row r="121" spans="1:37">
      <c r="A121" s="2273" t="s">
        <v>683</v>
      </c>
      <c r="B121" s="2295"/>
      <c r="C121" s="2274">
        <v>0.14314333691577166</v>
      </c>
      <c r="D121" s="2274">
        <v>0.1672447460154223</v>
      </c>
      <c r="E121" s="2274">
        <v>0.21007372929902071</v>
      </c>
      <c r="F121" s="2274">
        <v>0.23203235834912692</v>
      </c>
      <c r="G121" s="2274">
        <v>0.20346005416233601</v>
      </c>
      <c r="H121" s="2274">
        <v>0.26238188719825417</v>
      </c>
      <c r="I121" s="2274">
        <v>0.25752925286318756</v>
      </c>
      <c r="J121" s="2274">
        <v>0.28238437158030721</v>
      </c>
      <c r="K121" s="2274">
        <v>0.23966546444904271</v>
      </c>
    </row>
    <row r="122" spans="1:37" hidden="1">
      <c r="A122" s="2275" t="s">
        <v>680</v>
      </c>
      <c r="B122" s="2027"/>
      <c r="C122" s="2276"/>
      <c r="D122" s="2276"/>
      <c r="E122" s="2276"/>
      <c r="F122" s="2276"/>
      <c r="G122" s="2276"/>
      <c r="H122" s="2276"/>
      <c r="I122" s="2276"/>
      <c r="J122" s="2276"/>
      <c r="K122" s="2276"/>
      <c r="M122" s="2044">
        <v>0</v>
      </c>
    </row>
    <row r="123" spans="1:37" hidden="1">
      <c r="A123" s="2277" t="s">
        <v>239</v>
      </c>
      <c r="C123" s="2278">
        <v>21164426.1911157</v>
      </c>
      <c r="D123" s="2278">
        <v>21164426.1911157</v>
      </c>
      <c r="E123" s="2278">
        <v>21164426.1911157</v>
      </c>
      <c r="F123" s="2278">
        <v>21164426.1911157</v>
      </c>
      <c r="G123" s="2278">
        <v>21164426.1911157</v>
      </c>
      <c r="H123" s="2278">
        <v>21164426.1911157</v>
      </c>
      <c r="I123" s="2278">
        <v>21164426.1911157</v>
      </c>
      <c r="J123" s="2278">
        <v>22964426.1911157</v>
      </c>
      <c r="K123" s="2278">
        <v>171115409.52892563</v>
      </c>
      <c r="L123" s="2279"/>
      <c r="M123" s="2035">
        <v>0</v>
      </c>
    </row>
    <row r="124" spans="1:37" hidden="1">
      <c r="A124" s="2061" t="s">
        <v>240</v>
      </c>
      <c r="C124" s="2228"/>
      <c r="D124" s="2228"/>
      <c r="E124" s="2228"/>
      <c r="F124" s="2228"/>
      <c r="G124" s="2228"/>
      <c r="H124" s="2228"/>
      <c r="I124" s="2228"/>
      <c r="J124" s="2228"/>
      <c r="K124" s="2228"/>
      <c r="L124" s="2284"/>
      <c r="M124" s="2035">
        <v>0</v>
      </c>
    </row>
    <row r="125" spans="1:37" hidden="1">
      <c r="A125" s="2061" t="s">
        <v>242</v>
      </c>
      <c r="C125" s="2278"/>
      <c r="D125" s="2278"/>
      <c r="E125" s="2278"/>
      <c r="F125" s="2278"/>
      <c r="G125" s="2278"/>
      <c r="H125" s="2278"/>
      <c r="I125" s="2278"/>
      <c r="J125" s="2278"/>
      <c r="K125" s="2278"/>
      <c r="L125" s="2279">
        <v>1800000</v>
      </c>
      <c r="M125" s="2035">
        <v>0</v>
      </c>
    </row>
    <row r="126" spans="1:37" s="342" customFormat="1" hidden="1">
      <c r="A126" s="2280" t="s">
        <v>682</v>
      </c>
      <c r="B126" s="2281"/>
      <c r="C126" s="2282">
        <v>21164426.1911157</v>
      </c>
      <c r="D126" s="2282">
        <v>21164426.1911157</v>
      </c>
      <c r="E126" s="2282">
        <v>21164426.1911157</v>
      </c>
      <c r="F126" s="2282">
        <v>21164426.1911157</v>
      </c>
      <c r="G126" s="2282">
        <v>21164426.1911157</v>
      </c>
      <c r="H126" s="2282">
        <v>21164426.1911157</v>
      </c>
      <c r="I126" s="2282">
        <v>21164426.1911157</v>
      </c>
      <c r="J126" s="2282">
        <v>22964426.1911157</v>
      </c>
      <c r="K126" s="2282">
        <v>171115409.52892563</v>
      </c>
      <c r="L126" s="2270">
        <v>-15368347.291074395</v>
      </c>
      <c r="M126" s="2035">
        <v>0</v>
      </c>
      <c r="N126" s="2263"/>
    </row>
    <row r="127" spans="1:37" hidden="1">
      <c r="A127" s="2061" t="s">
        <v>684</v>
      </c>
      <c r="C127" s="2283">
        <v>0.12368509796622397</v>
      </c>
      <c r="D127" s="2283">
        <v>0.12368509796622397</v>
      </c>
      <c r="E127" s="2283">
        <v>0.12368509796622397</v>
      </c>
      <c r="F127" s="2283">
        <v>0.12368509796622397</v>
      </c>
      <c r="G127" s="2283">
        <v>0.12368509796622397</v>
      </c>
      <c r="H127" s="2283">
        <v>0.12368509796622397</v>
      </c>
      <c r="I127" s="2283">
        <v>0.12368509796622397</v>
      </c>
      <c r="J127" s="2283">
        <v>0.13420431423643209</v>
      </c>
      <c r="K127" s="2044"/>
      <c r="L127" s="2271"/>
      <c r="M127" s="2044"/>
    </row>
    <row r="128" spans="1:37" hidden="1">
      <c r="A128" s="2034" t="s">
        <v>201</v>
      </c>
      <c r="B128" s="2262"/>
      <c r="C128" s="2035">
        <v>87192301.687784344</v>
      </c>
      <c r="D128" s="2035">
        <v>103325414.50530946</v>
      </c>
      <c r="E128" s="2035">
        <v>148112862.02858815</v>
      </c>
      <c r="F128" s="2035">
        <v>186398905.87913284</v>
      </c>
      <c r="G128" s="2035">
        <v>139203531.06965637</v>
      </c>
      <c r="H128" s="2035">
        <v>280789655.4980858</v>
      </c>
      <c r="I128" s="2035">
        <v>260322273.56540462</v>
      </c>
      <c r="J128" s="2035">
        <v>444895845.51711279</v>
      </c>
      <c r="K128" s="2035">
        <v>1650240789.7510743</v>
      </c>
      <c r="L128" s="2296"/>
      <c r="M128" s="2035">
        <v>0</v>
      </c>
      <c r="N128" s="2263"/>
      <c r="O128" s="342"/>
      <c r="P128" s="342"/>
      <c r="Q128" s="342"/>
      <c r="R128" s="342"/>
      <c r="S128" s="342"/>
      <c r="T128" s="342"/>
      <c r="U128" s="342"/>
      <c r="V128" s="342"/>
      <c r="W128" s="342"/>
      <c r="X128" s="342"/>
      <c r="Y128" s="342"/>
      <c r="Z128" s="342"/>
      <c r="AA128" s="342"/>
      <c r="AB128" s="342"/>
      <c r="AC128" s="342"/>
      <c r="AD128" s="342"/>
      <c r="AE128" s="342"/>
      <c r="AF128" s="342"/>
      <c r="AG128" s="342"/>
      <c r="AH128" s="342"/>
      <c r="AI128" s="342"/>
      <c r="AJ128" s="342"/>
      <c r="AK128" s="342"/>
    </row>
    <row r="129" spans="1:14" hidden="1">
      <c r="A129" s="2061" t="s">
        <v>120</v>
      </c>
      <c r="C129" s="2044">
        <v>67538482.652498662</v>
      </c>
      <c r="D129" s="2044">
        <v>77594212.291870698</v>
      </c>
      <c r="E129" s="2044">
        <v>105510118.45490347</v>
      </c>
      <c r="F129" s="2044">
        <v>129373715.65878634</v>
      </c>
      <c r="G129" s="2044">
        <v>99956954.325698033</v>
      </c>
      <c r="H129" s="2044">
        <v>188207238.32496294</v>
      </c>
      <c r="I129" s="2044">
        <v>175449969.379491</v>
      </c>
      <c r="J129" s="2044">
        <v>291616159.5417887</v>
      </c>
      <c r="K129" s="2044">
        <v>1135246850.6299999</v>
      </c>
      <c r="L129" s="2271">
        <v>126570788.08000001</v>
      </c>
      <c r="M129" s="2044">
        <v>0</v>
      </c>
    </row>
    <row r="130" spans="1:14" hidden="1">
      <c r="A130" s="2061"/>
      <c r="C130" s="2044"/>
      <c r="D130" s="2044"/>
      <c r="E130" s="2044"/>
      <c r="F130" s="2044"/>
      <c r="G130" s="2044"/>
      <c r="H130" s="2044"/>
      <c r="I130" s="2044"/>
      <c r="J130" s="2044"/>
      <c r="K130" s="2044"/>
      <c r="M130" s="2044">
        <v>0</v>
      </c>
    </row>
    <row r="131" spans="1:14" ht="14" hidden="1">
      <c r="A131" s="2091" t="s">
        <v>202</v>
      </c>
      <c r="B131" s="2272"/>
      <c r="C131" s="2095">
        <v>19653819.035285681</v>
      </c>
      <c r="D131" s="2095">
        <v>25731202.213438764</v>
      </c>
      <c r="E131" s="2095">
        <v>42602743.573684677</v>
      </c>
      <c r="F131" s="2095">
        <v>57025190.220346496</v>
      </c>
      <c r="G131" s="2095">
        <v>39246576.743958339</v>
      </c>
      <c r="H131" s="2095">
        <v>92582417.173122853</v>
      </c>
      <c r="I131" s="2095">
        <v>84872304.185913622</v>
      </c>
      <c r="J131" s="2095">
        <v>153279685.97532409</v>
      </c>
      <c r="K131" s="2095">
        <v>514993939.12107456</v>
      </c>
      <c r="L131" s="2271">
        <v>15368347.291074455</v>
      </c>
      <c r="M131" s="2044">
        <v>0</v>
      </c>
    </row>
    <row r="132" spans="1:14" hidden="1">
      <c r="A132" s="2061"/>
      <c r="C132" s="2044"/>
      <c r="D132" s="2044"/>
      <c r="E132" s="2044"/>
      <c r="F132" s="2044"/>
      <c r="G132" s="2044"/>
      <c r="H132" s="2044"/>
      <c r="I132" s="2044"/>
      <c r="J132" s="2044"/>
      <c r="K132" s="2044"/>
      <c r="L132" s="2271"/>
      <c r="M132" s="2044">
        <v>0</v>
      </c>
    </row>
    <row r="133" spans="1:14" hidden="1">
      <c r="A133" s="2275" t="s">
        <v>689</v>
      </c>
      <c r="B133" s="2203" t="s">
        <v>690</v>
      </c>
      <c r="C133" s="2225">
        <v>1900835.5402754843</v>
      </c>
      <c r="D133" s="2225">
        <v>1900835.5402754843</v>
      </c>
      <c r="E133" s="2225">
        <v>1900835.5402754843</v>
      </c>
      <c r="F133" s="2225">
        <v>1900835.5402754843</v>
      </c>
      <c r="G133" s="2225">
        <v>1900835.5402754843</v>
      </c>
      <c r="H133" s="2225">
        <v>1900835.5402755141</v>
      </c>
      <c r="I133" s="2225">
        <v>1900835.5402754843</v>
      </c>
      <c r="J133" s="2225">
        <v>2062498.5091459751</v>
      </c>
      <c r="K133" s="2225">
        <v>15368347.291074395</v>
      </c>
      <c r="L133" s="2290"/>
    </row>
    <row r="134" spans="1:14" hidden="1">
      <c r="A134" s="2287"/>
      <c r="B134" s="2237"/>
      <c r="C134" s="2288">
        <v>0.10107816711590296</v>
      </c>
      <c r="D134" s="2288">
        <v>0.1161275831087152</v>
      </c>
      <c r="E134" s="2288">
        <v>0.15790655884995508</v>
      </c>
      <c r="F134" s="2288">
        <v>0.19362084456424081</v>
      </c>
      <c r="G134" s="2288">
        <v>0.14959568733153641</v>
      </c>
      <c r="H134" s="2288">
        <v>0.28167115902964962</v>
      </c>
      <c r="I134" s="2289"/>
      <c r="J134" s="2289"/>
      <c r="K134" s="2289">
        <v>1226995172.5426705</v>
      </c>
      <c r="L134" s="2290"/>
    </row>
    <row r="135" spans="1:14" s="2301" customFormat="1" ht="12" hidden="1">
      <c r="A135" s="2297"/>
      <c r="B135" s="2298"/>
      <c r="C135" s="2299">
        <v>0.15846988426707198</v>
      </c>
      <c r="D135" s="2299">
        <v>0.1805850676945038</v>
      </c>
      <c r="E135" s="2299">
        <v>0.21988446373441919</v>
      </c>
      <c r="F135" s="2299">
        <v>0.24003345615433011</v>
      </c>
      <c r="G135" s="2299">
        <v>0.21381582939970106</v>
      </c>
      <c r="H135" s="2299">
        <v>0.26788184438173523</v>
      </c>
      <c r="I135" s="2299">
        <v>0.26342912139020647</v>
      </c>
      <c r="J135" s="2299">
        <v>0.28623590033275653</v>
      </c>
      <c r="K135" s="2300">
        <v>0.24703750893907514</v>
      </c>
      <c r="L135" s="2299"/>
      <c r="N135" s="2298"/>
    </row>
    <row r="136" spans="1:14" hidden="1">
      <c r="A136" s="2287"/>
      <c r="B136" s="2237"/>
      <c r="C136" s="2291"/>
      <c r="D136" s="2291"/>
      <c r="E136" s="2291"/>
      <c r="F136" s="2291"/>
      <c r="G136" s="2291"/>
      <c r="H136" s="2291"/>
      <c r="I136" s="2238"/>
      <c r="J136" s="2238"/>
      <c r="K136" s="2238"/>
      <c r="L136" s="313"/>
    </row>
    <row r="137" spans="1:14" hidden="1">
      <c r="A137" s="2287"/>
      <c r="B137" s="2027"/>
      <c r="C137" s="388"/>
      <c r="D137" s="388"/>
      <c r="E137" s="388"/>
      <c r="F137" s="2079"/>
      <c r="G137" s="2027"/>
      <c r="H137" s="388"/>
      <c r="I137" s="2079"/>
      <c r="J137" s="388"/>
      <c r="K137" s="2302"/>
    </row>
    <row r="138" spans="1:14" hidden="1">
      <c r="A138" s="2287"/>
      <c r="B138" s="2027"/>
      <c r="C138" s="388"/>
      <c r="D138" s="388"/>
      <c r="E138" s="388"/>
      <c r="F138" s="2079"/>
      <c r="G138" s="2027"/>
      <c r="H138" s="388"/>
      <c r="I138" s="2079"/>
      <c r="J138" s="388"/>
      <c r="K138" s="2302"/>
    </row>
    <row r="139" spans="1:14" ht="16" hidden="1" thickBot="1">
      <c r="A139" s="2964" t="s">
        <v>691</v>
      </c>
      <c r="B139" s="2964"/>
      <c r="C139" s="2964"/>
      <c r="D139" s="2964"/>
      <c r="E139" s="2964"/>
      <c r="F139" s="2079"/>
      <c r="G139" s="2303" t="s">
        <v>692</v>
      </c>
      <c r="H139" s="388"/>
      <c r="I139" s="2079"/>
      <c r="J139" s="388"/>
      <c r="K139" s="2302"/>
    </row>
    <row r="140" spans="1:14" ht="15" hidden="1">
      <c r="A140" s="2304" t="s">
        <v>693</v>
      </c>
      <c r="B140" s="173"/>
      <c r="C140" s="2305" t="s">
        <v>694</v>
      </c>
      <c r="D140" s="2305" t="s">
        <v>695</v>
      </c>
      <c r="E140" s="2305" t="s">
        <v>200</v>
      </c>
      <c r="F140" s="2305" t="s">
        <v>696</v>
      </c>
      <c r="G140" s="2254" t="s">
        <v>697</v>
      </c>
      <c r="H140" s="2254" t="s">
        <v>202</v>
      </c>
      <c r="I140" s="2254" t="s">
        <v>208</v>
      </c>
      <c r="J140" s="2254" t="s">
        <v>698</v>
      </c>
      <c r="K140" s="2254" t="s">
        <v>699</v>
      </c>
      <c r="L140" s="173"/>
      <c r="M140" s="794"/>
    </row>
    <row r="141" spans="1:14" ht="15" hidden="1">
      <c r="A141" s="2306" t="s">
        <v>700</v>
      </c>
      <c r="B141" s="173"/>
      <c r="C141" s="2307">
        <v>187604823.71000001</v>
      </c>
      <c r="D141" s="2308">
        <v>4308422.0999999996</v>
      </c>
      <c r="E141" s="2309">
        <v>1.84E-2</v>
      </c>
      <c r="F141" s="2310">
        <v>209</v>
      </c>
      <c r="G141" s="2057">
        <v>112562894.226</v>
      </c>
      <c r="H141" s="2057">
        <v>75041929.484000012</v>
      </c>
      <c r="I141" s="2057">
        <v>70733507.384000018</v>
      </c>
      <c r="J141" s="2311">
        <v>0.37703458783842386</v>
      </c>
      <c r="K141" s="2311">
        <v>-9.4650216258116648E-2</v>
      </c>
      <c r="L141" s="173"/>
      <c r="M141" s="2312">
        <v>0.28238437158030721</v>
      </c>
      <c r="N141" s="2313"/>
    </row>
    <row r="142" spans="1:14" ht="15" hidden="1">
      <c r="A142" s="2314" t="s">
        <v>701</v>
      </c>
      <c r="B142" s="173"/>
      <c r="C142" s="2315">
        <v>116310979.3</v>
      </c>
      <c r="D142" s="2316">
        <v>10522582.83335821</v>
      </c>
      <c r="E142" s="2317">
        <v>7.2300000000000003E-2</v>
      </c>
      <c r="F142" s="2318">
        <v>134</v>
      </c>
      <c r="G142" s="2057">
        <v>69786587.579999998</v>
      </c>
      <c r="H142" s="2057">
        <v>46524391.719999999</v>
      </c>
      <c r="I142" s="2057">
        <v>36001808.886641786</v>
      </c>
      <c r="J142" s="2311">
        <v>0.30953061442103935</v>
      </c>
      <c r="K142" s="2311">
        <v>-4.7148727222785181E-2</v>
      </c>
      <c r="L142" s="173"/>
      <c r="M142" s="2312">
        <v>0.26238188719825417</v>
      </c>
      <c r="N142" s="2313"/>
    </row>
    <row r="143" spans="1:14" ht="15" hidden="1">
      <c r="A143" s="2306" t="s">
        <v>702</v>
      </c>
      <c r="B143" s="173"/>
      <c r="C143" s="2307">
        <v>114326261.87</v>
      </c>
      <c r="D143" s="2308">
        <v>3741530.1406299216</v>
      </c>
      <c r="E143" s="2309">
        <v>2.5999999999999999E-2</v>
      </c>
      <c r="F143" s="2310">
        <v>127</v>
      </c>
      <c r="G143" s="2057">
        <v>68595757.121999994</v>
      </c>
      <c r="H143" s="2057">
        <v>45730504.748000011</v>
      </c>
      <c r="I143" s="2057">
        <v>41988974.607370086</v>
      </c>
      <c r="J143" s="2311">
        <v>0.36727322244748634</v>
      </c>
      <c r="K143" s="2311">
        <v>-0.10974396958429877</v>
      </c>
      <c r="L143" s="173"/>
      <c r="M143" s="2312">
        <v>0.25752925286318756</v>
      </c>
      <c r="N143" s="2313"/>
    </row>
    <row r="144" spans="1:14" ht="15" hidden="1">
      <c r="A144" s="2314" t="s">
        <v>703</v>
      </c>
      <c r="B144" s="173"/>
      <c r="C144" s="2315">
        <v>77264225.890000001</v>
      </c>
      <c r="D144" s="2316">
        <v>9643701.5605319142</v>
      </c>
      <c r="E144" s="2317">
        <v>9.9599999999999994E-2</v>
      </c>
      <c r="F144" s="2318">
        <v>94</v>
      </c>
      <c r="G144" s="2057">
        <v>46358535.534000002</v>
      </c>
      <c r="H144" s="2057">
        <v>30905690.355999999</v>
      </c>
      <c r="I144" s="2057">
        <v>21261988.795468085</v>
      </c>
      <c r="J144" s="2311">
        <v>0.27518542443871091</v>
      </c>
      <c r="K144" s="2311">
        <v>-4.3153066089583997E-2</v>
      </c>
      <c r="L144" s="173"/>
      <c r="M144" s="2312">
        <v>0.23203235834912692</v>
      </c>
      <c r="N144" s="2313"/>
    </row>
    <row r="145" spans="1:14" ht="15" hidden="1">
      <c r="A145" s="2306" t="s">
        <v>704</v>
      </c>
      <c r="B145" s="173"/>
      <c r="C145" s="2307">
        <v>68522748.319999993</v>
      </c>
      <c r="D145" s="2308">
        <v>13654470.418607594</v>
      </c>
      <c r="E145" s="2309">
        <v>0.1575</v>
      </c>
      <c r="F145" s="2310">
        <v>79</v>
      </c>
      <c r="G145" s="2057">
        <v>41113648.991999991</v>
      </c>
      <c r="H145" s="2057">
        <v>27409099.328000002</v>
      </c>
      <c r="I145" s="2057">
        <v>13754628.909392407</v>
      </c>
      <c r="J145" s="2311">
        <v>0.20073084116764464</v>
      </c>
      <c r="K145" s="2311">
        <v>2.7292129946913657E-3</v>
      </c>
      <c r="L145" s="173"/>
      <c r="M145" s="2312">
        <v>0.20346005416233601</v>
      </c>
      <c r="N145" s="2313"/>
    </row>
    <row r="146" spans="1:14" ht="15" hidden="1">
      <c r="A146" s="2314" t="s">
        <v>705</v>
      </c>
      <c r="B146" s="173"/>
      <c r="C146" s="2315">
        <v>63499463.439999998</v>
      </c>
      <c r="D146" s="2316">
        <v>15596495.171428572</v>
      </c>
      <c r="E146" s="2317">
        <v>0.19539999999999999</v>
      </c>
      <c r="F146" s="2318">
        <v>77</v>
      </c>
      <c r="G146" s="2057">
        <v>38099678.063999996</v>
      </c>
      <c r="H146" s="2057">
        <v>25399785.376000002</v>
      </c>
      <c r="I146" s="2057">
        <v>9803290.2045714296</v>
      </c>
      <c r="J146" s="2311">
        <v>0.15438382741350973</v>
      </c>
      <c r="K146" s="2311">
        <v>5.5689901885510984E-2</v>
      </c>
      <c r="L146" s="173"/>
      <c r="M146" s="2312">
        <v>0.21007372929902071</v>
      </c>
      <c r="N146" s="2313"/>
    </row>
    <row r="147" spans="1:14" ht="15" hidden="1">
      <c r="A147" s="2306" t="s">
        <v>706</v>
      </c>
      <c r="B147" s="173"/>
      <c r="C147" s="2307">
        <v>37465589.409999996</v>
      </c>
      <c r="D147" s="2308">
        <v>7624491.0515999999</v>
      </c>
      <c r="E147" s="2309">
        <v>0.15959999999999999</v>
      </c>
      <c r="F147" s="2310">
        <v>50</v>
      </c>
      <c r="G147" s="2057">
        <v>22479353.645999998</v>
      </c>
      <c r="H147" s="2057">
        <v>14986235.763999999</v>
      </c>
      <c r="I147" s="2057">
        <v>7361744.7123999987</v>
      </c>
      <c r="J147" s="2311">
        <v>0.19649349785579684</v>
      </c>
      <c r="K147" s="2311">
        <v>-2.9248751840374537E-2</v>
      </c>
      <c r="L147" s="173"/>
      <c r="M147" s="2312">
        <v>0.1672447460154223</v>
      </c>
      <c r="N147" s="2313"/>
    </row>
    <row r="148" spans="1:14" ht="15" hidden="1">
      <c r="A148" s="2314" t="s">
        <v>707</v>
      </c>
      <c r="B148" s="173"/>
      <c r="C148" s="2315">
        <v>31526478.629999999</v>
      </c>
      <c r="D148" s="2316">
        <v>8241432.8999999994</v>
      </c>
      <c r="E148" s="2317">
        <v>0.20330000000000001</v>
      </c>
      <c r="F148" s="2318">
        <v>44</v>
      </c>
      <c r="G148" s="2057">
        <v>18915887.177999999</v>
      </c>
      <c r="H148" s="2057">
        <v>12610591.452</v>
      </c>
      <c r="I148" s="2057">
        <v>4369158.5520000001</v>
      </c>
      <c r="J148" s="2311">
        <v>0.13858695109203828</v>
      </c>
      <c r="K148" s="2311">
        <v>4.5563858237333832E-3</v>
      </c>
      <c r="L148" s="173"/>
      <c r="M148" s="2312">
        <v>0.14314333691577166</v>
      </c>
      <c r="N148" s="2313"/>
    </row>
    <row r="149" spans="1:14" ht="15" hidden="1">
      <c r="A149" s="2319" t="s">
        <v>708</v>
      </c>
      <c r="B149" s="173"/>
      <c r="C149" s="2319" t="s">
        <v>708</v>
      </c>
      <c r="D149" s="2319" t="s">
        <v>708</v>
      </c>
      <c r="E149" s="2319" t="s">
        <v>708</v>
      </c>
      <c r="F149" s="2319" t="s">
        <v>708</v>
      </c>
      <c r="G149" s="173"/>
      <c r="H149" s="794"/>
      <c r="I149" s="173"/>
      <c r="J149" s="2284"/>
      <c r="K149" s="261"/>
      <c r="L149" s="173"/>
      <c r="M149" s="794"/>
      <c r="N149" s="173"/>
    </row>
    <row r="150" spans="1:14" ht="15" hidden="1">
      <c r="A150" s="2320" t="s">
        <v>390</v>
      </c>
      <c r="B150" s="173"/>
      <c r="C150" s="2321">
        <v>696520570.57000005</v>
      </c>
      <c r="D150" s="2321">
        <v>58112968.740000002</v>
      </c>
      <c r="E150" s="2322">
        <v>8.3400000000000002E-2</v>
      </c>
      <c r="F150" s="2320">
        <v>814</v>
      </c>
      <c r="G150" s="2095">
        <v>417912342.34199989</v>
      </c>
      <c r="H150" s="2095">
        <v>278608228.22800004</v>
      </c>
      <c r="I150" s="2095">
        <v>205275102.05184379</v>
      </c>
      <c r="J150" s="2312">
        <v>0.29471506043799423</v>
      </c>
      <c r="K150" s="261"/>
      <c r="L150" s="173"/>
      <c r="M150" s="794"/>
      <c r="N150" s="173"/>
    </row>
    <row r="151" spans="1:14" hidden="1">
      <c r="K151" s="2284"/>
    </row>
    <row r="152" spans="1:14" hidden="1">
      <c r="C152" s="2323"/>
      <c r="K152" s="2284"/>
    </row>
    <row r="153" spans="1:14" hidden="1">
      <c r="K153" s="2284"/>
    </row>
    <row r="154" spans="1:14" hidden="1">
      <c r="K154" s="2284"/>
    </row>
    <row r="155" spans="1:14" hidden="1">
      <c r="K155" s="2284"/>
    </row>
    <row r="156" spans="1:14" hidden="1">
      <c r="K156" s="2284"/>
    </row>
    <row r="157" spans="1:14" hidden="1">
      <c r="K157" s="2284"/>
    </row>
    <row r="158" spans="1:14" hidden="1">
      <c r="K158" s="2284"/>
    </row>
    <row r="159" spans="1:14" hidden="1">
      <c r="K159" s="2284"/>
    </row>
    <row r="160" spans="1:14" hidden="1">
      <c r="K160" s="2284"/>
    </row>
    <row r="161" spans="1:11" hidden="1">
      <c r="K161" s="2284"/>
    </row>
    <row r="162" spans="1:11" hidden="1">
      <c r="K162" s="2284"/>
    </row>
    <row r="163" spans="1:11" hidden="1">
      <c r="K163" s="2284"/>
    </row>
    <row r="164" spans="1:11" hidden="1">
      <c r="K164" s="2284"/>
    </row>
    <row r="165" spans="1:11" hidden="1">
      <c r="K165" s="2284"/>
    </row>
    <row r="166" spans="1:11" hidden="1">
      <c r="K166" s="2284"/>
    </row>
    <row r="167" spans="1:11" hidden="1">
      <c r="K167" s="2284"/>
    </row>
    <row r="168" spans="1:11" hidden="1">
      <c r="K168" s="2284"/>
    </row>
    <row r="169" spans="1:11" hidden="1">
      <c r="K169" s="2284"/>
    </row>
    <row r="170" spans="1:11" ht="15" hidden="1">
      <c r="A170" s="2324" t="s">
        <v>693</v>
      </c>
      <c r="B170" s="2325" t="s">
        <v>694</v>
      </c>
      <c r="C170" s="2325" t="s">
        <v>695</v>
      </c>
      <c r="D170" s="2325" t="s">
        <v>200</v>
      </c>
      <c r="E170" s="2325" t="s">
        <v>696</v>
      </c>
      <c r="F170" s="794" t="s">
        <v>709</v>
      </c>
      <c r="G170" s="261" t="s">
        <v>710</v>
      </c>
      <c r="H170" s="261" t="s">
        <v>711</v>
      </c>
    </row>
    <row r="171" spans="1:11" ht="15" hidden="1">
      <c r="A171" s="2306" t="s">
        <v>700</v>
      </c>
      <c r="B171" s="2308">
        <v>52052520.710000001</v>
      </c>
      <c r="C171" s="2308">
        <v>990816.75</v>
      </c>
      <c r="D171" s="2326">
        <v>1.9E-2</v>
      </c>
      <c r="E171" s="2327">
        <v>209</v>
      </c>
      <c r="F171" s="2110">
        <v>4740.75</v>
      </c>
      <c r="G171" s="261">
        <v>182</v>
      </c>
      <c r="H171" s="324">
        <v>862816.5</v>
      </c>
    </row>
    <row r="172" spans="1:11" ht="15" hidden="1">
      <c r="A172" s="2314" t="s">
        <v>701</v>
      </c>
      <c r="B172" s="2316">
        <v>34223623.789999999</v>
      </c>
      <c r="C172" s="2316">
        <v>2502247.83</v>
      </c>
      <c r="D172" s="2328">
        <v>7.3099999999999998E-2</v>
      </c>
      <c r="E172" s="2329">
        <v>134</v>
      </c>
      <c r="F172" s="2110">
        <v>18673.491268656719</v>
      </c>
      <c r="G172" s="261">
        <v>113</v>
      </c>
      <c r="H172" s="324">
        <v>2110104.5133582093</v>
      </c>
    </row>
    <row r="173" spans="1:11" ht="15" hidden="1">
      <c r="A173" s="2306" t="s">
        <v>702</v>
      </c>
      <c r="B173" s="2308">
        <v>32363898.300000001</v>
      </c>
      <c r="C173" s="2308">
        <v>901625.63</v>
      </c>
      <c r="D173" s="2326">
        <v>2.7900000000000001E-2</v>
      </c>
      <c r="E173" s="2327">
        <v>127</v>
      </c>
      <c r="F173" s="2110">
        <v>7099.4144094488192</v>
      </c>
      <c r="G173" s="261">
        <v>109</v>
      </c>
      <c r="H173" s="324">
        <v>773836.17062992125</v>
      </c>
    </row>
    <row r="174" spans="1:11" ht="15" hidden="1">
      <c r="A174" s="2314" t="s">
        <v>703</v>
      </c>
      <c r="B174" s="2316">
        <v>23263633.010000002</v>
      </c>
      <c r="C174" s="2316">
        <v>2373681.0299999998</v>
      </c>
      <c r="D174" s="2328">
        <v>0.10199999999999999</v>
      </c>
      <c r="E174" s="2329">
        <v>94</v>
      </c>
      <c r="F174" s="2110">
        <v>25251.925851063828</v>
      </c>
      <c r="G174" s="261">
        <v>77</v>
      </c>
      <c r="H174" s="324">
        <v>1944398.2905319147</v>
      </c>
    </row>
    <row r="175" spans="1:11" ht="15" hidden="1">
      <c r="A175" s="2306" t="s">
        <v>704</v>
      </c>
      <c r="B175" s="2308">
        <v>19468033.739999998</v>
      </c>
      <c r="C175" s="2308">
        <v>3094478.34</v>
      </c>
      <c r="D175" s="2326">
        <v>0.159</v>
      </c>
      <c r="E175" s="2327">
        <v>79</v>
      </c>
      <c r="F175" s="2110">
        <v>39170.611898734176</v>
      </c>
      <c r="G175" s="261">
        <v>73</v>
      </c>
      <c r="H175" s="324">
        <v>2859454.6686075949</v>
      </c>
    </row>
    <row r="176" spans="1:11" ht="15" hidden="1">
      <c r="A176" s="2314" t="s">
        <v>705</v>
      </c>
      <c r="B176" s="2316">
        <v>18524734.239999998</v>
      </c>
      <c r="C176" s="2316">
        <v>3723824.92</v>
      </c>
      <c r="D176" s="2328">
        <v>0.20100000000000001</v>
      </c>
      <c r="E176" s="2329">
        <v>77</v>
      </c>
      <c r="F176" s="2110">
        <v>48361.3625974026</v>
      </c>
      <c r="G176" s="261">
        <v>66</v>
      </c>
      <c r="H176" s="324">
        <v>3191849.9314285717</v>
      </c>
    </row>
    <row r="177" spans="1:99" ht="15" hidden="1">
      <c r="A177" s="2306" t="s">
        <v>706</v>
      </c>
      <c r="B177" s="2308">
        <v>11197351.26</v>
      </c>
      <c r="C177" s="2308">
        <v>1713191.21</v>
      </c>
      <c r="D177" s="2326">
        <v>0.153</v>
      </c>
      <c r="E177" s="2327">
        <v>50</v>
      </c>
      <c r="F177" s="2110">
        <v>34263.824200000003</v>
      </c>
      <c r="G177" s="261">
        <v>48</v>
      </c>
      <c r="H177" s="324">
        <v>1644663.5616000001</v>
      </c>
    </row>
    <row r="178" spans="1:99" ht="15" hidden="1">
      <c r="A178" s="2314" t="s">
        <v>707</v>
      </c>
      <c r="B178" s="2316">
        <v>9634865.5600000005</v>
      </c>
      <c r="C178" s="2316">
        <v>2016337.18</v>
      </c>
      <c r="D178" s="2328">
        <v>0.20930000000000001</v>
      </c>
      <c r="E178" s="2329">
        <v>44</v>
      </c>
      <c r="F178" s="2110">
        <v>45825.845000000001</v>
      </c>
      <c r="G178" s="261">
        <v>40</v>
      </c>
      <c r="H178" s="324">
        <v>1833033.8</v>
      </c>
    </row>
    <row r="179" spans="1:99" ht="15" hidden="1">
      <c r="A179" s="2319" t="s">
        <v>708</v>
      </c>
      <c r="B179" s="2319" t="s">
        <v>708</v>
      </c>
      <c r="C179" s="2319" t="s">
        <v>708</v>
      </c>
      <c r="D179" s="2319" t="s">
        <v>708</v>
      </c>
      <c r="E179" s="2319" t="s">
        <v>708</v>
      </c>
    </row>
    <row r="180" spans="1:99" ht="15" hidden="1">
      <c r="A180" s="2320" t="s">
        <v>390</v>
      </c>
      <c r="B180" s="2321">
        <v>200728660.61000001</v>
      </c>
      <c r="C180" s="2321">
        <v>17316202.890000001</v>
      </c>
      <c r="D180" s="2322">
        <v>8.6300000000000002E-2</v>
      </c>
      <c r="E180" s="2320">
        <v>814</v>
      </c>
      <c r="F180" s="2284">
        <v>3487648.1900000023</v>
      </c>
      <c r="H180" s="2323">
        <v>17766202.890000001</v>
      </c>
    </row>
    <row r="181" spans="1:99" hidden="1"/>
    <row r="182" spans="1:99" hidden="1"/>
    <row r="183" spans="1:99" hidden="1">
      <c r="A183" s="2061" t="s">
        <v>239</v>
      </c>
      <c r="C183" s="2330">
        <v>345277.65094118769</v>
      </c>
      <c r="D183" s="2330">
        <v>374809.42300511163</v>
      </c>
      <c r="E183" s="2330">
        <v>648568.96210693847</v>
      </c>
      <c r="F183" s="2330">
        <v>816072.75115345744</v>
      </c>
      <c r="G183" s="2330">
        <v>657273.73771082691</v>
      </c>
      <c r="H183" s="2330">
        <v>1240521.3852736857</v>
      </c>
      <c r="I183" s="2330">
        <v>1177623.5079508915</v>
      </c>
      <c r="J183" s="2330">
        <v>2012489.3318579008</v>
      </c>
      <c r="K183" s="2330">
        <v>7272636.7500000009</v>
      </c>
    </row>
    <row r="184" spans="1:99" hidden="1">
      <c r="A184" s="2061" t="s">
        <v>240</v>
      </c>
      <c r="C184" s="2330">
        <v>27698.356412860827</v>
      </c>
      <c r="D184" s="2330">
        <v>30067.41084166677</v>
      </c>
      <c r="E184" s="2330">
        <v>52028.546364899623</v>
      </c>
      <c r="F184" s="2330">
        <v>65465.789223996268</v>
      </c>
      <c r="G184" s="2330">
        <v>52726.848083858975</v>
      </c>
      <c r="H184" s="2330">
        <v>99515.283927076744</v>
      </c>
      <c r="I184" s="2330">
        <v>94469.582825513411</v>
      </c>
      <c r="J184" s="2330">
        <v>161442.9623201275</v>
      </c>
      <c r="K184" s="2330">
        <v>583414.78000000014</v>
      </c>
    </row>
    <row r="185" spans="1:99" hidden="1">
      <c r="A185" s="2061" t="s">
        <v>242</v>
      </c>
      <c r="C185" s="2330">
        <v>357489.90819882206</v>
      </c>
      <c r="D185" s="2330">
        <v>388066.20080074028</v>
      </c>
      <c r="E185" s="2330">
        <v>671508.44571665523</v>
      </c>
      <c r="F185" s="2330">
        <v>844936.74032525893</v>
      </c>
      <c r="G185" s="2330">
        <v>680521.10385726416</v>
      </c>
      <c r="H185" s="2330">
        <v>1284397.8604792578</v>
      </c>
      <c r="I185" s="2330">
        <v>1219275.3240835951</v>
      </c>
      <c r="J185" s="2330">
        <v>2083669.8365384073</v>
      </c>
      <c r="K185" s="2330">
        <v>7529865.4200000009</v>
      </c>
    </row>
    <row r="186" spans="1:99" hidden="1"/>
    <row r="187" spans="1:99" hidden="1">
      <c r="A187" s="648" t="s">
        <v>712</v>
      </c>
      <c r="B187" s="261" t="s">
        <v>681</v>
      </c>
      <c r="C187" s="173">
        <v>450000</v>
      </c>
    </row>
    <row r="188" spans="1:99" hidden="1"/>
    <row r="189" spans="1:99" hidden="1"/>
    <row r="190" spans="1:99" hidden="1"/>
    <row r="191" spans="1:99" hidden="1">
      <c r="A191" s="2331" t="s">
        <v>713</v>
      </c>
      <c r="B191" s="2262"/>
      <c r="C191" s="2331" t="s">
        <v>709</v>
      </c>
      <c r="D191" s="342" t="s">
        <v>714</v>
      </c>
      <c r="E191" s="173" t="s">
        <v>715</v>
      </c>
      <c r="F191" s="342" t="s">
        <v>711</v>
      </c>
      <c r="G191" s="173" t="s">
        <v>716</v>
      </c>
      <c r="H191" s="342" t="s">
        <v>717</v>
      </c>
      <c r="I191" s="173" t="s">
        <v>715</v>
      </c>
      <c r="J191" s="342" t="s">
        <v>711</v>
      </c>
      <c r="K191" s="173" t="s">
        <v>716</v>
      </c>
      <c r="L191" s="173"/>
      <c r="N191" s="342" t="s">
        <v>718</v>
      </c>
      <c r="O191" s="173" t="s">
        <v>715</v>
      </c>
      <c r="P191" s="342" t="s">
        <v>711</v>
      </c>
      <c r="Q191" s="173" t="s">
        <v>716</v>
      </c>
      <c r="R191" s="342" t="s">
        <v>719</v>
      </c>
      <c r="S191" s="173" t="s">
        <v>715</v>
      </c>
      <c r="T191" s="342" t="s">
        <v>711</v>
      </c>
      <c r="U191" s="173" t="s">
        <v>716</v>
      </c>
      <c r="V191" s="342" t="s">
        <v>710</v>
      </c>
      <c r="W191" s="173" t="s">
        <v>715</v>
      </c>
      <c r="X191" s="342" t="s">
        <v>711</v>
      </c>
      <c r="Y191" s="173" t="s">
        <v>716</v>
      </c>
      <c r="Z191" s="342" t="s">
        <v>720</v>
      </c>
      <c r="AA191" s="173" t="s">
        <v>715</v>
      </c>
      <c r="AB191" s="342" t="s">
        <v>711</v>
      </c>
      <c r="AC191" s="173" t="s">
        <v>716</v>
      </c>
      <c r="AD191" s="342" t="s">
        <v>721</v>
      </c>
      <c r="AE191" s="173" t="s">
        <v>715</v>
      </c>
      <c r="AF191" s="342" t="s">
        <v>711</v>
      </c>
      <c r="AG191" s="173" t="s">
        <v>716</v>
      </c>
      <c r="AH191" s="342" t="s">
        <v>722</v>
      </c>
      <c r="AI191" s="173" t="s">
        <v>715</v>
      </c>
      <c r="AJ191" s="342" t="s">
        <v>711</v>
      </c>
      <c r="AK191" s="173" t="s">
        <v>716</v>
      </c>
      <c r="AL191" s="342" t="s">
        <v>723</v>
      </c>
      <c r="AM191" s="173" t="s">
        <v>715</v>
      </c>
      <c r="AN191" s="342" t="s">
        <v>711</v>
      </c>
      <c r="AO191" s="173" t="s">
        <v>716</v>
      </c>
      <c r="AP191" s="342" t="s">
        <v>724</v>
      </c>
      <c r="AQ191" s="173" t="s">
        <v>715</v>
      </c>
      <c r="AR191" s="342" t="s">
        <v>711</v>
      </c>
      <c r="AS191" s="173" t="s">
        <v>716</v>
      </c>
      <c r="AT191" s="342" t="s">
        <v>725</v>
      </c>
      <c r="AU191" s="173" t="s">
        <v>715</v>
      </c>
      <c r="AV191" s="342" t="s">
        <v>711</v>
      </c>
      <c r="AW191" s="173" t="s">
        <v>716</v>
      </c>
      <c r="AX191" s="342" t="s">
        <v>726</v>
      </c>
      <c r="AY191" s="173" t="s">
        <v>715</v>
      </c>
      <c r="AZ191" s="342" t="s">
        <v>711</v>
      </c>
      <c r="BA191" s="173" t="s">
        <v>716</v>
      </c>
      <c r="BB191" s="342" t="s">
        <v>727</v>
      </c>
      <c r="BC191" s="173" t="s">
        <v>715</v>
      </c>
      <c r="BD191" s="342" t="s">
        <v>100</v>
      </c>
      <c r="BE191" s="173" t="s">
        <v>716</v>
      </c>
      <c r="BF191" s="342"/>
      <c r="BH191" s="173" t="s">
        <v>728</v>
      </c>
      <c r="BI191" s="173" t="s">
        <v>729</v>
      </c>
      <c r="BK191" s="173" t="s">
        <v>728</v>
      </c>
      <c r="BL191" s="173" t="s">
        <v>729</v>
      </c>
      <c r="BN191" s="173" t="s">
        <v>728</v>
      </c>
      <c r="BO191" s="173" t="s">
        <v>729</v>
      </c>
      <c r="BQ191" s="173" t="s">
        <v>728</v>
      </c>
      <c r="BR191" s="173" t="s">
        <v>729</v>
      </c>
      <c r="BT191" s="173" t="s">
        <v>730</v>
      </c>
      <c r="BU191" s="173" t="s">
        <v>731</v>
      </c>
      <c r="BW191" s="173" t="s">
        <v>732</v>
      </c>
      <c r="BX191" s="173" t="s">
        <v>733</v>
      </c>
      <c r="BZ191" s="173" t="s">
        <v>732</v>
      </c>
      <c r="CA191" s="173" t="s">
        <v>733</v>
      </c>
      <c r="CC191" s="173" t="s">
        <v>732</v>
      </c>
      <c r="CD191" s="173" t="s">
        <v>733</v>
      </c>
      <c r="CF191" s="173" t="s">
        <v>734</v>
      </c>
      <c r="CG191" s="173" t="s">
        <v>735</v>
      </c>
      <c r="CI191" s="173" t="s">
        <v>736</v>
      </c>
      <c r="CJ191" s="173" t="s">
        <v>737</v>
      </c>
      <c r="CL191" s="173" t="s">
        <v>738</v>
      </c>
      <c r="CM191" s="173" t="s">
        <v>739</v>
      </c>
      <c r="CO191" s="173" t="s">
        <v>740</v>
      </c>
      <c r="CP191" s="173" t="s">
        <v>741</v>
      </c>
      <c r="CR191" s="342" t="s">
        <v>742</v>
      </c>
      <c r="CS191" s="261"/>
      <c r="CU191" s="794"/>
    </row>
    <row r="192" spans="1:99" hidden="1">
      <c r="A192" s="648" t="s">
        <v>671</v>
      </c>
      <c r="C192" s="324">
        <v>45825.845000000001</v>
      </c>
      <c r="D192" s="226">
        <v>32</v>
      </c>
      <c r="E192" s="469">
        <v>4.8484848484848485E-2</v>
      </c>
      <c r="F192" s="324">
        <v>1466427.04</v>
      </c>
      <c r="G192" s="469">
        <v>0.11146617963076677</v>
      </c>
      <c r="H192" s="226">
        <v>33</v>
      </c>
      <c r="I192" s="469">
        <v>5.2132701421800945E-2</v>
      </c>
      <c r="J192" s="324">
        <v>1512252.885</v>
      </c>
      <c r="K192" s="469">
        <v>0.1130614177718675</v>
      </c>
      <c r="L192" s="226"/>
      <c r="M192" s="324"/>
      <c r="N192" s="226">
        <v>32</v>
      </c>
      <c r="O192" s="469">
        <v>4.519774011299435E-2</v>
      </c>
      <c r="P192" s="324">
        <v>1466427.04</v>
      </c>
      <c r="Q192" s="2332">
        <v>9.9580341074863882E-2</v>
      </c>
      <c r="R192" s="226">
        <v>42</v>
      </c>
      <c r="S192" s="469">
        <v>5.1980198019801978E-2</v>
      </c>
      <c r="T192" s="324">
        <v>1924685.49</v>
      </c>
      <c r="U192" s="469">
        <v>0.1134800420450732</v>
      </c>
      <c r="V192" s="226">
        <v>40</v>
      </c>
      <c r="W192" s="469">
        <v>5.6497175141242938E-2</v>
      </c>
      <c r="X192" s="324">
        <v>1833033.8</v>
      </c>
      <c r="Y192" s="469">
        <v>0.12043461493016759</v>
      </c>
      <c r="Z192" s="226">
        <v>30</v>
      </c>
      <c r="AA192" s="469">
        <v>4.4378698224852069E-2</v>
      </c>
      <c r="AB192" s="324">
        <v>1374775.35</v>
      </c>
      <c r="AC192" s="469">
        <v>9.6611427935949568E-2</v>
      </c>
      <c r="AD192" s="226">
        <v>46</v>
      </c>
      <c r="AE192" s="469">
        <v>5.1627384960718295E-2</v>
      </c>
      <c r="AF192" s="324">
        <v>2107988.87</v>
      </c>
      <c r="AG192" s="469">
        <v>0.10990306251503186</v>
      </c>
      <c r="AH192" s="226">
        <v>37</v>
      </c>
      <c r="AI192" s="469">
        <v>5.8359621451104099E-2</v>
      </c>
      <c r="AJ192" s="324">
        <v>1695556.2650000001</v>
      </c>
      <c r="AK192" s="469">
        <v>0.12240065482847265</v>
      </c>
      <c r="AL192" s="226">
        <v>44</v>
      </c>
      <c r="AM192" s="469">
        <v>6.1711079943899017E-2</v>
      </c>
      <c r="AN192" s="324">
        <v>2016337.1800000002</v>
      </c>
      <c r="AO192" s="469">
        <v>0.13401468981029055</v>
      </c>
      <c r="AP192" s="226">
        <v>48</v>
      </c>
      <c r="AQ192" s="469">
        <v>4.6647230320699708E-2</v>
      </c>
      <c r="AR192" s="324">
        <v>2199640.56</v>
      </c>
      <c r="AS192" s="469">
        <v>0.10517626324665399</v>
      </c>
      <c r="AT192" s="226">
        <v>52</v>
      </c>
      <c r="AU192" s="469">
        <v>4.6720575022461817E-2</v>
      </c>
      <c r="AV192" s="324">
        <v>2382943.94</v>
      </c>
      <c r="AW192" s="469">
        <v>0.10248917762664912</v>
      </c>
      <c r="AX192" s="226">
        <v>40</v>
      </c>
      <c r="AY192" s="469">
        <v>6.633499170812604E-2</v>
      </c>
      <c r="AZ192" s="324">
        <v>1833033.8</v>
      </c>
      <c r="BA192" s="469">
        <v>0.13416071573646937</v>
      </c>
      <c r="BB192" s="226">
        <v>476</v>
      </c>
      <c r="BC192" s="469">
        <v>5.1874455100261549E-2</v>
      </c>
      <c r="BD192" s="324">
        <v>21813102.220000003</v>
      </c>
      <c r="BE192" s="469">
        <v>0.11268603659134795</v>
      </c>
      <c r="BF192" s="226"/>
      <c r="BG192" s="2333"/>
      <c r="BH192" s="226">
        <v>1011</v>
      </c>
      <c r="BI192" s="2334">
        <v>21.978260869565219</v>
      </c>
      <c r="BJ192" s="2333"/>
      <c r="BK192" s="226">
        <v>1011</v>
      </c>
      <c r="BL192" s="2334">
        <v>9199.0157222572543</v>
      </c>
      <c r="BM192" s="2333"/>
      <c r="BN192" s="226">
        <v>1011</v>
      </c>
      <c r="BO192" s="2334">
        <v>5.9626449494437736E-4</v>
      </c>
      <c r="BP192" s="2333"/>
      <c r="BQ192" s="226">
        <v>1011</v>
      </c>
      <c r="BR192" s="2334">
        <v>16382.795454545456</v>
      </c>
      <c r="BS192" s="226"/>
      <c r="BT192" s="226">
        <v>880</v>
      </c>
      <c r="BU192" s="226">
        <v>22</v>
      </c>
      <c r="BW192" s="226">
        <v>658</v>
      </c>
      <c r="BX192" s="226">
        <v>21.933333333333334</v>
      </c>
      <c r="BZ192" s="226">
        <v>658</v>
      </c>
      <c r="CA192" s="226">
        <v>6810.7884756266512</v>
      </c>
      <c r="CC192" s="226">
        <v>658</v>
      </c>
      <c r="CD192" s="226">
        <v>3.1214586061832476E-4</v>
      </c>
      <c r="CE192" s="324"/>
      <c r="CF192" s="226">
        <v>968</v>
      </c>
      <c r="CG192" s="226">
        <v>44</v>
      </c>
      <c r="CH192" s="324"/>
      <c r="CI192" s="226">
        <v>1056</v>
      </c>
      <c r="CJ192" s="226">
        <v>48</v>
      </c>
      <c r="CK192" s="324"/>
      <c r="CL192" s="226">
        <v>1144</v>
      </c>
      <c r="CM192" s="226">
        <v>52</v>
      </c>
      <c r="CN192" s="324"/>
      <c r="CO192" s="226">
        <v>878</v>
      </c>
      <c r="CP192" s="226">
        <v>40</v>
      </c>
      <c r="CR192" s="2263">
        <v>22</v>
      </c>
      <c r="CS192" s="261"/>
      <c r="CU192" s="794"/>
    </row>
    <row r="193" spans="1:99" hidden="1">
      <c r="A193" s="648" t="s">
        <v>672</v>
      </c>
      <c r="C193" s="324">
        <v>34263.824200000003</v>
      </c>
      <c r="D193" s="226">
        <v>40</v>
      </c>
      <c r="E193" s="469">
        <v>6.0606060606060608E-2</v>
      </c>
      <c r="F193" s="324">
        <v>1370552.9680000001</v>
      </c>
      <c r="G193" s="469">
        <v>0.10417859133623761</v>
      </c>
      <c r="H193" s="226">
        <v>33</v>
      </c>
      <c r="I193" s="469">
        <v>5.2132701421800945E-2</v>
      </c>
      <c r="J193" s="324">
        <v>1130706.1986</v>
      </c>
      <c r="K193" s="469">
        <v>8.4535627053642412E-2</v>
      </c>
      <c r="L193" s="226"/>
      <c r="M193" s="324"/>
      <c r="N193" s="226">
        <v>44</v>
      </c>
      <c r="O193" s="469">
        <v>6.2146892655367235E-2</v>
      </c>
      <c r="P193" s="324">
        <v>1507608.2648</v>
      </c>
      <c r="Q193" s="2332">
        <v>0.10237682552284885</v>
      </c>
      <c r="R193" s="226">
        <v>49</v>
      </c>
      <c r="S193" s="469">
        <v>6.0643564356435642E-2</v>
      </c>
      <c r="T193" s="324">
        <v>1678927.3858</v>
      </c>
      <c r="U193" s="469">
        <v>9.8990069453481891E-2</v>
      </c>
      <c r="V193" s="226">
        <v>48</v>
      </c>
      <c r="W193" s="469">
        <v>6.7796610169491525E-2</v>
      </c>
      <c r="X193" s="324">
        <v>1644663.5616000001</v>
      </c>
      <c r="Y193" s="469">
        <v>0.10805824897008116</v>
      </c>
      <c r="Z193" s="226">
        <v>42</v>
      </c>
      <c r="AA193" s="469">
        <v>6.2130177514792898E-2</v>
      </c>
      <c r="AB193" s="324">
        <v>1439080.6164000002</v>
      </c>
      <c r="AC193" s="469">
        <v>0.10113043797690327</v>
      </c>
      <c r="AD193" s="226">
        <v>64</v>
      </c>
      <c r="AE193" s="469">
        <v>7.1829405162738502E-2</v>
      </c>
      <c r="AF193" s="324">
        <v>2192884.7488000002</v>
      </c>
      <c r="AG193" s="469">
        <v>0.1143292325047363</v>
      </c>
      <c r="AH193" s="226">
        <v>44</v>
      </c>
      <c r="AI193" s="469">
        <v>6.9400630914826497E-2</v>
      </c>
      <c r="AJ193" s="324">
        <v>1507608.2648</v>
      </c>
      <c r="AK193" s="469">
        <v>0.10883286072275365</v>
      </c>
      <c r="AL193" s="226">
        <v>46</v>
      </c>
      <c r="AM193" s="469">
        <v>6.4516129032258063E-2</v>
      </c>
      <c r="AN193" s="324">
        <v>1576135.9132000001</v>
      </c>
      <c r="AO193" s="469">
        <v>0.10475696604788939</v>
      </c>
      <c r="AP193" s="226">
        <v>66</v>
      </c>
      <c r="AQ193" s="469">
        <v>6.4139941690962099E-2</v>
      </c>
      <c r="AR193" s="324">
        <v>2261412.3972</v>
      </c>
      <c r="AS193" s="469">
        <v>0.10812989627594158</v>
      </c>
      <c r="AT193" s="226">
        <v>76</v>
      </c>
      <c r="AU193" s="469">
        <v>6.8283917340521111E-2</v>
      </c>
      <c r="AV193" s="324">
        <v>2604050.6392000001</v>
      </c>
      <c r="AW193" s="469">
        <v>0.11199886158872793</v>
      </c>
      <c r="AX193" s="226">
        <v>32</v>
      </c>
      <c r="AY193" s="469">
        <v>5.306799336650083E-2</v>
      </c>
      <c r="AZ193" s="324">
        <v>1096442.3744000001</v>
      </c>
      <c r="BA193" s="469">
        <v>8.0249198739978461E-2</v>
      </c>
      <c r="BB193" s="226">
        <v>584</v>
      </c>
      <c r="BC193" s="469">
        <v>6.3644289450741062E-2</v>
      </c>
      <c r="BD193" s="324">
        <v>20010073.332800001</v>
      </c>
      <c r="BE193" s="469">
        <v>0.10337162651298741</v>
      </c>
      <c r="BF193" s="226"/>
      <c r="BG193" s="469"/>
      <c r="BH193" s="226">
        <v>1408</v>
      </c>
      <c r="BI193" s="2334">
        <v>22</v>
      </c>
      <c r="BJ193" s="469"/>
      <c r="BK193" s="226">
        <v>1408</v>
      </c>
      <c r="BL193" s="2334">
        <v>12315.310521669697</v>
      </c>
      <c r="BM193" s="469"/>
      <c r="BN193" s="226">
        <v>1408</v>
      </c>
      <c r="BO193" s="2334">
        <v>9.3392961081092637E-4</v>
      </c>
      <c r="BP193" s="469"/>
      <c r="BQ193" s="226">
        <v>1408</v>
      </c>
      <c r="BR193" s="2334">
        <v>21824</v>
      </c>
      <c r="BS193" s="226"/>
      <c r="BT193" s="226">
        <v>1047</v>
      </c>
      <c r="BU193" s="226">
        <v>21.8125</v>
      </c>
      <c r="BW193" s="226">
        <v>924</v>
      </c>
      <c r="BX193" s="226">
        <v>22</v>
      </c>
      <c r="BZ193" s="226">
        <v>924</v>
      </c>
      <c r="CA193" s="226">
        <v>9136.7151026383199</v>
      </c>
      <c r="CC193" s="226">
        <v>924</v>
      </c>
      <c r="CD193" s="226">
        <v>4.2136277362758587E-4</v>
      </c>
      <c r="CE193" s="324"/>
      <c r="CF193" s="226">
        <v>1012</v>
      </c>
      <c r="CG193" s="226">
        <v>46</v>
      </c>
      <c r="CH193" s="324"/>
      <c r="CI193" s="226">
        <v>1452</v>
      </c>
      <c r="CJ193" s="226">
        <v>66</v>
      </c>
      <c r="CK193" s="324"/>
      <c r="CL193" s="226">
        <v>1665</v>
      </c>
      <c r="CM193" s="226">
        <v>75.681818181818187</v>
      </c>
      <c r="CN193" s="324"/>
      <c r="CO193" s="226">
        <v>703</v>
      </c>
      <c r="CP193" s="226">
        <v>32</v>
      </c>
      <c r="CR193" s="2263">
        <v>22</v>
      </c>
      <c r="CS193" s="261"/>
      <c r="CU193" s="794"/>
    </row>
    <row r="194" spans="1:99" hidden="1">
      <c r="A194" s="648" t="s">
        <v>673</v>
      </c>
      <c r="C194" s="324">
        <v>48361.3625974026</v>
      </c>
      <c r="D194" s="226">
        <v>54</v>
      </c>
      <c r="E194" s="469">
        <v>8.1818181818181818E-2</v>
      </c>
      <c r="F194" s="324">
        <v>2611513.5802597404</v>
      </c>
      <c r="G194" s="469">
        <v>0.1985065972633859</v>
      </c>
      <c r="H194" s="226">
        <v>61</v>
      </c>
      <c r="I194" s="469">
        <v>9.6366508688783575E-2</v>
      </c>
      <c r="J194" s="324">
        <v>2950043.1184415584</v>
      </c>
      <c r="K194" s="469">
        <v>0.22055574220917676</v>
      </c>
      <c r="L194" s="226"/>
      <c r="M194" s="324"/>
      <c r="N194" s="226">
        <v>65</v>
      </c>
      <c r="O194" s="469">
        <v>9.1807909604519775E-2</v>
      </c>
      <c r="P194" s="324">
        <v>3143488.568831169</v>
      </c>
      <c r="Q194" s="2332">
        <v>0.21346419242865539</v>
      </c>
      <c r="R194" s="226">
        <v>74</v>
      </c>
      <c r="S194" s="469">
        <v>9.1584158415841582E-2</v>
      </c>
      <c r="T194" s="324">
        <v>3578740.8322077924</v>
      </c>
      <c r="U194" s="469">
        <v>0.21100364824143841</v>
      </c>
      <c r="V194" s="226">
        <v>66</v>
      </c>
      <c r="W194" s="469">
        <v>9.3220338983050849E-2</v>
      </c>
      <c r="X194" s="324">
        <v>3191849.9314285717</v>
      </c>
      <c r="Y194" s="469">
        <v>0.20971201807979856</v>
      </c>
      <c r="Z194" s="226">
        <v>63</v>
      </c>
      <c r="AA194" s="469">
        <v>9.3195266272189353E-2</v>
      </c>
      <c r="AB194" s="324">
        <v>3046765.8436363637</v>
      </c>
      <c r="AC194" s="469">
        <v>0.21410945340283205</v>
      </c>
      <c r="AD194" s="226">
        <v>87</v>
      </c>
      <c r="AE194" s="469">
        <v>9.7643097643097643E-2</v>
      </c>
      <c r="AF194" s="324">
        <v>4207438.5459740264</v>
      </c>
      <c r="AG194" s="469">
        <v>0.21936092174259827</v>
      </c>
      <c r="AH194" s="226">
        <v>63</v>
      </c>
      <c r="AI194" s="469">
        <v>9.9369085173501584E-2</v>
      </c>
      <c r="AJ194" s="324">
        <v>3046765.8436363637</v>
      </c>
      <c r="AK194" s="469">
        <v>0.21994323754871964</v>
      </c>
      <c r="AL194" s="226">
        <v>66</v>
      </c>
      <c r="AM194" s="469">
        <v>9.2566619915848525E-2</v>
      </c>
      <c r="AN194" s="324">
        <v>3191849.9314285717</v>
      </c>
      <c r="AO194" s="469">
        <v>0.21214446806034554</v>
      </c>
      <c r="AP194" s="226">
        <v>99</v>
      </c>
      <c r="AQ194" s="469">
        <v>9.6209912536443148E-2</v>
      </c>
      <c r="AR194" s="324">
        <v>4787774.8971428573</v>
      </c>
      <c r="AS194" s="469">
        <v>0.2289284359020998</v>
      </c>
      <c r="AT194" s="226">
        <v>95</v>
      </c>
      <c r="AU194" s="469">
        <v>8.5354896675651395E-2</v>
      </c>
      <c r="AV194" s="324">
        <v>4594329.4467532467</v>
      </c>
      <c r="AW194" s="469">
        <v>0.19759971640106569</v>
      </c>
      <c r="AX194" s="226">
        <v>61</v>
      </c>
      <c r="AY194" s="469">
        <v>0.1011608623548922</v>
      </c>
      <c r="AZ194" s="324">
        <v>2950043.1184415584</v>
      </c>
      <c r="BA194" s="469">
        <v>0.21591522001589147</v>
      </c>
      <c r="BB194" s="226">
        <v>854</v>
      </c>
      <c r="BC194" s="469">
        <v>9.3068875326939846E-2</v>
      </c>
      <c r="BD194" s="324">
        <v>41300603.658181824</v>
      </c>
      <c r="BE194" s="469">
        <v>0.21335806746476776</v>
      </c>
      <c r="BF194" s="226"/>
      <c r="BG194" s="469"/>
      <c r="BH194" s="226">
        <v>2092</v>
      </c>
      <c r="BI194" s="2334">
        <v>24.045977011494251</v>
      </c>
      <c r="BJ194" s="469"/>
      <c r="BK194" s="226">
        <v>2092</v>
      </c>
      <c r="BL194" s="2334">
        <v>9536.7943541684581</v>
      </c>
      <c r="BM194" s="469"/>
      <c r="BN194" s="226">
        <v>2092</v>
      </c>
      <c r="BO194" s="2334">
        <v>6.8662972718086025E-4</v>
      </c>
      <c r="BP194" s="469"/>
      <c r="BQ194" s="226">
        <v>2092</v>
      </c>
      <c r="BR194" s="2334">
        <v>22599.939393939396</v>
      </c>
      <c r="BS194" s="226"/>
      <c r="BT194" s="226">
        <v>1585</v>
      </c>
      <c r="BU194" s="226">
        <v>24.015151515151516</v>
      </c>
      <c r="BW194" s="226">
        <v>1506</v>
      </c>
      <c r="BX194" s="226">
        <v>23.904761904761905</v>
      </c>
      <c r="BZ194" s="226">
        <v>1506</v>
      </c>
      <c r="CA194" s="226">
        <v>7033.7856459171171</v>
      </c>
      <c r="CC194" s="226">
        <v>1506</v>
      </c>
      <c r="CD194" s="226">
        <v>3.5793749178845329E-4</v>
      </c>
      <c r="CE194" s="324"/>
      <c r="CF194" s="226">
        <v>1582</v>
      </c>
      <c r="CG194" s="226">
        <v>65.916666666666671</v>
      </c>
      <c r="CH194" s="324"/>
      <c r="CI194" s="226">
        <v>2361</v>
      </c>
      <c r="CJ194" s="226">
        <v>98.375</v>
      </c>
      <c r="CK194" s="324"/>
      <c r="CL194" s="226">
        <v>2273</v>
      </c>
      <c r="CM194" s="226">
        <v>94.708333333333329</v>
      </c>
      <c r="CN194" s="324"/>
      <c r="CO194" s="226">
        <v>1464</v>
      </c>
      <c r="CP194" s="226">
        <v>61</v>
      </c>
      <c r="CR194" s="2263">
        <v>24</v>
      </c>
      <c r="CS194" s="261"/>
      <c r="CU194" s="794"/>
    </row>
    <row r="195" spans="1:99" hidden="1">
      <c r="A195" s="648" t="s">
        <v>674</v>
      </c>
      <c r="C195" s="324">
        <v>25251.925851063828</v>
      </c>
      <c r="D195" s="226">
        <v>61</v>
      </c>
      <c r="E195" s="469">
        <v>9.2424242424242423E-2</v>
      </c>
      <c r="F195" s="324">
        <v>1540367.4769148936</v>
      </c>
      <c r="G195" s="469">
        <v>0.11708654654866875</v>
      </c>
      <c r="H195" s="226">
        <v>80</v>
      </c>
      <c r="I195" s="469">
        <v>0.1263823064770932</v>
      </c>
      <c r="J195" s="324">
        <v>2020154.0680851063</v>
      </c>
      <c r="K195" s="469">
        <v>0.15103392119189632</v>
      </c>
      <c r="L195" s="226"/>
      <c r="M195" s="324"/>
      <c r="N195" s="226">
        <v>77</v>
      </c>
      <c r="O195" s="469">
        <v>0.10875706214689265</v>
      </c>
      <c r="P195" s="324">
        <v>1944398.2905319147</v>
      </c>
      <c r="Q195" s="2332">
        <v>0.1320378305057375</v>
      </c>
      <c r="R195" s="226">
        <v>94</v>
      </c>
      <c r="S195" s="469">
        <v>0.11633663366336634</v>
      </c>
      <c r="T195" s="324">
        <v>2373681.0299999998</v>
      </c>
      <c r="U195" s="469">
        <v>0.1399529556831608</v>
      </c>
      <c r="V195" s="226">
        <v>77</v>
      </c>
      <c r="W195" s="469">
        <v>0.10875706214689265</v>
      </c>
      <c r="X195" s="324">
        <v>1944398.2905319147</v>
      </c>
      <c r="Y195" s="469">
        <v>0.1277515228530359</v>
      </c>
      <c r="Z195" s="226">
        <v>91</v>
      </c>
      <c r="AA195" s="469">
        <v>0.13461538461538461</v>
      </c>
      <c r="AB195" s="324">
        <v>2297925.2524468084</v>
      </c>
      <c r="AC195" s="469">
        <v>0.16148517641734231</v>
      </c>
      <c r="AD195" s="226">
        <v>98</v>
      </c>
      <c r="AE195" s="469">
        <v>0.10998877665544332</v>
      </c>
      <c r="AF195" s="324">
        <v>2474688.733404255</v>
      </c>
      <c r="AG195" s="469">
        <v>0.12902149268585694</v>
      </c>
      <c r="AH195" s="226">
        <v>82</v>
      </c>
      <c r="AI195" s="469">
        <v>0.12933753943217666</v>
      </c>
      <c r="AJ195" s="324">
        <v>2070657.9197872339</v>
      </c>
      <c r="AK195" s="469">
        <v>0.14947889995718922</v>
      </c>
      <c r="AL195" s="226">
        <v>83</v>
      </c>
      <c r="AM195" s="469">
        <v>0.11640953716690042</v>
      </c>
      <c r="AN195" s="324">
        <v>2095909.8456382977</v>
      </c>
      <c r="AO195" s="469">
        <v>0.13930344121986107</v>
      </c>
      <c r="AP195" s="226">
        <v>121</v>
      </c>
      <c r="AQ195" s="469">
        <v>0.11758989310009718</v>
      </c>
      <c r="AR195" s="324">
        <v>3055483.0279787234</v>
      </c>
      <c r="AS195" s="469">
        <v>0.1460985458898674</v>
      </c>
      <c r="AT195" s="226">
        <v>134</v>
      </c>
      <c r="AU195" s="469">
        <v>0.12039532794249776</v>
      </c>
      <c r="AV195" s="324">
        <v>3383758.0640425528</v>
      </c>
      <c r="AW195" s="469">
        <v>0.14553367179559565</v>
      </c>
      <c r="AX195" s="226">
        <v>66</v>
      </c>
      <c r="AY195" s="469">
        <v>0.10945273631840796</v>
      </c>
      <c r="AZ195" s="324">
        <v>1666627.1061702126</v>
      </c>
      <c r="BA195" s="469">
        <v>0.12198132158261155</v>
      </c>
      <c r="BB195" s="226">
        <v>1064</v>
      </c>
      <c r="BC195" s="469">
        <v>0.11595466434176112</v>
      </c>
      <c r="BD195" s="324">
        <v>26868049.105531909</v>
      </c>
      <c r="BE195" s="469">
        <v>0.13879978804060736</v>
      </c>
      <c r="BF195" s="226"/>
      <c r="BG195" s="469"/>
      <c r="BH195" s="226">
        <v>2356</v>
      </c>
      <c r="BI195" s="2334">
        <v>24.040816326530614</v>
      </c>
      <c r="BJ195" s="469"/>
      <c r="BK195" s="226">
        <v>2356</v>
      </c>
      <c r="BL195" s="2334">
        <v>18260.523506237962</v>
      </c>
      <c r="BM195" s="469"/>
      <c r="BN195" s="226">
        <v>2356</v>
      </c>
      <c r="BO195" s="2334">
        <v>1.1378026169779341E-3</v>
      </c>
      <c r="BP195" s="469"/>
      <c r="BQ195" s="226">
        <v>2356</v>
      </c>
      <c r="BR195" s="2334">
        <v>20238.891566265062</v>
      </c>
      <c r="BS195" s="226"/>
      <c r="BT195" s="226">
        <v>1850</v>
      </c>
      <c r="BU195" s="226">
        <v>24.025974025974026</v>
      </c>
      <c r="BW195" s="226">
        <v>2195</v>
      </c>
      <c r="BX195" s="226">
        <v>24.12087912087912</v>
      </c>
      <c r="BZ195" s="226">
        <v>2195</v>
      </c>
      <c r="CA195" s="226">
        <v>13592.578889886721</v>
      </c>
      <c r="CC195" s="226">
        <v>2195</v>
      </c>
      <c r="CD195" s="226">
        <v>8.869802373005889E-4</v>
      </c>
      <c r="CE195" s="324"/>
      <c r="CF195" s="226">
        <v>1978</v>
      </c>
      <c r="CG195" s="226">
        <v>82.416666666666671</v>
      </c>
      <c r="CH195" s="324"/>
      <c r="CI195" s="226">
        <v>2902</v>
      </c>
      <c r="CJ195" s="226">
        <v>120.91666666666667</v>
      </c>
      <c r="CK195" s="324"/>
      <c r="CL195" s="226">
        <v>3214</v>
      </c>
      <c r="CM195" s="226">
        <v>133.91666666666666</v>
      </c>
      <c r="CN195" s="324"/>
      <c r="CO195" s="226">
        <v>1571</v>
      </c>
      <c r="CP195" s="226">
        <v>66</v>
      </c>
      <c r="CR195" s="2263">
        <v>24</v>
      </c>
      <c r="CS195" s="261"/>
      <c r="CU195" s="794"/>
    </row>
    <row r="196" spans="1:99" hidden="1">
      <c r="A196" s="648" t="s">
        <v>675</v>
      </c>
      <c r="C196" s="324">
        <v>39170.611898734176</v>
      </c>
      <c r="D196" s="226">
        <v>62</v>
      </c>
      <c r="E196" s="469">
        <v>9.3939393939393934E-2</v>
      </c>
      <c r="F196" s="324">
        <v>2428577.9377215188</v>
      </c>
      <c r="G196" s="469">
        <v>0.1846012773014496</v>
      </c>
      <c r="H196" s="226">
        <v>62</v>
      </c>
      <c r="I196" s="469">
        <v>9.7946287519747238E-2</v>
      </c>
      <c r="J196" s="324">
        <v>2428577.9377215188</v>
      </c>
      <c r="K196" s="469">
        <v>0.18156914596216692</v>
      </c>
      <c r="L196" s="226"/>
      <c r="M196" s="324"/>
      <c r="N196" s="226">
        <v>71</v>
      </c>
      <c r="O196" s="469">
        <v>0.10028248587570622</v>
      </c>
      <c r="P196" s="324">
        <v>2781113.4448101264</v>
      </c>
      <c r="Q196" s="2332">
        <v>0.18885646394114639</v>
      </c>
      <c r="R196" s="226">
        <v>76</v>
      </c>
      <c r="S196" s="469">
        <v>9.405940594059406E-2</v>
      </c>
      <c r="T196" s="324">
        <v>2976966.5043037971</v>
      </c>
      <c r="U196" s="469">
        <v>0.17552285078803678</v>
      </c>
      <c r="V196" s="226">
        <v>73</v>
      </c>
      <c r="W196" s="469">
        <v>0.10310734463276836</v>
      </c>
      <c r="X196" s="324">
        <v>2859454.6686075949</v>
      </c>
      <c r="Y196" s="469">
        <v>0.18787287060610974</v>
      </c>
      <c r="Z196" s="226">
        <v>62</v>
      </c>
      <c r="AA196" s="469">
        <v>9.1715976331360943E-2</v>
      </c>
      <c r="AB196" s="324">
        <v>2428577.9377215188</v>
      </c>
      <c r="AC196" s="469">
        <v>0.17066670741297443</v>
      </c>
      <c r="AD196" s="226">
        <v>85</v>
      </c>
      <c r="AE196" s="469">
        <v>9.5398428731762061E-2</v>
      </c>
      <c r="AF196" s="324">
        <v>3329502.0113924048</v>
      </c>
      <c r="AG196" s="469">
        <v>0.17358842492464571</v>
      </c>
      <c r="AH196" s="226">
        <v>59</v>
      </c>
      <c r="AI196" s="469">
        <v>9.3059936908517354E-2</v>
      </c>
      <c r="AJ196" s="324">
        <v>2311066.1020253166</v>
      </c>
      <c r="AK196" s="469">
        <v>0.16683374658745667</v>
      </c>
      <c r="AL196" s="226">
        <v>60</v>
      </c>
      <c r="AM196" s="469">
        <v>8.4151472650771386E-2</v>
      </c>
      <c r="AN196" s="324">
        <v>2350236.7139240503</v>
      </c>
      <c r="AO196" s="469">
        <v>0.15620713009779852</v>
      </c>
      <c r="AP196" s="226">
        <v>80</v>
      </c>
      <c r="AQ196" s="469">
        <v>7.7745383867832848E-2</v>
      </c>
      <c r="AR196" s="324">
        <v>3133648.9518987341</v>
      </c>
      <c r="AS196" s="469">
        <v>0.14983606552858919</v>
      </c>
      <c r="AT196" s="226">
        <v>109</v>
      </c>
      <c r="AU196" s="469">
        <v>9.7933513027852651E-2</v>
      </c>
      <c r="AV196" s="324">
        <v>4269596.696962025</v>
      </c>
      <c r="AW196" s="469">
        <v>0.18363312998000925</v>
      </c>
      <c r="AX196" s="226">
        <v>69</v>
      </c>
      <c r="AY196" s="469">
        <v>0.11442786069651742</v>
      </c>
      <c r="AZ196" s="324">
        <v>2702772.221012658</v>
      </c>
      <c r="BA196" s="469">
        <v>0.19781733192465148</v>
      </c>
      <c r="BB196" s="226">
        <v>868</v>
      </c>
      <c r="BC196" s="469">
        <v>9.45945945945946E-2</v>
      </c>
      <c r="BD196" s="324">
        <v>34000091.128101259</v>
      </c>
      <c r="BE196" s="469">
        <v>0.17564377016752378</v>
      </c>
      <c r="BF196" s="226"/>
      <c r="BG196" s="469"/>
      <c r="BH196" s="226">
        <v>2037</v>
      </c>
      <c r="BI196" s="2334">
        <v>23.964705882352941</v>
      </c>
      <c r="BJ196" s="469"/>
      <c r="BK196" s="226">
        <v>2037</v>
      </c>
      <c r="BL196" s="2334">
        <v>11734.653395721843</v>
      </c>
      <c r="BM196" s="469"/>
      <c r="BN196" s="226">
        <v>2037</v>
      </c>
      <c r="BO196" s="2334">
        <v>8.8141139633127023E-4</v>
      </c>
      <c r="BP196" s="469"/>
      <c r="BQ196" s="226">
        <v>2037</v>
      </c>
      <c r="BR196" s="2334">
        <v>24206.350000000002</v>
      </c>
      <c r="BS196" s="226"/>
      <c r="BT196" s="226">
        <v>1743</v>
      </c>
      <c r="BU196" s="226">
        <v>23.876712328767123</v>
      </c>
      <c r="BW196" s="226">
        <v>1483</v>
      </c>
      <c r="BX196" s="226">
        <v>23.919354838709676</v>
      </c>
      <c r="BZ196" s="226">
        <v>1483</v>
      </c>
      <c r="CA196" s="226">
        <v>8689.4510504118352</v>
      </c>
      <c r="CC196" s="226">
        <v>1483</v>
      </c>
      <c r="CD196" s="226">
        <v>4.4541195497875861E-4</v>
      </c>
      <c r="CE196" s="324"/>
      <c r="CF196" s="226">
        <v>1420</v>
      </c>
      <c r="CG196" s="226">
        <v>59.166666666666664</v>
      </c>
      <c r="CH196" s="324"/>
      <c r="CI196" s="226">
        <v>1915</v>
      </c>
      <c r="CJ196" s="226">
        <v>79.791666666666671</v>
      </c>
      <c r="CK196" s="324"/>
      <c r="CL196" s="226">
        <v>2607</v>
      </c>
      <c r="CM196" s="226">
        <v>108.625</v>
      </c>
      <c r="CN196" s="324"/>
      <c r="CO196" s="226">
        <v>1636</v>
      </c>
      <c r="CP196" s="226">
        <v>69</v>
      </c>
      <c r="CR196" s="2263">
        <v>24</v>
      </c>
      <c r="CS196" s="261"/>
      <c r="CU196" s="794"/>
    </row>
    <row r="197" spans="1:99" hidden="1">
      <c r="A197" s="648" t="s">
        <v>676</v>
      </c>
      <c r="C197" s="324">
        <v>18673.491268656719</v>
      </c>
      <c r="D197" s="226">
        <v>109</v>
      </c>
      <c r="E197" s="469">
        <v>0.16515151515151516</v>
      </c>
      <c r="F197" s="324">
        <v>2035410.5482835823</v>
      </c>
      <c r="G197" s="469">
        <v>0.15471580352019101</v>
      </c>
      <c r="H197" s="226">
        <v>99</v>
      </c>
      <c r="I197" s="469">
        <v>0.15639810426540285</v>
      </c>
      <c r="J197" s="324">
        <v>1848675.635597015</v>
      </c>
      <c r="K197" s="469">
        <v>0.13821358215554458</v>
      </c>
      <c r="L197" s="226"/>
      <c r="M197" s="324"/>
      <c r="N197" s="226">
        <v>117</v>
      </c>
      <c r="O197" s="469">
        <v>0.1652542372881356</v>
      </c>
      <c r="P197" s="324">
        <v>2184798.478432836</v>
      </c>
      <c r="Q197" s="2332">
        <v>0.14836263361741164</v>
      </c>
      <c r="R197" s="226">
        <v>135</v>
      </c>
      <c r="S197" s="469">
        <v>0.16707920792079209</v>
      </c>
      <c r="T197" s="324">
        <v>2520921.3212686572</v>
      </c>
      <c r="U197" s="469">
        <v>0.14863428805185658</v>
      </c>
      <c r="V197" s="226">
        <v>113</v>
      </c>
      <c r="W197" s="469">
        <v>0.1596045197740113</v>
      </c>
      <c r="X197" s="324">
        <v>2110104.5133582093</v>
      </c>
      <c r="Y197" s="469">
        <v>0.13863880989467003</v>
      </c>
      <c r="Z197" s="226">
        <v>112</v>
      </c>
      <c r="AA197" s="469">
        <v>0.16568047337278108</v>
      </c>
      <c r="AB197" s="324">
        <v>2091431.0220895526</v>
      </c>
      <c r="AC197" s="469">
        <v>0.14697393103070558</v>
      </c>
      <c r="AD197" s="226">
        <v>153</v>
      </c>
      <c r="AE197" s="469">
        <v>0.17171717171717171</v>
      </c>
      <c r="AF197" s="324">
        <v>2857044.164104478</v>
      </c>
      <c r="AG197" s="469">
        <v>0.14895614860422929</v>
      </c>
      <c r="AH197" s="226">
        <v>96</v>
      </c>
      <c r="AI197" s="469">
        <v>0.15141955835962145</v>
      </c>
      <c r="AJ197" s="324">
        <v>1792655.161791045</v>
      </c>
      <c r="AK197" s="469">
        <v>0.12941013531324216</v>
      </c>
      <c r="AL197" s="226">
        <v>114</v>
      </c>
      <c r="AM197" s="469">
        <v>0.15988779803646563</v>
      </c>
      <c r="AN197" s="324">
        <v>2128778.004626866</v>
      </c>
      <c r="AO197" s="469">
        <v>0.14148800448397161</v>
      </c>
      <c r="AP197" s="226">
        <v>156</v>
      </c>
      <c r="AQ197" s="469">
        <v>0.15160349854227406</v>
      </c>
      <c r="AR197" s="324">
        <v>2913064.637910448</v>
      </c>
      <c r="AS197" s="469">
        <v>0.13928878144135878</v>
      </c>
      <c r="AT197" s="226">
        <v>181</v>
      </c>
      <c r="AU197" s="469">
        <v>0.16262353998203055</v>
      </c>
      <c r="AV197" s="324">
        <v>3379901.919626866</v>
      </c>
      <c r="AW197" s="469">
        <v>0.14536782103287341</v>
      </c>
      <c r="AX197" s="226">
        <v>117</v>
      </c>
      <c r="AY197" s="469">
        <v>0.19402985074626866</v>
      </c>
      <c r="AZ197" s="324">
        <v>2184798.478432836</v>
      </c>
      <c r="BA197" s="469">
        <v>0.1599065590642674</v>
      </c>
      <c r="BB197" s="226">
        <v>1502</v>
      </c>
      <c r="BC197" s="469">
        <v>0.16368788142981691</v>
      </c>
      <c r="BD197" s="324">
        <v>28047583.885522388</v>
      </c>
      <c r="BE197" s="469">
        <v>0.14489324040873983</v>
      </c>
      <c r="BF197" s="226"/>
      <c r="BG197" s="469"/>
      <c r="BH197" s="226">
        <v>3683</v>
      </c>
      <c r="BI197" s="2334">
        <v>24.071895424836601</v>
      </c>
      <c r="BJ197" s="469"/>
      <c r="BK197" s="226">
        <v>3683</v>
      </c>
      <c r="BL197" s="2334">
        <v>24725.397605342147</v>
      </c>
      <c r="BM197" s="469"/>
      <c r="BN197" s="226">
        <v>3683</v>
      </c>
      <c r="BO197" s="2334">
        <v>2.054494405003307E-3</v>
      </c>
      <c r="BP197" s="469"/>
      <c r="BQ197" s="226">
        <v>3683</v>
      </c>
      <c r="BR197" s="2334">
        <v>23034.903508771931</v>
      </c>
      <c r="BS197" s="226"/>
      <c r="BT197" s="226">
        <v>2716</v>
      </c>
      <c r="BU197" s="226">
        <v>24.035398230088497</v>
      </c>
      <c r="BW197" s="226">
        <v>2693</v>
      </c>
      <c r="BX197" s="226">
        <v>24.044642857142858</v>
      </c>
      <c r="BZ197" s="226">
        <v>2693</v>
      </c>
      <c r="CA197" s="226">
        <v>18322.977286614063</v>
      </c>
      <c r="CC197" s="226">
        <v>2693</v>
      </c>
      <c r="CD197" s="226">
        <v>9.4258255921784236E-4</v>
      </c>
      <c r="CE197" s="324"/>
      <c r="CF197" s="226">
        <v>2720</v>
      </c>
      <c r="CG197" s="226">
        <v>113.33333333333333</v>
      </c>
      <c r="CH197" s="324"/>
      <c r="CI197" s="226">
        <v>3728</v>
      </c>
      <c r="CJ197" s="226">
        <v>155.33333333333334</v>
      </c>
      <c r="CK197" s="324"/>
      <c r="CL197" s="226">
        <v>4327</v>
      </c>
      <c r="CM197" s="226">
        <v>180.29166666666666</v>
      </c>
      <c r="CN197" s="324"/>
      <c r="CO197" s="226">
        <v>2802</v>
      </c>
      <c r="CP197" s="226">
        <v>117</v>
      </c>
      <c r="CR197" s="2263">
        <v>24</v>
      </c>
      <c r="CS197" s="261"/>
      <c r="CU197" s="794"/>
    </row>
    <row r="198" spans="1:99" hidden="1">
      <c r="A198" s="648" t="s">
        <v>677</v>
      </c>
      <c r="C198" s="324">
        <v>7099.4144094488192</v>
      </c>
      <c r="D198" s="226">
        <v>115</v>
      </c>
      <c r="E198" s="469">
        <v>0.17424242424242425</v>
      </c>
      <c r="F198" s="324">
        <v>816432.65708661417</v>
      </c>
      <c r="G198" s="469">
        <v>6.2058750097270944E-2</v>
      </c>
      <c r="H198" s="226">
        <v>97</v>
      </c>
      <c r="I198" s="469">
        <v>0.15323854660347552</v>
      </c>
      <c r="J198" s="324">
        <v>688643.19771653542</v>
      </c>
      <c r="K198" s="469">
        <v>5.1485420887647348E-2</v>
      </c>
      <c r="L198" s="226"/>
      <c r="M198" s="324"/>
      <c r="N198" s="226">
        <v>113</v>
      </c>
      <c r="O198" s="469">
        <v>0.1596045197740113</v>
      </c>
      <c r="P198" s="324">
        <v>802233.82826771657</v>
      </c>
      <c r="Q198" s="2332">
        <v>5.4477117552805758E-2</v>
      </c>
      <c r="R198" s="226">
        <v>129</v>
      </c>
      <c r="S198" s="469">
        <v>0.15965346534653466</v>
      </c>
      <c r="T198" s="324">
        <v>915824.45881889772</v>
      </c>
      <c r="U198" s="469">
        <v>5.3997288716856759E-2</v>
      </c>
      <c r="V198" s="226">
        <v>109</v>
      </c>
      <c r="W198" s="469">
        <v>0.153954802259887</v>
      </c>
      <c r="X198" s="324">
        <v>773836.17062992125</v>
      </c>
      <c r="Y198" s="469">
        <v>5.084284928562148E-2</v>
      </c>
      <c r="Z198" s="226">
        <v>103</v>
      </c>
      <c r="AA198" s="469">
        <v>0.15236686390532544</v>
      </c>
      <c r="AB198" s="324">
        <v>731239.68417322834</v>
      </c>
      <c r="AC198" s="469">
        <v>5.1387384892672368E-2</v>
      </c>
      <c r="AD198" s="226">
        <v>133</v>
      </c>
      <c r="AE198" s="469">
        <v>0.14927048260381592</v>
      </c>
      <c r="AF198" s="324">
        <v>944222.11645669292</v>
      </c>
      <c r="AG198" s="469">
        <v>4.9228391937864269E-2</v>
      </c>
      <c r="AH198" s="226">
        <v>97</v>
      </c>
      <c r="AI198" s="469">
        <v>0.1529968454258675</v>
      </c>
      <c r="AJ198" s="324">
        <v>688643.19771653542</v>
      </c>
      <c r="AK198" s="469">
        <v>4.9712522128351366E-2</v>
      </c>
      <c r="AL198" s="226">
        <v>112</v>
      </c>
      <c r="AM198" s="469">
        <v>0.15708274894810659</v>
      </c>
      <c r="AN198" s="324">
        <v>795134.41385826771</v>
      </c>
      <c r="AO198" s="469">
        <v>5.284815103726994E-2</v>
      </c>
      <c r="AP198" s="226">
        <v>164</v>
      </c>
      <c r="AQ198" s="469">
        <v>0.15937803692905733</v>
      </c>
      <c r="AR198" s="324">
        <v>1164303.9631496063</v>
      </c>
      <c r="AS198" s="469">
        <v>5.5671432121321453E-2</v>
      </c>
      <c r="AT198" s="226">
        <v>181</v>
      </c>
      <c r="AU198" s="469">
        <v>0.16262353998203055</v>
      </c>
      <c r="AV198" s="324">
        <v>1284994.0081102364</v>
      </c>
      <c r="AW198" s="469">
        <v>5.5266922958493864E-2</v>
      </c>
      <c r="AX198" s="226">
        <v>83</v>
      </c>
      <c r="AY198" s="469">
        <v>0.13764510779436154</v>
      </c>
      <c r="AZ198" s="324">
        <v>589251.39598425198</v>
      </c>
      <c r="BA198" s="469">
        <v>4.3127622106019531E-2</v>
      </c>
      <c r="BB198" s="226">
        <v>1436</v>
      </c>
      <c r="BC198" s="469">
        <v>0.15649520488230165</v>
      </c>
      <c r="BD198" s="324">
        <v>10194759.091968503</v>
      </c>
      <c r="BE198" s="469">
        <v>5.2665915397591703E-2</v>
      </c>
      <c r="BF198" s="226"/>
      <c r="BG198" s="469"/>
      <c r="BH198" s="226">
        <v>3201</v>
      </c>
      <c r="BI198" s="2334">
        <v>24.06766917293233</v>
      </c>
      <c r="BJ198" s="469"/>
      <c r="BK198" s="226">
        <v>3201</v>
      </c>
      <c r="BL198" s="2334">
        <v>65023.452402026043</v>
      </c>
      <c r="BM198" s="469"/>
      <c r="BN198" s="226">
        <v>3201</v>
      </c>
      <c r="BO198" s="2334">
        <v>4.648270701887656E-3</v>
      </c>
      <c r="BP198" s="469"/>
      <c r="BQ198" s="226">
        <v>3201</v>
      </c>
      <c r="BR198" s="2334">
        <v>20377.794642857145</v>
      </c>
      <c r="BS198" s="226"/>
      <c r="BT198" s="226">
        <v>2623</v>
      </c>
      <c r="BU198" s="226">
        <v>24.064220183486238</v>
      </c>
      <c r="BW198" s="226">
        <v>2479</v>
      </c>
      <c r="BX198" s="226">
        <v>24.067961165048544</v>
      </c>
      <c r="BZ198" s="226">
        <v>2479</v>
      </c>
      <c r="CA198" s="226">
        <v>48241.411879153544</v>
      </c>
      <c r="CC198" s="226">
        <v>2479</v>
      </c>
      <c r="CD198" s="226">
        <v>2.6254415743858506E-3</v>
      </c>
      <c r="CE198" s="324"/>
      <c r="CF198" s="226">
        <v>2684</v>
      </c>
      <c r="CG198" s="226">
        <v>111.83333333333333</v>
      </c>
      <c r="CH198" s="324"/>
      <c r="CI198" s="226">
        <v>3932</v>
      </c>
      <c r="CJ198" s="226">
        <v>163.83333333333334</v>
      </c>
      <c r="CK198" s="324"/>
      <c r="CL198" s="226">
        <v>4340</v>
      </c>
      <c r="CM198" s="226">
        <v>180.83333333333334</v>
      </c>
      <c r="CN198" s="324"/>
      <c r="CO198" s="226">
        <v>1992</v>
      </c>
      <c r="CP198" s="226">
        <v>83</v>
      </c>
      <c r="CR198" s="2263">
        <v>24</v>
      </c>
      <c r="CS198" s="261"/>
      <c r="CU198" s="794"/>
    </row>
    <row r="199" spans="1:99" hidden="1">
      <c r="A199" s="648" t="s">
        <v>678</v>
      </c>
      <c r="C199" s="324">
        <v>4740.75</v>
      </c>
      <c r="D199" s="226">
        <v>187</v>
      </c>
      <c r="E199" s="469">
        <v>0.28333333333333333</v>
      </c>
      <c r="F199" s="324">
        <v>886520.25</v>
      </c>
      <c r="G199" s="469">
        <v>6.7386254302029422E-2</v>
      </c>
      <c r="H199" s="226">
        <v>168</v>
      </c>
      <c r="I199" s="469">
        <v>0.26540284360189575</v>
      </c>
      <c r="J199" s="324">
        <v>796446</v>
      </c>
      <c r="K199" s="469">
        <v>5.9545142768058119E-2</v>
      </c>
      <c r="L199" s="226"/>
      <c r="M199" s="324"/>
      <c r="N199" s="226">
        <v>189</v>
      </c>
      <c r="O199" s="469">
        <v>0.26694915254237289</v>
      </c>
      <c r="P199" s="324">
        <v>896001.75</v>
      </c>
      <c r="Q199" s="2332">
        <v>6.0844595356530605E-2</v>
      </c>
      <c r="R199" s="226">
        <v>209</v>
      </c>
      <c r="S199" s="469">
        <v>0.25866336633663367</v>
      </c>
      <c r="T199" s="324">
        <v>990816.75</v>
      </c>
      <c r="U199" s="469">
        <v>5.8418857020095673E-2</v>
      </c>
      <c r="V199" s="226">
        <v>182</v>
      </c>
      <c r="W199" s="469">
        <v>0.25706214689265539</v>
      </c>
      <c r="X199" s="324">
        <v>862816.5</v>
      </c>
      <c r="Y199" s="469">
        <v>5.6689065380515588E-2</v>
      </c>
      <c r="Z199" s="226">
        <v>173</v>
      </c>
      <c r="AA199" s="469">
        <v>0.25591715976331358</v>
      </c>
      <c r="AB199" s="324">
        <v>820149.75</v>
      </c>
      <c r="AC199" s="469">
        <v>5.7635480930620445E-2</v>
      </c>
      <c r="AD199" s="226">
        <v>225</v>
      </c>
      <c r="AE199" s="469">
        <v>0.25252525252525254</v>
      </c>
      <c r="AF199" s="324">
        <v>1066668.75</v>
      </c>
      <c r="AG199" s="469">
        <v>5.5612325085037516E-2</v>
      </c>
      <c r="AH199" s="226">
        <v>156</v>
      </c>
      <c r="AI199" s="469">
        <v>0.24605678233438485</v>
      </c>
      <c r="AJ199" s="324">
        <v>739557</v>
      </c>
      <c r="AK199" s="469">
        <v>5.3387942913814622E-2</v>
      </c>
      <c r="AL199" s="226">
        <v>188</v>
      </c>
      <c r="AM199" s="469">
        <v>0.26367461430575034</v>
      </c>
      <c r="AN199" s="324">
        <v>891261</v>
      </c>
      <c r="AO199" s="469">
        <v>5.9237149242573291E-2</v>
      </c>
      <c r="AP199" s="226">
        <v>295</v>
      </c>
      <c r="AQ199" s="469">
        <v>0.28668610301263364</v>
      </c>
      <c r="AR199" s="324">
        <v>1398521.25</v>
      </c>
      <c r="AS199" s="469">
        <v>6.6870579594167687E-2</v>
      </c>
      <c r="AT199" s="226">
        <v>285</v>
      </c>
      <c r="AU199" s="469">
        <v>0.2560646900269542</v>
      </c>
      <c r="AV199" s="324">
        <v>1351113.75</v>
      </c>
      <c r="AW199" s="469">
        <v>5.8110698616585167E-2</v>
      </c>
      <c r="AX199" s="226">
        <v>135</v>
      </c>
      <c r="AY199" s="469">
        <v>0.22388059701492538</v>
      </c>
      <c r="AZ199" s="324">
        <v>640001.25</v>
      </c>
      <c r="BA199" s="469">
        <v>4.6842030830110758E-2</v>
      </c>
      <c r="BB199" s="226">
        <v>2392</v>
      </c>
      <c r="BC199" s="469">
        <v>0.26068003487358327</v>
      </c>
      <c r="BD199" s="324">
        <v>11339874</v>
      </c>
      <c r="BE199" s="469">
        <v>5.8581555416434256E-2</v>
      </c>
      <c r="BF199" s="226"/>
      <c r="BG199" s="469"/>
      <c r="BH199" s="226">
        <v>5397</v>
      </c>
      <c r="BI199" s="2334">
        <v>23.986666666666668</v>
      </c>
      <c r="BJ199" s="469"/>
      <c r="BK199" s="226">
        <v>5397</v>
      </c>
      <c r="BL199" s="2334">
        <v>97046.832545616067</v>
      </c>
      <c r="BM199" s="469"/>
      <c r="BN199" s="226">
        <v>5397</v>
      </c>
      <c r="BO199" s="2334">
        <v>7.2976119487747392E-3</v>
      </c>
      <c r="BP199" s="469"/>
      <c r="BQ199" s="226">
        <v>5397</v>
      </c>
      <c r="BR199" s="2334">
        <v>20468.409574468085</v>
      </c>
      <c r="BS199" s="226"/>
      <c r="BT199" s="226">
        <v>4374</v>
      </c>
      <c r="BU199" s="226">
        <v>24.032967032967033</v>
      </c>
      <c r="BW199" s="226">
        <v>4151</v>
      </c>
      <c r="BX199" s="226">
        <v>23.99421965317919</v>
      </c>
      <c r="BZ199" s="226">
        <v>4151</v>
      </c>
      <c r="CA199" s="226">
        <v>72021.607748824492</v>
      </c>
      <c r="CC199" s="226">
        <v>4151</v>
      </c>
      <c r="CD199" s="226">
        <v>3.8915548993068371E-3</v>
      </c>
      <c r="CE199" s="324"/>
      <c r="CF199" s="226">
        <v>4512</v>
      </c>
      <c r="CG199" s="226">
        <v>188</v>
      </c>
      <c r="CH199" s="324"/>
      <c r="CI199" s="226">
        <v>7057</v>
      </c>
      <c r="CJ199" s="226">
        <v>294.04166666666669</v>
      </c>
      <c r="CK199" s="324"/>
      <c r="CL199" s="226">
        <v>6832</v>
      </c>
      <c r="CM199" s="226">
        <v>284.66666666666669</v>
      </c>
      <c r="CN199" s="324"/>
      <c r="CO199" s="226">
        <v>3229</v>
      </c>
      <c r="CP199" s="226">
        <v>135</v>
      </c>
      <c r="CR199" s="2263">
        <v>24</v>
      </c>
      <c r="CS199" s="261"/>
      <c r="CU199" s="794"/>
    </row>
    <row r="200" spans="1:99" hidden="1">
      <c r="A200" s="2331" t="s">
        <v>166</v>
      </c>
      <c r="D200" s="226">
        <v>660</v>
      </c>
      <c r="E200" s="469">
        <v>1</v>
      </c>
      <c r="F200" s="324">
        <v>13155802.45826635</v>
      </c>
      <c r="G200" s="469">
        <v>0.99999999999999989</v>
      </c>
      <c r="H200" s="226">
        <v>633</v>
      </c>
      <c r="I200" s="469">
        <v>1.0000000000000002</v>
      </c>
      <c r="J200" s="324">
        <v>13375499.041161735</v>
      </c>
      <c r="K200" s="469">
        <v>0.99999999999999989</v>
      </c>
      <c r="L200" s="226"/>
      <c r="M200" s="324"/>
      <c r="N200" s="226">
        <v>708</v>
      </c>
      <c r="O200" s="469">
        <v>1</v>
      </c>
      <c r="P200" s="324">
        <v>14726069.665673763</v>
      </c>
      <c r="Q200" s="2332">
        <v>1</v>
      </c>
      <c r="R200" s="226">
        <v>808</v>
      </c>
      <c r="S200" s="469">
        <v>1</v>
      </c>
      <c r="T200" s="324">
        <v>16960563.772399142</v>
      </c>
      <c r="U200" s="469">
        <v>1</v>
      </c>
      <c r="V200" s="226">
        <v>708</v>
      </c>
      <c r="W200" s="469">
        <v>1</v>
      </c>
      <c r="X200" s="324">
        <v>15220157.436156211</v>
      </c>
      <c r="Y200" s="469">
        <v>0.99999999999999989</v>
      </c>
      <c r="Z200" s="226">
        <v>676</v>
      </c>
      <c r="AA200" s="469">
        <v>1</v>
      </c>
      <c r="AB200" s="324">
        <v>14229945.456467472</v>
      </c>
      <c r="AC200" s="469">
        <v>0.99999999999999989</v>
      </c>
      <c r="AD200" s="226">
        <v>891</v>
      </c>
      <c r="AE200" s="469">
        <v>1</v>
      </c>
      <c r="AF200" s="324">
        <v>19180437.940131854</v>
      </c>
      <c r="AG200" s="469">
        <v>1</v>
      </c>
      <c r="AH200" s="226">
        <v>634</v>
      </c>
      <c r="AI200" s="469">
        <v>1</v>
      </c>
      <c r="AJ200" s="324">
        <v>13852509.754756495</v>
      </c>
      <c r="AK200" s="469">
        <v>1</v>
      </c>
      <c r="AL200" s="226">
        <v>713</v>
      </c>
      <c r="AM200" s="469">
        <v>0.99999999999999989</v>
      </c>
      <c r="AN200" s="324">
        <v>15045643.002676055</v>
      </c>
      <c r="AO200" s="469">
        <v>0.99999999999999989</v>
      </c>
      <c r="AP200" s="226">
        <v>1029</v>
      </c>
      <c r="AQ200" s="469">
        <v>1</v>
      </c>
      <c r="AR200" s="324">
        <v>20913849.685280371</v>
      </c>
      <c r="AS200" s="469">
        <v>0.99999999999999978</v>
      </c>
      <c r="AT200" s="226">
        <v>1113</v>
      </c>
      <c r="AU200" s="469">
        <v>1</v>
      </c>
      <c r="AV200" s="324">
        <v>23250688.464694925</v>
      </c>
      <c r="AW200" s="469">
        <v>1</v>
      </c>
      <c r="AX200" s="226">
        <v>603</v>
      </c>
      <c r="AY200" s="469">
        <v>1</v>
      </c>
      <c r="AZ200" s="324">
        <v>13662969.744441517</v>
      </c>
      <c r="BA200" s="469">
        <v>1</v>
      </c>
      <c r="BB200" s="226">
        <v>9176</v>
      </c>
      <c r="BC200" s="469">
        <v>1</v>
      </c>
      <c r="BD200" s="324">
        <v>193574136.42210588</v>
      </c>
      <c r="BE200" s="469">
        <v>1</v>
      </c>
      <c r="BF200" s="226"/>
      <c r="BG200" s="469"/>
      <c r="BH200" s="324"/>
      <c r="BI200" s="469"/>
      <c r="BJ200" s="469"/>
      <c r="BK200" s="324"/>
      <c r="BL200" s="469"/>
      <c r="BM200" s="469"/>
      <c r="BN200" s="324"/>
      <c r="BO200" s="469"/>
      <c r="BP200" s="469"/>
      <c r="BQ200" s="324"/>
      <c r="BR200" s="469"/>
      <c r="BS200" s="226"/>
      <c r="BT200" s="469"/>
      <c r="BU200" s="324"/>
      <c r="BW200" s="794"/>
      <c r="BX200" s="226"/>
      <c r="BZ200" s="794"/>
      <c r="CA200" s="226"/>
      <c r="CC200" s="794"/>
      <c r="CD200" s="226"/>
      <c r="CE200" s="324"/>
      <c r="CF200" s="226"/>
      <c r="CG200" s="324"/>
      <c r="CI200" s="794"/>
      <c r="CJ200" s="261"/>
      <c r="CL200" s="794"/>
    </row>
    <row r="201" spans="1:99" hidden="1"/>
    <row r="202" spans="1:99" hidden="1"/>
    <row r="203" spans="1:99" hidden="1">
      <c r="A203" s="2335">
        <v>2025</v>
      </c>
    </row>
    <row r="204" spans="1:99" hidden="1">
      <c r="A204" s="2331" t="s">
        <v>713</v>
      </c>
      <c r="B204" s="2262"/>
      <c r="C204" s="2331" t="s">
        <v>709</v>
      </c>
      <c r="D204" s="342" t="s">
        <v>714</v>
      </c>
      <c r="E204" s="173" t="s">
        <v>715</v>
      </c>
      <c r="F204" s="342" t="s">
        <v>711</v>
      </c>
      <c r="G204" s="173" t="s">
        <v>716</v>
      </c>
      <c r="H204" s="342" t="s">
        <v>717</v>
      </c>
      <c r="I204" s="173" t="s">
        <v>715</v>
      </c>
      <c r="J204" s="342" t="s">
        <v>711</v>
      </c>
      <c r="K204" s="173" t="s">
        <v>716</v>
      </c>
      <c r="L204" s="173"/>
      <c r="N204" s="342" t="s">
        <v>718</v>
      </c>
      <c r="O204" s="173" t="s">
        <v>715</v>
      </c>
      <c r="P204" s="342" t="s">
        <v>711</v>
      </c>
      <c r="Q204" s="173" t="s">
        <v>716</v>
      </c>
      <c r="R204" s="342" t="s">
        <v>719</v>
      </c>
      <c r="S204" s="173" t="s">
        <v>715</v>
      </c>
      <c r="T204" s="342" t="s">
        <v>711</v>
      </c>
      <c r="U204" s="173" t="s">
        <v>716</v>
      </c>
      <c r="V204" s="342" t="s">
        <v>710</v>
      </c>
      <c r="W204" s="173" t="s">
        <v>715</v>
      </c>
      <c r="X204" s="342" t="s">
        <v>711</v>
      </c>
      <c r="Y204" s="173" t="s">
        <v>716</v>
      </c>
      <c r="Z204" s="342" t="s">
        <v>720</v>
      </c>
      <c r="AA204" s="173" t="s">
        <v>715</v>
      </c>
      <c r="AB204" s="342" t="s">
        <v>711</v>
      </c>
      <c r="AC204" s="173" t="s">
        <v>716</v>
      </c>
      <c r="AD204" s="342" t="s">
        <v>721</v>
      </c>
      <c r="AE204" s="173" t="s">
        <v>715</v>
      </c>
      <c r="AF204" s="342" t="s">
        <v>711</v>
      </c>
      <c r="AG204" s="173" t="s">
        <v>716</v>
      </c>
      <c r="AH204" s="342" t="s">
        <v>722</v>
      </c>
      <c r="AI204" s="173" t="s">
        <v>715</v>
      </c>
      <c r="AJ204" s="342" t="s">
        <v>711</v>
      </c>
      <c r="AK204" s="173" t="s">
        <v>716</v>
      </c>
      <c r="AL204" s="342" t="s">
        <v>723</v>
      </c>
      <c r="AM204" s="173" t="s">
        <v>715</v>
      </c>
      <c r="AN204" s="342" t="s">
        <v>711</v>
      </c>
      <c r="AO204" s="173" t="s">
        <v>716</v>
      </c>
      <c r="AP204" s="342" t="s">
        <v>724</v>
      </c>
      <c r="AQ204" s="173" t="s">
        <v>715</v>
      </c>
      <c r="AR204" s="342" t="s">
        <v>711</v>
      </c>
      <c r="AS204" s="173" t="s">
        <v>716</v>
      </c>
      <c r="AT204" s="342" t="s">
        <v>725</v>
      </c>
      <c r="AU204" s="173" t="s">
        <v>715</v>
      </c>
      <c r="AV204" s="342" t="s">
        <v>711</v>
      </c>
      <c r="AW204" s="173" t="s">
        <v>716</v>
      </c>
      <c r="AX204" s="342" t="s">
        <v>726</v>
      </c>
      <c r="AY204" s="173" t="s">
        <v>715</v>
      </c>
      <c r="AZ204" s="342" t="s">
        <v>711</v>
      </c>
      <c r="BA204" s="173" t="s">
        <v>716</v>
      </c>
      <c r="BB204" s="342" t="s">
        <v>727</v>
      </c>
      <c r="BC204" s="173" t="s">
        <v>715</v>
      </c>
      <c r="BD204" s="342" t="s">
        <v>100</v>
      </c>
      <c r="BE204" s="173" t="s">
        <v>716</v>
      </c>
      <c r="BF204" s="342"/>
      <c r="BH204" s="173" t="s">
        <v>743</v>
      </c>
      <c r="BI204" s="173" t="s">
        <v>744</v>
      </c>
      <c r="BK204" s="173" t="s">
        <v>745</v>
      </c>
      <c r="BL204" s="173" t="s">
        <v>746</v>
      </c>
      <c r="BN204" s="173" t="s">
        <v>747</v>
      </c>
      <c r="BO204" s="173" t="s">
        <v>748</v>
      </c>
      <c r="BQ204" s="173" t="s">
        <v>749</v>
      </c>
      <c r="BR204" s="173" t="s">
        <v>750</v>
      </c>
      <c r="BT204" s="173" t="s">
        <v>730</v>
      </c>
      <c r="BU204" s="173" t="s">
        <v>731</v>
      </c>
      <c r="BW204" s="173" t="s">
        <v>732</v>
      </c>
      <c r="BX204" s="173" t="s">
        <v>733</v>
      </c>
      <c r="BZ204" s="173" t="s">
        <v>728</v>
      </c>
      <c r="CA204" s="173" t="s">
        <v>729</v>
      </c>
      <c r="CC204" s="173" t="s">
        <v>751</v>
      </c>
      <c r="CD204" s="173" t="s">
        <v>752</v>
      </c>
      <c r="CF204" s="173" t="s">
        <v>734</v>
      </c>
      <c r="CG204" s="173" t="s">
        <v>735</v>
      </c>
      <c r="CI204" s="173" t="s">
        <v>736</v>
      </c>
      <c r="CJ204" s="173" t="s">
        <v>737</v>
      </c>
      <c r="CL204" s="173" t="s">
        <v>738</v>
      </c>
      <c r="CM204" s="173" t="s">
        <v>739</v>
      </c>
      <c r="CO204" s="173" t="s">
        <v>740</v>
      </c>
      <c r="CP204" s="173" t="s">
        <v>741</v>
      </c>
      <c r="CR204" s="342" t="s">
        <v>742</v>
      </c>
      <c r="CS204" s="261"/>
      <c r="CU204" s="794"/>
    </row>
    <row r="205" spans="1:99" hidden="1">
      <c r="A205" s="648" t="s">
        <v>671</v>
      </c>
      <c r="C205" s="324">
        <v>47032.058202479333</v>
      </c>
      <c r="D205" s="226">
        <v>44</v>
      </c>
      <c r="E205" s="469">
        <v>6.4705882352941183E-2</v>
      </c>
      <c r="F205" s="324">
        <v>2069410.5609090906</v>
      </c>
      <c r="G205" s="469">
        <v>0.14144496667610365</v>
      </c>
      <c r="H205" s="226">
        <v>36</v>
      </c>
      <c r="I205" s="469">
        <v>5.4216867469879519E-2</v>
      </c>
      <c r="J205" s="324">
        <v>1693154.095289256</v>
      </c>
      <c r="K205" s="469">
        <v>0.1126989298051405</v>
      </c>
      <c r="L205" s="226"/>
      <c r="M205" s="324"/>
      <c r="N205" s="226">
        <v>37</v>
      </c>
      <c r="O205" s="469">
        <v>6.491228070175438E-2</v>
      </c>
      <c r="P205" s="324">
        <v>1740186.1534917352</v>
      </c>
      <c r="Q205" s="469">
        <v>0.13947954565086204</v>
      </c>
      <c r="R205" s="226">
        <v>30</v>
      </c>
      <c r="S205" s="469">
        <v>5.0505050505050504E-2</v>
      </c>
      <c r="T205" s="324">
        <v>1410961.7460743799</v>
      </c>
      <c r="U205" s="469">
        <v>0.11641438493979551</v>
      </c>
      <c r="V205" s="226">
        <v>42</v>
      </c>
      <c r="W205" s="469">
        <v>5.737704918032787E-2</v>
      </c>
      <c r="X205" s="324">
        <v>1975346.444504132</v>
      </c>
      <c r="Y205" s="469">
        <v>0.12372122928655255</v>
      </c>
      <c r="Z205" s="226">
        <v>27</v>
      </c>
      <c r="AA205" s="469">
        <v>5.2941176470588235E-2</v>
      </c>
      <c r="AB205" s="324">
        <v>1269865.5714669421</v>
      </c>
      <c r="AC205" s="469">
        <v>0.10851986837137509</v>
      </c>
      <c r="AD205" s="226">
        <v>34</v>
      </c>
      <c r="AE205" s="469">
        <v>5.9336823734729496E-2</v>
      </c>
      <c r="AF205" s="324">
        <v>1599089.9788842974</v>
      </c>
      <c r="AG205" s="469">
        <v>0.12650430962541326</v>
      </c>
      <c r="AH205" s="226">
        <v>33</v>
      </c>
      <c r="AI205" s="469">
        <v>7.1895424836601302E-2</v>
      </c>
      <c r="AJ205" s="324">
        <v>1552057.9206818179</v>
      </c>
      <c r="AK205" s="469">
        <v>0.14768122604641182</v>
      </c>
      <c r="AL205" s="226">
        <v>40</v>
      </c>
      <c r="AM205" s="469">
        <v>5.7224606580829757E-2</v>
      </c>
      <c r="AN205" s="324">
        <v>1881282.3280991733</v>
      </c>
      <c r="AO205" s="469">
        <v>0.12479106890432846</v>
      </c>
      <c r="AP205" s="226">
        <v>26</v>
      </c>
      <c r="AQ205" s="469">
        <v>4.9429657794676805E-2</v>
      </c>
      <c r="AR205" s="324">
        <v>1222833.5132644626</v>
      </c>
      <c r="AS205" s="469">
        <v>0.11047157604412532</v>
      </c>
      <c r="AT205" s="226">
        <v>62</v>
      </c>
      <c r="AU205" s="469">
        <v>6.458333333333334E-2</v>
      </c>
      <c r="AV205" s="324">
        <v>2915987.6085537188</v>
      </c>
      <c r="AW205" s="469">
        <v>0.13444530123398904</v>
      </c>
      <c r="AX205" s="226">
        <v>39</v>
      </c>
      <c r="AY205" s="469">
        <v>6.5326633165829151E-2</v>
      </c>
      <c r="AZ205" s="324">
        <v>1834250.269896694</v>
      </c>
      <c r="BA205" s="469">
        <v>0.13629776187041373</v>
      </c>
      <c r="BB205" s="226">
        <v>450</v>
      </c>
      <c r="BC205" s="469">
        <v>5.9492332099418295E-2</v>
      </c>
      <c r="BD205" s="324">
        <v>21164426.1911157</v>
      </c>
      <c r="BE205" s="469">
        <v>0.1272207095983996</v>
      </c>
      <c r="BF205" s="226"/>
      <c r="BG205" s="2333"/>
      <c r="BH205" s="226">
        <v>932</v>
      </c>
      <c r="BI205" s="2334">
        <v>43</v>
      </c>
      <c r="BJ205" s="2333"/>
      <c r="BK205" s="226">
        <v>791</v>
      </c>
      <c r="BL205" s="2334">
        <v>36</v>
      </c>
      <c r="BM205" s="2333"/>
      <c r="BN205" s="226">
        <v>806</v>
      </c>
      <c r="BO205" s="2334">
        <v>37</v>
      </c>
      <c r="BP205" s="2333"/>
      <c r="BQ205" s="226">
        <v>644</v>
      </c>
      <c r="BR205" s="2334">
        <v>30</v>
      </c>
      <c r="BS205" s="226"/>
      <c r="BT205" s="226">
        <v>907</v>
      </c>
      <c r="BU205" s="2334">
        <v>42</v>
      </c>
      <c r="BW205" s="226">
        <v>573</v>
      </c>
      <c r="BX205" s="2334">
        <v>27</v>
      </c>
      <c r="BZ205" s="226">
        <v>748</v>
      </c>
      <c r="CA205" s="2334">
        <v>34</v>
      </c>
      <c r="CC205" s="226">
        <v>718</v>
      </c>
      <c r="CD205" s="2334">
        <v>33</v>
      </c>
      <c r="CE205" s="324"/>
      <c r="CF205" s="226">
        <v>869</v>
      </c>
      <c r="CG205" s="2334">
        <v>40</v>
      </c>
      <c r="CH205" s="324"/>
      <c r="CI205" s="226">
        <v>572</v>
      </c>
      <c r="CJ205" s="2334">
        <v>26</v>
      </c>
      <c r="CK205" s="324"/>
      <c r="CL205" s="226">
        <v>1357</v>
      </c>
      <c r="CM205" s="2334">
        <v>62</v>
      </c>
      <c r="CN205" s="324"/>
      <c r="CO205" s="226">
        <v>839</v>
      </c>
      <c r="CP205" s="2334">
        <v>39</v>
      </c>
      <c r="CR205" s="2263">
        <v>22</v>
      </c>
      <c r="CS205" s="261"/>
      <c r="CU205" s="794"/>
    </row>
    <row r="206" spans="1:99" hidden="1">
      <c r="A206" s="648" t="s">
        <v>672</v>
      </c>
      <c r="C206" s="324">
        <v>33766.25075174823</v>
      </c>
      <c r="D206" s="226">
        <v>52</v>
      </c>
      <c r="E206" s="469">
        <v>7.6470588235294124E-2</v>
      </c>
      <c r="F206" s="324">
        <v>1755845.0390909079</v>
      </c>
      <c r="G206" s="469">
        <v>0.12001264888370582</v>
      </c>
      <c r="H206" s="226">
        <v>47</v>
      </c>
      <c r="I206" s="469">
        <v>7.0783132530120488E-2</v>
      </c>
      <c r="J206" s="324">
        <v>1587013.7853321668</v>
      </c>
      <c r="K206" s="469">
        <v>0.10563406821065799</v>
      </c>
      <c r="L206" s="226"/>
      <c r="M206" s="324"/>
      <c r="N206" s="226">
        <v>34</v>
      </c>
      <c r="O206" s="469">
        <v>5.9649122807017542E-2</v>
      </c>
      <c r="P206" s="324">
        <v>1148052.5255594398</v>
      </c>
      <c r="Q206" s="469">
        <v>9.2018801739716202E-2</v>
      </c>
      <c r="R206" s="226">
        <v>32</v>
      </c>
      <c r="S206" s="469">
        <v>5.387205387205387E-2</v>
      </c>
      <c r="T206" s="324">
        <v>1080520.0240559434</v>
      </c>
      <c r="U206" s="469">
        <v>8.9150591336425E-2</v>
      </c>
      <c r="V206" s="226">
        <v>50</v>
      </c>
      <c r="W206" s="469">
        <v>6.8306010928961755E-2</v>
      </c>
      <c r="X206" s="324">
        <v>1688312.5375874115</v>
      </c>
      <c r="Y206" s="469">
        <v>0.10574352825620334</v>
      </c>
      <c r="Z206" s="226">
        <v>36</v>
      </c>
      <c r="AA206" s="469">
        <v>7.0588235294117646E-2</v>
      </c>
      <c r="AB206" s="324">
        <v>1215585.0270629362</v>
      </c>
      <c r="AC206" s="469">
        <v>0.10388117458661124</v>
      </c>
      <c r="AD206" s="226">
        <v>36</v>
      </c>
      <c r="AE206" s="469">
        <v>6.2827225130890049E-2</v>
      </c>
      <c r="AF206" s="324">
        <v>1215585.0270629362</v>
      </c>
      <c r="AG206" s="469">
        <v>9.6165160603956606E-2</v>
      </c>
      <c r="AH206" s="226">
        <v>37</v>
      </c>
      <c r="AI206" s="469">
        <v>8.0610021786492375E-2</v>
      </c>
      <c r="AJ206" s="324">
        <v>1249351.2778146844</v>
      </c>
      <c r="AK206" s="469">
        <v>0.11887812046941562</v>
      </c>
      <c r="AL206" s="226">
        <v>45</v>
      </c>
      <c r="AM206" s="469">
        <v>6.4377682403433473E-2</v>
      </c>
      <c r="AN206" s="324">
        <v>1519481.2838286704</v>
      </c>
      <c r="AO206" s="469">
        <v>0.10079172634374804</v>
      </c>
      <c r="AP206" s="226">
        <v>40</v>
      </c>
      <c r="AQ206" s="469">
        <v>7.6045627376425853E-2</v>
      </c>
      <c r="AR206" s="324">
        <v>1350650.0300699291</v>
      </c>
      <c r="AS206" s="469">
        <v>0.12201860342177338</v>
      </c>
      <c r="AT206" s="226">
        <v>66</v>
      </c>
      <c r="AU206" s="469">
        <v>6.8750000000000006E-2</v>
      </c>
      <c r="AV206" s="324">
        <v>2228572.5496153831</v>
      </c>
      <c r="AW206" s="469">
        <v>0.10275115946169822</v>
      </c>
      <c r="AX206" s="226">
        <v>42</v>
      </c>
      <c r="AY206" s="469">
        <v>7.0351758793969849E-2</v>
      </c>
      <c r="AZ206" s="324">
        <v>1418182.5315734257</v>
      </c>
      <c r="BA206" s="469">
        <v>0.10538098761629827</v>
      </c>
      <c r="BB206" s="226">
        <v>517</v>
      </c>
      <c r="BC206" s="469">
        <v>6.8350079323109464E-2</v>
      </c>
      <c r="BD206" s="324">
        <v>17457151.638653833</v>
      </c>
      <c r="BE206" s="469">
        <v>0.10493604688270208</v>
      </c>
      <c r="BF206" s="226"/>
      <c r="BG206" s="469"/>
      <c r="BH206" s="226">
        <v>1144</v>
      </c>
      <c r="BI206" s="2334">
        <v>52</v>
      </c>
      <c r="BJ206" s="469"/>
      <c r="BK206" s="226">
        <v>1026</v>
      </c>
      <c r="BL206" s="2334">
        <v>47</v>
      </c>
      <c r="BM206" s="469"/>
      <c r="BN206" s="226">
        <v>748</v>
      </c>
      <c r="BO206" s="2334">
        <v>34</v>
      </c>
      <c r="BP206" s="469"/>
      <c r="BQ206" s="226">
        <v>690</v>
      </c>
      <c r="BR206" s="2334">
        <v>32</v>
      </c>
      <c r="BS206" s="226"/>
      <c r="BT206" s="226">
        <v>1092</v>
      </c>
      <c r="BU206" s="2334">
        <v>50</v>
      </c>
      <c r="BW206" s="226">
        <v>790</v>
      </c>
      <c r="BX206" s="2334">
        <v>36</v>
      </c>
      <c r="BZ206" s="226">
        <v>772</v>
      </c>
      <c r="CA206" s="2334">
        <v>36</v>
      </c>
      <c r="CC206" s="226">
        <v>810</v>
      </c>
      <c r="CD206" s="2334">
        <v>37</v>
      </c>
      <c r="CE206" s="324"/>
      <c r="CF206" s="226">
        <v>977</v>
      </c>
      <c r="CG206" s="2334">
        <v>45</v>
      </c>
      <c r="CH206" s="324"/>
      <c r="CI206" s="226">
        <v>873</v>
      </c>
      <c r="CJ206" s="2334">
        <v>40</v>
      </c>
      <c r="CK206" s="324"/>
      <c r="CL206" s="226">
        <v>1434</v>
      </c>
      <c r="CM206" s="2334">
        <v>66</v>
      </c>
      <c r="CN206" s="324"/>
      <c r="CO206" s="226">
        <v>921</v>
      </c>
      <c r="CP206" s="2334">
        <v>42</v>
      </c>
      <c r="CR206" s="2263">
        <v>22</v>
      </c>
      <c r="CS206" s="261"/>
      <c r="CU206" s="794"/>
    </row>
    <row r="207" spans="1:99" hidden="1">
      <c r="A207" s="648" t="s">
        <v>673</v>
      </c>
      <c r="C207" s="324">
        <v>47270.685438596527</v>
      </c>
      <c r="D207" s="226">
        <v>57</v>
      </c>
      <c r="E207" s="469">
        <v>8.38235294117647E-2</v>
      </c>
      <c r="F207" s="324">
        <v>2694429.0700000022</v>
      </c>
      <c r="G207" s="469">
        <v>0.18416520975414971</v>
      </c>
      <c r="H207" s="226">
        <v>71</v>
      </c>
      <c r="I207" s="469">
        <v>0.10692771084337349</v>
      </c>
      <c r="J207" s="324">
        <v>3356218.6661403533</v>
      </c>
      <c r="K207" s="469">
        <v>0.223395054778777</v>
      </c>
      <c r="L207" s="226"/>
      <c r="M207" s="324"/>
      <c r="N207" s="226">
        <v>51</v>
      </c>
      <c r="O207" s="469">
        <v>8.9473684210526316E-2</v>
      </c>
      <c r="P207" s="324">
        <v>2410804.9573684228</v>
      </c>
      <c r="Q207" s="469">
        <v>0.19323103992747087</v>
      </c>
      <c r="R207" s="226">
        <v>43</v>
      </c>
      <c r="S207" s="469">
        <v>7.2390572390572394E-2</v>
      </c>
      <c r="T207" s="324">
        <v>2032639.4738596505</v>
      </c>
      <c r="U207" s="469">
        <v>0.16770722155442955</v>
      </c>
      <c r="V207" s="226">
        <v>61</v>
      </c>
      <c r="W207" s="469">
        <v>8.3333333333333329E-2</v>
      </c>
      <c r="X207" s="324">
        <v>2883511.8117543883</v>
      </c>
      <c r="Y207" s="469">
        <v>0.18060205439157889</v>
      </c>
      <c r="Z207" s="226">
        <v>57</v>
      </c>
      <c r="AA207" s="469">
        <v>0.11176470588235295</v>
      </c>
      <c r="AB207" s="324">
        <v>2694429.0700000022</v>
      </c>
      <c r="AC207" s="469">
        <v>0.23025987520445093</v>
      </c>
      <c r="AD207" s="226">
        <v>50</v>
      </c>
      <c r="AE207" s="469">
        <v>8.7260034904013961E-2</v>
      </c>
      <c r="AF207" s="324">
        <v>2363534.2719298266</v>
      </c>
      <c r="AG207" s="469">
        <v>0.18697964173041731</v>
      </c>
      <c r="AH207" s="226">
        <v>42</v>
      </c>
      <c r="AI207" s="469">
        <v>9.1503267973856203E-2</v>
      </c>
      <c r="AJ207" s="324">
        <v>1985368.7884210541</v>
      </c>
      <c r="AK207" s="469">
        <v>0.18891156890555807</v>
      </c>
      <c r="AL207" s="226">
        <v>57</v>
      </c>
      <c r="AM207" s="469">
        <v>8.15450643776824E-2</v>
      </c>
      <c r="AN207" s="324">
        <v>2694429.0700000022</v>
      </c>
      <c r="AO207" s="469">
        <v>0.17872951800484396</v>
      </c>
      <c r="AP207" s="226">
        <v>46</v>
      </c>
      <c r="AQ207" s="469">
        <v>8.7452471482889732E-2</v>
      </c>
      <c r="AR207" s="324">
        <v>2174451.53017544</v>
      </c>
      <c r="AS207" s="469">
        <v>0.19644136749962413</v>
      </c>
      <c r="AT207" s="226">
        <v>96</v>
      </c>
      <c r="AU207" s="469">
        <v>0.1</v>
      </c>
      <c r="AV207" s="324">
        <v>4537985.8021052666</v>
      </c>
      <c r="AW207" s="469">
        <v>0.2092295818987423</v>
      </c>
      <c r="AX207" s="226">
        <v>72</v>
      </c>
      <c r="AY207" s="469">
        <v>0.12060301507537688</v>
      </c>
      <c r="AZ207" s="324">
        <v>3403489.35157895</v>
      </c>
      <c r="BA207" s="469">
        <v>0.2529033190198865</v>
      </c>
      <c r="BB207" s="226">
        <v>703</v>
      </c>
      <c r="BC207" s="469">
        <v>9.2940243257535693E-2</v>
      </c>
      <c r="BD207" s="324">
        <v>33231291.863333363</v>
      </c>
      <c r="BE207" s="469">
        <v>0.19975540529889158</v>
      </c>
      <c r="BF207" s="226"/>
      <c r="BG207" s="469"/>
      <c r="BH207" s="226">
        <v>1300</v>
      </c>
      <c r="BI207" s="2334">
        <v>55</v>
      </c>
      <c r="BJ207" s="469"/>
      <c r="BK207" s="226">
        <v>1689</v>
      </c>
      <c r="BL207" s="2334">
        <v>71</v>
      </c>
      <c r="BM207" s="469"/>
      <c r="BN207" s="226">
        <v>1218</v>
      </c>
      <c r="BO207" s="2334">
        <v>51</v>
      </c>
      <c r="BP207" s="469"/>
      <c r="BQ207" s="226">
        <v>1019</v>
      </c>
      <c r="BR207" s="2334">
        <v>43</v>
      </c>
      <c r="BS207" s="226"/>
      <c r="BT207" s="226">
        <v>1456</v>
      </c>
      <c r="BU207" s="2334">
        <v>61</v>
      </c>
      <c r="BW207" s="226">
        <v>1361</v>
      </c>
      <c r="BX207" s="2334">
        <v>57</v>
      </c>
      <c r="BZ207" s="226">
        <v>1193</v>
      </c>
      <c r="CA207" s="2334">
        <v>50</v>
      </c>
      <c r="CC207" s="226">
        <v>989</v>
      </c>
      <c r="CD207" s="2334">
        <v>42</v>
      </c>
      <c r="CE207" s="324"/>
      <c r="CF207" s="226">
        <v>1356</v>
      </c>
      <c r="CG207" s="2334">
        <v>57</v>
      </c>
      <c r="CH207" s="324"/>
      <c r="CI207" s="226">
        <v>1092</v>
      </c>
      <c r="CJ207" s="2334">
        <v>46</v>
      </c>
      <c r="CK207" s="324"/>
      <c r="CL207" s="226">
        <v>2304</v>
      </c>
      <c r="CM207" s="2334">
        <v>96</v>
      </c>
      <c r="CN207" s="324"/>
      <c r="CO207" s="226">
        <v>1728</v>
      </c>
      <c r="CP207" s="2334">
        <v>72</v>
      </c>
      <c r="CR207" s="2263">
        <v>24</v>
      </c>
      <c r="CS207" s="261"/>
      <c r="CU207" s="794"/>
    </row>
    <row r="208" spans="1:99" hidden="1">
      <c r="A208" s="648" t="s">
        <v>674</v>
      </c>
      <c r="C208" s="324">
        <v>26353.992537313414</v>
      </c>
      <c r="D208" s="226">
        <v>67</v>
      </c>
      <c r="E208" s="469">
        <v>9.8529411764705879E-2</v>
      </c>
      <c r="F208" s="324">
        <v>1765717.4999999988</v>
      </c>
      <c r="G208" s="469">
        <v>0.12068743518791994</v>
      </c>
      <c r="H208" s="226">
        <v>84</v>
      </c>
      <c r="I208" s="469">
        <v>0.12650602409638553</v>
      </c>
      <c r="J208" s="324">
        <v>2213735.3731343267</v>
      </c>
      <c r="K208" s="469">
        <v>0.14734961697706567</v>
      </c>
      <c r="L208" s="226"/>
      <c r="M208" s="324"/>
      <c r="N208" s="226">
        <v>71</v>
      </c>
      <c r="O208" s="469">
        <v>0.12456140350877193</v>
      </c>
      <c r="P208" s="324">
        <v>1871133.4701492523</v>
      </c>
      <c r="Q208" s="469">
        <v>0.14997524589243783</v>
      </c>
      <c r="R208" s="226">
        <v>67</v>
      </c>
      <c r="S208" s="469">
        <v>0.11279461279461279</v>
      </c>
      <c r="T208" s="324">
        <v>1765717.4999999988</v>
      </c>
      <c r="U208" s="469">
        <v>0.1456842592025151</v>
      </c>
      <c r="V208" s="226">
        <v>79</v>
      </c>
      <c r="W208" s="469">
        <v>0.10792349726775956</v>
      </c>
      <c r="X208" s="324">
        <v>2081965.4104477598</v>
      </c>
      <c r="Y208" s="469">
        <v>0.13039906018983899</v>
      </c>
      <c r="Z208" s="226">
        <v>70</v>
      </c>
      <c r="AA208" s="469">
        <v>0.13725490196078433</v>
      </c>
      <c r="AB208" s="324">
        <v>1844779.477611939</v>
      </c>
      <c r="AC208" s="469">
        <v>0.15765072349618647</v>
      </c>
      <c r="AD208" s="226">
        <v>64</v>
      </c>
      <c r="AE208" s="469">
        <v>0.11169284467713787</v>
      </c>
      <c r="AF208" s="324">
        <v>1686655.5223880585</v>
      </c>
      <c r="AG208" s="469">
        <v>0.13343163627631643</v>
      </c>
      <c r="AH208" s="226">
        <v>48</v>
      </c>
      <c r="AI208" s="469">
        <v>0.10457516339869281</v>
      </c>
      <c r="AJ208" s="324">
        <v>1264991.6417910438</v>
      </c>
      <c r="AK208" s="469">
        <v>0.12036633047566732</v>
      </c>
      <c r="AL208" s="226">
        <v>80</v>
      </c>
      <c r="AM208" s="469">
        <v>0.11444921316165951</v>
      </c>
      <c r="AN208" s="324">
        <v>2108319.4029850732</v>
      </c>
      <c r="AO208" s="469">
        <v>0.13985111535921121</v>
      </c>
      <c r="AP208" s="226">
        <v>58</v>
      </c>
      <c r="AQ208" s="469">
        <v>0.11026615969581749</v>
      </c>
      <c r="AR208" s="324">
        <v>1528531.567164178</v>
      </c>
      <c r="AS208" s="469">
        <v>0.13808853734065454</v>
      </c>
      <c r="AT208" s="226">
        <v>107</v>
      </c>
      <c r="AU208" s="469">
        <v>0.11145833333333334</v>
      </c>
      <c r="AV208" s="324">
        <v>2819877.2014925354</v>
      </c>
      <c r="AW208" s="469">
        <v>0.13001400921095094</v>
      </c>
      <c r="AX208" s="226">
        <v>67</v>
      </c>
      <c r="AY208" s="469">
        <v>0.11222780569514237</v>
      </c>
      <c r="AZ208" s="324">
        <v>1765717.4999999988</v>
      </c>
      <c r="BA208" s="469">
        <v>0.13120529259018529</v>
      </c>
      <c r="BB208" s="226">
        <v>862</v>
      </c>
      <c r="BC208" s="469">
        <v>0.11396086726599683</v>
      </c>
      <c r="BD208" s="324">
        <v>22717141.567164164</v>
      </c>
      <c r="BE208" s="469">
        <v>0.13655418030823405</v>
      </c>
      <c r="BF208" s="226"/>
      <c r="BG208" s="469"/>
      <c r="BH208" s="226">
        <v>1510</v>
      </c>
      <c r="BI208" s="2334">
        <v>63</v>
      </c>
      <c r="BJ208" s="469"/>
      <c r="BK208" s="226">
        <v>2016</v>
      </c>
      <c r="BL208" s="2334">
        <v>84</v>
      </c>
      <c r="BM208" s="469"/>
      <c r="BN208" s="226">
        <v>1690</v>
      </c>
      <c r="BO208" s="2334">
        <v>71</v>
      </c>
      <c r="BP208" s="469"/>
      <c r="BQ208" s="226">
        <v>1592</v>
      </c>
      <c r="BR208" s="2334">
        <v>67</v>
      </c>
      <c r="BS208" s="226"/>
      <c r="BT208" s="226">
        <v>1873</v>
      </c>
      <c r="BU208" s="2334">
        <v>79</v>
      </c>
      <c r="BW208" s="226">
        <v>1661</v>
      </c>
      <c r="BX208" s="2334">
        <v>70</v>
      </c>
      <c r="BZ208" s="226">
        <v>1516</v>
      </c>
      <c r="CA208" s="2334">
        <v>64</v>
      </c>
      <c r="CC208" s="226">
        <v>1149</v>
      </c>
      <c r="CD208" s="2334">
        <v>48</v>
      </c>
      <c r="CE208" s="324"/>
      <c r="CF208" s="226">
        <v>1907</v>
      </c>
      <c r="CG208" s="2334">
        <v>80</v>
      </c>
      <c r="CH208" s="324"/>
      <c r="CI208" s="226">
        <v>1373</v>
      </c>
      <c r="CJ208" s="2334">
        <v>58</v>
      </c>
      <c r="CK208" s="324"/>
      <c r="CL208" s="226">
        <v>2545</v>
      </c>
      <c r="CM208" s="2334">
        <v>107</v>
      </c>
      <c r="CN208" s="324"/>
      <c r="CO208" s="226">
        <v>1588</v>
      </c>
      <c r="CP208" s="2334">
        <v>67</v>
      </c>
      <c r="CR208" s="2263">
        <v>24</v>
      </c>
      <c r="CS208" s="261"/>
      <c r="CU208" s="794"/>
    </row>
    <row r="209" spans="1:99" hidden="1">
      <c r="A209" s="648" t="s">
        <v>675</v>
      </c>
      <c r="C209" s="324">
        <v>41329.708431372557</v>
      </c>
      <c r="D209" s="226">
        <v>51</v>
      </c>
      <c r="E209" s="469">
        <v>7.4999999999999997E-2</v>
      </c>
      <c r="F209" s="324">
        <v>2107815.1300000004</v>
      </c>
      <c r="G209" s="469">
        <v>0.14406993298191373</v>
      </c>
      <c r="H209" s="226">
        <v>66</v>
      </c>
      <c r="I209" s="469">
        <v>9.9397590361445784E-2</v>
      </c>
      <c r="J209" s="324">
        <v>2727760.756470589</v>
      </c>
      <c r="K209" s="469">
        <v>0.18156393376952346</v>
      </c>
      <c r="L209" s="226"/>
      <c r="M209" s="324"/>
      <c r="N209" s="226">
        <v>49</v>
      </c>
      <c r="O209" s="469">
        <v>8.5964912280701758E-2</v>
      </c>
      <c r="P209" s="324">
        <v>2025155.7131372553</v>
      </c>
      <c r="Q209" s="469">
        <v>0.16232044955296984</v>
      </c>
      <c r="R209" s="226">
        <v>50</v>
      </c>
      <c r="S209" s="469">
        <v>8.4175084175084181E-2</v>
      </c>
      <c r="T209" s="324">
        <v>2066485.4215686279</v>
      </c>
      <c r="U209" s="469">
        <v>0.17049975309981516</v>
      </c>
      <c r="V209" s="226">
        <v>73</v>
      </c>
      <c r="W209" s="469">
        <v>9.9726775956284153E-2</v>
      </c>
      <c r="X209" s="324">
        <v>3017068.7154901968</v>
      </c>
      <c r="Y209" s="469">
        <v>0.18896708036252846</v>
      </c>
      <c r="Z209" s="226">
        <v>45</v>
      </c>
      <c r="AA209" s="469">
        <v>8.8235294117647065E-2</v>
      </c>
      <c r="AB209" s="324">
        <v>1859836.8794117651</v>
      </c>
      <c r="AC209" s="469">
        <v>0.15893749533885043</v>
      </c>
      <c r="AD209" s="226">
        <v>56</v>
      </c>
      <c r="AE209" s="469">
        <v>9.7731239092495634E-2</v>
      </c>
      <c r="AF209" s="324">
        <v>2314463.6721568634</v>
      </c>
      <c r="AG209" s="469">
        <v>0.18309765733357003</v>
      </c>
      <c r="AH209" s="226">
        <v>46</v>
      </c>
      <c r="AI209" s="469">
        <v>0.10021786492374728</v>
      </c>
      <c r="AJ209" s="324">
        <v>1901166.5878431376</v>
      </c>
      <c r="AK209" s="469">
        <v>0.18089957138185106</v>
      </c>
      <c r="AL209" s="226">
        <v>65</v>
      </c>
      <c r="AM209" s="469">
        <v>9.2989985693848351E-2</v>
      </c>
      <c r="AN209" s="324">
        <v>2686431.0480392161</v>
      </c>
      <c r="AO209" s="469">
        <v>0.17819898534916584</v>
      </c>
      <c r="AP209" s="226">
        <v>42</v>
      </c>
      <c r="AQ209" s="469">
        <v>7.9847908745247151E-2</v>
      </c>
      <c r="AR209" s="324">
        <v>1735847.7541176474</v>
      </c>
      <c r="AS209" s="469">
        <v>0.1568176166991912</v>
      </c>
      <c r="AT209" s="226">
        <v>87</v>
      </c>
      <c r="AU209" s="469">
        <v>9.0624999999999997E-2</v>
      </c>
      <c r="AV209" s="324">
        <v>3595684.6335294126</v>
      </c>
      <c r="AW209" s="469">
        <v>0.1657835932770157</v>
      </c>
      <c r="AX209" s="226">
        <v>36</v>
      </c>
      <c r="AY209" s="469">
        <v>6.030150753768844E-2</v>
      </c>
      <c r="AZ209" s="324">
        <v>1487869.503529412</v>
      </c>
      <c r="BA209" s="469">
        <v>0.11055922226890222</v>
      </c>
      <c r="BB209" s="226">
        <v>666</v>
      </c>
      <c r="BC209" s="469">
        <v>8.8048651507139086E-2</v>
      </c>
      <c r="BD209" s="324">
        <v>27525585.815294124</v>
      </c>
      <c r="BE209" s="469">
        <v>0.16545804397963501</v>
      </c>
      <c r="BF209" s="226"/>
      <c r="BG209" s="469"/>
      <c r="BH209" s="226">
        <v>1201</v>
      </c>
      <c r="BI209" s="2334">
        <v>51</v>
      </c>
      <c r="BJ209" s="469"/>
      <c r="BK209" s="226">
        <v>1562</v>
      </c>
      <c r="BL209" s="2334">
        <v>66</v>
      </c>
      <c r="BM209" s="469"/>
      <c r="BN209" s="226">
        <v>1175</v>
      </c>
      <c r="BO209" s="2334">
        <v>49</v>
      </c>
      <c r="BP209" s="469"/>
      <c r="BQ209" s="226">
        <v>1177</v>
      </c>
      <c r="BR209" s="2334">
        <v>50</v>
      </c>
      <c r="BS209" s="226"/>
      <c r="BT209" s="226">
        <v>1729</v>
      </c>
      <c r="BU209" s="2334">
        <v>73</v>
      </c>
      <c r="BW209" s="226">
        <v>1075</v>
      </c>
      <c r="BX209" s="2334">
        <v>45</v>
      </c>
      <c r="BZ209" s="226">
        <v>1335</v>
      </c>
      <c r="CA209" s="2334">
        <v>56</v>
      </c>
      <c r="CC209" s="226">
        <v>1082</v>
      </c>
      <c r="CD209" s="2334">
        <v>46</v>
      </c>
      <c r="CE209" s="324"/>
      <c r="CF209" s="226">
        <v>1543</v>
      </c>
      <c r="CG209" s="2334">
        <v>65</v>
      </c>
      <c r="CH209" s="324"/>
      <c r="CI209" s="226">
        <v>1007</v>
      </c>
      <c r="CJ209" s="2334">
        <v>42</v>
      </c>
      <c r="CK209" s="324"/>
      <c r="CL209" s="226">
        <v>2087</v>
      </c>
      <c r="CM209" s="2334">
        <v>87</v>
      </c>
      <c r="CN209" s="324"/>
      <c r="CO209" s="226">
        <v>860</v>
      </c>
      <c r="CP209" s="2334">
        <v>36</v>
      </c>
      <c r="CR209" s="2263">
        <v>24</v>
      </c>
      <c r="CS209" s="261"/>
      <c r="CU209" s="794"/>
    </row>
    <row r="210" spans="1:99" hidden="1">
      <c r="A210" s="648" t="s">
        <v>676</v>
      </c>
      <c r="C210" s="324">
        <v>19198.467603305799</v>
      </c>
      <c r="D210" s="226">
        <v>121</v>
      </c>
      <c r="E210" s="469">
        <v>0.17794117647058824</v>
      </c>
      <c r="F210" s="324">
        <v>2323014.5800000015</v>
      </c>
      <c r="G210" s="469">
        <v>0.15877889388554137</v>
      </c>
      <c r="H210" s="226">
        <v>90</v>
      </c>
      <c r="I210" s="469">
        <v>0.13554216867469879</v>
      </c>
      <c r="J210" s="324">
        <v>1727862.084297522</v>
      </c>
      <c r="K210" s="469">
        <v>0.1150091467120381</v>
      </c>
      <c r="L210" s="226"/>
      <c r="M210" s="324"/>
      <c r="N210" s="226">
        <v>91</v>
      </c>
      <c r="O210" s="469">
        <v>0.15964912280701754</v>
      </c>
      <c r="P210" s="324">
        <v>1747060.5519008276</v>
      </c>
      <c r="Q210" s="469">
        <v>0.14003054300525383</v>
      </c>
      <c r="R210" s="226">
        <v>109</v>
      </c>
      <c r="S210" s="469">
        <v>0.1835016835016835</v>
      </c>
      <c r="T210" s="324">
        <v>2092632.9687603321</v>
      </c>
      <c r="U210" s="469">
        <v>0.17265711181806212</v>
      </c>
      <c r="V210" s="226">
        <v>118</v>
      </c>
      <c r="W210" s="469">
        <v>0.16120218579234974</v>
      </c>
      <c r="X210" s="324">
        <v>2265419.177190084</v>
      </c>
      <c r="Y210" s="469">
        <v>0.14188926009971173</v>
      </c>
      <c r="Z210" s="226">
        <v>83</v>
      </c>
      <c r="AA210" s="469">
        <v>0.16274509803921569</v>
      </c>
      <c r="AB210" s="324">
        <v>1593472.8110743812</v>
      </c>
      <c r="AC210" s="469">
        <v>0.13617461847666018</v>
      </c>
      <c r="AD210" s="226">
        <v>102</v>
      </c>
      <c r="AE210" s="469">
        <v>0.17801047120418848</v>
      </c>
      <c r="AF210" s="324">
        <v>1958243.6955371914</v>
      </c>
      <c r="AG210" s="469">
        <v>0.15491702784298084</v>
      </c>
      <c r="AH210" s="226">
        <v>72</v>
      </c>
      <c r="AI210" s="469">
        <v>0.15686274509803921</v>
      </c>
      <c r="AJ210" s="324">
        <v>1382289.6674380174</v>
      </c>
      <c r="AK210" s="469">
        <v>0.1315274579114003</v>
      </c>
      <c r="AL210" s="226">
        <v>118</v>
      </c>
      <c r="AM210" s="469">
        <v>0.16881258941344779</v>
      </c>
      <c r="AN210" s="324">
        <v>2265419.177190084</v>
      </c>
      <c r="AO210" s="469">
        <v>0.15027201202892068</v>
      </c>
      <c r="AP210" s="226">
        <v>84</v>
      </c>
      <c r="AQ210" s="469">
        <v>0.1596958174904943</v>
      </c>
      <c r="AR210" s="324">
        <v>1612671.278677687</v>
      </c>
      <c r="AS210" s="469">
        <v>0.14568977368065428</v>
      </c>
      <c r="AT210" s="226">
        <v>161</v>
      </c>
      <c r="AU210" s="469">
        <v>0.16770833333333332</v>
      </c>
      <c r="AV210" s="324">
        <v>3090953.2841322334</v>
      </c>
      <c r="AW210" s="469">
        <v>0.14251231526716218</v>
      </c>
      <c r="AX210" s="226">
        <v>105</v>
      </c>
      <c r="AY210" s="469">
        <v>0.17587939698492464</v>
      </c>
      <c r="AZ210" s="324">
        <v>2015839.0983471088</v>
      </c>
      <c r="BA210" s="469">
        <v>0.14979109552539854</v>
      </c>
      <c r="BB210" s="226">
        <v>1254</v>
      </c>
      <c r="BC210" s="469">
        <v>0.16578529878371231</v>
      </c>
      <c r="BD210" s="324">
        <v>24074878.374545474</v>
      </c>
      <c r="BE210" s="469">
        <v>0.14471562246230596</v>
      </c>
      <c r="BF210" s="226"/>
      <c r="BG210" s="469"/>
      <c r="BH210" s="226">
        <v>2827</v>
      </c>
      <c r="BI210" s="2334">
        <v>118</v>
      </c>
      <c r="BJ210" s="469"/>
      <c r="BK210" s="226">
        <v>2137</v>
      </c>
      <c r="BL210" s="2334">
        <v>90</v>
      </c>
      <c r="BM210" s="469"/>
      <c r="BN210" s="226">
        <v>2170</v>
      </c>
      <c r="BO210" s="2334">
        <v>91</v>
      </c>
      <c r="BP210" s="469"/>
      <c r="BQ210" s="226">
        <v>2611</v>
      </c>
      <c r="BR210" s="2334">
        <v>109</v>
      </c>
      <c r="BS210" s="226"/>
      <c r="BT210" s="226">
        <v>2828</v>
      </c>
      <c r="BU210" s="2334">
        <v>118</v>
      </c>
      <c r="BW210" s="226">
        <v>1973</v>
      </c>
      <c r="BX210" s="2334">
        <v>83</v>
      </c>
      <c r="BZ210" s="226">
        <v>2430</v>
      </c>
      <c r="CA210" s="2334">
        <v>102</v>
      </c>
      <c r="CC210" s="226">
        <v>1718</v>
      </c>
      <c r="CD210" s="2334">
        <v>72</v>
      </c>
      <c r="CE210" s="324"/>
      <c r="CF210" s="226">
        <v>2825</v>
      </c>
      <c r="CG210" s="2334">
        <v>118</v>
      </c>
      <c r="CH210" s="324"/>
      <c r="CI210" s="226">
        <v>2002</v>
      </c>
      <c r="CJ210" s="2334">
        <v>84</v>
      </c>
      <c r="CK210" s="324"/>
      <c r="CL210" s="226">
        <v>3847</v>
      </c>
      <c r="CM210" s="2334">
        <v>161</v>
      </c>
      <c r="CN210" s="324"/>
      <c r="CO210" s="226">
        <v>2514</v>
      </c>
      <c r="CP210" s="2334">
        <v>105</v>
      </c>
      <c r="CR210" s="2263">
        <v>24</v>
      </c>
      <c r="CS210" s="261"/>
      <c r="CU210" s="794"/>
    </row>
    <row r="211" spans="1:99" hidden="1">
      <c r="A211" s="648" t="s">
        <v>677</v>
      </c>
      <c r="C211" s="324">
        <v>8720.8260330578487</v>
      </c>
      <c r="D211" s="226">
        <v>121</v>
      </c>
      <c r="E211" s="469">
        <v>0.17794117647058824</v>
      </c>
      <c r="F211" s="324">
        <v>1055219.9499999997</v>
      </c>
      <c r="G211" s="469">
        <v>7.2124668484412235E-2</v>
      </c>
      <c r="H211" s="226">
        <v>92</v>
      </c>
      <c r="I211" s="469">
        <v>0.13855421686746988</v>
      </c>
      <c r="J211" s="324">
        <v>802315.99504132208</v>
      </c>
      <c r="K211" s="469">
        <v>5.3403381451382993E-2</v>
      </c>
      <c r="L211" s="226"/>
      <c r="M211" s="324"/>
      <c r="N211" s="226">
        <v>88</v>
      </c>
      <c r="O211" s="469">
        <v>0.15438596491228071</v>
      </c>
      <c r="P211" s="324">
        <v>767432.69090909068</v>
      </c>
      <c r="Q211" s="469">
        <v>6.1511329021229785E-2</v>
      </c>
      <c r="R211" s="226">
        <v>89</v>
      </c>
      <c r="S211" s="469">
        <v>0.14983164983164984</v>
      </c>
      <c r="T211" s="324">
        <v>776153.51694214856</v>
      </c>
      <c r="U211" s="469">
        <v>6.4038188522877376E-2</v>
      </c>
      <c r="V211" s="226">
        <v>130</v>
      </c>
      <c r="W211" s="469">
        <v>0.17759562841530055</v>
      </c>
      <c r="X211" s="324">
        <v>1133707.3842975204</v>
      </c>
      <c r="Y211" s="469">
        <v>7.1007124662500115E-2</v>
      </c>
      <c r="Z211" s="226">
        <v>66</v>
      </c>
      <c r="AA211" s="469">
        <v>0.12941176470588237</v>
      </c>
      <c r="AB211" s="324">
        <v>575574.51818181807</v>
      </c>
      <c r="AC211" s="469">
        <v>4.9187309550296418E-2</v>
      </c>
      <c r="AD211" s="226">
        <v>88</v>
      </c>
      <c r="AE211" s="469">
        <v>0.15357766143106458</v>
      </c>
      <c r="AF211" s="324">
        <v>767432.69090909068</v>
      </c>
      <c r="AG211" s="469">
        <v>6.0711744823242486E-2</v>
      </c>
      <c r="AH211" s="226">
        <v>68</v>
      </c>
      <c r="AI211" s="469">
        <v>0.14814814814814814</v>
      </c>
      <c r="AJ211" s="324">
        <v>593016.17024793371</v>
      </c>
      <c r="AK211" s="469">
        <v>5.6426602332656416E-2</v>
      </c>
      <c r="AL211" s="226">
        <v>114</v>
      </c>
      <c r="AM211" s="469">
        <v>0.1630901287553648</v>
      </c>
      <c r="AN211" s="324">
        <v>994174.16776859481</v>
      </c>
      <c r="AO211" s="469">
        <v>6.5946538283951819E-2</v>
      </c>
      <c r="AP211" s="226">
        <v>73</v>
      </c>
      <c r="AQ211" s="469">
        <v>0.13878326996197718</v>
      </c>
      <c r="AR211" s="324">
        <v>636620.30041322298</v>
      </c>
      <c r="AS211" s="469">
        <v>5.7512692582807314E-2</v>
      </c>
      <c r="AT211" s="226">
        <v>151</v>
      </c>
      <c r="AU211" s="469">
        <v>0.15729166666666666</v>
      </c>
      <c r="AV211" s="324">
        <v>1316844.7309917351</v>
      </c>
      <c r="AW211" s="469">
        <v>6.0714793854829092E-2</v>
      </c>
      <c r="AX211" s="226">
        <v>89</v>
      </c>
      <c r="AY211" s="469">
        <v>0.1490787269681742</v>
      </c>
      <c r="AZ211" s="324">
        <v>776153.51694214856</v>
      </c>
      <c r="BA211" s="469">
        <v>5.7673693150402598E-2</v>
      </c>
      <c r="BB211" s="226">
        <v>1169</v>
      </c>
      <c r="BC211" s="469">
        <v>0.15454785827604442</v>
      </c>
      <c r="BD211" s="324">
        <v>10194645.632644625</v>
      </c>
      <c r="BE211" s="469">
        <v>6.1280662172344194E-2</v>
      </c>
      <c r="BF211" s="226"/>
      <c r="BG211" s="469"/>
      <c r="BH211" s="226">
        <v>2913</v>
      </c>
      <c r="BI211" s="2334">
        <v>122</v>
      </c>
      <c r="BJ211" s="469"/>
      <c r="BK211" s="226">
        <v>2195</v>
      </c>
      <c r="BL211" s="2334">
        <v>92</v>
      </c>
      <c r="BM211" s="469"/>
      <c r="BN211" s="226">
        <v>2097</v>
      </c>
      <c r="BO211" s="2334">
        <v>88</v>
      </c>
      <c r="BP211" s="469"/>
      <c r="BQ211" s="226">
        <v>2115</v>
      </c>
      <c r="BR211" s="2334">
        <v>89</v>
      </c>
      <c r="BS211" s="226"/>
      <c r="BT211" s="226">
        <v>3118</v>
      </c>
      <c r="BU211" s="2334">
        <v>130</v>
      </c>
      <c r="BW211" s="226">
        <v>1563</v>
      </c>
      <c r="BX211" s="2334">
        <v>66</v>
      </c>
      <c r="BZ211" s="226">
        <v>2112</v>
      </c>
      <c r="CA211" s="2334">
        <v>88</v>
      </c>
      <c r="CC211" s="226">
        <v>1631</v>
      </c>
      <c r="CD211" s="2334">
        <v>68</v>
      </c>
      <c r="CE211" s="324"/>
      <c r="CF211" s="226">
        <v>2721</v>
      </c>
      <c r="CG211" s="2334">
        <v>114</v>
      </c>
      <c r="CH211" s="324"/>
      <c r="CI211" s="226">
        <v>1731</v>
      </c>
      <c r="CJ211" s="2334">
        <v>73</v>
      </c>
      <c r="CK211" s="324"/>
      <c r="CL211" s="226">
        <v>3610</v>
      </c>
      <c r="CM211" s="2334">
        <v>151</v>
      </c>
      <c r="CN211" s="324"/>
      <c r="CO211" s="226">
        <v>2124</v>
      </c>
      <c r="CP211" s="2334">
        <v>89</v>
      </c>
      <c r="CR211" s="2263">
        <v>24</v>
      </c>
      <c r="CS211" s="261"/>
      <c r="CU211" s="794"/>
    </row>
    <row r="212" spans="1:99" hidden="1">
      <c r="A212" s="648" t="s">
        <v>678</v>
      </c>
      <c r="C212" s="324">
        <v>5144.0000000000018</v>
      </c>
      <c r="D212" s="226">
        <v>167</v>
      </c>
      <c r="E212" s="469">
        <v>0.24558823529411763</v>
      </c>
      <c r="F212" s="324">
        <v>859048.00000000035</v>
      </c>
      <c r="G212" s="469">
        <v>5.8716244146253496E-2</v>
      </c>
      <c r="H212" s="226">
        <v>178</v>
      </c>
      <c r="I212" s="469">
        <v>0.26807228915662651</v>
      </c>
      <c r="J212" s="324">
        <v>915632.00000000035</v>
      </c>
      <c r="K212" s="469">
        <v>6.094586829541436E-2</v>
      </c>
      <c r="L212" s="226"/>
      <c r="M212" s="324"/>
      <c r="N212" s="226">
        <v>149</v>
      </c>
      <c r="O212" s="469">
        <v>0.2614035087719298</v>
      </c>
      <c r="P212" s="324">
        <v>766456.00000000023</v>
      </c>
      <c r="Q212" s="469">
        <v>6.1433045210059406E-2</v>
      </c>
      <c r="R212" s="226">
        <v>174</v>
      </c>
      <c r="S212" s="469">
        <v>0.29292929292929293</v>
      </c>
      <c r="T212" s="324">
        <v>895056.00000000035</v>
      </c>
      <c r="U212" s="469">
        <v>7.3848489526080183E-2</v>
      </c>
      <c r="V212" s="226">
        <v>179</v>
      </c>
      <c r="W212" s="469">
        <v>0.24453551912568305</v>
      </c>
      <c r="X212" s="324">
        <v>920776.00000000035</v>
      </c>
      <c r="Y212" s="469">
        <v>5.7670662751086066E-2</v>
      </c>
      <c r="Z212" s="226">
        <v>126</v>
      </c>
      <c r="AA212" s="469">
        <v>0.24705882352941178</v>
      </c>
      <c r="AB212" s="324">
        <v>648144.00000000023</v>
      </c>
      <c r="AC212" s="469">
        <v>5.5388934975569265E-2</v>
      </c>
      <c r="AD212" s="226">
        <v>143</v>
      </c>
      <c r="AE212" s="469">
        <v>0.24956369982547993</v>
      </c>
      <c r="AF212" s="324">
        <v>735592.00000000023</v>
      </c>
      <c r="AG212" s="469">
        <v>5.8192821764102919E-2</v>
      </c>
      <c r="AH212" s="226">
        <v>113</v>
      </c>
      <c r="AI212" s="469">
        <v>0.24618736383442266</v>
      </c>
      <c r="AJ212" s="324">
        <v>581272.00000000023</v>
      </c>
      <c r="AK212" s="469">
        <v>5.53091224770395E-2</v>
      </c>
      <c r="AL212" s="226">
        <v>180</v>
      </c>
      <c r="AM212" s="469">
        <v>0.25751072961373389</v>
      </c>
      <c r="AN212" s="324">
        <v>925920.00000000035</v>
      </c>
      <c r="AO212" s="469">
        <v>6.1419035725830053E-2</v>
      </c>
      <c r="AP212" s="226">
        <v>157</v>
      </c>
      <c r="AQ212" s="469">
        <v>0.29847908745247148</v>
      </c>
      <c r="AR212" s="324">
        <v>807608.00000000023</v>
      </c>
      <c r="AS212" s="469">
        <v>7.2959832731169877E-2</v>
      </c>
      <c r="AT212" s="226">
        <v>230</v>
      </c>
      <c r="AU212" s="469">
        <v>0.23958333333333334</v>
      </c>
      <c r="AV212" s="324">
        <v>1183120.0000000005</v>
      </c>
      <c r="AW212" s="469">
        <v>5.454924579561253E-2</v>
      </c>
      <c r="AX212" s="226">
        <v>147</v>
      </c>
      <c r="AY212" s="469">
        <v>0.24623115577889448</v>
      </c>
      <c r="AZ212" s="324">
        <v>756168.00000000023</v>
      </c>
      <c r="BA212" s="469">
        <v>5.6188627958512802E-2</v>
      </c>
      <c r="BB212" s="226">
        <v>1943</v>
      </c>
      <c r="BC212" s="469">
        <v>0.25687466948704391</v>
      </c>
      <c r="BD212" s="324">
        <v>9994792.0000000019</v>
      </c>
      <c r="BE212" s="469">
        <v>6.0079329297487424E-2</v>
      </c>
      <c r="BF212" s="226"/>
      <c r="BG212" s="469"/>
      <c r="BH212" s="226">
        <v>4088</v>
      </c>
      <c r="BI212" s="2334">
        <v>171</v>
      </c>
      <c r="BJ212" s="469"/>
      <c r="BK212" s="226">
        <v>4266</v>
      </c>
      <c r="BL212" s="2334">
        <v>178</v>
      </c>
      <c r="BM212" s="469"/>
      <c r="BN212" s="226">
        <v>3568</v>
      </c>
      <c r="BO212" s="2334">
        <v>149</v>
      </c>
      <c r="BP212" s="469"/>
      <c r="BQ212" s="226">
        <v>4168</v>
      </c>
      <c r="BR212" s="2334">
        <v>174</v>
      </c>
      <c r="BS212" s="226"/>
      <c r="BT212" s="226">
        <v>4281</v>
      </c>
      <c r="BU212" s="2334">
        <v>179</v>
      </c>
      <c r="BW212" s="226">
        <v>3003</v>
      </c>
      <c r="BX212" s="2334">
        <v>126</v>
      </c>
      <c r="BZ212" s="226">
        <v>3426</v>
      </c>
      <c r="CA212" s="2334">
        <v>143</v>
      </c>
      <c r="CC212" s="226">
        <v>2696</v>
      </c>
      <c r="CD212" s="2334">
        <v>113</v>
      </c>
      <c r="CE212" s="324"/>
      <c r="CF212" s="226">
        <v>4297</v>
      </c>
      <c r="CG212" s="2334">
        <v>180</v>
      </c>
      <c r="CH212" s="324"/>
      <c r="CI212" s="226">
        <v>3751</v>
      </c>
      <c r="CJ212" s="2334">
        <v>157</v>
      </c>
      <c r="CK212" s="324"/>
      <c r="CL212" s="226">
        <v>5516</v>
      </c>
      <c r="CM212" s="2334">
        <v>230</v>
      </c>
      <c r="CN212" s="324"/>
      <c r="CO212" s="226">
        <v>3508</v>
      </c>
      <c r="CP212" s="2334">
        <v>147</v>
      </c>
      <c r="CR212" s="2263">
        <v>24</v>
      </c>
      <c r="CS212" s="261"/>
      <c r="CU212" s="794"/>
    </row>
    <row r="213" spans="1:99" hidden="1">
      <c r="A213" s="2331" t="s">
        <v>166</v>
      </c>
      <c r="D213" s="226">
        <v>680</v>
      </c>
      <c r="E213" s="469">
        <v>1</v>
      </c>
      <c r="F213" s="324">
        <v>14630499.830000002</v>
      </c>
      <c r="G213" s="469">
        <v>0.99999999999999989</v>
      </c>
      <c r="H213" s="226">
        <v>664</v>
      </c>
      <c r="I213" s="469">
        <v>1</v>
      </c>
      <c r="J213" s="324">
        <v>15023692.755705535</v>
      </c>
      <c r="K213" s="469">
        <v>1</v>
      </c>
      <c r="L213" s="226"/>
      <c r="M213" s="324"/>
      <c r="N213" s="226">
        <v>570</v>
      </c>
      <c r="O213" s="469">
        <v>1</v>
      </c>
      <c r="P213" s="324">
        <v>12476282.062516026</v>
      </c>
      <c r="Q213" s="469">
        <v>0.99999999999999989</v>
      </c>
      <c r="R213" s="226">
        <v>594</v>
      </c>
      <c r="S213" s="469">
        <v>1</v>
      </c>
      <c r="T213" s="324">
        <v>12120166.651261082</v>
      </c>
      <c r="U213" s="469">
        <v>0.99999999999999978</v>
      </c>
      <c r="V213" s="226">
        <v>732</v>
      </c>
      <c r="W213" s="469">
        <v>1</v>
      </c>
      <c r="X213" s="324">
        <v>15966107.48127149</v>
      </c>
      <c r="Y213" s="469">
        <v>1.0000000000000002</v>
      </c>
      <c r="Z213" s="226">
        <v>510</v>
      </c>
      <c r="AA213" s="469">
        <v>1</v>
      </c>
      <c r="AB213" s="324">
        <v>11701687.354809783</v>
      </c>
      <c r="AC213" s="469">
        <v>0.99999999999999989</v>
      </c>
      <c r="AD213" s="226">
        <v>573</v>
      </c>
      <c r="AE213" s="469">
        <v>1</v>
      </c>
      <c r="AF213" s="324">
        <v>12640596.858868266</v>
      </c>
      <c r="AG213" s="469">
        <v>0.99999999999999978</v>
      </c>
      <c r="AH213" s="226">
        <v>459</v>
      </c>
      <c r="AI213" s="469">
        <v>1</v>
      </c>
      <c r="AJ213" s="324">
        <v>10509514.054237688</v>
      </c>
      <c r="AK213" s="469">
        <v>1.0000000000000002</v>
      </c>
      <c r="AL213" s="226">
        <v>699</v>
      </c>
      <c r="AM213" s="469">
        <v>0.99999999999999989</v>
      </c>
      <c r="AN213" s="324">
        <v>15075456.477910813</v>
      </c>
      <c r="AO213" s="469">
        <v>1.0000000000000002</v>
      </c>
      <c r="AP213" s="226">
        <v>526</v>
      </c>
      <c r="AQ213" s="469">
        <v>1</v>
      </c>
      <c r="AR213" s="324">
        <v>11069213.973882567</v>
      </c>
      <c r="AS213" s="469">
        <v>1</v>
      </c>
      <c r="AT213" s="226">
        <v>960</v>
      </c>
      <c r="AU213" s="469">
        <v>1</v>
      </c>
      <c r="AV213" s="324">
        <v>21689025.810420286</v>
      </c>
      <c r="AW213" s="469">
        <v>1</v>
      </c>
      <c r="AX213" s="226">
        <v>597</v>
      </c>
      <c r="AY213" s="469">
        <v>1</v>
      </c>
      <c r="AZ213" s="324">
        <v>13457669.771867739</v>
      </c>
      <c r="BA213" s="469">
        <v>1</v>
      </c>
      <c r="BB213" s="226">
        <v>7564</v>
      </c>
      <c r="BC213" s="469">
        <v>1</v>
      </c>
      <c r="BD213" s="324">
        <v>166359913.0827513</v>
      </c>
      <c r="BE213" s="469">
        <v>0.99999999999999989</v>
      </c>
      <c r="BF213" s="226"/>
      <c r="BG213" s="469"/>
      <c r="BH213" s="226">
        <v>15915</v>
      </c>
      <c r="BI213" s="226">
        <v>675</v>
      </c>
      <c r="BJ213" s="469"/>
      <c r="BK213" s="226">
        <v>15682</v>
      </c>
      <c r="BL213" s="226">
        <v>664</v>
      </c>
      <c r="BM213" s="469"/>
      <c r="BN213" s="226">
        <v>13472</v>
      </c>
      <c r="BO213" s="226">
        <v>570</v>
      </c>
      <c r="BP213" s="469"/>
      <c r="BQ213" s="226">
        <v>14016</v>
      </c>
      <c r="BR213" s="226">
        <v>594</v>
      </c>
      <c r="BS213" s="226"/>
      <c r="BT213" s="226">
        <v>17284</v>
      </c>
      <c r="BU213" s="226">
        <v>732</v>
      </c>
      <c r="BW213" s="226">
        <v>11999</v>
      </c>
      <c r="BX213" s="226">
        <v>510</v>
      </c>
      <c r="BZ213" s="226">
        <v>13532</v>
      </c>
      <c r="CA213" s="226">
        <v>573</v>
      </c>
      <c r="CC213" s="226">
        <v>10793</v>
      </c>
      <c r="CD213" s="226">
        <v>459</v>
      </c>
      <c r="CE213" s="324"/>
      <c r="CF213" s="226">
        <v>16495</v>
      </c>
      <c r="CG213" s="226">
        <v>699</v>
      </c>
      <c r="CI213" s="226">
        <v>12401</v>
      </c>
      <c r="CJ213" s="226">
        <v>526</v>
      </c>
      <c r="CL213" s="226">
        <v>22700</v>
      </c>
      <c r="CM213" s="226">
        <v>960</v>
      </c>
      <c r="CO213" s="226">
        <v>14082</v>
      </c>
      <c r="CP213" s="226">
        <v>597</v>
      </c>
    </row>
    <row r="214" spans="1:99" hidden="1">
      <c r="AE214" s="469"/>
    </row>
    <row r="215" spans="1:99" hidden="1"/>
    <row r="216" spans="1:99" hidden="1"/>
    <row r="218" spans="1:99">
      <c r="A218" s="2061" t="s">
        <v>2088</v>
      </c>
      <c r="C218" s="2044">
        <f t="shared" ref="C218:K218" si="0">(C98-C111)*C219</f>
        <v>9099260.1052471101</v>
      </c>
      <c r="D218" s="2044">
        <f t="shared" si="0"/>
        <v>10463865.046354597</v>
      </c>
      <c r="E218" s="2044">
        <f t="shared" si="0"/>
        <v>14252171.300772391</v>
      </c>
      <c r="F218" s="2044">
        <f t="shared" si="0"/>
        <v>17490562.131161798</v>
      </c>
      <c r="G218" s="2044">
        <f t="shared" si="0"/>
        <v>13498583.497474229</v>
      </c>
      <c r="H218" s="2044">
        <f t="shared" si="0"/>
        <v>25474519.398536932</v>
      </c>
      <c r="I218" s="2044">
        <f t="shared" si="0"/>
        <v>23743304.174743854</v>
      </c>
      <c r="J218" s="2044">
        <f t="shared" si="0"/>
        <v>39501933.396033086</v>
      </c>
      <c r="K218" s="2044">
        <f t="shared" si="0"/>
        <v>153524199.05032399</v>
      </c>
    </row>
    <row r="219" spans="1:99">
      <c r="A219" s="2061"/>
      <c r="C219" s="2258">
        <v>7.3899999999999993E-2</v>
      </c>
      <c r="D219" s="2258">
        <v>7.3899999999999993E-2</v>
      </c>
      <c r="E219" s="2258">
        <v>7.3899999999999993E-2</v>
      </c>
      <c r="F219" s="2258">
        <v>7.3899999999999993E-2</v>
      </c>
      <c r="G219" s="2258">
        <v>7.3899999999999993E-2</v>
      </c>
      <c r="H219" s="2258">
        <v>7.3899999999999993E-2</v>
      </c>
      <c r="I219" s="2258">
        <v>7.3899999999999993E-2</v>
      </c>
      <c r="J219" s="2258">
        <v>7.3899999999999993E-2</v>
      </c>
      <c r="K219" s="2258">
        <v>7.3899999999999993E-2</v>
      </c>
    </row>
    <row r="220" spans="1:99" ht="14">
      <c r="A220" s="2091" t="s">
        <v>2089</v>
      </c>
      <c r="B220" s="2272"/>
      <c r="C220" s="2095">
        <f>+C120-C218</f>
        <v>8653723.389763087</v>
      </c>
      <c r="D220" s="2095">
        <f t="shared" ref="D220:K220" si="1">+D120-D218</f>
        <v>13366501.626808682</v>
      </c>
      <c r="E220" s="2095">
        <f t="shared" si="1"/>
        <v>26449736.732636802</v>
      </c>
      <c r="F220" s="2095">
        <f t="shared" si="1"/>
        <v>37633792.548909217</v>
      </c>
      <c r="G220" s="2095">
        <f t="shared" si="1"/>
        <v>23847157.706208624</v>
      </c>
      <c r="H220" s="2095">
        <f t="shared" si="1"/>
        <v>65207062.234310403</v>
      </c>
      <c r="I220" s="2095">
        <f t="shared" si="1"/>
        <v>59228164.470894285</v>
      </c>
      <c r="J220" s="2095">
        <f t="shared" si="1"/>
        <v>111715254.07014504</v>
      </c>
      <c r="K220" s="2095">
        <f t="shared" si="1"/>
        <v>346101392.77967608</v>
      </c>
    </row>
    <row r="221" spans="1:99">
      <c r="C221" s="2274">
        <f>C220/(C98-C111)</f>
        <v>7.0281555984394492E-2</v>
      </c>
      <c r="D221" s="2274">
        <f t="shared" ref="D221:K221" si="2">D220/(D98-D111)</f>
        <v>9.4399580446164685E-2</v>
      </c>
      <c r="E221" s="2274">
        <f t="shared" si="2"/>
        <v>0.13714650934878453</v>
      </c>
      <c r="F221" s="2274">
        <f t="shared" si="2"/>
        <v>0.15900788370943317</v>
      </c>
      <c r="G221" s="2274">
        <f t="shared" si="2"/>
        <v>0.1305548063482786</v>
      </c>
      <c r="H221" s="2274">
        <f t="shared" si="2"/>
        <v>0.18916164123560636</v>
      </c>
      <c r="I221" s="2274">
        <f t="shared" si="2"/>
        <v>0.18434508197283397</v>
      </c>
      <c r="J221" s="2274">
        <f t="shared" si="2"/>
        <v>0.20899628362526651</v>
      </c>
      <c r="K221" s="2274">
        <f t="shared" si="2"/>
        <v>0.16659844561725518</v>
      </c>
    </row>
  </sheetData>
  <mergeCells count="10">
    <mergeCell ref="A139:E139"/>
    <mergeCell ref="A10:A12"/>
    <mergeCell ref="C10:F10"/>
    <mergeCell ref="H10:K10"/>
    <mergeCell ref="M10:N10"/>
    <mergeCell ref="C11:D11"/>
    <mergeCell ref="E11:F11"/>
    <mergeCell ref="H11:I11"/>
    <mergeCell ref="J11:K11"/>
    <mergeCell ref="M11:N11"/>
  </mergeCells>
  <hyperlinks>
    <hyperlink ref="K1" location="INDICE!A10" tooltip="REGRESAR AL MENU PRINCIPAL" display="INDICE" xr:uid="{C4342D18-87DF-4070-A4B0-E7ED3B68B062}"/>
  </hyperlinks>
  <printOptions horizontalCentered="1"/>
  <pageMargins left="0.15748031496062992" right="0.23622047244094491" top="0.23622047244094491" bottom="0.51181102362204722" header="0" footer="0.27559055118110237"/>
  <pageSetup scale="67" orientation="landscape" verticalDpi="300" r:id="rId1"/>
  <headerFooter alignWithMargins="0">
    <oddFooter xml:space="preserve">&amp;LDocumento controlado por medios electronicos. Para uso exclusivo de Productos Innovador, SA de CV.
&amp;R&amp;A
Edicion 01. 
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72D15-2A55-4D56-B101-958BEB5F613D}">
  <sheetPr>
    <tabColor rgb="FF0065B0"/>
    <pageSetUpPr fitToPage="1"/>
  </sheetPr>
  <dimension ref="A1:Z72"/>
  <sheetViews>
    <sheetView showGridLines="0" tabSelected="1" topLeftCell="A2" zoomScale="125" zoomScaleNormal="90" workbookViewId="0">
      <pane xSplit="2" ySplit="10" topLeftCell="Q12" activePane="bottomRight" state="frozen"/>
      <selection pane="topRight" activeCell="S50" sqref="S50"/>
      <selection pane="bottomLeft" activeCell="S50" sqref="S50"/>
      <selection pane="bottomRight" activeCell="Z12" sqref="Z12"/>
    </sheetView>
  </sheetViews>
  <sheetFormatPr baseColWidth="10" defaultColWidth="10.1640625" defaultRowHeight="15"/>
  <cols>
    <col min="1" max="1" width="17" style="2177" customWidth="1"/>
    <col min="2" max="2" width="37.83203125" style="2177" customWidth="1"/>
    <col min="3" max="3" width="8.5" style="2177" hidden="1" customWidth="1"/>
    <col min="4" max="4" width="14.83203125" style="2177" hidden="1" customWidth="1"/>
    <col min="5" max="5" width="11.83203125" style="2177" hidden="1" customWidth="1"/>
    <col min="6" max="6" width="17.5" style="2177" hidden="1" customWidth="1"/>
    <col min="7" max="7" width="5.5" style="2177" hidden="1" customWidth="1"/>
    <col min="8" max="8" width="14.5" style="2177" hidden="1" customWidth="1"/>
    <col min="9" max="9" width="9.5" style="2177" hidden="1" customWidth="1"/>
    <col min="10" max="10" width="18.5" style="2177" hidden="1" customWidth="1"/>
    <col min="11" max="11" width="7.83203125" style="2177" hidden="1" customWidth="1"/>
    <col min="12" max="12" width="11.5" style="2177" hidden="1" customWidth="1"/>
    <col min="13" max="13" width="17.5" style="2177" hidden="1" customWidth="1"/>
    <col min="14" max="14" width="9.1640625" style="2177" hidden="1" customWidth="1"/>
    <col min="15" max="15" width="16" style="2177" hidden="1" customWidth="1"/>
    <col min="16" max="16" width="13.5" style="2177" hidden="1" customWidth="1"/>
    <col min="17" max="17" width="14.1640625" style="2196" customWidth="1"/>
    <col min="18" max="18" width="7.83203125" style="2177" hidden="1" customWidth="1"/>
    <col min="19" max="19" width="14.5" style="2177" hidden="1" customWidth="1"/>
    <col min="20" max="20" width="9.5" style="2177" hidden="1" customWidth="1"/>
    <col min="21" max="21" width="15" style="2201" customWidth="1"/>
    <col min="22" max="22" width="7.83203125" style="2201" hidden="1" customWidth="1"/>
    <col min="23" max="23" width="12.5" style="2177" hidden="1" customWidth="1"/>
    <col min="24" max="24" width="17.5" style="2177" hidden="1" customWidth="1"/>
    <col min="25" max="25" width="8" style="2177" customWidth="1"/>
    <col min="26" max="26" width="17.83203125" style="2177" customWidth="1"/>
    <col min="27" max="27" width="12.5" style="2177" customWidth="1"/>
    <col min="28" max="16384" width="10.1640625" style="2177"/>
  </cols>
  <sheetData>
    <row r="1" spans="1:26" s="2150" customFormat="1" ht="13.75" customHeight="1">
      <c r="A1" s="2145" t="s">
        <v>191</v>
      </c>
      <c r="B1" s="2146"/>
      <c r="C1" s="2146"/>
      <c r="D1" s="2146"/>
      <c r="E1" s="2146"/>
      <c r="F1" s="2147"/>
      <c r="G1" s="2148"/>
      <c r="H1" s="2148"/>
      <c r="I1" s="2148"/>
      <c r="J1" s="2149"/>
      <c r="K1" s="2149"/>
      <c r="L1" s="2148"/>
      <c r="M1" s="2148"/>
      <c r="Q1" s="2151"/>
      <c r="U1" s="2152"/>
      <c r="V1" s="2152"/>
    </row>
    <row r="2" spans="1:26" s="2158" customFormat="1" ht="13.75" customHeight="1">
      <c r="A2" s="2153" t="s">
        <v>1</v>
      </c>
      <c r="B2" s="2154"/>
      <c r="C2" s="2154"/>
      <c r="D2" s="2154"/>
      <c r="E2" s="2154"/>
      <c r="F2" s="2155"/>
      <c r="G2" s="2156"/>
      <c r="H2" s="2156"/>
      <c r="I2" s="2156"/>
      <c r="J2" s="2157"/>
      <c r="K2" s="2157"/>
      <c r="L2" s="2156"/>
      <c r="M2" s="2156"/>
      <c r="N2" s="2150"/>
      <c r="O2" s="69" t="s">
        <v>72</v>
      </c>
      <c r="P2" s="2150"/>
      <c r="Q2" s="2151"/>
      <c r="R2" s="2150"/>
      <c r="S2" s="2150"/>
      <c r="T2" s="2150"/>
      <c r="U2" s="2152"/>
      <c r="V2" s="2152"/>
      <c r="W2" s="2150"/>
      <c r="X2" s="2150"/>
      <c r="Y2" s="2150"/>
    </row>
    <row r="3" spans="1:26" s="2162" customFormat="1" ht="20.25" customHeight="1">
      <c r="A3" s="2159"/>
      <c r="B3" s="2160"/>
      <c r="C3" s="2160"/>
      <c r="D3" s="2160"/>
      <c r="E3" s="2160"/>
      <c r="F3" s="2161"/>
      <c r="G3" s="2159"/>
      <c r="H3" s="2159"/>
      <c r="I3" s="2159"/>
      <c r="J3" s="2159"/>
      <c r="K3" s="2159"/>
      <c r="L3" s="2159"/>
      <c r="M3" s="2159"/>
      <c r="N3" s="2150"/>
      <c r="O3" s="2150"/>
      <c r="P3" s="2150"/>
      <c r="Q3" s="2151"/>
      <c r="R3" s="2150"/>
      <c r="S3" s="2150"/>
      <c r="T3" s="2150"/>
      <c r="U3" s="2152"/>
      <c r="V3" s="2152"/>
      <c r="W3" s="2150"/>
      <c r="X3" s="2150"/>
      <c r="Y3" s="2150"/>
    </row>
    <row r="4" spans="1:26" s="2162" customFormat="1" ht="20.25" customHeight="1">
      <c r="A4" s="2163"/>
      <c r="B4" s="2164" t="s">
        <v>287</v>
      </c>
      <c r="C4" s="2165" t="s">
        <v>288</v>
      </c>
      <c r="D4" s="2166"/>
      <c r="E4" s="2166"/>
      <c r="G4" s="2163"/>
      <c r="H4" s="2163"/>
      <c r="I4" s="2163"/>
      <c r="J4" s="2163"/>
      <c r="K4" s="2163"/>
      <c r="L4" s="2163"/>
      <c r="M4" s="2163"/>
      <c r="N4" s="2163"/>
      <c r="O4" s="2163"/>
      <c r="P4" s="2163"/>
      <c r="Q4" s="2163"/>
      <c r="R4" s="2163"/>
      <c r="S4" s="2163"/>
      <c r="T4" s="2163"/>
      <c r="U4" s="2163"/>
      <c r="V4" s="2163"/>
      <c r="W4" s="2163"/>
      <c r="X4" s="2163"/>
      <c r="Y4" s="2163"/>
    </row>
    <row r="5" spans="1:26" s="2162" customFormat="1" ht="1.5" customHeight="1">
      <c r="A5" s="2167"/>
      <c r="B5" s="2168"/>
      <c r="C5" s="2168"/>
      <c r="D5" s="2168"/>
      <c r="E5" s="2168"/>
      <c r="F5" s="2168"/>
      <c r="G5" s="2168"/>
      <c r="H5" s="2168"/>
      <c r="I5" s="2168"/>
      <c r="J5" s="2168"/>
      <c r="K5" s="2168"/>
      <c r="L5" s="2168"/>
      <c r="M5" s="2168"/>
      <c r="N5" s="2168"/>
      <c r="O5" s="2168"/>
      <c r="P5" s="2168"/>
      <c r="Q5" s="2168"/>
      <c r="R5" s="2168"/>
      <c r="S5" s="2168"/>
      <c r="T5" s="2168"/>
      <c r="U5" s="2168"/>
      <c r="V5" s="2168"/>
      <c r="W5" s="2168"/>
      <c r="X5" s="2168"/>
      <c r="Y5" s="2168"/>
    </row>
    <row r="6" spans="1:26" s="2162" customFormat="1" ht="1" customHeight="1">
      <c r="A6" s="2169"/>
      <c r="B6" s="2170"/>
      <c r="C6" s="2170"/>
      <c r="D6" s="2170"/>
      <c r="E6" s="2170"/>
      <c r="F6" s="2170"/>
      <c r="G6" s="2170"/>
      <c r="H6" s="2170"/>
      <c r="I6" s="2170"/>
      <c r="J6" s="2170"/>
      <c r="K6" s="2170"/>
      <c r="L6" s="2170"/>
      <c r="M6" s="2170"/>
      <c r="N6" s="2170"/>
      <c r="O6" s="2170"/>
      <c r="P6" s="2170"/>
      <c r="Q6" s="2170"/>
      <c r="R6" s="2170"/>
      <c r="S6" s="2170"/>
      <c r="T6" s="2170"/>
      <c r="U6" s="2170"/>
      <c r="V6" s="2170"/>
      <c r="W6" s="2170"/>
      <c r="X6" s="2170"/>
      <c r="Y6" s="2170"/>
    </row>
    <row r="7" spans="1:26" s="2162" customFormat="1" ht="1.5" customHeight="1">
      <c r="A7" s="2171"/>
      <c r="B7" s="2172"/>
      <c r="C7" s="2172"/>
      <c r="D7" s="2172"/>
      <c r="E7" s="2172"/>
      <c r="F7" s="2172"/>
      <c r="G7" s="2172"/>
      <c r="H7" s="2172"/>
      <c r="I7" s="2172"/>
      <c r="J7" s="2172"/>
      <c r="K7" s="2172"/>
      <c r="L7" s="2172"/>
      <c r="M7" s="2172"/>
      <c r="N7" s="2172"/>
      <c r="O7" s="2172"/>
      <c r="P7" s="2172"/>
      <c r="Q7" s="2172"/>
      <c r="R7" s="2172"/>
      <c r="S7" s="2172"/>
      <c r="T7" s="2172"/>
      <c r="U7" s="2172"/>
      <c r="V7" s="2172"/>
      <c r="W7" s="2172"/>
      <c r="X7" s="2172"/>
      <c r="Y7" s="2172"/>
    </row>
    <row r="8" spans="1:26" s="2162" customFormat="1" ht="25" customHeight="1">
      <c r="A8" s="2159"/>
      <c r="B8" s="2161"/>
      <c r="C8" s="2161"/>
      <c r="D8" s="2161"/>
      <c r="E8" s="2161"/>
      <c r="F8" s="2161"/>
      <c r="G8" s="2161"/>
      <c r="H8" s="2161"/>
      <c r="I8" s="2161"/>
      <c r="J8" s="2161"/>
      <c r="K8" s="2161"/>
      <c r="L8" s="2161"/>
      <c r="M8" s="2161"/>
      <c r="N8" s="2161"/>
      <c r="O8" s="2161"/>
      <c r="P8" s="2161"/>
      <c r="Q8" s="2161"/>
      <c r="R8" s="2161"/>
      <c r="S8" s="2161"/>
      <c r="T8" s="2161"/>
      <c r="U8" s="2161"/>
      <c r="V8" s="2161"/>
      <c r="W8" s="2161"/>
      <c r="X8" s="2161"/>
      <c r="Y8" s="2161"/>
    </row>
    <row r="9" spans="1:26" s="2174" customFormat="1" ht="16" thickBot="1">
      <c r="A9" s="2173" t="s">
        <v>289</v>
      </c>
      <c r="D9" s="2175">
        <v>1</v>
      </c>
      <c r="E9" s="2175"/>
      <c r="F9" s="2175">
        <v>2</v>
      </c>
      <c r="G9" s="2175"/>
      <c r="H9" s="2175">
        <v>3</v>
      </c>
      <c r="I9" s="2175"/>
      <c r="J9" s="2175">
        <v>4</v>
      </c>
      <c r="L9" s="2965" t="s">
        <v>290</v>
      </c>
      <c r="M9" s="2965"/>
      <c r="N9" s="2966"/>
      <c r="O9" s="2175">
        <v>5</v>
      </c>
      <c r="Q9" s="2175">
        <v>6</v>
      </c>
      <c r="R9" s="2175"/>
      <c r="S9" s="2175">
        <v>7</v>
      </c>
      <c r="U9" s="2175">
        <v>8</v>
      </c>
      <c r="V9" s="2176"/>
      <c r="W9" s="2965" t="s">
        <v>290</v>
      </c>
      <c r="X9" s="2965"/>
      <c r="Y9" s="2966"/>
    </row>
    <row r="10" spans="1:26" ht="14" thickBot="1">
      <c r="A10" s="2967" t="s">
        <v>291</v>
      </c>
      <c r="B10" s="2968" t="s">
        <v>292</v>
      </c>
      <c r="C10" s="2969" t="s">
        <v>293</v>
      </c>
      <c r="D10" s="2969" t="s">
        <v>294</v>
      </c>
      <c r="E10" s="2969" t="s">
        <v>295</v>
      </c>
      <c r="F10" s="2971" t="s">
        <v>296</v>
      </c>
      <c r="G10" s="2971" t="s">
        <v>200</v>
      </c>
      <c r="H10" s="2972" t="s">
        <v>294</v>
      </c>
      <c r="I10" s="2972" t="s">
        <v>295</v>
      </c>
      <c r="J10" s="2968" t="s">
        <v>297</v>
      </c>
      <c r="K10" s="2968" t="s">
        <v>200</v>
      </c>
      <c r="L10" s="2981" t="s">
        <v>295</v>
      </c>
      <c r="M10" s="2981" t="s">
        <v>199</v>
      </c>
      <c r="N10" s="2983" t="s">
        <v>200</v>
      </c>
      <c r="O10" s="2972" t="s">
        <v>294</v>
      </c>
      <c r="P10" s="2972" t="s">
        <v>295</v>
      </c>
      <c r="Q10" s="3206" t="s">
        <v>298</v>
      </c>
      <c r="R10" s="3206" t="s">
        <v>200</v>
      </c>
      <c r="S10" s="3207" t="s">
        <v>294</v>
      </c>
      <c r="T10" s="3207" t="s">
        <v>295</v>
      </c>
      <c r="U10" s="3206" t="s">
        <v>299</v>
      </c>
      <c r="V10" s="2968" t="s">
        <v>200</v>
      </c>
      <c r="W10" s="2968" t="s">
        <v>295</v>
      </c>
      <c r="X10" s="2968" t="s">
        <v>199</v>
      </c>
      <c r="Y10" s="2968" t="s">
        <v>200</v>
      </c>
    </row>
    <row r="11" spans="1:26" ht="13">
      <c r="A11" s="2967"/>
      <c r="B11" s="2968"/>
      <c r="C11" s="2970"/>
      <c r="D11" s="2970"/>
      <c r="E11" s="2970"/>
      <c r="F11" s="2968"/>
      <c r="G11" s="2968"/>
      <c r="H11" s="2970"/>
      <c r="I11" s="2970"/>
      <c r="J11" s="2968"/>
      <c r="K11" s="2968"/>
      <c r="L11" s="2982"/>
      <c r="M11" s="2982"/>
      <c r="N11" s="2970"/>
      <c r="O11" s="2970"/>
      <c r="P11" s="2970"/>
      <c r="Q11" s="3206"/>
      <c r="R11" s="3206"/>
      <c r="S11" s="3208"/>
      <c r="T11" s="3208"/>
      <c r="U11" s="3206"/>
      <c r="V11" s="2968"/>
      <c r="W11" s="2968"/>
      <c r="X11" s="2968"/>
      <c r="Y11" s="2968"/>
    </row>
    <row r="12" spans="1:26" ht="13">
      <c r="A12" s="2178" t="s">
        <v>300</v>
      </c>
      <c r="B12" s="2179" t="s">
        <v>246</v>
      </c>
      <c r="C12" s="2178">
        <v>90</v>
      </c>
      <c r="D12" s="2180">
        <v>-180</v>
      </c>
      <c r="E12" s="2180">
        <v>-2</v>
      </c>
      <c r="F12" s="2181">
        <v>-16323.89</v>
      </c>
      <c r="G12" s="2182">
        <v>-1.2120861822317863E-4</v>
      </c>
      <c r="H12" s="2183">
        <v>0</v>
      </c>
      <c r="I12" s="2183">
        <v>0</v>
      </c>
      <c r="J12" s="2181">
        <v>0</v>
      </c>
      <c r="K12" s="1266">
        <v>0</v>
      </c>
      <c r="L12" s="2184">
        <v>2</v>
      </c>
      <c r="M12" s="2181">
        <v>16323.89</v>
      </c>
      <c r="N12" s="1266">
        <v>4.5033624169356929E-3</v>
      </c>
      <c r="O12" s="2183">
        <v>282420</v>
      </c>
      <c r="P12" s="2185">
        <v>3138</v>
      </c>
      <c r="Q12" s="3209">
        <v>25612189.539999999</v>
      </c>
      <c r="R12" s="3210">
        <v>1.1230861934532026E-2</v>
      </c>
      <c r="S12" s="3211">
        <v>338310</v>
      </c>
      <c r="T12" s="3211">
        <v>3759</v>
      </c>
      <c r="U12" s="3209">
        <v>30680759.02</v>
      </c>
      <c r="V12" s="1266">
        <v>1.5452677503641444E-2</v>
      </c>
      <c r="W12" s="2183">
        <v>621</v>
      </c>
      <c r="X12" s="2186">
        <v>5068569.4800000004</v>
      </c>
      <c r="Y12" s="1266">
        <v>-1.717850289965147E-2</v>
      </c>
      <c r="Z12" s="2193">
        <f>(U12-Q12)/Q12</f>
        <v>0.19789676599433759</v>
      </c>
    </row>
    <row r="13" spans="1:26" ht="13">
      <c r="A13" s="2178" t="s">
        <v>301</v>
      </c>
      <c r="B13" s="2179" t="s">
        <v>247</v>
      </c>
      <c r="C13" s="2178">
        <v>90</v>
      </c>
      <c r="D13" s="2180">
        <v>30600</v>
      </c>
      <c r="E13" s="2180">
        <v>340</v>
      </c>
      <c r="F13" s="2181">
        <v>3548382.17</v>
      </c>
      <c r="G13" s="2182">
        <v>2.6347549496686398E-2</v>
      </c>
      <c r="H13" s="2183">
        <v>0</v>
      </c>
      <c r="I13" s="2183">
        <v>0</v>
      </c>
      <c r="J13" s="2181">
        <v>0</v>
      </c>
      <c r="K13" s="1266">
        <v>0</v>
      </c>
      <c r="L13" s="2184">
        <v>-340</v>
      </c>
      <c r="M13" s="2181">
        <v>-3548382.17</v>
      </c>
      <c r="N13" s="1266">
        <v>-0.97891194472045073</v>
      </c>
      <c r="O13" s="2183">
        <v>686250</v>
      </c>
      <c r="P13" s="2185">
        <v>7625</v>
      </c>
      <c r="Q13" s="3209">
        <v>79577688.060000002</v>
      </c>
      <c r="R13" s="3210">
        <v>3.4894557775911175E-2</v>
      </c>
      <c r="S13" s="3211">
        <v>160468</v>
      </c>
      <c r="T13" s="3211">
        <v>1783</v>
      </c>
      <c r="U13" s="3209">
        <v>18607901.34</v>
      </c>
      <c r="V13" s="1266">
        <v>9.372059479987321E-3</v>
      </c>
      <c r="W13" s="2183">
        <v>-5842</v>
      </c>
      <c r="X13" s="2186">
        <v>-60969786.719999999</v>
      </c>
      <c r="Y13" s="1266">
        <v>0.20664009087642052</v>
      </c>
    </row>
    <row r="14" spans="1:26" ht="13">
      <c r="A14" s="2178" t="s">
        <v>302</v>
      </c>
      <c r="B14" s="2179" t="s">
        <v>248</v>
      </c>
      <c r="C14" s="2178">
        <v>48</v>
      </c>
      <c r="D14" s="2180">
        <v>7536</v>
      </c>
      <c r="E14" s="2180">
        <v>157</v>
      </c>
      <c r="F14" s="2181">
        <v>1942279.79</v>
      </c>
      <c r="G14" s="2182">
        <v>1.442187184235532E-2</v>
      </c>
      <c r="H14" s="2183">
        <v>0</v>
      </c>
      <c r="I14" s="2183">
        <v>0</v>
      </c>
      <c r="J14" s="2181">
        <v>0</v>
      </c>
      <c r="K14" s="1266">
        <v>0</v>
      </c>
      <c r="L14" s="2184">
        <v>-157</v>
      </c>
      <c r="M14" s="2181">
        <v>-1942279.79</v>
      </c>
      <c r="N14" s="1266">
        <v>-0.53582753923603688</v>
      </c>
      <c r="O14" s="2183">
        <v>143328</v>
      </c>
      <c r="P14" s="2185">
        <v>2986</v>
      </c>
      <c r="Q14" s="3209">
        <v>36940428.730000004</v>
      </c>
      <c r="R14" s="3210">
        <v>1.6198258029487093E-2</v>
      </c>
      <c r="S14" s="3211">
        <v>31824</v>
      </c>
      <c r="T14" s="3211">
        <v>663</v>
      </c>
      <c r="U14" s="3209">
        <v>8202111.0299999993</v>
      </c>
      <c r="V14" s="1266">
        <v>4.1310769565064808E-3</v>
      </c>
      <c r="W14" s="2183">
        <v>-2323</v>
      </c>
      <c r="X14" s="2186">
        <v>-28738317.700000003</v>
      </c>
      <c r="Y14" s="1266">
        <v>9.7400514265132479E-2</v>
      </c>
    </row>
    <row r="15" spans="1:26" ht="13">
      <c r="A15" s="2178" t="s">
        <v>303</v>
      </c>
      <c r="B15" s="2179" t="s">
        <v>249</v>
      </c>
      <c r="C15" s="2178">
        <v>48</v>
      </c>
      <c r="D15" s="2180">
        <v>24432</v>
      </c>
      <c r="E15" s="2180">
        <v>509</v>
      </c>
      <c r="F15" s="2181">
        <v>3688641.21</v>
      </c>
      <c r="G15" s="2182">
        <v>2.7389004960531694E-2</v>
      </c>
      <c r="H15" s="2183">
        <v>49296</v>
      </c>
      <c r="I15" s="2183">
        <v>1027</v>
      </c>
      <c r="J15" s="2181">
        <v>7357932.0199999996</v>
      </c>
      <c r="K15" s="1266">
        <v>5.3202379421368642E-2</v>
      </c>
      <c r="L15" s="2184">
        <v>518</v>
      </c>
      <c r="M15" s="2181">
        <v>3669290.8099999996</v>
      </c>
      <c r="N15" s="1266">
        <v>1.0122676843914975</v>
      </c>
      <c r="O15" s="2183">
        <v>483935</v>
      </c>
      <c r="P15" s="2185">
        <v>10082</v>
      </c>
      <c r="Q15" s="3209">
        <v>73062480.629999995</v>
      </c>
      <c r="R15" s="3210">
        <v>3.2037660476799304E-2</v>
      </c>
      <c r="S15" s="3211">
        <v>525934</v>
      </c>
      <c r="T15" s="3211">
        <v>10957</v>
      </c>
      <c r="U15" s="3209">
        <v>79318737.980000004</v>
      </c>
      <c r="V15" s="1266">
        <v>3.9949692157282765E-2</v>
      </c>
      <c r="W15" s="2183">
        <v>875</v>
      </c>
      <c r="X15" s="2186">
        <v>6256257.3500000089</v>
      </c>
      <c r="Y15" s="1266">
        <v>-2.12038397524228E-2</v>
      </c>
    </row>
    <row r="16" spans="1:26" ht="13">
      <c r="A16" s="2178" t="s">
        <v>304</v>
      </c>
      <c r="B16" s="2179" t="s">
        <v>250</v>
      </c>
      <c r="C16" s="2178">
        <v>116</v>
      </c>
      <c r="D16" s="2180">
        <v>25868</v>
      </c>
      <c r="E16" s="2180">
        <v>223</v>
      </c>
      <c r="F16" s="2181">
        <v>2722319.73</v>
      </c>
      <c r="G16" s="2182">
        <v>2.0213846873202206E-2</v>
      </c>
      <c r="H16" s="2183">
        <v>49648</v>
      </c>
      <c r="I16" s="2183">
        <v>428</v>
      </c>
      <c r="J16" s="2181">
        <v>5634045.9500000002</v>
      </c>
      <c r="K16" s="1266">
        <v>4.073762158913305E-2</v>
      </c>
      <c r="L16" s="2184">
        <v>205</v>
      </c>
      <c r="M16" s="2181">
        <v>2911726.22</v>
      </c>
      <c r="N16" s="1266">
        <v>0.80327412323620351</v>
      </c>
      <c r="O16" s="2183">
        <v>496480</v>
      </c>
      <c r="P16" s="2185">
        <v>4280</v>
      </c>
      <c r="Q16" s="3209">
        <v>52249006.649999999</v>
      </c>
      <c r="R16" s="3210">
        <v>2.2911019730904106E-2</v>
      </c>
      <c r="S16" s="3211">
        <v>539400</v>
      </c>
      <c r="T16" s="3211">
        <v>4650</v>
      </c>
      <c r="U16" s="3209">
        <v>60299560.789999999</v>
      </c>
      <c r="V16" s="1266">
        <v>3.0370489396682885E-2</v>
      </c>
      <c r="W16" s="2183">
        <v>370</v>
      </c>
      <c r="X16" s="2186">
        <v>8050554.1400000006</v>
      </c>
      <c r="Y16" s="1266">
        <v>-2.7285108388765963E-2</v>
      </c>
    </row>
    <row r="17" spans="1:25" ht="13">
      <c r="A17" s="2178" t="s">
        <v>305</v>
      </c>
      <c r="B17" s="2179" t="s">
        <v>251</v>
      </c>
      <c r="C17" s="2178">
        <v>60</v>
      </c>
      <c r="D17" s="2180">
        <v>9900</v>
      </c>
      <c r="E17" s="2180">
        <v>165</v>
      </c>
      <c r="F17" s="2181">
        <v>1779107.3</v>
      </c>
      <c r="G17" s="2182">
        <v>1.3210278769568415E-2</v>
      </c>
      <c r="H17" s="2183">
        <v>24540</v>
      </c>
      <c r="I17" s="2183">
        <v>409</v>
      </c>
      <c r="J17" s="2181">
        <v>4747661.1399999997</v>
      </c>
      <c r="K17" s="1266">
        <v>3.4328513588844978E-2</v>
      </c>
      <c r="L17" s="2184">
        <v>244</v>
      </c>
      <c r="M17" s="2181">
        <v>2968553.84</v>
      </c>
      <c r="N17" s="1266">
        <v>0.8189514751512128</v>
      </c>
      <c r="O17" s="2183">
        <v>232438</v>
      </c>
      <c r="P17" s="2185">
        <v>3874</v>
      </c>
      <c r="Q17" s="3209">
        <v>41770922.940000005</v>
      </c>
      <c r="R17" s="3210">
        <v>1.8316414052943819E-2</v>
      </c>
      <c r="S17" s="3211">
        <v>269080</v>
      </c>
      <c r="T17" s="3211">
        <v>4485</v>
      </c>
      <c r="U17" s="3209">
        <v>51425538.269999996</v>
      </c>
      <c r="V17" s="1266">
        <v>2.5900997358620143E-2</v>
      </c>
      <c r="W17" s="2183">
        <v>611</v>
      </c>
      <c r="X17" s="2186">
        <v>9654615.3299999908</v>
      </c>
      <c r="Y17" s="1266">
        <v>-3.2721626505438445E-2</v>
      </c>
    </row>
    <row r="18" spans="1:25" ht="13">
      <c r="A18" s="2178" t="s">
        <v>306</v>
      </c>
      <c r="B18" s="2179" t="s">
        <v>252</v>
      </c>
      <c r="C18" s="2178">
        <v>116</v>
      </c>
      <c r="D18" s="2180">
        <v>27028</v>
      </c>
      <c r="E18" s="2180">
        <v>233</v>
      </c>
      <c r="F18" s="2181">
        <v>2312634.5099999998</v>
      </c>
      <c r="G18" s="2182">
        <v>1.7171840377038668E-2</v>
      </c>
      <c r="H18" s="2183">
        <v>47792</v>
      </c>
      <c r="I18" s="2183">
        <v>412</v>
      </c>
      <c r="J18" s="2181">
        <v>4420557.72</v>
      </c>
      <c r="K18" s="1266">
        <v>3.1963354436305366E-2</v>
      </c>
      <c r="L18" s="2184">
        <v>179</v>
      </c>
      <c r="M18" s="2181">
        <v>2107923.21</v>
      </c>
      <c r="N18" s="1266">
        <v>0.5815245117248673</v>
      </c>
      <c r="O18" s="2183">
        <v>541256</v>
      </c>
      <c r="P18" s="2185">
        <v>4666</v>
      </c>
      <c r="Q18" s="3209">
        <v>46312243.139999993</v>
      </c>
      <c r="R18" s="3210">
        <v>2.0307768212143956E-2</v>
      </c>
      <c r="S18" s="3211">
        <v>615264</v>
      </c>
      <c r="T18" s="3211">
        <v>5304</v>
      </c>
      <c r="U18" s="3209">
        <v>55928343.530000001</v>
      </c>
      <c r="V18" s="1266">
        <v>2.8168881197449643E-2</v>
      </c>
      <c r="W18" s="2183">
        <v>638</v>
      </c>
      <c r="X18" s="2186">
        <v>9616100.390000008</v>
      </c>
      <c r="Y18" s="1266">
        <v>-3.2591090856064334E-2</v>
      </c>
    </row>
    <row r="19" spans="1:25" ht="13">
      <c r="A19" s="2178" t="s">
        <v>307</v>
      </c>
      <c r="B19" s="2179" t="s">
        <v>253</v>
      </c>
      <c r="C19" s="2178">
        <v>116</v>
      </c>
      <c r="D19" s="2180">
        <v>37932</v>
      </c>
      <c r="E19" s="2180">
        <v>327</v>
      </c>
      <c r="F19" s="2181">
        <v>4752208.1900000004</v>
      </c>
      <c r="G19" s="2182">
        <v>3.5286233135531593E-2</v>
      </c>
      <c r="H19" s="2183">
        <v>60668</v>
      </c>
      <c r="I19" s="2183">
        <v>523</v>
      </c>
      <c r="J19" s="2181">
        <v>8216864.2699999996</v>
      </c>
      <c r="K19" s="1266">
        <v>5.9412988507935041E-2</v>
      </c>
      <c r="L19" s="2184">
        <v>196</v>
      </c>
      <c r="M19" s="2181">
        <v>3464656.0799999991</v>
      </c>
      <c r="N19" s="1266">
        <v>0.95581396213033409</v>
      </c>
      <c r="O19" s="2183">
        <v>708876</v>
      </c>
      <c r="P19" s="2185">
        <v>6111</v>
      </c>
      <c r="Q19" s="3209">
        <v>88809615.370000005</v>
      </c>
      <c r="R19" s="3210">
        <v>3.8942727919518728E-2</v>
      </c>
      <c r="S19" s="3211">
        <v>771052</v>
      </c>
      <c r="T19" s="3211">
        <v>6647</v>
      </c>
      <c r="U19" s="3209">
        <v>102725599.61</v>
      </c>
      <c r="V19" s="1266">
        <v>5.1738796980438116E-2</v>
      </c>
      <c r="W19" s="2183">
        <v>536</v>
      </c>
      <c r="X19" s="2186">
        <v>13915984.239999995</v>
      </c>
      <c r="Y19" s="1266">
        <v>-4.7164348158120546E-2</v>
      </c>
    </row>
    <row r="20" spans="1:25" ht="13">
      <c r="A20" s="2178" t="s">
        <v>308</v>
      </c>
      <c r="B20" s="2179" t="s">
        <v>255</v>
      </c>
      <c r="C20" s="2178">
        <v>60</v>
      </c>
      <c r="D20" s="2180">
        <v>32280</v>
      </c>
      <c r="E20" s="2180">
        <v>538</v>
      </c>
      <c r="F20" s="2181">
        <v>5503778.4699999997</v>
      </c>
      <c r="G20" s="2182">
        <v>4.086681442690316E-2</v>
      </c>
      <c r="H20" s="2183">
        <v>0</v>
      </c>
      <c r="I20" s="2183">
        <v>0</v>
      </c>
      <c r="J20" s="2181">
        <v>0</v>
      </c>
      <c r="K20" s="1266">
        <v>0</v>
      </c>
      <c r="L20" s="2184">
        <v>-538</v>
      </c>
      <c r="M20" s="2181">
        <v>-5503778.4699999997</v>
      </c>
      <c r="N20" s="1266">
        <v>-1.5183580085958572</v>
      </c>
      <c r="O20" s="2183">
        <v>526979</v>
      </c>
      <c r="P20" s="2185">
        <v>8783</v>
      </c>
      <c r="Q20" s="3209">
        <v>89850548.140000001</v>
      </c>
      <c r="R20" s="3210">
        <v>3.9399173558605623E-2</v>
      </c>
      <c r="S20" s="3211">
        <v>73980</v>
      </c>
      <c r="T20" s="3211">
        <v>1233</v>
      </c>
      <c r="U20" s="3209">
        <v>12613678.379999999</v>
      </c>
      <c r="V20" s="1266">
        <v>6.3530078905066952E-3</v>
      </c>
      <c r="W20" s="2183">
        <v>-7550</v>
      </c>
      <c r="X20" s="2186">
        <v>-77236869.760000005</v>
      </c>
      <c r="Y20" s="1266">
        <v>0.26177283282149322</v>
      </c>
    </row>
    <row r="21" spans="1:25" ht="13">
      <c r="A21" s="2178" t="s">
        <v>309</v>
      </c>
      <c r="B21" s="2179" t="s">
        <v>256</v>
      </c>
      <c r="C21" s="2178">
        <v>60</v>
      </c>
      <c r="D21" s="2180">
        <v>17700</v>
      </c>
      <c r="E21" s="2180">
        <v>295</v>
      </c>
      <c r="F21" s="2181">
        <v>2830125.89</v>
      </c>
      <c r="G21" s="2182">
        <v>2.1014332277695065E-2</v>
      </c>
      <c r="H21" s="2183">
        <v>29880</v>
      </c>
      <c r="I21" s="2183">
        <v>498</v>
      </c>
      <c r="J21" s="2181">
        <v>4743962.1100000003</v>
      </c>
      <c r="K21" s="1266">
        <v>3.4301767324131462E-2</v>
      </c>
      <c r="L21" s="2184">
        <v>203</v>
      </c>
      <c r="M21" s="2181">
        <v>1913836.2200000002</v>
      </c>
      <c r="N21" s="1266">
        <v>0.52798065322164456</v>
      </c>
      <c r="O21" s="2183">
        <v>349918</v>
      </c>
      <c r="P21" s="2185">
        <v>5832</v>
      </c>
      <c r="Q21" s="3209">
        <v>55949827.640000008</v>
      </c>
      <c r="R21" s="3210">
        <v>2.4533817716144546E-2</v>
      </c>
      <c r="S21" s="3211">
        <v>327060</v>
      </c>
      <c r="T21" s="3211">
        <v>5451</v>
      </c>
      <c r="U21" s="3209">
        <v>52261292.320000008</v>
      </c>
      <c r="V21" s="1266">
        <v>2.6321933418206989E-2</v>
      </c>
      <c r="W21" s="2183">
        <v>-381</v>
      </c>
      <c r="X21" s="2186">
        <v>-3688535.3200000003</v>
      </c>
      <c r="Y21" s="1266">
        <v>1.2501261932012986E-2</v>
      </c>
    </row>
    <row r="22" spans="1:25" ht="13">
      <c r="A22" s="2178" t="s">
        <v>310</v>
      </c>
      <c r="B22" s="2179" t="s">
        <v>257</v>
      </c>
      <c r="C22" s="2178">
        <v>168</v>
      </c>
      <c r="D22" s="2180">
        <v>9744</v>
      </c>
      <c r="E22" s="2180">
        <v>58</v>
      </c>
      <c r="F22" s="2181">
        <v>961031.21</v>
      </c>
      <c r="G22" s="2182">
        <v>7.1358766221439503E-3</v>
      </c>
      <c r="H22" s="2183">
        <v>7728</v>
      </c>
      <c r="I22" s="2183">
        <v>46</v>
      </c>
      <c r="J22" s="2181">
        <v>762197.19</v>
      </c>
      <c r="K22" s="1266">
        <v>5.5111550346018286E-3</v>
      </c>
      <c r="L22" s="2184">
        <v>-12</v>
      </c>
      <c r="M22" s="2181">
        <v>-198834.02000000002</v>
      </c>
      <c r="N22" s="1266">
        <v>-5.4853448098231485E-2</v>
      </c>
      <c r="O22" s="2183">
        <v>125832</v>
      </c>
      <c r="P22" s="2185">
        <v>749</v>
      </c>
      <c r="Q22" s="3209">
        <v>12410558.380000003</v>
      </c>
      <c r="R22" s="3210">
        <v>5.4419895448044346E-3</v>
      </c>
      <c r="S22" s="3211">
        <v>109368</v>
      </c>
      <c r="T22" s="3211">
        <v>651</v>
      </c>
      <c r="U22" s="3209">
        <v>10786747.060000001</v>
      </c>
      <c r="V22" s="1266">
        <v>5.4328552798473921E-3</v>
      </c>
      <c r="W22" s="2183">
        <v>-98</v>
      </c>
      <c r="X22" s="2186">
        <v>-1623811.3200000022</v>
      </c>
      <c r="Y22" s="1266">
        <v>5.503455675053095E-3</v>
      </c>
    </row>
    <row r="23" spans="1:25" ht="13">
      <c r="A23" s="2178" t="s">
        <v>311</v>
      </c>
      <c r="B23" s="2179" t="s">
        <v>259</v>
      </c>
      <c r="C23" s="2178">
        <v>100</v>
      </c>
      <c r="D23" s="2180">
        <v>15000</v>
      </c>
      <c r="E23" s="2180">
        <v>150</v>
      </c>
      <c r="F23" s="2181">
        <v>1860721.5</v>
      </c>
      <c r="G23" s="2182">
        <v>1.3816282878233086E-2</v>
      </c>
      <c r="H23" s="2183">
        <v>11800</v>
      </c>
      <c r="I23" s="2183">
        <v>118</v>
      </c>
      <c r="J23" s="2181">
        <v>1480310</v>
      </c>
      <c r="K23" s="1266">
        <v>1.070355285522823E-2</v>
      </c>
      <c r="L23" s="2184">
        <v>-32</v>
      </c>
      <c r="M23" s="2181">
        <v>-380411.5</v>
      </c>
      <c r="N23" s="1266">
        <v>-0.10494623843153392</v>
      </c>
      <c r="O23" s="2183">
        <v>169280</v>
      </c>
      <c r="P23" s="2185">
        <v>1693</v>
      </c>
      <c r="Q23" s="3209">
        <v>20998862.390000001</v>
      </c>
      <c r="R23" s="3210">
        <v>9.2079329616083748E-3</v>
      </c>
      <c r="S23" s="3211">
        <v>158900</v>
      </c>
      <c r="T23" s="3211">
        <v>1589</v>
      </c>
      <c r="U23" s="3209">
        <v>19919004.670000002</v>
      </c>
      <c r="V23" s="1266">
        <v>1.003241005733886E-2</v>
      </c>
      <c r="W23" s="2183">
        <v>-104</v>
      </c>
      <c r="X23" s="2186">
        <v>-1079857.7199999988</v>
      </c>
      <c r="Y23" s="1266">
        <v>3.6598766274051355E-3</v>
      </c>
    </row>
    <row r="24" spans="1:25" ht="13">
      <c r="A24" s="2178" t="s">
        <v>312</v>
      </c>
      <c r="B24" s="2179" t="s">
        <v>260</v>
      </c>
      <c r="C24" s="2178">
        <v>116</v>
      </c>
      <c r="D24" s="2180">
        <v>5104</v>
      </c>
      <c r="E24" s="2180">
        <v>44</v>
      </c>
      <c r="F24" s="2181">
        <v>747947.82</v>
      </c>
      <c r="G24" s="2182">
        <v>5.5536836970378218E-3</v>
      </c>
      <c r="H24" s="2183">
        <v>3364</v>
      </c>
      <c r="I24" s="2183">
        <v>29</v>
      </c>
      <c r="J24" s="2181">
        <v>492965.62</v>
      </c>
      <c r="K24" s="1266">
        <v>3.5644449942784651E-3</v>
      </c>
      <c r="L24" s="2184">
        <v>-15</v>
      </c>
      <c r="M24" s="2181">
        <v>-254982.19999999995</v>
      </c>
      <c r="N24" s="1266">
        <v>-7.0343359117684565E-2</v>
      </c>
      <c r="O24" s="2183">
        <v>58580</v>
      </c>
      <c r="P24" s="2185">
        <v>505</v>
      </c>
      <c r="Q24" s="3209">
        <v>8584400.959999999</v>
      </c>
      <c r="R24" s="3210">
        <v>3.7642319420545796E-3</v>
      </c>
      <c r="S24" s="3211">
        <v>40600</v>
      </c>
      <c r="T24" s="3211">
        <v>350</v>
      </c>
      <c r="U24" s="3209">
        <v>5949584.8600000003</v>
      </c>
      <c r="V24" s="1266">
        <v>2.9965691547003894E-3</v>
      </c>
      <c r="W24" s="2183">
        <v>-155</v>
      </c>
      <c r="X24" s="2186">
        <v>-2634816.0999999987</v>
      </c>
      <c r="Y24" s="1266">
        <v>8.9299744617288637E-3</v>
      </c>
    </row>
    <row r="25" spans="1:25" ht="13">
      <c r="A25" s="2178" t="s">
        <v>313</v>
      </c>
      <c r="B25" s="2179" t="s">
        <v>261</v>
      </c>
      <c r="C25" s="2178">
        <v>90</v>
      </c>
      <c r="D25" s="2180">
        <v>44460</v>
      </c>
      <c r="E25" s="2180">
        <v>494</v>
      </c>
      <c r="F25" s="2181">
        <v>4032001.86</v>
      </c>
      <c r="G25" s="2182">
        <v>2.9938536349110791E-2</v>
      </c>
      <c r="H25" s="2183">
        <v>100530</v>
      </c>
      <c r="I25" s="2183">
        <v>1117</v>
      </c>
      <c r="J25" s="2181">
        <v>9033399.5899999999</v>
      </c>
      <c r="K25" s="1266">
        <v>6.5317041683135305E-2</v>
      </c>
      <c r="L25" s="2184">
        <v>623</v>
      </c>
      <c r="M25" s="2181">
        <v>5001397.7300000004</v>
      </c>
      <c r="N25" s="1266">
        <v>1.3797634368664264</v>
      </c>
      <c r="O25" s="2183">
        <v>509400</v>
      </c>
      <c r="P25" s="2185">
        <v>5660</v>
      </c>
      <c r="Q25" s="3209">
        <v>46196620.25</v>
      </c>
      <c r="R25" s="3210">
        <v>2.0257067950378616E-2</v>
      </c>
      <c r="S25" s="3211">
        <v>542790</v>
      </c>
      <c r="T25" s="3211">
        <v>6031</v>
      </c>
      <c r="U25" s="3209">
        <v>49141207.090000004</v>
      </c>
      <c r="V25" s="1266">
        <v>2.4750470638826735E-2</v>
      </c>
      <c r="W25" s="2183">
        <v>371</v>
      </c>
      <c r="X25" s="2186">
        <v>2944586.8400000036</v>
      </c>
      <c r="Y25" s="1266">
        <v>-9.9798560064753451E-3</v>
      </c>
    </row>
    <row r="26" spans="1:25" ht="13">
      <c r="A26" s="2178" t="s">
        <v>314</v>
      </c>
      <c r="B26" s="2179" t="s">
        <v>265</v>
      </c>
      <c r="C26" s="2178">
        <v>168</v>
      </c>
      <c r="D26" s="2180">
        <v>297696</v>
      </c>
      <c r="E26" s="2180">
        <v>1772</v>
      </c>
      <c r="F26" s="2181">
        <v>21658812.960000001</v>
      </c>
      <c r="G26" s="2182">
        <v>0.16082164185349654</v>
      </c>
      <c r="H26" s="2183">
        <v>305592</v>
      </c>
      <c r="I26" s="2183">
        <v>1819</v>
      </c>
      <c r="J26" s="2181">
        <v>22046280.48</v>
      </c>
      <c r="K26" s="1266">
        <v>0.1594081836769774</v>
      </c>
      <c r="L26" s="2184">
        <v>47</v>
      </c>
      <c r="M26" s="2181">
        <v>387467.51999999955</v>
      </c>
      <c r="N26" s="1266">
        <v>0.10689282195305634</v>
      </c>
      <c r="O26" s="2183">
        <v>3737157</v>
      </c>
      <c r="P26" s="2185">
        <v>22245</v>
      </c>
      <c r="Q26" s="3209">
        <v>271896110.73000002</v>
      </c>
      <c r="R26" s="3210">
        <v>0.11922556153880713</v>
      </c>
      <c r="S26" s="3211">
        <v>4797234</v>
      </c>
      <c r="T26" s="3211">
        <v>28555</v>
      </c>
      <c r="U26" s="3209">
        <v>348834795.94000006</v>
      </c>
      <c r="V26" s="1266">
        <v>0.17569420626769724</v>
      </c>
      <c r="W26" s="2183">
        <v>6310</v>
      </c>
      <c r="X26" s="2186">
        <v>76938685.210000038</v>
      </c>
      <c r="Y26" s="1266">
        <v>-0.26076221943698347</v>
      </c>
    </row>
    <row r="27" spans="1:25" ht="13">
      <c r="A27" s="2178" t="s">
        <v>315</v>
      </c>
      <c r="B27" s="2179" t="s">
        <v>266</v>
      </c>
      <c r="C27" s="2178">
        <v>90</v>
      </c>
      <c r="D27" s="2180">
        <v>104760</v>
      </c>
      <c r="E27" s="2180">
        <v>1164</v>
      </c>
      <c r="F27" s="2181">
        <v>9500506.2899999991</v>
      </c>
      <c r="G27" s="2182">
        <v>7.0543432958168492E-2</v>
      </c>
      <c r="H27" s="2183">
        <v>0</v>
      </c>
      <c r="I27" s="2183">
        <v>0</v>
      </c>
      <c r="J27" s="2181">
        <v>0</v>
      </c>
      <c r="K27" s="1266">
        <v>0</v>
      </c>
      <c r="L27" s="2184">
        <v>-1164</v>
      </c>
      <c r="M27" s="2181">
        <v>-9500506.2899999991</v>
      </c>
      <c r="N27" s="1266">
        <v>-2.6209575639291338</v>
      </c>
      <c r="O27" s="2183">
        <v>2021219</v>
      </c>
      <c r="P27" s="2185">
        <v>22458</v>
      </c>
      <c r="Q27" s="3209">
        <v>183300915.67999998</v>
      </c>
      <c r="R27" s="3210">
        <v>8.0376856233251845E-2</v>
      </c>
      <c r="S27" s="3211">
        <v>329309</v>
      </c>
      <c r="T27" s="3211">
        <v>3659</v>
      </c>
      <c r="U27" s="3209">
        <v>29864473.420000002</v>
      </c>
      <c r="V27" s="1266">
        <v>1.5041546927652636E-2</v>
      </c>
      <c r="W27" s="2183">
        <v>-18799</v>
      </c>
      <c r="X27" s="2186">
        <v>-153436442.25999999</v>
      </c>
      <c r="Y27" s="1266">
        <v>0.52003003582691631</v>
      </c>
    </row>
    <row r="28" spans="1:25" ht="13">
      <c r="A28" s="2178" t="s">
        <v>316</v>
      </c>
      <c r="B28" s="2179" t="s">
        <v>267</v>
      </c>
      <c r="C28" s="2178">
        <v>48</v>
      </c>
      <c r="D28" s="2180">
        <v>20928</v>
      </c>
      <c r="E28" s="2180">
        <v>436</v>
      </c>
      <c r="F28" s="2181">
        <v>4167457.64</v>
      </c>
      <c r="G28" s="2182">
        <v>3.0944326508450439E-2</v>
      </c>
      <c r="H28" s="2183">
        <v>0</v>
      </c>
      <c r="I28" s="2183">
        <v>0</v>
      </c>
      <c r="J28" s="2181">
        <v>0</v>
      </c>
      <c r="K28" s="1266">
        <v>0</v>
      </c>
      <c r="L28" s="2184">
        <v>-436</v>
      </c>
      <c r="M28" s="2181">
        <v>-4167457.64</v>
      </c>
      <c r="N28" s="1266">
        <v>-1.1496997413084453</v>
      </c>
      <c r="O28" s="2183">
        <v>424030</v>
      </c>
      <c r="P28" s="2185">
        <v>8834</v>
      </c>
      <c r="Q28" s="3209">
        <v>84438410.50999999</v>
      </c>
      <c r="R28" s="3210">
        <v>3.7025968784437945E-2</v>
      </c>
      <c r="S28" s="3211">
        <v>55712</v>
      </c>
      <c r="T28" s="3211">
        <v>1161</v>
      </c>
      <c r="U28" s="3209">
        <v>11094103.359999999</v>
      </c>
      <c r="V28" s="1266">
        <v>5.5876584181764142E-3</v>
      </c>
      <c r="W28" s="2183">
        <v>-7673</v>
      </c>
      <c r="X28" s="2186">
        <v>-73344307.149999991</v>
      </c>
      <c r="Y28" s="1266">
        <v>0.24858007728231885</v>
      </c>
    </row>
    <row r="29" spans="1:25" ht="13">
      <c r="A29" s="2178" t="s">
        <v>317</v>
      </c>
      <c r="B29" s="2179" t="s">
        <v>268</v>
      </c>
      <c r="C29" s="2178">
        <v>90</v>
      </c>
      <c r="D29" s="2180">
        <v>0</v>
      </c>
      <c r="E29" s="2180">
        <v>0</v>
      </c>
      <c r="F29" s="2181">
        <v>0</v>
      </c>
      <c r="G29" s="2182">
        <v>0</v>
      </c>
      <c r="H29" s="2183">
        <v>0</v>
      </c>
      <c r="I29" s="2183">
        <v>0</v>
      </c>
      <c r="J29" s="2181">
        <v>0</v>
      </c>
      <c r="K29" s="1266">
        <v>0</v>
      </c>
      <c r="L29" s="2184">
        <v>0</v>
      </c>
      <c r="M29" s="2181">
        <v>0</v>
      </c>
      <c r="N29" s="1266">
        <v>0</v>
      </c>
      <c r="O29" s="2183">
        <v>287190</v>
      </c>
      <c r="P29" s="2185">
        <v>3191</v>
      </c>
      <c r="Q29" s="3209">
        <v>26044772.829999998</v>
      </c>
      <c r="R29" s="3210">
        <v>1.1420548302329211E-2</v>
      </c>
      <c r="S29" s="3211">
        <v>514709</v>
      </c>
      <c r="T29" s="3211">
        <v>5719</v>
      </c>
      <c r="U29" s="3209">
        <v>46678085.219999999</v>
      </c>
      <c r="V29" s="1266">
        <v>2.3509894162721149E-2</v>
      </c>
      <c r="W29" s="2183">
        <v>2528</v>
      </c>
      <c r="X29" s="2186">
        <v>20633312.390000001</v>
      </c>
      <c r="Y29" s="1266">
        <v>-6.9930858819169148E-2</v>
      </c>
    </row>
    <row r="30" spans="1:25" ht="13">
      <c r="A30" s="2178" t="s">
        <v>318</v>
      </c>
      <c r="B30" s="2179" t="s">
        <v>269</v>
      </c>
      <c r="C30" s="2178">
        <v>90</v>
      </c>
      <c r="D30" s="2180">
        <v>-1980</v>
      </c>
      <c r="E30" s="2180">
        <v>-22</v>
      </c>
      <c r="F30" s="2181">
        <v>-179562.83</v>
      </c>
      <c r="G30" s="2182">
        <v>-1.333295097464117E-3</v>
      </c>
      <c r="H30" s="2183">
        <v>0</v>
      </c>
      <c r="I30" s="2183">
        <v>0</v>
      </c>
      <c r="J30" s="2181">
        <v>0</v>
      </c>
      <c r="K30" s="1266">
        <v>0</v>
      </c>
      <c r="L30" s="2184">
        <v>22</v>
      </c>
      <c r="M30" s="2181">
        <v>179562.83</v>
      </c>
      <c r="N30" s="1266">
        <v>4.9536997621315318E-2</v>
      </c>
      <c r="O30" s="2183">
        <v>191880</v>
      </c>
      <c r="P30" s="2185">
        <v>2132</v>
      </c>
      <c r="Q30" s="3209">
        <v>17401271.020000003</v>
      </c>
      <c r="R30" s="3210">
        <v>7.6304008294869642E-3</v>
      </c>
      <c r="S30" s="3211">
        <v>0</v>
      </c>
      <c r="T30" s="3211">
        <v>0</v>
      </c>
      <c r="U30" s="3209">
        <v>0</v>
      </c>
      <c r="V30" s="1266">
        <v>0</v>
      </c>
      <c r="W30" s="2183">
        <v>-2132</v>
      </c>
      <c r="X30" s="2186">
        <v>-17401271.020000003</v>
      </c>
      <c r="Y30" s="1266">
        <v>5.897675583894553E-2</v>
      </c>
    </row>
    <row r="31" spans="1:25" ht="13">
      <c r="A31" s="2178" t="s">
        <v>319</v>
      </c>
      <c r="B31" s="2179" t="s">
        <v>270</v>
      </c>
      <c r="C31" s="2178">
        <v>60</v>
      </c>
      <c r="D31" s="2180">
        <v>99360</v>
      </c>
      <c r="E31" s="2180">
        <v>1656</v>
      </c>
      <c r="F31" s="2181">
        <v>14408919.01</v>
      </c>
      <c r="G31" s="2182">
        <v>0.10698952046918909</v>
      </c>
      <c r="H31" s="2183">
        <v>96058</v>
      </c>
      <c r="I31" s="2183">
        <v>1601</v>
      </c>
      <c r="J31" s="2181">
        <v>13794853.41</v>
      </c>
      <c r="K31" s="1266">
        <v>9.9745284841729356E-2</v>
      </c>
      <c r="L31" s="2184">
        <v>-55</v>
      </c>
      <c r="M31" s="2181">
        <v>-614065.59999999963</v>
      </c>
      <c r="N31" s="1266">
        <v>-0.16940569585883417</v>
      </c>
      <c r="O31" s="2183">
        <v>1679880</v>
      </c>
      <c r="P31" s="2185">
        <v>27998</v>
      </c>
      <c r="Q31" s="3209">
        <v>243611663.25000003</v>
      </c>
      <c r="R31" s="3210">
        <v>0.10682292317607377</v>
      </c>
      <c r="S31" s="3211">
        <v>1557536</v>
      </c>
      <c r="T31" s="3211">
        <v>25959</v>
      </c>
      <c r="U31" s="3209">
        <v>225737435.46000001</v>
      </c>
      <c r="V31" s="1266">
        <v>0.11369496394755278</v>
      </c>
      <c r="W31" s="2183">
        <v>-2039</v>
      </c>
      <c r="X31" s="2186">
        <v>-17874227.790000021</v>
      </c>
      <c r="Y31" s="1266">
        <v>6.0579710928525383E-2</v>
      </c>
    </row>
    <row r="32" spans="1:25" ht="13">
      <c r="A32" s="2178" t="s">
        <v>320</v>
      </c>
      <c r="B32" s="2179" t="s">
        <v>271</v>
      </c>
      <c r="C32" s="2178">
        <v>48</v>
      </c>
      <c r="D32" s="2180">
        <v>33024</v>
      </c>
      <c r="E32" s="2180">
        <v>688</v>
      </c>
      <c r="F32" s="2181">
        <v>9473085.7899999991</v>
      </c>
      <c r="G32" s="2182">
        <v>7.0339829471745302E-2</v>
      </c>
      <c r="H32" s="2183">
        <v>50112</v>
      </c>
      <c r="I32" s="2183">
        <v>1044</v>
      </c>
      <c r="J32" s="2181">
        <v>14169334.42</v>
      </c>
      <c r="K32" s="1266">
        <v>0.10245301314445936</v>
      </c>
      <c r="L32" s="2184">
        <v>356</v>
      </c>
      <c r="M32" s="2181">
        <v>4696248.6300000008</v>
      </c>
      <c r="N32" s="1266">
        <v>1.2955802557434373</v>
      </c>
      <c r="O32" s="2183">
        <v>532464</v>
      </c>
      <c r="P32" s="2185">
        <v>11093</v>
      </c>
      <c r="Q32" s="3209">
        <v>152739740.23999998</v>
      </c>
      <c r="R32" s="3210">
        <v>6.697588005401453E-2</v>
      </c>
      <c r="S32" s="3211">
        <v>564895</v>
      </c>
      <c r="T32" s="3211">
        <v>11769</v>
      </c>
      <c r="U32" s="3209">
        <v>161835361.02000001</v>
      </c>
      <c r="V32" s="1266">
        <v>8.1510031772592237E-2</v>
      </c>
      <c r="W32" s="2183">
        <v>676</v>
      </c>
      <c r="X32" s="2186">
        <v>9095620.780000031</v>
      </c>
      <c r="Y32" s="1266">
        <v>-3.0827070351881744E-2</v>
      </c>
    </row>
    <row r="33" spans="1:26" ht="13">
      <c r="A33" s="2178" t="s">
        <v>321</v>
      </c>
      <c r="B33" s="2179" t="s">
        <v>272</v>
      </c>
      <c r="C33" s="2178">
        <v>60</v>
      </c>
      <c r="D33" s="2180">
        <v>127920</v>
      </c>
      <c r="E33" s="2180">
        <v>2132</v>
      </c>
      <c r="F33" s="2181">
        <v>22631194.360000003</v>
      </c>
      <c r="G33" s="2182">
        <v>0.16804179623336069</v>
      </c>
      <c r="H33" s="2183">
        <v>107820</v>
      </c>
      <c r="I33" s="2183">
        <v>1797</v>
      </c>
      <c r="J33" s="2181">
        <v>20822383.27</v>
      </c>
      <c r="K33" s="1266">
        <v>0.15055865318903813</v>
      </c>
      <c r="L33" s="2184">
        <v>-335</v>
      </c>
      <c r="M33" s="2181">
        <v>-1808811.0900000036</v>
      </c>
      <c r="N33" s="1266">
        <v>-0.49900678588513525</v>
      </c>
      <c r="O33" s="2183">
        <v>2241899</v>
      </c>
      <c r="P33" s="2185">
        <v>37365</v>
      </c>
      <c r="Q33" s="3209">
        <v>392878518.20999998</v>
      </c>
      <c r="R33" s="3210">
        <v>0.1722759543134334</v>
      </c>
      <c r="S33" s="3211">
        <v>1898131</v>
      </c>
      <c r="T33" s="3211">
        <v>31636</v>
      </c>
      <c r="U33" s="3209">
        <v>359430604.38999999</v>
      </c>
      <c r="V33" s="1266">
        <v>0.18103089336730499</v>
      </c>
      <c r="W33" s="2183">
        <v>-5729</v>
      </c>
      <c r="X33" s="2186">
        <v>-33447913.819999993</v>
      </c>
      <c r="Y33" s="1266">
        <v>0.11336237705952533</v>
      </c>
    </row>
    <row r="34" spans="1:26" ht="13">
      <c r="A34" s="2178" t="s">
        <v>322</v>
      </c>
      <c r="B34" s="2179" t="s">
        <v>273</v>
      </c>
      <c r="C34" s="2178">
        <v>48</v>
      </c>
      <c r="D34" s="2180">
        <v>49248</v>
      </c>
      <c r="E34" s="2180">
        <v>1026</v>
      </c>
      <c r="F34" s="2181">
        <v>16350715.609999999</v>
      </c>
      <c r="G34" s="2182">
        <v>0.12140780451523854</v>
      </c>
      <c r="H34" s="2183">
        <v>55776</v>
      </c>
      <c r="I34" s="2183">
        <v>1162</v>
      </c>
      <c r="J34" s="2181">
        <v>20578060.030000001</v>
      </c>
      <c r="K34" s="1266">
        <v>0.14879204571283342</v>
      </c>
      <c r="L34" s="2184">
        <v>136</v>
      </c>
      <c r="M34" s="2181">
        <v>4227344.4200000018</v>
      </c>
      <c r="N34" s="1266">
        <v>1.166221040724412</v>
      </c>
      <c r="O34" s="2183">
        <v>692399</v>
      </c>
      <c r="P34" s="2185">
        <v>14425</v>
      </c>
      <c r="Q34" s="3209">
        <v>229881805.08999997</v>
      </c>
      <c r="R34" s="3210">
        <v>0.10080242496232876</v>
      </c>
      <c r="S34" s="3211">
        <v>678320</v>
      </c>
      <c r="T34" s="3211">
        <v>14132</v>
      </c>
      <c r="U34" s="3209">
        <v>244130636.97000003</v>
      </c>
      <c r="V34" s="1266">
        <v>0.1229588876662666</v>
      </c>
      <c r="W34" s="2183">
        <v>-293</v>
      </c>
      <c r="X34" s="2186">
        <v>14248831.880000055</v>
      </c>
      <c r="Y34" s="1266">
        <v>-4.829244242050465E-2</v>
      </c>
    </row>
    <row r="35" spans="1:26" ht="12.5" customHeight="1">
      <c r="A35" s="2973" t="s">
        <v>323</v>
      </c>
      <c r="B35" s="2974"/>
      <c r="C35" s="2977"/>
      <c r="D35" s="2978">
        <v>1018360</v>
      </c>
      <c r="E35" s="2978">
        <v>12383</v>
      </c>
      <c r="F35" s="2980">
        <v>134675984.59</v>
      </c>
      <c r="G35" s="2987">
        <v>1</v>
      </c>
      <c r="H35" s="2978">
        <v>1000604</v>
      </c>
      <c r="I35" s="2978">
        <v>12030</v>
      </c>
      <c r="J35" s="2980">
        <v>138300807.22</v>
      </c>
      <c r="K35" s="2987">
        <v>1</v>
      </c>
      <c r="L35" s="2988">
        <v>-353</v>
      </c>
      <c r="M35" s="2980">
        <v>3624822.6300000013</v>
      </c>
      <c r="N35" s="2986">
        <v>1</v>
      </c>
      <c r="O35" s="2978">
        <v>17123090</v>
      </c>
      <c r="P35" s="2978">
        <v>215725</v>
      </c>
      <c r="Q35" s="3212">
        <v>2280518600.3800001</v>
      </c>
      <c r="R35" s="3213">
        <v>1</v>
      </c>
      <c r="S35" s="3214">
        <v>14899876</v>
      </c>
      <c r="T35" s="3214">
        <v>176143</v>
      </c>
      <c r="U35" s="3212">
        <v>1985465561.7300003</v>
      </c>
      <c r="V35" s="2986">
        <v>0.99999999999999978</v>
      </c>
      <c r="W35" s="2988">
        <v>-39582</v>
      </c>
      <c r="X35" s="2980">
        <v>-295053038.64999992</v>
      </c>
      <c r="Y35" s="2986">
        <v>1</v>
      </c>
    </row>
    <row r="36" spans="1:26" ht="12.5" customHeight="1">
      <c r="A36" s="2975"/>
      <c r="B36" s="2976"/>
      <c r="C36" s="2969"/>
      <c r="D36" s="2979"/>
      <c r="E36" s="2979"/>
      <c r="F36" s="2980"/>
      <c r="G36" s="2968"/>
      <c r="H36" s="2979"/>
      <c r="I36" s="2979"/>
      <c r="J36" s="2980"/>
      <c r="K36" s="2968"/>
      <c r="L36" s="2988"/>
      <c r="M36" s="2980"/>
      <c r="N36" s="2986"/>
      <c r="O36" s="2979"/>
      <c r="P36" s="2979"/>
      <c r="Q36" s="3212"/>
      <c r="R36" s="3213"/>
      <c r="S36" s="3215"/>
      <c r="T36" s="3215"/>
      <c r="U36" s="3212"/>
      <c r="V36" s="2986"/>
      <c r="W36" s="2988"/>
      <c r="X36" s="2980"/>
      <c r="Y36" s="2986"/>
    </row>
    <row r="37" spans="1:26" s="2188" customFormat="1">
      <c r="D37" s="2189">
        <v>0</v>
      </c>
      <c r="E37" s="2189"/>
      <c r="F37" s="2188">
        <v>-4.8275589942932129E-3</v>
      </c>
      <c r="G37" s="2189"/>
      <c r="H37" s="2189">
        <v>0</v>
      </c>
      <c r="I37" s="2189"/>
      <c r="J37" s="2190">
        <v>-176892</v>
      </c>
      <c r="K37" s="2189"/>
      <c r="L37" s="2189"/>
      <c r="M37" s="2189"/>
      <c r="N37" s="2189"/>
      <c r="O37" s="2189">
        <v>0</v>
      </c>
      <c r="P37" s="2189"/>
      <c r="Q37" s="3216">
        <v>-9.307861328125E-4</v>
      </c>
      <c r="R37" s="3217"/>
      <c r="S37" s="3217">
        <v>0</v>
      </c>
      <c r="T37" s="3217"/>
      <c r="U37" s="3216">
        <v>-176891.99999952316</v>
      </c>
      <c r="V37" s="2191"/>
      <c r="W37" s="2189"/>
      <c r="X37" s="2189">
        <f>+X13+X14+X20+X27+X28</f>
        <v>-393725723.58999997</v>
      </c>
      <c r="Y37" s="2192"/>
    </row>
    <row r="38" spans="1:26" s="2193" customFormat="1">
      <c r="F38" s="2194"/>
      <c r="J38" s="2194"/>
      <c r="Q38" s="2194"/>
      <c r="U38" s="2194"/>
      <c r="V38" s="2195"/>
      <c r="X38" s="2193">
        <f>+X35-X37</f>
        <v>98672684.940000057</v>
      </c>
    </row>
    <row r="39" spans="1:26">
      <c r="F39" s="2193"/>
      <c r="U39" s="2195"/>
      <c r="V39" s="2195"/>
    </row>
    <row r="40" spans="1:26">
      <c r="F40" s="2193"/>
      <c r="J40" s="2193"/>
      <c r="L40" s="2193"/>
      <c r="M40" s="2193"/>
      <c r="Q40" s="2193"/>
      <c r="U40" s="2193"/>
      <c r="V40" s="2195"/>
    </row>
    <row r="41" spans="1:26" ht="16" thickBot="1">
      <c r="A41" s="2173" t="s">
        <v>324</v>
      </c>
      <c r="D41" s="2174"/>
      <c r="E41" s="2175">
        <v>9</v>
      </c>
      <c r="F41" s="2175">
        <v>10</v>
      </c>
      <c r="G41" s="2175"/>
      <c r="H41" s="2175">
        <v>11</v>
      </c>
      <c r="I41" s="2175"/>
      <c r="J41" s="2175">
        <v>12</v>
      </c>
      <c r="K41" s="2174"/>
      <c r="L41" s="2965" t="s">
        <v>290</v>
      </c>
      <c r="M41" s="2965"/>
      <c r="N41" s="2966"/>
      <c r="O41" s="2174"/>
      <c r="P41" s="2175">
        <v>13</v>
      </c>
      <c r="Q41" s="2175">
        <v>14</v>
      </c>
      <c r="R41" s="2175"/>
      <c r="S41" s="2175">
        <v>15</v>
      </c>
      <c r="T41" s="2175"/>
      <c r="U41" s="2175">
        <v>16</v>
      </c>
      <c r="V41" s="2176"/>
      <c r="W41" s="2965" t="s">
        <v>290</v>
      </c>
      <c r="X41" s="2965"/>
      <c r="Y41" s="2966"/>
    </row>
    <row r="42" spans="1:26" ht="13.5" customHeight="1" thickBot="1">
      <c r="A42" s="2967" t="s">
        <v>291</v>
      </c>
      <c r="B42" s="2968" t="s">
        <v>292</v>
      </c>
      <c r="C42" s="2972" t="s">
        <v>293</v>
      </c>
      <c r="D42" s="2972" t="s">
        <v>294</v>
      </c>
      <c r="E42" s="2972" t="s">
        <v>295</v>
      </c>
      <c r="F42" s="2968" t="s">
        <v>325</v>
      </c>
      <c r="G42" s="2968" t="s">
        <v>200</v>
      </c>
      <c r="H42" s="2972" t="s">
        <v>294</v>
      </c>
      <c r="I42" s="2972" t="s">
        <v>295</v>
      </c>
      <c r="J42" s="2968" t="s">
        <v>297</v>
      </c>
      <c r="K42" s="2968" t="s">
        <v>200</v>
      </c>
      <c r="L42" s="2981" t="s">
        <v>295</v>
      </c>
      <c r="M42" s="2981" t="s">
        <v>199</v>
      </c>
      <c r="N42" s="2981" t="s">
        <v>200</v>
      </c>
      <c r="O42" s="2969" t="s">
        <v>294</v>
      </c>
      <c r="P42" s="2969" t="s">
        <v>295</v>
      </c>
      <c r="Q42" s="2969" t="s">
        <v>326</v>
      </c>
      <c r="R42" s="2968" t="s">
        <v>200</v>
      </c>
      <c r="S42" s="2972" t="s">
        <v>294</v>
      </c>
      <c r="T42" s="2972" t="s">
        <v>295</v>
      </c>
      <c r="U42" s="2968" t="s">
        <v>299</v>
      </c>
      <c r="V42" s="2968" t="s">
        <v>200</v>
      </c>
      <c r="W42" s="2968" t="s">
        <v>295</v>
      </c>
      <c r="X42" s="2968" t="s">
        <v>199</v>
      </c>
      <c r="Y42" s="2968" t="s">
        <v>200</v>
      </c>
    </row>
    <row r="43" spans="1:26" ht="13">
      <c r="A43" s="2967"/>
      <c r="B43" s="2968"/>
      <c r="C43" s="2970"/>
      <c r="D43" s="2970"/>
      <c r="E43" s="2970"/>
      <c r="F43" s="2968"/>
      <c r="G43" s="2968"/>
      <c r="H43" s="2970"/>
      <c r="I43" s="2970"/>
      <c r="J43" s="2968"/>
      <c r="K43" s="2968"/>
      <c r="L43" s="2982"/>
      <c r="M43" s="2982"/>
      <c r="N43" s="2982"/>
      <c r="O43" s="2970"/>
      <c r="P43" s="2970"/>
      <c r="Q43" s="2970"/>
      <c r="R43" s="2968"/>
      <c r="S43" s="2970"/>
      <c r="T43" s="2970"/>
      <c r="U43" s="2968"/>
      <c r="V43" s="2968"/>
      <c r="W43" s="2968"/>
      <c r="X43" s="2968"/>
      <c r="Y43" s="2968"/>
    </row>
    <row r="44" spans="1:26" ht="13">
      <c r="A44" s="2178" t="s">
        <v>300</v>
      </c>
      <c r="B44" s="2179" t="s">
        <v>246</v>
      </c>
      <c r="C44" s="2178">
        <v>90</v>
      </c>
      <c r="D44" s="2180">
        <v>0</v>
      </c>
      <c r="E44" s="2180">
        <v>0</v>
      </c>
      <c r="F44" s="2181">
        <v>0</v>
      </c>
      <c r="G44" s="1266">
        <v>0</v>
      </c>
      <c r="H44" s="2183">
        <v>0</v>
      </c>
      <c r="I44" s="2183">
        <v>0</v>
      </c>
      <c r="J44" s="2181">
        <v>0</v>
      </c>
      <c r="K44" s="1266">
        <v>0</v>
      </c>
      <c r="L44" s="2181">
        <v>0</v>
      </c>
      <c r="M44" s="2181">
        <v>0</v>
      </c>
      <c r="N44" s="1266">
        <v>0</v>
      </c>
      <c r="O44" s="2183">
        <v>308970</v>
      </c>
      <c r="P44" s="2183">
        <v>3433</v>
      </c>
      <c r="Q44" s="2181">
        <v>28019964.050999999</v>
      </c>
      <c r="R44" s="1266">
        <v>1.328445458093986E-2</v>
      </c>
      <c r="S44" s="2183">
        <v>338310</v>
      </c>
      <c r="T44" s="2183">
        <v>3759</v>
      </c>
      <c r="U44" s="2181">
        <v>30680759.02</v>
      </c>
      <c r="V44" s="1266">
        <v>1.5450121545273424E-2</v>
      </c>
      <c r="W44" s="2186">
        <v>326</v>
      </c>
      <c r="X44" s="2186">
        <v>2660794.9690000005</v>
      </c>
      <c r="Y44" s="1266">
        <v>-2.1556153305026592E-2</v>
      </c>
      <c r="Z44" s="2197"/>
    </row>
    <row r="45" spans="1:26" ht="13">
      <c r="A45" s="2178" t="s">
        <v>301</v>
      </c>
      <c r="B45" s="2179" t="s">
        <v>247</v>
      </c>
      <c r="C45" s="2178">
        <v>90</v>
      </c>
      <c r="D45" s="2180">
        <v>0</v>
      </c>
      <c r="E45" s="2180">
        <v>0</v>
      </c>
      <c r="F45" s="2181">
        <v>0</v>
      </c>
      <c r="G45" s="1266">
        <v>0</v>
      </c>
      <c r="H45" s="2183">
        <v>0</v>
      </c>
      <c r="I45" s="2183">
        <v>0</v>
      </c>
      <c r="J45" s="2181">
        <v>0</v>
      </c>
      <c r="K45" s="1266">
        <v>0</v>
      </c>
      <c r="L45" s="2181">
        <v>0</v>
      </c>
      <c r="M45" s="2181">
        <v>0</v>
      </c>
      <c r="N45" s="1266">
        <v>0</v>
      </c>
      <c r="O45" s="2183">
        <v>153900</v>
      </c>
      <c r="P45" s="2183">
        <v>1710</v>
      </c>
      <c r="Q45" s="2181">
        <v>17846274.780000001</v>
      </c>
      <c r="R45" s="1266">
        <v>8.4610396473874666E-3</v>
      </c>
      <c r="S45" s="2183">
        <v>160468</v>
      </c>
      <c r="T45" s="2183">
        <v>1783</v>
      </c>
      <c r="U45" s="2181">
        <v>18607901.34</v>
      </c>
      <c r="V45" s="1266">
        <v>9.3705092894881131E-3</v>
      </c>
      <c r="W45" s="2186">
        <v>73</v>
      </c>
      <c r="X45" s="2186">
        <v>761626.55999999866</v>
      </c>
      <c r="Y45" s="1266">
        <v>-6.1702382482744398E-3</v>
      </c>
      <c r="Z45" s="2197"/>
    </row>
    <row r="46" spans="1:26" ht="13">
      <c r="A46" s="2178" t="s">
        <v>302</v>
      </c>
      <c r="B46" s="2179" t="s">
        <v>248</v>
      </c>
      <c r="C46" s="2178">
        <v>48</v>
      </c>
      <c r="D46" s="2180">
        <v>0</v>
      </c>
      <c r="E46" s="2180">
        <v>0</v>
      </c>
      <c r="F46" s="2181">
        <v>0</v>
      </c>
      <c r="G46" s="1266">
        <v>0</v>
      </c>
      <c r="H46" s="2183">
        <v>0</v>
      </c>
      <c r="I46" s="2183">
        <v>0</v>
      </c>
      <c r="J46" s="2181">
        <v>0</v>
      </c>
      <c r="K46" s="1266">
        <v>0</v>
      </c>
      <c r="L46" s="2181">
        <v>0</v>
      </c>
      <c r="M46" s="2181">
        <v>0</v>
      </c>
      <c r="N46" s="1266">
        <v>0</v>
      </c>
      <c r="O46" s="2183">
        <v>31440</v>
      </c>
      <c r="P46" s="2183">
        <v>655</v>
      </c>
      <c r="Q46" s="2181">
        <v>8103141.2399999993</v>
      </c>
      <c r="R46" s="1266">
        <v>3.8417540996766174E-3</v>
      </c>
      <c r="S46" s="2183">
        <v>31824</v>
      </c>
      <c r="T46" s="2183">
        <v>663</v>
      </c>
      <c r="U46" s="2181">
        <v>8202111.0299999993</v>
      </c>
      <c r="V46" s="1266">
        <v>4.1303936535181515E-3</v>
      </c>
      <c r="W46" s="2186">
        <v>8</v>
      </c>
      <c r="X46" s="2186">
        <v>98969.790000000037</v>
      </c>
      <c r="Y46" s="1266">
        <v>-8.0179344544088706E-4</v>
      </c>
      <c r="Z46" s="2197"/>
    </row>
    <row r="47" spans="1:26" ht="13">
      <c r="A47" s="2178" t="s">
        <v>303</v>
      </c>
      <c r="B47" s="2179" t="s">
        <v>249</v>
      </c>
      <c r="C47" s="2178">
        <v>48</v>
      </c>
      <c r="D47" s="2180">
        <v>45264</v>
      </c>
      <c r="E47" s="2180">
        <v>943</v>
      </c>
      <c r="F47" s="2181">
        <v>6628754.3759999992</v>
      </c>
      <c r="G47" s="1266">
        <v>4.0133677341006486E-2</v>
      </c>
      <c r="H47" s="2183">
        <v>49296</v>
      </c>
      <c r="I47" s="2183">
        <v>1027</v>
      </c>
      <c r="J47" s="2181">
        <v>7357932.0199999996</v>
      </c>
      <c r="K47" s="1266">
        <v>5.3134375367281085E-2</v>
      </c>
      <c r="L47" s="2181">
        <v>84</v>
      </c>
      <c r="M47" s="2181">
        <v>729177.64400000032</v>
      </c>
      <c r="N47" s="1266">
        <v>-2.7321207306416271E-2</v>
      </c>
      <c r="O47" s="2183">
        <v>547680</v>
      </c>
      <c r="P47" s="2183">
        <v>11410</v>
      </c>
      <c r="Q47" s="2181">
        <v>82481411.908799991</v>
      </c>
      <c r="R47" s="1266">
        <v>3.9104995576721327E-2</v>
      </c>
      <c r="S47" s="2183">
        <v>525934</v>
      </c>
      <c r="T47" s="2183">
        <v>10957</v>
      </c>
      <c r="U47" s="2181">
        <v>79318737.980000004</v>
      </c>
      <c r="V47" s="1266">
        <v>3.994308425713438E-2</v>
      </c>
      <c r="W47" s="2186">
        <v>-453</v>
      </c>
      <c r="X47" s="2186">
        <v>-3162673.9287999868</v>
      </c>
      <c r="Y47" s="1266">
        <v>2.5622073424411702E-2</v>
      </c>
      <c r="Z47" s="2197"/>
    </row>
    <row r="48" spans="1:26" ht="13">
      <c r="A48" s="2178" t="s">
        <v>304</v>
      </c>
      <c r="B48" s="2179" t="s">
        <v>250</v>
      </c>
      <c r="C48" s="2178">
        <v>116</v>
      </c>
      <c r="D48" s="2180">
        <v>46284</v>
      </c>
      <c r="E48" s="2180">
        <v>399</v>
      </c>
      <c r="F48" s="2181">
        <v>5149960.5108000003</v>
      </c>
      <c r="G48" s="1266">
        <v>3.1180345768686269E-2</v>
      </c>
      <c r="H48" s="2183">
        <v>49648</v>
      </c>
      <c r="I48" s="2183">
        <v>428</v>
      </c>
      <c r="J48" s="2181">
        <v>5634045.9500000002</v>
      </c>
      <c r="K48" s="1266">
        <v>4.0685550169544754E-2</v>
      </c>
      <c r="L48" s="2181">
        <v>29</v>
      </c>
      <c r="M48" s="2181">
        <v>484085.43919999991</v>
      </c>
      <c r="N48" s="1266">
        <v>-1.8137965072336698E-2</v>
      </c>
      <c r="O48" s="2183">
        <v>560048</v>
      </c>
      <c r="P48" s="2183">
        <v>4828</v>
      </c>
      <c r="Q48" s="2181">
        <v>62286441.477200001</v>
      </c>
      <c r="R48" s="1266">
        <v>2.9530423426175012E-2</v>
      </c>
      <c r="S48" s="2183">
        <v>539400</v>
      </c>
      <c r="T48" s="2183">
        <v>4650</v>
      </c>
      <c r="U48" s="2181">
        <v>60299560.789999999</v>
      </c>
      <c r="V48" s="1266">
        <v>3.036546594967857E-2</v>
      </c>
      <c r="W48" s="2186">
        <v>-178</v>
      </c>
      <c r="X48" s="2186">
        <v>-1986880.6872000024</v>
      </c>
      <c r="Y48" s="1266">
        <v>1.6096506942876676E-2</v>
      </c>
      <c r="Z48" s="2197"/>
    </row>
    <row r="49" spans="1:26" ht="13">
      <c r="A49" s="2178" t="s">
        <v>305</v>
      </c>
      <c r="B49" s="2179" t="s">
        <v>251</v>
      </c>
      <c r="C49" s="2178">
        <v>60</v>
      </c>
      <c r="D49" s="2180">
        <v>20100</v>
      </c>
      <c r="E49" s="2180">
        <v>335</v>
      </c>
      <c r="F49" s="2181">
        <v>3819072.3600000003</v>
      </c>
      <c r="G49" s="1266">
        <v>2.3122506755286688E-2</v>
      </c>
      <c r="H49" s="2183">
        <v>24540</v>
      </c>
      <c r="I49" s="2183">
        <v>409</v>
      </c>
      <c r="J49" s="2181">
        <v>4747661.1399999997</v>
      </c>
      <c r="K49" s="1266">
        <v>3.4284634384188516E-2</v>
      </c>
      <c r="L49" s="2181">
        <v>74</v>
      </c>
      <c r="M49" s="2181">
        <v>928588.77999999933</v>
      </c>
      <c r="N49" s="1266">
        <v>-3.4792847489976179E-2</v>
      </c>
      <c r="O49" s="2183">
        <v>244980</v>
      </c>
      <c r="P49" s="2183">
        <v>4083</v>
      </c>
      <c r="Q49" s="2181">
        <v>46521745.943999998</v>
      </c>
      <c r="R49" s="1266">
        <v>2.205627458672756E-2</v>
      </c>
      <c r="S49" s="2183"/>
      <c r="T49" s="2183">
        <v>4485</v>
      </c>
      <c r="U49" s="2181">
        <v>51425538.269999996</v>
      </c>
      <c r="V49" s="1266">
        <v>2.5896713190331298E-2</v>
      </c>
      <c r="W49" s="2186">
        <v>402</v>
      </c>
      <c r="X49" s="2186">
        <v>4903792.3259999976</v>
      </c>
      <c r="Y49" s="1266">
        <v>-3.9727562772338083E-2</v>
      </c>
      <c r="Z49" s="2197"/>
    </row>
    <row r="50" spans="1:26" ht="13">
      <c r="A50" s="2178" t="s">
        <v>306</v>
      </c>
      <c r="B50" s="2179" t="s">
        <v>252</v>
      </c>
      <c r="C50" s="2178">
        <v>116</v>
      </c>
      <c r="D50" s="2180">
        <v>48024</v>
      </c>
      <c r="E50" s="2180">
        <v>414</v>
      </c>
      <c r="F50" s="2181">
        <v>4344822.5256000003</v>
      </c>
      <c r="G50" s="1266">
        <v>2.6305651930278631E-2</v>
      </c>
      <c r="H50" s="2183">
        <v>47792</v>
      </c>
      <c r="I50" s="2183">
        <v>412</v>
      </c>
      <c r="J50" s="2181">
        <v>4420557.72</v>
      </c>
      <c r="K50" s="1266">
        <v>3.1922498412429237E-2</v>
      </c>
      <c r="L50" s="2181">
        <v>-2</v>
      </c>
      <c r="M50" s="2181">
        <v>75735.194399999455</v>
      </c>
      <c r="N50" s="1266">
        <v>-2.8376856635968411E-3</v>
      </c>
      <c r="O50" s="2183">
        <v>585336</v>
      </c>
      <c r="P50" s="2183">
        <v>5046</v>
      </c>
      <c r="Q50" s="2181">
        <v>52925173.002399981</v>
      </c>
      <c r="R50" s="1266">
        <v>2.5092182690137136E-2</v>
      </c>
      <c r="S50" s="2183">
        <v>615264</v>
      </c>
      <c r="T50" s="2183">
        <v>5304</v>
      </c>
      <c r="U50" s="2181">
        <v>55928343.530000001</v>
      </c>
      <c r="V50" s="1266">
        <v>2.81642219086243E-2</v>
      </c>
      <c r="W50" s="2186">
        <v>258</v>
      </c>
      <c r="X50" s="2186">
        <v>3003170.5276000202</v>
      </c>
      <c r="Y50" s="1266">
        <v>-2.4329873232740475E-2</v>
      </c>
      <c r="Z50" s="2197"/>
    </row>
    <row r="51" spans="1:26" ht="13">
      <c r="A51" s="2178" t="s">
        <v>307</v>
      </c>
      <c r="B51" s="2179" t="s">
        <v>253</v>
      </c>
      <c r="C51" s="2178">
        <v>116</v>
      </c>
      <c r="D51" s="2180">
        <v>62176</v>
      </c>
      <c r="E51" s="2180">
        <v>536</v>
      </c>
      <c r="F51" s="2181">
        <v>8236031.9232000001</v>
      </c>
      <c r="G51" s="1266">
        <v>4.9864911117041208E-2</v>
      </c>
      <c r="H51" s="2183">
        <v>60668</v>
      </c>
      <c r="I51" s="2183">
        <v>523</v>
      </c>
      <c r="J51" s="2181">
        <v>8216864.2699999996</v>
      </c>
      <c r="K51" s="1266">
        <v>5.9337045963110173E-2</v>
      </c>
      <c r="L51" s="2181">
        <v>-13</v>
      </c>
      <c r="M51" s="2181">
        <v>-19167.653200000525</v>
      </c>
      <c r="N51" s="1266">
        <v>7.1818360171051448E-4</v>
      </c>
      <c r="O51" s="2183">
        <v>752376</v>
      </c>
      <c r="P51" s="2183">
        <v>6486</v>
      </c>
      <c r="Q51" s="2181">
        <v>99614291.309600011</v>
      </c>
      <c r="R51" s="1266">
        <v>4.7227809646945847E-2</v>
      </c>
      <c r="S51" s="2183">
        <v>771052</v>
      </c>
      <c r="T51" s="2183">
        <v>6647</v>
      </c>
      <c r="U51" s="2181">
        <v>102725599.61</v>
      </c>
      <c r="V51" s="1266">
        <v>5.1730239097115806E-2</v>
      </c>
      <c r="W51" s="2186">
        <v>161</v>
      </c>
      <c r="X51" s="2186">
        <v>3111308.3003999889</v>
      </c>
      <c r="Y51" s="1266">
        <v>-2.5205940135939832E-2</v>
      </c>
      <c r="Z51" s="2197"/>
    </row>
    <row r="52" spans="1:26" ht="13">
      <c r="A52" s="2178" t="s">
        <v>308</v>
      </c>
      <c r="B52" s="2179" t="s">
        <v>255</v>
      </c>
      <c r="C52" s="2178">
        <v>60</v>
      </c>
      <c r="D52" s="2180">
        <v>0</v>
      </c>
      <c r="E52" s="2180">
        <v>0</v>
      </c>
      <c r="F52" s="2181">
        <v>0</v>
      </c>
      <c r="G52" s="1266">
        <v>0</v>
      </c>
      <c r="H52" s="2183">
        <v>0</v>
      </c>
      <c r="I52" s="2183">
        <v>0</v>
      </c>
      <c r="J52" s="2181">
        <v>0</v>
      </c>
      <c r="K52" s="1266">
        <v>0</v>
      </c>
      <c r="L52" s="2181">
        <v>0</v>
      </c>
      <c r="M52" s="2181">
        <v>0</v>
      </c>
      <c r="N52" s="1266">
        <v>0</v>
      </c>
      <c r="O52" s="2183">
        <v>115320</v>
      </c>
      <c r="P52" s="2183">
        <v>1922</v>
      </c>
      <c r="Q52" s="2181">
        <v>19662198.384</v>
      </c>
      <c r="R52" s="1266">
        <v>9.3219813172585111E-3</v>
      </c>
      <c r="S52" s="2183">
        <v>73980</v>
      </c>
      <c r="T52" s="2183">
        <v>1233</v>
      </c>
      <c r="U52" s="2181">
        <v>12613678.379999999</v>
      </c>
      <c r="V52" s="1266">
        <v>6.3519570678466078E-3</v>
      </c>
      <c r="W52" s="2186">
        <v>-689</v>
      </c>
      <c r="X52" s="2186">
        <v>-7048520.0040000007</v>
      </c>
      <c r="Y52" s="1266">
        <v>5.7102850670554858E-2</v>
      </c>
      <c r="Z52" s="2197"/>
    </row>
    <row r="53" spans="1:26" ht="13">
      <c r="A53" s="2178" t="s">
        <v>309</v>
      </c>
      <c r="B53" s="2179" t="s">
        <v>256</v>
      </c>
      <c r="C53" s="2178">
        <v>60</v>
      </c>
      <c r="D53" s="2180">
        <v>30060</v>
      </c>
      <c r="E53" s="2180">
        <v>501</v>
      </c>
      <c r="F53" s="2181">
        <v>4662224.8379999995</v>
      </c>
      <c r="G53" s="1266">
        <v>2.8227358674953299E-2</v>
      </c>
      <c r="H53" s="2183">
        <v>29880</v>
      </c>
      <c r="I53" s="2183">
        <v>498</v>
      </c>
      <c r="J53" s="2181">
        <v>4743962.1100000003</v>
      </c>
      <c r="K53" s="1266">
        <v>3.4257922306939012E-2</v>
      </c>
      <c r="L53" s="2181">
        <v>-3</v>
      </c>
      <c r="M53" s="2181">
        <v>81737.272000000812</v>
      </c>
      <c r="N53" s="1266">
        <v>-3.0625746295822468E-3</v>
      </c>
      <c r="O53" s="2183">
        <v>363840</v>
      </c>
      <c r="P53" s="2183">
        <v>6064</v>
      </c>
      <c r="Q53" s="2181">
        <v>58031677.535999998</v>
      </c>
      <c r="R53" s="1266">
        <v>2.751321104765039E-2</v>
      </c>
      <c r="S53" s="2183">
        <v>327060</v>
      </c>
      <c r="T53" s="2183">
        <v>5451</v>
      </c>
      <c r="U53" s="2181">
        <v>52261292.320000008</v>
      </c>
      <c r="V53" s="1266">
        <v>2.6317579624764598E-2</v>
      </c>
      <c r="W53" s="2186">
        <v>-613</v>
      </c>
      <c r="X53" s="2186">
        <v>-5770385.2159999907</v>
      </c>
      <c r="Y53" s="1266">
        <v>4.6748174810290977E-2</v>
      </c>
      <c r="Z53" s="2197"/>
    </row>
    <row r="54" spans="1:26" ht="13">
      <c r="A54" s="2178" t="s">
        <v>310</v>
      </c>
      <c r="B54" s="2179" t="s">
        <v>257</v>
      </c>
      <c r="C54" s="2178">
        <v>168</v>
      </c>
      <c r="D54" s="2180">
        <v>10248</v>
      </c>
      <c r="E54" s="2180">
        <v>61</v>
      </c>
      <c r="F54" s="2181">
        <v>1010739.7440000001</v>
      </c>
      <c r="G54" s="1266">
        <v>6.1195060882472353E-3</v>
      </c>
      <c r="H54" s="2183">
        <v>7728</v>
      </c>
      <c r="I54" s="2183">
        <v>46</v>
      </c>
      <c r="J54" s="2181">
        <v>762197.19</v>
      </c>
      <c r="K54" s="1266">
        <v>5.5041105961926053E-3</v>
      </c>
      <c r="L54" s="2181">
        <v>-15</v>
      </c>
      <c r="M54" s="2181">
        <v>-248542.55400000012</v>
      </c>
      <c r="N54" s="1266">
        <v>9.312521712884771E-3</v>
      </c>
      <c r="O54" s="2183">
        <v>128520</v>
      </c>
      <c r="P54" s="2183">
        <v>765</v>
      </c>
      <c r="Q54" s="2181">
        <v>12675670.560000001</v>
      </c>
      <c r="R54" s="1266">
        <v>6.0096211947590602E-3</v>
      </c>
      <c r="S54" s="2183">
        <v>109368</v>
      </c>
      <c r="T54" s="2183">
        <v>651</v>
      </c>
      <c r="U54" s="2181">
        <v>10786747.060000001</v>
      </c>
      <c r="V54" s="1266">
        <v>5.4319566555208641E-3</v>
      </c>
      <c r="W54" s="2186">
        <v>-114</v>
      </c>
      <c r="X54" s="2186">
        <v>-1888923.5</v>
      </c>
      <c r="Y54" s="1266">
        <v>1.5302916993551859E-2</v>
      </c>
      <c r="Z54" s="2197"/>
    </row>
    <row r="55" spans="1:26" ht="13">
      <c r="A55" s="2178" t="s">
        <v>311</v>
      </c>
      <c r="B55" s="2179" t="s">
        <v>259</v>
      </c>
      <c r="C55" s="2178">
        <v>100</v>
      </c>
      <c r="D55" s="2180">
        <v>15000</v>
      </c>
      <c r="E55" s="2180">
        <v>150</v>
      </c>
      <c r="F55" s="2181">
        <v>1881750</v>
      </c>
      <c r="G55" s="1266">
        <v>1.1393022437197479E-2</v>
      </c>
      <c r="H55" s="2183">
        <v>11800</v>
      </c>
      <c r="I55" s="2183">
        <v>118</v>
      </c>
      <c r="J55" s="2181">
        <v>1480310</v>
      </c>
      <c r="K55" s="1266">
        <v>1.0689871418510315E-2</v>
      </c>
      <c r="L55" s="2181">
        <v>-32</v>
      </c>
      <c r="M55" s="2181">
        <v>-401440</v>
      </c>
      <c r="N55" s="1266">
        <v>1.5041362761647893E-2</v>
      </c>
      <c r="O55" s="2183">
        <v>178200</v>
      </c>
      <c r="P55" s="2183">
        <v>1782</v>
      </c>
      <c r="Q55" s="2181">
        <v>22333740.93</v>
      </c>
      <c r="R55" s="1266">
        <v>1.0588577717910169E-2</v>
      </c>
      <c r="S55" s="2183">
        <v>158900</v>
      </c>
      <c r="T55" s="2183">
        <v>1589</v>
      </c>
      <c r="U55" s="2181">
        <v>19919004.670000002</v>
      </c>
      <c r="V55" s="1266">
        <v>1.0030750641200042E-2</v>
      </c>
      <c r="W55" s="2186">
        <v>-193</v>
      </c>
      <c r="X55" s="2186">
        <v>-2414736.2599999979</v>
      </c>
      <c r="Y55" s="1266">
        <v>1.9562734302421367E-2</v>
      </c>
      <c r="Z55" s="2197"/>
    </row>
    <row r="56" spans="1:26" ht="13">
      <c r="A56" s="2178" t="s">
        <v>312</v>
      </c>
      <c r="B56" s="2179" t="s">
        <v>260</v>
      </c>
      <c r="C56" s="2178">
        <v>116</v>
      </c>
      <c r="D56" s="2180">
        <v>4640</v>
      </c>
      <c r="E56" s="2180">
        <v>40</v>
      </c>
      <c r="F56" s="2181">
        <v>679952.56</v>
      </c>
      <c r="G56" s="1266">
        <v>4.1167608727566704E-3</v>
      </c>
      <c r="H56" s="2183">
        <v>3364</v>
      </c>
      <c r="I56" s="2183">
        <v>29</v>
      </c>
      <c r="J56" s="2181">
        <v>492965.62</v>
      </c>
      <c r="K56" s="1266">
        <v>3.5598888689167925E-3</v>
      </c>
      <c r="L56" s="2181">
        <v>-11</v>
      </c>
      <c r="M56" s="2181">
        <v>-186986.94000000006</v>
      </c>
      <c r="N56" s="1266">
        <v>7.0061239443764689E-3</v>
      </c>
      <c r="O56" s="2183">
        <v>52548</v>
      </c>
      <c r="P56" s="2183">
        <v>453</v>
      </c>
      <c r="Q56" s="2181">
        <v>7700462.7420000006</v>
      </c>
      <c r="R56" s="1266">
        <v>3.6508414986588028E-3</v>
      </c>
      <c r="S56" s="2183">
        <v>40600</v>
      </c>
      <c r="T56" s="2183">
        <v>350</v>
      </c>
      <c r="U56" s="2181">
        <v>5949584.8600000003</v>
      </c>
      <c r="V56" s="1266">
        <v>2.9960735055803902E-3</v>
      </c>
      <c r="W56" s="2186">
        <v>-103</v>
      </c>
      <c r="X56" s="2186">
        <v>-1750877.8820000002</v>
      </c>
      <c r="Y56" s="1266">
        <v>1.4184554797529857E-2</v>
      </c>
      <c r="Z56" s="2197"/>
    </row>
    <row r="57" spans="1:26" ht="13">
      <c r="A57" s="2178" t="s">
        <v>313</v>
      </c>
      <c r="B57" s="2179" t="s">
        <v>261</v>
      </c>
      <c r="C57" s="2178">
        <v>90</v>
      </c>
      <c r="D57" s="2180">
        <v>93240</v>
      </c>
      <c r="E57" s="2180">
        <v>1036</v>
      </c>
      <c r="F57" s="2181">
        <v>8202108.3480000002</v>
      </c>
      <c r="G57" s="1266">
        <v>4.9659521424784768E-2</v>
      </c>
      <c r="H57" s="2183">
        <v>100530</v>
      </c>
      <c r="I57" s="2183">
        <v>1117</v>
      </c>
      <c r="J57" s="2181">
        <v>9033399.5899999999</v>
      </c>
      <c r="K57" s="1266">
        <v>6.5233552491791455E-2</v>
      </c>
      <c r="L57" s="2181">
        <v>81</v>
      </c>
      <c r="M57" s="2181">
        <v>831291.24199999962</v>
      </c>
      <c r="N57" s="1266">
        <v>-3.1147252718968763E-2</v>
      </c>
      <c r="O57" s="2183">
        <v>410040</v>
      </c>
      <c r="P57" s="2183">
        <v>4556</v>
      </c>
      <c r="Q57" s="2181">
        <v>36932161.787999995</v>
      </c>
      <c r="R57" s="1266">
        <v>1.7509787841112481E-2</v>
      </c>
      <c r="S57" s="2183">
        <v>542790</v>
      </c>
      <c r="T57" s="2183">
        <v>6031</v>
      </c>
      <c r="U57" s="2181">
        <v>49141207.090000004</v>
      </c>
      <c r="V57" s="1266">
        <v>2.4746376774023898E-2</v>
      </c>
      <c r="W57" s="2186">
        <v>1475</v>
      </c>
      <c r="X57" s="2186">
        <v>12209045.302000009</v>
      </c>
      <c r="Y57" s="1266">
        <v>-9.8910308875409941E-2</v>
      </c>
      <c r="Z57" s="2197"/>
    </row>
    <row r="58" spans="1:26" ht="13">
      <c r="A58" s="2178" t="s">
        <v>314</v>
      </c>
      <c r="B58" s="2179" t="s">
        <v>265</v>
      </c>
      <c r="C58" s="2178">
        <v>168</v>
      </c>
      <c r="D58" s="2180">
        <v>336840</v>
      </c>
      <c r="E58" s="2180">
        <v>2005</v>
      </c>
      <c r="F58" s="2181">
        <v>23771539.847999997</v>
      </c>
      <c r="G58" s="1266">
        <v>0.14392437191709734</v>
      </c>
      <c r="H58" s="2183">
        <v>305592</v>
      </c>
      <c r="I58" s="2183">
        <v>1819</v>
      </c>
      <c r="J58" s="2181">
        <v>22046280.48</v>
      </c>
      <c r="K58" s="1266">
        <v>0.1592044258213576</v>
      </c>
      <c r="L58" s="2181">
        <v>-186</v>
      </c>
      <c r="M58" s="2181">
        <v>-1725259.367999997</v>
      </c>
      <c r="N58" s="1266">
        <v>6.4642915534125475E-2</v>
      </c>
      <c r="O58" s="2183">
        <v>4161528</v>
      </c>
      <c r="P58" s="2183">
        <v>24771</v>
      </c>
      <c r="Q58" s="2181">
        <v>302035950.35039997</v>
      </c>
      <c r="R58" s="1266">
        <v>0.14319728808137774</v>
      </c>
      <c r="S58" s="2183">
        <v>4797234</v>
      </c>
      <c r="T58" s="2183">
        <v>28555</v>
      </c>
      <c r="U58" s="2181">
        <v>348834795.94000006</v>
      </c>
      <c r="V58" s="1266">
        <v>0.17566514547375933</v>
      </c>
      <c r="W58" s="2186">
        <v>3784</v>
      </c>
      <c r="X58" s="2186">
        <v>46798845.589600086</v>
      </c>
      <c r="Y58" s="1266">
        <v>-0.37913597318880338</v>
      </c>
      <c r="Z58" s="2197"/>
    </row>
    <row r="59" spans="1:26" ht="13">
      <c r="A59" s="2178" t="s">
        <v>315</v>
      </c>
      <c r="B59" s="2179" t="s">
        <v>266</v>
      </c>
      <c r="C59" s="2178">
        <v>90</v>
      </c>
      <c r="D59" s="2180">
        <v>0</v>
      </c>
      <c r="E59" s="2180">
        <v>0</v>
      </c>
      <c r="F59" s="2181">
        <v>0</v>
      </c>
      <c r="G59" s="1266">
        <v>0</v>
      </c>
      <c r="H59" s="2183">
        <v>0</v>
      </c>
      <c r="I59" s="2183">
        <v>0</v>
      </c>
      <c r="J59" s="2181">
        <v>0</v>
      </c>
      <c r="K59" s="1266">
        <v>0</v>
      </c>
      <c r="L59" s="2181">
        <v>0</v>
      </c>
      <c r="M59" s="2181">
        <v>0</v>
      </c>
      <c r="N59" s="1266">
        <v>0</v>
      </c>
      <c r="O59" s="2183">
        <v>319500</v>
      </c>
      <c r="P59" s="2183">
        <v>3550</v>
      </c>
      <c r="Q59" s="2181">
        <v>28974911.850000001</v>
      </c>
      <c r="R59" s="1266">
        <v>1.3737201795029567E-2</v>
      </c>
      <c r="S59" s="2183">
        <v>329309</v>
      </c>
      <c r="T59" s="2183">
        <v>3659</v>
      </c>
      <c r="U59" s="2181">
        <v>29864473.420000002</v>
      </c>
      <c r="V59" s="1266">
        <v>1.5039058972556916E-2</v>
      </c>
      <c r="W59" s="2186">
        <v>109</v>
      </c>
      <c r="X59" s="2186">
        <v>889561.5700000003</v>
      </c>
      <c r="Y59" s="1266">
        <v>-7.2066904066594942E-3</v>
      </c>
      <c r="Z59" s="2197"/>
    </row>
    <row r="60" spans="1:26" ht="13">
      <c r="A60" s="2178" t="s">
        <v>316</v>
      </c>
      <c r="B60" s="2179" t="s">
        <v>267</v>
      </c>
      <c r="C60" s="2178">
        <v>48</v>
      </c>
      <c r="D60" s="2180">
        <v>0</v>
      </c>
      <c r="E60" s="2180">
        <v>0</v>
      </c>
      <c r="F60" s="2181">
        <v>0</v>
      </c>
      <c r="G60" s="1266">
        <v>0</v>
      </c>
      <c r="H60" s="2183">
        <v>0</v>
      </c>
      <c r="I60" s="2183">
        <v>0</v>
      </c>
      <c r="J60" s="2181">
        <v>0</v>
      </c>
      <c r="K60" s="1266">
        <v>0</v>
      </c>
      <c r="L60" s="2181">
        <v>0</v>
      </c>
      <c r="M60" s="2181">
        <v>0</v>
      </c>
      <c r="N60" s="1266">
        <v>0</v>
      </c>
      <c r="O60" s="2183">
        <v>57216</v>
      </c>
      <c r="P60" s="2183">
        <v>1192</v>
      </c>
      <c r="Q60" s="2181">
        <v>11393599.4496</v>
      </c>
      <c r="R60" s="1266">
        <v>5.4017826049363119E-3</v>
      </c>
      <c r="S60" s="2183">
        <v>55712</v>
      </c>
      <c r="T60" s="2183">
        <v>1161</v>
      </c>
      <c r="U60" s="2181">
        <v>11094103.359999999</v>
      </c>
      <c r="V60" s="1266">
        <v>5.5867341885541882E-3</v>
      </c>
      <c r="W60" s="2186">
        <v>-31</v>
      </c>
      <c r="X60" s="2186">
        <v>-299496.08960000053</v>
      </c>
      <c r="Y60" s="1266">
        <v>2.4263363757410917E-3</v>
      </c>
      <c r="Z60" s="2197"/>
    </row>
    <row r="61" spans="1:26" ht="13">
      <c r="A61" s="2178" t="s">
        <v>317</v>
      </c>
      <c r="B61" s="2179" t="s">
        <v>268</v>
      </c>
      <c r="C61" s="2178">
        <v>90</v>
      </c>
      <c r="D61" s="2180">
        <v>0</v>
      </c>
      <c r="E61" s="2180">
        <v>0</v>
      </c>
      <c r="F61" s="2181">
        <v>0</v>
      </c>
      <c r="G61" s="1266">
        <v>0</v>
      </c>
      <c r="H61" s="2183">
        <v>0</v>
      </c>
      <c r="I61" s="2183">
        <v>0</v>
      </c>
      <c r="J61" s="2181">
        <v>0</v>
      </c>
      <c r="K61" s="1266">
        <v>0</v>
      </c>
      <c r="L61" s="2181">
        <v>0</v>
      </c>
      <c r="M61" s="2181">
        <v>0</v>
      </c>
      <c r="N61" s="1266">
        <v>0</v>
      </c>
      <c r="O61" s="2183">
        <v>198000</v>
      </c>
      <c r="P61" s="2183">
        <v>2200</v>
      </c>
      <c r="Q61" s="2181">
        <v>17956283.399999999</v>
      </c>
      <c r="R61" s="1266">
        <v>8.5131954786098717E-3</v>
      </c>
      <c r="S61" s="2183">
        <v>514709</v>
      </c>
      <c r="T61" s="2183">
        <v>5719</v>
      </c>
      <c r="U61" s="2181">
        <v>46678085.219999999</v>
      </c>
      <c r="V61" s="1266">
        <v>2.3506005496132312E-2</v>
      </c>
      <c r="W61" s="2186">
        <v>3519</v>
      </c>
      <c r="X61" s="2186">
        <v>28721801.82</v>
      </c>
      <c r="Y61" s="1266">
        <v>-0.23268668591221758</v>
      </c>
      <c r="Z61" s="2197"/>
    </row>
    <row r="62" spans="1:26" ht="13">
      <c r="A62" s="2178" t="s">
        <v>318</v>
      </c>
      <c r="B62" s="2179" t="s">
        <v>269</v>
      </c>
      <c r="C62" s="2178">
        <v>90</v>
      </c>
      <c r="D62" s="2180">
        <v>0</v>
      </c>
      <c r="E62" s="2180">
        <v>0</v>
      </c>
      <c r="F62" s="2181">
        <v>0</v>
      </c>
      <c r="G62" s="1266">
        <v>0</v>
      </c>
      <c r="H62" s="2183">
        <v>0</v>
      </c>
      <c r="I62" s="2183">
        <v>0</v>
      </c>
      <c r="J62" s="2181">
        <v>0</v>
      </c>
      <c r="K62" s="1266">
        <v>0</v>
      </c>
      <c r="L62" s="2181">
        <v>0</v>
      </c>
      <c r="M62" s="2181">
        <v>0</v>
      </c>
      <c r="N62" s="1266">
        <v>0</v>
      </c>
      <c r="O62" s="2183">
        <v>0</v>
      </c>
      <c r="P62" s="2183">
        <v>0</v>
      </c>
      <c r="Q62" s="2181">
        <v>0</v>
      </c>
      <c r="R62" s="1266">
        <v>0</v>
      </c>
      <c r="S62" s="2183">
        <v>0</v>
      </c>
      <c r="T62" s="2183">
        <v>0</v>
      </c>
      <c r="U62" s="2181">
        <v>0</v>
      </c>
      <c r="V62" s="1266">
        <v>0</v>
      </c>
      <c r="W62" s="2186">
        <v>0</v>
      </c>
      <c r="X62" s="2186">
        <v>0</v>
      </c>
      <c r="Y62" s="1266">
        <v>0</v>
      </c>
      <c r="Z62" s="2197"/>
    </row>
    <row r="63" spans="1:26" ht="13">
      <c r="A63" s="2178" t="s">
        <v>319</v>
      </c>
      <c r="B63" s="2179" t="s">
        <v>270</v>
      </c>
      <c r="C63" s="2178">
        <v>60</v>
      </c>
      <c r="D63" s="2180">
        <v>156180</v>
      </c>
      <c r="E63" s="2180">
        <v>2603</v>
      </c>
      <c r="F63" s="2181">
        <v>21969746.892000001</v>
      </c>
      <c r="G63" s="1266">
        <v>0.13301544800324464</v>
      </c>
      <c r="H63" s="2183">
        <v>96058</v>
      </c>
      <c r="I63" s="2183">
        <v>1601</v>
      </c>
      <c r="J63" s="2181">
        <v>13794853.41</v>
      </c>
      <c r="K63" s="1266">
        <v>9.9617788969944512E-2</v>
      </c>
      <c r="L63" s="2181">
        <v>-1002</v>
      </c>
      <c r="M63" s="2181">
        <v>-8174893.4820000008</v>
      </c>
      <c r="N63" s="1266">
        <v>0.30630116181893408</v>
      </c>
      <c r="O63" s="2183">
        <v>1889880</v>
      </c>
      <c r="P63" s="2183">
        <v>31498</v>
      </c>
      <c r="Q63" s="2181">
        <v>273389613.38999999</v>
      </c>
      <c r="R63" s="1266">
        <v>0.12961586586512935</v>
      </c>
      <c r="S63" s="2183">
        <v>1557536</v>
      </c>
      <c r="T63" s="2183">
        <v>25959</v>
      </c>
      <c r="U63" s="2181">
        <v>225737435.46000001</v>
      </c>
      <c r="V63" s="1266">
        <v>0.11367615817137354</v>
      </c>
      <c r="W63" s="2186">
        <v>-5539</v>
      </c>
      <c r="X63" s="2186">
        <v>-47652177.929999977</v>
      </c>
      <c r="Y63" s="1266">
        <v>0.38604915626532971</v>
      </c>
      <c r="Z63" s="2197"/>
    </row>
    <row r="64" spans="1:26" ht="13">
      <c r="A64" s="2178" t="s">
        <v>320</v>
      </c>
      <c r="B64" s="2179" t="s">
        <v>271</v>
      </c>
      <c r="C64" s="2178">
        <v>48</v>
      </c>
      <c r="D64" s="2180">
        <v>47184</v>
      </c>
      <c r="E64" s="2180">
        <v>983</v>
      </c>
      <c r="F64" s="2181">
        <v>13128688.488</v>
      </c>
      <c r="G64" s="1266">
        <v>7.9487414648470964E-2</v>
      </c>
      <c r="H64" s="2183">
        <v>50112</v>
      </c>
      <c r="I64" s="2183">
        <v>1044</v>
      </c>
      <c r="J64" s="2181">
        <v>14169334.42</v>
      </c>
      <c r="K64" s="1266">
        <v>0.10232205621503093</v>
      </c>
      <c r="L64" s="2181">
        <v>61</v>
      </c>
      <c r="M64" s="2181">
        <v>1040645.932</v>
      </c>
      <c r="N64" s="1266">
        <v>-3.8991463156748618E-2</v>
      </c>
      <c r="O64" s="2183">
        <v>570912</v>
      </c>
      <c r="P64" s="2183">
        <v>11894</v>
      </c>
      <c r="Q64" s="2181">
        <v>163360738.06559998</v>
      </c>
      <c r="R64" s="1266">
        <v>7.745043145634678E-2</v>
      </c>
      <c r="S64" s="2183">
        <v>564895</v>
      </c>
      <c r="T64" s="2183">
        <v>11769</v>
      </c>
      <c r="U64" s="2181">
        <v>161835361.02000001</v>
      </c>
      <c r="V64" s="1266">
        <v>8.1496549562293227E-2</v>
      </c>
      <c r="W64" s="2186">
        <v>-125</v>
      </c>
      <c r="X64" s="2186">
        <v>-1525377.0455999672</v>
      </c>
      <c r="Y64" s="1266">
        <v>1.2357683258578585E-2</v>
      </c>
      <c r="Z64" s="2197"/>
    </row>
    <row r="65" spans="1:26" ht="13">
      <c r="A65" s="2178" t="s">
        <v>321</v>
      </c>
      <c r="B65" s="2179" t="s">
        <v>272</v>
      </c>
      <c r="C65" s="2178">
        <v>60</v>
      </c>
      <c r="D65" s="2180">
        <v>210420</v>
      </c>
      <c r="E65" s="2180">
        <v>3507</v>
      </c>
      <c r="F65" s="2181">
        <v>40074446.916000001</v>
      </c>
      <c r="G65" s="1266">
        <v>0.24263003739724581</v>
      </c>
      <c r="H65" s="2183">
        <v>107820</v>
      </c>
      <c r="I65" s="2183">
        <v>1797</v>
      </c>
      <c r="J65" s="2181">
        <v>20999387.620000001</v>
      </c>
      <c r="K65" s="1266">
        <v>0.15164442145581492</v>
      </c>
      <c r="L65" s="2181">
        <v>-1710</v>
      </c>
      <c r="M65" s="2181">
        <v>-19075059.296</v>
      </c>
      <c r="N65" s="1266">
        <v>0.71471424514517701</v>
      </c>
      <c r="O65" s="2183">
        <v>2603220</v>
      </c>
      <c r="P65" s="2183">
        <v>43387</v>
      </c>
      <c r="Q65" s="2181">
        <v>495564622.40399998</v>
      </c>
      <c r="R65" s="1266">
        <v>0.23495054120212547</v>
      </c>
      <c r="S65" s="2183">
        <v>1898131</v>
      </c>
      <c r="T65" s="2183">
        <v>31636</v>
      </c>
      <c r="U65" s="2181">
        <v>359759065.70999998</v>
      </c>
      <c r="V65" s="1266">
        <v>0.18116635538938855</v>
      </c>
      <c r="W65" s="2186">
        <v>-11751</v>
      </c>
      <c r="X65" s="2186">
        <v>-135805556.69400001</v>
      </c>
      <c r="Y65" s="1266">
        <v>1.1002145726660626</v>
      </c>
      <c r="Z65" s="2197"/>
    </row>
    <row r="66" spans="1:26" ht="13">
      <c r="A66" s="2178" t="s">
        <v>322</v>
      </c>
      <c r="B66" s="2179" t="s">
        <v>273</v>
      </c>
      <c r="C66" s="2178">
        <v>48</v>
      </c>
      <c r="D66" s="2180">
        <v>59904</v>
      </c>
      <c r="E66" s="2180">
        <v>1248</v>
      </c>
      <c r="F66" s="2181">
        <v>21607043.327999998</v>
      </c>
      <c r="G66" s="1266">
        <v>0.13081946562370242</v>
      </c>
      <c r="H66" s="2183">
        <v>55776</v>
      </c>
      <c r="I66" s="2183">
        <v>1162</v>
      </c>
      <c r="J66" s="2181">
        <v>20578060.030000001</v>
      </c>
      <c r="K66" s="1266">
        <v>0.14860185755894814</v>
      </c>
      <c r="L66" s="2181">
        <v>-86</v>
      </c>
      <c r="M66" s="2181">
        <v>-1028983.2979999967</v>
      </c>
      <c r="N66" s="1266">
        <v>3.8554481518769397E-2</v>
      </c>
      <c r="O66" s="2183">
        <v>724704</v>
      </c>
      <c r="P66" s="2183">
        <v>15098</v>
      </c>
      <c r="Q66" s="2181">
        <v>261419467.4016</v>
      </c>
      <c r="R66" s="1266">
        <v>0.12394073864438462</v>
      </c>
      <c r="S66" s="2183">
        <v>678320</v>
      </c>
      <c r="T66" s="2183">
        <v>14132</v>
      </c>
      <c r="U66" s="2181">
        <v>244130636.97000003</v>
      </c>
      <c r="V66" s="1266">
        <v>0.12293854958584145</v>
      </c>
      <c r="W66" s="2186">
        <v>-966</v>
      </c>
      <c r="X66" s="2186">
        <v>-17288830.431599975</v>
      </c>
      <c r="Y66" s="1266">
        <v>0.14006365901550155</v>
      </c>
      <c r="Z66" s="2197"/>
    </row>
    <row r="67" spans="1:26" ht="12.5" customHeight="1">
      <c r="A67" s="2973" t="s">
        <v>323</v>
      </c>
      <c r="B67" s="2974"/>
      <c r="C67" s="2187"/>
      <c r="D67" s="2978">
        <v>1185564</v>
      </c>
      <c r="E67" s="2978">
        <v>14761</v>
      </c>
      <c r="F67" s="2980">
        <v>165166882.65760002</v>
      </c>
      <c r="G67" s="2987">
        <v>0.99999999999999989</v>
      </c>
      <c r="H67" s="2978">
        <v>1000604</v>
      </c>
      <c r="I67" s="2978">
        <v>12030</v>
      </c>
      <c r="J67" s="2980">
        <v>138477811.56999999</v>
      </c>
      <c r="K67" s="2987">
        <v>1.0000000000000002</v>
      </c>
      <c r="L67" s="2980">
        <v>-2731</v>
      </c>
      <c r="M67" s="2980">
        <v>-26689071.087599996</v>
      </c>
      <c r="N67" s="2986">
        <v>1</v>
      </c>
      <c r="O67" s="2984">
        <v>14958158</v>
      </c>
      <c r="P67" s="2984">
        <v>186783</v>
      </c>
      <c r="Q67" s="2980">
        <v>2109229541.9642</v>
      </c>
      <c r="R67" s="2986">
        <v>0.99999999999999989</v>
      </c>
      <c r="S67" s="2984">
        <v>14899876</v>
      </c>
      <c r="T67" s="2984">
        <v>176143</v>
      </c>
      <c r="U67" s="2980">
        <v>1985794023.0500002</v>
      </c>
      <c r="V67" s="2986">
        <v>1</v>
      </c>
      <c r="W67" s="2980">
        <v>-10640</v>
      </c>
      <c r="X67" s="2980">
        <v>-123435518.9141998</v>
      </c>
      <c r="Y67" s="2986">
        <v>1</v>
      </c>
    </row>
    <row r="68" spans="1:26" ht="12.5" customHeight="1">
      <c r="A68" s="2975"/>
      <c r="B68" s="2976"/>
      <c r="C68" s="2187"/>
      <c r="D68" s="2979"/>
      <c r="E68" s="2979"/>
      <c r="F68" s="2980"/>
      <c r="G68" s="2968"/>
      <c r="H68" s="2989"/>
      <c r="I68" s="2989"/>
      <c r="J68" s="2980"/>
      <c r="K68" s="2968"/>
      <c r="L68" s="2980"/>
      <c r="M68" s="2980"/>
      <c r="N68" s="2986"/>
      <c r="O68" s="2985"/>
      <c r="P68" s="2985"/>
      <c r="Q68" s="2980"/>
      <c r="R68" s="2986"/>
      <c r="S68" s="2985"/>
      <c r="T68" s="2985"/>
      <c r="U68" s="2980"/>
      <c r="V68" s="2986"/>
      <c r="W68" s="2980"/>
      <c r="X68" s="2980"/>
      <c r="Y68" s="2986"/>
    </row>
    <row r="69" spans="1:26" s="2188" customFormat="1">
      <c r="E69" s="2189">
        <v>0</v>
      </c>
      <c r="F69" s="2189">
        <v>0</v>
      </c>
      <c r="G69" s="2189"/>
      <c r="H69" s="2189">
        <v>0</v>
      </c>
      <c r="I69" s="2189"/>
      <c r="J69" s="2189">
        <v>0</v>
      </c>
      <c r="K69" s="2189"/>
      <c r="L69" s="2189"/>
      <c r="M69" s="2189"/>
      <c r="N69" s="2189"/>
      <c r="O69" s="2189"/>
      <c r="P69" s="2189">
        <v>0</v>
      </c>
      <c r="Q69" s="2198">
        <v>0</v>
      </c>
      <c r="R69" s="2189"/>
      <c r="S69" s="2189">
        <v>0</v>
      </c>
      <c r="T69" s="2189"/>
      <c r="U69" s="2189">
        <v>0</v>
      </c>
      <c r="V69" s="2191"/>
      <c r="W69" s="2189"/>
      <c r="X69" s="2189"/>
      <c r="Y69" s="2199"/>
    </row>
    <row r="70" spans="1:26" s="2193" customFormat="1">
      <c r="F70" s="2200"/>
      <c r="J70" s="2200"/>
      <c r="Q70" s="2200"/>
      <c r="U70" s="2200"/>
      <c r="V70" s="2201"/>
    </row>
    <row r="71" spans="1:26" s="2201" customFormat="1">
      <c r="A71" s="2177"/>
      <c r="B71" s="2177"/>
      <c r="C71" s="2177"/>
      <c r="D71" s="2177"/>
      <c r="E71" s="2177"/>
      <c r="F71" s="2193"/>
      <c r="G71" s="2177"/>
      <c r="H71" s="2177"/>
      <c r="I71" s="2177"/>
      <c r="J71" s="2177"/>
      <c r="K71" s="2177"/>
      <c r="L71" s="2177"/>
      <c r="M71" s="2177"/>
      <c r="N71" s="2177"/>
      <c r="O71" s="2177"/>
      <c r="P71" s="2177"/>
      <c r="Q71" s="2196"/>
      <c r="R71" s="2177"/>
      <c r="S71" s="2177"/>
      <c r="T71" s="2177"/>
      <c r="W71" s="2177"/>
      <c r="X71" s="2177"/>
      <c r="Y71" s="2177"/>
      <c r="Z71" s="2177"/>
    </row>
    <row r="72" spans="1:26" s="2201" customFormat="1">
      <c r="A72" s="2177"/>
      <c r="B72" s="2177"/>
      <c r="C72" s="2177"/>
      <c r="D72" s="2177"/>
      <c r="E72" s="2177"/>
      <c r="F72" s="2193"/>
      <c r="G72" s="2177"/>
      <c r="H72" s="2177"/>
      <c r="I72" s="2177"/>
      <c r="J72" s="2193"/>
      <c r="K72" s="2177"/>
      <c r="L72" s="2177"/>
      <c r="M72" s="2177"/>
      <c r="N72" s="2177"/>
      <c r="O72" s="2177"/>
      <c r="P72" s="2177"/>
      <c r="Q72" s="2193"/>
      <c r="R72" s="2177"/>
      <c r="S72" s="2177"/>
      <c r="T72" s="2177"/>
      <c r="U72" s="2193"/>
      <c r="W72" s="2177"/>
      <c r="X72" s="2177"/>
      <c r="Y72" s="2177"/>
      <c r="Z72" s="2177"/>
    </row>
  </sheetData>
  <mergeCells count="101">
    <mergeCell ref="U67:U68"/>
    <mergeCell ref="V67:V68"/>
    <mergeCell ref="W67:W68"/>
    <mergeCell ref="X67:X68"/>
    <mergeCell ref="Y67:Y68"/>
    <mergeCell ref="O67:O68"/>
    <mergeCell ref="P67:P68"/>
    <mergeCell ref="Q67:Q68"/>
    <mergeCell ref="R67:R68"/>
    <mergeCell ref="S67:S68"/>
    <mergeCell ref="T67:T68"/>
    <mergeCell ref="I67:I68"/>
    <mergeCell ref="J67:J68"/>
    <mergeCell ref="K67:K68"/>
    <mergeCell ref="L67:L68"/>
    <mergeCell ref="M67:M68"/>
    <mergeCell ref="N67:N68"/>
    <mergeCell ref="A67:B68"/>
    <mergeCell ref="D67:D68"/>
    <mergeCell ref="E67:E68"/>
    <mergeCell ref="F67:F68"/>
    <mergeCell ref="G67:G68"/>
    <mergeCell ref="H67:H68"/>
    <mergeCell ref="K42:K43"/>
    <mergeCell ref="L42:L43"/>
    <mergeCell ref="M42:M43"/>
    <mergeCell ref="Y35:Y36"/>
    <mergeCell ref="L41:N41"/>
    <mergeCell ref="W41:Y41"/>
    <mergeCell ref="U35:U36"/>
    <mergeCell ref="V35:V36"/>
    <mergeCell ref="W35:W36"/>
    <mergeCell ref="X35:X36"/>
    <mergeCell ref="T42:T43"/>
    <mergeCell ref="U42:U43"/>
    <mergeCell ref="V42:V43"/>
    <mergeCell ref="W42:W43"/>
    <mergeCell ref="X42:X43"/>
    <mergeCell ref="Y42:Y43"/>
    <mergeCell ref="N42:N43"/>
    <mergeCell ref="O42:O43"/>
    <mergeCell ref="P42:P43"/>
    <mergeCell ref="Q42:Q43"/>
    <mergeCell ref="R42:R43"/>
    <mergeCell ref="S42:S43"/>
    <mergeCell ref="A42:A43"/>
    <mergeCell ref="B42:B43"/>
    <mergeCell ref="C42:C43"/>
    <mergeCell ref="D42:D43"/>
    <mergeCell ref="E42:E43"/>
    <mergeCell ref="F42:F43"/>
    <mergeCell ref="G42:G43"/>
    <mergeCell ref="S35:S36"/>
    <mergeCell ref="T35:T36"/>
    <mergeCell ref="M35:M36"/>
    <mergeCell ref="N35:N36"/>
    <mergeCell ref="O35:O36"/>
    <mergeCell ref="P35:P36"/>
    <mergeCell ref="Q35:Q36"/>
    <mergeCell ref="R35:R36"/>
    <mergeCell ref="G35:G36"/>
    <mergeCell ref="H35:H36"/>
    <mergeCell ref="I35:I36"/>
    <mergeCell ref="J35:J36"/>
    <mergeCell ref="K35:K36"/>
    <mergeCell ref="L35:L36"/>
    <mergeCell ref="H42:H43"/>
    <mergeCell ref="I42:I43"/>
    <mergeCell ref="J42:J43"/>
    <mergeCell ref="A35:B36"/>
    <mergeCell ref="C35:C36"/>
    <mergeCell ref="D35:D36"/>
    <mergeCell ref="E35:E36"/>
    <mergeCell ref="F35:F36"/>
    <mergeCell ref="O10:O11"/>
    <mergeCell ref="P10:P11"/>
    <mergeCell ref="Q10:Q11"/>
    <mergeCell ref="R10:R11"/>
    <mergeCell ref="I10:I11"/>
    <mergeCell ref="J10:J11"/>
    <mergeCell ref="K10:K11"/>
    <mergeCell ref="L10:L11"/>
    <mergeCell ref="M10:M11"/>
    <mergeCell ref="N10:N11"/>
    <mergeCell ref="L9:N9"/>
    <mergeCell ref="W9:Y9"/>
    <mergeCell ref="A10:A11"/>
    <mergeCell ref="B10:B11"/>
    <mergeCell ref="C10:C11"/>
    <mergeCell ref="D10:D11"/>
    <mergeCell ref="E10:E11"/>
    <mergeCell ref="F10:F11"/>
    <mergeCell ref="G10:G11"/>
    <mergeCell ref="H10:H11"/>
    <mergeCell ref="U10:U11"/>
    <mergeCell ref="V10:V11"/>
    <mergeCell ref="W10:W11"/>
    <mergeCell ref="X10:X11"/>
    <mergeCell ref="Y10:Y11"/>
    <mergeCell ref="S10:S11"/>
    <mergeCell ref="T10:T11"/>
  </mergeCells>
  <conditionalFormatting sqref="A44:A66">
    <cfRule type="duplicateValues" dxfId="99" priority="1"/>
  </conditionalFormatting>
  <hyperlinks>
    <hyperlink ref="O2" location="INDICE!A10" tooltip="REGRESAR AL MENU PRINCIPAL" display="INDICE" xr:uid="{EFE97E51-0D87-4E57-BC42-9F8649A23F62}"/>
  </hyperlinks>
  <pageMargins left="0.32" right="0.3" top="0.3" bottom="0.48" header="0" footer="0"/>
  <pageSetup scale="1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B96DD-A61A-4504-AD7B-EFD6C52CB36D}">
  <sheetPr>
    <tabColor rgb="FF0065B0"/>
    <pageSetUpPr fitToPage="1"/>
  </sheetPr>
  <dimension ref="A1:XFD186"/>
  <sheetViews>
    <sheetView showGridLines="0" topLeftCell="C1" zoomScale="84" zoomScaleNormal="80" workbookViewId="0">
      <pane xSplit="4" ySplit="11" topLeftCell="BZ12" activePane="bottomRight" state="frozen"/>
      <selection pane="topRight" activeCell="G1" sqref="G1"/>
      <selection pane="bottomLeft" activeCell="C12" sqref="C12"/>
      <selection pane="bottomRight" activeCell="CQ17" sqref="CQ17"/>
    </sheetView>
  </sheetViews>
  <sheetFormatPr baseColWidth="10" defaultColWidth="11.5" defaultRowHeight="13"/>
  <cols>
    <col min="1" max="1" width="17.5" style="2177" hidden="1" customWidth="1"/>
    <col min="2" max="2" width="11.5" style="2177" hidden="1" customWidth="1"/>
    <col min="3" max="3" width="21.1640625" style="2177" customWidth="1"/>
    <col min="4" max="4" width="47.5" style="2177" customWidth="1"/>
    <col min="5" max="5" width="10.1640625" style="2177" customWidth="1"/>
    <col min="6" max="6" width="10" style="2177" customWidth="1"/>
    <col min="7" max="7" width="15.5" style="2843" customWidth="1"/>
    <col min="8" max="9" width="16.83203125" style="2793" customWidth="1"/>
    <col min="10" max="10" width="16.83203125" style="2177" customWidth="1"/>
    <col min="11" max="12" width="13.5" style="2177" customWidth="1"/>
    <col min="13" max="13" width="9" style="2177" customWidth="1"/>
    <col min="14" max="14" width="14.1640625" style="2844" customWidth="1"/>
    <col min="15" max="15" width="17.1640625" style="2793" customWidth="1"/>
    <col min="16" max="16" width="19.5" style="2811" customWidth="1"/>
    <col min="17" max="17" width="17.5" style="2193" customWidth="1"/>
    <col min="18" max="18" width="14.1640625" style="2193" customWidth="1"/>
    <col min="19" max="19" width="15.1640625" style="2193" customWidth="1"/>
    <col min="20" max="20" width="9" style="2193" customWidth="1"/>
    <col min="21" max="21" width="13" style="2845" customWidth="1"/>
    <col min="22" max="22" width="21.5" style="2193" customWidth="1"/>
    <col min="23" max="23" width="18.1640625" style="2845" customWidth="1"/>
    <col min="24" max="24" width="20.5" style="2177" customWidth="1"/>
    <col min="25" max="26" width="14.5" style="2177" customWidth="1"/>
    <col min="27" max="27" width="9" style="2177" customWidth="1"/>
    <col min="28" max="28" width="11" style="2197" bestFit="1" customWidth="1"/>
    <col min="29" max="30" width="21.5" style="2793" customWidth="1"/>
    <col min="31" max="31" width="17.5" style="2793" customWidth="1"/>
    <col min="32" max="33" width="14.5" style="2793" customWidth="1"/>
    <col min="34" max="34" width="9" style="2193" customWidth="1"/>
    <col min="35" max="35" width="13" style="2197" customWidth="1"/>
    <col min="36" max="36" width="21.5" style="2793" customWidth="1"/>
    <col min="37" max="37" width="18.1640625" style="2793" customWidth="1"/>
    <col min="38" max="38" width="19.1640625" style="2793" customWidth="1"/>
    <col min="39" max="40" width="14.83203125" style="2793" customWidth="1"/>
    <col min="41" max="41" width="9" style="2177" customWidth="1"/>
    <col min="42" max="42" width="13.5" style="2197" bestFit="1" customWidth="1"/>
    <col min="43" max="44" width="21.5" style="2793" customWidth="1"/>
    <col min="45" max="45" width="17.5" style="2793" customWidth="1"/>
    <col min="46" max="46" width="13.5" style="2793" customWidth="1"/>
    <col min="47" max="47" width="13.83203125" style="2793" customWidth="1"/>
    <col min="48" max="48" width="9" style="2193" customWidth="1"/>
    <col min="49" max="49" width="13" style="2197" bestFit="1" customWidth="1"/>
    <col min="50" max="50" width="21.5" style="2793" customWidth="1"/>
    <col min="51" max="51" width="18.1640625" style="2793" customWidth="1"/>
    <col min="52" max="52" width="20.5" style="2793" customWidth="1"/>
    <col min="53" max="53" width="14.83203125" style="2793" customWidth="1"/>
    <col min="54" max="54" width="14.5" style="2793" customWidth="1"/>
    <col min="55" max="55" width="9" style="2177" customWidth="1"/>
    <col min="56" max="56" width="13" style="2197" bestFit="1" customWidth="1"/>
    <col min="57" max="58" width="21.5" style="2793" customWidth="1"/>
    <col min="59" max="59" width="17.1640625" style="2793" customWidth="1"/>
    <col min="60" max="60" width="14.1640625" style="2793" customWidth="1"/>
    <col min="61" max="61" width="14" style="2793" customWidth="1"/>
    <col min="62" max="62" width="9" style="2193" customWidth="1"/>
    <col min="63" max="63" width="13" style="2197" bestFit="1" customWidth="1"/>
    <col min="64" max="65" width="21.5" style="2793" customWidth="1"/>
    <col min="66" max="68" width="17.1640625" style="2793" customWidth="1"/>
    <col min="69" max="69" width="9" style="2177" customWidth="1"/>
    <col min="70" max="70" width="13" style="2197" bestFit="1" customWidth="1"/>
    <col min="71" max="72" width="21.5" style="2793" customWidth="1"/>
    <col min="73" max="75" width="17.1640625" style="2793" customWidth="1"/>
    <col min="76" max="76" width="9" style="2177" customWidth="1"/>
    <col min="77" max="77" width="13" style="2197" bestFit="1" customWidth="1"/>
    <col min="78" max="79" width="21.5" style="2793" customWidth="1"/>
    <col min="80" max="82" width="17.1640625" style="2793" customWidth="1"/>
    <col min="83" max="83" width="9" style="2177" customWidth="1"/>
    <col min="84" max="84" width="13" style="2197" bestFit="1" customWidth="1"/>
    <col min="85" max="86" width="21.5" style="2793" customWidth="1"/>
    <col min="87" max="89" width="17.1640625" style="2793" customWidth="1"/>
    <col min="90" max="90" width="9" style="2177" customWidth="1"/>
    <col min="91" max="91" width="16.1640625" style="2845" customWidth="1"/>
    <col min="92" max="92" width="18.83203125" style="2177" bestFit="1" customWidth="1"/>
    <col min="93" max="93" width="16.1640625" style="2177" hidden="1" customWidth="1"/>
    <col min="94" max="94" width="17.5" style="2177" bestFit="1" customWidth="1"/>
    <col min="95" max="95" width="9" style="2177" customWidth="1"/>
    <col min="96" max="97" width="18.5" style="2177" bestFit="1" customWidth="1"/>
    <col min="98" max="100" width="18.5" style="2177" hidden="1" customWidth="1"/>
    <col min="101" max="116" width="16.1640625" style="2177" hidden="1" customWidth="1"/>
    <col min="117" max="117" width="14.5" style="2177" hidden="1" customWidth="1"/>
    <col min="118" max="118" width="13.83203125" style="2177" hidden="1" customWidth="1"/>
    <col min="119" max="122" width="13.5" style="2177" hidden="1" customWidth="1"/>
    <col min="123" max="125" width="0" style="2177" hidden="1" customWidth="1"/>
    <col min="126" max="126" width="15" style="2177" hidden="1" customWidth="1"/>
    <col min="127" max="127" width="0" style="2177" hidden="1" customWidth="1"/>
    <col min="128" max="128" width="15" style="2793" hidden="1" customWidth="1"/>
    <col min="129" max="129" width="13.1640625" style="2177" hidden="1" customWidth="1"/>
    <col min="130" max="131" width="0" style="2177" hidden="1" customWidth="1"/>
    <col min="132" max="132" width="13.1640625" style="2177" hidden="1" customWidth="1"/>
    <col min="133" max="133" width="16" style="2177" hidden="1" customWidth="1"/>
    <col min="134" max="135" width="0" style="2177" hidden="1" customWidth="1"/>
    <col min="136" max="136" width="13.1640625" style="2177" hidden="1" customWidth="1"/>
    <col min="137" max="138" width="0" style="2177" hidden="1" customWidth="1"/>
    <col min="139" max="16384" width="11.5" style="2177"/>
  </cols>
  <sheetData>
    <row r="1" spans="3:138" s="2150" customFormat="1" ht="13.75" customHeight="1">
      <c r="C1" s="2145" t="s">
        <v>191</v>
      </c>
      <c r="D1" s="2146"/>
      <c r="E1" s="2146"/>
      <c r="F1" s="2146"/>
      <c r="G1" s="2732"/>
      <c r="H1" s="2733"/>
      <c r="I1" s="2733"/>
      <c r="J1" s="2147"/>
      <c r="K1" s="2147"/>
      <c r="L1" s="2147"/>
      <c r="M1" s="2147"/>
      <c r="N1" s="2734"/>
      <c r="O1" s="2733"/>
      <c r="P1" s="2735"/>
      <c r="Q1" s="2736"/>
      <c r="R1" s="2736"/>
      <c r="S1" s="2736"/>
      <c r="T1" s="2736"/>
      <c r="U1" s="2737"/>
      <c r="V1" s="2736"/>
      <c r="W1" s="2737"/>
      <c r="X1" s="2147"/>
      <c r="Y1" s="2147"/>
      <c r="Z1" s="2147"/>
      <c r="AA1" s="2147"/>
      <c r="AB1" s="2738"/>
      <c r="AC1" s="2733"/>
      <c r="AD1" s="2733"/>
      <c r="AE1" s="2733"/>
      <c r="AF1" s="2733"/>
      <c r="AG1" s="2733"/>
      <c r="AH1" s="2736"/>
      <c r="AI1" s="2738"/>
      <c r="AJ1" s="2733"/>
      <c r="AK1" s="2733"/>
      <c r="AL1" s="2739"/>
      <c r="AM1" s="2739"/>
      <c r="AN1" s="2739"/>
      <c r="AO1" s="2147"/>
      <c r="AP1" s="2738"/>
      <c r="AQ1" s="2733"/>
      <c r="AR1" s="2733"/>
      <c r="AS1" s="2733"/>
      <c r="AT1" s="2733"/>
      <c r="AU1" s="2733"/>
      <c r="AV1" s="2736"/>
      <c r="AW1" s="2738"/>
      <c r="AX1" s="2733"/>
      <c r="AY1" s="2733"/>
      <c r="AZ1" s="2739"/>
      <c r="BA1" s="2739"/>
      <c r="BB1" s="2739"/>
      <c r="BC1" s="2147"/>
      <c r="BD1" s="2738"/>
      <c r="BE1" s="2733"/>
      <c r="BF1" s="2733"/>
      <c r="BG1" s="2733"/>
      <c r="BH1" s="2733"/>
      <c r="BI1" s="2733"/>
      <c r="BJ1" s="2736"/>
      <c r="BK1" s="2738"/>
      <c r="BL1" s="2733"/>
      <c r="BM1" s="2733"/>
      <c r="BN1" s="2733"/>
      <c r="BO1" s="2733"/>
      <c r="BP1" s="2733"/>
      <c r="BR1" s="2738"/>
      <c r="BS1" s="2733"/>
      <c r="BT1" s="2733"/>
      <c r="BU1" s="2733"/>
      <c r="BV1" s="2733"/>
      <c r="BW1" s="2733"/>
      <c r="BY1" s="2738"/>
      <c r="BZ1" s="2733"/>
      <c r="CA1" s="2733"/>
      <c r="CB1" s="2733"/>
      <c r="CC1" s="2733"/>
      <c r="CD1" s="2733"/>
      <c r="CF1" s="2738"/>
      <c r="CG1" s="2733"/>
      <c r="CH1" s="2733"/>
      <c r="CI1" s="2733"/>
      <c r="CJ1" s="2733"/>
      <c r="CK1" s="2733"/>
      <c r="CM1" s="2740"/>
      <c r="DX1" s="2741"/>
    </row>
    <row r="2" spans="3:138" s="2158" customFormat="1" ht="13.75" customHeight="1">
      <c r="C2" s="2153" t="s">
        <v>1</v>
      </c>
      <c r="D2" s="2154"/>
      <c r="E2" s="2154"/>
      <c r="F2" s="2154"/>
      <c r="G2" s="2742"/>
      <c r="H2" s="2743"/>
      <c r="I2" s="2743"/>
      <c r="J2" s="2155"/>
      <c r="K2" s="2155"/>
      <c r="L2" s="2155"/>
      <c r="M2" s="2155"/>
      <c r="N2" s="2744"/>
      <c r="O2" s="2743"/>
      <c r="P2" s="2745"/>
      <c r="Q2" s="2746"/>
      <c r="R2" s="2746"/>
      <c r="S2" s="2746"/>
      <c r="T2" s="2746"/>
      <c r="U2" s="2747"/>
      <c r="V2" s="2746"/>
      <c r="W2" s="2747"/>
      <c r="X2" s="2155"/>
      <c r="Y2" s="2155"/>
      <c r="Z2" s="2155"/>
      <c r="AA2" s="2155"/>
      <c r="AB2" s="2748"/>
      <c r="AC2" s="2743"/>
      <c r="AD2" s="2743"/>
      <c r="AE2" s="2743"/>
      <c r="AF2" s="2743"/>
      <c r="AG2" s="2743"/>
      <c r="AH2" s="2746"/>
      <c r="AI2" s="2748"/>
      <c r="AJ2" s="2743"/>
      <c r="AK2" s="2743"/>
      <c r="AL2" s="2749"/>
      <c r="AM2" s="2749"/>
      <c r="AN2" s="2749"/>
      <c r="AO2" s="2155"/>
      <c r="AP2" s="2748"/>
      <c r="AQ2" s="2743"/>
      <c r="AR2" s="2743"/>
      <c r="AS2" s="2743"/>
      <c r="AT2" s="2743"/>
      <c r="AU2" s="2743"/>
      <c r="AV2" s="2746"/>
      <c r="AW2" s="2748"/>
      <c r="AX2" s="2743"/>
      <c r="AY2" s="2743"/>
      <c r="AZ2" s="2749"/>
      <c r="BA2" s="2749"/>
      <c r="BB2" s="2749"/>
      <c r="BC2" s="2155"/>
      <c r="BD2" s="2748"/>
      <c r="BE2" s="2743"/>
      <c r="BF2" s="2743"/>
      <c r="BG2" s="2743"/>
      <c r="BH2" s="2743"/>
      <c r="BI2" s="2743"/>
      <c r="BJ2" s="2746"/>
      <c r="BK2" s="2748"/>
      <c r="BL2" s="2743"/>
      <c r="BM2" s="2743"/>
      <c r="BN2" s="2743"/>
      <c r="BO2" s="2743"/>
      <c r="BP2" s="2743"/>
      <c r="BR2" s="2748"/>
      <c r="BS2" s="2743"/>
      <c r="BT2" s="2743"/>
      <c r="BU2" s="2743"/>
      <c r="BV2" s="2743"/>
      <c r="BW2" s="2743"/>
      <c r="BY2" s="2748"/>
      <c r="BZ2" s="2743"/>
      <c r="CA2" s="2743"/>
      <c r="CB2" s="2743"/>
      <c r="CC2" s="2743"/>
      <c r="CD2" s="2743"/>
      <c r="CF2" s="2748"/>
      <c r="CG2" s="2743"/>
      <c r="CH2" s="2743"/>
      <c r="CI2" s="2743"/>
      <c r="CJ2" s="2743"/>
      <c r="CK2" s="2743"/>
      <c r="CM2" s="2750"/>
      <c r="DX2" s="2751"/>
    </row>
    <row r="3" spans="3:138" s="2162" customFormat="1" ht="20.25" customHeight="1">
      <c r="C3" s="2159"/>
      <c r="D3" s="2160"/>
      <c r="E3" s="2160"/>
      <c r="F3" s="2160"/>
      <c r="G3" s="2752"/>
      <c r="H3" s="2753"/>
      <c r="I3" s="2753"/>
      <c r="J3" s="2161"/>
      <c r="K3" s="2161"/>
      <c r="L3" s="2161"/>
      <c r="M3" s="2161"/>
      <c r="N3" s="2754"/>
      <c r="O3" s="2753"/>
      <c r="P3" s="2755"/>
      <c r="Q3" s="2756"/>
      <c r="R3" s="2756"/>
      <c r="S3" s="2756"/>
      <c r="T3" s="2756"/>
      <c r="U3" s="2757"/>
      <c r="V3" s="2756"/>
      <c r="W3" s="2757"/>
      <c r="X3" s="2161"/>
      <c r="Y3" s="2161"/>
      <c r="Z3" s="2161"/>
      <c r="AA3" s="2161"/>
      <c r="AB3" s="2758"/>
      <c r="AC3" s="2753"/>
      <c r="AD3" s="2753"/>
      <c r="AE3" s="2753"/>
      <c r="AF3" s="2753"/>
      <c r="AG3" s="2753"/>
      <c r="AH3" s="2756"/>
      <c r="AI3" s="2758"/>
      <c r="AJ3" s="2753"/>
      <c r="AK3" s="2753"/>
      <c r="AL3" s="2759"/>
      <c r="AM3" s="2759"/>
      <c r="AN3" s="2759"/>
      <c r="AO3" s="2161"/>
      <c r="AP3" s="2758"/>
      <c r="AQ3" s="2753"/>
      <c r="AR3" s="2753"/>
      <c r="AS3" s="2753"/>
      <c r="AT3" s="2753"/>
      <c r="AU3" s="2753"/>
      <c r="AV3" s="2756"/>
      <c r="AW3" s="2758"/>
      <c r="AX3" s="2753"/>
      <c r="AY3" s="2753"/>
      <c r="AZ3" s="2759"/>
      <c r="BA3" s="2759"/>
      <c r="BB3" s="2759"/>
      <c r="BC3" s="2161"/>
      <c r="BD3" s="2758"/>
      <c r="BE3" s="2753"/>
      <c r="BF3" s="2753"/>
      <c r="BG3" s="2753"/>
      <c r="BH3" s="2753"/>
      <c r="BI3" s="2753"/>
      <c r="BJ3" s="2756"/>
      <c r="BK3" s="2758"/>
      <c r="BL3" s="2753"/>
      <c r="BM3" s="2753"/>
      <c r="BN3" s="2753"/>
      <c r="BO3" s="2753"/>
      <c r="BP3" s="2753"/>
      <c r="BR3" s="2758"/>
      <c r="BS3" s="2753"/>
      <c r="BT3" s="2753"/>
      <c r="BU3" s="2753"/>
      <c r="BV3" s="2753"/>
      <c r="BW3" s="2753"/>
      <c r="BY3" s="2758"/>
      <c r="BZ3" s="2753"/>
      <c r="CA3" s="2753"/>
      <c r="CB3" s="2753"/>
      <c r="CC3" s="2753"/>
      <c r="CD3" s="2753"/>
      <c r="CF3" s="2758"/>
      <c r="CG3" s="2753"/>
      <c r="CH3" s="2753"/>
      <c r="CI3" s="2753"/>
      <c r="CJ3" s="2753"/>
      <c r="CK3" s="2753"/>
      <c r="CM3" s="2760"/>
      <c r="DX3" s="2761"/>
    </row>
    <row r="4" spans="3:138" s="2162" customFormat="1" ht="20.25" customHeight="1">
      <c r="C4" s="2163"/>
      <c r="D4" s="2164" t="s">
        <v>327</v>
      </c>
      <c r="E4" s="2165"/>
      <c r="F4" s="2165"/>
      <c r="G4" s="2762"/>
      <c r="H4" s="2763"/>
      <c r="I4" s="2763"/>
      <c r="N4" s="2764"/>
      <c r="O4" s="2763"/>
      <c r="P4" s="2765"/>
      <c r="Q4" s="2766"/>
      <c r="R4" s="2766"/>
      <c r="S4" s="2766"/>
      <c r="T4" s="2766"/>
      <c r="U4" s="2767"/>
      <c r="V4" s="2766"/>
      <c r="W4" s="2767"/>
      <c r="AB4" s="2768"/>
      <c r="AC4" s="2763"/>
      <c r="AD4" s="2763"/>
      <c r="AE4" s="2763"/>
      <c r="AF4" s="2763"/>
      <c r="AG4" s="2763"/>
      <c r="AH4" s="2766"/>
      <c r="AI4" s="2768"/>
      <c r="AJ4" s="2763"/>
      <c r="AK4" s="2763"/>
      <c r="AL4" s="2761"/>
      <c r="AM4" s="2761"/>
      <c r="AN4" s="2761"/>
      <c r="AP4" s="2768"/>
      <c r="AQ4" s="2763"/>
      <c r="AR4" s="2763"/>
      <c r="AS4" s="2763"/>
      <c r="AT4" s="2763"/>
      <c r="AU4" s="2763"/>
      <c r="AV4" s="2766"/>
      <c r="AW4" s="2768"/>
      <c r="AX4" s="2763"/>
      <c r="AY4" s="2763"/>
      <c r="AZ4" s="2761"/>
      <c r="BA4" s="2761"/>
      <c r="BB4" s="2761"/>
      <c r="BD4" s="2768"/>
      <c r="BE4" s="2763"/>
      <c r="BF4" s="2763"/>
      <c r="BG4" s="2763"/>
      <c r="BH4" s="2763"/>
      <c r="BI4" s="2763"/>
      <c r="BJ4" s="2766"/>
      <c r="BK4" s="2768"/>
      <c r="BL4" s="2763"/>
      <c r="BM4" s="2763"/>
      <c r="BN4" s="2763"/>
      <c r="BO4" s="2763"/>
      <c r="BP4" s="2763"/>
      <c r="BQ4" s="2768"/>
      <c r="BR4" s="2768"/>
      <c r="BS4" s="2763"/>
      <c r="BT4" s="2763"/>
      <c r="BU4" s="2763"/>
      <c r="BV4" s="2763"/>
      <c r="BW4" s="2763"/>
      <c r="BX4" s="2768"/>
      <c r="BY4" s="2768"/>
      <c r="BZ4" s="2763"/>
      <c r="CA4" s="2763"/>
      <c r="CB4" s="2763"/>
      <c r="CC4" s="2763"/>
      <c r="CD4" s="2763"/>
      <c r="CE4" s="2763"/>
      <c r="CF4" s="2768"/>
      <c r="CG4" s="2763"/>
      <c r="CH4" s="2763"/>
      <c r="CI4" s="2763"/>
      <c r="CJ4" s="2763"/>
      <c r="CK4" s="2763"/>
      <c r="CL4" s="2763"/>
      <c r="CM4" s="2763"/>
      <c r="CN4" s="2763"/>
      <c r="CO4" s="2763"/>
      <c r="CP4" s="2763"/>
      <c r="CQ4" s="2763"/>
      <c r="DX4" s="2761"/>
    </row>
    <row r="5" spans="3:138" s="2162" customFormat="1" ht="1.5" customHeight="1">
      <c r="C5" s="2167"/>
      <c r="D5" s="2168"/>
      <c r="E5" s="2168"/>
      <c r="F5" s="2168"/>
      <c r="G5" s="2769"/>
      <c r="H5" s="2770"/>
      <c r="I5" s="2770"/>
      <c r="J5" s="2168"/>
      <c r="K5" s="2168"/>
      <c r="L5" s="2168"/>
      <c r="M5" s="2168"/>
      <c r="N5" s="2771"/>
      <c r="O5" s="2770"/>
      <c r="P5" s="2772"/>
      <c r="Q5" s="2773"/>
      <c r="R5" s="2773"/>
      <c r="S5" s="2773"/>
      <c r="T5" s="2773"/>
      <c r="U5" s="2774"/>
      <c r="V5" s="2773"/>
      <c r="W5" s="2774"/>
      <c r="X5" s="2168"/>
      <c r="Y5" s="2168"/>
      <c r="Z5" s="2168"/>
      <c r="AA5" s="2168"/>
      <c r="AB5" s="2769"/>
      <c r="AC5" s="2770"/>
      <c r="AD5" s="2770"/>
      <c r="AE5" s="2770"/>
      <c r="AF5" s="2770"/>
      <c r="AG5" s="2770"/>
      <c r="AH5" s="2773"/>
      <c r="AI5" s="2769"/>
      <c r="AJ5" s="2770"/>
      <c r="AK5" s="2770"/>
      <c r="AL5" s="2770"/>
      <c r="AM5" s="2770"/>
      <c r="AN5" s="2770"/>
      <c r="AO5" s="2168"/>
      <c r="AP5" s="2769"/>
      <c r="AQ5" s="2770"/>
      <c r="AR5" s="2770"/>
      <c r="AS5" s="2770"/>
      <c r="AT5" s="2770"/>
      <c r="AU5" s="2770"/>
      <c r="AV5" s="2773"/>
      <c r="AW5" s="2769"/>
      <c r="AX5" s="2770"/>
      <c r="AY5" s="2770"/>
      <c r="AZ5" s="2770"/>
      <c r="BA5" s="2770"/>
      <c r="BB5" s="2770"/>
      <c r="BC5" s="2168"/>
      <c r="BD5" s="2769"/>
      <c r="BE5" s="2770"/>
      <c r="BF5" s="2770"/>
      <c r="BG5" s="2770"/>
      <c r="BH5" s="2770"/>
      <c r="BI5" s="2770"/>
      <c r="BJ5" s="2773"/>
      <c r="BK5" s="2769"/>
      <c r="BL5" s="2770"/>
      <c r="BM5" s="2770"/>
      <c r="BN5" s="2770"/>
      <c r="BO5" s="2770"/>
      <c r="BP5" s="2770"/>
      <c r="BQ5" s="2769"/>
      <c r="BR5" s="2769"/>
      <c r="BS5" s="2770"/>
      <c r="BT5" s="2770"/>
      <c r="BU5" s="2770"/>
      <c r="BV5" s="2770"/>
      <c r="BW5" s="2770"/>
      <c r="BX5" s="2769"/>
      <c r="BY5" s="2769"/>
      <c r="BZ5" s="2770"/>
      <c r="CA5" s="2770"/>
      <c r="CB5" s="2770"/>
      <c r="CC5" s="2770"/>
      <c r="CD5" s="2770"/>
      <c r="CE5" s="2770"/>
      <c r="CF5" s="2769"/>
      <c r="CG5" s="2770"/>
      <c r="CH5" s="2770"/>
      <c r="CI5" s="2770"/>
      <c r="CJ5" s="2770"/>
      <c r="CK5" s="2770"/>
      <c r="CL5" s="2770"/>
      <c r="CM5" s="2770"/>
      <c r="CN5" s="2770"/>
      <c r="CO5" s="2770"/>
      <c r="CP5" s="2770"/>
      <c r="CQ5" s="2770"/>
      <c r="DX5" s="2761"/>
    </row>
    <row r="6" spans="3:138" s="2162" customFormat="1" ht="1" customHeight="1">
      <c r="C6" s="2169"/>
      <c r="D6" s="2170"/>
      <c r="E6" s="2170"/>
      <c r="F6" s="2170"/>
      <c r="G6" s="2775"/>
      <c r="H6" s="2776"/>
      <c r="I6" s="2776"/>
      <c r="J6" s="2170"/>
      <c r="K6" s="2170"/>
      <c r="L6" s="2170"/>
      <c r="M6" s="2170"/>
      <c r="N6" s="2777"/>
      <c r="O6" s="2776"/>
      <c r="P6" s="2778"/>
      <c r="Q6" s="2779"/>
      <c r="R6" s="2779"/>
      <c r="S6" s="2779"/>
      <c r="T6" s="2779"/>
      <c r="U6" s="2780"/>
      <c r="V6" s="2779"/>
      <c r="W6" s="2780"/>
      <c r="X6" s="2170"/>
      <c r="Y6" s="2170"/>
      <c r="Z6" s="2170"/>
      <c r="AA6" s="2170"/>
      <c r="AB6" s="2775"/>
      <c r="AC6" s="2776"/>
      <c r="AD6" s="2776"/>
      <c r="AE6" s="2776"/>
      <c r="AF6" s="2776"/>
      <c r="AG6" s="2776"/>
      <c r="AH6" s="2779"/>
      <c r="AI6" s="2775"/>
      <c r="AJ6" s="2776"/>
      <c r="AK6" s="2776"/>
      <c r="AL6" s="2776"/>
      <c r="AM6" s="2776"/>
      <c r="AN6" s="2776"/>
      <c r="AO6" s="2170"/>
      <c r="AP6" s="2775"/>
      <c r="AQ6" s="2776"/>
      <c r="AR6" s="2776"/>
      <c r="AS6" s="2776"/>
      <c r="AT6" s="2776"/>
      <c r="AU6" s="2776"/>
      <c r="AV6" s="2779"/>
      <c r="AW6" s="2775"/>
      <c r="AX6" s="2776"/>
      <c r="AY6" s="2776"/>
      <c r="AZ6" s="2776"/>
      <c r="BA6" s="2776"/>
      <c r="BB6" s="2776"/>
      <c r="BC6" s="2170"/>
      <c r="BD6" s="2775"/>
      <c r="BE6" s="2776"/>
      <c r="BF6" s="2776"/>
      <c r="BG6" s="2776"/>
      <c r="BH6" s="2776"/>
      <c r="BI6" s="2776"/>
      <c r="BJ6" s="2779"/>
      <c r="BK6" s="2775"/>
      <c r="BL6" s="2776"/>
      <c r="BM6" s="2776"/>
      <c r="BN6" s="2776"/>
      <c r="BO6" s="2776"/>
      <c r="BP6" s="2776"/>
      <c r="BQ6" s="2775"/>
      <c r="BR6" s="2775"/>
      <c r="BS6" s="2776"/>
      <c r="BT6" s="2776"/>
      <c r="BU6" s="2776"/>
      <c r="BV6" s="2776"/>
      <c r="BW6" s="2776"/>
      <c r="BX6" s="2775"/>
      <c r="BY6" s="2775"/>
      <c r="BZ6" s="2776"/>
      <c r="CA6" s="2776"/>
      <c r="CB6" s="2776"/>
      <c r="CC6" s="2776"/>
      <c r="CD6" s="2776"/>
      <c r="CE6" s="2776"/>
      <c r="CF6" s="2775"/>
      <c r="CG6" s="2776"/>
      <c r="CH6" s="2776"/>
      <c r="CI6" s="2776"/>
      <c r="CJ6" s="2776"/>
      <c r="CK6" s="2776"/>
      <c r="CL6" s="2776"/>
      <c r="CM6" s="2776"/>
      <c r="CN6" s="2776"/>
      <c r="CO6" s="2776"/>
      <c r="CP6" s="2776"/>
      <c r="CQ6" s="2776"/>
      <c r="DX6" s="2761"/>
    </row>
    <row r="7" spans="3:138" s="2162" customFormat="1" ht="1.5" customHeight="1">
      <c r="C7" s="2171"/>
      <c r="D7" s="2172"/>
      <c r="E7" s="2172"/>
      <c r="F7" s="2172"/>
      <c r="G7" s="2781"/>
      <c r="H7" s="2782"/>
      <c r="I7" s="2782"/>
      <c r="J7" s="2172"/>
      <c r="K7" s="2172"/>
      <c r="L7" s="2172"/>
      <c r="M7" s="2172"/>
      <c r="N7" s="2783"/>
      <c r="O7" s="2782"/>
      <c r="P7" s="2784"/>
      <c r="Q7" s="2785"/>
      <c r="R7" s="2785"/>
      <c r="S7" s="2785"/>
      <c r="T7" s="2785"/>
      <c r="U7" s="2786"/>
      <c r="V7" s="2785"/>
      <c r="W7" s="2786"/>
      <c r="X7" s="2172"/>
      <c r="Y7" s="2172"/>
      <c r="Z7" s="2172"/>
      <c r="AA7" s="2172"/>
      <c r="AB7" s="2781"/>
      <c r="AC7" s="2782"/>
      <c r="AD7" s="2782"/>
      <c r="AE7" s="2782"/>
      <c r="AF7" s="2782"/>
      <c r="AG7" s="2782"/>
      <c r="AH7" s="2785"/>
      <c r="AI7" s="2781"/>
      <c r="AJ7" s="2782"/>
      <c r="AK7" s="2782"/>
      <c r="AL7" s="2782"/>
      <c r="AM7" s="2782"/>
      <c r="AN7" s="2782"/>
      <c r="AO7" s="2172"/>
      <c r="AP7" s="2781"/>
      <c r="AQ7" s="2782"/>
      <c r="AR7" s="2782"/>
      <c r="AS7" s="2782"/>
      <c r="AT7" s="2782"/>
      <c r="AU7" s="2782"/>
      <c r="AV7" s="2785"/>
      <c r="AW7" s="2781"/>
      <c r="AX7" s="2782"/>
      <c r="AY7" s="2782"/>
      <c r="AZ7" s="2782"/>
      <c r="BA7" s="2782"/>
      <c r="BB7" s="2782"/>
      <c r="BC7" s="2172"/>
      <c r="BD7" s="2781"/>
      <c r="BE7" s="2782"/>
      <c r="BF7" s="2782"/>
      <c r="BG7" s="2782"/>
      <c r="BH7" s="2782"/>
      <c r="BI7" s="2782"/>
      <c r="BJ7" s="2785"/>
      <c r="BK7" s="2781"/>
      <c r="BL7" s="2782"/>
      <c r="BM7" s="2782"/>
      <c r="BN7" s="2782"/>
      <c r="BO7" s="2782"/>
      <c r="BP7" s="2782"/>
      <c r="BQ7" s="2781"/>
      <c r="BR7" s="2781"/>
      <c r="BS7" s="2782"/>
      <c r="BT7" s="2782"/>
      <c r="BU7" s="2782"/>
      <c r="BV7" s="2782"/>
      <c r="BW7" s="2782"/>
      <c r="BX7" s="2781"/>
      <c r="BY7" s="2781"/>
      <c r="BZ7" s="2782"/>
      <c r="CA7" s="2782"/>
      <c r="CB7" s="2782"/>
      <c r="CC7" s="2782"/>
      <c r="CD7" s="2782"/>
      <c r="CE7" s="2782"/>
      <c r="CF7" s="2781"/>
      <c r="CG7" s="2782"/>
      <c r="CH7" s="2782"/>
      <c r="CI7" s="2782"/>
      <c r="CJ7" s="2782"/>
      <c r="CK7" s="2782"/>
      <c r="CL7" s="2782"/>
      <c r="CM7" s="2782"/>
      <c r="CN7" s="2782"/>
      <c r="CO7" s="2782"/>
      <c r="CP7" s="2782"/>
      <c r="CQ7" s="2782"/>
      <c r="DX7" s="2761"/>
    </row>
    <row r="8" spans="3:138" s="2162" customFormat="1" ht="25" customHeight="1">
      <c r="C8" s="2159"/>
      <c r="D8" s="2161"/>
      <c r="E8" s="2161"/>
      <c r="F8" s="2161"/>
      <c r="G8" s="2752"/>
      <c r="H8" s="2759"/>
      <c r="I8" s="2759"/>
      <c r="J8" s="2161"/>
      <c r="K8" s="2161"/>
      <c r="L8" s="2161"/>
      <c r="M8" s="2161"/>
      <c r="N8" s="2754"/>
      <c r="O8" s="2759"/>
      <c r="P8" s="2787"/>
      <c r="Q8" s="2788"/>
      <c r="R8" s="2788"/>
      <c r="S8" s="2788"/>
      <c r="T8" s="2788"/>
      <c r="U8" s="2789"/>
      <c r="V8" s="2788"/>
      <c r="W8" s="2789"/>
      <c r="X8" s="2161"/>
      <c r="Y8" s="2161"/>
      <c r="Z8" s="2161"/>
      <c r="AA8" s="2161"/>
      <c r="AB8" s="2790"/>
      <c r="AC8" s="2759"/>
      <c r="AD8" s="2759"/>
      <c r="AE8" s="2759"/>
      <c r="AF8" s="2759"/>
      <c r="AG8" s="2759"/>
      <c r="AH8" s="2788"/>
      <c r="AI8" s="2790"/>
      <c r="AJ8" s="2759"/>
      <c r="AK8" s="2759"/>
      <c r="AL8" s="2759"/>
      <c r="AM8" s="2759"/>
      <c r="AN8" s="2759"/>
      <c r="AO8" s="2161"/>
      <c r="AP8" s="2790"/>
      <c r="AQ8" s="2759"/>
      <c r="AR8" s="2759"/>
      <c r="AS8" s="2759"/>
      <c r="AT8" s="2759"/>
      <c r="AU8" s="2759"/>
      <c r="AV8" s="2788"/>
      <c r="AW8" s="2790"/>
      <c r="AX8" s="2759"/>
      <c r="AY8" s="2759"/>
      <c r="AZ8" s="2759"/>
      <c r="BA8" s="2759"/>
      <c r="BB8" s="2759"/>
      <c r="BC8" s="2161"/>
      <c r="BD8" s="2790"/>
      <c r="BE8" s="2759"/>
      <c r="BF8" s="2759"/>
      <c r="BG8" s="2759"/>
      <c r="BH8" s="2759"/>
      <c r="BI8" s="2759"/>
      <c r="BJ8" s="2788"/>
      <c r="BK8" s="2790"/>
      <c r="BL8" s="2759"/>
      <c r="BM8" s="2759"/>
      <c r="BN8" s="2759"/>
      <c r="BO8" s="2759"/>
      <c r="BP8" s="2759"/>
      <c r="BQ8" s="2790"/>
      <c r="BR8" s="2790"/>
      <c r="BS8" s="2759"/>
      <c r="BT8" s="2759"/>
      <c r="BU8" s="2759"/>
      <c r="BV8" s="2759"/>
      <c r="BW8" s="2759"/>
      <c r="BX8" s="2790"/>
      <c r="BY8" s="2790"/>
      <c r="BZ8" s="2759"/>
      <c r="CA8" s="2759"/>
      <c r="CB8" s="2759"/>
      <c r="CC8" s="2759"/>
      <c r="CD8" s="2759"/>
      <c r="CE8" s="2759"/>
      <c r="CF8" s="2790"/>
      <c r="CG8" s="2759"/>
      <c r="CH8" s="2759"/>
      <c r="CI8" s="2759"/>
      <c r="CJ8" s="2759"/>
      <c r="CK8" s="2759"/>
      <c r="CL8" s="2759"/>
      <c r="CM8" s="2759"/>
      <c r="CN8" s="2759"/>
      <c r="CO8" s="2759"/>
      <c r="CP8" s="2759"/>
      <c r="CQ8" s="2759"/>
      <c r="DX8" s="2761"/>
    </row>
    <row r="9" spans="3:138" s="2174" customFormat="1" ht="15.75" customHeight="1" thickBot="1">
      <c r="G9" s="2991">
        <v>45658</v>
      </c>
      <c r="H9" s="2991"/>
      <c r="I9" s="2991"/>
      <c r="J9" s="2991"/>
      <c r="K9" s="2991"/>
      <c r="L9" s="2991"/>
      <c r="M9" s="2999"/>
      <c r="N9" s="2990">
        <v>45689</v>
      </c>
      <c r="O9" s="2991"/>
      <c r="P9" s="2991"/>
      <c r="Q9" s="2991"/>
      <c r="R9" s="2991"/>
      <c r="S9" s="2991"/>
      <c r="T9" s="2999"/>
      <c r="U9" s="2990">
        <v>45717</v>
      </c>
      <c r="V9" s="2991"/>
      <c r="W9" s="2991"/>
      <c r="X9" s="2991"/>
      <c r="Y9" s="2991"/>
      <c r="Z9" s="2991"/>
      <c r="AA9" s="2999"/>
      <c r="AB9" s="2991">
        <v>45748</v>
      </c>
      <c r="AC9" s="2991"/>
      <c r="AD9" s="2991"/>
      <c r="AE9" s="2991"/>
      <c r="AF9" s="2991"/>
      <c r="AG9" s="2991"/>
      <c r="AH9" s="2999"/>
      <c r="AI9" s="2990">
        <v>45778</v>
      </c>
      <c r="AJ9" s="2991"/>
      <c r="AK9" s="2991"/>
      <c r="AL9" s="2991"/>
      <c r="AM9" s="2991"/>
      <c r="AN9" s="2991"/>
      <c r="AO9" s="2999"/>
      <c r="AP9" s="2990">
        <v>45809</v>
      </c>
      <c r="AQ9" s="2991"/>
      <c r="AR9" s="2991"/>
      <c r="AS9" s="2991"/>
      <c r="AT9" s="2991"/>
      <c r="AU9" s="2991"/>
      <c r="AV9" s="2999"/>
      <c r="AW9" s="2990">
        <v>45839</v>
      </c>
      <c r="AX9" s="2991"/>
      <c r="AY9" s="2991"/>
      <c r="AZ9" s="2991"/>
      <c r="BA9" s="2991"/>
      <c r="BB9" s="2991"/>
      <c r="BC9" s="2999"/>
      <c r="BD9" s="2990">
        <v>45870</v>
      </c>
      <c r="BE9" s="2991"/>
      <c r="BF9" s="2991"/>
      <c r="BG9" s="2991"/>
      <c r="BH9" s="2991"/>
      <c r="BI9" s="2991"/>
      <c r="BJ9" s="2999"/>
      <c r="BK9" s="2990">
        <v>45901</v>
      </c>
      <c r="BL9" s="2991"/>
      <c r="BM9" s="2991"/>
      <c r="BN9" s="2991"/>
      <c r="BO9" s="2991"/>
      <c r="BP9" s="2991"/>
      <c r="BQ9" s="2999"/>
      <c r="BR9" s="2990">
        <v>45931</v>
      </c>
      <c r="BS9" s="2991"/>
      <c r="BT9" s="2991"/>
      <c r="BU9" s="2991"/>
      <c r="BV9" s="2991"/>
      <c r="BW9" s="2991"/>
      <c r="BX9" s="2999"/>
      <c r="BY9" s="2990">
        <v>45962</v>
      </c>
      <c r="BZ9" s="2991"/>
      <c r="CA9" s="2991"/>
      <c r="CB9" s="2991"/>
      <c r="CC9" s="2991"/>
      <c r="CD9" s="2991"/>
      <c r="CE9" s="2999"/>
      <c r="CF9" s="2990">
        <v>45992</v>
      </c>
      <c r="CG9" s="2991"/>
      <c r="CH9" s="2991"/>
      <c r="CI9" s="2991"/>
      <c r="CJ9" s="2991"/>
      <c r="CK9" s="2991"/>
      <c r="CL9" s="2999"/>
      <c r="CM9" s="2990" t="s">
        <v>328</v>
      </c>
      <c r="CN9" s="2991"/>
      <c r="CO9" s="2991"/>
      <c r="CP9" s="2991"/>
      <c r="CQ9" s="2791"/>
      <c r="CV9" s="2174" t="s">
        <v>290</v>
      </c>
      <c r="DH9" s="2174" t="s">
        <v>290</v>
      </c>
      <c r="DX9" s="2792"/>
    </row>
    <row r="10" spans="3:138" ht="13.75" customHeight="1" thickBot="1">
      <c r="C10" s="2967" t="s">
        <v>291</v>
      </c>
      <c r="D10" s="2968" t="s">
        <v>292</v>
      </c>
      <c r="E10" s="2969" t="s">
        <v>293</v>
      </c>
      <c r="F10" s="2992" t="s">
        <v>329</v>
      </c>
      <c r="G10" s="2994" t="s">
        <v>330</v>
      </c>
      <c r="H10" s="2996" t="s">
        <v>331</v>
      </c>
      <c r="I10" s="2996" t="s">
        <v>332</v>
      </c>
      <c r="J10" s="2992" t="s">
        <v>120</v>
      </c>
      <c r="K10" s="2998" t="s">
        <v>333</v>
      </c>
      <c r="L10" s="2998" t="s">
        <v>334</v>
      </c>
      <c r="M10" s="2998" t="s">
        <v>200</v>
      </c>
      <c r="N10" s="3002" t="s">
        <v>330</v>
      </c>
      <c r="O10" s="2996" t="s">
        <v>331</v>
      </c>
      <c r="P10" s="3000" t="s">
        <v>332</v>
      </c>
      <c r="Q10" s="2992" t="s">
        <v>120</v>
      </c>
      <c r="R10" s="2998" t="s">
        <v>333</v>
      </c>
      <c r="S10" s="2998" t="s">
        <v>334</v>
      </c>
      <c r="T10" s="2998" t="s">
        <v>200</v>
      </c>
      <c r="U10" s="3000" t="s">
        <v>330</v>
      </c>
      <c r="V10" s="2996" t="s">
        <v>331</v>
      </c>
      <c r="W10" s="3000" t="s">
        <v>332</v>
      </c>
      <c r="X10" s="2992" t="s">
        <v>120</v>
      </c>
      <c r="Y10" s="2998" t="s">
        <v>333</v>
      </c>
      <c r="Z10" s="2998" t="s">
        <v>334</v>
      </c>
      <c r="AA10" s="3006" t="s">
        <v>200</v>
      </c>
      <c r="AB10" s="2994" t="s">
        <v>330</v>
      </c>
      <c r="AC10" s="2996" t="s">
        <v>331</v>
      </c>
      <c r="AD10" s="2996" t="s">
        <v>332</v>
      </c>
      <c r="AE10" s="2996" t="s">
        <v>120</v>
      </c>
      <c r="AF10" s="3004" t="s">
        <v>333</v>
      </c>
      <c r="AG10" s="3004" t="s">
        <v>334</v>
      </c>
      <c r="AH10" s="2998" t="s">
        <v>200</v>
      </c>
      <c r="AI10" s="2994" t="s">
        <v>330</v>
      </c>
      <c r="AJ10" s="2996" t="s">
        <v>331</v>
      </c>
      <c r="AK10" s="2996" t="s">
        <v>332</v>
      </c>
      <c r="AL10" s="2996" t="s">
        <v>120</v>
      </c>
      <c r="AM10" s="3004" t="s">
        <v>333</v>
      </c>
      <c r="AN10" s="3004" t="s">
        <v>334</v>
      </c>
      <c r="AO10" s="2998" t="s">
        <v>200</v>
      </c>
      <c r="AP10" s="2994" t="s">
        <v>330</v>
      </c>
      <c r="AQ10" s="2996" t="s">
        <v>331</v>
      </c>
      <c r="AR10" s="2996" t="s">
        <v>332</v>
      </c>
      <c r="AS10" s="2996" t="s">
        <v>120</v>
      </c>
      <c r="AT10" s="3004" t="s">
        <v>333</v>
      </c>
      <c r="AU10" s="3004" t="s">
        <v>334</v>
      </c>
      <c r="AV10" s="2998" t="s">
        <v>200</v>
      </c>
      <c r="AW10" s="2994" t="s">
        <v>330</v>
      </c>
      <c r="AX10" s="2996" t="s">
        <v>331</v>
      </c>
      <c r="AY10" s="2996" t="s">
        <v>332</v>
      </c>
      <c r="AZ10" s="2996" t="s">
        <v>120</v>
      </c>
      <c r="BA10" s="3004" t="s">
        <v>333</v>
      </c>
      <c r="BB10" s="3004" t="s">
        <v>334</v>
      </c>
      <c r="BC10" s="2998" t="s">
        <v>200</v>
      </c>
      <c r="BD10" s="2994" t="s">
        <v>330</v>
      </c>
      <c r="BE10" s="2996" t="s">
        <v>331</v>
      </c>
      <c r="BF10" s="2996" t="s">
        <v>332</v>
      </c>
      <c r="BG10" s="2996" t="s">
        <v>120</v>
      </c>
      <c r="BH10" s="3004" t="s">
        <v>333</v>
      </c>
      <c r="BI10" s="3004" t="s">
        <v>334</v>
      </c>
      <c r="BJ10" s="3006" t="s">
        <v>200</v>
      </c>
      <c r="BK10" s="2994" t="s">
        <v>330</v>
      </c>
      <c r="BL10" s="2996" t="s">
        <v>331</v>
      </c>
      <c r="BM10" s="2996" t="s">
        <v>332</v>
      </c>
      <c r="BN10" s="2996" t="s">
        <v>120</v>
      </c>
      <c r="BO10" s="3004" t="s">
        <v>333</v>
      </c>
      <c r="BP10" s="3004" t="s">
        <v>334</v>
      </c>
      <c r="BQ10" s="2998" t="s">
        <v>200</v>
      </c>
      <c r="BR10" s="2994" t="s">
        <v>330</v>
      </c>
      <c r="BS10" s="2996" t="s">
        <v>331</v>
      </c>
      <c r="BT10" s="2996" t="s">
        <v>332</v>
      </c>
      <c r="BU10" s="2996" t="s">
        <v>120</v>
      </c>
      <c r="BV10" s="3004" t="s">
        <v>333</v>
      </c>
      <c r="BW10" s="3004" t="s">
        <v>334</v>
      </c>
      <c r="BX10" s="2998" t="s">
        <v>200</v>
      </c>
      <c r="BY10" s="2994" t="s">
        <v>330</v>
      </c>
      <c r="BZ10" s="2996" t="s">
        <v>331</v>
      </c>
      <c r="CA10" s="2996" t="s">
        <v>332</v>
      </c>
      <c r="CB10" s="2996" t="s">
        <v>120</v>
      </c>
      <c r="CC10" s="3004" t="s">
        <v>333</v>
      </c>
      <c r="CD10" s="3004" t="s">
        <v>334</v>
      </c>
      <c r="CE10" s="2998" t="s">
        <v>200</v>
      </c>
      <c r="CF10" s="2994" t="s">
        <v>330</v>
      </c>
      <c r="CG10" s="2996" t="s">
        <v>331</v>
      </c>
      <c r="CH10" s="2996" t="s">
        <v>332</v>
      </c>
      <c r="CI10" s="2996" t="s">
        <v>120</v>
      </c>
      <c r="CJ10" s="3004" t="s">
        <v>333</v>
      </c>
      <c r="CK10" s="3004" t="s">
        <v>334</v>
      </c>
      <c r="CL10" s="2998" t="s">
        <v>200</v>
      </c>
      <c r="CM10" s="3011" t="s">
        <v>330</v>
      </c>
      <c r="CN10" s="2996" t="s">
        <v>331</v>
      </c>
      <c r="CO10" s="2996" t="s">
        <v>332</v>
      </c>
      <c r="CP10" s="2996" t="s">
        <v>120</v>
      </c>
      <c r="CQ10" s="2998" t="s">
        <v>200</v>
      </c>
      <c r="CR10" s="2173"/>
      <c r="CS10" s="2173"/>
      <c r="CT10" s="2173"/>
      <c r="CU10" s="2173"/>
      <c r="CV10" s="2173" t="s">
        <v>333</v>
      </c>
      <c r="DH10" s="2173" t="s">
        <v>334</v>
      </c>
    </row>
    <row r="11" spans="3:138" ht="12.5" customHeight="1">
      <c r="C11" s="2967"/>
      <c r="D11" s="2968"/>
      <c r="E11" s="2970"/>
      <c r="F11" s="2993"/>
      <c r="G11" s="2995"/>
      <c r="H11" s="2997"/>
      <c r="I11" s="2997"/>
      <c r="J11" s="2993"/>
      <c r="K11" s="2970"/>
      <c r="L11" s="2970"/>
      <c r="M11" s="2970"/>
      <c r="N11" s="3003"/>
      <c r="O11" s="2997"/>
      <c r="P11" s="3001"/>
      <c r="Q11" s="2993"/>
      <c r="R11" s="2970"/>
      <c r="S11" s="2970"/>
      <c r="T11" s="2970"/>
      <c r="U11" s="3001"/>
      <c r="V11" s="2997"/>
      <c r="W11" s="3001"/>
      <c r="X11" s="2993"/>
      <c r="Y11" s="2970"/>
      <c r="Z11" s="2970"/>
      <c r="AA11" s="3007"/>
      <c r="AB11" s="2995"/>
      <c r="AC11" s="2997"/>
      <c r="AD11" s="2997"/>
      <c r="AE11" s="2997"/>
      <c r="AF11" s="3005"/>
      <c r="AG11" s="3005"/>
      <c r="AH11" s="2970"/>
      <c r="AI11" s="2995"/>
      <c r="AJ11" s="2997"/>
      <c r="AK11" s="2997"/>
      <c r="AL11" s="2997"/>
      <c r="AM11" s="3005"/>
      <c r="AN11" s="3005"/>
      <c r="AO11" s="2970"/>
      <c r="AP11" s="2995"/>
      <c r="AQ11" s="2997"/>
      <c r="AR11" s="2997"/>
      <c r="AS11" s="2997"/>
      <c r="AT11" s="3005"/>
      <c r="AU11" s="3005"/>
      <c r="AV11" s="2970"/>
      <c r="AW11" s="2995"/>
      <c r="AX11" s="2997"/>
      <c r="AY11" s="2997"/>
      <c r="AZ11" s="2997"/>
      <c r="BA11" s="3005"/>
      <c r="BB11" s="3005"/>
      <c r="BC11" s="2970"/>
      <c r="BD11" s="2995"/>
      <c r="BE11" s="2997"/>
      <c r="BF11" s="2997"/>
      <c r="BG11" s="2997"/>
      <c r="BH11" s="3005"/>
      <c r="BI11" s="3005"/>
      <c r="BJ11" s="3007"/>
      <c r="BK11" s="2995"/>
      <c r="BL11" s="2997"/>
      <c r="BM11" s="2997"/>
      <c r="BN11" s="2997"/>
      <c r="BO11" s="3005"/>
      <c r="BP11" s="3005"/>
      <c r="BQ11" s="2970"/>
      <c r="BR11" s="2995"/>
      <c r="BS11" s="2997"/>
      <c r="BT11" s="2997"/>
      <c r="BU11" s="2997"/>
      <c r="BV11" s="3005"/>
      <c r="BW11" s="3005"/>
      <c r="BX11" s="2970"/>
      <c r="BY11" s="2995"/>
      <c r="BZ11" s="2997"/>
      <c r="CA11" s="2997"/>
      <c r="CB11" s="2997"/>
      <c r="CC11" s="3005"/>
      <c r="CD11" s="3005"/>
      <c r="CE11" s="2970"/>
      <c r="CF11" s="2995"/>
      <c r="CG11" s="2997"/>
      <c r="CH11" s="2997"/>
      <c r="CI11" s="2997"/>
      <c r="CJ11" s="3005"/>
      <c r="CK11" s="3005"/>
      <c r="CL11" s="2970"/>
      <c r="CM11" s="3012"/>
      <c r="CN11" s="2997"/>
      <c r="CO11" s="2997"/>
      <c r="CP11" s="2997"/>
      <c r="CQ11" s="2970"/>
      <c r="CR11" s="2174"/>
      <c r="CS11" s="2174"/>
      <c r="CT11" s="2174"/>
      <c r="CU11" s="2174"/>
      <c r="CV11" s="2174" t="s">
        <v>102</v>
      </c>
      <c r="CW11" s="2174" t="s">
        <v>103</v>
      </c>
      <c r="CX11" s="2174" t="s">
        <v>104</v>
      </c>
      <c r="CY11" s="2174" t="s">
        <v>105</v>
      </c>
      <c r="CZ11" s="2174" t="s">
        <v>106</v>
      </c>
      <c r="DA11" s="2174" t="s">
        <v>107</v>
      </c>
      <c r="DB11" s="2174" t="s">
        <v>108</v>
      </c>
      <c r="DC11" s="2174" t="s">
        <v>109</v>
      </c>
      <c r="DD11" s="2174" t="s">
        <v>110</v>
      </c>
      <c r="DE11" s="2174" t="s">
        <v>111</v>
      </c>
      <c r="DF11" s="2174" t="s">
        <v>112</v>
      </c>
      <c r="DH11" s="2174" t="s">
        <v>102</v>
      </c>
      <c r="DI11" s="2174" t="s">
        <v>103</v>
      </c>
      <c r="DJ11" s="2174" t="s">
        <v>104</v>
      </c>
      <c r="DK11" s="2174" t="s">
        <v>105</v>
      </c>
      <c r="DL11" s="2174" t="s">
        <v>106</v>
      </c>
      <c r="DM11" s="2174" t="s">
        <v>107</v>
      </c>
      <c r="DN11" s="2174" t="s">
        <v>108</v>
      </c>
      <c r="DO11" s="2174" t="s">
        <v>109</v>
      </c>
      <c r="DP11" s="2174" t="s">
        <v>110</v>
      </c>
      <c r="DQ11" s="2174" t="s">
        <v>111</v>
      </c>
      <c r="DR11" s="2174" t="s">
        <v>112</v>
      </c>
      <c r="DT11" s="3008" t="s">
        <v>335</v>
      </c>
      <c r="DU11" s="3008"/>
      <c r="DV11" s="3008"/>
      <c r="DW11" s="2174"/>
      <c r="DX11" s="2792"/>
      <c r="DZ11" s="3008" t="s">
        <v>336</v>
      </c>
      <c r="EA11" s="3008"/>
      <c r="EB11" s="3008"/>
      <c r="EF11" s="2177" t="s">
        <v>337</v>
      </c>
      <c r="EG11" s="2177" t="s">
        <v>338</v>
      </c>
    </row>
    <row r="12" spans="3:138">
      <c r="C12" s="2178" t="s">
        <v>339</v>
      </c>
      <c r="D12" s="2179" t="s">
        <v>340</v>
      </c>
      <c r="E12" s="2178">
        <v>90</v>
      </c>
      <c r="F12" s="2794">
        <v>10</v>
      </c>
      <c r="G12" s="2795">
        <v>0</v>
      </c>
      <c r="H12" s="2796">
        <v>0</v>
      </c>
      <c r="I12" s="2796">
        <v>0</v>
      </c>
      <c r="J12" s="2797">
        <v>0</v>
      </c>
      <c r="K12" s="2797">
        <v>0</v>
      </c>
      <c r="L12" s="2797">
        <v>0</v>
      </c>
      <c r="M12" s="2798" t="s">
        <v>220</v>
      </c>
      <c r="N12" s="2799">
        <v>0</v>
      </c>
      <c r="O12" s="2800">
        <v>0</v>
      </c>
      <c r="P12" s="2800">
        <v>0</v>
      </c>
      <c r="Q12" s="2801">
        <v>0</v>
      </c>
      <c r="R12" s="2802">
        <v>0</v>
      </c>
      <c r="S12" s="2802">
        <v>0</v>
      </c>
      <c r="T12" s="2798" t="s">
        <v>220</v>
      </c>
      <c r="U12" s="2803">
        <v>0</v>
      </c>
      <c r="V12" s="2796">
        <v>0</v>
      </c>
      <c r="W12" s="2796">
        <v>0</v>
      </c>
      <c r="X12" s="2804">
        <v>0</v>
      </c>
      <c r="Y12" s="2804">
        <v>0</v>
      </c>
      <c r="Z12" s="2804">
        <v>0</v>
      </c>
      <c r="AA12" s="2798" t="s">
        <v>220</v>
      </c>
      <c r="AB12" s="2805">
        <v>0</v>
      </c>
      <c r="AC12" s="2800">
        <v>0</v>
      </c>
      <c r="AD12" s="2800">
        <v>0</v>
      </c>
      <c r="AE12" s="2800">
        <v>0</v>
      </c>
      <c r="AF12" s="2796">
        <v>0</v>
      </c>
      <c r="AG12" s="2796">
        <v>0</v>
      </c>
      <c r="AH12" s="2798" t="s">
        <v>220</v>
      </c>
      <c r="AI12" s="2795">
        <v>0</v>
      </c>
      <c r="AJ12" s="2796">
        <v>0</v>
      </c>
      <c r="AK12" s="2796">
        <v>0</v>
      </c>
      <c r="AL12" s="2800">
        <v>0</v>
      </c>
      <c r="AM12" s="2800">
        <v>0</v>
      </c>
      <c r="AN12" s="2800">
        <v>0</v>
      </c>
      <c r="AO12" s="2798" t="s">
        <v>220</v>
      </c>
      <c r="AP12" s="2805">
        <v>0</v>
      </c>
      <c r="AQ12" s="2800">
        <v>0</v>
      </c>
      <c r="AR12" s="2800">
        <v>0</v>
      </c>
      <c r="AS12" s="2800">
        <v>0</v>
      </c>
      <c r="AT12" s="2796">
        <v>0</v>
      </c>
      <c r="AU12" s="2796">
        <v>0</v>
      </c>
      <c r="AV12" s="2798" t="s">
        <v>220</v>
      </c>
      <c r="AW12" s="2795">
        <v>95850</v>
      </c>
      <c r="AX12" s="2796">
        <v>8692473.5999999996</v>
      </c>
      <c r="AY12" s="2796">
        <v>4058503.99</v>
      </c>
      <c r="AZ12" s="2806">
        <v>4516740.3785504196</v>
      </c>
      <c r="BA12" s="2806">
        <v>47.123008644240166</v>
      </c>
      <c r="BB12" s="2806">
        <v>90.688300469483565</v>
      </c>
      <c r="BC12" s="2798">
        <v>0.46689862710655805</v>
      </c>
      <c r="BD12" s="2805">
        <v>51480</v>
      </c>
      <c r="BE12" s="2800">
        <v>4668633.62</v>
      </c>
      <c r="BF12" s="2800">
        <v>2185408.64</v>
      </c>
      <c r="BG12" s="2800">
        <v>2651663.8297110414</v>
      </c>
      <c r="BH12" s="2800">
        <v>51.508621400758379</v>
      </c>
      <c r="BI12" s="2800">
        <v>90.688298756798758</v>
      </c>
      <c r="BJ12" s="2798">
        <v>0.46810455004177431</v>
      </c>
      <c r="BK12" s="2805">
        <v>77580</v>
      </c>
      <c r="BL12" s="2800">
        <v>7035598.4699999997</v>
      </c>
      <c r="BM12" s="2800">
        <v>3311807.44</v>
      </c>
      <c r="BN12" s="2800">
        <v>3995944.8990582232</v>
      </c>
      <c r="BO12" s="2800">
        <v>51.507410402916001</v>
      </c>
      <c r="BP12" s="2800">
        <v>90.688302010827528</v>
      </c>
      <c r="BQ12" s="2798">
        <v>0.47072149641876876</v>
      </c>
      <c r="BR12" s="2805">
        <v>82620</v>
      </c>
      <c r="BS12" s="2800">
        <v>7492667.4199999999</v>
      </c>
      <c r="BT12" s="2800">
        <v>3434861.11</v>
      </c>
      <c r="BU12" s="2800">
        <v>4133482.1750743967</v>
      </c>
      <c r="BV12" s="2800">
        <v>50.030043271295042</v>
      </c>
      <c r="BW12" s="2800">
        <v>90.688300895666913</v>
      </c>
      <c r="BX12" s="2798">
        <v>0.4584296776380874</v>
      </c>
      <c r="BY12" s="2805">
        <v>30780</v>
      </c>
      <c r="BZ12" s="2800">
        <v>2791385.91</v>
      </c>
      <c r="CA12" s="2800">
        <v>1281776.19</v>
      </c>
      <c r="CB12" s="2800">
        <v>1559729.3401225053</v>
      </c>
      <c r="CC12" s="2800">
        <v>50.673467840237343</v>
      </c>
      <c r="CD12" s="2800">
        <v>90.688301169590645</v>
      </c>
      <c r="CE12" s="2798">
        <v>0.45918989037241359</v>
      </c>
      <c r="CF12" s="2805">
        <v>0</v>
      </c>
      <c r="CG12" s="2800">
        <v>0</v>
      </c>
      <c r="CH12" s="2800">
        <v>0</v>
      </c>
      <c r="CI12" s="2800">
        <v>0</v>
      </c>
      <c r="CJ12" s="2800">
        <v>0</v>
      </c>
      <c r="CK12" s="2800">
        <v>0</v>
      </c>
      <c r="CL12" s="2798" t="s">
        <v>220</v>
      </c>
      <c r="CM12" s="2807">
        <v>338310</v>
      </c>
      <c r="CN12" s="2800">
        <v>30680759.02</v>
      </c>
      <c r="CO12" s="2800">
        <v>14272357.369999999</v>
      </c>
      <c r="CP12" s="2800">
        <v>16857560.622516587</v>
      </c>
      <c r="CQ12" s="2798">
        <f>+CP12/CN12</f>
        <v>0.54945057296423394</v>
      </c>
      <c r="CR12" s="2810"/>
      <c r="CS12" s="2809"/>
      <c r="CT12" s="2810"/>
      <c r="CU12" s="2810"/>
      <c r="CV12" s="2808">
        <v>0</v>
      </c>
      <c r="CW12" s="2808">
        <v>0</v>
      </c>
      <c r="CX12" s="2808">
        <v>0</v>
      </c>
      <c r="CY12" s="2808">
        <v>0</v>
      </c>
      <c r="CZ12" s="2808">
        <v>0</v>
      </c>
      <c r="DA12" s="2808">
        <v>0</v>
      </c>
      <c r="DB12" s="2808">
        <v>9.3067333404533548E-2</v>
      </c>
      <c r="DC12" s="2808">
        <v>-2.3510585401953499E-5</v>
      </c>
      <c r="DD12" s="2808">
        <v>-2.8682613240779808E-2</v>
      </c>
      <c r="DE12" s="2808">
        <v>1.286076379053358E-2</v>
      </c>
      <c r="DF12" s="2808">
        <v>-1</v>
      </c>
      <c r="DG12" s="2811"/>
      <c r="DH12" s="2808">
        <v>0</v>
      </c>
      <c r="DI12" s="2808">
        <v>0</v>
      </c>
      <c r="DJ12" s="2808">
        <v>0</v>
      </c>
      <c r="DK12" s="2808">
        <v>0</v>
      </c>
      <c r="DL12" s="2808">
        <v>0</v>
      </c>
      <c r="DM12" s="2808">
        <v>0</v>
      </c>
      <c r="DN12" s="2808">
        <v>-1.8885399688528537E-8</v>
      </c>
      <c r="DO12" s="2808">
        <v>3.5881462245868079E-8</v>
      </c>
      <c r="DP12" s="2808">
        <v>-1.2296631268782221E-8</v>
      </c>
      <c r="DQ12" s="2808">
        <v>3.0204969636571377E-9</v>
      </c>
      <c r="DR12" s="2808">
        <v>-1</v>
      </c>
      <c r="EF12" s="2193">
        <v>90.688301169590645</v>
      </c>
      <c r="EG12" s="2193">
        <v>87.967699999999994</v>
      </c>
      <c r="EH12" s="2812">
        <v>3.0927274097090729E-2</v>
      </c>
    </row>
    <row r="13" spans="3:138">
      <c r="C13" s="2178" t="s">
        <v>341</v>
      </c>
      <c r="D13" s="2179" t="s">
        <v>247</v>
      </c>
      <c r="E13" s="2178">
        <v>90</v>
      </c>
      <c r="F13" s="2178">
        <v>10</v>
      </c>
      <c r="G13" s="2795">
        <v>54538</v>
      </c>
      <c r="H13" s="2796">
        <v>6324237.3899999997</v>
      </c>
      <c r="I13" s="2796">
        <v>2610772.02</v>
      </c>
      <c r="J13" s="2797">
        <v>3883590.0219017756</v>
      </c>
      <c r="K13" s="2797">
        <v>71.208882282111105</v>
      </c>
      <c r="L13" s="2797">
        <v>115.960200044006</v>
      </c>
      <c r="M13" s="2798">
        <v>0.41282005386581483</v>
      </c>
      <c r="N13" s="2799">
        <v>102420</v>
      </c>
      <c r="O13" s="2800">
        <v>11876643.66</v>
      </c>
      <c r="P13" s="2800">
        <v>5204647.6500000004</v>
      </c>
      <c r="Q13" s="2801">
        <v>7280220.4439387526</v>
      </c>
      <c r="R13" s="2802">
        <v>71.082019565892921</v>
      </c>
      <c r="S13" s="2802">
        <v>115.96019976567077</v>
      </c>
      <c r="T13" s="2798">
        <v>0.43822546158634185</v>
      </c>
      <c r="U13" s="2803">
        <v>3510</v>
      </c>
      <c r="V13" s="2796">
        <v>407020.29</v>
      </c>
      <c r="W13" s="2796">
        <v>173542.14</v>
      </c>
      <c r="X13" s="2804">
        <v>276442.10384184029</v>
      </c>
      <c r="Y13" s="2804">
        <v>78.758434142974437</v>
      </c>
      <c r="Z13" s="2804">
        <v>115.96019658119657</v>
      </c>
      <c r="AA13" s="2798">
        <v>0.42637220861888736</v>
      </c>
      <c r="AB13" s="2805">
        <v>0</v>
      </c>
      <c r="AC13" s="2800">
        <v>0</v>
      </c>
      <c r="AD13" s="2800">
        <v>0</v>
      </c>
      <c r="AE13" s="2800">
        <v>0</v>
      </c>
      <c r="AF13" s="2796">
        <v>0</v>
      </c>
      <c r="AG13" s="2796">
        <v>0</v>
      </c>
      <c r="AH13" s="2798" t="s">
        <v>220</v>
      </c>
      <c r="AI13" s="2795">
        <v>0</v>
      </c>
      <c r="AJ13" s="2796">
        <v>0</v>
      </c>
      <c r="AK13" s="2796">
        <v>0</v>
      </c>
      <c r="AL13" s="2800">
        <v>0</v>
      </c>
      <c r="AM13" s="2800">
        <v>0</v>
      </c>
      <c r="AN13" s="2800">
        <v>0</v>
      </c>
      <c r="AO13" s="2798" t="s">
        <v>220</v>
      </c>
      <c r="AP13" s="2805">
        <v>0</v>
      </c>
      <c r="AQ13" s="2800">
        <v>0</v>
      </c>
      <c r="AR13" s="2800">
        <v>0</v>
      </c>
      <c r="AS13" s="2800">
        <v>0</v>
      </c>
      <c r="AT13" s="2796">
        <v>0</v>
      </c>
      <c r="AU13" s="2796">
        <v>0</v>
      </c>
      <c r="AV13" s="2798" t="s">
        <v>220</v>
      </c>
      <c r="AW13" s="2795">
        <v>0</v>
      </c>
      <c r="AX13" s="2796">
        <v>0</v>
      </c>
      <c r="AY13" s="2796">
        <v>0</v>
      </c>
      <c r="AZ13" s="2806">
        <v>0</v>
      </c>
      <c r="BA13" s="2806">
        <v>0</v>
      </c>
      <c r="BB13" s="2806">
        <v>0</v>
      </c>
      <c r="BC13" s="2798" t="s">
        <v>220</v>
      </c>
      <c r="BD13" s="2805">
        <v>0</v>
      </c>
      <c r="BE13" s="2800">
        <v>0</v>
      </c>
      <c r="BF13" s="2800">
        <v>0</v>
      </c>
      <c r="BG13" s="2800">
        <v>0</v>
      </c>
      <c r="BH13" s="2800">
        <v>0</v>
      </c>
      <c r="BI13" s="2800">
        <v>0</v>
      </c>
      <c r="BJ13" s="2798" t="s">
        <v>220</v>
      </c>
      <c r="BK13" s="2805">
        <v>0</v>
      </c>
      <c r="BL13" s="2800">
        <v>0</v>
      </c>
      <c r="BM13" s="2800">
        <v>0</v>
      </c>
      <c r="BN13" s="2800">
        <v>0</v>
      </c>
      <c r="BO13" s="2800">
        <v>0</v>
      </c>
      <c r="BP13" s="2800">
        <v>0</v>
      </c>
      <c r="BQ13" s="2798" t="s">
        <v>220</v>
      </c>
      <c r="BR13" s="2805">
        <v>0</v>
      </c>
      <c r="BS13" s="2800">
        <v>0</v>
      </c>
      <c r="BT13" s="2800">
        <v>0</v>
      </c>
      <c r="BU13" s="2800">
        <v>0</v>
      </c>
      <c r="BV13" s="2800">
        <v>0</v>
      </c>
      <c r="BW13" s="2800">
        <v>0</v>
      </c>
      <c r="BX13" s="2798" t="s">
        <v>220</v>
      </c>
      <c r="BY13" s="2805">
        <v>0</v>
      </c>
      <c r="BZ13" s="2800">
        <v>0</v>
      </c>
      <c r="CA13" s="2800">
        <v>0</v>
      </c>
      <c r="CB13" s="2800">
        <v>0</v>
      </c>
      <c r="CC13" s="2800">
        <v>0</v>
      </c>
      <c r="CD13" s="2800">
        <v>0</v>
      </c>
      <c r="CE13" s="2798" t="s">
        <v>220</v>
      </c>
      <c r="CF13" s="2805">
        <v>0</v>
      </c>
      <c r="CG13" s="2800">
        <v>0</v>
      </c>
      <c r="CH13" s="2800">
        <v>0</v>
      </c>
      <c r="CI13" s="2800">
        <v>0</v>
      </c>
      <c r="CJ13" s="2800">
        <v>0</v>
      </c>
      <c r="CK13" s="2800">
        <v>0</v>
      </c>
      <c r="CL13" s="2798" t="s">
        <v>220</v>
      </c>
      <c r="CM13" s="2807">
        <v>160468</v>
      </c>
      <c r="CN13" s="2800">
        <v>18607901.34</v>
      </c>
      <c r="CO13" s="2800">
        <v>7988961.8099999996</v>
      </c>
      <c r="CP13" s="2800">
        <v>11440252.569682367</v>
      </c>
      <c r="CQ13" s="2798">
        <f t="shared" ref="CQ13:CQ37" si="0">+CP13/CN13</f>
        <v>0.61480617081143485</v>
      </c>
      <c r="CR13" s="2810"/>
      <c r="CS13" s="2809"/>
      <c r="CT13" s="2810"/>
      <c r="CU13" s="2810"/>
      <c r="CV13" s="2808">
        <v>-1.7815574708164306E-3</v>
      </c>
      <c r="CW13" s="2808">
        <v>0.10799376022181661</v>
      </c>
      <c r="CX13" s="2808">
        <v>0</v>
      </c>
      <c r="CY13" s="2808">
        <v>0</v>
      </c>
      <c r="CZ13" s="2808">
        <v>0</v>
      </c>
      <c r="DA13" s="2808">
        <v>0</v>
      </c>
      <c r="DB13" s="2808">
        <v>0</v>
      </c>
      <c r="DC13" s="2808">
        <v>0</v>
      </c>
      <c r="DD13" s="2808">
        <v>0</v>
      </c>
      <c r="DE13" s="2808">
        <v>0</v>
      </c>
      <c r="DF13" s="2808">
        <v>0</v>
      </c>
      <c r="DG13" s="2811"/>
      <c r="DH13" s="2808">
        <v>-2.4002652088128684E-9</v>
      </c>
      <c r="DI13" s="2808">
        <v>-2.7461786067384253E-8</v>
      </c>
      <c r="DJ13" s="2808">
        <v>0</v>
      </c>
      <c r="DK13" s="2808">
        <v>0</v>
      </c>
      <c r="DL13" s="2808">
        <v>0</v>
      </c>
      <c r="DM13" s="2808">
        <v>0</v>
      </c>
      <c r="DN13" s="2808">
        <v>0</v>
      </c>
      <c r="DO13" s="2808">
        <v>0</v>
      </c>
      <c r="DP13" s="2808">
        <v>0</v>
      </c>
      <c r="DQ13" s="2808">
        <v>0</v>
      </c>
      <c r="DR13" s="2808">
        <v>0</v>
      </c>
      <c r="EF13" s="2193">
        <v>115.96019658119657</v>
      </c>
      <c r="EG13" s="2193">
        <v>115.9602</v>
      </c>
      <c r="EH13" s="2812">
        <v>-2.9482558949744941E-8</v>
      </c>
    </row>
    <row r="14" spans="3:138">
      <c r="C14" s="2178" t="s">
        <v>342</v>
      </c>
      <c r="D14" s="2179" t="s">
        <v>248</v>
      </c>
      <c r="E14" s="2178">
        <v>48</v>
      </c>
      <c r="F14" s="2178">
        <v>20</v>
      </c>
      <c r="G14" s="2795">
        <v>13488</v>
      </c>
      <c r="H14" s="2796">
        <v>3476309.53</v>
      </c>
      <c r="I14" s="2796">
        <v>1408898.88</v>
      </c>
      <c r="J14" s="2797">
        <v>2162124.7464369014</v>
      </c>
      <c r="K14" s="2797">
        <v>160.2998774048711</v>
      </c>
      <c r="L14" s="2797">
        <v>257.73350607947805</v>
      </c>
      <c r="M14" s="2798">
        <v>0.40528579743588022</v>
      </c>
      <c r="N14" s="2799">
        <v>18336</v>
      </c>
      <c r="O14" s="2800">
        <v>4725801.5</v>
      </c>
      <c r="P14" s="2800">
        <v>1729771.34</v>
      </c>
      <c r="Q14" s="2801">
        <v>3269150.6392985824</v>
      </c>
      <c r="R14" s="2802">
        <v>178.29137430729617</v>
      </c>
      <c r="S14" s="2802">
        <v>257.73350239965094</v>
      </c>
      <c r="T14" s="2798">
        <v>0.36602708344817275</v>
      </c>
      <c r="U14" s="2803">
        <v>0</v>
      </c>
      <c r="V14" s="2796">
        <v>0</v>
      </c>
      <c r="W14" s="2796">
        <v>0</v>
      </c>
      <c r="X14" s="2804">
        <v>0</v>
      </c>
      <c r="Y14" s="2804">
        <v>0</v>
      </c>
      <c r="Z14" s="2804">
        <v>0</v>
      </c>
      <c r="AA14" s="2798" t="s">
        <v>220</v>
      </c>
      <c r="AB14" s="2805">
        <v>0</v>
      </c>
      <c r="AC14" s="2800">
        <v>0</v>
      </c>
      <c r="AD14" s="2800">
        <v>0</v>
      </c>
      <c r="AE14" s="2800">
        <v>0</v>
      </c>
      <c r="AF14" s="2796">
        <v>0</v>
      </c>
      <c r="AG14" s="2796">
        <v>0</v>
      </c>
      <c r="AH14" s="2798" t="s">
        <v>220</v>
      </c>
      <c r="AI14" s="2795">
        <v>0</v>
      </c>
      <c r="AJ14" s="2796">
        <v>0</v>
      </c>
      <c r="AK14" s="2796">
        <v>0</v>
      </c>
      <c r="AL14" s="2800">
        <v>0</v>
      </c>
      <c r="AM14" s="2800">
        <v>0</v>
      </c>
      <c r="AN14" s="2800">
        <v>0</v>
      </c>
      <c r="AO14" s="2798" t="s">
        <v>220</v>
      </c>
      <c r="AP14" s="2805">
        <v>0</v>
      </c>
      <c r="AQ14" s="2800">
        <v>0</v>
      </c>
      <c r="AR14" s="2800">
        <v>0</v>
      </c>
      <c r="AS14" s="2800">
        <v>0</v>
      </c>
      <c r="AT14" s="2796">
        <v>0</v>
      </c>
      <c r="AU14" s="2796">
        <v>0</v>
      </c>
      <c r="AV14" s="2798" t="s">
        <v>220</v>
      </c>
      <c r="AW14" s="2795">
        <v>0</v>
      </c>
      <c r="AX14" s="2796">
        <v>0</v>
      </c>
      <c r="AY14" s="2796">
        <v>0</v>
      </c>
      <c r="AZ14" s="2806">
        <v>0</v>
      </c>
      <c r="BA14" s="2806">
        <v>0</v>
      </c>
      <c r="BB14" s="2806">
        <v>0</v>
      </c>
      <c r="BC14" s="2798" t="s">
        <v>220</v>
      </c>
      <c r="BD14" s="2805">
        <v>0</v>
      </c>
      <c r="BE14" s="2800">
        <v>0</v>
      </c>
      <c r="BF14" s="2800">
        <v>0</v>
      </c>
      <c r="BG14" s="2800">
        <v>0</v>
      </c>
      <c r="BH14" s="2800">
        <v>0</v>
      </c>
      <c r="BI14" s="2800">
        <v>0</v>
      </c>
      <c r="BJ14" s="2798" t="s">
        <v>220</v>
      </c>
      <c r="BK14" s="2805">
        <v>0</v>
      </c>
      <c r="BL14" s="2800">
        <v>0</v>
      </c>
      <c r="BM14" s="2800">
        <v>0</v>
      </c>
      <c r="BN14" s="2800">
        <v>0</v>
      </c>
      <c r="BO14" s="2800">
        <v>0</v>
      </c>
      <c r="BP14" s="2800">
        <v>0</v>
      </c>
      <c r="BQ14" s="2798" t="s">
        <v>220</v>
      </c>
      <c r="BR14" s="2805">
        <v>0</v>
      </c>
      <c r="BS14" s="2800">
        <v>0</v>
      </c>
      <c r="BT14" s="2800">
        <v>0</v>
      </c>
      <c r="BU14" s="2800">
        <v>0</v>
      </c>
      <c r="BV14" s="2800">
        <v>0</v>
      </c>
      <c r="BW14" s="2800">
        <v>0</v>
      </c>
      <c r="BX14" s="2798" t="s">
        <v>220</v>
      </c>
      <c r="BY14" s="2805">
        <v>0</v>
      </c>
      <c r="BZ14" s="2800">
        <v>0</v>
      </c>
      <c r="CA14" s="2800">
        <v>0</v>
      </c>
      <c r="CB14" s="2800">
        <v>0</v>
      </c>
      <c r="CC14" s="2800">
        <v>0</v>
      </c>
      <c r="CD14" s="2800">
        <v>0</v>
      </c>
      <c r="CE14" s="2798" t="s">
        <v>220</v>
      </c>
      <c r="CF14" s="2805">
        <v>0</v>
      </c>
      <c r="CG14" s="2800">
        <v>0</v>
      </c>
      <c r="CH14" s="2800">
        <v>0</v>
      </c>
      <c r="CI14" s="2800">
        <v>0</v>
      </c>
      <c r="CJ14" s="2800">
        <v>0</v>
      </c>
      <c r="CK14" s="2800">
        <v>0</v>
      </c>
      <c r="CL14" s="2798" t="s">
        <v>220</v>
      </c>
      <c r="CM14" s="2807">
        <v>31824</v>
      </c>
      <c r="CN14" s="2800">
        <v>8202111.0299999993</v>
      </c>
      <c r="CO14" s="2800">
        <v>3138670.2199999997</v>
      </c>
      <c r="CP14" s="2800">
        <v>5431275.3857354838</v>
      </c>
      <c r="CQ14" s="2798">
        <f t="shared" si="0"/>
        <v>0.66218018335402662</v>
      </c>
      <c r="CR14" s="2810"/>
      <c r="CS14" s="2809"/>
      <c r="CT14" s="2810"/>
      <c r="CU14" s="2810"/>
      <c r="CV14" s="2808">
        <v>0.1122364982038242</v>
      </c>
      <c r="CW14" s="2808">
        <v>0</v>
      </c>
      <c r="CX14" s="2808">
        <v>0</v>
      </c>
      <c r="CY14" s="2808">
        <v>0</v>
      </c>
      <c r="CZ14" s="2808">
        <v>0</v>
      </c>
      <c r="DA14" s="2808">
        <v>0</v>
      </c>
      <c r="DB14" s="2808">
        <v>0</v>
      </c>
      <c r="DC14" s="2808">
        <v>0</v>
      </c>
      <c r="DD14" s="2808">
        <v>0</v>
      </c>
      <c r="DE14" s="2808">
        <v>0</v>
      </c>
      <c r="DF14" s="2808">
        <v>0</v>
      </c>
      <c r="DG14" s="2811"/>
      <c r="DH14" s="2808">
        <v>-1.4277643400895101E-8</v>
      </c>
      <c r="DI14" s="2808">
        <v>0</v>
      </c>
      <c r="DJ14" s="2808">
        <v>0</v>
      </c>
      <c r="DK14" s="2808">
        <v>0</v>
      </c>
      <c r="DL14" s="2808">
        <v>0</v>
      </c>
      <c r="DM14" s="2808">
        <v>0</v>
      </c>
      <c r="DN14" s="2808">
        <v>0</v>
      </c>
      <c r="DO14" s="2808">
        <v>0</v>
      </c>
      <c r="DP14" s="2808">
        <v>0</v>
      </c>
      <c r="DQ14" s="2808">
        <v>0</v>
      </c>
      <c r="DR14" s="2808">
        <v>0</v>
      </c>
      <c r="EF14" s="2193">
        <v>257.73350239965094</v>
      </c>
      <c r="EG14" s="2193">
        <v>257.73349999999999</v>
      </c>
      <c r="EH14" s="2812">
        <v>9.310590076694325E-9</v>
      </c>
    </row>
    <row r="15" spans="3:138">
      <c r="C15" s="2178" t="s">
        <v>343</v>
      </c>
      <c r="D15" s="2179" t="s">
        <v>344</v>
      </c>
      <c r="E15" s="2178">
        <v>48</v>
      </c>
      <c r="F15" s="2178">
        <v>20</v>
      </c>
      <c r="G15" s="2795">
        <v>37920</v>
      </c>
      <c r="H15" s="2796">
        <v>5725002.6900000004</v>
      </c>
      <c r="I15" s="2796">
        <v>1935271.72</v>
      </c>
      <c r="J15" s="2797">
        <v>3963349.5709114806</v>
      </c>
      <c r="K15" s="2797">
        <v>104.51871231306647</v>
      </c>
      <c r="L15" s="2797">
        <v>150.97580933544305</v>
      </c>
      <c r="M15" s="2798">
        <v>0.33803856955043626</v>
      </c>
      <c r="N15" s="2799">
        <v>27072</v>
      </c>
      <c r="O15" s="2800">
        <v>4087217.3</v>
      </c>
      <c r="P15" s="2800">
        <v>1489072.49</v>
      </c>
      <c r="Q15" s="2801">
        <v>2834993.7460582149</v>
      </c>
      <c r="R15" s="2802">
        <v>104.72051366940806</v>
      </c>
      <c r="S15" s="2802">
        <v>150.97581634160755</v>
      </c>
      <c r="T15" s="2798">
        <v>0.36432427754697555</v>
      </c>
      <c r="U15" s="2803">
        <v>36432</v>
      </c>
      <c r="V15" s="2796">
        <v>5500350.9400000004</v>
      </c>
      <c r="W15" s="2796">
        <v>1951619.47</v>
      </c>
      <c r="X15" s="2804">
        <v>4201758.4666340165</v>
      </c>
      <c r="Y15" s="2804">
        <v>115.33153454748619</v>
      </c>
      <c r="Z15" s="2804">
        <v>150.97581631532719</v>
      </c>
      <c r="AA15" s="2798">
        <v>0.35481726371444944</v>
      </c>
      <c r="AB15" s="2805">
        <v>36624</v>
      </c>
      <c r="AC15" s="2800">
        <v>5529337.9000000004</v>
      </c>
      <c r="AD15" s="2800">
        <v>1850229.1</v>
      </c>
      <c r="AE15" s="2800">
        <v>3958819.2790083485</v>
      </c>
      <c r="AF15" s="2796">
        <v>108.09358013893481</v>
      </c>
      <c r="AG15" s="2796">
        <v>150.97580548274357</v>
      </c>
      <c r="AH15" s="2798">
        <v>0.33462037109361681</v>
      </c>
      <c r="AI15" s="2795">
        <v>53136</v>
      </c>
      <c r="AJ15" s="2796">
        <v>8022250.2599999998</v>
      </c>
      <c r="AK15" s="2796">
        <v>2704220.44</v>
      </c>
      <c r="AL15" s="2800">
        <v>5824773.5641054539</v>
      </c>
      <c r="AM15" s="2800">
        <v>109.62009869213817</v>
      </c>
      <c r="AN15" s="2800">
        <v>150.97580284552845</v>
      </c>
      <c r="AO15" s="2798">
        <v>0.33709001244745512</v>
      </c>
      <c r="AP15" s="2805">
        <v>44400</v>
      </c>
      <c r="AQ15" s="2800">
        <v>6703325.5499999998</v>
      </c>
      <c r="AR15" s="2800">
        <v>2082838.99</v>
      </c>
      <c r="AS15" s="2800">
        <v>5023298.6978071239</v>
      </c>
      <c r="AT15" s="2796">
        <v>113.137358058719</v>
      </c>
      <c r="AU15" s="2796">
        <v>150.97580067567569</v>
      </c>
      <c r="AV15" s="2798">
        <v>0.31071726629777069</v>
      </c>
      <c r="AW15" s="2795">
        <v>38928</v>
      </c>
      <c r="AX15" s="2796">
        <v>5877186.0099999998</v>
      </c>
      <c r="AY15" s="2796">
        <v>1713673.1</v>
      </c>
      <c r="AZ15" s="2806">
        <v>4058185.1975531103</v>
      </c>
      <c r="BA15" s="2806">
        <v>104.2484894562554</v>
      </c>
      <c r="BB15" s="2806">
        <v>150.97580173653924</v>
      </c>
      <c r="BC15" s="2798">
        <v>0.29158054502345082</v>
      </c>
      <c r="BD15" s="2805">
        <v>47472</v>
      </c>
      <c r="BE15" s="2800">
        <v>7167123.3499999996</v>
      </c>
      <c r="BF15" s="2800">
        <v>2021652.05</v>
      </c>
      <c r="BG15" s="2800">
        <v>5494492.1394219594</v>
      </c>
      <c r="BH15" s="2800">
        <v>115.74174543777299</v>
      </c>
      <c r="BI15" s="2800">
        <v>150.97580363161441</v>
      </c>
      <c r="BJ15" s="2798">
        <v>0.2820730091104125</v>
      </c>
      <c r="BK15" s="2805">
        <v>50880</v>
      </c>
      <c r="BL15" s="2800">
        <v>7681648.9100000001</v>
      </c>
      <c r="BM15" s="2800">
        <v>2014602.21</v>
      </c>
      <c r="BN15" s="2800">
        <v>6081223.7236603852</v>
      </c>
      <c r="BO15" s="2800">
        <v>119.52090651848242</v>
      </c>
      <c r="BP15" s="2800">
        <v>150.97580404874213</v>
      </c>
      <c r="BQ15" s="2798">
        <v>0.2622616880312485</v>
      </c>
      <c r="BR15" s="2805">
        <v>47134</v>
      </c>
      <c r="BS15" s="2800">
        <v>7116093.4800000004</v>
      </c>
      <c r="BT15" s="2800">
        <v>1653785.79</v>
      </c>
      <c r="BU15" s="2800">
        <v>5564176.7365152538</v>
      </c>
      <c r="BV15" s="2800">
        <v>118.05017050356969</v>
      </c>
      <c r="BW15" s="2800">
        <v>150.97580260533798</v>
      </c>
      <c r="BX15" s="2798">
        <v>0.23240079611770362</v>
      </c>
      <c r="BY15" s="2805">
        <v>56640</v>
      </c>
      <c r="BZ15" s="2800">
        <v>8551269.5700000003</v>
      </c>
      <c r="CA15" s="2800">
        <v>1986049.71</v>
      </c>
      <c r="CB15" s="2800">
        <v>6783187.6705172285</v>
      </c>
      <c r="CC15" s="2800">
        <v>119.75966932410361</v>
      </c>
      <c r="CD15" s="2800">
        <v>150.97580455508475</v>
      </c>
      <c r="CE15" s="2798">
        <v>0.2322520292153531</v>
      </c>
      <c r="CF15" s="2805">
        <v>49296</v>
      </c>
      <c r="CG15" s="2800">
        <v>7357932.0199999996</v>
      </c>
      <c r="CH15" s="2800">
        <v>1870109.61</v>
      </c>
      <c r="CI15" s="2800">
        <v>6034677.4557034867</v>
      </c>
      <c r="CJ15" s="2800">
        <v>122.41718305143392</v>
      </c>
      <c r="CK15" s="2800">
        <v>149.26022435897434</v>
      </c>
      <c r="CL15" s="2798">
        <v>0.25416239303608029</v>
      </c>
      <c r="CM15" s="2807">
        <v>525934</v>
      </c>
      <c r="CN15" s="2800">
        <v>79318737.980000004</v>
      </c>
      <c r="CO15" s="2800">
        <v>23273124.68</v>
      </c>
      <c r="CP15" s="2800">
        <v>59822936.247896068</v>
      </c>
      <c r="CQ15" s="2798">
        <f t="shared" si="0"/>
        <v>0.75420938067597909</v>
      </c>
      <c r="CR15" s="2810"/>
      <c r="CS15" s="2809"/>
      <c r="CT15" s="2810"/>
      <c r="CU15" s="2810"/>
      <c r="CV15" s="2808">
        <v>1.9307677245117283E-3</v>
      </c>
      <c r="CW15" s="2808">
        <v>0.10132705146554222</v>
      </c>
      <c r="CX15" s="2808">
        <v>-6.275780892840932E-2</v>
      </c>
      <c r="CY15" s="2808">
        <v>1.4122194410077782E-2</v>
      </c>
      <c r="CZ15" s="2808">
        <v>3.2085898558245729E-2</v>
      </c>
      <c r="DA15" s="2808">
        <v>-7.8567051193207282E-2</v>
      </c>
      <c r="DB15" s="2808">
        <v>0.1102486572368071</v>
      </c>
      <c r="DC15" s="2808">
        <v>3.2651668301833636E-2</v>
      </c>
      <c r="DD15" s="2808">
        <v>-1.2305261545897839E-2</v>
      </c>
      <c r="DE15" s="2808">
        <v>1.4481121147404297E-2</v>
      </c>
      <c r="DF15" s="2808">
        <v>2.2190389655622145E-2</v>
      </c>
      <c r="DG15" s="2811"/>
      <c r="DH15" s="2808">
        <v>4.6405874920552037E-8</v>
      </c>
      <c r="DI15" s="2808">
        <v>-1.7406998065183643E-10</v>
      </c>
      <c r="DJ15" s="2808">
        <v>-7.1750455687968895E-8</v>
      </c>
      <c r="DK15" s="2808">
        <v>-1.7467799651171845E-8</v>
      </c>
      <c r="DL15" s="2808">
        <v>-1.4372188883449155E-8</v>
      </c>
      <c r="DM15" s="2808">
        <v>7.0267125451550783E-9</v>
      </c>
      <c r="DN15" s="2808">
        <v>1.2552178185742946E-8</v>
      </c>
      <c r="DO15" s="2808">
        <v>2.7628779264432524E-9</v>
      </c>
      <c r="DP15" s="2808">
        <v>-9.5604999472698182E-9</v>
      </c>
      <c r="DQ15" s="2808">
        <v>1.2914299851729538E-8</v>
      </c>
      <c r="DR15" s="2808">
        <v>-1.1363279044387942E-2</v>
      </c>
      <c r="DT15" s="2196" t="s">
        <v>87</v>
      </c>
      <c r="DU15" s="2196" t="s">
        <v>345</v>
      </c>
      <c r="DV15" s="2162" t="s">
        <v>346</v>
      </c>
      <c r="DZ15" s="2196" t="s">
        <v>87</v>
      </c>
      <c r="EA15" s="2196" t="s">
        <v>347</v>
      </c>
      <c r="EF15" s="2193">
        <v>150.97580455508475</v>
      </c>
      <c r="EG15" s="2193">
        <v>146.44649999999999</v>
      </c>
      <c r="EH15" s="2812">
        <v>3.0928049185776185E-2</v>
      </c>
    </row>
    <row r="16" spans="3:138">
      <c r="C16" s="2178" t="s">
        <v>348</v>
      </c>
      <c r="D16" s="2179" t="s">
        <v>250</v>
      </c>
      <c r="E16" s="2178">
        <v>116</v>
      </c>
      <c r="F16" s="2178">
        <v>6</v>
      </c>
      <c r="G16" s="2795">
        <v>46400</v>
      </c>
      <c r="H16" s="2796">
        <v>4883084.74</v>
      </c>
      <c r="I16" s="2796">
        <v>2632526.15</v>
      </c>
      <c r="J16" s="2797">
        <v>2353663.2263866598</v>
      </c>
      <c r="K16" s="2797">
        <v>50.725500568678015</v>
      </c>
      <c r="L16" s="2797">
        <v>105.2388952586207</v>
      </c>
      <c r="M16" s="2798">
        <v>0.53911129750330722</v>
      </c>
      <c r="N16" s="2799">
        <v>37236</v>
      </c>
      <c r="O16" s="2800">
        <v>3918675.6</v>
      </c>
      <c r="P16" s="2800">
        <v>2224158.83</v>
      </c>
      <c r="Q16" s="2801">
        <v>1848990.2591460124</v>
      </c>
      <c r="R16" s="2802">
        <v>49.655985045279095</v>
      </c>
      <c r="S16" s="2802">
        <v>105.23889784079923</v>
      </c>
      <c r="T16" s="2798">
        <v>0.56757921732536376</v>
      </c>
      <c r="U16" s="2803">
        <v>39788</v>
      </c>
      <c r="V16" s="2796">
        <v>4187245.19</v>
      </c>
      <c r="W16" s="2796">
        <v>2174277.64</v>
      </c>
      <c r="X16" s="2804">
        <v>2383387.8437333638</v>
      </c>
      <c r="Y16" s="2804">
        <v>59.902177634798527</v>
      </c>
      <c r="Z16" s="2804">
        <v>105.23889589826078</v>
      </c>
      <c r="AA16" s="2798">
        <v>0.5192620783690004</v>
      </c>
      <c r="AB16" s="2805">
        <v>41064</v>
      </c>
      <c r="AC16" s="2800">
        <v>4365475.87</v>
      </c>
      <c r="AD16" s="2800">
        <v>2368179.52</v>
      </c>
      <c r="AE16" s="2800">
        <v>2149144.1884711334</v>
      </c>
      <c r="AF16" s="2796">
        <v>52.336455008550878</v>
      </c>
      <c r="AG16" s="2796">
        <v>106.30907534580167</v>
      </c>
      <c r="AH16" s="2798">
        <v>0.54247912267122433</v>
      </c>
      <c r="AI16" s="2795">
        <v>54520</v>
      </c>
      <c r="AJ16" s="2796">
        <v>6253989.2000000002</v>
      </c>
      <c r="AK16" s="2796">
        <v>3672047.5</v>
      </c>
      <c r="AL16" s="2800">
        <v>2827969.4298933991</v>
      </c>
      <c r="AM16" s="2800">
        <v>51.87031236048054</v>
      </c>
      <c r="AN16" s="2800">
        <v>114.71000000000001</v>
      </c>
      <c r="AO16" s="2798">
        <v>0.58715283678455987</v>
      </c>
      <c r="AP16" s="2805">
        <v>42340</v>
      </c>
      <c r="AQ16" s="2800">
        <v>4856821.4000000004</v>
      </c>
      <c r="AR16" s="2800">
        <v>2706535.78</v>
      </c>
      <c r="AS16" s="2800">
        <v>2337746.6452059951</v>
      </c>
      <c r="AT16" s="2796">
        <v>55.213666632168049</v>
      </c>
      <c r="AU16" s="2796">
        <v>114.71000000000001</v>
      </c>
      <c r="AV16" s="2798">
        <v>0.55726483580392716</v>
      </c>
      <c r="AW16" s="2795">
        <v>36424</v>
      </c>
      <c r="AX16" s="2796">
        <v>4178197.04</v>
      </c>
      <c r="AY16" s="2796">
        <v>2227112.56</v>
      </c>
      <c r="AZ16" s="2806">
        <v>1901726.3371261188</v>
      </c>
      <c r="BA16" s="2806">
        <v>52.210804335770888</v>
      </c>
      <c r="BB16" s="2806">
        <v>114.71000000000001</v>
      </c>
      <c r="BC16" s="2798">
        <v>0.53303196059896685</v>
      </c>
      <c r="BD16" s="2805">
        <v>39440</v>
      </c>
      <c r="BE16" s="2800">
        <v>4524162.4000000004</v>
      </c>
      <c r="BF16" s="2800">
        <v>2534525.85</v>
      </c>
      <c r="BG16" s="2800">
        <v>2124594.9587322795</v>
      </c>
      <c r="BH16" s="2800">
        <v>53.869040535808303</v>
      </c>
      <c r="BI16" s="2800">
        <v>114.71000000000001</v>
      </c>
      <c r="BJ16" s="2798">
        <v>0.56021990943561173</v>
      </c>
      <c r="BK16" s="2805">
        <v>50692</v>
      </c>
      <c r="BL16" s="2800">
        <v>5814879.3200000003</v>
      </c>
      <c r="BM16" s="2800">
        <v>3220056.29</v>
      </c>
      <c r="BN16" s="2800">
        <v>2784466.0903776078</v>
      </c>
      <c r="BO16" s="2800">
        <v>54.929103021731393</v>
      </c>
      <c r="BP16" s="2800">
        <v>114.71000000000001</v>
      </c>
      <c r="BQ16" s="2798">
        <v>0.55376149921542994</v>
      </c>
      <c r="BR16" s="2805">
        <v>48488</v>
      </c>
      <c r="BS16" s="2800">
        <v>5562058.4800000004</v>
      </c>
      <c r="BT16" s="2800">
        <v>2981462.55</v>
      </c>
      <c r="BU16" s="2800">
        <v>2628722.6306088865</v>
      </c>
      <c r="BV16" s="2800">
        <v>54.213880354085269</v>
      </c>
      <c r="BW16" s="2800">
        <v>114.71000000000001</v>
      </c>
      <c r="BX16" s="2798">
        <v>0.53603581492728203</v>
      </c>
      <c r="BY16" s="2805">
        <v>53360</v>
      </c>
      <c r="BZ16" s="2800">
        <v>6120925.5999999996</v>
      </c>
      <c r="CA16" s="2800">
        <v>3252664.75</v>
      </c>
      <c r="CB16" s="2800">
        <v>2963488.2073160703</v>
      </c>
      <c r="CC16" s="2800">
        <v>55.537635069641496</v>
      </c>
      <c r="CD16" s="2800">
        <v>114.71</v>
      </c>
      <c r="CE16" s="2798">
        <v>0.53140079827142483</v>
      </c>
      <c r="CF16" s="2805">
        <v>49648</v>
      </c>
      <c r="CG16" s="2800">
        <v>5634045.9500000002</v>
      </c>
      <c r="CH16" s="2800">
        <v>3029239.15</v>
      </c>
      <c r="CI16" s="2800">
        <v>2864372.7325759334</v>
      </c>
      <c r="CJ16" s="2800">
        <v>57.693617720269366</v>
      </c>
      <c r="CK16" s="2800">
        <v>113.47981691105382</v>
      </c>
      <c r="CL16" s="2798">
        <v>0.53766674551172233</v>
      </c>
      <c r="CM16" s="2807">
        <v>539400</v>
      </c>
      <c r="CN16" s="2800">
        <v>60299560.789999999</v>
      </c>
      <c r="CO16" s="2800">
        <v>33022786.57</v>
      </c>
      <c r="CP16" s="2800">
        <v>29168272.549573459</v>
      </c>
      <c r="CQ16" s="2798">
        <f t="shared" si="0"/>
        <v>0.48372280274404067</v>
      </c>
      <c r="CR16" s="2810"/>
      <c r="CS16" s="2809"/>
      <c r="CT16" s="2810"/>
      <c r="CU16" s="2810"/>
      <c r="CV16" s="2808">
        <v>-2.1084375933380639E-2</v>
      </c>
      <c r="CW16" s="2808">
        <v>0.2063435571799932</v>
      </c>
      <c r="CX16" s="2808">
        <v>-0.1263012952946897</v>
      </c>
      <c r="CY16" s="2808">
        <v>-8.906653077557114E-3</v>
      </c>
      <c r="CZ16" s="2808">
        <v>6.4456027340887623E-2</v>
      </c>
      <c r="DA16" s="2808">
        <v>-5.4386214130681565E-2</v>
      </c>
      <c r="DB16" s="2808">
        <v>3.1760403256253067E-2</v>
      </c>
      <c r="DC16" s="2808">
        <v>1.9678510613502231E-2</v>
      </c>
      <c r="DD16" s="2808">
        <v>-1.3020832824507722E-2</v>
      </c>
      <c r="DE16" s="2808">
        <v>2.4417265595276127E-2</v>
      </c>
      <c r="DF16" s="2808">
        <v>3.8820209897745483E-2</v>
      </c>
      <c r="DG16" s="2811"/>
      <c r="DH16" s="2808">
        <v>2.4536351395099132E-8</v>
      </c>
      <c r="DI16" s="2808">
        <v>-1.8458369388518747E-8</v>
      </c>
      <c r="DJ16" s="2808">
        <v>1.0169048605142006E-2</v>
      </c>
      <c r="DK16" s="2808">
        <v>7.9023588784606025E-2</v>
      </c>
      <c r="DL16" s="2808">
        <v>0</v>
      </c>
      <c r="DM16" s="2808">
        <v>0</v>
      </c>
      <c r="DN16" s="2808">
        <v>0</v>
      </c>
      <c r="DO16" s="2808">
        <v>0</v>
      </c>
      <c r="DP16" s="2808">
        <v>0</v>
      </c>
      <c r="DQ16" s="2808">
        <v>-1.1102230246251565E-16</v>
      </c>
      <c r="DR16" s="2808">
        <v>-1.0724288108675539E-2</v>
      </c>
      <c r="DT16" s="2193">
        <v>105.2388952586207</v>
      </c>
      <c r="DU16" s="2188">
        <v>114.71000000000001</v>
      </c>
      <c r="DV16" s="2813">
        <v>8.2565641542841128E-2</v>
      </c>
      <c r="DW16" s="2810">
        <v>-9.4711047413793068</v>
      </c>
      <c r="DX16" s="2793">
        <v>-480109.2415499998</v>
      </c>
      <c r="DZ16" s="2193">
        <v>50.725500568678015</v>
      </c>
      <c r="EA16" s="2188">
        <v>54.929103021731393</v>
      </c>
      <c r="EB16" s="2193">
        <v>-4.203602453053378</v>
      </c>
      <c r="EC16" s="2193">
        <v>-213089.01555018182</v>
      </c>
      <c r="EF16" s="2193">
        <v>114.71</v>
      </c>
      <c r="EG16" s="2193">
        <v>111.2687</v>
      </c>
      <c r="EH16" s="2812">
        <v>3.0927835051546282E-2</v>
      </c>
    </row>
    <row r="17" spans="3:138">
      <c r="C17" s="2178" t="s">
        <v>349</v>
      </c>
      <c r="D17" s="2179" t="s">
        <v>350</v>
      </c>
      <c r="E17" s="2178">
        <v>60</v>
      </c>
      <c r="F17" s="2178">
        <v>10</v>
      </c>
      <c r="G17" s="2795">
        <v>23100</v>
      </c>
      <c r="H17" s="2796">
        <v>4151250.2</v>
      </c>
      <c r="I17" s="2796">
        <v>2737606.32</v>
      </c>
      <c r="J17" s="2797">
        <v>1478407.0187493127</v>
      </c>
      <c r="K17" s="2797">
        <v>64.000303841961596</v>
      </c>
      <c r="L17" s="2797">
        <v>179.70780086580086</v>
      </c>
      <c r="M17" s="2798">
        <v>0.65946550752349253</v>
      </c>
      <c r="N17" s="2799">
        <v>14760</v>
      </c>
      <c r="O17" s="2800">
        <v>2652487.2000000002</v>
      </c>
      <c r="P17" s="2800">
        <v>1805225.66</v>
      </c>
      <c r="Q17" s="2801">
        <v>924498.57218530215</v>
      </c>
      <c r="R17" s="2802">
        <v>62.635404619600415</v>
      </c>
      <c r="S17" s="2802">
        <v>179.70780487804879</v>
      </c>
      <c r="T17" s="2798">
        <v>0.68057846235789554</v>
      </c>
      <c r="U17" s="2803">
        <v>19680</v>
      </c>
      <c r="V17" s="2796">
        <v>3536649.58</v>
      </c>
      <c r="W17" s="2796">
        <v>2236555.9500000002</v>
      </c>
      <c r="X17" s="2804">
        <v>1539332.9879844221</v>
      </c>
      <c r="Y17" s="2804">
        <v>78.218139633354781</v>
      </c>
      <c r="Z17" s="2804">
        <v>179.70780386178862</v>
      </c>
      <c r="AA17" s="2798">
        <v>0.63239399307408906</v>
      </c>
      <c r="AB17" s="2805">
        <v>19800</v>
      </c>
      <c r="AC17" s="2800">
        <v>3586354.15</v>
      </c>
      <c r="AD17" s="2800">
        <v>2232838.5699999998</v>
      </c>
      <c r="AE17" s="2800">
        <v>1456418.8948536033</v>
      </c>
      <c r="AF17" s="2796">
        <v>73.556509841091071</v>
      </c>
      <c r="AG17" s="2796">
        <v>181.12899747474748</v>
      </c>
      <c r="AH17" s="2798">
        <v>0.62259288308155514</v>
      </c>
      <c r="AI17" s="2795">
        <v>28732</v>
      </c>
      <c r="AJ17" s="2796">
        <v>5628024.1600000001</v>
      </c>
      <c r="AK17" s="2796">
        <v>3718731.51</v>
      </c>
      <c r="AL17" s="2800">
        <v>2091225.0834014406</v>
      </c>
      <c r="AM17" s="2800">
        <v>72.783832778833386</v>
      </c>
      <c r="AN17" s="2800">
        <v>195.88</v>
      </c>
      <c r="AO17" s="2798">
        <v>0.66075258461577036</v>
      </c>
      <c r="AP17" s="2805">
        <v>21060</v>
      </c>
      <c r="AQ17" s="2800">
        <v>4125232.8</v>
      </c>
      <c r="AR17" s="2800">
        <v>2627478.96</v>
      </c>
      <c r="AS17" s="2800">
        <v>1628327.4101997647</v>
      </c>
      <c r="AT17" s="2796">
        <v>77.318490512809333</v>
      </c>
      <c r="AU17" s="2796">
        <v>195.88</v>
      </c>
      <c r="AV17" s="2798">
        <v>0.63692865042671043</v>
      </c>
      <c r="AW17" s="2795">
        <v>17040</v>
      </c>
      <c r="AX17" s="2796">
        <v>3337795.2</v>
      </c>
      <c r="AY17" s="2796">
        <v>2094925.06</v>
      </c>
      <c r="AZ17" s="2806">
        <v>1211428.2611000149</v>
      </c>
      <c r="BA17" s="2806">
        <v>71.093207811033736</v>
      </c>
      <c r="BB17" s="2806">
        <v>195.88000000000002</v>
      </c>
      <c r="BC17" s="2798">
        <v>0.62763738769832256</v>
      </c>
      <c r="BD17" s="2805">
        <v>21360</v>
      </c>
      <c r="BE17" s="2800">
        <v>4183996.8</v>
      </c>
      <c r="BF17" s="2800">
        <v>2620574.06</v>
      </c>
      <c r="BG17" s="2800">
        <v>1669470.7743338381</v>
      </c>
      <c r="BH17" s="2800">
        <v>78.158744116752729</v>
      </c>
      <c r="BI17" s="2800">
        <v>195.88</v>
      </c>
      <c r="BJ17" s="2798">
        <v>0.62633271134433</v>
      </c>
      <c r="BK17" s="2805">
        <v>22980</v>
      </c>
      <c r="BL17" s="2800">
        <v>4501322.4000000004</v>
      </c>
      <c r="BM17" s="2800">
        <v>2807701.93</v>
      </c>
      <c r="BN17" s="2800">
        <v>1817398.9956780931</v>
      </c>
      <c r="BO17" s="2800">
        <v>79.086118175722063</v>
      </c>
      <c r="BP17" s="2800">
        <v>195.88000000000002</v>
      </c>
      <c r="BQ17" s="2798">
        <v>0.62375046275290125</v>
      </c>
      <c r="BR17" s="2805">
        <v>29460</v>
      </c>
      <c r="BS17" s="2800">
        <v>5770624.7999999998</v>
      </c>
      <c r="BT17" s="2800">
        <v>3631152.09</v>
      </c>
      <c r="BU17" s="2800">
        <v>2179372.7041750085</v>
      </c>
      <c r="BV17" s="2800">
        <v>73.977349089443607</v>
      </c>
      <c r="BW17" s="2800">
        <v>195.88</v>
      </c>
      <c r="BX17" s="2798">
        <v>0.62924764923202081</v>
      </c>
      <c r="BY17" s="2805">
        <v>26568</v>
      </c>
      <c r="BZ17" s="2800">
        <v>5204139.84</v>
      </c>
      <c r="CA17" s="2800">
        <v>3275648.16</v>
      </c>
      <c r="CB17" s="2800">
        <v>1992518.341414853</v>
      </c>
      <c r="CC17" s="2800">
        <v>74.996926430851133</v>
      </c>
      <c r="CD17" s="2800">
        <v>195.88</v>
      </c>
      <c r="CE17" s="2798">
        <v>0.62943123373102905</v>
      </c>
      <c r="CF17" s="2805">
        <v>24540</v>
      </c>
      <c r="CG17" s="2800">
        <v>4747661.1399999997</v>
      </c>
      <c r="CH17" s="2800">
        <v>3026586.6</v>
      </c>
      <c r="CI17" s="2800">
        <v>1892577.5927437942</v>
      </c>
      <c r="CJ17" s="2800">
        <v>77.122151293553145</v>
      </c>
      <c r="CK17" s="2800">
        <v>193.46622412387936</v>
      </c>
      <c r="CL17" s="2798">
        <v>0.63749002103380958</v>
      </c>
      <c r="CM17" s="2807">
        <v>269080</v>
      </c>
      <c r="CN17" s="2800">
        <v>51425538.269999996</v>
      </c>
      <c r="CO17" s="2800">
        <v>32815024.869999997</v>
      </c>
      <c r="CP17" s="2800">
        <v>19880976.636819448</v>
      </c>
      <c r="CQ17" s="2798">
        <f t="shared" si="0"/>
        <v>0.38659734648645128</v>
      </c>
      <c r="CR17" s="2810"/>
      <c r="CS17" s="2809"/>
      <c r="CT17" s="2810"/>
      <c r="CU17" s="2810"/>
      <c r="CV17" s="2808">
        <v>-2.1326449101422673E-2</v>
      </c>
      <c r="CW17" s="2808">
        <v>0.24878477449602165</v>
      </c>
      <c r="CX17" s="2808">
        <v>-5.9597809588862183E-2</v>
      </c>
      <c r="CY17" s="2808">
        <v>-1.0504536769443629E-2</v>
      </c>
      <c r="CZ17" s="2808">
        <v>6.2303090684373785E-2</v>
      </c>
      <c r="DA17" s="2808">
        <v>-8.0514798730379478E-2</v>
      </c>
      <c r="DB17" s="2808">
        <v>9.9384125759232056E-2</v>
      </c>
      <c r="DC17" s="2808">
        <v>1.1865263054688269E-2</v>
      </c>
      <c r="DD17" s="2808">
        <v>-6.4597545108071253E-2</v>
      </c>
      <c r="DE17" s="2808">
        <v>1.3782290849254197E-2</v>
      </c>
      <c r="DF17" s="2808">
        <v>2.8337492799275221E-2</v>
      </c>
      <c r="DG17" s="2811"/>
      <c r="DH17" s="2808">
        <v>2.2326509530046224E-8</v>
      </c>
      <c r="DI17" s="2808">
        <v>-5.6550697458135346E-9</v>
      </c>
      <c r="DJ17" s="2808">
        <v>7.9083578031584612E-3</v>
      </c>
      <c r="DK17" s="2808">
        <v>8.1439210346808455E-2</v>
      </c>
      <c r="DL17" s="2808">
        <v>0</v>
      </c>
      <c r="DM17" s="2808">
        <v>2.2204460492503131E-16</v>
      </c>
      <c r="DN17" s="2808">
        <v>-1.1102230246251565E-16</v>
      </c>
      <c r="DO17" s="2808">
        <v>2.2204460492503131E-16</v>
      </c>
      <c r="DP17" s="2808">
        <v>-1.1102230246251565E-16</v>
      </c>
      <c r="DQ17" s="2808">
        <v>0</v>
      </c>
      <c r="DR17" s="2808">
        <v>-1.2322727568514602E-2</v>
      </c>
      <c r="DT17" s="2193">
        <v>179.70780086580086</v>
      </c>
      <c r="DU17" s="2188">
        <v>195.88</v>
      </c>
      <c r="DV17" s="2813">
        <v>8.2561768093726423E-2</v>
      </c>
      <c r="DW17" s="2810">
        <v>-16.172199134199133</v>
      </c>
      <c r="DX17" s="2793">
        <v>-371637.13610389607</v>
      </c>
      <c r="DZ17" s="2193">
        <v>64.000303841961596</v>
      </c>
      <c r="EA17" s="2188">
        <v>79.086118175722063</v>
      </c>
      <c r="EB17" s="2193">
        <v>-15.085814333760467</v>
      </c>
      <c r="EC17" s="2193">
        <v>-346672.01338981552</v>
      </c>
      <c r="EF17" s="2193">
        <v>195.88</v>
      </c>
      <c r="EG17" s="2193">
        <v>190.00360000000001</v>
      </c>
      <c r="EH17" s="2812">
        <v>3.0927835051546282E-2</v>
      </c>
    </row>
    <row r="18" spans="3:138">
      <c r="C18" s="2178" t="s">
        <v>351</v>
      </c>
      <c r="D18" s="2179" t="s">
        <v>252</v>
      </c>
      <c r="E18" s="2178">
        <v>116</v>
      </c>
      <c r="F18" s="2178">
        <v>6</v>
      </c>
      <c r="G18" s="2795">
        <v>54056</v>
      </c>
      <c r="H18" s="2796">
        <v>4625269.0199999996</v>
      </c>
      <c r="I18" s="2796">
        <v>2472185.7200000002</v>
      </c>
      <c r="J18" s="2814">
        <v>2251722.3097743187</v>
      </c>
      <c r="K18" s="2797">
        <v>41.655363137751934</v>
      </c>
      <c r="L18" s="2797">
        <v>85.56439655172413</v>
      </c>
      <c r="M18" s="2798">
        <v>0.53449555243383451</v>
      </c>
      <c r="N18" s="2799">
        <v>44660</v>
      </c>
      <c r="O18" s="2800">
        <v>3821305.97</v>
      </c>
      <c r="P18" s="2800">
        <v>2056695.8</v>
      </c>
      <c r="Q18" s="2801">
        <v>1925473.428935135</v>
      </c>
      <c r="R18" s="2802">
        <v>43.114049013325911</v>
      </c>
      <c r="S18" s="2802">
        <v>85.564396999552173</v>
      </c>
      <c r="T18" s="2798">
        <v>0.53821803753652309</v>
      </c>
      <c r="U18" s="2803">
        <v>45472</v>
      </c>
      <c r="V18" s="2796">
        <v>3890784.24</v>
      </c>
      <c r="W18" s="2796">
        <v>2141013.5499999998</v>
      </c>
      <c r="X18" s="2804">
        <v>2071758.2813825994</v>
      </c>
      <c r="Y18" s="2804">
        <v>45.561186694726409</v>
      </c>
      <c r="Z18" s="2804">
        <v>85.564396551724144</v>
      </c>
      <c r="AA18" s="2798">
        <v>0.55027814906539241</v>
      </c>
      <c r="AB18" s="2805">
        <v>48604</v>
      </c>
      <c r="AC18" s="2800">
        <v>4224022.9800000004</v>
      </c>
      <c r="AD18" s="2800">
        <v>2467125.4300000002</v>
      </c>
      <c r="AE18" s="2800">
        <v>1890468.6624604671</v>
      </c>
      <c r="AF18" s="2796">
        <v>38.89533088759088</v>
      </c>
      <c r="AG18" s="2796">
        <v>86.906900255123048</v>
      </c>
      <c r="AH18" s="2798">
        <v>0.58407007766799601</v>
      </c>
      <c r="AI18" s="2795">
        <v>62640</v>
      </c>
      <c r="AJ18" s="2796">
        <v>5842432.7999999998</v>
      </c>
      <c r="AK18" s="2796">
        <v>3217556.2</v>
      </c>
      <c r="AL18" s="2800">
        <v>2874995.5051434827</v>
      </c>
      <c r="AM18" s="2800">
        <v>45.897118536773348</v>
      </c>
      <c r="AN18" s="2800">
        <v>93.27</v>
      </c>
      <c r="AO18" s="2798">
        <v>0.55072198690928897</v>
      </c>
      <c r="AP18" s="2805">
        <v>52780</v>
      </c>
      <c r="AQ18" s="2800">
        <v>4922790.5999999996</v>
      </c>
      <c r="AR18" s="2800">
        <v>2652664.4300000002</v>
      </c>
      <c r="AS18" s="2800">
        <v>2468034.8455810403</v>
      </c>
      <c r="AT18" s="2796">
        <v>46.760796619572567</v>
      </c>
      <c r="AU18" s="2796">
        <v>93.27</v>
      </c>
      <c r="AV18" s="2798">
        <v>0.53885380174407593</v>
      </c>
      <c r="AW18" s="2795">
        <v>38860</v>
      </c>
      <c r="AX18" s="2796">
        <v>3624472.2</v>
      </c>
      <c r="AY18" s="2796">
        <v>1885294.32</v>
      </c>
      <c r="AZ18" s="2806">
        <v>1695180.507685228</v>
      </c>
      <c r="BA18" s="2806">
        <v>43.622761391796914</v>
      </c>
      <c r="BB18" s="2806">
        <v>93.27000000000001</v>
      </c>
      <c r="BC18" s="2798">
        <v>0.52015692657264689</v>
      </c>
      <c r="BD18" s="2805">
        <v>49532</v>
      </c>
      <c r="BE18" s="2800">
        <v>4619849.6399999997</v>
      </c>
      <c r="BF18" s="2800">
        <v>2510630.94</v>
      </c>
      <c r="BG18" s="2800">
        <v>2252288.4477990973</v>
      </c>
      <c r="BH18" s="2800">
        <v>45.471381082918057</v>
      </c>
      <c r="BI18" s="2800">
        <v>93.27</v>
      </c>
      <c r="BJ18" s="2798">
        <v>0.54344429703127739</v>
      </c>
      <c r="BK18" s="2805">
        <v>50808</v>
      </c>
      <c r="BL18" s="2800">
        <v>4738862.16</v>
      </c>
      <c r="BM18" s="2800">
        <v>2434097.87</v>
      </c>
      <c r="BN18" s="2800">
        <v>2473208.3605016493</v>
      </c>
      <c r="BO18" s="2800">
        <v>48.677538192836742</v>
      </c>
      <c r="BP18" s="2800">
        <v>93.27</v>
      </c>
      <c r="BQ18" s="2798">
        <v>0.51364605844538846</v>
      </c>
      <c r="BR18" s="2805">
        <v>56260</v>
      </c>
      <c r="BS18" s="2800">
        <v>5247370.2</v>
      </c>
      <c r="BT18" s="2800">
        <v>2854228.19</v>
      </c>
      <c r="BU18" s="2800">
        <v>2437772.7976761698</v>
      </c>
      <c r="BV18" s="2800">
        <v>43.330479873376639</v>
      </c>
      <c r="BW18" s="2800">
        <v>93.27000000000001</v>
      </c>
      <c r="BX18" s="2798">
        <v>0.54393497718152228</v>
      </c>
      <c r="BY18" s="2805">
        <v>63800</v>
      </c>
      <c r="BZ18" s="2800">
        <v>5950626</v>
      </c>
      <c r="CA18" s="2800">
        <v>2981261.37</v>
      </c>
      <c r="CB18" s="2800">
        <v>3067948.6714837835</v>
      </c>
      <c r="CC18" s="2800">
        <v>48.086969772473097</v>
      </c>
      <c r="CD18" s="2800">
        <v>93.27</v>
      </c>
      <c r="CE18" s="2798">
        <v>0.50099962088022343</v>
      </c>
      <c r="CF18" s="2805">
        <v>47792</v>
      </c>
      <c r="CG18" s="2800">
        <v>4420557.72</v>
      </c>
      <c r="CH18" s="2800">
        <v>2309685.08</v>
      </c>
      <c r="CI18" s="2800">
        <v>2321218.6147381729</v>
      </c>
      <c r="CJ18" s="2800">
        <v>48.569187620065549</v>
      </c>
      <c r="CK18" s="2800">
        <v>92.495767492467351</v>
      </c>
      <c r="CL18" s="2798">
        <v>0.52248725755808034</v>
      </c>
      <c r="CM18" s="2807">
        <v>615264</v>
      </c>
      <c r="CN18" s="2800">
        <v>55928343.530000001</v>
      </c>
      <c r="CO18" s="2800">
        <v>29982438.900000006</v>
      </c>
      <c r="CP18" s="2800">
        <v>27730070.433161143</v>
      </c>
      <c r="CQ18" s="2798">
        <f t="shared" si="0"/>
        <v>0.49581426308981802</v>
      </c>
      <c r="CR18" s="2810"/>
      <c r="CS18" s="2809"/>
      <c r="CT18" s="2810"/>
      <c r="CU18" s="2810"/>
      <c r="CV18" s="2808">
        <v>3.5017960850567631E-2</v>
      </c>
      <c r="CW18" s="2808">
        <v>5.6759634907965317E-2</v>
      </c>
      <c r="CX18" s="2808">
        <v>-0.14630557917199916</v>
      </c>
      <c r="CY18" s="2808">
        <v>0.18001614819572875</v>
      </c>
      <c r="CZ18" s="2808">
        <v>1.8817697283266988E-2</v>
      </c>
      <c r="DA18" s="2808">
        <v>-6.7108249957875454E-2</v>
      </c>
      <c r="DB18" s="2808">
        <v>4.23774110611157E-2</v>
      </c>
      <c r="DC18" s="2808">
        <v>7.0509340898887274E-2</v>
      </c>
      <c r="DD18" s="2808">
        <v>-0.10984652301596798</v>
      </c>
      <c r="DE18" s="2808">
        <v>0.10977237992739064</v>
      </c>
      <c r="DF18" s="2808">
        <v>1.0028035658601553E-2</v>
      </c>
      <c r="DG18" s="2811"/>
      <c r="DH18" s="2808">
        <v>5.2338129385987031E-9</v>
      </c>
      <c r="DI18" s="2808">
        <v>-5.2338127165540982E-9</v>
      </c>
      <c r="DJ18" s="2808">
        <v>1.5689980383223556E-2</v>
      </c>
      <c r="DK18" s="2808">
        <v>7.3217428376774363E-2</v>
      </c>
      <c r="DL18" s="2808">
        <v>0</v>
      </c>
      <c r="DM18" s="2808">
        <v>2.2204460492503131E-16</v>
      </c>
      <c r="DN18" s="2808">
        <v>-1.1102230246251565E-16</v>
      </c>
      <c r="DO18" s="2808">
        <v>0</v>
      </c>
      <c r="DP18" s="2808">
        <v>2.2204460492503131E-16</v>
      </c>
      <c r="DQ18" s="2808">
        <v>-1.1102230246251565E-16</v>
      </c>
      <c r="DR18" s="2808">
        <v>-8.3009811035986703E-3</v>
      </c>
      <c r="DT18" s="2193">
        <v>85.56439655172413</v>
      </c>
      <c r="DU18" s="2188">
        <v>93.27</v>
      </c>
      <c r="DV18" s="2813">
        <v>8.2616097869367064E-2</v>
      </c>
      <c r="DW18" s="2810">
        <v>-7.7056034482758662</v>
      </c>
      <c r="DX18" s="2793">
        <v>-391506.30000000022</v>
      </c>
      <c r="DZ18" s="2193">
        <v>41.655363137751934</v>
      </c>
      <c r="EA18" s="2188">
        <v>48.677538192836742</v>
      </c>
      <c r="EB18" s="2193">
        <v>-7.0221750550848085</v>
      </c>
      <c r="EC18" s="2193">
        <v>-356782.67019874894</v>
      </c>
      <c r="EF18" s="2193">
        <v>93.27</v>
      </c>
      <c r="EG18" s="2193">
        <v>90.471900000000005</v>
      </c>
      <c r="EH18" s="2812">
        <v>3.0927835051546282E-2</v>
      </c>
    </row>
    <row r="19" spans="3:138">
      <c r="C19" s="2178" t="s">
        <v>352</v>
      </c>
      <c r="D19" s="2179" t="s">
        <v>253</v>
      </c>
      <c r="E19" s="2178">
        <v>116</v>
      </c>
      <c r="F19" s="2178">
        <v>6</v>
      </c>
      <c r="G19" s="2795">
        <v>63800</v>
      </c>
      <c r="H19" s="2796">
        <v>7993010.71</v>
      </c>
      <c r="I19" s="2796">
        <v>4742875.26</v>
      </c>
      <c r="J19" s="2814">
        <v>3399033.6103361156</v>
      </c>
      <c r="K19" s="2797">
        <v>53.27638887674162</v>
      </c>
      <c r="L19" s="2797">
        <v>125.28229952978056</v>
      </c>
      <c r="M19" s="2798">
        <v>0.59337781870681361</v>
      </c>
      <c r="N19" s="2799">
        <v>47328</v>
      </c>
      <c r="O19" s="2800">
        <v>5929360.6799999997</v>
      </c>
      <c r="P19" s="2800">
        <v>3676459.53</v>
      </c>
      <c r="Q19" s="2801">
        <v>2458277.4009187585</v>
      </c>
      <c r="R19" s="2802">
        <v>51.941290587363895</v>
      </c>
      <c r="S19" s="2802">
        <v>125.28229969574036</v>
      </c>
      <c r="T19" s="2798">
        <v>0.62004315952660183</v>
      </c>
      <c r="U19" s="2803">
        <v>60552</v>
      </c>
      <c r="V19" s="2796">
        <v>7586093.7800000003</v>
      </c>
      <c r="W19" s="2796">
        <v>4418987.3600000003</v>
      </c>
      <c r="X19" s="2804">
        <v>3749907.9114503823</v>
      </c>
      <c r="Y19" s="2804">
        <v>61.92872095802587</v>
      </c>
      <c r="Z19" s="2804">
        <v>125.28229918086934</v>
      </c>
      <c r="AA19" s="2798">
        <v>0.58251156499676182</v>
      </c>
      <c r="AB19" s="2805">
        <v>59392</v>
      </c>
      <c r="AC19" s="2800">
        <v>7545423.4500000002</v>
      </c>
      <c r="AD19" s="2800">
        <v>4537402.96</v>
      </c>
      <c r="AE19" s="2800">
        <v>3236710.3434027662</v>
      </c>
      <c r="AF19" s="2796">
        <v>54.497412840159718</v>
      </c>
      <c r="AG19" s="2796">
        <v>127.04444117052802</v>
      </c>
      <c r="AH19" s="2798">
        <v>0.60134503915747761</v>
      </c>
      <c r="AI19" s="2795">
        <v>74588</v>
      </c>
      <c r="AJ19" s="2796">
        <v>10185737.279999999</v>
      </c>
      <c r="AK19" s="2796">
        <v>6279915.5599999996</v>
      </c>
      <c r="AL19" s="2800">
        <v>4277999.159614508</v>
      </c>
      <c r="AM19" s="2800">
        <v>57.355059253693732</v>
      </c>
      <c r="AN19" s="2800">
        <v>136.56</v>
      </c>
      <c r="AO19" s="2798">
        <v>0.61654010773778767</v>
      </c>
      <c r="AP19" s="2805">
        <v>61944</v>
      </c>
      <c r="AQ19" s="2800">
        <v>8459072.6400000006</v>
      </c>
      <c r="AR19" s="2800">
        <v>5082825.97</v>
      </c>
      <c r="AS19" s="2800">
        <v>3670586.4805906164</v>
      </c>
      <c r="AT19" s="2796">
        <v>59.256529778358136</v>
      </c>
      <c r="AU19" s="2796">
        <v>136.56</v>
      </c>
      <c r="AV19" s="2798">
        <v>0.60087271812338983</v>
      </c>
      <c r="AW19" s="2795">
        <v>61480</v>
      </c>
      <c r="AX19" s="2796">
        <v>8395708.8000000007</v>
      </c>
      <c r="AY19" s="2796">
        <v>5009255.2699999996</v>
      </c>
      <c r="AZ19" s="2806">
        <v>3300783.7095063757</v>
      </c>
      <c r="BA19" s="2806">
        <v>53.688739582081581</v>
      </c>
      <c r="BB19" s="2806">
        <v>136.56</v>
      </c>
      <c r="BC19" s="2798">
        <v>0.59664471330877977</v>
      </c>
      <c r="BD19" s="2805">
        <v>58232</v>
      </c>
      <c r="BE19" s="2800">
        <v>7952161.9199999999</v>
      </c>
      <c r="BF19" s="2800">
        <v>4685007.18</v>
      </c>
      <c r="BG19" s="2800">
        <v>3488768.0817897469</v>
      </c>
      <c r="BH19" s="2800">
        <v>59.911527713108718</v>
      </c>
      <c r="BI19" s="2800">
        <v>136.56</v>
      </c>
      <c r="BJ19" s="2798">
        <v>0.58914886632489494</v>
      </c>
      <c r="BK19" s="2805">
        <v>73428</v>
      </c>
      <c r="BL19" s="2800">
        <v>10027327.68</v>
      </c>
      <c r="BM19" s="2800">
        <v>5904948.2400000002</v>
      </c>
      <c r="BN19" s="2800">
        <v>4423664.2074006218</v>
      </c>
      <c r="BO19" s="2800">
        <v>60.244923018475539</v>
      </c>
      <c r="BP19" s="2800">
        <v>136.56</v>
      </c>
      <c r="BQ19" s="2798">
        <v>0.58888553645032571</v>
      </c>
      <c r="BR19" s="2805">
        <v>70296</v>
      </c>
      <c r="BS19" s="2800">
        <v>9599621.7599999998</v>
      </c>
      <c r="BT19" s="2800">
        <v>5624117.4800000004</v>
      </c>
      <c r="BU19" s="2800">
        <v>4049645.2572946907</v>
      </c>
      <c r="BV19" s="2800">
        <v>57.608473558875197</v>
      </c>
      <c r="BW19" s="2800">
        <v>136.56</v>
      </c>
      <c r="BX19" s="2798">
        <v>0.58586865405830324</v>
      </c>
      <c r="BY19" s="2805">
        <v>79344</v>
      </c>
      <c r="BZ19" s="2800">
        <v>10835216.640000001</v>
      </c>
      <c r="CA19" s="2800">
        <v>6619526.0899999999</v>
      </c>
      <c r="CB19" s="2800">
        <v>4355653.0887414934</v>
      </c>
      <c r="CC19" s="2800">
        <v>54.895809245078311</v>
      </c>
      <c r="CD19" s="2800">
        <v>136.56</v>
      </c>
      <c r="CE19" s="2798">
        <v>0.61092697173796418</v>
      </c>
      <c r="CF19" s="2805">
        <v>60668</v>
      </c>
      <c r="CG19" s="2800">
        <v>8216864.2699999996</v>
      </c>
      <c r="CH19" s="2800">
        <v>5056789.38</v>
      </c>
      <c r="CI19" s="2800">
        <v>3474972.6343673128</v>
      </c>
      <c r="CJ19" s="2800">
        <v>57.278509830014386</v>
      </c>
      <c r="CK19" s="2800">
        <v>135.4398409375618</v>
      </c>
      <c r="CL19" s="2798">
        <v>0.61541595599460963</v>
      </c>
      <c r="CM19" s="2807">
        <v>771052</v>
      </c>
      <c r="CN19" s="2800">
        <v>102725599.61</v>
      </c>
      <c r="CO19" s="2800">
        <v>61638110.280000009</v>
      </c>
      <c r="CP19" s="2800">
        <v>43886001.885413386</v>
      </c>
      <c r="CQ19" s="2798">
        <f t="shared" si="0"/>
        <v>0.42721582596769997</v>
      </c>
      <c r="CR19" s="2810"/>
      <c r="CS19" s="2809"/>
      <c r="CT19" s="2810"/>
      <c r="CU19" s="2810"/>
      <c r="CV19" s="2808">
        <v>-2.5059849541727797E-2</v>
      </c>
      <c r="CW19" s="2808">
        <v>0.19228306146654894</v>
      </c>
      <c r="CX19" s="2808">
        <v>-0.11999776521951666</v>
      </c>
      <c r="CY19" s="2808">
        <v>5.2436368344960904E-2</v>
      </c>
      <c r="CZ19" s="2808">
        <v>3.3152620700011681E-2</v>
      </c>
      <c r="DA19" s="2808">
        <v>-9.3960787395114043E-2</v>
      </c>
      <c r="DB19" s="2808">
        <v>0.11590490258229069</v>
      </c>
      <c r="DC19" s="2808">
        <v>5.5647939235219379E-3</v>
      </c>
      <c r="DD19" s="2808">
        <v>-4.3762184886381394E-2</v>
      </c>
      <c r="DE19" s="2808">
        <v>-4.7087939433503201E-2</v>
      </c>
      <c r="DF19" s="2808">
        <v>4.3404052471449628E-2</v>
      </c>
      <c r="DG19" s="2811"/>
      <c r="DH19" s="2808">
        <v>1.3246868046934424E-9</v>
      </c>
      <c r="DI19" s="2808">
        <v>-4.1096868130807707E-9</v>
      </c>
      <c r="DJ19" s="2808">
        <v>1.4065370776079611E-2</v>
      </c>
      <c r="DK19" s="2808">
        <v>7.4899450474181117E-2</v>
      </c>
      <c r="DL19" s="2808">
        <v>0</v>
      </c>
      <c r="DM19" s="2808">
        <v>0</v>
      </c>
      <c r="DN19" s="2808">
        <v>0</v>
      </c>
      <c r="DO19" s="2808">
        <v>0</v>
      </c>
      <c r="DP19" s="2808">
        <v>0</v>
      </c>
      <c r="DQ19" s="2808">
        <v>0</v>
      </c>
      <c r="DR19" s="2808">
        <v>-8.202687920607854E-3</v>
      </c>
      <c r="DT19" s="2193">
        <v>125.28229952978056</v>
      </c>
      <c r="DU19" s="2188">
        <v>136.56</v>
      </c>
      <c r="DV19" s="2813">
        <v>8.2584215511273013E-2</v>
      </c>
      <c r="DW19" s="2810">
        <v>-11.277700470219443</v>
      </c>
      <c r="DX19" s="2793">
        <v>-828098.99012727325</v>
      </c>
      <c r="DZ19" s="2193">
        <v>53.27638887674162</v>
      </c>
      <c r="EA19" s="2188">
        <v>60.244923018475539</v>
      </c>
      <c r="EB19" s="2193">
        <v>-6.9685341417339188</v>
      </c>
      <c r="EC19" s="2193">
        <v>-511685.52495923819</v>
      </c>
      <c r="EF19" s="2193">
        <v>136.56</v>
      </c>
      <c r="EG19" s="2193">
        <v>132.4632</v>
      </c>
      <c r="EH19" s="2812">
        <v>3.0927835051546504E-2</v>
      </c>
    </row>
    <row r="20" spans="3:138">
      <c r="C20" s="2178" t="s">
        <v>353</v>
      </c>
      <c r="D20" s="2179" t="s">
        <v>254</v>
      </c>
      <c r="E20" s="2178">
        <v>48</v>
      </c>
      <c r="F20" s="2178">
        <v>20</v>
      </c>
      <c r="G20" s="2795">
        <v>60912</v>
      </c>
      <c r="H20" s="2796">
        <v>20223253.5</v>
      </c>
      <c r="I20" s="2796">
        <v>12124318.59</v>
      </c>
      <c r="J20" s="2814">
        <v>8469970.6798418202</v>
      </c>
      <c r="K20" s="2797">
        <v>139.05257879960959</v>
      </c>
      <c r="L20" s="2797">
        <v>332.00770784081953</v>
      </c>
      <c r="M20" s="2798">
        <v>0.59952364193031549</v>
      </c>
      <c r="N20" s="2799">
        <v>41904</v>
      </c>
      <c r="O20" s="2800">
        <v>13912450.960000001</v>
      </c>
      <c r="P20" s="2800">
        <v>8356414.5199999996</v>
      </c>
      <c r="Q20" s="2801">
        <v>6062529.1167937461</v>
      </c>
      <c r="R20" s="2802">
        <v>144.67662077113752</v>
      </c>
      <c r="S20" s="2802">
        <v>332.00770714012987</v>
      </c>
      <c r="T20" s="2798">
        <v>0.6006428733532081</v>
      </c>
      <c r="U20" s="2803">
        <v>55824</v>
      </c>
      <c r="V20" s="2796">
        <v>18533998.309999999</v>
      </c>
      <c r="W20" s="2796">
        <v>11091874.630000001</v>
      </c>
      <c r="X20" s="2804">
        <v>8811601.1162088551</v>
      </c>
      <c r="Y20" s="2804">
        <v>157.84610769935611</v>
      </c>
      <c r="Z20" s="2804">
        <v>332.00770833333331</v>
      </c>
      <c r="AA20" s="2798">
        <v>0.59846097126357201</v>
      </c>
      <c r="AB20" s="2805">
        <v>40656</v>
      </c>
      <c r="AC20" s="2800">
        <v>13498105.369999999</v>
      </c>
      <c r="AD20" s="2800">
        <v>8092893.3499999996</v>
      </c>
      <c r="AE20" s="2800">
        <v>5816152.4203643166</v>
      </c>
      <c r="AF20" s="2796">
        <v>143.05766480628483</v>
      </c>
      <c r="AG20" s="2796">
        <v>332.00770784140099</v>
      </c>
      <c r="AH20" s="2798">
        <v>0.59955772518910189</v>
      </c>
      <c r="AI20" s="2795">
        <v>0</v>
      </c>
      <c r="AJ20" s="2796">
        <v>0</v>
      </c>
      <c r="AK20" s="2796">
        <v>0</v>
      </c>
      <c r="AL20" s="2800">
        <v>0</v>
      </c>
      <c r="AM20" s="2800">
        <v>0</v>
      </c>
      <c r="AN20" s="2800">
        <v>0</v>
      </c>
      <c r="AO20" s="2798" t="s">
        <v>220</v>
      </c>
      <c r="AP20" s="2805">
        <v>0</v>
      </c>
      <c r="AQ20" s="2800">
        <v>0</v>
      </c>
      <c r="AR20" s="2800">
        <v>0</v>
      </c>
      <c r="AS20" s="2800">
        <v>0</v>
      </c>
      <c r="AT20" s="2796">
        <v>0</v>
      </c>
      <c r="AU20" s="2796">
        <v>0</v>
      </c>
      <c r="AV20" s="2798" t="s">
        <v>220</v>
      </c>
      <c r="AW20" s="2795">
        <v>0</v>
      </c>
      <c r="AX20" s="2796">
        <v>0</v>
      </c>
      <c r="AY20" s="2796">
        <v>0</v>
      </c>
      <c r="AZ20" s="2806">
        <v>0</v>
      </c>
      <c r="BA20" s="2806">
        <v>0</v>
      </c>
      <c r="BB20" s="2806">
        <v>0</v>
      </c>
      <c r="BC20" s="2798" t="s">
        <v>220</v>
      </c>
      <c r="BD20" s="2805">
        <v>0</v>
      </c>
      <c r="BE20" s="2800">
        <v>0</v>
      </c>
      <c r="BF20" s="2800">
        <v>0</v>
      </c>
      <c r="BG20" s="2800">
        <v>0</v>
      </c>
      <c r="BH20" s="2800">
        <v>0</v>
      </c>
      <c r="BI20" s="2800">
        <v>0</v>
      </c>
      <c r="BJ20" s="2798" t="s">
        <v>220</v>
      </c>
      <c r="BK20" s="2805">
        <v>0</v>
      </c>
      <c r="BL20" s="2800">
        <v>0</v>
      </c>
      <c r="BM20" s="2800">
        <v>0</v>
      </c>
      <c r="BN20" s="2800">
        <v>0</v>
      </c>
      <c r="BO20" s="2800">
        <v>0</v>
      </c>
      <c r="BP20" s="2800">
        <v>0</v>
      </c>
      <c r="BQ20" s="2798" t="s">
        <v>220</v>
      </c>
      <c r="BR20" s="2805">
        <v>0</v>
      </c>
      <c r="BS20" s="2800">
        <v>0</v>
      </c>
      <c r="BT20" s="2800">
        <v>0</v>
      </c>
      <c r="BU20" s="2800">
        <v>0</v>
      </c>
      <c r="BV20" s="2800">
        <v>0</v>
      </c>
      <c r="BW20" s="2800">
        <v>0</v>
      </c>
      <c r="BX20" s="2798" t="s">
        <v>220</v>
      </c>
      <c r="BY20" s="2805">
        <v>0</v>
      </c>
      <c r="BZ20" s="2800">
        <v>0</v>
      </c>
      <c r="CA20" s="2800">
        <v>0</v>
      </c>
      <c r="CB20" s="2800">
        <v>0</v>
      </c>
      <c r="CC20" s="2800">
        <v>0</v>
      </c>
      <c r="CD20" s="2800">
        <v>0</v>
      </c>
      <c r="CE20" s="2798" t="s">
        <v>220</v>
      </c>
      <c r="CF20" s="2805">
        <v>0</v>
      </c>
      <c r="CG20" s="2800">
        <v>0</v>
      </c>
      <c r="CH20" s="2800">
        <v>0</v>
      </c>
      <c r="CI20" s="2800">
        <v>0</v>
      </c>
      <c r="CJ20" s="2800">
        <v>0</v>
      </c>
      <c r="CK20" s="2800">
        <v>0</v>
      </c>
      <c r="CL20" s="2798" t="s">
        <v>220</v>
      </c>
      <c r="CM20" s="2807">
        <v>199296</v>
      </c>
      <c r="CN20" s="2800">
        <v>66167808.139999993</v>
      </c>
      <c r="CO20" s="2800">
        <v>39665501.090000004</v>
      </c>
      <c r="CP20" s="2800">
        <v>29160253.333208736</v>
      </c>
      <c r="CQ20" s="2798">
        <f t="shared" si="0"/>
        <v>0.44070151562993481</v>
      </c>
      <c r="CR20" s="2810"/>
      <c r="CS20" s="2809"/>
      <c r="CT20" s="2810"/>
      <c r="CU20" s="2810"/>
      <c r="CV20" s="2808">
        <v>4.0445434526121371E-2</v>
      </c>
      <c r="CW20" s="2808">
        <v>9.1027056465821543E-2</v>
      </c>
      <c r="CX20" s="2808">
        <v>-9.3688993087104211E-2</v>
      </c>
      <c r="CY20" s="2808">
        <v>0</v>
      </c>
      <c r="CZ20" s="2808">
        <v>0</v>
      </c>
      <c r="DA20" s="2808">
        <v>0</v>
      </c>
      <c r="DB20" s="2808">
        <v>0</v>
      </c>
      <c r="DC20" s="2808">
        <v>0</v>
      </c>
      <c r="DD20" s="2808">
        <v>0</v>
      </c>
      <c r="DE20" s="2808">
        <v>0</v>
      </c>
      <c r="DF20" s="2808">
        <v>0</v>
      </c>
      <c r="DG20" s="2811"/>
      <c r="DH20" s="2808">
        <v>-2.1104620273604269E-9</v>
      </c>
      <c r="DI20" s="2808">
        <v>3.5939029530140942E-9</v>
      </c>
      <c r="DJ20" s="2808">
        <v>-1.4816894378100187E-9</v>
      </c>
      <c r="DK20" s="2808">
        <v>0</v>
      </c>
      <c r="DL20" s="2808">
        <v>0</v>
      </c>
      <c r="DM20" s="2808">
        <v>0</v>
      </c>
      <c r="DN20" s="2808">
        <v>0</v>
      </c>
      <c r="DO20" s="2808">
        <v>0</v>
      </c>
      <c r="DP20" s="2808">
        <v>0</v>
      </c>
      <c r="DQ20" s="2808">
        <v>0</v>
      </c>
      <c r="DR20" s="2808">
        <v>0</v>
      </c>
      <c r="DV20" s="2196"/>
      <c r="EF20" s="2193">
        <v>332.00770784140099</v>
      </c>
      <c r="EG20" s="2193">
        <v>332.0077</v>
      </c>
      <c r="EH20" s="2812">
        <v>2.361812989626344E-8</v>
      </c>
    </row>
    <row r="21" spans="3:138">
      <c r="C21" s="2178" t="s">
        <v>354</v>
      </c>
      <c r="D21" s="2179" t="s">
        <v>255</v>
      </c>
      <c r="E21" s="2178">
        <v>60</v>
      </c>
      <c r="F21" s="2178">
        <v>10</v>
      </c>
      <c r="G21" s="2795">
        <v>49200</v>
      </c>
      <c r="H21" s="2796">
        <v>8388658.8699999992</v>
      </c>
      <c r="I21" s="2796">
        <v>4265569.55</v>
      </c>
      <c r="J21" s="2814">
        <v>4311980.0367390467</v>
      </c>
      <c r="K21" s="2797">
        <v>87.641870665427774</v>
      </c>
      <c r="L21" s="2797">
        <v>170.50119654471544</v>
      </c>
      <c r="M21" s="2798">
        <v>0.50849243199705896</v>
      </c>
      <c r="N21" s="2799">
        <v>25740</v>
      </c>
      <c r="O21" s="2800">
        <v>4388700.66</v>
      </c>
      <c r="P21" s="2800">
        <v>2270613.4</v>
      </c>
      <c r="Q21" s="2801">
        <v>2311173.7700661812</v>
      </c>
      <c r="R21" s="2802">
        <v>89.789190756261902</v>
      </c>
      <c r="S21" s="2802">
        <v>170.50119114219115</v>
      </c>
      <c r="T21" s="2798">
        <v>0.5173771409599851</v>
      </c>
      <c r="U21" s="2803">
        <v>-960</v>
      </c>
      <c r="V21" s="2796">
        <v>-163681.15</v>
      </c>
      <c r="W21" s="2796">
        <v>-77290.84</v>
      </c>
      <c r="X21" s="2804">
        <v>-86390.31</v>
      </c>
      <c r="Y21" s="2804">
        <v>89.989906250000004</v>
      </c>
      <c r="Z21" s="2804">
        <v>170.50119791666665</v>
      </c>
      <c r="AA21" s="2798">
        <v>0.47220367158955079</v>
      </c>
      <c r="AB21" s="2805">
        <v>0</v>
      </c>
      <c r="AC21" s="2800">
        <v>0</v>
      </c>
      <c r="AD21" s="2800">
        <v>0</v>
      </c>
      <c r="AE21" s="2800">
        <v>0</v>
      </c>
      <c r="AF21" s="2796">
        <v>0</v>
      </c>
      <c r="AG21" s="2796">
        <v>0</v>
      </c>
      <c r="AH21" s="2798" t="s">
        <v>220</v>
      </c>
      <c r="AI21" s="2795">
        <v>0</v>
      </c>
      <c r="AJ21" s="2796">
        <v>0</v>
      </c>
      <c r="AK21" s="2796">
        <v>0</v>
      </c>
      <c r="AL21" s="2800">
        <v>0</v>
      </c>
      <c r="AM21" s="2800">
        <v>0</v>
      </c>
      <c r="AN21" s="2800">
        <v>0</v>
      </c>
      <c r="AO21" s="2798" t="s">
        <v>220</v>
      </c>
      <c r="AP21" s="2805">
        <v>0</v>
      </c>
      <c r="AQ21" s="2800">
        <v>0</v>
      </c>
      <c r="AR21" s="2800">
        <v>0</v>
      </c>
      <c r="AS21" s="2800">
        <v>0</v>
      </c>
      <c r="AT21" s="2796">
        <v>0</v>
      </c>
      <c r="AU21" s="2796">
        <v>0</v>
      </c>
      <c r="AV21" s="2798" t="s">
        <v>220</v>
      </c>
      <c r="AW21" s="2795">
        <v>0</v>
      </c>
      <c r="AX21" s="2796">
        <v>0</v>
      </c>
      <c r="AY21" s="2796">
        <v>0</v>
      </c>
      <c r="AZ21" s="2806">
        <v>0</v>
      </c>
      <c r="BA21" s="2806">
        <v>0</v>
      </c>
      <c r="BB21" s="2806">
        <v>0</v>
      </c>
      <c r="BC21" s="2798" t="s">
        <v>220</v>
      </c>
      <c r="BD21" s="2805">
        <v>0</v>
      </c>
      <c r="BE21" s="2800">
        <v>0</v>
      </c>
      <c r="BF21" s="2800">
        <v>0</v>
      </c>
      <c r="BG21" s="2800">
        <v>0</v>
      </c>
      <c r="BH21" s="2800">
        <v>0</v>
      </c>
      <c r="BI21" s="2800">
        <v>0</v>
      </c>
      <c r="BJ21" s="2798" t="s">
        <v>220</v>
      </c>
      <c r="BK21" s="2805">
        <v>0</v>
      </c>
      <c r="BL21" s="2800">
        <v>0</v>
      </c>
      <c r="BM21" s="2800">
        <v>0</v>
      </c>
      <c r="BN21" s="2800">
        <v>0</v>
      </c>
      <c r="BO21" s="2800">
        <v>0</v>
      </c>
      <c r="BP21" s="2800">
        <v>0</v>
      </c>
      <c r="BQ21" s="2798" t="s">
        <v>220</v>
      </c>
      <c r="BR21" s="2805">
        <v>0</v>
      </c>
      <c r="BS21" s="2800">
        <v>0</v>
      </c>
      <c r="BT21" s="2800">
        <v>0</v>
      </c>
      <c r="BU21" s="2800">
        <v>0</v>
      </c>
      <c r="BV21" s="2800">
        <v>0</v>
      </c>
      <c r="BW21" s="2800">
        <v>0</v>
      </c>
      <c r="BX21" s="2798" t="s">
        <v>220</v>
      </c>
      <c r="BY21" s="2805">
        <v>0</v>
      </c>
      <c r="BZ21" s="2800">
        <v>0</v>
      </c>
      <c r="CA21" s="2800">
        <v>0</v>
      </c>
      <c r="CB21" s="2800">
        <v>0</v>
      </c>
      <c r="CC21" s="2800">
        <v>0</v>
      </c>
      <c r="CD21" s="2800">
        <v>0</v>
      </c>
      <c r="CE21" s="2798" t="s">
        <v>220</v>
      </c>
      <c r="CF21" s="2805">
        <v>0</v>
      </c>
      <c r="CG21" s="2800">
        <v>0</v>
      </c>
      <c r="CH21" s="2800">
        <v>0</v>
      </c>
      <c r="CI21" s="2800">
        <v>0</v>
      </c>
      <c r="CJ21" s="2800">
        <v>0</v>
      </c>
      <c r="CK21" s="2800">
        <v>0</v>
      </c>
      <c r="CL21" s="2798" t="s">
        <v>220</v>
      </c>
      <c r="CM21" s="2807">
        <v>73980</v>
      </c>
      <c r="CN21" s="2800">
        <v>12613678.379999999</v>
      </c>
      <c r="CO21" s="2800">
        <v>6458892.1099999994</v>
      </c>
      <c r="CP21" s="2800">
        <v>6536763.4968052283</v>
      </c>
      <c r="CQ21" s="2798">
        <f t="shared" si="0"/>
        <v>0.51822817261377085</v>
      </c>
      <c r="CR21" s="2810"/>
      <c r="CS21" s="2809"/>
      <c r="CT21" s="2810"/>
      <c r="CU21" s="2810"/>
      <c r="CV21" s="2808">
        <v>2.450107550797842E-2</v>
      </c>
      <c r="CW21" s="2808">
        <v>2.235408205013778E-3</v>
      </c>
      <c r="CX21" s="2808">
        <v>0</v>
      </c>
      <c r="CY21" s="2808">
        <v>0</v>
      </c>
      <c r="CZ21" s="2808">
        <v>0</v>
      </c>
      <c r="DA21" s="2808">
        <v>0</v>
      </c>
      <c r="DB21" s="2808">
        <v>0</v>
      </c>
      <c r="DC21" s="2808">
        <v>0</v>
      </c>
      <c r="DD21" s="2808">
        <v>0</v>
      </c>
      <c r="DE21" s="2808">
        <v>0</v>
      </c>
      <c r="DF21" s="2808">
        <v>0</v>
      </c>
      <c r="DG21" s="2811"/>
      <c r="DH21" s="2808">
        <v>-3.168613715853752E-8</v>
      </c>
      <c r="DI21" s="2808">
        <v>3.9732716672347124E-8</v>
      </c>
      <c r="DJ21" s="2808">
        <v>0</v>
      </c>
      <c r="DK21" s="2808">
        <v>0</v>
      </c>
      <c r="DL21" s="2808">
        <v>0</v>
      </c>
      <c r="DM21" s="2808">
        <v>0</v>
      </c>
      <c r="DN21" s="2808">
        <v>0</v>
      </c>
      <c r="DO21" s="2808">
        <v>0</v>
      </c>
      <c r="DP21" s="2808">
        <v>0</v>
      </c>
      <c r="DQ21" s="2808">
        <v>0</v>
      </c>
      <c r="DR21" s="2808">
        <v>0</v>
      </c>
      <c r="DV21" s="2196"/>
      <c r="EF21" s="2193">
        <v>170.50119791666665</v>
      </c>
      <c r="EG21" s="2193">
        <v>170.50120000000001</v>
      </c>
      <c r="EH21" s="2812">
        <v>-1.2218878020497925E-8</v>
      </c>
    </row>
    <row r="22" spans="3:138">
      <c r="C22" s="2178" t="s">
        <v>355</v>
      </c>
      <c r="D22" s="2179" t="s">
        <v>256</v>
      </c>
      <c r="E22" s="2178">
        <v>60</v>
      </c>
      <c r="F22" s="2178">
        <v>10</v>
      </c>
      <c r="G22" s="2795">
        <v>34800</v>
      </c>
      <c r="H22" s="2796">
        <v>5564314.9900000002</v>
      </c>
      <c r="I22" s="2796">
        <v>2450278.11</v>
      </c>
      <c r="J22" s="2814">
        <v>3256699.9689032082</v>
      </c>
      <c r="K22" s="2797">
        <v>93.583332439747366</v>
      </c>
      <c r="L22" s="2797">
        <v>159.89410890804598</v>
      </c>
      <c r="M22" s="2798">
        <v>0.44035575167896807</v>
      </c>
      <c r="N22" s="2799">
        <v>17820</v>
      </c>
      <c r="O22" s="2800">
        <v>2849313.28</v>
      </c>
      <c r="P22" s="2800">
        <v>1415347.61</v>
      </c>
      <c r="Q22" s="2801">
        <v>1564687.1147694718</v>
      </c>
      <c r="R22" s="2802">
        <v>87.80511306225992</v>
      </c>
      <c r="S22" s="2802">
        <v>159.89412345679011</v>
      </c>
      <c r="T22" s="2798">
        <v>0.49673288645887342</v>
      </c>
      <c r="U22" s="2803">
        <v>27780</v>
      </c>
      <c r="V22" s="2796">
        <v>4441858.41</v>
      </c>
      <c r="W22" s="2796">
        <v>2117253.38</v>
      </c>
      <c r="X22" s="2804">
        <v>2752371.9247155436</v>
      </c>
      <c r="Y22" s="2804">
        <v>99.077463092712151</v>
      </c>
      <c r="Z22" s="2804">
        <v>159.8941112311015</v>
      </c>
      <c r="AA22" s="2798">
        <v>0.47665935844181934</v>
      </c>
      <c r="AB22" s="2805">
        <v>22320</v>
      </c>
      <c r="AC22" s="2800">
        <v>3568836.38</v>
      </c>
      <c r="AD22" s="2800">
        <v>1578031.91</v>
      </c>
      <c r="AE22" s="2800">
        <v>2142158.7522967509</v>
      </c>
      <c r="AF22" s="2796">
        <v>95.974854493582029</v>
      </c>
      <c r="AG22" s="2796">
        <v>159.89410304659498</v>
      </c>
      <c r="AH22" s="2798">
        <v>0.44216986770348937</v>
      </c>
      <c r="AI22" s="2795">
        <v>29160</v>
      </c>
      <c r="AJ22" s="2796">
        <v>4662512.05</v>
      </c>
      <c r="AK22" s="2796">
        <v>2187221.5499999998</v>
      </c>
      <c r="AL22" s="2800">
        <v>2711155.6640126873</v>
      </c>
      <c r="AM22" s="2800">
        <v>92.975159945565409</v>
      </c>
      <c r="AN22" s="2800">
        <v>159.89410322359396</v>
      </c>
      <c r="AO22" s="2798">
        <v>0.46910796723839027</v>
      </c>
      <c r="AP22" s="2805">
        <v>24240</v>
      </c>
      <c r="AQ22" s="2800">
        <v>3875832.99</v>
      </c>
      <c r="AR22" s="2800">
        <v>1676915.28</v>
      </c>
      <c r="AS22" s="2800">
        <v>2390618.4610194005</v>
      </c>
      <c r="AT22" s="2796">
        <v>98.622873804430711</v>
      </c>
      <c r="AU22" s="2796">
        <v>159.89410024752476</v>
      </c>
      <c r="AV22" s="2798">
        <v>0.43265932364129034</v>
      </c>
      <c r="AW22" s="2795">
        <v>19560</v>
      </c>
      <c r="AX22" s="2796">
        <v>3127528.65</v>
      </c>
      <c r="AY22" s="2796">
        <v>1368867.05</v>
      </c>
      <c r="AZ22" s="2806">
        <v>1714171.3324542253</v>
      </c>
      <c r="BA22" s="2806">
        <v>87.636571188866327</v>
      </c>
      <c r="BB22" s="2806">
        <v>159.89410276073619</v>
      </c>
      <c r="BC22" s="2798">
        <v>0.4376832966821903</v>
      </c>
      <c r="BD22" s="2805">
        <v>20520</v>
      </c>
      <c r="BE22" s="2800">
        <v>3281026.99</v>
      </c>
      <c r="BF22" s="2800">
        <v>1391861.96</v>
      </c>
      <c r="BG22" s="2800">
        <v>2017308.3867761251</v>
      </c>
      <c r="BH22" s="2800">
        <v>98.309375573885234</v>
      </c>
      <c r="BI22" s="2800">
        <v>159.89410282651073</v>
      </c>
      <c r="BJ22" s="2798">
        <v>0.42421533387020383</v>
      </c>
      <c r="BK22" s="2805">
        <v>26460</v>
      </c>
      <c r="BL22" s="2800">
        <v>4230797.99</v>
      </c>
      <c r="BM22" s="2800">
        <v>1748104</v>
      </c>
      <c r="BN22" s="2800">
        <v>2664142.0813731886</v>
      </c>
      <c r="BO22" s="2800">
        <v>100.68564177525278</v>
      </c>
      <c r="BP22" s="2800">
        <v>159.89410393046109</v>
      </c>
      <c r="BQ22" s="2798">
        <v>0.41318540949765364</v>
      </c>
      <c r="BR22" s="2805">
        <v>40500</v>
      </c>
      <c r="BS22" s="2800">
        <v>6475711.1299999999</v>
      </c>
      <c r="BT22" s="2800">
        <v>2613004.73</v>
      </c>
      <c r="BU22" s="2800">
        <v>3934743.7586161653</v>
      </c>
      <c r="BV22" s="2800">
        <v>97.154166879411491</v>
      </c>
      <c r="BW22" s="2800">
        <v>159.89410197530864</v>
      </c>
      <c r="BX22" s="2798">
        <v>0.40350853791095526</v>
      </c>
      <c r="BY22" s="2805">
        <v>34020</v>
      </c>
      <c r="BZ22" s="2800">
        <v>5439597.3499999996</v>
      </c>
      <c r="CA22" s="2800">
        <v>2170185.11</v>
      </c>
      <c r="CB22" s="2800">
        <v>3377957.9769025603</v>
      </c>
      <c r="CC22" s="2800">
        <v>99.293297381027642</v>
      </c>
      <c r="CD22" s="2800">
        <v>159.8941019988242</v>
      </c>
      <c r="CE22" s="2798">
        <v>0.39896061608310035</v>
      </c>
      <c r="CF22" s="2805">
        <v>29880</v>
      </c>
      <c r="CG22" s="2800">
        <v>4743962.1100000003</v>
      </c>
      <c r="CH22" s="2800">
        <v>1910637.37</v>
      </c>
      <c r="CI22" s="2800">
        <v>3115662.216402689</v>
      </c>
      <c r="CJ22" s="2800">
        <v>104.27249720223189</v>
      </c>
      <c r="CK22" s="2800">
        <v>158.76713888888889</v>
      </c>
      <c r="CL22" s="2798">
        <v>0.4027513976076002</v>
      </c>
      <c r="CM22" s="2807">
        <v>327060</v>
      </c>
      <c r="CN22" s="2800">
        <v>52261292.320000008</v>
      </c>
      <c r="CO22" s="2800">
        <v>22627708.059999999</v>
      </c>
      <c r="CP22" s="2800">
        <v>31641677.638242014</v>
      </c>
      <c r="CQ22" s="2798">
        <f t="shared" si="0"/>
        <v>0.60545149638660922</v>
      </c>
      <c r="CR22" s="2810"/>
      <c r="CS22" s="2809"/>
      <c r="CT22" s="2810"/>
      <c r="CU22" s="2810"/>
      <c r="CV22" s="2808">
        <v>-6.174410791801721E-2</v>
      </c>
      <c r="CW22" s="2808">
        <v>0.12837919840111534</v>
      </c>
      <c r="CX22" s="2808">
        <v>-3.1314978222916734E-2</v>
      </c>
      <c r="CY22" s="2808">
        <v>-3.1255004905657024E-2</v>
      </c>
      <c r="CZ22" s="2808">
        <v>6.074433065962892E-2</v>
      </c>
      <c r="DA22" s="2808">
        <v>-0.11139710486788523</v>
      </c>
      <c r="DB22" s="2808">
        <v>0.12178482384959866</v>
      </c>
      <c r="DC22" s="2808">
        <v>2.4171308051708973E-2</v>
      </c>
      <c r="DD22" s="2808">
        <v>-3.5074265144221184E-2</v>
      </c>
      <c r="DE22" s="2808">
        <v>2.2017897639647899E-2</v>
      </c>
      <c r="DF22" s="2808">
        <v>5.0146384021240609E-2</v>
      </c>
      <c r="DG22" s="2811"/>
      <c r="DH22" s="2808">
        <v>9.0989869638846699E-8</v>
      </c>
      <c r="DI22" s="2808">
        <v>-7.646115030013334E-8</v>
      </c>
      <c r="DJ22" s="2808">
        <v>-5.1187041605338379E-8</v>
      </c>
      <c r="DK22" s="2808">
        <v>1.1069762884119427E-9</v>
      </c>
      <c r="DL22" s="2808">
        <v>-1.8612751451207998E-8</v>
      </c>
      <c r="DM22" s="2808">
        <v>1.5717974699569481E-8</v>
      </c>
      <c r="DN22" s="2808">
        <v>4.1136316575318688E-10</v>
      </c>
      <c r="DO22" s="2808">
        <v>6.904259386431022E-9</v>
      </c>
      <c r="DP22" s="2808">
        <v>-1.2227795775920924E-8</v>
      </c>
      <c r="DQ22" s="2808">
        <v>1.4706946771525509E-10</v>
      </c>
      <c r="DR22" s="2808">
        <v>-7.048184366072463E-3</v>
      </c>
      <c r="DV22" s="2196"/>
      <c r="EF22" s="2193">
        <v>159.8941019988242</v>
      </c>
      <c r="EG22" s="2193">
        <v>155.09729999999999</v>
      </c>
      <c r="EH22" s="2812">
        <v>3.0927695058677429E-2</v>
      </c>
    </row>
    <row r="23" spans="3:138">
      <c r="C23" s="2178" t="s">
        <v>356</v>
      </c>
      <c r="D23" s="2179" t="s">
        <v>257</v>
      </c>
      <c r="E23" s="2178">
        <v>168</v>
      </c>
      <c r="F23" s="2178">
        <v>5</v>
      </c>
      <c r="G23" s="2795">
        <v>6216</v>
      </c>
      <c r="H23" s="2796">
        <v>613071.65</v>
      </c>
      <c r="I23" s="2796">
        <v>358073.38</v>
      </c>
      <c r="J23" s="2814">
        <v>266680.48259575263</v>
      </c>
      <c r="K23" s="2797">
        <v>42.902265539857247</v>
      </c>
      <c r="L23" s="2797">
        <v>98.628000321750321</v>
      </c>
      <c r="M23" s="2798">
        <v>0.58406448903647723</v>
      </c>
      <c r="N23" s="2799">
        <v>6720</v>
      </c>
      <c r="O23" s="2800">
        <v>662780.15</v>
      </c>
      <c r="P23" s="2800">
        <v>385339.04</v>
      </c>
      <c r="Q23" s="2801">
        <v>302732.86104843765</v>
      </c>
      <c r="R23" s="2802">
        <v>45.049532894112744</v>
      </c>
      <c r="S23" s="2802">
        <v>98.627998511904764</v>
      </c>
      <c r="T23" s="2798">
        <v>0.58139797940538795</v>
      </c>
      <c r="U23" s="2803">
        <v>11256</v>
      </c>
      <c r="V23" s="2796">
        <v>1110156.77</v>
      </c>
      <c r="W23" s="2796">
        <v>632524.76</v>
      </c>
      <c r="X23" s="2804">
        <v>565524.43004455417</v>
      </c>
      <c r="Y23" s="2804">
        <v>50.242042470198484</v>
      </c>
      <c r="Z23" s="2804">
        <v>98.62800017768302</v>
      </c>
      <c r="AA23" s="2798">
        <v>0.56976165627490616</v>
      </c>
      <c r="AB23" s="2805">
        <v>12768</v>
      </c>
      <c r="AC23" s="2800">
        <v>1259282.28</v>
      </c>
      <c r="AD23" s="2800">
        <v>792365.53</v>
      </c>
      <c r="AE23" s="2800">
        <v>502414.88688562869</v>
      </c>
      <c r="AF23" s="2796">
        <v>39.349536880140093</v>
      </c>
      <c r="AG23" s="2796">
        <v>98.627998120300759</v>
      </c>
      <c r="AH23" s="2798">
        <v>0.62921994741322018</v>
      </c>
      <c r="AI23" s="2795">
        <v>8568</v>
      </c>
      <c r="AJ23" s="2796">
        <v>845044.69</v>
      </c>
      <c r="AK23" s="2796">
        <v>477125.55</v>
      </c>
      <c r="AL23" s="2800">
        <v>402977.37187197892</v>
      </c>
      <c r="AM23" s="2800">
        <v>47.032839854339279</v>
      </c>
      <c r="AN23" s="2800">
        <v>98.62799836601306</v>
      </c>
      <c r="AO23" s="2798">
        <v>0.56461576014399906</v>
      </c>
      <c r="AP23" s="2805">
        <v>5712</v>
      </c>
      <c r="AQ23" s="2800">
        <v>563363.14</v>
      </c>
      <c r="AR23" s="2800">
        <v>301414.94</v>
      </c>
      <c r="AS23" s="2800">
        <v>284784.73746559717</v>
      </c>
      <c r="AT23" s="2796">
        <v>49.85727196526561</v>
      </c>
      <c r="AU23" s="2796">
        <v>98.628000700280111</v>
      </c>
      <c r="AV23" s="2798">
        <v>0.53502779752328133</v>
      </c>
      <c r="AW23" s="2795">
        <v>11088</v>
      </c>
      <c r="AX23" s="2796">
        <v>1093587.26</v>
      </c>
      <c r="AY23" s="2796">
        <v>569740.66</v>
      </c>
      <c r="AZ23" s="2806">
        <v>510594.43404212367</v>
      </c>
      <c r="BA23" s="2806">
        <v>46.049281569455601</v>
      </c>
      <c r="BB23" s="2806">
        <v>98.627999639249637</v>
      </c>
      <c r="BC23" s="2798">
        <v>0.52098326383209692</v>
      </c>
      <c r="BD23" s="2805">
        <v>9576</v>
      </c>
      <c r="BE23" s="2800">
        <v>944461.74</v>
      </c>
      <c r="BF23" s="2800">
        <v>497352.53</v>
      </c>
      <c r="BG23" s="2800">
        <v>477436.93367955659</v>
      </c>
      <c r="BH23" s="2800">
        <v>49.857658070129133</v>
      </c>
      <c r="BI23" s="2800">
        <v>98.628001253132837</v>
      </c>
      <c r="BJ23" s="2798">
        <v>0.52659891760146904</v>
      </c>
      <c r="BK23" s="2805">
        <v>12432</v>
      </c>
      <c r="BL23" s="2800">
        <v>1226143.3</v>
      </c>
      <c r="BM23" s="2800">
        <v>650042.06000000006</v>
      </c>
      <c r="BN23" s="2800">
        <v>618205.69220263616</v>
      </c>
      <c r="BO23" s="2800">
        <v>49.72697009351964</v>
      </c>
      <c r="BP23" s="2800">
        <v>98.628000321750321</v>
      </c>
      <c r="BQ23" s="2798">
        <v>0.53015178568443022</v>
      </c>
      <c r="BR23" s="2805">
        <v>10752</v>
      </c>
      <c r="BS23" s="2800">
        <v>1060448.23</v>
      </c>
      <c r="BT23" s="2800">
        <v>565178.21</v>
      </c>
      <c r="BU23" s="2800">
        <v>504506.53459571855</v>
      </c>
      <c r="BV23" s="2800">
        <v>46.922110732488704</v>
      </c>
      <c r="BW23" s="2800">
        <v>98.627997581845236</v>
      </c>
      <c r="BX23" s="2798">
        <v>0.53296162321851392</v>
      </c>
      <c r="BY23" s="2805">
        <v>6552</v>
      </c>
      <c r="BZ23" s="2800">
        <v>646210.66</v>
      </c>
      <c r="CA23" s="2800">
        <v>368084.19</v>
      </c>
      <c r="CB23" s="2800">
        <v>287360.37518604595</v>
      </c>
      <c r="CC23" s="2800">
        <v>43.858421121191384</v>
      </c>
      <c r="CD23" s="2800">
        <v>98.628000610500621</v>
      </c>
      <c r="CE23" s="2798">
        <v>0.56960402045982961</v>
      </c>
      <c r="CF23" s="2805">
        <v>7728</v>
      </c>
      <c r="CG23" s="2800">
        <v>762197.19</v>
      </c>
      <c r="CH23" s="2800">
        <v>418420.31</v>
      </c>
      <c r="CI23" s="2800">
        <v>378033.84157398104</v>
      </c>
      <c r="CJ23" s="2800">
        <v>48.917422563920944</v>
      </c>
      <c r="CK23" s="2800">
        <v>98.628000776397514</v>
      </c>
      <c r="CL23" s="2798">
        <v>0.54896595722164765</v>
      </c>
      <c r="CM23" s="2807">
        <v>109368</v>
      </c>
      <c r="CN23" s="2800">
        <v>10786747.060000001</v>
      </c>
      <c r="CO23" s="2800">
        <v>6015661.1599999992</v>
      </c>
      <c r="CP23" s="2800">
        <v>5101252.5811920101</v>
      </c>
      <c r="CQ23" s="2798">
        <f t="shared" si="0"/>
        <v>0.4729185316775204</v>
      </c>
      <c r="CR23" s="2810"/>
      <c r="CS23" s="2809"/>
      <c r="CT23" s="2810"/>
      <c r="CU23" s="2810"/>
      <c r="CV23" s="2808">
        <v>5.0050208939680152E-2</v>
      </c>
      <c r="CW23" s="2808">
        <v>0.11526222898449445</v>
      </c>
      <c r="CX23" s="2808">
        <v>-0.21680061268447393</v>
      </c>
      <c r="CY23" s="2808">
        <v>0.19525777387425847</v>
      </c>
      <c r="CZ23" s="2808">
        <v>6.0052340442839469E-2</v>
      </c>
      <c r="DA23" s="2808">
        <v>-7.6377833076445634E-2</v>
      </c>
      <c r="DB23" s="2808">
        <v>8.2702191453940532E-2</v>
      </c>
      <c r="DC23" s="2808">
        <v>-2.6212217273757776E-3</v>
      </c>
      <c r="DD23" s="2808">
        <v>-5.6405193313727731E-2</v>
      </c>
      <c r="DE23" s="2808">
        <v>-6.5293090261091646E-2</v>
      </c>
      <c r="DF23" s="2808">
        <v>0.11534846247087471</v>
      </c>
      <c r="DG23" s="2811"/>
      <c r="DH23" s="2808">
        <v>-1.8350220565288566E-8</v>
      </c>
      <c r="DI23" s="2808">
        <v>1.6889506904149698E-8</v>
      </c>
      <c r="DJ23" s="2808">
        <v>-2.086002204304549E-8</v>
      </c>
      <c r="DK23" s="2808">
        <v>2.4913038298990386E-9</v>
      </c>
      <c r="DL23" s="2808">
        <v>2.3667387383241589E-8</v>
      </c>
      <c r="DM23" s="2808">
        <v>-1.0757903123881363E-8</v>
      </c>
      <c r="DN23" s="2808">
        <v>1.6363337129732258E-8</v>
      </c>
      <c r="DO23" s="2808">
        <v>-9.4433882935618385E-9</v>
      </c>
      <c r="DP23" s="2808">
        <v>-2.7780195033244581E-8</v>
      </c>
      <c r="DQ23" s="2808">
        <v>3.0707866471857415E-8</v>
      </c>
      <c r="DR23" s="2808">
        <v>1.6820465020828124E-9</v>
      </c>
      <c r="DT23" s="2196" t="s">
        <v>101</v>
      </c>
      <c r="DU23" s="2196" t="s">
        <v>357</v>
      </c>
      <c r="DV23" s="2196"/>
      <c r="DZ23" s="2196" t="s">
        <v>101</v>
      </c>
      <c r="EA23" s="2196" t="s">
        <v>347</v>
      </c>
      <c r="EF23" s="2193">
        <v>98.628000610500621</v>
      </c>
      <c r="EG23" s="2193">
        <v>98.628</v>
      </c>
      <c r="EH23" s="2812">
        <v>6.1899321224245796E-9</v>
      </c>
    </row>
    <row r="24" spans="3:138">
      <c r="C24" s="2178" t="s">
        <v>358</v>
      </c>
      <c r="D24" s="2179" t="s">
        <v>259</v>
      </c>
      <c r="E24" s="2178">
        <v>60</v>
      </c>
      <c r="F24" s="2178">
        <v>10</v>
      </c>
      <c r="G24" s="2795">
        <v>14600</v>
      </c>
      <c r="H24" s="2796">
        <v>1816569.67</v>
      </c>
      <c r="I24" s="2796">
        <v>909086.96</v>
      </c>
      <c r="J24" s="2814">
        <v>949057.13301545696</v>
      </c>
      <c r="K24" s="2797">
        <v>65.003913220236782</v>
      </c>
      <c r="L24" s="2797">
        <v>124.4225801369863</v>
      </c>
      <c r="M24" s="2798">
        <v>0.50044156027332554</v>
      </c>
      <c r="N24" s="2799">
        <v>13900</v>
      </c>
      <c r="O24" s="2800">
        <v>1743755</v>
      </c>
      <c r="P24" s="2800">
        <v>872594.27</v>
      </c>
      <c r="Q24" s="2801">
        <v>950576.43125038489</v>
      </c>
      <c r="R24" s="2802">
        <v>68.386793615135602</v>
      </c>
      <c r="S24" s="2802">
        <v>125.45</v>
      </c>
      <c r="T24" s="2798">
        <v>0.50041104971742023</v>
      </c>
      <c r="U24" s="2803">
        <v>12800</v>
      </c>
      <c r="V24" s="2796">
        <v>1605760</v>
      </c>
      <c r="W24" s="2796">
        <v>716246.69</v>
      </c>
      <c r="X24" s="2804">
        <v>1053198.9002470644</v>
      </c>
      <c r="Y24" s="2804">
        <v>82.281164081801904</v>
      </c>
      <c r="Z24" s="2804">
        <v>125.45</v>
      </c>
      <c r="AA24" s="2798">
        <v>0.44604840698485448</v>
      </c>
      <c r="AB24" s="2805">
        <v>18200</v>
      </c>
      <c r="AC24" s="2800">
        <v>2283190</v>
      </c>
      <c r="AD24" s="2800">
        <v>1062575.5</v>
      </c>
      <c r="AE24" s="2800">
        <v>1313413.7851093546</v>
      </c>
      <c r="AF24" s="2796">
        <v>72.16559258842608</v>
      </c>
      <c r="AG24" s="2796">
        <v>125.45</v>
      </c>
      <c r="AH24" s="2798">
        <v>0.46539074715639084</v>
      </c>
      <c r="AI24" s="2795">
        <v>9800</v>
      </c>
      <c r="AJ24" s="2796">
        <v>1229410</v>
      </c>
      <c r="AK24" s="2796">
        <v>530252.02</v>
      </c>
      <c r="AL24" s="2800">
        <v>765779.25601729122</v>
      </c>
      <c r="AM24" s="2800">
        <v>78.140740409927673</v>
      </c>
      <c r="AN24" s="2800">
        <v>125.45</v>
      </c>
      <c r="AO24" s="2798">
        <v>0.43130608991304775</v>
      </c>
      <c r="AP24" s="2805">
        <v>7700</v>
      </c>
      <c r="AQ24" s="2800">
        <v>965965</v>
      </c>
      <c r="AR24" s="2800">
        <v>414222.73</v>
      </c>
      <c r="AS24" s="2800">
        <v>599842.93654479261</v>
      </c>
      <c r="AT24" s="2796">
        <v>77.901680070752292</v>
      </c>
      <c r="AU24" s="2796">
        <v>125.45</v>
      </c>
      <c r="AV24" s="2798">
        <v>0.4288175347968094</v>
      </c>
      <c r="AW24" s="2795">
        <v>12100</v>
      </c>
      <c r="AX24" s="2796">
        <v>1517945</v>
      </c>
      <c r="AY24" s="2796">
        <v>644580.35</v>
      </c>
      <c r="AZ24" s="2806">
        <v>851270.44669020944</v>
      </c>
      <c r="BA24" s="2806">
        <v>70.352929478529703</v>
      </c>
      <c r="BB24" s="2806">
        <v>125.45</v>
      </c>
      <c r="BC24" s="2798">
        <v>0.42464012200705559</v>
      </c>
      <c r="BD24" s="2805">
        <v>11400</v>
      </c>
      <c r="BE24" s="2800">
        <v>1430130</v>
      </c>
      <c r="BF24" s="2800">
        <v>624085.54</v>
      </c>
      <c r="BG24" s="2800">
        <v>860719.0073132111</v>
      </c>
      <c r="BH24" s="2800">
        <v>75.501667308176408</v>
      </c>
      <c r="BI24" s="2800">
        <v>125.45</v>
      </c>
      <c r="BJ24" s="2798">
        <v>0.436383783292428</v>
      </c>
      <c r="BK24" s="2805">
        <v>15500</v>
      </c>
      <c r="BL24" s="2800">
        <v>1944475</v>
      </c>
      <c r="BM24" s="2800">
        <v>842576.46</v>
      </c>
      <c r="BN24" s="2800">
        <v>1182430.9728230652</v>
      </c>
      <c r="BO24" s="2800">
        <v>76.285869214391312</v>
      </c>
      <c r="BP24" s="2800">
        <v>125.45</v>
      </c>
      <c r="BQ24" s="2798">
        <v>0.4333182272849998</v>
      </c>
      <c r="BR24" s="2805">
        <v>15600</v>
      </c>
      <c r="BS24" s="2800">
        <v>1957020</v>
      </c>
      <c r="BT24" s="2800">
        <v>826988.61</v>
      </c>
      <c r="BU24" s="2800">
        <v>1151105.8564644856</v>
      </c>
      <c r="BV24" s="2800">
        <v>73.788836952851639</v>
      </c>
      <c r="BW24" s="2800">
        <v>125.45</v>
      </c>
      <c r="BX24" s="2798">
        <v>0.42257545145169695</v>
      </c>
      <c r="BY24" s="2805">
        <v>15500</v>
      </c>
      <c r="BZ24" s="2800">
        <v>1944475</v>
      </c>
      <c r="CA24" s="2800">
        <v>802836.19</v>
      </c>
      <c r="CB24" s="2800">
        <v>1179541.6551633901</v>
      </c>
      <c r="CC24" s="2800">
        <v>76.099461623444526</v>
      </c>
      <c r="CD24" s="2800">
        <v>125.45</v>
      </c>
      <c r="CE24" s="2798">
        <v>0.41288069530335947</v>
      </c>
      <c r="CF24" s="2805">
        <v>11800</v>
      </c>
      <c r="CG24" s="2800">
        <v>1480310</v>
      </c>
      <c r="CH24" s="2800">
        <v>625211.48</v>
      </c>
      <c r="CI24" s="2800">
        <v>940308.08133410744</v>
      </c>
      <c r="CJ24" s="2800">
        <v>79.68712553678877</v>
      </c>
      <c r="CK24" s="2800">
        <v>125.45</v>
      </c>
      <c r="CL24" s="2798">
        <v>0.42235172362545681</v>
      </c>
      <c r="CM24" s="2807">
        <v>158900</v>
      </c>
      <c r="CN24" s="2800">
        <v>19919004.670000002</v>
      </c>
      <c r="CO24" s="2800">
        <v>8871256.8000000007</v>
      </c>
      <c r="CP24" s="2800">
        <v>11797244.461972812</v>
      </c>
      <c r="CQ24" s="2798">
        <f t="shared" si="0"/>
        <v>0.59226074080602198</v>
      </c>
      <c r="CR24" s="2810"/>
      <c r="CS24" s="2809"/>
      <c r="CT24" s="2810"/>
      <c r="CU24" s="2810"/>
      <c r="CV24" s="2808">
        <v>5.2041180712266266E-2</v>
      </c>
      <c r="CW24" s="2808">
        <v>0.20317329899776371</v>
      </c>
      <c r="CX24" s="2808">
        <v>-0.12293909069297038</v>
      </c>
      <c r="CY24" s="2808">
        <v>8.2797737913398395E-2</v>
      </c>
      <c r="CZ24" s="2808">
        <v>-3.0593559508300672E-3</v>
      </c>
      <c r="DA24" s="2808">
        <v>-9.6900998609614319E-2</v>
      </c>
      <c r="DB24" s="2808">
        <v>7.3184412757367756E-2</v>
      </c>
      <c r="DC24" s="2808">
        <v>1.0386550842831133E-2</v>
      </c>
      <c r="DD24" s="2808">
        <v>-3.2732566165328714E-2</v>
      </c>
      <c r="DE24" s="2808">
        <v>3.1314013962156606E-2</v>
      </c>
      <c r="DF24" s="2808">
        <v>4.7144405976177861E-2</v>
      </c>
      <c r="DG24" s="2811"/>
      <c r="DH24" s="2808">
        <v>8.2575032753904321E-3</v>
      </c>
      <c r="DI24" s="2808">
        <v>0</v>
      </c>
      <c r="DJ24" s="2808">
        <v>0</v>
      </c>
      <c r="DK24" s="2808">
        <v>0</v>
      </c>
      <c r="DL24" s="2808">
        <v>0</v>
      </c>
      <c r="DM24" s="2808">
        <v>0</v>
      </c>
      <c r="DN24" s="2808">
        <v>0</v>
      </c>
      <c r="DO24" s="2808">
        <v>0</v>
      </c>
      <c r="DP24" s="2808">
        <v>0</v>
      </c>
      <c r="DQ24" s="2808">
        <v>0</v>
      </c>
      <c r="DR24" s="2808">
        <v>0</v>
      </c>
      <c r="DT24" s="2193">
        <v>124.4225801369863</v>
      </c>
      <c r="DU24" s="2188">
        <v>125.45</v>
      </c>
      <c r="DV24" s="2813">
        <v>8.1898753528394184E-3</v>
      </c>
      <c r="DW24" s="2810">
        <v>-1.027419863013705</v>
      </c>
      <c r="DX24" s="2793">
        <v>-15925.007876712429</v>
      </c>
      <c r="DZ24" s="2193">
        <v>65.003913220236782</v>
      </c>
      <c r="EA24" s="2188">
        <v>76.285869214391312</v>
      </c>
      <c r="EB24" s="2793">
        <v>-11.281955994154529</v>
      </c>
      <c r="EC24" s="2793">
        <v>-174870.31790939521</v>
      </c>
      <c r="EF24" s="2193">
        <v>125.45</v>
      </c>
      <c r="EG24" s="2193">
        <v>124.04810000000001</v>
      </c>
      <c r="EH24" s="2812">
        <v>1.1301261365550985E-2</v>
      </c>
    </row>
    <row r="25" spans="3:138">
      <c r="C25" s="2178" t="s">
        <v>359</v>
      </c>
      <c r="D25" s="2179" t="s">
        <v>260</v>
      </c>
      <c r="E25" s="2178">
        <v>100</v>
      </c>
      <c r="F25" s="2178">
        <v>10</v>
      </c>
      <c r="G25" s="2795">
        <v>2552</v>
      </c>
      <c r="H25" s="2796">
        <v>373973.89</v>
      </c>
      <c r="I25" s="2796">
        <v>139827.76999999999</v>
      </c>
      <c r="J25" s="2814">
        <v>244873.03494068023</v>
      </c>
      <c r="K25" s="2797">
        <v>95.953383597445224</v>
      </c>
      <c r="L25" s="2797">
        <v>146.54149294670847</v>
      </c>
      <c r="M25" s="2798">
        <v>0.37389714560019144</v>
      </c>
      <c r="N25" s="2799">
        <v>3016</v>
      </c>
      <c r="O25" s="2800">
        <v>441969.17</v>
      </c>
      <c r="P25" s="2800">
        <v>193056.68</v>
      </c>
      <c r="Q25" s="2801">
        <v>271603.54948259331</v>
      </c>
      <c r="R25" s="2802">
        <v>90.054227282026957</v>
      </c>
      <c r="S25" s="2802">
        <v>146.54150198938993</v>
      </c>
      <c r="T25" s="2798">
        <v>0.43681028701617353</v>
      </c>
      <c r="U25" s="2803">
        <v>4408</v>
      </c>
      <c r="V25" s="2796">
        <v>645954.93000000005</v>
      </c>
      <c r="W25" s="2796">
        <v>319743.48</v>
      </c>
      <c r="X25" s="2804">
        <v>386239.90953884687</v>
      </c>
      <c r="Y25" s="2804">
        <v>87.6224840151649</v>
      </c>
      <c r="Z25" s="2804">
        <v>146.54149954627951</v>
      </c>
      <c r="AA25" s="2798">
        <v>0.49499348197559223</v>
      </c>
      <c r="AB25" s="2805">
        <v>4292</v>
      </c>
      <c r="AC25" s="2800">
        <v>628956.12</v>
      </c>
      <c r="AD25" s="2800">
        <v>227856.33</v>
      </c>
      <c r="AE25" s="2800">
        <v>431594.08100630238</v>
      </c>
      <c r="AF25" s="2796">
        <v>100.55780079363988</v>
      </c>
      <c r="AG25" s="2796">
        <v>146.54150046598323</v>
      </c>
      <c r="AH25" s="2798">
        <v>0.36227699000687041</v>
      </c>
      <c r="AI25" s="2795">
        <v>1624</v>
      </c>
      <c r="AJ25" s="2796">
        <v>237983.4</v>
      </c>
      <c r="AK25" s="2796">
        <v>81515.360000000001</v>
      </c>
      <c r="AL25" s="2800">
        <v>171377.54654775414</v>
      </c>
      <c r="AM25" s="2800">
        <v>105.5280459037895</v>
      </c>
      <c r="AN25" s="2800">
        <v>146.54150246305417</v>
      </c>
      <c r="AO25" s="2798">
        <v>0.34252540303231233</v>
      </c>
      <c r="AP25" s="2805">
        <v>2320</v>
      </c>
      <c r="AQ25" s="2800">
        <v>339976.27</v>
      </c>
      <c r="AR25" s="2800">
        <v>119290.87</v>
      </c>
      <c r="AS25" s="2800">
        <v>239924.66335516068</v>
      </c>
      <c r="AT25" s="2796">
        <v>103.41580317032788</v>
      </c>
      <c r="AU25" s="2796">
        <v>146.54149568965519</v>
      </c>
      <c r="AV25" s="2798">
        <v>0.35087998935925729</v>
      </c>
      <c r="AW25" s="2795">
        <v>2204</v>
      </c>
      <c r="AX25" s="2796">
        <v>322977.45</v>
      </c>
      <c r="AY25" s="2796">
        <v>124459.09</v>
      </c>
      <c r="AZ25" s="2806">
        <v>193496.28244446099</v>
      </c>
      <c r="BA25" s="2806">
        <v>87.793231599120233</v>
      </c>
      <c r="BB25" s="2806">
        <v>146.54149274047188</v>
      </c>
      <c r="BC25" s="2798">
        <v>0.38534916292143612</v>
      </c>
      <c r="BD25" s="2805">
        <v>4060</v>
      </c>
      <c r="BE25" s="2800">
        <v>594958.48</v>
      </c>
      <c r="BF25" s="2800">
        <v>256490.84</v>
      </c>
      <c r="BG25" s="2800">
        <v>361426.13164098334</v>
      </c>
      <c r="BH25" s="2800">
        <v>89.021214689897377</v>
      </c>
      <c r="BI25" s="2800">
        <v>146.5414975369458</v>
      </c>
      <c r="BJ25" s="2798">
        <v>0.43110712532410667</v>
      </c>
      <c r="BK25" s="2805">
        <v>5800</v>
      </c>
      <c r="BL25" s="2800">
        <v>849940.68</v>
      </c>
      <c r="BM25" s="2800">
        <v>300977.67</v>
      </c>
      <c r="BN25" s="2800">
        <v>589084.06027852441</v>
      </c>
      <c r="BO25" s="2800">
        <v>101.56621728940075</v>
      </c>
      <c r="BP25" s="2800">
        <v>146.54149655172415</v>
      </c>
      <c r="BQ25" s="2798">
        <v>0.35411608960757118</v>
      </c>
      <c r="BR25" s="2805">
        <v>4176</v>
      </c>
      <c r="BS25" s="2800">
        <v>611957.30000000005</v>
      </c>
      <c r="BT25" s="2800">
        <v>216224.43</v>
      </c>
      <c r="BU25" s="2800">
        <v>403113.07126831141</v>
      </c>
      <c r="BV25" s="2800">
        <v>96.530907870764224</v>
      </c>
      <c r="BW25" s="2800">
        <v>146.5414990421456</v>
      </c>
      <c r="BX25" s="2798">
        <v>0.35333254460727892</v>
      </c>
      <c r="BY25" s="2805">
        <v>2784</v>
      </c>
      <c r="BZ25" s="2800">
        <v>407971.55</v>
      </c>
      <c r="CA25" s="2800">
        <v>140302.94</v>
      </c>
      <c r="CB25" s="2800">
        <v>276555.31023396441</v>
      </c>
      <c r="CC25" s="2800">
        <v>99.337395917372277</v>
      </c>
      <c r="CD25" s="2800">
        <v>146.54150502873563</v>
      </c>
      <c r="CE25" s="2798">
        <v>0.34390373544429753</v>
      </c>
      <c r="CF25" s="2805">
        <v>3364</v>
      </c>
      <c r="CG25" s="2800">
        <v>492965.62</v>
      </c>
      <c r="CH25" s="2800">
        <v>311971.96999999997</v>
      </c>
      <c r="CI25" s="2800">
        <v>199029.45424950216</v>
      </c>
      <c r="CJ25" s="2800">
        <v>59.164522666320501</v>
      </c>
      <c r="CK25" s="2800">
        <v>146.54150416171225</v>
      </c>
      <c r="CL25" s="2798">
        <v>0.63284731701979535</v>
      </c>
      <c r="CM25" s="2807">
        <v>40600</v>
      </c>
      <c r="CN25" s="2800">
        <v>5949584.8600000003</v>
      </c>
      <c r="CO25" s="2800">
        <v>2431717.4299999997</v>
      </c>
      <c r="CP25" s="2800">
        <v>3768317.0949870846</v>
      </c>
      <c r="CQ25" s="2798">
        <f t="shared" si="0"/>
        <v>0.6333747956638246</v>
      </c>
      <c r="CR25" s="2810"/>
      <c r="CS25" s="2809"/>
      <c r="CT25" s="2810"/>
      <c r="CU25" s="2810"/>
      <c r="CV25" s="2808">
        <v>-6.1479398581368305E-2</v>
      </c>
      <c r="CW25" s="2808">
        <v>-2.7003099579617218E-2</v>
      </c>
      <c r="CX25" s="2808">
        <v>0.14762554296265162</v>
      </c>
      <c r="CY25" s="2808">
        <v>4.9426748307168422E-2</v>
      </c>
      <c r="CZ25" s="2808">
        <v>-2.0015937141367846E-2</v>
      </c>
      <c r="DA25" s="2808">
        <v>-0.1510656117564253</v>
      </c>
      <c r="DB25" s="2808">
        <v>1.3987218244617461E-2</v>
      </c>
      <c r="DC25" s="2808">
        <v>0.14092149431125489</v>
      </c>
      <c r="DD25" s="2808">
        <v>-4.9576616644971816E-2</v>
      </c>
      <c r="DE25" s="2808">
        <v>2.9073465779120067E-2</v>
      </c>
      <c r="DF25" s="2808">
        <v>-0.40440835880645709</v>
      </c>
      <c r="DG25" s="2811"/>
      <c r="DH25" s="2808">
        <v>6.1707310816672134E-8</v>
      </c>
      <c r="DI25" s="2808">
        <v>-1.667179871933655E-8</v>
      </c>
      <c r="DJ25" s="2808">
        <v>6.2760632246749992E-9</v>
      </c>
      <c r="DK25" s="2808">
        <v>1.362802293236598E-8</v>
      </c>
      <c r="DL25" s="2808">
        <v>-4.6221711014204914E-8</v>
      </c>
      <c r="DM25" s="2808">
        <v>-2.0125243693769335E-8</v>
      </c>
      <c r="DN25" s="2808">
        <v>3.2731165999777545E-8</v>
      </c>
      <c r="DO25" s="2808">
        <v>-6.7231580302973271E-9</v>
      </c>
      <c r="DP25" s="2808">
        <v>1.6994650131607614E-8</v>
      </c>
      <c r="DQ25" s="2808">
        <v>4.0852523364165449E-8</v>
      </c>
      <c r="DR25" s="2808">
        <v>-5.9165720101006514E-9</v>
      </c>
      <c r="DV25" s="2196"/>
      <c r="EF25" s="2193">
        <v>146.54150502873563</v>
      </c>
      <c r="EG25" s="2193">
        <v>146.54150000000001</v>
      </c>
      <c r="EH25" s="2812">
        <v>3.4316119501553999E-8</v>
      </c>
    </row>
    <row r="26" spans="3:138">
      <c r="C26" s="2178" t="s">
        <v>360</v>
      </c>
      <c r="D26" s="2179" t="s">
        <v>261</v>
      </c>
      <c r="E26" s="2178">
        <v>116</v>
      </c>
      <c r="F26" s="2178">
        <v>6</v>
      </c>
      <c r="G26" s="2795">
        <v>50490</v>
      </c>
      <c r="H26" s="2796">
        <v>4578852.28</v>
      </c>
      <c r="I26" s="2796">
        <v>2195071.7200000002</v>
      </c>
      <c r="J26" s="2814">
        <v>2492988.4824048942</v>
      </c>
      <c r="K26" s="2797">
        <v>49.375885965634666</v>
      </c>
      <c r="L26" s="2797">
        <v>90.68830025747674</v>
      </c>
      <c r="M26" s="2798">
        <v>0.47939343437390824</v>
      </c>
      <c r="N26" s="2799">
        <v>114570</v>
      </c>
      <c r="O26" s="2800">
        <v>10390158.52</v>
      </c>
      <c r="P26" s="2800">
        <v>5262594.6500000004</v>
      </c>
      <c r="Q26" s="2801">
        <v>5594996.6483831424</v>
      </c>
      <c r="R26" s="2802">
        <v>48.834744247037989</v>
      </c>
      <c r="S26" s="2802">
        <v>90.68829990398882</v>
      </c>
      <c r="T26" s="2798">
        <v>0.50649801346822965</v>
      </c>
      <c r="U26" s="2803">
        <v>75510</v>
      </c>
      <c r="V26" s="2796">
        <v>6847873.5199999996</v>
      </c>
      <c r="W26" s="2796">
        <v>3360155.12</v>
      </c>
      <c r="X26" s="2804">
        <v>4129517.9531956073</v>
      </c>
      <c r="Y26" s="2804">
        <v>54.688358537883822</v>
      </c>
      <c r="Z26" s="2804">
        <v>90.688299827837369</v>
      </c>
      <c r="AA26" s="2798">
        <v>0.4906859202621488</v>
      </c>
      <c r="AB26" s="2805">
        <v>18180</v>
      </c>
      <c r="AC26" s="2800">
        <v>1648713.29</v>
      </c>
      <c r="AD26" s="2800">
        <v>823386.44</v>
      </c>
      <c r="AE26" s="2800">
        <v>888073.72189244081</v>
      </c>
      <c r="AF26" s="2796">
        <v>48.848939598044048</v>
      </c>
      <c r="AG26" s="2796">
        <v>90.688299779977996</v>
      </c>
      <c r="AH26" s="2798">
        <v>0.49941153807282035</v>
      </c>
      <c r="AI26" s="2795">
        <v>0</v>
      </c>
      <c r="AJ26" s="2796">
        <v>0</v>
      </c>
      <c r="AK26" s="2796">
        <v>0</v>
      </c>
      <c r="AL26" s="2800">
        <v>0</v>
      </c>
      <c r="AM26" s="2800">
        <v>0</v>
      </c>
      <c r="AN26" s="2800">
        <v>0</v>
      </c>
      <c r="AO26" s="2798" t="s">
        <v>220</v>
      </c>
      <c r="AP26" s="2805">
        <v>0</v>
      </c>
      <c r="AQ26" s="2800">
        <v>0</v>
      </c>
      <c r="AR26" s="2800">
        <v>0</v>
      </c>
      <c r="AS26" s="2800">
        <v>0</v>
      </c>
      <c r="AT26" s="2796">
        <v>0</v>
      </c>
      <c r="AU26" s="2796">
        <v>0</v>
      </c>
      <c r="AV26" s="2798" t="s">
        <v>220</v>
      </c>
      <c r="AW26" s="2795">
        <v>0</v>
      </c>
      <c r="AX26" s="2796">
        <v>0</v>
      </c>
      <c r="AY26" s="2796">
        <v>0</v>
      </c>
      <c r="AZ26" s="2806">
        <v>0</v>
      </c>
      <c r="BA26" s="2806">
        <v>0</v>
      </c>
      <c r="BB26" s="2806">
        <v>0</v>
      </c>
      <c r="BC26" s="2798" t="s">
        <v>220</v>
      </c>
      <c r="BD26" s="2805">
        <v>0</v>
      </c>
      <c r="BE26" s="2800">
        <v>0</v>
      </c>
      <c r="BF26" s="2800">
        <v>0</v>
      </c>
      <c r="BG26" s="2800">
        <v>0</v>
      </c>
      <c r="BH26" s="2800">
        <v>0</v>
      </c>
      <c r="BI26" s="2800">
        <v>0</v>
      </c>
      <c r="BJ26" s="2798" t="s">
        <v>220</v>
      </c>
      <c r="BK26" s="2805">
        <v>0</v>
      </c>
      <c r="BL26" s="2800">
        <v>0</v>
      </c>
      <c r="BM26" s="2800">
        <v>0</v>
      </c>
      <c r="BN26" s="2800">
        <v>0</v>
      </c>
      <c r="BO26" s="2800">
        <v>0</v>
      </c>
      <c r="BP26" s="2800">
        <v>0</v>
      </c>
      <c r="BQ26" s="2798" t="s">
        <v>220</v>
      </c>
      <c r="BR26" s="2805">
        <v>76140</v>
      </c>
      <c r="BS26" s="2800">
        <v>6905007.0899999999</v>
      </c>
      <c r="BT26" s="2800">
        <v>2904606.79</v>
      </c>
      <c r="BU26" s="2800">
        <v>4075005.574431242</v>
      </c>
      <c r="BV26" s="2800">
        <v>53.51990510153982</v>
      </c>
      <c r="BW26" s="2800">
        <v>90.688299054373516</v>
      </c>
      <c r="BX26" s="2798">
        <v>0.42065225308841792</v>
      </c>
      <c r="BY26" s="2805">
        <v>107370</v>
      </c>
      <c r="BZ26" s="2800">
        <v>9737202.8000000007</v>
      </c>
      <c r="CA26" s="2800">
        <v>4222406.62</v>
      </c>
      <c r="CB26" s="2800">
        <v>5697889.5225591902</v>
      </c>
      <c r="CC26" s="2800">
        <v>53.067798477779547</v>
      </c>
      <c r="CD26" s="2800">
        <v>90.688300270094075</v>
      </c>
      <c r="CE26" s="2798">
        <v>0.4336365080123421</v>
      </c>
      <c r="CF26" s="2805">
        <v>100530</v>
      </c>
      <c r="CG26" s="2800">
        <v>9033399.5899999999</v>
      </c>
      <c r="CH26" s="2800">
        <v>3790896.63</v>
      </c>
      <c r="CI26" s="2800">
        <v>5764912.2111753616</v>
      </c>
      <c r="CJ26" s="2800">
        <v>57.345192591021203</v>
      </c>
      <c r="CK26" s="2800">
        <v>89.85774982592261</v>
      </c>
      <c r="CL26" s="2798">
        <v>0.41965337547965148</v>
      </c>
      <c r="CM26" s="2807">
        <v>542790</v>
      </c>
      <c r="CN26" s="2800">
        <v>49141207.090000004</v>
      </c>
      <c r="CO26" s="2800">
        <v>22559117.970000003</v>
      </c>
      <c r="CP26" s="2800">
        <v>28643384.11404188</v>
      </c>
      <c r="CQ26" s="2798">
        <f t="shared" si="0"/>
        <v>0.5828791315928149</v>
      </c>
      <c r="CR26" s="2810"/>
      <c r="CS26" s="2809"/>
      <c r="CT26" s="2810"/>
      <c r="CU26" s="2810"/>
      <c r="CV26" s="2808">
        <v>-1.0959635619972596E-2</v>
      </c>
      <c r="CW26" s="2808">
        <v>0.11986577141132204</v>
      </c>
      <c r="CX26" s="2808">
        <v>-0.10677627005013657</v>
      </c>
      <c r="CY26" s="2808">
        <v>0</v>
      </c>
      <c r="CZ26" s="2808">
        <v>0</v>
      </c>
      <c r="DA26" s="2808">
        <v>0</v>
      </c>
      <c r="DB26" s="2808">
        <v>0</v>
      </c>
      <c r="DC26" s="2808">
        <v>0</v>
      </c>
      <c r="DD26" s="2808">
        <v>0</v>
      </c>
      <c r="DE26" s="2808">
        <v>-8.4474481578866722E-3</v>
      </c>
      <c r="DF26" s="2808">
        <v>8.0602441328571084E-2</v>
      </c>
      <c r="DG26" s="2811"/>
      <c r="DH26" s="2808">
        <v>-3.8978337224548909E-9</v>
      </c>
      <c r="DI26" s="2808">
        <v>-8.3970530528887366E-10</v>
      </c>
      <c r="DJ26" s="2808">
        <v>-5.2773485581525392E-10</v>
      </c>
      <c r="DK26" s="2808">
        <v>0</v>
      </c>
      <c r="DL26" s="2808">
        <v>0</v>
      </c>
      <c r="DM26" s="2808">
        <v>0</v>
      </c>
      <c r="DN26" s="2808">
        <v>0</v>
      </c>
      <c r="DO26" s="2808">
        <v>0</v>
      </c>
      <c r="DP26" s="2808">
        <v>0</v>
      </c>
      <c r="DQ26" s="2808">
        <v>1.340548427819499E-8</v>
      </c>
      <c r="DR26" s="2808">
        <v>-9.1582976160966556E-3</v>
      </c>
      <c r="DV26" s="2196"/>
      <c r="EF26" s="2193">
        <v>90.688300270094075</v>
      </c>
      <c r="EG26" s="2193">
        <v>87.967699999999994</v>
      </c>
      <c r="EH26" s="2812">
        <v>3.0927263871785682E-2</v>
      </c>
    </row>
    <row r="27" spans="3:138">
      <c r="C27" s="2178" t="s">
        <v>361</v>
      </c>
      <c r="D27" s="2179" t="s">
        <v>262</v>
      </c>
      <c r="E27" s="2178">
        <v>90</v>
      </c>
      <c r="F27" s="2178">
        <v>10</v>
      </c>
      <c r="G27" s="2795">
        <v>174360</v>
      </c>
      <c r="H27" s="2796">
        <v>25285216.460000001</v>
      </c>
      <c r="I27" s="2796">
        <v>9930589.6300000008</v>
      </c>
      <c r="J27" s="2814">
        <v>16058066.955129111</v>
      </c>
      <c r="K27" s="2797">
        <v>92.097195200327548</v>
      </c>
      <c r="L27" s="2797">
        <v>145.01730018352833</v>
      </c>
      <c r="M27" s="2798">
        <v>0.39274291543873935</v>
      </c>
      <c r="N27" s="2799">
        <v>86700</v>
      </c>
      <c r="O27" s="2800">
        <v>12573000.039999999</v>
      </c>
      <c r="P27" s="2800">
        <v>5791800.5700000003</v>
      </c>
      <c r="Q27" s="2801">
        <v>7399378.9777342249</v>
      </c>
      <c r="R27" s="2802">
        <v>85.344624887361306</v>
      </c>
      <c r="S27" s="2802">
        <v>145.0173014994233</v>
      </c>
      <c r="T27" s="2798">
        <v>0.46065382578333314</v>
      </c>
      <c r="U27" s="2803">
        <v>93660</v>
      </c>
      <c r="V27" s="2796">
        <v>13582320.220000001</v>
      </c>
      <c r="W27" s="2796">
        <v>6031126.4100000001</v>
      </c>
      <c r="X27" s="2804">
        <v>8940742.0067097582</v>
      </c>
      <c r="Y27" s="2804">
        <v>95.459555911912858</v>
      </c>
      <c r="Z27" s="2804">
        <v>145.01729895366219</v>
      </c>
      <c r="AA27" s="2798">
        <v>0.44404242517557135</v>
      </c>
      <c r="AB27" s="2805">
        <v>-62</v>
      </c>
      <c r="AC27" s="2800">
        <v>-8991.07</v>
      </c>
      <c r="AD27" s="2800">
        <v>-4013.36</v>
      </c>
      <c r="AE27" s="2800">
        <v>-5356.1488350963255</v>
      </c>
      <c r="AF27" s="2796">
        <v>86.389497340263318</v>
      </c>
      <c r="AG27" s="2796">
        <v>145.01725806451611</v>
      </c>
      <c r="AH27" s="2798">
        <v>0.4463717888972058</v>
      </c>
      <c r="AI27" s="2795">
        <v>0</v>
      </c>
      <c r="AJ27" s="2796">
        <v>0</v>
      </c>
      <c r="AK27" s="2796">
        <v>0</v>
      </c>
      <c r="AL27" s="2800">
        <v>0</v>
      </c>
      <c r="AM27" s="2800">
        <v>0</v>
      </c>
      <c r="AN27" s="2800">
        <v>0</v>
      </c>
      <c r="AO27" s="2798" t="s">
        <v>220</v>
      </c>
      <c r="AP27" s="2805">
        <v>0</v>
      </c>
      <c r="AQ27" s="2800">
        <v>0</v>
      </c>
      <c r="AR27" s="2800">
        <v>0</v>
      </c>
      <c r="AS27" s="2800">
        <v>0</v>
      </c>
      <c r="AT27" s="2796">
        <v>0</v>
      </c>
      <c r="AU27" s="2796">
        <v>0</v>
      </c>
      <c r="AV27" s="2798" t="s">
        <v>220</v>
      </c>
      <c r="AW27" s="2795">
        <v>0</v>
      </c>
      <c r="AX27" s="2796">
        <v>0</v>
      </c>
      <c r="AY27" s="2796">
        <v>0</v>
      </c>
      <c r="AZ27" s="2806">
        <v>0</v>
      </c>
      <c r="BA27" s="2806">
        <v>0</v>
      </c>
      <c r="BB27" s="2806">
        <v>0</v>
      </c>
      <c r="BC27" s="2798" t="s">
        <v>220</v>
      </c>
      <c r="BD27" s="2805">
        <v>0</v>
      </c>
      <c r="BE27" s="2800">
        <v>0</v>
      </c>
      <c r="BF27" s="2800">
        <v>0</v>
      </c>
      <c r="BG27" s="2800">
        <v>0</v>
      </c>
      <c r="BH27" s="2800">
        <v>0</v>
      </c>
      <c r="BI27" s="2800">
        <v>0</v>
      </c>
      <c r="BJ27" s="2798" t="s">
        <v>220</v>
      </c>
      <c r="BK27" s="2805">
        <v>0</v>
      </c>
      <c r="BL27" s="2800">
        <v>0</v>
      </c>
      <c r="BM27" s="2800">
        <v>0</v>
      </c>
      <c r="BN27" s="2800">
        <v>0</v>
      </c>
      <c r="BO27" s="2800">
        <v>0</v>
      </c>
      <c r="BP27" s="2800">
        <v>0</v>
      </c>
      <c r="BQ27" s="2798" t="s">
        <v>220</v>
      </c>
      <c r="BR27" s="2805">
        <v>0</v>
      </c>
      <c r="BS27" s="2800">
        <v>0</v>
      </c>
      <c r="BT27" s="2800">
        <v>0</v>
      </c>
      <c r="BU27" s="2800">
        <v>0</v>
      </c>
      <c r="BV27" s="2800">
        <v>0</v>
      </c>
      <c r="BW27" s="2800">
        <v>0</v>
      </c>
      <c r="BX27" s="2798" t="s">
        <v>220</v>
      </c>
      <c r="BY27" s="2805">
        <v>0</v>
      </c>
      <c r="BZ27" s="2800">
        <v>0</v>
      </c>
      <c r="CA27" s="2800">
        <v>0</v>
      </c>
      <c r="CB27" s="2800">
        <v>0</v>
      </c>
      <c r="CC27" s="2800">
        <v>0</v>
      </c>
      <c r="CD27" s="2800">
        <v>0</v>
      </c>
      <c r="CE27" s="2798" t="s">
        <v>220</v>
      </c>
      <c r="CF27" s="2805">
        <v>0</v>
      </c>
      <c r="CG27" s="2800">
        <v>0</v>
      </c>
      <c r="CH27" s="2800">
        <v>0</v>
      </c>
      <c r="CI27" s="2800">
        <v>0</v>
      </c>
      <c r="CJ27" s="2800">
        <v>0</v>
      </c>
      <c r="CK27" s="2800">
        <v>0</v>
      </c>
      <c r="CL27" s="2798" t="s">
        <v>220</v>
      </c>
      <c r="CM27" s="2807">
        <v>354658</v>
      </c>
      <c r="CN27" s="2800">
        <v>51431545.649999999</v>
      </c>
      <c r="CO27" s="2800">
        <v>21749503.25</v>
      </c>
      <c r="CP27" s="2800">
        <v>32392831.790737998</v>
      </c>
      <c r="CQ27" s="2798">
        <f t="shared" si="0"/>
        <v>0.62982419410795987</v>
      </c>
      <c r="CR27" s="2810"/>
      <c r="CS27" s="2809"/>
      <c r="CT27" s="2810"/>
      <c r="CU27" s="2810"/>
      <c r="CV27" s="2808">
        <v>-7.3320043007587987E-2</v>
      </c>
      <c r="CW27" s="2808">
        <v>0.11851866521062493</v>
      </c>
      <c r="CX27" s="2808">
        <v>-9.5014673858519805E-2</v>
      </c>
      <c r="CY27" s="2808">
        <v>0</v>
      </c>
      <c r="CZ27" s="2808">
        <v>0</v>
      </c>
      <c r="DA27" s="2808">
        <v>0</v>
      </c>
      <c r="DB27" s="2808">
        <v>0</v>
      </c>
      <c r="DC27" s="2808">
        <v>0</v>
      </c>
      <c r="DD27" s="2808">
        <v>0</v>
      </c>
      <c r="DE27" s="2808">
        <v>0</v>
      </c>
      <c r="DF27" s="2808">
        <v>0</v>
      </c>
      <c r="DG27" s="2811"/>
      <c r="DH27" s="2808">
        <v>9.0740550628964911E-9</v>
      </c>
      <c r="DI27" s="2808">
        <v>-1.7554878439796084E-8</v>
      </c>
      <c r="DJ27" s="2808">
        <v>-2.8196047208162156E-7</v>
      </c>
      <c r="DK27" s="2808">
        <v>0</v>
      </c>
      <c r="DL27" s="2808">
        <v>0</v>
      </c>
      <c r="DM27" s="2808">
        <v>0</v>
      </c>
      <c r="DN27" s="2808">
        <v>0</v>
      </c>
      <c r="DO27" s="2808">
        <v>0</v>
      </c>
      <c r="DP27" s="2808">
        <v>0</v>
      </c>
      <c r="DQ27" s="2808">
        <v>0</v>
      </c>
      <c r="DR27" s="2808">
        <v>0</v>
      </c>
      <c r="DV27" s="2196"/>
      <c r="EF27" s="2193">
        <v>145.01725806451611</v>
      </c>
      <c r="EG27" s="2193">
        <v>145.01730000000001</v>
      </c>
      <c r="EH27" s="2812">
        <v>-2.8917573213771419E-7</v>
      </c>
    </row>
    <row r="28" spans="3:138">
      <c r="C28" s="2178" t="s">
        <v>362</v>
      </c>
      <c r="D28" s="2179" t="s">
        <v>263</v>
      </c>
      <c r="E28" s="2178">
        <v>60</v>
      </c>
      <c r="F28" s="2178">
        <v>10</v>
      </c>
      <c r="G28" s="2795">
        <v>46512</v>
      </c>
      <c r="H28" s="2796">
        <v>13342180.6</v>
      </c>
      <c r="I28" s="2796">
        <v>5723692.3700000001</v>
      </c>
      <c r="J28" s="2814">
        <v>7967513.339704073</v>
      </c>
      <c r="K28" s="2797">
        <v>171.30016640230636</v>
      </c>
      <c r="L28" s="2797">
        <v>286.85458806329547</v>
      </c>
      <c r="M28" s="2798">
        <v>0.42899227207282747</v>
      </c>
      <c r="N28" s="2799">
        <v>35088</v>
      </c>
      <c r="O28" s="2800">
        <v>10065153.810000001</v>
      </c>
      <c r="P28" s="2800">
        <v>4641811.45</v>
      </c>
      <c r="Q28" s="2801">
        <v>5917738.5394975748</v>
      </c>
      <c r="R28" s="2802">
        <v>168.65419914208775</v>
      </c>
      <c r="S28" s="2802">
        <v>286.85458874829004</v>
      </c>
      <c r="T28" s="2798">
        <v>0.46117640501312918</v>
      </c>
      <c r="U28" s="2803">
        <v>33744</v>
      </c>
      <c r="V28" s="2796">
        <v>9679621.1999999993</v>
      </c>
      <c r="W28" s="2796">
        <v>4129829.48</v>
      </c>
      <c r="X28" s="2804">
        <v>6571047.8644825025</v>
      </c>
      <c r="Y28" s="2804">
        <v>194.73233358471143</v>
      </c>
      <c r="Z28" s="2804">
        <v>286.85458748221902</v>
      </c>
      <c r="AA28" s="2798">
        <v>0.42665197270322935</v>
      </c>
      <c r="AB28" s="2805">
        <v>-1344</v>
      </c>
      <c r="AC28" s="2800">
        <v>-385532.56</v>
      </c>
      <c r="AD28" s="2800">
        <v>-192810.61</v>
      </c>
      <c r="AE28" s="2800">
        <v>-207373.96272382131</v>
      </c>
      <c r="AF28" s="2796">
        <v>154.29610321712894</v>
      </c>
      <c r="AG28" s="2796">
        <v>286.85458333333332</v>
      </c>
      <c r="AH28" s="2798">
        <v>0.50011498380318375</v>
      </c>
      <c r="AI28" s="2795">
        <v>0</v>
      </c>
      <c r="AJ28" s="2796">
        <v>0</v>
      </c>
      <c r="AK28" s="2796">
        <v>0</v>
      </c>
      <c r="AL28" s="2800">
        <v>0</v>
      </c>
      <c r="AM28" s="2800">
        <v>0</v>
      </c>
      <c r="AN28" s="2800">
        <v>0</v>
      </c>
      <c r="AO28" s="2798" t="s">
        <v>220</v>
      </c>
      <c r="AP28" s="2805">
        <v>0</v>
      </c>
      <c r="AQ28" s="2800">
        <v>0</v>
      </c>
      <c r="AR28" s="2800">
        <v>0</v>
      </c>
      <c r="AS28" s="2800">
        <v>0</v>
      </c>
      <c r="AT28" s="2796">
        <v>0</v>
      </c>
      <c r="AU28" s="2796">
        <v>0</v>
      </c>
      <c r="AV28" s="2798" t="s">
        <v>220</v>
      </c>
      <c r="AW28" s="2795">
        <v>0</v>
      </c>
      <c r="AX28" s="2796">
        <v>0</v>
      </c>
      <c r="AY28" s="2796">
        <v>0</v>
      </c>
      <c r="AZ28" s="2806">
        <v>0</v>
      </c>
      <c r="BA28" s="2806">
        <v>0</v>
      </c>
      <c r="BB28" s="2806">
        <v>0</v>
      </c>
      <c r="BC28" s="2798" t="s">
        <v>220</v>
      </c>
      <c r="BD28" s="2805">
        <v>0</v>
      </c>
      <c r="BE28" s="2800">
        <v>0</v>
      </c>
      <c r="BF28" s="2800">
        <v>0</v>
      </c>
      <c r="BG28" s="2800">
        <v>0</v>
      </c>
      <c r="BH28" s="2800">
        <v>0</v>
      </c>
      <c r="BI28" s="2800">
        <v>0</v>
      </c>
      <c r="BJ28" s="2798" t="s">
        <v>220</v>
      </c>
      <c r="BK28" s="2805">
        <v>0</v>
      </c>
      <c r="BL28" s="2800">
        <v>0</v>
      </c>
      <c r="BM28" s="2800">
        <v>0</v>
      </c>
      <c r="BN28" s="2800">
        <v>0</v>
      </c>
      <c r="BO28" s="2800">
        <v>0</v>
      </c>
      <c r="BP28" s="2800">
        <v>0</v>
      </c>
      <c r="BQ28" s="2798" t="s">
        <v>220</v>
      </c>
      <c r="BR28" s="2805">
        <v>0</v>
      </c>
      <c r="BS28" s="2800">
        <v>0</v>
      </c>
      <c r="BT28" s="2800">
        <v>0</v>
      </c>
      <c r="BU28" s="2800">
        <v>0</v>
      </c>
      <c r="BV28" s="2800">
        <v>0</v>
      </c>
      <c r="BW28" s="2800">
        <v>0</v>
      </c>
      <c r="BX28" s="2798" t="s">
        <v>220</v>
      </c>
      <c r="BY28" s="2805">
        <v>0</v>
      </c>
      <c r="BZ28" s="2800">
        <v>0</v>
      </c>
      <c r="CA28" s="2800">
        <v>0</v>
      </c>
      <c r="CB28" s="2800">
        <v>0</v>
      </c>
      <c r="CC28" s="2800">
        <v>0</v>
      </c>
      <c r="CD28" s="2800">
        <v>0</v>
      </c>
      <c r="CE28" s="2798" t="s">
        <v>220</v>
      </c>
      <c r="CF28" s="2805">
        <v>0</v>
      </c>
      <c r="CG28" s="2800">
        <v>0</v>
      </c>
      <c r="CH28" s="2800">
        <v>0</v>
      </c>
      <c r="CI28" s="2800">
        <v>0</v>
      </c>
      <c r="CJ28" s="2800">
        <v>0</v>
      </c>
      <c r="CK28" s="2800">
        <v>0</v>
      </c>
      <c r="CL28" s="2798" t="s">
        <v>220</v>
      </c>
      <c r="CM28" s="2807">
        <v>114000</v>
      </c>
      <c r="CN28" s="2800">
        <v>32701423.050000001</v>
      </c>
      <c r="CO28" s="2800">
        <v>14302522.690000001</v>
      </c>
      <c r="CP28" s="2800">
        <v>20248925.780960329</v>
      </c>
      <c r="CQ28" s="2798">
        <f t="shared" si="0"/>
        <v>0.61920625747693048</v>
      </c>
      <c r="CR28" s="2810"/>
      <c r="CS28" s="2809"/>
      <c r="CT28" s="2810"/>
      <c r="CU28" s="2810"/>
      <c r="CV28" s="2808">
        <v>-1.5446378808555483E-2</v>
      </c>
      <c r="CW28" s="2808">
        <v>0.15462487489358856</v>
      </c>
      <c r="CX28" s="2808">
        <v>-0.20765031478448404</v>
      </c>
      <c r="CY28" s="2808">
        <v>0</v>
      </c>
      <c r="CZ28" s="2808">
        <v>0</v>
      </c>
      <c r="DA28" s="2808">
        <v>0</v>
      </c>
      <c r="DB28" s="2808">
        <v>0</v>
      </c>
      <c r="DC28" s="2808">
        <v>0</v>
      </c>
      <c r="DD28" s="2808">
        <v>0</v>
      </c>
      <c r="DE28" s="2808">
        <v>0</v>
      </c>
      <c r="DF28" s="2808">
        <v>0</v>
      </c>
      <c r="DG28" s="2811"/>
      <c r="DH28" s="2808">
        <v>2.3879505040014237E-9</v>
      </c>
      <c r="DI28" s="2808">
        <v>-4.4136334587108195E-9</v>
      </c>
      <c r="DJ28" s="2808">
        <v>-1.4463375830331415E-8</v>
      </c>
      <c r="DK28" s="2808">
        <v>0</v>
      </c>
      <c r="DL28" s="2808">
        <v>0</v>
      </c>
      <c r="DM28" s="2808">
        <v>0</v>
      </c>
      <c r="DN28" s="2808">
        <v>0</v>
      </c>
      <c r="DO28" s="2808">
        <v>0</v>
      </c>
      <c r="DP28" s="2808">
        <v>0</v>
      </c>
      <c r="DQ28" s="2808">
        <v>0</v>
      </c>
      <c r="DR28" s="2808">
        <v>0</v>
      </c>
      <c r="DV28" s="2196"/>
      <c r="EF28" s="2193">
        <v>0</v>
      </c>
      <c r="EG28" s="2193">
        <v>286.8546</v>
      </c>
      <c r="EH28" s="2812">
        <v>-1</v>
      </c>
    </row>
    <row r="29" spans="3:138">
      <c r="C29" s="2178" t="s">
        <v>363</v>
      </c>
      <c r="D29" s="2179" t="s">
        <v>264</v>
      </c>
      <c r="E29" s="2178">
        <v>48</v>
      </c>
      <c r="F29" s="2178">
        <v>20</v>
      </c>
      <c r="G29" s="2795">
        <v>184920</v>
      </c>
      <c r="H29" s="2796">
        <v>32405716.41</v>
      </c>
      <c r="I29" s="2796">
        <v>20014056.059999999</v>
      </c>
      <c r="J29" s="2814">
        <v>12959358.360747518</v>
      </c>
      <c r="K29" s="2797">
        <v>70.080890983925585</v>
      </c>
      <c r="L29" s="2797">
        <v>175.24181489292667</v>
      </c>
      <c r="M29" s="2798">
        <v>0.61760881341984186</v>
      </c>
      <c r="N29" s="2799">
        <v>153480</v>
      </c>
      <c r="O29" s="2800">
        <v>26704742.66</v>
      </c>
      <c r="P29" s="2800">
        <v>16414205.41</v>
      </c>
      <c r="Q29" s="2801">
        <v>11228630.765707437</v>
      </c>
      <c r="R29" s="2802">
        <v>73.160221303801393</v>
      </c>
      <c r="S29" s="2802">
        <v>173.99493523586136</v>
      </c>
      <c r="T29" s="2798">
        <v>0.61465506779011969</v>
      </c>
      <c r="U29" s="2803">
        <v>174800</v>
      </c>
      <c r="V29" s="2796">
        <v>30722040.460000001</v>
      </c>
      <c r="W29" s="2796">
        <v>18848637.640000001</v>
      </c>
      <c r="X29" s="2804">
        <v>14042413.756761501</v>
      </c>
      <c r="Y29" s="2804">
        <v>80.334174809848406</v>
      </c>
      <c r="Z29" s="2804">
        <v>175.75538020594965</v>
      </c>
      <c r="AA29" s="2798">
        <v>0.61352167231668309</v>
      </c>
      <c r="AB29" s="2805">
        <v>92880</v>
      </c>
      <c r="AC29" s="2800">
        <v>16282285.390000001</v>
      </c>
      <c r="AD29" s="2800">
        <v>9843060</v>
      </c>
      <c r="AE29" s="2800">
        <v>6928778.4084591493</v>
      </c>
      <c r="AF29" s="2796">
        <v>74.599250737070946</v>
      </c>
      <c r="AG29" s="2796">
        <v>175.30453692937124</v>
      </c>
      <c r="AH29" s="2798">
        <v>0.6045257016588873</v>
      </c>
      <c r="AI29" s="2795">
        <v>0</v>
      </c>
      <c r="AJ29" s="2796">
        <v>0</v>
      </c>
      <c r="AK29" s="2796">
        <v>0</v>
      </c>
      <c r="AL29" s="2800">
        <v>0</v>
      </c>
      <c r="AM29" s="2800">
        <v>0</v>
      </c>
      <c r="AN29" s="2800">
        <v>0</v>
      </c>
      <c r="AO29" s="2798" t="s">
        <v>220</v>
      </c>
      <c r="AP29" s="2805">
        <v>0</v>
      </c>
      <c r="AQ29" s="2800">
        <v>0</v>
      </c>
      <c r="AR29" s="2800">
        <v>0</v>
      </c>
      <c r="AS29" s="2800">
        <v>0</v>
      </c>
      <c r="AT29" s="2796">
        <v>0</v>
      </c>
      <c r="AU29" s="2796">
        <v>0</v>
      </c>
      <c r="AV29" s="2798" t="s">
        <v>220</v>
      </c>
      <c r="AW29" s="2795">
        <v>0</v>
      </c>
      <c r="AX29" s="2796">
        <v>0</v>
      </c>
      <c r="AY29" s="2796">
        <v>0</v>
      </c>
      <c r="AZ29" s="2806">
        <v>0</v>
      </c>
      <c r="BA29" s="2806">
        <v>0</v>
      </c>
      <c r="BB29" s="2806">
        <v>0</v>
      </c>
      <c r="BC29" s="2798" t="s">
        <v>220</v>
      </c>
      <c r="BD29" s="2805">
        <v>0</v>
      </c>
      <c r="BE29" s="2800">
        <v>0</v>
      </c>
      <c r="BF29" s="2800">
        <v>0</v>
      </c>
      <c r="BG29" s="2800">
        <v>0</v>
      </c>
      <c r="BH29" s="2800">
        <v>0</v>
      </c>
      <c r="BI29" s="2800">
        <v>0</v>
      </c>
      <c r="BJ29" s="2798" t="s">
        <v>220</v>
      </c>
      <c r="BK29" s="2805">
        <v>0</v>
      </c>
      <c r="BL29" s="2800">
        <v>0</v>
      </c>
      <c r="BM29" s="2800">
        <v>0</v>
      </c>
      <c r="BN29" s="2800">
        <v>0</v>
      </c>
      <c r="BO29" s="2800">
        <v>0</v>
      </c>
      <c r="BP29" s="2800">
        <v>0</v>
      </c>
      <c r="BQ29" s="2798" t="s">
        <v>220</v>
      </c>
      <c r="BR29" s="2805">
        <v>0</v>
      </c>
      <c r="BS29" s="2800">
        <v>0</v>
      </c>
      <c r="BT29" s="2800">
        <v>0</v>
      </c>
      <c r="BU29" s="2800">
        <v>0</v>
      </c>
      <c r="BV29" s="2800">
        <v>0</v>
      </c>
      <c r="BW29" s="2800">
        <v>0</v>
      </c>
      <c r="BX29" s="2798" t="s">
        <v>220</v>
      </c>
      <c r="BY29" s="2805">
        <v>0</v>
      </c>
      <c r="BZ29" s="2800">
        <v>0</v>
      </c>
      <c r="CA29" s="2800">
        <v>0</v>
      </c>
      <c r="CB29" s="2800">
        <v>0</v>
      </c>
      <c r="CC29" s="2800">
        <v>0</v>
      </c>
      <c r="CD29" s="2800">
        <v>0</v>
      </c>
      <c r="CE29" s="2798" t="s">
        <v>220</v>
      </c>
      <c r="CF29" s="2805">
        <v>0</v>
      </c>
      <c r="CG29" s="2800">
        <v>0</v>
      </c>
      <c r="CH29" s="2800">
        <v>0</v>
      </c>
      <c r="CI29" s="2800">
        <v>0</v>
      </c>
      <c r="CJ29" s="2800">
        <v>0</v>
      </c>
      <c r="CK29" s="2800">
        <v>0</v>
      </c>
      <c r="CL29" s="2798" t="s">
        <v>220</v>
      </c>
      <c r="CM29" s="2807">
        <v>606080</v>
      </c>
      <c r="CN29" s="2800">
        <v>106114784.92</v>
      </c>
      <c r="CO29" s="2800">
        <v>65119959.109999999</v>
      </c>
      <c r="CP29" s="2800">
        <v>45159181.291675605</v>
      </c>
      <c r="CQ29" s="2798">
        <f t="shared" si="0"/>
        <v>0.42556917328458177</v>
      </c>
      <c r="CR29" s="2810"/>
      <c r="CS29" s="2809"/>
      <c r="CT29" s="2810"/>
      <c r="CU29" s="2810"/>
      <c r="CV29" s="2808">
        <v>4.3939657111124797E-2</v>
      </c>
      <c r="CW29" s="2808">
        <v>9.8058116531069883E-2</v>
      </c>
      <c r="CX29" s="2808">
        <v>-7.1388348562141379E-2</v>
      </c>
      <c r="CY29" s="2808">
        <v>0</v>
      </c>
      <c r="CZ29" s="2808">
        <v>0</v>
      </c>
      <c r="DA29" s="2808">
        <v>0</v>
      </c>
      <c r="DB29" s="2808">
        <v>0</v>
      </c>
      <c r="DC29" s="2808">
        <v>0</v>
      </c>
      <c r="DD29" s="2808">
        <v>0</v>
      </c>
      <c r="DE29" s="2808">
        <v>0</v>
      </c>
      <c r="DF29" s="2808">
        <v>0</v>
      </c>
      <c r="DG29" s="2811"/>
      <c r="DH29" s="2808">
        <v>-7.1151948399253984E-3</v>
      </c>
      <c r="DI29" s="2808">
        <v>1.0117794335231078E-2</v>
      </c>
      <c r="DJ29" s="2808">
        <v>-2.5651748245210104E-3</v>
      </c>
      <c r="DK29" s="2808">
        <v>0</v>
      </c>
      <c r="DL29" s="2808">
        <v>0</v>
      </c>
      <c r="DM29" s="2808">
        <v>0</v>
      </c>
      <c r="DN29" s="2808">
        <v>0</v>
      </c>
      <c r="DO29" s="2808">
        <v>0</v>
      </c>
      <c r="DP29" s="2808">
        <v>0</v>
      </c>
      <c r="DQ29" s="2808">
        <v>0</v>
      </c>
      <c r="DR29" s="2808">
        <v>0</v>
      </c>
      <c r="DV29" s="2196"/>
      <c r="EF29" s="2193">
        <v>0</v>
      </c>
      <c r="EG29" s="2193">
        <v>175.3032</v>
      </c>
      <c r="EH29" s="2812">
        <v>-1</v>
      </c>
    </row>
    <row r="30" spans="3:138">
      <c r="C30" s="2178" t="s">
        <v>364</v>
      </c>
      <c r="D30" s="2179" t="s">
        <v>265</v>
      </c>
      <c r="E30" s="2178">
        <v>60</v>
      </c>
      <c r="F30" s="2178">
        <v>10</v>
      </c>
      <c r="G30" s="2795">
        <v>245952</v>
      </c>
      <c r="H30" s="2796">
        <v>17894188.600000001</v>
      </c>
      <c r="I30" s="2796">
        <v>9602367.8000000007</v>
      </c>
      <c r="J30" s="2814">
        <v>8671693.233610956</v>
      </c>
      <c r="K30" s="2797">
        <v>35.257665046882956</v>
      </c>
      <c r="L30" s="2797">
        <v>72.754800123601356</v>
      </c>
      <c r="M30" s="2798">
        <v>0.5366193469090853</v>
      </c>
      <c r="N30" s="2799">
        <v>334152</v>
      </c>
      <c r="O30" s="2800">
        <v>24311161.98</v>
      </c>
      <c r="P30" s="2800">
        <v>12817687.689999999</v>
      </c>
      <c r="Q30" s="2801">
        <v>12541228.497818368</v>
      </c>
      <c r="R30" s="2802">
        <v>37.53150810953808</v>
      </c>
      <c r="S30" s="2802">
        <v>72.754800150829567</v>
      </c>
      <c r="T30" s="2798">
        <v>0.52723467930264678</v>
      </c>
      <c r="U30" s="2803">
        <v>307440</v>
      </c>
      <c r="V30" s="2796">
        <v>22367735.82</v>
      </c>
      <c r="W30" s="2796">
        <v>12008847.15</v>
      </c>
      <c r="X30" s="2804">
        <v>12265100.513252325</v>
      </c>
      <c r="Y30" s="2804">
        <v>39.894289985858464</v>
      </c>
      <c r="Z30" s="2804">
        <v>72.754800351288054</v>
      </c>
      <c r="AA30" s="2798">
        <v>0.53688255470463619</v>
      </c>
      <c r="AB30" s="2805">
        <v>415800</v>
      </c>
      <c r="AC30" s="2800">
        <v>30251445.960000001</v>
      </c>
      <c r="AD30" s="2800">
        <v>15108320.220000001</v>
      </c>
      <c r="AE30" s="2800">
        <v>16294407.527159719</v>
      </c>
      <c r="AF30" s="2796">
        <v>39.188089290908415</v>
      </c>
      <c r="AG30" s="2796">
        <v>72.754800288600293</v>
      </c>
      <c r="AH30" s="2798">
        <v>0.4994247296468734</v>
      </c>
      <c r="AI30" s="2795">
        <v>497952</v>
      </c>
      <c r="AJ30" s="2796">
        <v>36228398.189999998</v>
      </c>
      <c r="AK30" s="2796">
        <v>18917497.73</v>
      </c>
      <c r="AL30" s="2800">
        <v>18960419.325040363</v>
      </c>
      <c r="AM30" s="2800">
        <v>38.076801227910245</v>
      </c>
      <c r="AN30" s="2800">
        <v>72.754800040967794</v>
      </c>
      <c r="AO30" s="2798">
        <v>0.52217317560624954</v>
      </c>
      <c r="AP30" s="2805">
        <v>379512</v>
      </c>
      <c r="AQ30" s="2800">
        <v>27611319.710000001</v>
      </c>
      <c r="AR30" s="2800">
        <v>13323479.42</v>
      </c>
      <c r="AS30" s="2800">
        <v>15533448.391468359</v>
      </c>
      <c r="AT30" s="2796">
        <v>40.930058579091991</v>
      </c>
      <c r="AU30" s="2796">
        <v>72.754800138072056</v>
      </c>
      <c r="AV30" s="2798">
        <v>0.48253685662024443</v>
      </c>
      <c r="AW30" s="2795">
        <v>455444</v>
      </c>
      <c r="AX30" s="2796">
        <v>33135737.170000002</v>
      </c>
      <c r="AY30" s="2796">
        <v>15168496.289999999</v>
      </c>
      <c r="AZ30" s="2806">
        <v>17512709.2328596</v>
      </c>
      <c r="BA30" s="2806">
        <v>38.451948500495341</v>
      </c>
      <c r="BB30" s="2806">
        <v>72.75480008519159</v>
      </c>
      <c r="BC30" s="2798">
        <v>0.45776848760537164</v>
      </c>
      <c r="BD30" s="2805">
        <v>398494</v>
      </c>
      <c r="BE30" s="2800">
        <v>28992351.170000002</v>
      </c>
      <c r="BF30" s="2800">
        <v>14061018.73</v>
      </c>
      <c r="BG30" s="2800">
        <v>15944134.93719732</v>
      </c>
      <c r="BH30" s="2800">
        <v>40.010978677714895</v>
      </c>
      <c r="BI30" s="2800">
        <v>72.754799746043858</v>
      </c>
      <c r="BJ30" s="2798">
        <v>0.48499063244479867</v>
      </c>
      <c r="BK30" s="2805">
        <v>435792</v>
      </c>
      <c r="BL30" s="2800">
        <v>31705959.629999999</v>
      </c>
      <c r="BM30" s="2800">
        <v>14592993.25</v>
      </c>
      <c r="BN30" s="2800">
        <v>18363670.292722058</v>
      </c>
      <c r="BO30" s="2800">
        <v>42.138612670085863</v>
      </c>
      <c r="BP30" s="2800">
        <v>72.754799606234158</v>
      </c>
      <c r="BQ30" s="2798">
        <v>0.4602602608562017</v>
      </c>
      <c r="BR30" s="2805">
        <v>448056</v>
      </c>
      <c r="BS30" s="2800">
        <v>32598224.510000002</v>
      </c>
      <c r="BT30" s="2800">
        <v>14710852.51</v>
      </c>
      <c r="BU30" s="2800">
        <v>18220961.690240178</v>
      </c>
      <c r="BV30" s="2800">
        <v>40.666706148874646</v>
      </c>
      <c r="BW30" s="2800">
        <v>72.754799645580022</v>
      </c>
      <c r="BX30" s="2798">
        <v>0.4512777223645178</v>
      </c>
      <c r="BY30" s="2805">
        <v>573048</v>
      </c>
      <c r="BZ30" s="2800">
        <v>41691992.719999999</v>
      </c>
      <c r="CA30" s="2800">
        <v>18936927.609999999</v>
      </c>
      <c r="CB30" s="2800">
        <v>23510541.975355681</v>
      </c>
      <c r="CC30" s="2800">
        <v>41.027177436018768</v>
      </c>
      <c r="CD30" s="2800">
        <v>72.754800156356879</v>
      </c>
      <c r="CE30" s="2798">
        <v>0.45421018220882009</v>
      </c>
      <c r="CF30" s="2805">
        <v>305592</v>
      </c>
      <c r="CG30" s="2800">
        <v>22046280.48</v>
      </c>
      <c r="CH30" s="2800">
        <v>10205970.23</v>
      </c>
      <c r="CI30" s="2800">
        <v>13020183.234065317</v>
      </c>
      <c r="CJ30" s="2800">
        <v>42.606426981286539</v>
      </c>
      <c r="CK30" s="2800">
        <v>72.142858713578889</v>
      </c>
      <c r="CL30" s="2798">
        <v>0.46293388307649802</v>
      </c>
      <c r="CM30" s="2807">
        <v>4797234</v>
      </c>
      <c r="CN30" s="2800">
        <v>348834795.94000006</v>
      </c>
      <c r="CO30" s="2800">
        <v>169454458.63000003</v>
      </c>
      <c r="CP30" s="2800">
        <v>190838498.85079023</v>
      </c>
      <c r="CQ30" s="2798">
        <f t="shared" si="0"/>
        <v>0.5470741481982625</v>
      </c>
      <c r="CR30" s="2810"/>
      <c r="CS30" s="2809"/>
      <c r="CT30" s="2810"/>
      <c r="CU30" s="2810"/>
      <c r="CV30" s="2808">
        <v>6.4492162473934078E-2</v>
      </c>
      <c r="CW30" s="2808">
        <v>6.2954621205853378E-2</v>
      </c>
      <c r="CX30" s="2808">
        <v>-1.7701798808811509E-2</v>
      </c>
      <c r="CY30" s="2808">
        <v>-2.8357801646021752E-2</v>
      </c>
      <c r="CZ30" s="2808">
        <v>7.4934271240471473E-2</v>
      </c>
      <c r="DA30" s="2808">
        <v>-6.0544992228829253E-2</v>
      </c>
      <c r="DB30" s="2808">
        <v>4.0544894030518863E-2</v>
      </c>
      <c r="DC30" s="2808">
        <v>5.317625468521725E-2</v>
      </c>
      <c r="DD30" s="2808">
        <v>-3.4930113450463041E-2</v>
      </c>
      <c r="DE30" s="2808">
        <v>8.864039438662541E-3</v>
      </c>
      <c r="DF30" s="2808">
        <v>3.8492766111697163E-2</v>
      </c>
      <c r="DG30" s="2811"/>
      <c r="DH30" s="2808">
        <v>3.7424618959391864E-10</v>
      </c>
      <c r="DI30" s="2808">
        <v>2.7552613524051139E-9</v>
      </c>
      <c r="DJ30" s="2808">
        <v>-8.6163054469068356E-10</v>
      </c>
      <c r="DK30" s="2808">
        <v>-3.4036585772057038E-9</v>
      </c>
      <c r="DL30" s="2808">
        <v>1.3346783678258589E-9</v>
      </c>
      <c r="DM30" s="2808">
        <v>-7.2683126184358571E-10</v>
      </c>
      <c r="DN30" s="2808">
        <v>-4.6615169502217668E-9</v>
      </c>
      <c r="DO30" s="2808">
        <v>-1.9216560565027407E-9</v>
      </c>
      <c r="DP30" s="2808">
        <v>5.4080095956976493E-10</v>
      </c>
      <c r="DQ30" s="2808">
        <v>7.0205246061050275E-9</v>
      </c>
      <c r="DR30" s="2808">
        <v>-8.4110112523554381E-3</v>
      </c>
      <c r="DV30" s="2196"/>
      <c r="EF30" s="2193">
        <v>72.754800156356879</v>
      </c>
      <c r="EG30" s="2193">
        <v>70.572199999999995</v>
      </c>
      <c r="EH30" s="2812">
        <v>3.0927194509408507E-2</v>
      </c>
    </row>
    <row r="31" spans="3:138">
      <c r="C31" s="2178" t="s">
        <v>365</v>
      </c>
      <c r="D31" s="2179" t="s">
        <v>266</v>
      </c>
      <c r="E31" s="2178">
        <v>168</v>
      </c>
      <c r="F31" s="2178">
        <v>2.9</v>
      </c>
      <c r="G31" s="2795">
        <v>160920</v>
      </c>
      <c r="H31" s="2796">
        <v>14593561.26</v>
      </c>
      <c r="I31" s="2796">
        <v>7479954.5</v>
      </c>
      <c r="J31" s="2814">
        <v>7439501.7807501517</v>
      </c>
      <c r="K31" s="2797">
        <v>46.23105754878295</v>
      </c>
      <c r="L31" s="2797">
        <v>90.688300149142435</v>
      </c>
      <c r="M31" s="2798">
        <v>0.51255169089549568</v>
      </c>
      <c r="N31" s="2799">
        <v>167130</v>
      </c>
      <c r="O31" s="2800">
        <v>15156735.59</v>
      </c>
      <c r="P31" s="2800">
        <v>7865052.2300000004</v>
      </c>
      <c r="Q31" s="2801">
        <v>7956398.9829484336</v>
      </c>
      <c r="R31" s="2802">
        <v>47.606049081244741</v>
      </c>
      <c r="S31" s="2802">
        <v>90.688300065817032</v>
      </c>
      <c r="T31" s="2798">
        <v>0.51891465568543316</v>
      </c>
      <c r="U31" s="2803">
        <v>1259</v>
      </c>
      <c r="V31" s="2796">
        <v>114176.57</v>
      </c>
      <c r="W31" s="2796">
        <v>59495.91</v>
      </c>
      <c r="X31" s="2804">
        <v>64742.832208754291</v>
      </c>
      <c r="Y31" s="2804">
        <v>51.42401287430841</v>
      </c>
      <c r="Z31" s="2804">
        <v>90.688300238284356</v>
      </c>
      <c r="AA31" s="2798">
        <v>0.52108685696198442</v>
      </c>
      <c r="AB31" s="2805">
        <v>0</v>
      </c>
      <c r="AC31" s="2800">
        <v>0</v>
      </c>
      <c r="AD31" s="2800">
        <v>0</v>
      </c>
      <c r="AE31" s="2800">
        <v>0</v>
      </c>
      <c r="AF31" s="2796">
        <v>0</v>
      </c>
      <c r="AG31" s="2796">
        <v>0</v>
      </c>
      <c r="AH31" s="2798" t="s">
        <v>220</v>
      </c>
      <c r="AI31" s="2795">
        <v>0</v>
      </c>
      <c r="AJ31" s="2796">
        <v>0</v>
      </c>
      <c r="AK31" s="2796">
        <v>0</v>
      </c>
      <c r="AL31" s="2800">
        <v>0</v>
      </c>
      <c r="AM31" s="2800">
        <v>0</v>
      </c>
      <c r="AN31" s="2800">
        <v>0</v>
      </c>
      <c r="AO31" s="2798" t="s">
        <v>220</v>
      </c>
      <c r="AP31" s="2805">
        <v>0</v>
      </c>
      <c r="AQ31" s="2800">
        <v>0</v>
      </c>
      <c r="AR31" s="2800">
        <v>0</v>
      </c>
      <c r="AS31" s="2800">
        <v>0</v>
      </c>
      <c r="AT31" s="2796">
        <v>0</v>
      </c>
      <c r="AU31" s="2796">
        <v>0</v>
      </c>
      <c r="AV31" s="2798" t="s">
        <v>220</v>
      </c>
      <c r="AW31" s="2795">
        <v>0</v>
      </c>
      <c r="AX31" s="2796">
        <v>0</v>
      </c>
      <c r="AY31" s="2796">
        <v>0</v>
      </c>
      <c r="AZ31" s="2806">
        <v>0</v>
      </c>
      <c r="BA31" s="2806">
        <v>0</v>
      </c>
      <c r="BB31" s="2806">
        <v>0</v>
      </c>
      <c r="BC31" s="2798" t="s">
        <v>220</v>
      </c>
      <c r="BD31" s="2805">
        <v>0</v>
      </c>
      <c r="BE31" s="2800">
        <v>0</v>
      </c>
      <c r="BF31" s="2800">
        <v>0</v>
      </c>
      <c r="BG31" s="2800">
        <v>0</v>
      </c>
      <c r="BH31" s="2800">
        <v>0</v>
      </c>
      <c r="BI31" s="2800">
        <v>0</v>
      </c>
      <c r="BJ31" s="2798" t="s">
        <v>220</v>
      </c>
      <c r="BK31" s="2805">
        <v>0</v>
      </c>
      <c r="BL31" s="2800">
        <v>0</v>
      </c>
      <c r="BM31" s="2800">
        <v>0</v>
      </c>
      <c r="BN31" s="2800">
        <v>0</v>
      </c>
      <c r="BO31" s="2800">
        <v>0</v>
      </c>
      <c r="BP31" s="2800">
        <v>0</v>
      </c>
      <c r="BQ31" s="2798" t="s">
        <v>220</v>
      </c>
      <c r="BR31" s="2805">
        <v>0</v>
      </c>
      <c r="BS31" s="2800">
        <v>0</v>
      </c>
      <c r="BT31" s="2800">
        <v>0</v>
      </c>
      <c r="BU31" s="2800">
        <v>0</v>
      </c>
      <c r="BV31" s="2800">
        <v>0</v>
      </c>
      <c r="BW31" s="2800">
        <v>0</v>
      </c>
      <c r="BX31" s="2798" t="s">
        <v>220</v>
      </c>
      <c r="BY31" s="2805">
        <v>0</v>
      </c>
      <c r="BZ31" s="2800">
        <v>0</v>
      </c>
      <c r="CA31" s="2800">
        <v>0</v>
      </c>
      <c r="CB31" s="2800">
        <v>0</v>
      </c>
      <c r="CC31" s="2800">
        <v>0</v>
      </c>
      <c r="CD31" s="2800">
        <v>0</v>
      </c>
      <c r="CE31" s="2798" t="s">
        <v>220</v>
      </c>
      <c r="CF31" s="2805">
        <v>0</v>
      </c>
      <c r="CG31" s="2800">
        <v>0</v>
      </c>
      <c r="CH31" s="2800">
        <v>0</v>
      </c>
      <c r="CI31" s="2800">
        <v>0</v>
      </c>
      <c r="CJ31" s="2800">
        <v>0</v>
      </c>
      <c r="CK31" s="2800">
        <v>0</v>
      </c>
      <c r="CL31" s="2798" t="s">
        <v>220</v>
      </c>
      <c r="CM31" s="2807">
        <v>329309</v>
      </c>
      <c r="CN31" s="2800">
        <v>29864473.420000002</v>
      </c>
      <c r="CO31" s="2800">
        <v>15404502.640000001</v>
      </c>
      <c r="CP31" s="2800">
        <v>15460643.59590734</v>
      </c>
      <c r="CQ31" s="2798">
        <f t="shared" si="0"/>
        <v>0.51769349415528176</v>
      </c>
      <c r="CR31" s="2810"/>
      <c r="CS31" s="2809"/>
      <c r="CT31" s="2810"/>
      <c r="CU31" s="2810"/>
      <c r="CV31" s="2808">
        <v>2.9741727863588308E-2</v>
      </c>
      <c r="CW31" s="2808">
        <v>8.0199131554645753E-2</v>
      </c>
      <c r="CX31" s="2808">
        <v>0</v>
      </c>
      <c r="CY31" s="2808">
        <v>0</v>
      </c>
      <c r="CZ31" s="2808">
        <v>0</v>
      </c>
      <c r="DA31" s="2808">
        <v>0</v>
      </c>
      <c r="DB31" s="2808">
        <v>0</v>
      </c>
      <c r="DC31" s="2808">
        <v>0</v>
      </c>
      <c r="DD31" s="2808">
        <v>0</v>
      </c>
      <c r="DE31" s="2808">
        <v>0</v>
      </c>
      <c r="DF31" s="2808">
        <v>0</v>
      </c>
      <c r="DG31" s="2811"/>
      <c r="DH31" s="2808">
        <v>-9.1881091623946531E-10</v>
      </c>
      <c r="DI31" s="2808">
        <v>1.9017594166115259E-9</v>
      </c>
      <c r="DJ31" s="2808">
        <v>0</v>
      </c>
      <c r="DK31" s="2808">
        <v>0</v>
      </c>
      <c r="DL31" s="2808">
        <v>0</v>
      </c>
      <c r="DM31" s="2808">
        <v>0</v>
      </c>
      <c r="DN31" s="2808">
        <v>0</v>
      </c>
      <c r="DO31" s="2808">
        <v>0</v>
      </c>
      <c r="DP31" s="2808">
        <v>0</v>
      </c>
      <c r="DQ31" s="2808">
        <v>0</v>
      </c>
      <c r="DR31" s="2808">
        <v>0</v>
      </c>
      <c r="DV31" s="2196"/>
      <c r="EF31" s="2193">
        <v>0</v>
      </c>
      <c r="EG31" s="2193">
        <v>90.688299999999998</v>
      </c>
      <c r="EH31" s="2812">
        <v>-1</v>
      </c>
    </row>
    <row r="32" spans="3:138">
      <c r="C32" s="2178" t="s">
        <v>366</v>
      </c>
      <c r="D32" s="2179" t="s">
        <v>267</v>
      </c>
      <c r="E32" s="2178">
        <v>90</v>
      </c>
      <c r="F32" s="2178">
        <v>10</v>
      </c>
      <c r="G32" s="2795">
        <v>51008</v>
      </c>
      <c r="H32" s="2796">
        <v>10157381.210000001</v>
      </c>
      <c r="I32" s="2796">
        <v>4636573.18</v>
      </c>
      <c r="J32" s="2814">
        <v>5773732.3071207758</v>
      </c>
      <c r="K32" s="2797">
        <v>113.19268167975171</v>
      </c>
      <c r="L32" s="2797">
        <v>199.13310088613554</v>
      </c>
      <c r="M32" s="2798">
        <v>0.45647328618869465</v>
      </c>
      <c r="N32" s="2799">
        <v>4752</v>
      </c>
      <c r="O32" s="2800">
        <v>946280.54</v>
      </c>
      <c r="P32" s="2800">
        <v>501591.09</v>
      </c>
      <c r="Q32" s="2801">
        <v>485227.69201924023</v>
      </c>
      <c r="R32" s="2802">
        <v>102.11020454950342</v>
      </c>
      <c r="S32" s="2802">
        <v>199.13311026936029</v>
      </c>
      <c r="T32" s="2798">
        <v>0.5300659464052806</v>
      </c>
      <c r="U32" s="2803">
        <v>0</v>
      </c>
      <c r="V32" s="2796">
        <v>0</v>
      </c>
      <c r="W32" s="2796">
        <v>0</v>
      </c>
      <c r="X32" s="2804">
        <v>0</v>
      </c>
      <c r="Y32" s="2804">
        <v>0</v>
      </c>
      <c r="Z32" s="2804">
        <v>0</v>
      </c>
      <c r="AA32" s="2798" t="s">
        <v>220</v>
      </c>
      <c r="AB32" s="2805">
        <v>-48</v>
      </c>
      <c r="AC32" s="2800">
        <v>-9558.39</v>
      </c>
      <c r="AD32" s="2800">
        <v>-3008.73</v>
      </c>
      <c r="AE32" s="2800">
        <v>-7047.6089967629705</v>
      </c>
      <c r="AF32" s="2796">
        <v>146.82518743256188</v>
      </c>
      <c r="AG32" s="2796">
        <v>199.13312499999998</v>
      </c>
      <c r="AH32" s="2798">
        <v>0.31477372235282303</v>
      </c>
      <c r="AI32" s="2795">
        <v>0</v>
      </c>
      <c r="AJ32" s="2796">
        <v>0</v>
      </c>
      <c r="AK32" s="2796">
        <v>0</v>
      </c>
      <c r="AL32" s="2800">
        <v>0</v>
      </c>
      <c r="AM32" s="2800">
        <v>0</v>
      </c>
      <c r="AN32" s="2800">
        <v>0</v>
      </c>
      <c r="AO32" s="2798" t="s">
        <v>220</v>
      </c>
      <c r="AP32" s="2805">
        <v>0</v>
      </c>
      <c r="AQ32" s="2800">
        <v>0</v>
      </c>
      <c r="AR32" s="2800">
        <v>0</v>
      </c>
      <c r="AS32" s="2800">
        <v>0</v>
      </c>
      <c r="AT32" s="2796">
        <v>0</v>
      </c>
      <c r="AU32" s="2796">
        <v>0</v>
      </c>
      <c r="AV32" s="2798" t="s">
        <v>220</v>
      </c>
      <c r="AW32" s="2795">
        <v>0</v>
      </c>
      <c r="AX32" s="2796">
        <v>0</v>
      </c>
      <c r="AY32" s="2796">
        <v>0</v>
      </c>
      <c r="AZ32" s="2806">
        <v>0</v>
      </c>
      <c r="BA32" s="2806">
        <v>0</v>
      </c>
      <c r="BB32" s="2806">
        <v>0</v>
      </c>
      <c r="BC32" s="2798" t="s">
        <v>220</v>
      </c>
      <c r="BD32" s="2805">
        <v>0</v>
      </c>
      <c r="BE32" s="2800">
        <v>0</v>
      </c>
      <c r="BF32" s="2800">
        <v>0</v>
      </c>
      <c r="BG32" s="2800">
        <v>0</v>
      </c>
      <c r="BH32" s="2800">
        <v>0</v>
      </c>
      <c r="BI32" s="2800">
        <v>0</v>
      </c>
      <c r="BJ32" s="2798" t="s">
        <v>220</v>
      </c>
      <c r="BK32" s="2805">
        <v>0</v>
      </c>
      <c r="BL32" s="2800">
        <v>0</v>
      </c>
      <c r="BM32" s="2800">
        <v>0</v>
      </c>
      <c r="BN32" s="2800">
        <v>0</v>
      </c>
      <c r="BO32" s="2800">
        <v>0</v>
      </c>
      <c r="BP32" s="2800">
        <v>0</v>
      </c>
      <c r="BQ32" s="2798" t="s">
        <v>220</v>
      </c>
      <c r="BR32" s="2805">
        <v>0</v>
      </c>
      <c r="BS32" s="2800">
        <v>0</v>
      </c>
      <c r="BT32" s="2800">
        <v>0</v>
      </c>
      <c r="BU32" s="2800">
        <v>0</v>
      </c>
      <c r="BV32" s="2800">
        <v>0</v>
      </c>
      <c r="BW32" s="2800">
        <v>0</v>
      </c>
      <c r="BX32" s="2798" t="s">
        <v>220</v>
      </c>
      <c r="BY32" s="2805">
        <v>0</v>
      </c>
      <c r="BZ32" s="2800">
        <v>0</v>
      </c>
      <c r="CA32" s="2800">
        <v>0</v>
      </c>
      <c r="CB32" s="2800">
        <v>0</v>
      </c>
      <c r="CC32" s="2800">
        <v>0</v>
      </c>
      <c r="CD32" s="2800">
        <v>0</v>
      </c>
      <c r="CE32" s="2798" t="s">
        <v>220</v>
      </c>
      <c r="CF32" s="2805">
        <v>0</v>
      </c>
      <c r="CG32" s="2800">
        <v>0</v>
      </c>
      <c r="CH32" s="2800">
        <v>0</v>
      </c>
      <c r="CI32" s="2800">
        <v>0</v>
      </c>
      <c r="CJ32" s="2800">
        <v>0</v>
      </c>
      <c r="CK32" s="2800">
        <v>0</v>
      </c>
      <c r="CL32" s="2798" t="s">
        <v>220</v>
      </c>
      <c r="CM32" s="2807">
        <v>55712</v>
      </c>
      <c r="CN32" s="2800">
        <v>11094103.359999999</v>
      </c>
      <c r="CO32" s="2800">
        <v>5135155.5399999991</v>
      </c>
      <c r="CP32" s="2800">
        <v>6251912.3901432529</v>
      </c>
      <c r="CQ32" s="2798">
        <f t="shared" si="0"/>
        <v>0.56353471635072749</v>
      </c>
      <c r="CR32" s="2810"/>
      <c r="CS32" s="2809"/>
      <c r="CT32" s="2810"/>
      <c r="CU32" s="2810"/>
      <c r="CV32" s="2808">
        <v>-9.7908071138407937E-2</v>
      </c>
      <c r="CW32" s="2808">
        <v>0</v>
      </c>
      <c r="CX32" s="2808">
        <v>0</v>
      </c>
      <c r="CY32" s="2808">
        <v>0</v>
      </c>
      <c r="CZ32" s="2808">
        <v>0</v>
      </c>
      <c r="DA32" s="2808">
        <v>0</v>
      </c>
      <c r="DB32" s="2808">
        <v>0</v>
      </c>
      <c r="DC32" s="2808">
        <v>0</v>
      </c>
      <c r="DD32" s="2808">
        <v>0</v>
      </c>
      <c r="DE32" s="2808">
        <v>0</v>
      </c>
      <c r="DF32" s="2808">
        <v>0</v>
      </c>
      <c r="DG32" s="2811"/>
      <c r="DH32" s="2808">
        <v>4.7120366719610729E-8</v>
      </c>
      <c r="DI32" s="2808">
        <v>0</v>
      </c>
      <c r="DJ32" s="2808">
        <v>0</v>
      </c>
      <c r="DK32" s="2808">
        <v>0</v>
      </c>
      <c r="DL32" s="2808">
        <v>0</v>
      </c>
      <c r="DM32" s="2808">
        <v>0</v>
      </c>
      <c r="DN32" s="2808">
        <v>0</v>
      </c>
      <c r="DO32" s="2808">
        <v>0</v>
      </c>
      <c r="DP32" s="2808">
        <v>0</v>
      </c>
      <c r="DQ32" s="2808">
        <v>0</v>
      </c>
      <c r="DR32" s="2808">
        <v>0</v>
      </c>
      <c r="DV32" s="2196"/>
      <c r="EF32" s="2193">
        <v>0</v>
      </c>
      <c r="EG32" s="2193">
        <v>199.13310000000001</v>
      </c>
      <c r="EH32" s="2812">
        <v>-1</v>
      </c>
    </row>
    <row r="33" spans="3:138">
      <c r="C33" s="2178" t="s">
        <v>367</v>
      </c>
      <c r="D33" s="2179" t="s">
        <v>268</v>
      </c>
      <c r="E33" s="2178">
        <v>48</v>
      </c>
      <c r="F33" s="2178">
        <v>20</v>
      </c>
      <c r="G33" s="2795">
        <v>0</v>
      </c>
      <c r="H33" s="2796">
        <v>0</v>
      </c>
      <c r="I33" s="2796">
        <v>0</v>
      </c>
      <c r="J33" s="2814">
        <v>0</v>
      </c>
      <c r="K33" s="2797">
        <v>0</v>
      </c>
      <c r="L33" s="2797">
        <v>0</v>
      </c>
      <c r="M33" s="2798" t="s">
        <v>220</v>
      </c>
      <c r="N33" s="2799">
        <v>0</v>
      </c>
      <c r="O33" s="2800">
        <v>0</v>
      </c>
      <c r="P33" s="2800">
        <v>0</v>
      </c>
      <c r="Q33" s="2801">
        <v>0</v>
      </c>
      <c r="R33" s="2802">
        <v>0</v>
      </c>
      <c r="S33" s="2802">
        <v>0</v>
      </c>
      <c r="T33" s="2798" t="s">
        <v>220</v>
      </c>
      <c r="U33" s="2803">
        <v>0</v>
      </c>
      <c r="V33" s="2796">
        <v>0</v>
      </c>
      <c r="W33" s="2796">
        <v>0</v>
      </c>
      <c r="X33" s="2804">
        <v>0</v>
      </c>
      <c r="Y33" s="2804">
        <v>0</v>
      </c>
      <c r="Z33" s="2804">
        <v>0</v>
      </c>
      <c r="AA33" s="2798" t="s">
        <v>220</v>
      </c>
      <c r="AB33" s="2805">
        <v>132930</v>
      </c>
      <c r="AC33" s="2800">
        <v>12055196</v>
      </c>
      <c r="AD33" s="2800">
        <v>6106373.7199999997</v>
      </c>
      <c r="AE33" s="2800">
        <v>6401091.5712681282</v>
      </c>
      <c r="AF33" s="2796">
        <v>48.15385218737778</v>
      </c>
      <c r="AG33" s="2796">
        <v>90.688302113894537</v>
      </c>
      <c r="AH33" s="2798">
        <v>0.50653458641402427</v>
      </c>
      <c r="AI33" s="2795">
        <v>145530</v>
      </c>
      <c r="AJ33" s="2796">
        <v>13197868.68</v>
      </c>
      <c r="AK33" s="2796">
        <v>6788654.5899999999</v>
      </c>
      <c r="AL33" s="2800">
        <v>7019934.461015149</v>
      </c>
      <c r="AM33" s="2800">
        <v>48.237026462001985</v>
      </c>
      <c r="AN33" s="2800">
        <v>90.688302618016905</v>
      </c>
      <c r="AO33" s="2798">
        <v>0.51437506726275439</v>
      </c>
      <c r="AP33" s="2805">
        <v>114120</v>
      </c>
      <c r="AQ33" s="2800">
        <v>10349348.92</v>
      </c>
      <c r="AR33" s="2800">
        <v>4920183.4000000004</v>
      </c>
      <c r="AS33" s="2800">
        <v>5902477.9604153503</v>
      </c>
      <c r="AT33" s="2796">
        <v>51.721678587586318</v>
      </c>
      <c r="AU33" s="2796">
        <v>90.688301086575535</v>
      </c>
      <c r="AV33" s="2798">
        <v>0.47540994491854471</v>
      </c>
      <c r="AW33" s="2795">
        <v>122129</v>
      </c>
      <c r="AX33" s="2796">
        <v>11075671.619999999</v>
      </c>
      <c r="AY33" s="2796">
        <v>5118833.93</v>
      </c>
      <c r="AZ33" s="2806">
        <v>5806142.8078493606</v>
      </c>
      <c r="BA33" s="2806">
        <v>47.541065658847288</v>
      </c>
      <c r="BB33" s="2806">
        <v>90.688301877522946</v>
      </c>
      <c r="BC33" s="2798">
        <v>0.46216916730869995</v>
      </c>
      <c r="BD33" s="2805">
        <v>0</v>
      </c>
      <c r="BE33" s="2800">
        <v>0</v>
      </c>
      <c r="BF33" s="2800">
        <v>0</v>
      </c>
      <c r="BG33" s="2800">
        <v>0</v>
      </c>
      <c r="BH33" s="2800">
        <v>0</v>
      </c>
      <c r="BI33" s="2800">
        <v>0</v>
      </c>
      <c r="BJ33" s="2798" t="s">
        <v>220</v>
      </c>
      <c r="BK33" s="2805">
        <v>0</v>
      </c>
      <c r="BL33" s="2800">
        <v>0</v>
      </c>
      <c r="BM33" s="2800">
        <v>0</v>
      </c>
      <c r="BN33" s="2800">
        <v>0</v>
      </c>
      <c r="BO33" s="2800">
        <v>0</v>
      </c>
      <c r="BP33" s="2800">
        <v>0</v>
      </c>
      <c r="BQ33" s="2798" t="s">
        <v>220</v>
      </c>
      <c r="BR33" s="2805">
        <v>0</v>
      </c>
      <c r="BS33" s="2800">
        <v>0</v>
      </c>
      <c r="BT33" s="2800">
        <v>0</v>
      </c>
      <c r="BU33" s="2800">
        <v>0</v>
      </c>
      <c r="BV33" s="2800">
        <v>0</v>
      </c>
      <c r="BW33" s="2800">
        <v>0</v>
      </c>
      <c r="BX33" s="2798" t="s">
        <v>220</v>
      </c>
      <c r="BY33" s="2805">
        <v>0</v>
      </c>
      <c r="BZ33" s="2800">
        <v>0</v>
      </c>
      <c r="CA33" s="2800">
        <v>0</v>
      </c>
      <c r="CB33" s="2800">
        <v>0</v>
      </c>
      <c r="CC33" s="2800">
        <v>0</v>
      </c>
      <c r="CD33" s="2800">
        <v>0</v>
      </c>
      <c r="CE33" s="2798" t="s">
        <v>220</v>
      </c>
      <c r="CF33" s="2805">
        <v>0</v>
      </c>
      <c r="CG33" s="2800">
        <v>0</v>
      </c>
      <c r="CH33" s="2800">
        <v>0</v>
      </c>
      <c r="CI33" s="2800">
        <v>0</v>
      </c>
      <c r="CJ33" s="2800">
        <v>0</v>
      </c>
      <c r="CK33" s="2800">
        <v>0</v>
      </c>
      <c r="CL33" s="2798" t="s">
        <v>220</v>
      </c>
      <c r="CM33" s="2807">
        <v>514709</v>
      </c>
      <c r="CN33" s="2800">
        <v>46678085.219999999</v>
      </c>
      <c r="CO33" s="2800">
        <v>22934045.640000001</v>
      </c>
      <c r="CP33" s="2800">
        <v>25129646.800547987</v>
      </c>
      <c r="CQ33" s="2798">
        <f t="shared" si="0"/>
        <v>0.53836070357446397</v>
      </c>
      <c r="CR33" s="2810"/>
      <c r="CS33" s="2809"/>
      <c r="CT33" s="2810"/>
      <c r="CU33" s="2810"/>
      <c r="CV33" s="2808">
        <v>0</v>
      </c>
      <c r="CW33" s="2808">
        <v>0</v>
      </c>
      <c r="CX33" s="2808">
        <v>0</v>
      </c>
      <c r="CY33" s="2808">
        <v>1.727261077692388E-3</v>
      </c>
      <c r="CZ33" s="2808">
        <v>7.2240193502170369E-2</v>
      </c>
      <c r="DA33" s="2808">
        <v>-8.0829026491464617E-2</v>
      </c>
      <c r="DB33" s="2808">
        <v>0</v>
      </c>
      <c r="DC33" s="2808">
        <v>0</v>
      </c>
      <c r="DD33" s="2808">
        <v>0</v>
      </c>
      <c r="DE33" s="2808">
        <v>0</v>
      </c>
      <c r="DF33" s="2808">
        <v>0</v>
      </c>
      <c r="DG33" s="2811"/>
      <c r="DH33" s="2808">
        <v>0</v>
      </c>
      <c r="DI33" s="2808">
        <v>0</v>
      </c>
      <c r="DJ33" s="2808">
        <v>0</v>
      </c>
      <c r="DK33" s="2808">
        <v>5.5588467162692723E-9</v>
      </c>
      <c r="DL33" s="2808">
        <v>-1.6886867681975559E-8</v>
      </c>
      <c r="DM33" s="2808">
        <v>8.7216036614989889E-9</v>
      </c>
      <c r="DN33" s="2808">
        <v>0</v>
      </c>
      <c r="DO33" s="2808">
        <v>0</v>
      </c>
      <c r="DP33" s="2808">
        <v>0</v>
      </c>
      <c r="DQ33" s="2808">
        <v>0</v>
      </c>
      <c r="DR33" s="2808">
        <v>0</v>
      </c>
      <c r="DT33" s="2196" t="s">
        <v>101</v>
      </c>
      <c r="DU33" s="2196" t="s">
        <v>368</v>
      </c>
      <c r="DV33" s="2196"/>
      <c r="DZ33" s="2196" t="s">
        <v>101</v>
      </c>
      <c r="EA33" s="2196" t="s">
        <v>347</v>
      </c>
      <c r="EF33" s="2193">
        <v>0</v>
      </c>
      <c r="EG33" s="2193">
        <v>87.967699999999994</v>
      </c>
      <c r="EH33" s="2812">
        <v>-1</v>
      </c>
    </row>
    <row r="34" spans="3:138">
      <c r="C34" s="2178" t="s">
        <v>369</v>
      </c>
      <c r="D34" s="2179" t="s">
        <v>270</v>
      </c>
      <c r="E34" s="2178">
        <v>90</v>
      </c>
      <c r="F34" s="2178">
        <v>10</v>
      </c>
      <c r="G34" s="2795">
        <v>0</v>
      </c>
      <c r="H34" s="2796">
        <v>0</v>
      </c>
      <c r="I34" s="2796">
        <v>0</v>
      </c>
      <c r="J34" s="2814">
        <v>0</v>
      </c>
      <c r="K34" s="2797">
        <v>0</v>
      </c>
      <c r="L34" s="2797">
        <v>0</v>
      </c>
      <c r="M34" s="2798" t="s">
        <v>220</v>
      </c>
      <c r="N34" s="2799">
        <v>0</v>
      </c>
      <c r="O34" s="2800">
        <v>0</v>
      </c>
      <c r="P34" s="2800">
        <v>0</v>
      </c>
      <c r="Q34" s="2801">
        <v>0</v>
      </c>
      <c r="R34" s="2802">
        <v>0</v>
      </c>
      <c r="S34" s="2802">
        <v>0</v>
      </c>
      <c r="T34" s="2798" t="s">
        <v>220</v>
      </c>
      <c r="U34" s="2803">
        <v>60</v>
      </c>
      <c r="V34" s="2796">
        <v>8701.2000000000007</v>
      </c>
      <c r="W34" s="2796">
        <v>3619.58</v>
      </c>
      <c r="X34" s="2804">
        <v>6016.7245788300652</v>
      </c>
      <c r="Y34" s="2804">
        <v>100.27874298050109</v>
      </c>
      <c r="Z34" s="2804">
        <v>145.02000000000001</v>
      </c>
      <c r="AA34" s="2798">
        <v>0.41598630074012777</v>
      </c>
      <c r="AB34" s="2805">
        <v>140100</v>
      </c>
      <c r="AC34" s="2800">
        <v>20317302</v>
      </c>
      <c r="AD34" s="2800">
        <v>8053174.4000000004</v>
      </c>
      <c r="AE34" s="2800">
        <v>13196528.676482299</v>
      </c>
      <c r="AF34" s="2796">
        <v>94.193637947768025</v>
      </c>
      <c r="AG34" s="2796">
        <v>145.02000000000001</v>
      </c>
      <c r="AH34" s="2798">
        <v>0.39637026609143283</v>
      </c>
      <c r="AI34" s="2795">
        <v>206100</v>
      </c>
      <c r="AJ34" s="2796">
        <v>29888622</v>
      </c>
      <c r="AK34" s="2796">
        <v>11689016.1</v>
      </c>
      <c r="AL34" s="2800">
        <v>19933807.615140006</v>
      </c>
      <c r="AM34" s="2800">
        <v>96.719105362154323</v>
      </c>
      <c r="AN34" s="2800">
        <v>145.02000000000001</v>
      </c>
      <c r="AO34" s="2798">
        <v>0.39108581519750224</v>
      </c>
      <c r="AP34" s="2805">
        <v>66000</v>
      </c>
      <c r="AQ34" s="2800">
        <v>9571320</v>
      </c>
      <c r="AR34" s="2800">
        <v>3467298.73</v>
      </c>
      <c r="AS34" s="2800">
        <v>6636167.360040538</v>
      </c>
      <c r="AT34" s="2796">
        <v>100.54799030364451</v>
      </c>
      <c r="AU34" s="2796">
        <v>145.02000000000001</v>
      </c>
      <c r="AV34" s="2798">
        <v>0.36225920040287024</v>
      </c>
      <c r="AW34" s="2795">
        <v>131760</v>
      </c>
      <c r="AX34" s="2796">
        <v>19107835.199999999</v>
      </c>
      <c r="AY34" s="2796">
        <v>6910454.6799999997</v>
      </c>
      <c r="AZ34" s="2806">
        <v>11888813.640111102</v>
      </c>
      <c r="BA34" s="2806">
        <v>90.230826048202047</v>
      </c>
      <c r="BB34" s="2806">
        <v>145.01999999999998</v>
      </c>
      <c r="BC34" s="2798">
        <v>0.36165555164511781</v>
      </c>
      <c r="BD34" s="2805">
        <v>116400</v>
      </c>
      <c r="BE34" s="2800">
        <v>16880328</v>
      </c>
      <c r="BF34" s="2800">
        <v>6104738.2999999998</v>
      </c>
      <c r="BG34" s="2800">
        <v>11506505.323290059</v>
      </c>
      <c r="BH34" s="2800">
        <v>98.853138516237621</v>
      </c>
      <c r="BI34" s="2800">
        <v>145.02000000000001</v>
      </c>
      <c r="BJ34" s="2798">
        <v>0.36164808527417236</v>
      </c>
      <c r="BK34" s="2805">
        <v>141720</v>
      </c>
      <c r="BL34" s="2800">
        <v>20552234.399999999</v>
      </c>
      <c r="BM34" s="2800">
        <v>7337868.2599999998</v>
      </c>
      <c r="BN34" s="2800">
        <v>14180140.224308103</v>
      </c>
      <c r="BO34" s="2800">
        <v>100.05743878286836</v>
      </c>
      <c r="BP34" s="2800">
        <v>145.01999999999998</v>
      </c>
      <c r="BQ34" s="2798">
        <v>0.35703506086909947</v>
      </c>
      <c r="BR34" s="2805">
        <v>128700</v>
      </c>
      <c r="BS34" s="2800">
        <v>18664074</v>
      </c>
      <c r="BT34" s="2800">
        <v>6335896.2800000003</v>
      </c>
      <c r="BU34" s="2800">
        <v>12558091.481889708</v>
      </c>
      <c r="BV34" s="2800">
        <v>97.576468390751415</v>
      </c>
      <c r="BW34" s="2800">
        <v>145.02000000000001</v>
      </c>
      <c r="BX34" s="2798">
        <v>0.33947016498112897</v>
      </c>
      <c r="BY34" s="2805">
        <v>175980</v>
      </c>
      <c r="BZ34" s="2800">
        <v>25520619.600000001</v>
      </c>
      <c r="CA34" s="2800">
        <v>8080787.9000000004</v>
      </c>
      <c r="CB34" s="2800">
        <v>18018840.783092301</v>
      </c>
      <c r="CC34" s="2800">
        <v>102.39141256445222</v>
      </c>
      <c r="CD34" s="2800">
        <v>145.02000000000001</v>
      </c>
      <c r="CE34" s="2798">
        <v>0.31663760624369791</v>
      </c>
      <c r="CF34" s="2805">
        <v>96958</v>
      </c>
      <c r="CG34" s="2800">
        <v>13925371.41</v>
      </c>
      <c r="CH34" s="2800">
        <v>3999592.03</v>
      </c>
      <c r="CI34" s="2800">
        <v>10914871.615674702</v>
      </c>
      <c r="CJ34" s="2800">
        <v>112.57319267801215</v>
      </c>
      <c r="CK34" s="2800">
        <v>143.62271715588193</v>
      </c>
      <c r="CL34" s="2798">
        <v>0.28721618348562233</v>
      </c>
      <c r="CM34" s="2807">
        <v>1203778</v>
      </c>
      <c r="CN34" s="2800">
        <v>174436407.81</v>
      </c>
      <c r="CO34" s="2800">
        <v>61982446.259999998</v>
      </c>
      <c r="CP34" s="2800">
        <v>118839783.44460765</v>
      </c>
      <c r="CQ34" s="2798">
        <f t="shared" si="0"/>
        <v>0.68127855266344728</v>
      </c>
      <c r="CR34" s="2810"/>
      <c r="CS34" s="2809"/>
      <c r="CT34" s="2810"/>
      <c r="CU34" s="2810"/>
      <c r="CV34" s="2808">
        <v>0</v>
      </c>
      <c r="CW34" s="2808">
        <v>0</v>
      </c>
      <c r="CX34" s="2808">
        <v>-6.0681903780109181E-2</v>
      </c>
      <c r="CY34" s="2808">
        <v>2.6811443632601906E-2</v>
      </c>
      <c r="CZ34" s="2808">
        <v>3.9587679467808723E-2</v>
      </c>
      <c r="DA34" s="2808">
        <v>-0.10260935324799325</v>
      </c>
      <c r="DB34" s="2808">
        <v>9.555839002769928E-2</v>
      </c>
      <c r="DC34" s="2808">
        <v>1.2182721608104741E-2</v>
      </c>
      <c r="DD34" s="2808">
        <v>-2.4795461709756772E-2</v>
      </c>
      <c r="DE34" s="2808">
        <v>4.9345341690570699E-2</v>
      </c>
      <c r="DF34" s="2808">
        <v>9.9439785608493425E-2</v>
      </c>
      <c r="DG34" s="2811"/>
      <c r="DH34" s="2808">
        <v>0</v>
      </c>
      <c r="DI34" s="2808">
        <v>0</v>
      </c>
      <c r="DJ34" s="2808">
        <v>0</v>
      </c>
      <c r="DK34" s="2808">
        <v>0</v>
      </c>
      <c r="DL34" s="2808">
        <v>0</v>
      </c>
      <c r="DM34" s="2808">
        <v>-2.2204460492503131E-16</v>
      </c>
      <c r="DN34" s="2808">
        <v>2.2204460492503131E-16</v>
      </c>
      <c r="DO34" s="2808">
        <v>-2.2204460492503131E-16</v>
      </c>
      <c r="DP34" s="2808">
        <v>2.2204460492503131E-16</v>
      </c>
      <c r="DQ34" s="2808">
        <v>0</v>
      </c>
      <c r="DR34" s="2808">
        <v>-9.635104427789809E-3</v>
      </c>
      <c r="DT34" s="2193">
        <v>145.01730018352833</v>
      </c>
      <c r="DU34" s="2188">
        <v>145.02000000000001</v>
      </c>
      <c r="DV34" s="2813">
        <v>1.8616856100371196E-5</v>
      </c>
      <c r="DW34" s="2810">
        <v>-2.6998164716758311E-3</v>
      </c>
      <c r="DX34" s="2793">
        <v>-382.61799036589878</v>
      </c>
      <c r="DZ34" s="2193">
        <v>92.097195200327548</v>
      </c>
      <c r="EA34" s="2188">
        <v>100.05743878286836</v>
      </c>
      <c r="EB34" s="2793">
        <v>-7.9602435825408122</v>
      </c>
      <c r="EC34" s="2793">
        <v>-1128125.720517684</v>
      </c>
      <c r="EF34" s="2193">
        <v>145.02000000000001</v>
      </c>
      <c r="EG34" s="2193">
        <v>140.6694</v>
      </c>
      <c r="EH34" s="2812">
        <v>3.0927835051546504E-2</v>
      </c>
    </row>
    <row r="35" spans="3:138">
      <c r="C35" s="2178" t="s">
        <v>370</v>
      </c>
      <c r="D35" s="2179" t="s">
        <v>271</v>
      </c>
      <c r="E35" s="2178">
        <v>90</v>
      </c>
      <c r="F35" s="2178">
        <v>10</v>
      </c>
      <c r="G35" s="2795">
        <v>0</v>
      </c>
      <c r="H35" s="2796">
        <v>0</v>
      </c>
      <c r="I35" s="2796">
        <v>0</v>
      </c>
      <c r="J35" s="2797">
        <v>0</v>
      </c>
      <c r="K35" s="2797">
        <v>0</v>
      </c>
      <c r="L35" s="2797">
        <v>0</v>
      </c>
      <c r="M35" s="2798" t="s">
        <v>220</v>
      </c>
      <c r="N35" s="2799">
        <v>0</v>
      </c>
      <c r="O35" s="2800">
        <v>0</v>
      </c>
      <c r="P35" s="2800">
        <v>0</v>
      </c>
      <c r="Q35" s="2801">
        <v>0</v>
      </c>
      <c r="R35" s="2802">
        <v>0</v>
      </c>
      <c r="S35" s="2802">
        <v>0</v>
      </c>
      <c r="T35" s="2798" t="s">
        <v>220</v>
      </c>
      <c r="U35" s="2803">
        <v>48</v>
      </c>
      <c r="V35" s="2796">
        <v>13768.8</v>
      </c>
      <c r="W35" s="2796">
        <v>5222.37</v>
      </c>
      <c r="X35" s="2804">
        <v>10119.118596481167</v>
      </c>
      <c r="Y35" s="2804">
        <v>210.81497076002429</v>
      </c>
      <c r="Z35" s="2804">
        <v>286.84999999999997</v>
      </c>
      <c r="AA35" s="2798">
        <v>0.37929013421648949</v>
      </c>
      <c r="AB35" s="2805">
        <v>53520</v>
      </c>
      <c r="AC35" s="2800">
        <v>15352212</v>
      </c>
      <c r="AD35" s="2800">
        <v>6090565.5800000001</v>
      </c>
      <c r="AE35" s="2800">
        <v>9965778.7785059921</v>
      </c>
      <c r="AF35" s="2796">
        <v>186.20662889585188</v>
      </c>
      <c r="AG35" s="2796">
        <v>286.85000000000002</v>
      </c>
      <c r="AH35" s="2798">
        <v>0.39672234724220851</v>
      </c>
      <c r="AI35" s="2795">
        <v>59664</v>
      </c>
      <c r="AJ35" s="2796">
        <v>17114618.399999999</v>
      </c>
      <c r="AK35" s="2796">
        <v>6806883.2000000002</v>
      </c>
      <c r="AL35" s="2800">
        <v>11289937.351039382</v>
      </c>
      <c r="AM35" s="2800">
        <v>189.22528410832967</v>
      </c>
      <c r="AN35" s="2800">
        <v>286.84999999999997</v>
      </c>
      <c r="AO35" s="2798">
        <v>0.39772334041640101</v>
      </c>
      <c r="AP35" s="2805">
        <v>22704</v>
      </c>
      <c r="AQ35" s="2800">
        <v>6512642.4000000004</v>
      </c>
      <c r="AR35" s="2800">
        <v>2496792.71</v>
      </c>
      <c r="AS35" s="2800">
        <v>4365949.8315619268</v>
      </c>
      <c r="AT35" s="2796">
        <v>192.29870646414406</v>
      </c>
      <c r="AU35" s="2796">
        <v>286.85000000000002</v>
      </c>
      <c r="AV35" s="2798">
        <v>0.38337629439012338</v>
      </c>
      <c r="AW35" s="2795">
        <v>51984</v>
      </c>
      <c r="AX35" s="2796">
        <v>14911610.4</v>
      </c>
      <c r="AY35" s="2796">
        <v>5608219.0599999996</v>
      </c>
      <c r="AZ35" s="2806">
        <v>9068036.0164973773</v>
      </c>
      <c r="BA35" s="2806">
        <v>174.43898154234722</v>
      </c>
      <c r="BB35" s="2806">
        <v>286.85000000000002</v>
      </c>
      <c r="BC35" s="2798">
        <v>0.37609747770770618</v>
      </c>
      <c r="BD35" s="2805">
        <v>48271</v>
      </c>
      <c r="BE35" s="2800">
        <v>13846536.35</v>
      </c>
      <c r="BF35" s="2800">
        <v>5154425.8499999996</v>
      </c>
      <c r="BG35" s="2800">
        <v>9281702.3033899888</v>
      </c>
      <c r="BH35" s="2800">
        <v>192.28319909241551</v>
      </c>
      <c r="BI35" s="2800">
        <v>286.84999999999997</v>
      </c>
      <c r="BJ35" s="2798">
        <v>0.37225380555188442</v>
      </c>
      <c r="BK35" s="2805">
        <v>55296</v>
      </c>
      <c r="BL35" s="2800">
        <v>15861657.6</v>
      </c>
      <c r="BM35" s="2800">
        <v>5813815.2400000002</v>
      </c>
      <c r="BN35" s="2800">
        <v>10782190.542250471</v>
      </c>
      <c r="BO35" s="2800">
        <v>194.99042502623104</v>
      </c>
      <c r="BP35" s="2800">
        <v>286.84999999999997</v>
      </c>
      <c r="BQ35" s="2798">
        <v>0.36653264032127386</v>
      </c>
      <c r="BR35" s="2805">
        <v>48720</v>
      </c>
      <c r="BS35" s="2800">
        <v>13975332</v>
      </c>
      <c r="BT35" s="2800">
        <v>4931977.07</v>
      </c>
      <c r="BU35" s="2800">
        <v>9212008.5460723154</v>
      </c>
      <c r="BV35" s="2800">
        <v>189.08063518210827</v>
      </c>
      <c r="BW35" s="2800">
        <v>286.85000000000002</v>
      </c>
      <c r="BX35" s="2798">
        <v>0.3529058966184131</v>
      </c>
      <c r="BY35" s="2805">
        <v>60576</v>
      </c>
      <c r="BZ35" s="2800">
        <v>17376225.600000001</v>
      </c>
      <c r="CA35" s="2800">
        <v>6216790.4900000002</v>
      </c>
      <c r="CB35" s="2800">
        <v>11529932.624082612</v>
      </c>
      <c r="CC35" s="2800">
        <v>190.33829609222485</v>
      </c>
      <c r="CD35" s="2800">
        <v>286.85000000000002</v>
      </c>
      <c r="CE35" s="2798">
        <v>0.35777565468533051</v>
      </c>
      <c r="CF35" s="2805">
        <v>50448</v>
      </c>
      <c r="CG35" s="2800">
        <v>14265716.02</v>
      </c>
      <c r="CH35" s="2800">
        <v>4570601.42</v>
      </c>
      <c r="CI35" s="2800">
        <v>10661221.361768106</v>
      </c>
      <c r="CJ35" s="2800">
        <v>211.3309023503034</v>
      </c>
      <c r="CK35" s="2800">
        <v>282.78060616872818</v>
      </c>
      <c r="CL35" s="2798">
        <v>0.32039060735487712</v>
      </c>
      <c r="CM35" s="2807">
        <v>451231</v>
      </c>
      <c r="CN35" s="2800">
        <v>129230319.56999998</v>
      </c>
      <c r="CO35" s="2800">
        <v>47695292.990000002</v>
      </c>
      <c r="CP35" s="2800">
        <v>86166876.473764658</v>
      </c>
      <c r="CQ35" s="2798">
        <f t="shared" si="0"/>
        <v>0.66676981656066237</v>
      </c>
      <c r="CR35" s="2810"/>
      <c r="CS35" s="2809"/>
      <c r="CT35" s="2810"/>
      <c r="CU35" s="2810"/>
      <c r="CV35" s="2808">
        <v>0</v>
      </c>
      <c r="CW35" s="2808">
        <v>0</v>
      </c>
      <c r="CX35" s="2808">
        <v>-0.11672957463815359</v>
      </c>
      <c r="CY35" s="2808">
        <v>1.6211319813786984E-2</v>
      </c>
      <c r="CZ35" s="2808">
        <v>1.624213365722782E-2</v>
      </c>
      <c r="DA35" s="2808">
        <v>-9.2874909302247177E-2</v>
      </c>
      <c r="DB35" s="2808">
        <v>0.10229489642907819</v>
      </c>
      <c r="DC35" s="2808">
        <v>1.4079368070604836E-2</v>
      </c>
      <c r="DD35" s="2808">
        <v>-3.0308102786727908E-2</v>
      </c>
      <c r="DE35" s="2808">
        <v>6.6514527461012385E-3</v>
      </c>
      <c r="DF35" s="2808">
        <v>0.11029102754974218</v>
      </c>
      <c r="DG35" s="2811"/>
      <c r="DH35" s="2808">
        <v>0</v>
      </c>
      <c r="DI35" s="2808">
        <v>0</v>
      </c>
      <c r="DJ35" s="2808">
        <v>2.2204460492503131E-16</v>
      </c>
      <c r="DK35" s="2808">
        <v>-2.2204460492503131E-16</v>
      </c>
      <c r="DL35" s="2808">
        <v>2.2204460492503131E-16</v>
      </c>
      <c r="DM35" s="2808">
        <v>0</v>
      </c>
      <c r="DN35" s="2808">
        <v>-2.2204460492503131E-16</v>
      </c>
      <c r="DO35" s="2808">
        <v>0</v>
      </c>
      <c r="DP35" s="2808">
        <v>2.2204460492503131E-16</v>
      </c>
      <c r="DQ35" s="2808">
        <v>0</v>
      </c>
      <c r="DR35" s="2808">
        <v>-1.418648712313697E-2</v>
      </c>
      <c r="DT35" s="2193">
        <v>286.85458806329547</v>
      </c>
      <c r="DU35" s="2188">
        <v>286.84999999999997</v>
      </c>
      <c r="DV35" s="2813">
        <v>-1.5994642829006218E-5</v>
      </c>
      <c r="DW35" s="2810">
        <v>4.588063295500433E-3</v>
      </c>
      <c r="DX35" s="2793">
        <v>253.70154798799194</v>
      </c>
      <c r="DZ35" s="2193">
        <v>171.30016640230636</v>
      </c>
      <c r="EA35" s="2188">
        <v>194.99042502623104</v>
      </c>
      <c r="EB35" s="2793">
        <v>-23.690258623924677</v>
      </c>
      <c r="EC35" s="2793">
        <v>-1309976.5408685389</v>
      </c>
      <c r="EF35" s="2193">
        <v>286.85000000000002</v>
      </c>
      <c r="EG35" s="2193">
        <v>278.24450000000002</v>
      </c>
      <c r="EH35" s="2812">
        <v>3.0927835051546504E-2</v>
      </c>
    </row>
    <row r="36" spans="3:138">
      <c r="C36" s="2178" t="s">
        <v>371</v>
      </c>
      <c r="D36" s="2179" t="s">
        <v>272</v>
      </c>
      <c r="E36" s="2178">
        <v>60</v>
      </c>
      <c r="F36" s="2178">
        <v>10</v>
      </c>
      <c r="G36" s="2795">
        <v>0</v>
      </c>
      <c r="H36" s="2796">
        <v>0</v>
      </c>
      <c r="I36" s="2796">
        <v>0</v>
      </c>
      <c r="J36" s="2797">
        <v>0</v>
      </c>
      <c r="K36" s="2797">
        <v>0</v>
      </c>
      <c r="L36" s="2797">
        <v>0</v>
      </c>
      <c r="M36" s="2798" t="s">
        <v>220</v>
      </c>
      <c r="N36" s="2799">
        <v>0</v>
      </c>
      <c r="O36" s="2800">
        <v>0</v>
      </c>
      <c r="P36" s="2800">
        <v>0</v>
      </c>
      <c r="Q36" s="2801">
        <v>0</v>
      </c>
      <c r="R36" s="2802">
        <v>0</v>
      </c>
      <c r="S36" s="2802">
        <v>0</v>
      </c>
      <c r="T36" s="2798" t="s">
        <v>220</v>
      </c>
      <c r="U36" s="2803">
        <v>0</v>
      </c>
      <c r="V36" s="2796">
        <v>0</v>
      </c>
      <c r="W36" s="2796">
        <v>0</v>
      </c>
      <c r="X36" s="2804">
        <v>0</v>
      </c>
      <c r="Y36" s="2804">
        <v>0</v>
      </c>
      <c r="Z36" s="2804">
        <v>0</v>
      </c>
      <c r="AA36" s="2798" t="s">
        <v>220</v>
      </c>
      <c r="AB36" s="2805">
        <v>148680</v>
      </c>
      <c r="AC36" s="2800">
        <v>29191831.199999999</v>
      </c>
      <c r="AD36" s="2800">
        <v>15563597.59</v>
      </c>
      <c r="AE36" s="2800">
        <v>14664343.156717066</v>
      </c>
      <c r="AF36" s="2796">
        <v>98.630233768610879</v>
      </c>
      <c r="AG36" s="2796">
        <v>196.34</v>
      </c>
      <c r="AH36" s="2798">
        <v>0.53314906774330761</v>
      </c>
      <c r="AI36" s="2795">
        <v>145092</v>
      </c>
      <c r="AJ36" s="2796">
        <v>28487363.280000001</v>
      </c>
      <c r="AK36" s="2796">
        <v>15620238.35</v>
      </c>
      <c r="AL36" s="2800">
        <v>14093205.881704938</v>
      </c>
      <c r="AM36" s="2800">
        <v>97.132894175453771</v>
      </c>
      <c r="AN36" s="2800">
        <v>196.34</v>
      </c>
      <c r="AO36" s="2798">
        <v>0.54832166095787571</v>
      </c>
      <c r="AP36" s="2805">
        <v>61800</v>
      </c>
      <c r="AQ36" s="2800">
        <v>12133812</v>
      </c>
      <c r="AR36" s="2800">
        <v>6602538.0199999996</v>
      </c>
      <c r="AS36" s="2800">
        <v>6013488.1944009876</v>
      </c>
      <c r="AT36" s="2796">
        <v>97.305634213608215</v>
      </c>
      <c r="AU36" s="2796">
        <v>196.34</v>
      </c>
      <c r="AV36" s="2798">
        <v>0.54414375465846998</v>
      </c>
      <c r="AW36" s="2795">
        <v>127739</v>
      </c>
      <c r="AX36" s="2796">
        <v>25079687.75</v>
      </c>
      <c r="AY36" s="2796">
        <v>13311119.789999999</v>
      </c>
      <c r="AZ36" s="2806">
        <v>11470849.094033388</v>
      </c>
      <c r="BA36" s="2806">
        <v>89.799114554156432</v>
      </c>
      <c r="BB36" s="2806">
        <v>196.33540069986458</v>
      </c>
      <c r="BC36" s="2798">
        <v>0.5307530110696852</v>
      </c>
      <c r="BD36" s="2805">
        <v>138480</v>
      </c>
      <c r="BE36" s="2800">
        <v>27190748.169999998</v>
      </c>
      <c r="BF36" s="2800">
        <v>14401311.789999999</v>
      </c>
      <c r="BG36" s="2800">
        <v>13656952.601707686</v>
      </c>
      <c r="BH36" s="2800">
        <v>98.620397181597966</v>
      </c>
      <c r="BI36" s="2800">
        <v>196.35144547949162</v>
      </c>
      <c r="BJ36" s="2798">
        <v>0.52964014450654961</v>
      </c>
      <c r="BK36" s="2805">
        <v>179520</v>
      </c>
      <c r="BL36" s="2800">
        <v>35246956.799999997</v>
      </c>
      <c r="BM36" s="2800">
        <v>18263369.739999998</v>
      </c>
      <c r="BN36" s="2800">
        <v>18224835.264216814</v>
      </c>
      <c r="BO36" s="2800">
        <v>101.51980427928261</v>
      </c>
      <c r="BP36" s="2800">
        <v>196.33999999999997</v>
      </c>
      <c r="BQ36" s="2798">
        <v>0.51815451312948524</v>
      </c>
      <c r="BR36" s="2805">
        <v>172560</v>
      </c>
      <c r="BS36" s="2800">
        <v>33860954.619999997</v>
      </c>
      <c r="BT36" s="2800">
        <v>16828584.800000001</v>
      </c>
      <c r="BU36" s="2800">
        <v>17350014.187898755</v>
      </c>
      <c r="BV36" s="2800">
        <v>100.54482028221346</v>
      </c>
      <c r="BW36" s="2800">
        <v>196.2271361845155</v>
      </c>
      <c r="BX36" s="2798">
        <v>0.49699085536295495</v>
      </c>
      <c r="BY36" s="2805">
        <v>210360</v>
      </c>
      <c r="BZ36" s="2800">
        <v>41302082.399999999</v>
      </c>
      <c r="CA36" s="2800">
        <v>20555853.370000001</v>
      </c>
      <c r="CB36" s="2800">
        <v>21435011.769129477</v>
      </c>
      <c r="CC36" s="2800">
        <v>101.89680437882429</v>
      </c>
      <c r="CD36" s="2800">
        <v>196.34</v>
      </c>
      <c r="CE36" s="2798">
        <v>0.4976953261320306</v>
      </c>
      <c r="CF36" s="2805">
        <v>107820</v>
      </c>
      <c r="CG36" s="2800">
        <v>20772375.670000002</v>
      </c>
      <c r="CH36" s="2800">
        <v>10466484.59</v>
      </c>
      <c r="CI36" s="2800">
        <v>11332860.999306951</v>
      </c>
      <c r="CJ36" s="2800">
        <v>105.10907994163375</v>
      </c>
      <c r="CK36" s="2800">
        <v>192.6579082730477</v>
      </c>
      <c r="CL36" s="2798">
        <v>0.50386555472882022</v>
      </c>
      <c r="CM36" s="2807">
        <v>1292051</v>
      </c>
      <c r="CN36" s="2800">
        <v>253265811.88999999</v>
      </c>
      <c r="CO36" s="2800">
        <v>131613098.03999999</v>
      </c>
      <c r="CP36" s="2800">
        <v>128241561.14911607</v>
      </c>
      <c r="CQ36" s="2798">
        <f t="shared" si="0"/>
        <v>0.50635164767053031</v>
      </c>
      <c r="CR36" s="2810"/>
      <c r="CS36" s="2809"/>
      <c r="CT36" s="2810"/>
      <c r="CU36" s="2810"/>
      <c r="CV36" s="2808">
        <v>0</v>
      </c>
      <c r="CW36" s="2808">
        <v>0</v>
      </c>
      <c r="CX36" s="2808">
        <v>0</v>
      </c>
      <c r="CY36" s="2808">
        <v>-1.5181344867030377E-2</v>
      </c>
      <c r="CZ36" s="2808">
        <v>1.778388666587194E-3</v>
      </c>
      <c r="DA36" s="2808">
        <v>-7.7143730885852357E-2</v>
      </c>
      <c r="DB36" s="2808">
        <v>9.8233514564573632E-2</v>
      </c>
      <c r="DC36" s="2808">
        <v>2.9399669647909965E-2</v>
      </c>
      <c r="DD36" s="2808">
        <v>-9.603879794595982E-3</v>
      </c>
      <c r="DE36" s="2808">
        <v>1.3446581264116908E-2</v>
      </c>
      <c r="DF36" s="2808">
        <v>3.1524791993153389E-2</v>
      </c>
      <c r="DG36" s="2811"/>
      <c r="DH36" s="2808">
        <v>0</v>
      </c>
      <c r="DI36" s="2808">
        <v>0</v>
      </c>
      <c r="DJ36" s="2808">
        <v>0</v>
      </c>
      <c r="DK36" s="2808">
        <v>0</v>
      </c>
      <c r="DL36" s="2808">
        <v>0</v>
      </c>
      <c r="DM36" s="2808">
        <v>-2.3425181498559766E-5</v>
      </c>
      <c r="DN36" s="2808">
        <v>8.1721276804058718E-5</v>
      </c>
      <c r="DO36" s="2808">
        <v>-5.8290782956493814E-5</v>
      </c>
      <c r="DP36" s="2808">
        <v>-5.748386242461212E-4</v>
      </c>
      <c r="DQ36" s="2808">
        <v>5.7516925374878625E-4</v>
      </c>
      <c r="DR36" s="2808">
        <v>-1.8753650437772773E-2</v>
      </c>
      <c r="DT36" s="2193">
        <v>175.24181489292667</v>
      </c>
      <c r="DU36" s="2188">
        <v>196.34</v>
      </c>
      <c r="DV36" s="2813">
        <v>0.10745739587997012</v>
      </c>
      <c r="DW36" s="2810">
        <v>-21.098185107073334</v>
      </c>
      <c r="DX36" s="2793">
        <v>-3787546.1904218048</v>
      </c>
      <c r="DZ36" s="2193">
        <v>70.080890983925585</v>
      </c>
      <c r="EA36" s="2188">
        <v>101.51980427928261</v>
      </c>
      <c r="EB36" s="2793">
        <v>-31.438913295357025</v>
      </c>
      <c r="EC36" s="2793">
        <v>-5643913.7147824932</v>
      </c>
      <c r="EE36" s="2815"/>
      <c r="EF36" s="2193">
        <v>196.34</v>
      </c>
      <c r="EG36" s="2193">
        <v>190.44980000000001</v>
      </c>
      <c r="EH36" s="2812">
        <v>3.0927835051546282E-2</v>
      </c>
    </row>
    <row r="37" spans="3:138" ht="13.75" customHeight="1">
      <c r="C37" s="2178" t="s">
        <v>372</v>
      </c>
      <c r="D37" s="2179" t="s">
        <v>273</v>
      </c>
      <c r="E37" s="2178">
        <v>48</v>
      </c>
      <c r="F37" s="2178">
        <v>20</v>
      </c>
      <c r="G37" s="2795">
        <v>0</v>
      </c>
      <c r="H37" s="2796">
        <v>0</v>
      </c>
      <c r="I37" s="2796">
        <v>0</v>
      </c>
      <c r="J37" s="2797">
        <v>0</v>
      </c>
      <c r="K37" s="2797">
        <v>0</v>
      </c>
      <c r="L37" s="2797">
        <v>0</v>
      </c>
      <c r="M37" s="2798" t="s">
        <v>220</v>
      </c>
      <c r="N37" s="2799">
        <v>0</v>
      </c>
      <c r="O37" s="2800">
        <v>0</v>
      </c>
      <c r="P37" s="2800">
        <v>0</v>
      </c>
      <c r="Q37" s="2801">
        <v>0</v>
      </c>
      <c r="R37" s="2802">
        <v>0</v>
      </c>
      <c r="S37" s="2802">
        <v>0</v>
      </c>
      <c r="T37" s="2798" t="s">
        <v>220</v>
      </c>
      <c r="U37" s="2803">
        <v>0</v>
      </c>
      <c r="V37" s="2796">
        <v>0</v>
      </c>
      <c r="W37" s="2796">
        <v>0</v>
      </c>
      <c r="X37" s="2804">
        <v>0</v>
      </c>
      <c r="Y37" s="2804">
        <v>0</v>
      </c>
      <c r="Z37" s="2804">
        <v>0</v>
      </c>
      <c r="AA37" s="2798" t="s">
        <v>220</v>
      </c>
      <c r="AB37" s="2805">
        <v>21024</v>
      </c>
      <c r="AC37" s="2800">
        <v>7817774.4000000004</v>
      </c>
      <c r="AD37" s="2800">
        <v>4719322.82</v>
      </c>
      <c r="AE37" s="2800">
        <v>3334016.6102122008</v>
      </c>
      <c r="AF37" s="2796">
        <v>158.58145977036725</v>
      </c>
      <c r="AG37" s="2796">
        <v>371.85</v>
      </c>
      <c r="AH37" s="2798">
        <v>0.60366577219214712</v>
      </c>
      <c r="AI37" s="2795">
        <v>76032</v>
      </c>
      <c r="AJ37" s="2796">
        <v>28272499.199999999</v>
      </c>
      <c r="AK37" s="2796">
        <v>15322429.74</v>
      </c>
      <c r="AL37" s="2800">
        <v>14184054.019452147</v>
      </c>
      <c r="AM37" s="2800">
        <v>186.5537407861446</v>
      </c>
      <c r="AN37" s="2800">
        <v>371.84999999999997</v>
      </c>
      <c r="AO37" s="2798">
        <v>0.54195526301403174</v>
      </c>
      <c r="AP37" s="2805">
        <v>40224</v>
      </c>
      <c r="AQ37" s="2800">
        <v>14957294.4</v>
      </c>
      <c r="AR37" s="2800">
        <v>7717003.6100000003</v>
      </c>
      <c r="AS37" s="2800">
        <v>7871496.394343351</v>
      </c>
      <c r="AT37" s="2796">
        <v>195.69153724998387</v>
      </c>
      <c r="AU37" s="2796">
        <v>371.85</v>
      </c>
      <c r="AV37" s="2798">
        <v>0.51593579718535187</v>
      </c>
      <c r="AW37" s="2795">
        <v>37776</v>
      </c>
      <c r="AX37" s="2796">
        <v>14047005.6</v>
      </c>
      <c r="AY37" s="2796">
        <v>7164118.2400000002</v>
      </c>
      <c r="AZ37" s="2800">
        <v>6708765.4594968958</v>
      </c>
      <c r="BA37" s="2806">
        <v>177.59332537846504</v>
      </c>
      <c r="BB37" s="2806">
        <v>371.84999999999997</v>
      </c>
      <c r="BC37" s="2798">
        <v>0.51001034982145954</v>
      </c>
      <c r="BD37" s="2805">
        <v>52400</v>
      </c>
      <c r="BE37" s="2800">
        <v>19484940</v>
      </c>
      <c r="BF37" s="2800">
        <v>9854692.0999999996</v>
      </c>
      <c r="BG37" s="2800">
        <v>10283474.205217088</v>
      </c>
      <c r="BH37" s="2800">
        <v>196.24950773315052</v>
      </c>
      <c r="BI37" s="2800">
        <v>371.85</v>
      </c>
      <c r="BJ37" s="2798">
        <v>0.50575942753736991</v>
      </c>
      <c r="BK37" s="2805">
        <v>59568</v>
      </c>
      <c r="BL37" s="2800">
        <v>22150360.800000001</v>
      </c>
      <c r="BM37" s="2800">
        <v>11121315.369999999</v>
      </c>
      <c r="BN37" s="2800">
        <v>11835104.997148542</v>
      </c>
      <c r="BO37" s="2800">
        <v>198.68226224060808</v>
      </c>
      <c r="BP37" s="2800">
        <v>371.85</v>
      </c>
      <c r="BQ37" s="2798">
        <v>0.50208280896264224</v>
      </c>
      <c r="BR37" s="2805">
        <v>64032</v>
      </c>
      <c r="BS37" s="2800">
        <v>23810299.199999999</v>
      </c>
      <c r="BT37" s="2800">
        <v>11658022.77</v>
      </c>
      <c r="BU37" s="2800">
        <v>12378909.729178701</v>
      </c>
      <c r="BV37" s="2800">
        <v>193.32380261710864</v>
      </c>
      <c r="BW37" s="2800">
        <v>371.84999999999997</v>
      </c>
      <c r="BX37" s="2798">
        <v>0.48962101114630258</v>
      </c>
      <c r="BY37" s="2805">
        <v>72192</v>
      </c>
      <c r="BZ37" s="2800">
        <v>26844595.199999999</v>
      </c>
      <c r="CA37" s="2800">
        <v>13182184.390000001</v>
      </c>
      <c r="CB37" s="2800">
        <v>14116008.074698854</v>
      </c>
      <c r="CC37" s="2800">
        <v>195.53424305600143</v>
      </c>
      <c r="CD37" s="2800">
        <v>371.84999999999997</v>
      </c>
      <c r="CE37" s="2798">
        <v>0.49105543562079867</v>
      </c>
      <c r="CF37" s="2805">
        <v>55776</v>
      </c>
      <c r="CG37" s="2800">
        <v>20578060.030000001</v>
      </c>
      <c r="CH37" s="2800">
        <v>10161888.32</v>
      </c>
      <c r="CI37" s="2800">
        <v>11454130.964320591</v>
      </c>
      <c r="CJ37" s="2800">
        <v>205.35949089788781</v>
      </c>
      <c r="CK37" s="2800">
        <v>368.94112216724039</v>
      </c>
      <c r="CL37" s="2798">
        <v>0.49382149265700243</v>
      </c>
      <c r="CM37" s="2807">
        <v>479024</v>
      </c>
      <c r="CN37" s="2800">
        <v>177962828.82999998</v>
      </c>
      <c r="CO37" s="2800">
        <v>90900977.360000014</v>
      </c>
      <c r="CP37" s="2800">
        <v>92165960.454068363</v>
      </c>
      <c r="CQ37" s="2798">
        <f t="shared" si="0"/>
        <v>0.51789444492428482</v>
      </c>
      <c r="CR37" s="2810"/>
      <c r="CS37" s="2809"/>
      <c r="CT37" s="2810"/>
      <c r="CU37" s="2810"/>
      <c r="CV37" s="2808">
        <v>0</v>
      </c>
      <c r="CW37" s="2808">
        <v>0</v>
      </c>
      <c r="CX37" s="2808">
        <v>0</v>
      </c>
      <c r="CY37" s="2808">
        <v>0.17639061373430676</v>
      </c>
      <c r="CZ37" s="2808">
        <v>4.8982113279166795E-2</v>
      </c>
      <c r="DA37" s="2808">
        <v>-9.2483365023595665E-2</v>
      </c>
      <c r="DB37" s="2808">
        <v>0.10505001984127338</v>
      </c>
      <c r="DC37" s="2808">
        <v>1.2396232406175045E-2</v>
      </c>
      <c r="DD37" s="2808">
        <v>-2.6969995021549731E-2</v>
      </c>
      <c r="DE37" s="2808">
        <v>1.1433876268566401E-2</v>
      </c>
      <c r="DF37" s="2808">
        <v>5.0248220916846886E-2</v>
      </c>
      <c r="DG37" s="2811"/>
      <c r="DH37" s="2808">
        <v>0</v>
      </c>
      <c r="DI37" s="2808">
        <v>0</v>
      </c>
      <c r="DJ37" s="2808">
        <v>0</v>
      </c>
      <c r="DK37" s="2808">
        <v>-1.1102230246251565E-16</v>
      </c>
      <c r="DL37" s="2808">
        <v>2.2204460492503131E-16</v>
      </c>
      <c r="DM37" s="2808">
        <v>-1.1102230246251565E-16</v>
      </c>
      <c r="DN37" s="2808">
        <v>2.2204460492503131E-16</v>
      </c>
      <c r="DO37" s="2808">
        <v>0</v>
      </c>
      <c r="DP37" s="2808">
        <v>-1.1102230246251565E-16</v>
      </c>
      <c r="DQ37" s="2808">
        <v>0</v>
      </c>
      <c r="DR37" s="2808">
        <v>-7.822718388488803E-3</v>
      </c>
      <c r="DT37" s="2193">
        <v>332.00770784081953</v>
      </c>
      <c r="DU37" s="2188">
        <v>371.85</v>
      </c>
      <c r="DV37" s="2813">
        <v>0.10714614000048538</v>
      </c>
      <c r="DW37" s="2810">
        <v>-39.842292159180488</v>
      </c>
      <c r="DX37" s="2793">
        <v>-2373325.6593380631</v>
      </c>
      <c r="DZ37" s="2193">
        <v>139.05257879960959</v>
      </c>
      <c r="EA37" s="2188">
        <v>198.68226224060808</v>
      </c>
      <c r="EB37" s="2793">
        <v>-59.629683440998491</v>
      </c>
      <c r="EC37" s="2793">
        <v>-3552020.9832133981</v>
      </c>
      <c r="EF37" s="2193">
        <v>371.84999999999997</v>
      </c>
      <c r="EG37" s="2193">
        <v>360.69450000000001</v>
      </c>
      <c r="EH37" s="2812">
        <v>3.0927835051546282E-2</v>
      </c>
    </row>
    <row r="38" spans="3:138" ht="14" thickBot="1">
      <c r="C38" s="2178"/>
      <c r="D38" s="2179"/>
      <c r="E38" s="2178">
        <v>48</v>
      </c>
      <c r="F38" s="2178">
        <v>20</v>
      </c>
      <c r="G38" s="2816"/>
      <c r="H38" s="2817"/>
      <c r="I38" s="2817"/>
      <c r="J38" s="2818"/>
      <c r="K38" s="2818"/>
      <c r="L38" s="2818"/>
      <c r="M38" s="2818"/>
      <c r="N38" s="2819"/>
      <c r="O38" s="2820"/>
      <c r="P38" s="2821"/>
      <c r="Q38" s="2822"/>
      <c r="R38" s="2822"/>
      <c r="S38" s="2822"/>
      <c r="T38" s="2822"/>
      <c r="U38" s="2823"/>
      <c r="V38" s="2824"/>
      <c r="W38" s="2825"/>
      <c r="X38" s="2818"/>
      <c r="Y38" s="2818"/>
      <c r="Z38" s="2818"/>
      <c r="AA38" s="2818"/>
      <c r="AB38" s="2826"/>
      <c r="AC38" s="2820"/>
      <c r="AD38" s="2820"/>
      <c r="AE38" s="2820"/>
      <c r="AF38" s="2820"/>
      <c r="AG38" s="2820"/>
      <c r="AH38" s="2822"/>
      <c r="AI38" s="2816"/>
      <c r="AJ38" s="2817"/>
      <c r="AK38" s="2817"/>
      <c r="AL38" s="2820"/>
      <c r="AM38" s="2820"/>
      <c r="AN38" s="2820"/>
      <c r="AO38" s="2818"/>
      <c r="AP38" s="2826"/>
      <c r="AQ38" s="2820"/>
      <c r="AR38" s="2820"/>
      <c r="AS38" s="2820"/>
      <c r="AT38" s="2820"/>
      <c r="AU38" s="2820"/>
      <c r="AV38" s="2822"/>
      <c r="AW38" s="2816"/>
      <c r="AX38" s="2817"/>
      <c r="AY38" s="2817"/>
      <c r="AZ38" s="2820"/>
      <c r="BA38" s="2820"/>
      <c r="BB38" s="2820"/>
      <c r="BC38" s="2818"/>
      <c r="BD38" s="2826"/>
      <c r="BE38" s="2820"/>
      <c r="BF38" s="2820"/>
      <c r="BG38" s="2820"/>
      <c r="BH38" s="2820"/>
      <c r="BI38" s="2820"/>
      <c r="BJ38" s="2822"/>
      <c r="BK38" s="2826"/>
      <c r="BL38" s="2820"/>
      <c r="BM38" s="2820"/>
      <c r="BN38" s="2820"/>
      <c r="BO38" s="2820"/>
      <c r="BP38" s="2820"/>
      <c r="BQ38" s="2822"/>
      <c r="BR38" s="2826"/>
      <c r="BS38" s="2820"/>
      <c r="BT38" s="2820"/>
      <c r="BU38" s="2820"/>
      <c r="BV38" s="2820"/>
      <c r="BW38" s="2820"/>
      <c r="BX38" s="2822"/>
      <c r="BY38" s="2826"/>
      <c r="BZ38" s="2820"/>
      <c r="CA38" s="2820"/>
      <c r="CB38" s="2820"/>
      <c r="CC38" s="2820"/>
      <c r="CD38" s="2820"/>
      <c r="CE38" s="2822"/>
      <c r="CF38" s="2826"/>
      <c r="CG38" s="2820"/>
      <c r="CH38" s="2820"/>
      <c r="CI38" s="2820"/>
      <c r="CJ38" s="2820"/>
      <c r="CK38" s="2820"/>
      <c r="CL38" s="2822"/>
      <c r="CM38" s="2827"/>
      <c r="CN38" s="2820"/>
      <c r="CO38" s="2820"/>
      <c r="CP38" s="2820"/>
      <c r="CQ38" s="2822"/>
      <c r="CR38" s="2811"/>
      <c r="CS38" s="2811"/>
      <c r="CT38" s="2811"/>
      <c r="CU38" s="2811"/>
      <c r="CV38" s="2811"/>
      <c r="CW38" s="2811"/>
      <c r="CX38" s="2811"/>
      <c r="CY38" s="2811"/>
      <c r="CZ38" s="2811"/>
      <c r="DA38" s="2811"/>
      <c r="DB38" s="2811"/>
      <c r="DC38" s="2811"/>
      <c r="DD38" s="2811"/>
      <c r="DE38" s="2811"/>
      <c r="DF38" s="2811"/>
      <c r="DG38" s="2811"/>
      <c r="DH38" s="2811"/>
      <c r="DI38" s="2811"/>
      <c r="DJ38" s="2811"/>
      <c r="DK38" s="2811"/>
      <c r="DL38" s="2811"/>
      <c r="DM38" s="2815"/>
    </row>
    <row r="39" spans="3:138" ht="15" thickBot="1">
      <c r="C39" s="2828"/>
      <c r="D39" s="2829" t="s">
        <v>373</v>
      </c>
      <c r="E39" s="2830" t="s">
        <v>374</v>
      </c>
      <c r="F39" s="2831"/>
      <c r="G39" s="2832">
        <v>1375744</v>
      </c>
      <c r="H39" s="2833">
        <v>192415103.66999999</v>
      </c>
      <c r="I39" s="2833">
        <v>98369595.689999998</v>
      </c>
      <c r="J39" s="2834">
        <v>98354006.300000012</v>
      </c>
      <c r="K39" s="2834">
        <v>1647.3579155151176</v>
      </c>
      <c r="L39" s="2834">
        <v>3112.8361989199861</v>
      </c>
      <c r="M39" s="2835">
        <v>0.51123635210418827</v>
      </c>
      <c r="N39" s="2836">
        <v>1296784</v>
      </c>
      <c r="O39" s="2833">
        <v>161157694.26999998</v>
      </c>
      <c r="P39" s="2837">
        <v>84974139.910000011</v>
      </c>
      <c r="Q39" s="2838">
        <v>83128507.437999994</v>
      </c>
      <c r="R39" s="2838">
        <v>1650.4436665096757</v>
      </c>
      <c r="S39" s="2838">
        <v>3112.6167760350463</v>
      </c>
      <c r="T39" s="2835">
        <v>0.5272732418697692</v>
      </c>
      <c r="U39" s="2839">
        <v>1003063</v>
      </c>
      <c r="V39" s="2838">
        <v>134618429.07999998</v>
      </c>
      <c r="W39" s="2839">
        <v>72343281.870000005</v>
      </c>
      <c r="X39" s="2834">
        <v>73734834.335567251</v>
      </c>
      <c r="Y39" s="2834">
        <v>1834.3858006656487</v>
      </c>
      <c r="Z39" s="2834">
        <v>3089.380592653471</v>
      </c>
      <c r="AA39" s="2835">
        <v>0.53739508300909089</v>
      </c>
      <c r="AB39" s="2840">
        <v>1325380</v>
      </c>
      <c r="AC39" s="2833">
        <v>179001662.72</v>
      </c>
      <c r="AD39" s="2833">
        <v>91317466.270000011</v>
      </c>
      <c r="AE39" s="2833">
        <v>94350536.023999989</v>
      </c>
      <c r="AF39" s="2833">
        <v>1914.3976184643541</v>
      </c>
      <c r="AG39" s="2833">
        <v>3575.3874347129172</v>
      </c>
      <c r="AH39" s="2835">
        <v>0.51014870410919955</v>
      </c>
      <c r="AI39" s="2840">
        <v>1453138</v>
      </c>
      <c r="AJ39" s="2833">
        <v>196096753.59</v>
      </c>
      <c r="AK39" s="2833">
        <v>98013305.400000006</v>
      </c>
      <c r="AL39" s="2841">
        <v>107429611.23399997</v>
      </c>
      <c r="AM39" s="2841">
        <v>1317.1480598575356</v>
      </c>
      <c r="AN39" s="2841">
        <v>2385.4125095571744</v>
      </c>
      <c r="AO39" s="2835">
        <v>0.49982115259759313</v>
      </c>
      <c r="AP39" s="2840">
        <v>946856</v>
      </c>
      <c r="AQ39" s="2833">
        <v>115948117.82000002</v>
      </c>
      <c r="AR39" s="2833">
        <v>56191483.840000004</v>
      </c>
      <c r="AS39" s="2833">
        <v>64966193.010000005</v>
      </c>
      <c r="AT39" s="2833">
        <v>1359.9800760104627</v>
      </c>
      <c r="AU39" s="2833">
        <v>2385.4124985377834</v>
      </c>
      <c r="AV39" s="2835">
        <v>0.48462609740015522</v>
      </c>
      <c r="AW39" s="2840">
        <v>1260366</v>
      </c>
      <c r="AX39" s="2833">
        <v>157525418.95000002</v>
      </c>
      <c r="AY39" s="2833">
        <v>72977653.439999998</v>
      </c>
      <c r="AZ39" s="2841">
        <v>82408893.138000026</v>
      </c>
      <c r="BA39" s="2841">
        <v>1281.8742867396641</v>
      </c>
      <c r="BB39" s="2841">
        <v>2476.0962000090594</v>
      </c>
      <c r="BC39" s="2835">
        <v>0.46327541247907272</v>
      </c>
      <c r="BD39" s="2840">
        <v>1067117</v>
      </c>
      <c r="BE39" s="2833">
        <v>145761408.63</v>
      </c>
      <c r="BF39" s="2833">
        <v>68903776.359999999</v>
      </c>
      <c r="BG39" s="2833">
        <v>82070938.061999992</v>
      </c>
      <c r="BH39" s="2833">
        <v>1343.368197130324</v>
      </c>
      <c r="BI39" s="2833">
        <v>2385.4239492305378</v>
      </c>
      <c r="BJ39" s="2835">
        <v>0.47271618055575321</v>
      </c>
      <c r="BK39" s="2840">
        <v>1258456</v>
      </c>
      <c r="BL39" s="2833">
        <v>173568165.13999999</v>
      </c>
      <c r="BM39" s="2833">
        <v>80364276.030000001</v>
      </c>
      <c r="BN39" s="2833">
        <v>100015710.40399998</v>
      </c>
      <c r="BO39" s="2833">
        <v>1379.6192407018048</v>
      </c>
      <c r="BP39" s="2833">
        <v>2385.4125064697391</v>
      </c>
      <c r="BQ39" s="2835">
        <v>0.46301276484186038</v>
      </c>
      <c r="BR39" s="2840">
        <v>1343494</v>
      </c>
      <c r="BS39" s="2833">
        <v>180707464.22</v>
      </c>
      <c r="BT39" s="2833">
        <v>81770943.409999996</v>
      </c>
      <c r="BU39" s="2833">
        <v>100781632.73199998</v>
      </c>
      <c r="BV39" s="2833">
        <v>1386.3187568087576</v>
      </c>
      <c r="BW39" s="2833">
        <v>2475.9879369847736</v>
      </c>
      <c r="BX39" s="2835">
        <v>0.45250451475789072</v>
      </c>
      <c r="BY39" s="2840">
        <v>1568874</v>
      </c>
      <c r="BZ39" s="2833">
        <v>210364536.44</v>
      </c>
      <c r="CA39" s="2833">
        <v>94073285.080000013</v>
      </c>
      <c r="CB39" s="2833">
        <v>120152165.38599999</v>
      </c>
      <c r="CC39" s="2833">
        <v>1406.7947857307222</v>
      </c>
      <c r="CD39" s="2833">
        <v>2476.1008137891868</v>
      </c>
      <c r="CE39" s="2835">
        <v>0.44719174948402729</v>
      </c>
      <c r="CF39" s="2840">
        <v>1001840</v>
      </c>
      <c r="CG39" s="2833">
        <v>138477699.22</v>
      </c>
      <c r="CH39" s="2833">
        <v>61754084.169999994</v>
      </c>
      <c r="CI39" s="2833">
        <v>84369033.010000005</v>
      </c>
      <c r="CJ39" s="2833">
        <v>1389.4465029247433</v>
      </c>
      <c r="CK39" s="2833">
        <v>2363.5314799553348</v>
      </c>
      <c r="CL39" s="2835">
        <v>0.44594966928134089</v>
      </c>
      <c r="CM39" s="2842">
        <v>14901112</v>
      </c>
      <c r="CN39" s="2833">
        <v>1985642453.75</v>
      </c>
      <c r="CO39" s="2833">
        <v>961053291.47000003</v>
      </c>
      <c r="CP39" s="2833">
        <v>1091762061.0735672</v>
      </c>
      <c r="CQ39" s="2835">
        <f>+CP39/CN39</f>
        <v>0.54982812188151586</v>
      </c>
      <c r="CR39" s="2808"/>
      <c r="CS39" s="2808"/>
      <c r="CT39" s="2808"/>
      <c r="CU39" s="2808"/>
      <c r="CV39" s="2808">
        <v>6.428680679233989E-2</v>
      </c>
      <c r="CW39" s="2808">
        <v>2.0607871120195842</v>
      </c>
      <c r="CX39" s="2808">
        <v>-1.5080212744106467</v>
      </c>
      <c r="CY39" s="2808">
        <v>0.70099226803827086</v>
      </c>
      <c r="CZ39" s="2808">
        <v>0.56230149239048866</v>
      </c>
      <c r="DA39" s="2808">
        <v>-1.3167640268976106</v>
      </c>
      <c r="DB39" s="2808">
        <v>1.2260831944988999</v>
      </c>
      <c r="DC39" s="2808">
        <v>0.43433844410346245</v>
      </c>
      <c r="DD39" s="2808">
        <v>-0.57261115465294887</v>
      </c>
      <c r="DE39" s="2808">
        <v>0.22663201224631968</v>
      </c>
      <c r="DF39" s="2808">
        <v>-0.63838989234696575</v>
      </c>
      <c r="DH39" s="2808">
        <v>1.1425462751265547E-3</v>
      </c>
      <c r="DI39" s="2808">
        <v>1.0117682174417442E-2</v>
      </c>
      <c r="DJ39" s="2808">
        <v>4.5267145926723984E-2</v>
      </c>
      <c r="DK39" s="2808">
        <v>0.30857967989606117</v>
      </c>
      <c r="DL39" s="2808">
        <v>-7.1091452835680968E-8</v>
      </c>
      <c r="DM39" s="2808">
        <v>-2.3425325185622015E-5</v>
      </c>
      <c r="DN39" s="2808">
        <v>8.1759787931900973E-5</v>
      </c>
      <c r="DO39" s="2808">
        <v>-5.8263322559315434E-5</v>
      </c>
      <c r="DP39" s="2808">
        <v>-5.7488295391661115E-4</v>
      </c>
      <c r="DQ39" s="2808">
        <v>5.7527732201356763E-4</v>
      </c>
      <c r="DR39" s="2808">
        <v>-1.1259294215920228</v>
      </c>
      <c r="DW39" s="2793">
        <v>-106.59261667651745</v>
      </c>
      <c r="DX39" s="2793">
        <v>-8248277.4418601282</v>
      </c>
      <c r="EB39" s="2793">
        <v>-167.28118092060811</v>
      </c>
      <c r="EC39" s="2793">
        <v>-13237136.501389494</v>
      </c>
    </row>
    <row r="40" spans="3:138" s="2193" customFormat="1">
      <c r="G40" s="2843"/>
      <c r="H40" s="2793">
        <v>192415103.66999999</v>
      </c>
      <c r="I40" s="2793"/>
      <c r="N40" s="2844"/>
      <c r="O40" s="2793">
        <v>161157694.27000001</v>
      </c>
      <c r="P40" s="2811"/>
      <c r="U40" s="2845"/>
      <c r="V40" s="2793">
        <v>134618429.07999998</v>
      </c>
      <c r="W40" s="2845"/>
      <c r="AB40" s="2197"/>
      <c r="AC40" s="2793">
        <v>179001662.72</v>
      </c>
      <c r="AD40" s="2793"/>
      <c r="AE40" s="2793"/>
      <c r="AF40" s="2793"/>
      <c r="AG40" s="2793"/>
      <c r="AI40" s="2197"/>
      <c r="AJ40" s="2793">
        <v>196096753.58000001</v>
      </c>
      <c r="AK40" s="2793"/>
      <c r="AL40" s="2793"/>
      <c r="AM40" s="2793"/>
      <c r="AN40" s="2793"/>
      <c r="AP40" s="2197"/>
      <c r="AQ40" s="2793">
        <v>115948117.81</v>
      </c>
      <c r="AR40" s="2793"/>
      <c r="AS40" s="2793"/>
      <c r="AT40" s="2793"/>
      <c r="AU40" s="2793"/>
      <c r="AW40" s="2197"/>
      <c r="AX40" s="2793">
        <v>157525418.94999999</v>
      </c>
      <c r="AY40" s="2793"/>
      <c r="AZ40" s="2793"/>
      <c r="BA40" s="2793"/>
      <c r="BB40" s="2793"/>
      <c r="BD40" s="2197"/>
      <c r="BE40" s="2793">
        <v>145761408.63</v>
      </c>
      <c r="BF40" s="2793"/>
      <c r="BG40" s="2793"/>
      <c r="BH40" s="2793"/>
      <c r="BI40" s="2793"/>
      <c r="BK40" s="2197"/>
      <c r="BL40" s="2793">
        <v>173568165.13999999</v>
      </c>
      <c r="BM40" s="2793"/>
      <c r="BN40" s="2793"/>
      <c r="BO40" s="2793"/>
      <c r="BP40" s="2793"/>
      <c r="BR40" s="2197"/>
      <c r="BS40" s="2793">
        <v>180707464.22</v>
      </c>
      <c r="BT40" s="2793"/>
      <c r="BU40" s="2793"/>
      <c r="BV40" s="2793"/>
      <c r="BW40" s="2793"/>
      <c r="BY40" s="2197"/>
      <c r="BZ40" s="2793">
        <v>210364536.44</v>
      </c>
      <c r="CA40" s="2793"/>
      <c r="CB40" s="2793"/>
      <c r="CC40" s="2793"/>
      <c r="CD40" s="2793"/>
      <c r="CF40" s="2197"/>
      <c r="CG40" s="2793">
        <v>138477699.22</v>
      </c>
      <c r="CH40" s="2793"/>
      <c r="CI40" s="2793"/>
      <c r="CJ40" s="2793"/>
      <c r="CK40" s="2793"/>
      <c r="CM40" s="2845"/>
      <c r="DX40" s="2846"/>
    </row>
    <row r="41" spans="3:138" s="2193" customFormat="1" ht="15">
      <c r="G41" s="2843"/>
      <c r="H41" s="2793">
        <v>0</v>
      </c>
      <c r="I41" s="2793"/>
      <c r="J41" s="2194"/>
      <c r="K41" s="2194"/>
      <c r="L41" s="2194"/>
      <c r="M41" s="2194"/>
      <c r="N41" s="2844"/>
      <c r="O41" s="2793">
        <v>0</v>
      </c>
      <c r="P41" s="2811"/>
      <c r="U41" s="2845"/>
      <c r="V41" s="2793">
        <v>0</v>
      </c>
      <c r="W41" s="2845"/>
      <c r="X41" s="2194"/>
      <c r="Y41" s="2194"/>
      <c r="Z41" s="2194"/>
      <c r="AA41" s="2194"/>
      <c r="AB41" s="2197"/>
      <c r="AC41" s="2793">
        <v>0</v>
      </c>
      <c r="AD41" s="2793"/>
      <c r="AE41" s="2793"/>
      <c r="AF41" s="2793"/>
      <c r="AG41" s="2793"/>
      <c r="AI41" s="2197"/>
      <c r="AJ41" s="2793">
        <v>9.9999904632568359E-3</v>
      </c>
      <c r="AK41" s="2793"/>
      <c r="AL41" s="2847"/>
      <c r="AM41" s="2847"/>
      <c r="AN41" s="2847"/>
      <c r="AO41" s="2194"/>
      <c r="AP41" s="2197"/>
      <c r="AQ41" s="2793">
        <v>1.0000020265579224E-2</v>
      </c>
      <c r="AR41" s="2793"/>
      <c r="AS41" s="2793"/>
      <c r="AT41" s="2793"/>
      <c r="AU41" s="2793"/>
      <c r="AW41" s="2197"/>
      <c r="AX41" s="2793">
        <v>0</v>
      </c>
      <c r="AY41" s="2793"/>
      <c r="AZ41" s="2847"/>
      <c r="BA41" s="2847"/>
      <c r="BB41" s="2847"/>
      <c r="BC41" s="2194"/>
      <c r="BD41" s="2197"/>
      <c r="BE41" s="2793">
        <v>0</v>
      </c>
      <c r="BF41" s="2793"/>
      <c r="BG41" s="2761"/>
      <c r="BH41" s="2761"/>
      <c r="BI41" s="2761"/>
      <c r="BK41" s="2197"/>
      <c r="BL41" s="2793">
        <v>0</v>
      </c>
      <c r="BM41" s="2793"/>
      <c r="BN41" s="2793"/>
      <c r="BO41" s="2793"/>
      <c r="BP41" s="2793"/>
      <c r="BR41" s="2197"/>
      <c r="BS41" s="2793">
        <v>0</v>
      </c>
      <c r="BT41" s="2793"/>
      <c r="BU41" s="2793"/>
      <c r="BV41" s="2793"/>
      <c r="BW41" s="2793"/>
      <c r="BY41" s="2197"/>
      <c r="BZ41" s="2793">
        <v>0</v>
      </c>
      <c r="CA41" s="2793"/>
      <c r="CB41" s="2793"/>
      <c r="CC41" s="2793"/>
      <c r="CD41" s="2793"/>
      <c r="CF41" s="2197"/>
      <c r="CG41" s="2793">
        <v>0</v>
      </c>
      <c r="CH41" s="2793"/>
      <c r="CI41" s="2793"/>
      <c r="CJ41" s="2793"/>
      <c r="CK41" s="2793"/>
      <c r="CM41" s="2845"/>
      <c r="DX41" s="2793"/>
    </row>
    <row r="42" spans="3:138" s="2193" customFormat="1" ht="15">
      <c r="G42" s="2843"/>
      <c r="H42" s="2793"/>
      <c r="I42" s="2793"/>
      <c r="J42" s="2194"/>
      <c r="K42" s="2194"/>
      <c r="L42" s="2194"/>
      <c r="M42" s="2194"/>
      <c r="N42" s="2844"/>
      <c r="O42" s="2793"/>
      <c r="P42" s="2811"/>
      <c r="U42" s="2845"/>
      <c r="V42" s="2793"/>
      <c r="W42" s="2845"/>
      <c r="X42" s="2194"/>
      <c r="Y42" s="2194"/>
      <c r="Z42" s="2194"/>
      <c r="AA42" s="2194"/>
      <c r="AB42" s="2197"/>
      <c r="AC42" s="2793"/>
      <c r="AD42" s="2793"/>
      <c r="AE42" s="2793"/>
      <c r="AF42" s="2793"/>
      <c r="AG42" s="2793"/>
      <c r="AI42" s="2197"/>
      <c r="AJ42" s="2793"/>
      <c r="AK42" s="2793"/>
      <c r="AL42" s="2847"/>
      <c r="AM42" s="2847"/>
      <c r="AN42" s="2847"/>
      <c r="AO42" s="2194"/>
      <c r="AP42" s="2197"/>
      <c r="AQ42" s="2793"/>
      <c r="AR42" s="2793"/>
      <c r="AS42" s="2793"/>
      <c r="AT42" s="2793"/>
      <c r="AU42" s="2793"/>
      <c r="AW42" s="2197"/>
      <c r="AX42" s="2793"/>
      <c r="AY42" s="2793"/>
      <c r="AZ42" s="2847"/>
      <c r="BA42" s="2847"/>
      <c r="BB42" s="2847"/>
      <c r="BC42" s="2194"/>
      <c r="BD42" s="2197"/>
      <c r="BE42" s="2793"/>
      <c r="BF42" s="2793"/>
      <c r="BG42" s="2761"/>
      <c r="BH42" s="2761"/>
      <c r="BI42" s="2761"/>
      <c r="BK42" s="2197"/>
      <c r="BL42" s="2793"/>
      <c r="BM42" s="2793"/>
      <c r="BN42" s="2793"/>
      <c r="BO42" s="2793"/>
      <c r="BP42" s="2793"/>
      <c r="BR42" s="2197"/>
      <c r="BS42" s="2793"/>
      <c r="BT42" s="2793"/>
      <c r="BU42" s="2793"/>
      <c r="BV42" s="2793"/>
      <c r="BW42" s="2793"/>
      <c r="BY42" s="2197"/>
      <c r="BZ42" s="2793"/>
      <c r="CA42" s="2793"/>
      <c r="CB42" s="2793"/>
      <c r="CC42" s="2793"/>
      <c r="CD42" s="2793"/>
      <c r="CF42" s="2197"/>
      <c r="CG42" s="2793"/>
      <c r="CH42" s="2793"/>
      <c r="CI42" s="2793"/>
      <c r="CJ42" s="2793"/>
      <c r="CK42" s="2793"/>
      <c r="CM42" s="2845"/>
      <c r="DX42" s="2793"/>
    </row>
    <row r="43" spans="3:138" ht="14" thickBot="1">
      <c r="J43" s="2193"/>
      <c r="K43" s="2193"/>
      <c r="L43" s="2193"/>
      <c r="M43" s="2193"/>
      <c r="X43" s="2193"/>
      <c r="Y43" s="2193"/>
      <c r="Z43" s="2193"/>
      <c r="AA43" s="2193"/>
      <c r="AO43" s="2193"/>
      <c r="BC43" s="2193"/>
      <c r="CM43" s="3009"/>
      <c r="CN43" s="3010"/>
      <c r="CO43" s="3010"/>
      <c r="CP43" s="3010"/>
    </row>
    <row r="44" spans="3:138" ht="13.75" customHeight="1" thickBot="1">
      <c r="C44" s="2967" t="s">
        <v>291</v>
      </c>
      <c r="D44" s="2968" t="s">
        <v>292</v>
      </c>
      <c r="E44" s="2969" t="s">
        <v>293</v>
      </c>
      <c r="F44" s="2992" t="s">
        <v>329</v>
      </c>
      <c r="G44" s="2994" t="s">
        <v>330</v>
      </c>
      <c r="H44" s="2996" t="s">
        <v>331</v>
      </c>
      <c r="I44" s="2996" t="s">
        <v>332</v>
      </c>
      <c r="J44" s="2992" t="s">
        <v>120</v>
      </c>
      <c r="K44" s="2998" t="s">
        <v>333</v>
      </c>
      <c r="L44" s="2998" t="s">
        <v>334</v>
      </c>
      <c r="M44" s="2998" t="s">
        <v>200</v>
      </c>
      <c r="N44" s="3002" t="s">
        <v>330</v>
      </c>
      <c r="O44" s="2996" t="s">
        <v>331</v>
      </c>
      <c r="P44" s="3000" t="s">
        <v>332</v>
      </c>
      <c r="Q44" s="2992" t="s">
        <v>120</v>
      </c>
      <c r="R44" s="2998" t="s">
        <v>333</v>
      </c>
      <c r="S44" s="2998" t="s">
        <v>334</v>
      </c>
      <c r="T44" s="2998" t="s">
        <v>200</v>
      </c>
      <c r="U44" s="3000" t="s">
        <v>330</v>
      </c>
      <c r="V44" s="2996" t="s">
        <v>331</v>
      </c>
      <c r="W44" s="3000" t="s">
        <v>332</v>
      </c>
      <c r="X44" s="2992" t="s">
        <v>120</v>
      </c>
      <c r="Y44" s="2998" t="s">
        <v>333</v>
      </c>
      <c r="Z44" s="2998" t="s">
        <v>334</v>
      </c>
      <c r="AA44" s="3006" t="s">
        <v>200</v>
      </c>
      <c r="AB44" s="2994" t="s">
        <v>330</v>
      </c>
      <c r="AC44" s="2996" t="s">
        <v>331</v>
      </c>
      <c r="AD44" s="2996" t="s">
        <v>332</v>
      </c>
      <c r="AE44" s="2996" t="s">
        <v>120</v>
      </c>
      <c r="AF44" s="3004" t="s">
        <v>333</v>
      </c>
      <c r="AG44" s="3004" t="s">
        <v>334</v>
      </c>
      <c r="AH44" s="2998" t="s">
        <v>200</v>
      </c>
      <c r="AI44" s="2994" t="s">
        <v>330</v>
      </c>
      <c r="AJ44" s="2996" t="s">
        <v>331</v>
      </c>
      <c r="AK44" s="2996" t="s">
        <v>332</v>
      </c>
      <c r="AL44" s="2996" t="s">
        <v>120</v>
      </c>
      <c r="AM44" s="3004" t="s">
        <v>333</v>
      </c>
      <c r="AN44" s="3004" t="s">
        <v>334</v>
      </c>
      <c r="AO44" s="2998" t="s">
        <v>200</v>
      </c>
      <c r="AP44" s="2994" t="s">
        <v>330</v>
      </c>
      <c r="AQ44" s="2996" t="s">
        <v>331</v>
      </c>
      <c r="AR44" s="2996" t="s">
        <v>332</v>
      </c>
      <c r="AS44" s="2996" t="s">
        <v>120</v>
      </c>
      <c r="AT44" s="3004" t="s">
        <v>333</v>
      </c>
      <c r="AU44" s="3004" t="s">
        <v>334</v>
      </c>
      <c r="AV44" s="2998" t="s">
        <v>200</v>
      </c>
      <c r="AW44" s="2994" t="s">
        <v>330</v>
      </c>
      <c r="AX44" s="2996" t="s">
        <v>331</v>
      </c>
      <c r="AY44" s="2996" t="s">
        <v>332</v>
      </c>
      <c r="AZ44" s="2996" t="s">
        <v>120</v>
      </c>
      <c r="BA44" s="3004" t="s">
        <v>333</v>
      </c>
      <c r="BB44" s="3004" t="s">
        <v>334</v>
      </c>
      <c r="BC44" s="2998" t="s">
        <v>200</v>
      </c>
      <c r="BD44" s="2994" t="s">
        <v>330</v>
      </c>
      <c r="BE44" s="2996" t="s">
        <v>331</v>
      </c>
      <c r="BF44" s="2996" t="s">
        <v>332</v>
      </c>
      <c r="BG44" s="2996" t="s">
        <v>120</v>
      </c>
      <c r="BH44" s="3004" t="s">
        <v>333</v>
      </c>
      <c r="BI44" s="3004" t="s">
        <v>334</v>
      </c>
      <c r="BJ44" s="3006" t="s">
        <v>200</v>
      </c>
      <c r="BK44" s="2994" t="s">
        <v>330</v>
      </c>
      <c r="BL44" s="2996" t="s">
        <v>331</v>
      </c>
      <c r="BM44" s="2996" t="s">
        <v>332</v>
      </c>
      <c r="BN44" s="2996" t="s">
        <v>120</v>
      </c>
      <c r="BO44" s="3004" t="s">
        <v>333</v>
      </c>
      <c r="BP44" s="3004" t="s">
        <v>334</v>
      </c>
      <c r="BQ44" s="2998" t="s">
        <v>200</v>
      </c>
      <c r="BR44" s="2994" t="s">
        <v>330</v>
      </c>
      <c r="BS44" s="2996" t="s">
        <v>331</v>
      </c>
      <c r="BT44" s="2996" t="s">
        <v>332</v>
      </c>
      <c r="BU44" s="2996" t="s">
        <v>120</v>
      </c>
      <c r="BV44" s="3004" t="s">
        <v>333</v>
      </c>
      <c r="BW44" s="3004" t="s">
        <v>334</v>
      </c>
      <c r="BX44" s="2998" t="s">
        <v>200</v>
      </c>
      <c r="BY44" s="2994" t="s">
        <v>330</v>
      </c>
      <c r="BZ44" s="2996" t="s">
        <v>331</v>
      </c>
      <c r="CA44" s="2996" t="s">
        <v>332</v>
      </c>
      <c r="CB44" s="2996" t="s">
        <v>120</v>
      </c>
      <c r="CC44" s="3004" t="s">
        <v>333</v>
      </c>
      <c r="CD44" s="3004" t="s">
        <v>334</v>
      </c>
      <c r="CE44" s="2998" t="s">
        <v>200</v>
      </c>
      <c r="CF44" s="2994" t="s">
        <v>330</v>
      </c>
      <c r="CG44" s="2996" t="s">
        <v>331</v>
      </c>
      <c r="CH44" s="2996" t="s">
        <v>332</v>
      </c>
      <c r="CI44" s="2996" t="s">
        <v>120</v>
      </c>
      <c r="CJ44" s="3004" t="s">
        <v>333</v>
      </c>
      <c r="CK44" s="3004" t="s">
        <v>334</v>
      </c>
      <c r="CL44" s="2998" t="s">
        <v>200</v>
      </c>
      <c r="CM44" s="3011" t="s">
        <v>330</v>
      </c>
      <c r="CN44" s="2996" t="s">
        <v>331</v>
      </c>
      <c r="CO44" s="2996" t="s">
        <v>332</v>
      </c>
      <c r="CP44" s="2996" t="s">
        <v>120</v>
      </c>
      <c r="CQ44" s="2998" t="s">
        <v>200</v>
      </c>
    </row>
    <row r="45" spans="3:138" ht="15" customHeight="1">
      <c r="C45" s="2967"/>
      <c r="D45" s="2968"/>
      <c r="E45" s="2970"/>
      <c r="F45" s="2993"/>
      <c r="G45" s="2995"/>
      <c r="H45" s="2997"/>
      <c r="I45" s="2997"/>
      <c r="J45" s="2993"/>
      <c r="K45" s="2970"/>
      <c r="L45" s="2970"/>
      <c r="M45" s="2970"/>
      <c r="N45" s="3003"/>
      <c r="O45" s="2997"/>
      <c r="P45" s="3001"/>
      <c r="Q45" s="2993"/>
      <c r="R45" s="2970"/>
      <c r="S45" s="2970"/>
      <c r="T45" s="2970"/>
      <c r="U45" s="3001"/>
      <c r="V45" s="2997"/>
      <c r="W45" s="3001"/>
      <c r="X45" s="2993"/>
      <c r="Y45" s="2970"/>
      <c r="Z45" s="2970"/>
      <c r="AA45" s="3007"/>
      <c r="AB45" s="2995"/>
      <c r="AC45" s="2997"/>
      <c r="AD45" s="2997"/>
      <c r="AE45" s="2997"/>
      <c r="AF45" s="3005"/>
      <c r="AG45" s="3005"/>
      <c r="AH45" s="2970"/>
      <c r="AI45" s="2995"/>
      <c r="AJ45" s="2997"/>
      <c r="AK45" s="2997"/>
      <c r="AL45" s="2997"/>
      <c r="AM45" s="3005"/>
      <c r="AN45" s="3005"/>
      <c r="AO45" s="2970"/>
      <c r="AP45" s="2995"/>
      <c r="AQ45" s="2997"/>
      <c r="AR45" s="2997"/>
      <c r="AS45" s="2997"/>
      <c r="AT45" s="3005"/>
      <c r="AU45" s="3005"/>
      <c r="AV45" s="2970"/>
      <c r="AW45" s="2995"/>
      <c r="AX45" s="2997"/>
      <c r="AY45" s="2997"/>
      <c r="AZ45" s="2997"/>
      <c r="BA45" s="3005"/>
      <c r="BB45" s="3005"/>
      <c r="BC45" s="2970"/>
      <c r="BD45" s="2995"/>
      <c r="BE45" s="2997"/>
      <c r="BF45" s="2997"/>
      <c r="BG45" s="2997"/>
      <c r="BH45" s="3005"/>
      <c r="BI45" s="3005"/>
      <c r="BJ45" s="3007"/>
      <c r="BK45" s="2995"/>
      <c r="BL45" s="2997"/>
      <c r="BM45" s="2997"/>
      <c r="BN45" s="2997"/>
      <c r="BO45" s="3005"/>
      <c r="BP45" s="3005"/>
      <c r="BQ45" s="2970"/>
      <c r="BR45" s="2995"/>
      <c r="BS45" s="2997"/>
      <c r="BT45" s="2997"/>
      <c r="BU45" s="2997"/>
      <c r="BV45" s="3005"/>
      <c r="BW45" s="3005"/>
      <c r="BX45" s="2970"/>
      <c r="BY45" s="2995"/>
      <c r="BZ45" s="2997"/>
      <c r="CA45" s="2997"/>
      <c r="CB45" s="2997"/>
      <c r="CC45" s="3005"/>
      <c r="CD45" s="3005"/>
      <c r="CE45" s="2970"/>
      <c r="CF45" s="2995"/>
      <c r="CG45" s="2997"/>
      <c r="CH45" s="2997"/>
      <c r="CI45" s="2997"/>
      <c r="CJ45" s="3005"/>
      <c r="CK45" s="3005"/>
      <c r="CL45" s="2970"/>
      <c r="CM45" s="3012"/>
      <c r="CN45" s="2997"/>
      <c r="CO45" s="2997"/>
      <c r="CP45" s="2997"/>
      <c r="CQ45" s="2970"/>
    </row>
    <row r="46" spans="3:138">
      <c r="C46" s="2178" t="s">
        <v>375</v>
      </c>
      <c r="D46" s="2179" t="s">
        <v>376</v>
      </c>
      <c r="E46" s="2178"/>
      <c r="F46" s="2178"/>
      <c r="G46" s="2180">
        <v>0</v>
      </c>
      <c r="H46" s="2796">
        <v>0</v>
      </c>
      <c r="I46" s="2796">
        <v>0</v>
      </c>
      <c r="J46" s="2804">
        <v>0</v>
      </c>
      <c r="K46" s="2804"/>
      <c r="L46" s="2804"/>
      <c r="M46" s="2804"/>
      <c r="N46" s="2799">
        <v>2592</v>
      </c>
      <c r="O46" s="2800">
        <v>69024.960000000006</v>
      </c>
      <c r="P46" s="2848">
        <v>32433.87</v>
      </c>
      <c r="Q46" s="2801">
        <v>36591.090000000011</v>
      </c>
      <c r="R46" s="2801"/>
      <c r="S46" s="2801"/>
      <c r="T46" s="2801"/>
      <c r="U46" s="2849">
        <v>2172</v>
      </c>
      <c r="V46" s="2802">
        <v>57840.36</v>
      </c>
      <c r="W46" s="2803">
        <v>28184.89</v>
      </c>
      <c r="X46" s="2850">
        <v>29655.47</v>
      </c>
      <c r="Y46" s="2181"/>
      <c r="Z46" s="2181"/>
      <c r="AA46" s="2181"/>
      <c r="AB46" s="2805">
        <v>0</v>
      </c>
      <c r="AC46" s="2800">
        <v>0</v>
      </c>
      <c r="AD46" s="2800">
        <v>0</v>
      </c>
      <c r="AE46" s="2800">
        <v>0</v>
      </c>
      <c r="AF46" s="2800"/>
      <c r="AG46" s="2800"/>
      <c r="AH46" s="2801"/>
      <c r="AI46" s="2180">
        <v>3468</v>
      </c>
      <c r="AJ46" s="2796">
        <v>92352.84</v>
      </c>
      <c r="AK46" s="2796">
        <v>48732.63</v>
      </c>
      <c r="AL46" s="2851">
        <v>43620.21</v>
      </c>
      <c r="AM46" s="2806"/>
      <c r="AN46" s="2806"/>
      <c r="AO46" s="2181"/>
      <c r="AP46" s="2852">
        <v>2160</v>
      </c>
      <c r="AQ46" s="2806">
        <v>57520.800000000003</v>
      </c>
      <c r="AR46" s="2806">
        <v>28351.3</v>
      </c>
      <c r="AS46" s="2800">
        <v>29169.500000000004</v>
      </c>
      <c r="AT46" s="2800"/>
      <c r="AU46" s="2800"/>
      <c r="AV46" s="2801"/>
      <c r="AW46" s="2180">
        <v>1296</v>
      </c>
      <c r="AX46" s="2796">
        <v>34512.480000000003</v>
      </c>
      <c r="AY46" s="2796">
        <v>16795.3</v>
      </c>
      <c r="AZ46" s="2806">
        <v>17717.180000000004</v>
      </c>
      <c r="BA46" s="2806"/>
      <c r="BB46" s="2806"/>
      <c r="BC46" s="2181"/>
      <c r="BD46" s="2852">
        <v>900</v>
      </c>
      <c r="BE46" s="2806">
        <v>23967</v>
      </c>
      <c r="BF46" s="2806">
        <v>10308.92</v>
      </c>
      <c r="BG46" s="2800">
        <v>13658.08</v>
      </c>
      <c r="BH46" s="2800"/>
      <c r="BI46" s="2800"/>
      <c r="BJ46" s="2801"/>
      <c r="BK46" s="2805">
        <v>900</v>
      </c>
      <c r="BL46" s="2800">
        <v>23967</v>
      </c>
      <c r="BM46" s="2800">
        <v>10308.92</v>
      </c>
      <c r="BN46" s="2800">
        <v>13658.08</v>
      </c>
      <c r="BO46" s="2800"/>
      <c r="BP46" s="2800"/>
      <c r="BQ46" s="2801"/>
      <c r="BR46" s="2805">
        <v>1296</v>
      </c>
      <c r="BS46" s="2800">
        <v>34512.480000000003</v>
      </c>
      <c r="BT46" s="2800">
        <v>14844.84</v>
      </c>
      <c r="BU46" s="2800">
        <v>19667.640000000003</v>
      </c>
      <c r="BV46" s="2800">
        <v>15.17564814814815</v>
      </c>
      <c r="BW46" s="2800">
        <v>26.630000000000003</v>
      </c>
      <c r="BX46" s="2801"/>
      <c r="BY46" s="2805">
        <v>1296</v>
      </c>
      <c r="BZ46" s="2800">
        <v>34512.480000000003</v>
      </c>
      <c r="CA46" s="2800">
        <v>14844.83</v>
      </c>
      <c r="CB46" s="2800">
        <v>19667.650000000001</v>
      </c>
      <c r="CC46" s="2800">
        <v>15.175655864197532</v>
      </c>
      <c r="CD46" s="2800">
        <v>26.630000000000003</v>
      </c>
      <c r="CE46" s="2801"/>
      <c r="CF46" s="2805">
        <v>1296</v>
      </c>
      <c r="CG46" s="2800">
        <v>34512.480000000003</v>
      </c>
      <c r="CH46" s="2800">
        <v>14844.83</v>
      </c>
      <c r="CI46" s="2800">
        <v>19667.650000000001</v>
      </c>
      <c r="CJ46" s="2800">
        <v>15.175655864197532</v>
      </c>
      <c r="CK46" s="2800">
        <v>26.630000000000003</v>
      </c>
      <c r="CL46" s="2801"/>
      <c r="CM46" s="2807">
        <v>17376</v>
      </c>
      <c r="CN46" s="2800">
        <v>462722.87999999995</v>
      </c>
      <c r="CO46" s="2800">
        <v>219650.32999999996</v>
      </c>
      <c r="CP46" s="2800">
        <v>243072.55</v>
      </c>
      <c r="CQ46" s="2801"/>
    </row>
    <row r="47" spans="3:138">
      <c r="C47" s="2178" t="s">
        <v>377</v>
      </c>
      <c r="D47" s="2179" t="s">
        <v>378</v>
      </c>
      <c r="E47" s="2178"/>
      <c r="F47" s="2178"/>
      <c r="G47" s="2180">
        <v>0</v>
      </c>
      <c r="H47" s="2796">
        <v>0</v>
      </c>
      <c r="I47" s="2796">
        <v>0</v>
      </c>
      <c r="J47" s="2804">
        <v>0</v>
      </c>
      <c r="K47" s="2804"/>
      <c r="L47" s="2804"/>
      <c r="M47" s="2804"/>
      <c r="N47" s="2799">
        <v>6912</v>
      </c>
      <c r="O47" s="2800">
        <v>180334.07999999999</v>
      </c>
      <c r="P47" s="2848">
        <v>114200.21</v>
      </c>
      <c r="Q47" s="2801">
        <v>66133.869999999981</v>
      </c>
      <c r="R47" s="2801"/>
      <c r="S47" s="2801"/>
      <c r="T47" s="2801"/>
      <c r="U47" s="2849">
        <v>5652</v>
      </c>
      <c r="V47" s="2802">
        <v>147460.68</v>
      </c>
      <c r="W47" s="2803">
        <v>90415.95</v>
      </c>
      <c r="X47" s="2850">
        <v>57044.729999999996</v>
      </c>
      <c r="Y47" s="2181"/>
      <c r="Z47" s="2181"/>
      <c r="AA47" s="2181"/>
      <c r="AB47" s="2805">
        <v>0</v>
      </c>
      <c r="AC47" s="2800">
        <v>0</v>
      </c>
      <c r="AD47" s="2800">
        <v>0</v>
      </c>
      <c r="AE47" s="2800">
        <v>0</v>
      </c>
      <c r="AF47" s="2800"/>
      <c r="AG47" s="2800"/>
      <c r="AH47" s="2801"/>
      <c r="AI47" s="2180">
        <v>6072</v>
      </c>
      <c r="AJ47" s="2796">
        <v>158418.48000000001</v>
      </c>
      <c r="AK47" s="2796">
        <v>81312.600000000006</v>
      </c>
      <c r="AL47" s="2851">
        <v>77105.88</v>
      </c>
      <c r="AM47" s="2806"/>
      <c r="AN47" s="2806"/>
      <c r="AO47" s="2181"/>
      <c r="AP47" s="2852">
        <v>3888</v>
      </c>
      <c r="AQ47" s="2806">
        <v>101437.92</v>
      </c>
      <c r="AR47" s="2806">
        <v>46065.36</v>
      </c>
      <c r="AS47" s="2800">
        <v>55372.56</v>
      </c>
      <c r="AT47" s="2800"/>
      <c r="AU47" s="2800"/>
      <c r="AV47" s="2801"/>
      <c r="AW47" s="2180">
        <v>3024</v>
      </c>
      <c r="AX47" s="2796">
        <v>78896.160000000003</v>
      </c>
      <c r="AY47" s="2796">
        <v>36760.69</v>
      </c>
      <c r="AZ47" s="2806">
        <v>42135.47</v>
      </c>
      <c r="BA47" s="2806"/>
      <c r="BB47" s="2806"/>
      <c r="BC47" s="2181"/>
      <c r="BD47" s="2852">
        <v>3096</v>
      </c>
      <c r="BE47" s="2806">
        <v>80774.64</v>
      </c>
      <c r="BF47" s="2806">
        <v>36719.93</v>
      </c>
      <c r="BG47" s="2800">
        <v>44054.71</v>
      </c>
      <c r="BH47" s="2800"/>
      <c r="BI47" s="2800"/>
      <c r="BJ47" s="2801"/>
      <c r="BK47" s="2805">
        <v>3528</v>
      </c>
      <c r="BL47" s="2800">
        <v>92045.52</v>
      </c>
      <c r="BM47" s="2800">
        <v>41824.86</v>
      </c>
      <c r="BN47" s="2800">
        <v>50220.66</v>
      </c>
      <c r="BO47" s="2800"/>
      <c r="BP47" s="2800"/>
      <c r="BQ47" s="2801"/>
      <c r="BR47" s="2805">
        <v>2160</v>
      </c>
      <c r="BS47" s="2800">
        <v>56354.400000000001</v>
      </c>
      <c r="BT47" s="2800">
        <v>24984.2</v>
      </c>
      <c r="BU47" s="2800">
        <v>31370.2</v>
      </c>
      <c r="BV47" s="2800">
        <v>14.523240740740741</v>
      </c>
      <c r="BW47" s="2800">
        <v>26.09</v>
      </c>
      <c r="BX47" s="2801"/>
      <c r="BY47" s="2805">
        <v>3024</v>
      </c>
      <c r="BZ47" s="2800">
        <v>78896.160000000003</v>
      </c>
      <c r="CA47" s="2800">
        <v>37898.81</v>
      </c>
      <c r="CB47" s="2800">
        <v>40997.350000000006</v>
      </c>
      <c r="CC47" s="2800">
        <v>13.557324735449738</v>
      </c>
      <c r="CD47" s="2800">
        <v>26.09</v>
      </c>
      <c r="CE47" s="2801"/>
      <c r="CF47" s="2805">
        <v>3456</v>
      </c>
      <c r="CG47" s="2800">
        <v>90167.039999999994</v>
      </c>
      <c r="CH47" s="2800">
        <v>50695.94</v>
      </c>
      <c r="CI47" s="2800">
        <v>39471.099999999991</v>
      </c>
      <c r="CJ47" s="2800">
        <v>11.421035879629628</v>
      </c>
      <c r="CK47" s="2800">
        <v>26.09</v>
      </c>
      <c r="CL47" s="2801"/>
      <c r="CM47" s="2807">
        <v>40812</v>
      </c>
      <c r="CN47" s="2800">
        <v>1064785.08</v>
      </c>
      <c r="CO47" s="2800">
        <v>560878.55000000005</v>
      </c>
      <c r="CP47" s="2800">
        <v>503906.53</v>
      </c>
      <c r="CQ47" s="2801"/>
    </row>
    <row r="48" spans="3:138">
      <c r="C48" s="2178" t="s">
        <v>379</v>
      </c>
      <c r="D48" s="2179" t="s">
        <v>380</v>
      </c>
      <c r="E48" s="2178"/>
      <c r="F48" s="2178"/>
      <c r="G48" s="2180">
        <v>948</v>
      </c>
      <c r="H48" s="2796">
        <v>23226</v>
      </c>
      <c r="I48" s="2796">
        <v>8239.34</v>
      </c>
      <c r="J48" s="2804">
        <v>14986.66</v>
      </c>
      <c r="K48" s="2804"/>
      <c r="L48" s="2804"/>
      <c r="M48" s="2804"/>
      <c r="N48" s="2799">
        <v>-372</v>
      </c>
      <c r="O48" s="2800">
        <v>-9114</v>
      </c>
      <c r="P48" s="2848">
        <v>-1851.92</v>
      </c>
      <c r="Q48" s="2801">
        <v>-7262.08</v>
      </c>
      <c r="R48" s="2801"/>
      <c r="S48" s="2801"/>
      <c r="T48" s="2801"/>
      <c r="U48" s="2849">
        <v>300</v>
      </c>
      <c r="V48" s="2802">
        <v>7350</v>
      </c>
      <c r="W48" s="2803">
        <v>3702</v>
      </c>
      <c r="X48" s="2804">
        <v>3648</v>
      </c>
      <c r="Y48" s="2804"/>
      <c r="Z48" s="2804"/>
      <c r="AA48" s="2804"/>
      <c r="AB48" s="2805">
        <v>0</v>
      </c>
      <c r="AC48" s="2800">
        <v>0</v>
      </c>
      <c r="AD48" s="2800">
        <v>0</v>
      </c>
      <c r="AE48" s="2800">
        <v>0</v>
      </c>
      <c r="AF48" s="2800"/>
      <c r="AG48" s="2800"/>
      <c r="AH48" s="2801"/>
      <c r="AI48" s="2180">
        <v>1734</v>
      </c>
      <c r="AJ48" s="2796">
        <v>42483</v>
      </c>
      <c r="AK48" s="2796">
        <v>20339.169999999998</v>
      </c>
      <c r="AL48" s="2800">
        <v>22143.83</v>
      </c>
      <c r="AM48" s="2806"/>
      <c r="AN48" s="2806"/>
      <c r="AO48" s="2181"/>
      <c r="AP48" s="2852">
        <v>864</v>
      </c>
      <c r="AQ48" s="2806">
        <v>21168</v>
      </c>
      <c r="AR48" s="2806">
        <v>8462.1200000000008</v>
      </c>
      <c r="AS48" s="2800">
        <v>12705.88</v>
      </c>
      <c r="AT48" s="2800"/>
      <c r="AU48" s="2800"/>
      <c r="AV48" s="2801"/>
      <c r="AW48" s="2180">
        <v>576</v>
      </c>
      <c r="AX48" s="2796">
        <v>14112</v>
      </c>
      <c r="AY48" s="2796">
        <v>5482.72</v>
      </c>
      <c r="AZ48" s="2806">
        <v>8629.2799999999988</v>
      </c>
      <c r="BA48" s="2806"/>
      <c r="BB48" s="2806"/>
      <c r="BC48" s="2181"/>
      <c r="BD48" s="2852">
        <v>594</v>
      </c>
      <c r="BE48" s="2806">
        <v>14553</v>
      </c>
      <c r="BF48" s="2806">
        <v>5572.13</v>
      </c>
      <c r="BG48" s="2800">
        <v>8980.869999999999</v>
      </c>
      <c r="BH48" s="2800"/>
      <c r="BI48" s="2800"/>
      <c r="BJ48" s="2801"/>
      <c r="BK48" s="2805">
        <v>594</v>
      </c>
      <c r="BL48" s="2800">
        <v>14553</v>
      </c>
      <c r="BM48" s="2800">
        <v>6200.45</v>
      </c>
      <c r="BN48" s="2800">
        <v>8352.5499999999993</v>
      </c>
      <c r="BO48" s="2800"/>
      <c r="BP48" s="2800"/>
      <c r="BQ48" s="2801"/>
      <c r="BR48" s="2805">
        <v>576</v>
      </c>
      <c r="BS48" s="2800">
        <v>14112</v>
      </c>
      <c r="BT48" s="2800">
        <v>5916</v>
      </c>
      <c r="BU48" s="2800">
        <v>8196</v>
      </c>
      <c r="BV48" s="2800">
        <v>14.229166666666666</v>
      </c>
      <c r="BW48" s="2800">
        <v>24.5</v>
      </c>
      <c r="BX48" s="2801"/>
      <c r="BY48" s="2805">
        <v>576</v>
      </c>
      <c r="BZ48" s="2800">
        <v>14112</v>
      </c>
      <c r="CA48" s="2800">
        <v>5819.45</v>
      </c>
      <c r="CB48" s="2800">
        <v>8292.5499999999993</v>
      </c>
      <c r="CC48" s="2800">
        <v>14.396788194444444</v>
      </c>
      <c r="CD48" s="2800">
        <v>24.5</v>
      </c>
      <c r="CE48" s="2801"/>
      <c r="CF48" s="2805">
        <v>288</v>
      </c>
      <c r="CG48" s="2800">
        <v>7056</v>
      </c>
      <c r="CH48" s="2800">
        <v>2909.73</v>
      </c>
      <c r="CI48" s="2800">
        <v>4146.2700000000004</v>
      </c>
      <c r="CJ48" s="2800">
        <v>14.396770833333335</v>
      </c>
      <c r="CK48" s="2800">
        <v>24.5</v>
      </c>
      <c r="CL48" s="2801"/>
      <c r="CM48" s="2807">
        <v>6678</v>
      </c>
      <c r="CN48" s="2800">
        <v>163611</v>
      </c>
      <c r="CO48" s="2800">
        <v>70791.189999999988</v>
      </c>
      <c r="CP48" s="2800">
        <v>92819.810000000012</v>
      </c>
      <c r="CQ48" s="2801"/>
    </row>
    <row r="49" spans="1:128">
      <c r="C49" s="2178" t="s">
        <v>381</v>
      </c>
      <c r="D49" s="2179" t="s">
        <v>382</v>
      </c>
      <c r="E49" s="2178"/>
      <c r="F49" s="2178"/>
      <c r="G49" s="2180">
        <v>1656</v>
      </c>
      <c r="H49" s="2796">
        <v>72118.8</v>
      </c>
      <c r="I49" s="2796">
        <v>48398.87</v>
      </c>
      <c r="J49" s="2804">
        <v>23719.93</v>
      </c>
      <c r="K49" s="2804"/>
      <c r="L49" s="2804"/>
      <c r="M49" s="2804"/>
      <c r="N49" s="2799">
        <v>504</v>
      </c>
      <c r="O49" s="2800">
        <v>21949.200000000001</v>
      </c>
      <c r="P49" s="2848">
        <v>21439.78</v>
      </c>
      <c r="Q49" s="2801">
        <v>509.42000000000189</v>
      </c>
      <c r="R49" s="2801"/>
      <c r="S49" s="2801"/>
      <c r="T49" s="2801"/>
      <c r="U49" s="2849">
        <v>1320</v>
      </c>
      <c r="V49" s="2802">
        <v>57486</v>
      </c>
      <c r="W49" s="2803">
        <v>42416.67</v>
      </c>
      <c r="X49" s="2804">
        <v>15069.330000000002</v>
      </c>
      <c r="Y49" s="2804"/>
      <c r="Z49" s="2804"/>
      <c r="AA49" s="2804"/>
      <c r="AB49" s="2805">
        <v>0</v>
      </c>
      <c r="AC49" s="2800">
        <v>0</v>
      </c>
      <c r="AD49" s="2800">
        <v>0</v>
      </c>
      <c r="AE49" s="2800">
        <v>0</v>
      </c>
      <c r="AF49" s="2800"/>
      <c r="AG49" s="2800"/>
      <c r="AH49" s="2801"/>
      <c r="AI49" s="2180">
        <v>4320</v>
      </c>
      <c r="AJ49" s="2796">
        <v>188136</v>
      </c>
      <c r="AK49" s="2796">
        <v>128142.06</v>
      </c>
      <c r="AL49" s="2851">
        <v>59993.94</v>
      </c>
      <c r="AM49" s="2806"/>
      <c r="AN49" s="2806"/>
      <c r="AO49" s="2181"/>
      <c r="AP49" s="2852">
        <v>864</v>
      </c>
      <c r="AQ49" s="2806">
        <v>37627.199999999997</v>
      </c>
      <c r="AR49" s="2806">
        <v>24785.919999999998</v>
      </c>
      <c r="AS49" s="2800">
        <v>12841.279999999999</v>
      </c>
      <c r="AT49" s="2800"/>
      <c r="AU49" s="2800"/>
      <c r="AV49" s="2801"/>
      <c r="AW49" s="2180">
        <v>1296</v>
      </c>
      <c r="AX49" s="2796">
        <v>56440.800000000003</v>
      </c>
      <c r="AY49" s="2796">
        <v>37178.879999999997</v>
      </c>
      <c r="AZ49" s="2806">
        <v>19261.920000000006</v>
      </c>
      <c r="BA49" s="2806"/>
      <c r="BB49" s="2806"/>
      <c r="BC49" s="2181"/>
      <c r="BD49" s="2852">
        <v>900</v>
      </c>
      <c r="BE49" s="2806">
        <v>39195</v>
      </c>
      <c r="BF49" s="2806">
        <v>25818.67</v>
      </c>
      <c r="BG49" s="2800">
        <v>13376.330000000002</v>
      </c>
      <c r="BH49" s="2800"/>
      <c r="BI49" s="2800"/>
      <c r="BJ49" s="2801"/>
      <c r="BK49" s="2805">
        <v>1332</v>
      </c>
      <c r="BL49" s="2800">
        <v>58008.6</v>
      </c>
      <c r="BM49" s="2800">
        <v>38095.160000000003</v>
      </c>
      <c r="BN49" s="2800">
        <v>19913.439999999995</v>
      </c>
      <c r="BO49" s="2800"/>
      <c r="BP49" s="2800"/>
      <c r="BQ49" s="2801"/>
      <c r="BR49" s="2805">
        <v>864</v>
      </c>
      <c r="BS49" s="2800">
        <v>37627.199999999997</v>
      </c>
      <c r="BT49" s="2800">
        <v>24621.72</v>
      </c>
      <c r="BU49" s="2800">
        <v>13005.479999999996</v>
      </c>
      <c r="BV49" s="2800">
        <v>15.052638888888884</v>
      </c>
      <c r="BW49" s="2800">
        <v>43.55</v>
      </c>
      <c r="BX49" s="2801"/>
      <c r="BY49" s="2805">
        <v>864</v>
      </c>
      <c r="BZ49" s="2800">
        <v>37627.199999999997</v>
      </c>
      <c r="CA49" s="2800">
        <v>24626.720000000001</v>
      </c>
      <c r="CB49" s="2800">
        <v>13000.479999999996</v>
      </c>
      <c r="CC49" s="2800">
        <v>15.046851851851848</v>
      </c>
      <c r="CD49" s="2800">
        <v>43.55</v>
      </c>
      <c r="CE49" s="2801"/>
      <c r="CF49" s="2805">
        <v>1296</v>
      </c>
      <c r="CG49" s="2800">
        <v>56440.800000000003</v>
      </c>
      <c r="CH49" s="2800">
        <v>36940.07</v>
      </c>
      <c r="CI49" s="2800">
        <v>19500.730000000003</v>
      </c>
      <c r="CJ49" s="2800">
        <v>15.046859567901237</v>
      </c>
      <c r="CK49" s="2800">
        <v>43.550000000000004</v>
      </c>
      <c r="CL49" s="2801"/>
      <c r="CM49" s="2807">
        <v>15216</v>
      </c>
      <c r="CN49" s="2800">
        <v>662656.79999999993</v>
      </c>
      <c r="CO49" s="2800">
        <v>452464.51999999996</v>
      </c>
      <c r="CP49" s="2800">
        <v>210192.28</v>
      </c>
      <c r="CQ49" s="2801"/>
    </row>
    <row r="50" spans="1:128">
      <c r="C50" s="2178" t="s">
        <v>383</v>
      </c>
      <c r="D50" s="2179" t="s">
        <v>384</v>
      </c>
      <c r="E50" s="2178"/>
      <c r="F50" s="2178"/>
      <c r="G50" s="2180">
        <v>852</v>
      </c>
      <c r="H50" s="2796">
        <v>41713.919999999998</v>
      </c>
      <c r="I50" s="2796">
        <v>24777.22</v>
      </c>
      <c r="J50" s="2804">
        <v>16936.699999999997</v>
      </c>
      <c r="K50" s="2804"/>
      <c r="L50" s="2804"/>
      <c r="M50" s="2804"/>
      <c r="N50" s="2799">
        <v>444</v>
      </c>
      <c r="O50" s="2800">
        <v>21738.240000000002</v>
      </c>
      <c r="P50" s="2848">
        <v>27430.42</v>
      </c>
      <c r="Q50" s="2801">
        <v>-5692.1799999999967</v>
      </c>
      <c r="R50" s="2801"/>
      <c r="S50" s="2801"/>
      <c r="T50" s="2801"/>
      <c r="U50" s="2849">
        <v>456</v>
      </c>
      <c r="V50" s="2802">
        <v>22325.759999999998</v>
      </c>
      <c r="W50" s="2803">
        <v>18375.47</v>
      </c>
      <c r="X50" s="2804">
        <v>3950.2899999999972</v>
      </c>
      <c r="Y50" s="2804"/>
      <c r="Z50" s="2804"/>
      <c r="AA50" s="2804"/>
      <c r="AB50" s="2805">
        <v>0</v>
      </c>
      <c r="AC50" s="2800">
        <v>0</v>
      </c>
      <c r="AD50" s="2800">
        <v>0</v>
      </c>
      <c r="AE50" s="2800">
        <v>0</v>
      </c>
      <c r="AF50" s="2800"/>
      <c r="AG50" s="2800"/>
      <c r="AH50" s="2801"/>
      <c r="AI50" s="2180">
        <v>2160</v>
      </c>
      <c r="AJ50" s="2796">
        <v>105753.60000000001</v>
      </c>
      <c r="AK50" s="2796">
        <v>87041.67</v>
      </c>
      <c r="AL50" s="2851">
        <v>18711.930000000008</v>
      </c>
      <c r="AM50" s="2806"/>
      <c r="AN50" s="2806"/>
      <c r="AO50" s="2181"/>
      <c r="AP50" s="2852">
        <v>432</v>
      </c>
      <c r="AQ50" s="2806">
        <v>21150.720000000001</v>
      </c>
      <c r="AR50" s="2806">
        <v>17408.34</v>
      </c>
      <c r="AS50" s="2800">
        <v>3742.380000000001</v>
      </c>
      <c r="AT50" s="2800"/>
      <c r="AU50" s="2800"/>
      <c r="AV50" s="2801"/>
      <c r="AW50" s="2180">
        <v>852</v>
      </c>
      <c r="AX50" s="2796">
        <v>41713.919999999998</v>
      </c>
      <c r="AY50" s="2796">
        <v>29665.55</v>
      </c>
      <c r="AZ50" s="2806">
        <v>12048.369999999999</v>
      </c>
      <c r="BA50" s="2806"/>
      <c r="BB50" s="2806"/>
      <c r="BC50" s="2181"/>
      <c r="BD50" s="2852">
        <v>468</v>
      </c>
      <c r="BE50" s="2806">
        <v>22913.279999999999</v>
      </c>
      <c r="BF50" s="2806">
        <v>13802.51</v>
      </c>
      <c r="BG50" s="2800">
        <v>9110.7699999999986</v>
      </c>
      <c r="BH50" s="2800"/>
      <c r="BI50" s="2800"/>
      <c r="BJ50" s="2801"/>
      <c r="BK50" s="2805">
        <v>900</v>
      </c>
      <c r="BL50" s="2800">
        <v>44064</v>
      </c>
      <c r="BM50" s="2800">
        <v>26536.080000000002</v>
      </c>
      <c r="BN50" s="2800">
        <v>17527.919999999998</v>
      </c>
      <c r="BO50" s="2800"/>
      <c r="BP50" s="2800"/>
      <c r="BQ50" s="2801"/>
      <c r="BR50" s="2805">
        <v>432</v>
      </c>
      <c r="BS50" s="2800">
        <v>21150.720000000001</v>
      </c>
      <c r="BT50" s="2800">
        <v>12737.31</v>
      </c>
      <c r="BU50" s="2800">
        <v>8413.4100000000017</v>
      </c>
      <c r="BV50" s="2800">
        <v>19.475486111111113</v>
      </c>
      <c r="BW50" s="2800">
        <v>48.96</v>
      </c>
      <c r="BX50" s="2801"/>
      <c r="BY50" s="2805">
        <v>432</v>
      </c>
      <c r="BZ50" s="2800">
        <v>21150.720000000001</v>
      </c>
      <c r="CA50" s="2800">
        <v>12737.32</v>
      </c>
      <c r="CB50" s="2800">
        <v>8413.4000000000015</v>
      </c>
      <c r="CC50" s="2800">
        <v>19.475462962962965</v>
      </c>
      <c r="CD50" s="2800">
        <v>48.96</v>
      </c>
      <c r="CE50" s="2801"/>
      <c r="CF50" s="2805">
        <v>432</v>
      </c>
      <c r="CG50" s="2800">
        <v>21150.720000000001</v>
      </c>
      <c r="CH50" s="2800">
        <v>12737.31</v>
      </c>
      <c r="CI50" s="2800">
        <v>8413.4100000000017</v>
      </c>
      <c r="CJ50" s="2800">
        <v>19.475486111111113</v>
      </c>
      <c r="CK50" s="2800">
        <v>48.96</v>
      </c>
      <c r="CL50" s="2801"/>
      <c r="CM50" s="2807">
        <v>7860</v>
      </c>
      <c r="CN50" s="2800">
        <v>384825.59999999998</v>
      </c>
      <c r="CO50" s="2800">
        <v>283249.2</v>
      </c>
      <c r="CP50" s="2800">
        <v>101576.4</v>
      </c>
      <c r="CQ50" s="2801"/>
    </row>
    <row r="51" spans="1:128">
      <c r="C51" s="2178" t="s">
        <v>385</v>
      </c>
      <c r="D51" s="2179" t="s">
        <v>386</v>
      </c>
      <c r="E51" s="2178"/>
      <c r="F51" s="2178"/>
      <c r="G51" s="2180">
        <v>5616</v>
      </c>
      <c r="H51" s="2796">
        <v>330726.24</v>
      </c>
      <c r="I51" s="2796">
        <v>213600.97</v>
      </c>
      <c r="J51" s="2804">
        <v>117125.26999999999</v>
      </c>
      <c r="K51" s="2804"/>
      <c r="L51" s="2804"/>
      <c r="M51" s="2804"/>
      <c r="N51" s="2799">
        <v>2160</v>
      </c>
      <c r="O51" s="2800">
        <v>127202.4</v>
      </c>
      <c r="P51" s="2848">
        <v>123570.88</v>
      </c>
      <c r="Q51" s="2801">
        <v>3631.5199999999895</v>
      </c>
      <c r="R51" s="2801"/>
      <c r="S51" s="2801"/>
      <c r="T51" s="2801"/>
      <c r="U51" s="2849">
        <v>3612</v>
      </c>
      <c r="V51" s="2802">
        <v>212710.68</v>
      </c>
      <c r="W51" s="2803">
        <v>146307.4</v>
      </c>
      <c r="X51" s="2804">
        <v>66403.28</v>
      </c>
      <c r="Y51" s="2804"/>
      <c r="Z51" s="2804"/>
      <c r="AA51" s="2804"/>
      <c r="AB51" s="2805">
        <v>0</v>
      </c>
      <c r="AC51" s="2800">
        <v>0</v>
      </c>
      <c r="AD51" s="2800">
        <v>0</v>
      </c>
      <c r="AE51" s="2800">
        <v>0</v>
      </c>
      <c r="AF51" s="2800"/>
      <c r="AG51" s="2800"/>
      <c r="AH51" s="2801"/>
      <c r="AI51" s="2180">
        <v>12636</v>
      </c>
      <c r="AJ51" s="2796">
        <v>744134.04</v>
      </c>
      <c r="AK51" s="2796">
        <v>483178.79</v>
      </c>
      <c r="AL51" s="2851">
        <v>260955.25000000006</v>
      </c>
      <c r="AM51" s="2806"/>
      <c r="AN51" s="2806"/>
      <c r="AO51" s="2181"/>
      <c r="AP51" s="2852">
        <v>3240</v>
      </c>
      <c r="AQ51" s="2806">
        <v>190803.6</v>
      </c>
      <c r="AR51" s="2806">
        <v>121592.36</v>
      </c>
      <c r="AS51" s="2800">
        <v>69211.240000000005</v>
      </c>
      <c r="AT51" s="2800"/>
      <c r="AU51" s="2800"/>
      <c r="AV51" s="2801"/>
      <c r="AW51" s="2180">
        <v>2916</v>
      </c>
      <c r="AX51" s="2796">
        <v>172310.75999999998</v>
      </c>
      <c r="AY51" s="2796">
        <v>109513.22</v>
      </c>
      <c r="AZ51" s="2806">
        <v>62797.539999999979</v>
      </c>
      <c r="BA51" s="2806"/>
      <c r="BB51" s="2806"/>
      <c r="BC51" s="2181"/>
      <c r="BD51" s="2852">
        <v>3324</v>
      </c>
      <c r="BE51" s="2806">
        <v>195750.36</v>
      </c>
      <c r="BF51" s="2806">
        <v>120355.87</v>
      </c>
      <c r="BG51" s="2800">
        <v>75394.489999999991</v>
      </c>
      <c r="BH51" s="2800"/>
      <c r="BI51" s="2800"/>
      <c r="BJ51" s="2801"/>
      <c r="BK51" s="2805">
        <v>5268</v>
      </c>
      <c r="BL51" s="2800">
        <v>310232.52</v>
      </c>
      <c r="BM51" s="2800">
        <v>191553.81</v>
      </c>
      <c r="BN51" s="2800">
        <v>118678.71000000002</v>
      </c>
      <c r="BO51" s="2800"/>
      <c r="BP51" s="2800"/>
      <c r="BQ51" s="2801"/>
      <c r="BR51" s="2805">
        <v>3240</v>
      </c>
      <c r="BS51" s="2800">
        <v>190803.6</v>
      </c>
      <c r="BT51" s="2800">
        <v>117972.84</v>
      </c>
      <c r="BU51" s="2800">
        <v>72830.760000000009</v>
      </c>
      <c r="BV51" s="2800">
        <v>22.478629629629634</v>
      </c>
      <c r="BW51" s="2800">
        <v>58.89</v>
      </c>
      <c r="BX51" s="2801"/>
      <c r="BY51" s="2805">
        <v>4212</v>
      </c>
      <c r="BZ51" s="2800">
        <v>248044.68</v>
      </c>
      <c r="CA51" s="2800">
        <v>179222.31</v>
      </c>
      <c r="CB51" s="2800">
        <v>68822.37</v>
      </c>
      <c r="CC51" s="2800">
        <v>16.339594017094015</v>
      </c>
      <c r="CD51" s="2800">
        <v>58.89</v>
      </c>
      <c r="CE51" s="2801"/>
      <c r="CF51" s="2805">
        <v>3564</v>
      </c>
      <c r="CG51" s="2800">
        <v>209883.96</v>
      </c>
      <c r="CH51" s="2800">
        <v>133156.74</v>
      </c>
      <c r="CI51" s="2800">
        <v>76727.22</v>
      </c>
      <c r="CJ51" s="2800">
        <v>21.528400673400675</v>
      </c>
      <c r="CK51" s="2800">
        <v>58.89</v>
      </c>
      <c r="CL51" s="2801"/>
      <c r="CM51" s="2807">
        <v>49788</v>
      </c>
      <c r="CN51" s="2800">
        <v>2932602.8400000003</v>
      </c>
      <c r="CO51" s="2800">
        <v>1940025.1900000004</v>
      </c>
      <c r="CP51" s="2800">
        <v>992577.65</v>
      </c>
      <c r="CQ51" s="2801"/>
    </row>
    <row r="52" spans="1:128">
      <c r="C52" s="2178"/>
      <c r="D52" s="2179"/>
      <c r="E52" s="2178"/>
      <c r="F52" s="2178"/>
      <c r="G52" s="2180"/>
      <c r="H52" s="2800"/>
      <c r="I52" s="2800"/>
      <c r="J52" s="2804"/>
      <c r="K52" s="2804"/>
      <c r="L52" s="2804"/>
      <c r="M52" s="2804"/>
      <c r="N52" s="2799"/>
      <c r="O52" s="2800"/>
      <c r="P52" s="2848"/>
      <c r="Q52" s="2801"/>
      <c r="R52" s="2801"/>
      <c r="S52" s="2801"/>
      <c r="T52" s="2801"/>
      <c r="U52" s="2849"/>
      <c r="V52" s="2801"/>
      <c r="W52" s="2849"/>
      <c r="X52" s="2804"/>
      <c r="Y52" s="2804"/>
      <c r="Z52" s="2804"/>
      <c r="AA52" s="2804"/>
      <c r="AB52" s="2180"/>
      <c r="AC52" s="2800"/>
      <c r="AD52" s="2800"/>
      <c r="AE52" s="2800"/>
      <c r="AF52" s="2800"/>
      <c r="AG52" s="2800"/>
      <c r="AH52" s="2801"/>
      <c r="AI52" s="2180"/>
      <c r="AJ52" s="2800"/>
      <c r="AK52" s="2800"/>
      <c r="AL52" s="2800"/>
      <c r="AM52" s="2800"/>
      <c r="AN52" s="2800"/>
      <c r="AO52" s="2804"/>
      <c r="AP52" s="2180"/>
      <c r="AQ52" s="2800"/>
      <c r="AR52" s="2800"/>
      <c r="AS52" s="2800"/>
      <c r="AT52" s="2800"/>
      <c r="AU52" s="2800"/>
      <c r="AV52" s="2801"/>
      <c r="AW52" s="2180"/>
      <c r="AX52" s="2800"/>
      <c r="AY52" s="2800"/>
      <c r="AZ52" s="2800"/>
      <c r="BA52" s="2800"/>
      <c r="BB52" s="2800"/>
      <c r="BC52" s="2804"/>
      <c r="BD52" s="2180"/>
      <c r="BE52" s="2800"/>
      <c r="BF52" s="2800"/>
      <c r="BG52" s="2800"/>
      <c r="BH52" s="2800"/>
      <c r="BI52" s="2800"/>
      <c r="BJ52" s="2801"/>
      <c r="BK52" s="2180"/>
      <c r="BL52" s="2800"/>
      <c r="BM52" s="2800"/>
      <c r="BN52" s="2800"/>
      <c r="BO52" s="2800"/>
      <c r="BP52" s="2800"/>
      <c r="BQ52" s="2801"/>
      <c r="BR52" s="2180"/>
      <c r="BS52" s="2800"/>
      <c r="BT52" s="2800"/>
      <c r="BU52" s="2800"/>
      <c r="BV52" s="2800"/>
      <c r="BW52" s="2800"/>
      <c r="BX52" s="2801"/>
      <c r="BY52" s="2180"/>
      <c r="BZ52" s="2800"/>
      <c r="CA52" s="2800"/>
      <c r="CB52" s="2800"/>
      <c r="CC52" s="2800"/>
      <c r="CD52" s="2800"/>
      <c r="CE52" s="2801"/>
      <c r="CF52" s="2180"/>
      <c r="CG52" s="2800"/>
      <c r="CH52" s="2800"/>
      <c r="CI52" s="2800"/>
      <c r="CJ52" s="2800"/>
      <c r="CK52" s="2800"/>
      <c r="CL52" s="2801"/>
      <c r="CM52" s="2807"/>
      <c r="CN52" s="2800"/>
      <c r="CO52" s="2800"/>
      <c r="CP52" s="2800"/>
      <c r="CQ52" s="2801"/>
    </row>
    <row r="53" spans="1:128" ht="12.5" customHeight="1">
      <c r="C53" s="2828"/>
      <c r="D53" s="2829" t="s">
        <v>387</v>
      </c>
      <c r="E53" s="2830" t="s">
        <v>388</v>
      </c>
      <c r="F53" s="2831"/>
      <c r="G53" s="2853">
        <v>9072</v>
      </c>
      <c r="H53" s="2854">
        <v>467784.95999999996</v>
      </c>
      <c r="I53" s="2854">
        <v>295016.40000000002</v>
      </c>
      <c r="J53" s="2696">
        <v>172768.56</v>
      </c>
      <c r="K53" s="2855"/>
      <c r="L53" s="2855"/>
      <c r="M53" s="2855"/>
      <c r="N53" s="2856">
        <v>12240</v>
      </c>
      <c r="O53" s="2854">
        <v>411134.88</v>
      </c>
      <c r="P53" s="2857"/>
      <c r="Q53" s="2858">
        <v>93911.639999999985</v>
      </c>
      <c r="R53" s="2858"/>
      <c r="S53" s="2858"/>
      <c r="T53" s="2858"/>
      <c r="U53" s="2859">
        <v>13512</v>
      </c>
      <c r="V53" s="2858">
        <v>505173.48</v>
      </c>
      <c r="W53" s="2859">
        <v>329402.38</v>
      </c>
      <c r="X53" s="2696">
        <v>175771.09999999998</v>
      </c>
      <c r="Y53" s="2855"/>
      <c r="Z53" s="2855"/>
      <c r="AA53" s="2855"/>
      <c r="AB53" s="2860"/>
      <c r="AC53" s="2854">
        <v>0</v>
      </c>
      <c r="AD53" s="2854">
        <v>112385</v>
      </c>
      <c r="AE53" s="2854">
        <v>0</v>
      </c>
      <c r="AF53" s="2854"/>
      <c r="AG53" s="2854"/>
      <c r="AH53" s="2858"/>
      <c r="AI53" s="2860">
        <v>30390</v>
      </c>
      <c r="AJ53" s="2854">
        <v>1331277.96</v>
      </c>
      <c r="AK53" s="2854">
        <v>848746.91999999993</v>
      </c>
      <c r="AL53" s="2861">
        <v>482531.04000000004</v>
      </c>
      <c r="AM53" s="2862"/>
      <c r="AN53" s="2862"/>
      <c r="AO53" s="2855"/>
      <c r="AP53" s="2860"/>
      <c r="AQ53" s="2854">
        <v>429708.24</v>
      </c>
      <c r="AR53" s="2854">
        <v>114128</v>
      </c>
      <c r="AS53" s="2854">
        <v>183042.84000000003</v>
      </c>
      <c r="AT53" s="2854"/>
      <c r="AU53" s="2854"/>
      <c r="AV53" s="2858"/>
      <c r="AW53" s="2860">
        <v>9960</v>
      </c>
      <c r="AX53" s="2854">
        <v>397986.12</v>
      </c>
      <c r="AY53" s="2854">
        <v>235396.36</v>
      </c>
      <c r="AZ53" s="2861">
        <v>162589.75999999998</v>
      </c>
      <c r="BA53" s="2862"/>
      <c r="BB53" s="2862"/>
      <c r="BC53" s="2855"/>
      <c r="BD53" s="2860">
        <v>9282</v>
      </c>
      <c r="BE53" s="2854">
        <v>377153.28000000003</v>
      </c>
      <c r="BF53" s="2854">
        <v>212578.02999999997</v>
      </c>
      <c r="BG53" s="2854">
        <v>164575.25</v>
      </c>
      <c r="BH53" s="2854"/>
      <c r="BI53" s="2854"/>
      <c r="BJ53" s="2858"/>
      <c r="BK53" s="2860">
        <v>12522</v>
      </c>
      <c r="BL53" s="2854">
        <v>542870.64</v>
      </c>
      <c r="BM53" s="2854">
        <v>314519.28000000003</v>
      </c>
      <c r="BN53" s="2854">
        <v>228351.36000000004</v>
      </c>
      <c r="BO53" s="2854"/>
      <c r="BP53" s="2854"/>
      <c r="BQ53" s="2858"/>
      <c r="BR53" s="2860">
        <v>8568</v>
      </c>
      <c r="BS53" s="2854">
        <v>354560.4</v>
      </c>
      <c r="BT53" s="2854">
        <v>201076.91</v>
      </c>
      <c r="BU53" s="2854">
        <v>153483.49000000002</v>
      </c>
      <c r="BV53" s="2854"/>
      <c r="BW53" s="2854"/>
      <c r="BX53" s="2858"/>
      <c r="BY53" s="2860">
        <v>10404</v>
      </c>
      <c r="BZ53" s="2854">
        <v>434343.24</v>
      </c>
      <c r="CA53" s="2854">
        <v>275149.44</v>
      </c>
      <c r="CB53" s="2854">
        <v>159193.79999999999</v>
      </c>
      <c r="CC53" s="2854"/>
      <c r="CD53" s="2854"/>
      <c r="CE53" s="2858"/>
      <c r="CF53" s="2860">
        <v>10332</v>
      </c>
      <c r="CG53" s="2854">
        <v>419211</v>
      </c>
      <c r="CH53" s="2854">
        <v>251284.62</v>
      </c>
      <c r="CI53" s="2854">
        <v>167926.38</v>
      </c>
      <c r="CJ53" s="2854"/>
      <c r="CK53" s="2854"/>
      <c r="CL53" s="2858"/>
      <c r="CM53" s="2863">
        <v>137730</v>
      </c>
      <c r="CN53" s="2854">
        <v>5671204.2000000002</v>
      </c>
      <c r="CO53" s="2854">
        <v>3527058.9800000004</v>
      </c>
      <c r="CP53" s="2854">
        <v>2144145.2200000002</v>
      </c>
      <c r="CQ53" s="2858"/>
    </row>
    <row r="54" spans="1:128" s="2193" customFormat="1" ht="15">
      <c r="G54" s="2843"/>
      <c r="H54" s="2793"/>
      <c r="I54" s="2793"/>
      <c r="N54" s="2844"/>
      <c r="O54" s="2793"/>
      <c r="P54" s="2811"/>
      <c r="U54" s="2845"/>
      <c r="V54" s="2193">
        <v>505173.48</v>
      </c>
      <c r="W54" s="2845"/>
      <c r="AB54" s="2197"/>
      <c r="AC54" s="2793"/>
      <c r="AD54" s="2793"/>
      <c r="AE54" s="2793"/>
      <c r="AF54" s="2793"/>
      <c r="AG54" s="2793"/>
      <c r="AI54" s="2197"/>
      <c r="AJ54" s="2793"/>
      <c r="AK54" s="2793"/>
      <c r="AL54" s="2793"/>
      <c r="AM54" s="2793"/>
      <c r="AN54" s="2793"/>
      <c r="AP54" s="2197"/>
      <c r="AQ54" s="2793"/>
      <c r="AR54" s="2793"/>
      <c r="AS54" s="2864"/>
      <c r="AT54" s="2864"/>
      <c r="AU54" s="2864"/>
      <c r="AV54" s="2865"/>
      <c r="AW54" s="2197"/>
      <c r="AX54" s="2793">
        <v>397986.12</v>
      </c>
      <c r="AY54" s="2793"/>
      <c r="AZ54" s="2793"/>
      <c r="BA54" s="2793"/>
      <c r="BB54" s="2793"/>
      <c r="BD54" s="2197"/>
      <c r="BE54" s="2793"/>
      <c r="BF54" s="2793"/>
      <c r="BG54" s="2864"/>
      <c r="BH54" s="2864"/>
      <c r="BI54" s="2864"/>
      <c r="BJ54" s="2865"/>
      <c r="BK54" s="2197"/>
      <c r="BL54" s="2793"/>
      <c r="BM54" s="2793"/>
      <c r="BN54" s="2864"/>
      <c r="BO54" s="2864"/>
      <c r="BP54" s="2864"/>
      <c r="BR54" s="2197"/>
      <c r="BS54" s="2793"/>
      <c r="BT54" s="2793"/>
      <c r="BU54" s="2864"/>
      <c r="BV54" s="2864"/>
      <c r="BW54" s="2864"/>
      <c r="BY54" s="2197"/>
      <c r="BZ54" s="2793"/>
      <c r="CA54" s="2793"/>
      <c r="CB54" s="2864"/>
      <c r="CC54" s="2864"/>
      <c r="CD54" s="2864"/>
      <c r="CF54" s="2197"/>
      <c r="CG54" s="2793"/>
      <c r="CH54" s="2793"/>
      <c r="CI54" s="2864"/>
      <c r="CJ54" s="2864"/>
      <c r="CK54" s="2864"/>
      <c r="CM54" s="2845"/>
      <c r="DX54" s="2793"/>
    </row>
    <row r="55" spans="1:128" s="2193" customFormat="1" ht="15">
      <c r="G55" s="2843"/>
      <c r="H55" s="2793"/>
      <c r="I55" s="2793"/>
      <c r="N55" s="2844"/>
      <c r="O55" s="2793"/>
      <c r="P55" s="2811"/>
      <c r="U55" s="2845"/>
      <c r="V55" s="2193">
        <v>0</v>
      </c>
      <c r="W55" s="2845"/>
      <c r="AB55" s="2197"/>
      <c r="AC55" s="2793"/>
      <c r="AD55" s="2793"/>
      <c r="AE55" s="2793"/>
      <c r="AF55" s="2793"/>
      <c r="AG55" s="2793"/>
      <c r="AI55" s="2197"/>
      <c r="AJ55" s="2793"/>
      <c r="AK55" s="2793"/>
      <c r="AL55" s="2793"/>
      <c r="AM55" s="2793"/>
      <c r="AN55" s="2793"/>
      <c r="AP55" s="2197"/>
      <c r="AQ55" s="2793"/>
      <c r="AR55" s="2793"/>
      <c r="AS55" s="2864"/>
      <c r="AT55" s="2864"/>
      <c r="AU55" s="2864"/>
      <c r="AV55" s="2865"/>
      <c r="AW55" s="2197"/>
      <c r="AX55" s="2193">
        <v>0</v>
      </c>
      <c r="AY55" s="2793"/>
      <c r="AZ55" s="2793"/>
      <c r="BA55" s="2793"/>
      <c r="BB55" s="2793"/>
      <c r="BD55" s="2197"/>
      <c r="BE55" s="2793"/>
      <c r="BF55" s="2793"/>
      <c r="BG55" s="2864"/>
      <c r="BH55" s="2864"/>
      <c r="BI55" s="2864"/>
      <c r="BJ55" s="2865"/>
      <c r="BK55" s="2197"/>
      <c r="BL55" s="2793"/>
      <c r="BM55" s="2793"/>
      <c r="BN55" s="2864"/>
      <c r="BO55" s="2864"/>
      <c r="BP55" s="2864"/>
      <c r="BR55" s="2197"/>
      <c r="BS55" s="2793"/>
      <c r="BT55" s="2793"/>
      <c r="BU55" s="2864"/>
      <c r="BV55" s="2864"/>
      <c r="BW55" s="2864"/>
      <c r="BY55" s="2197"/>
      <c r="BZ55" s="2793"/>
      <c r="CA55" s="2793"/>
      <c r="CB55" s="2864"/>
      <c r="CC55" s="2864"/>
      <c r="CD55" s="2864"/>
      <c r="CF55" s="2197"/>
      <c r="CG55" s="2793"/>
      <c r="CH55" s="2793"/>
      <c r="CI55" s="2864"/>
      <c r="CJ55" s="2864"/>
      <c r="CK55" s="2864"/>
      <c r="CM55" s="2845"/>
      <c r="DX55" s="2793"/>
    </row>
    <row r="56" spans="1:128">
      <c r="J56" s="2193"/>
      <c r="K56" s="2193"/>
      <c r="L56" s="2193"/>
      <c r="M56" s="2193"/>
      <c r="X56" s="2193"/>
      <c r="Y56" s="2193"/>
      <c r="Z56" s="2193"/>
      <c r="AA56" s="2193"/>
      <c r="AO56" s="2193"/>
      <c r="BC56" s="2193"/>
    </row>
    <row r="57" spans="1:128" s="2866" customFormat="1" ht="14" thickBot="1">
      <c r="C57" s="2866">
        <v>1</v>
      </c>
      <c r="D57" s="2866">
        <v>2</v>
      </c>
      <c r="G57" s="2867">
        <v>3</v>
      </c>
      <c r="H57" s="2866">
        <v>4</v>
      </c>
      <c r="I57" s="2866">
        <v>5</v>
      </c>
      <c r="J57" s="2866">
        <v>6</v>
      </c>
      <c r="K57" s="2866">
        <v>7</v>
      </c>
      <c r="L57" s="2867">
        <v>8</v>
      </c>
      <c r="M57" s="2866">
        <v>9</v>
      </c>
      <c r="N57" s="2866">
        <v>10</v>
      </c>
      <c r="O57" s="2866">
        <v>11</v>
      </c>
      <c r="P57" s="2866">
        <v>12</v>
      </c>
      <c r="Q57" s="2867">
        <v>13</v>
      </c>
      <c r="R57" s="2866">
        <v>14</v>
      </c>
      <c r="S57" s="2866">
        <v>15</v>
      </c>
      <c r="T57" s="2866">
        <v>16</v>
      </c>
      <c r="U57" s="2866">
        <v>17</v>
      </c>
      <c r="V57" s="2868">
        <v>18</v>
      </c>
      <c r="W57" s="2866">
        <v>19</v>
      </c>
      <c r="X57" s="2866">
        <v>20</v>
      </c>
      <c r="Y57" s="2866">
        <v>21</v>
      </c>
      <c r="Z57" s="2866">
        <v>22</v>
      </c>
      <c r="AA57" s="2867">
        <v>23</v>
      </c>
      <c r="AB57" s="2866">
        <v>24</v>
      </c>
      <c r="AC57" s="2866">
        <v>25</v>
      </c>
      <c r="AD57" s="2866">
        <v>26</v>
      </c>
      <c r="AE57" s="2866">
        <v>27</v>
      </c>
      <c r="AF57" s="2867">
        <v>28</v>
      </c>
      <c r="AG57" s="2866">
        <v>29</v>
      </c>
      <c r="AH57" s="2866">
        <v>30</v>
      </c>
      <c r="AI57" s="2866">
        <v>31</v>
      </c>
      <c r="AJ57" s="2866">
        <v>32</v>
      </c>
      <c r="AK57" s="2867">
        <v>33</v>
      </c>
      <c r="AL57" s="2866">
        <v>34</v>
      </c>
      <c r="AM57" s="2866">
        <v>35</v>
      </c>
      <c r="AN57" s="2866">
        <v>36</v>
      </c>
      <c r="AO57" s="2866">
        <v>37</v>
      </c>
      <c r="AP57" s="2867">
        <v>38</v>
      </c>
      <c r="AQ57" s="2866">
        <v>39</v>
      </c>
      <c r="AR57" s="2866">
        <v>40</v>
      </c>
      <c r="AS57" s="2866">
        <v>41</v>
      </c>
      <c r="AT57" s="2866">
        <v>42</v>
      </c>
      <c r="AU57" s="2867">
        <v>43</v>
      </c>
      <c r="AV57" s="2866">
        <v>44</v>
      </c>
      <c r="AW57" s="2866">
        <v>45</v>
      </c>
      <c r="AX57" s="2866">
        <v>46</v>
      </c>
      <c r="AY57" s="2866">
        <v>47</v>
      </c>
      <c r="AZ57" s="2867">
        <v>48</v>
      </c>
      <c r="BA57" s="2866">
        <v>49</v>
      </c>
      <c r="BB57" s="2866">
        <v>50</v>
      </c>
      <c r="BC57" s="2866">
        <v>51</v>
      </c>
      <c r="BD57" s="2866">
        <v>52</v>
      </c>
      <c r="BE57" s="2867">
        <v>53</v>
      </c>
      <c r="BF57" s="2866">
        <v>54</v>
      </c>
      <c r="BG57" s="2866">
        <v>55</v>
      </c>
      <c r="BH57" s="2866">
        <v>56</v>
      </c>
      <c r="BI57" s="2866">
        <v>57</v>
      </c>
      <c r="BJ57" s="2867">
        <v>58</v>
      </c>
      <c r="BK57" s="2866">
        <v>59</v>
      </c>
      <c r="BL57" s="2866">
        <v>60</v>
      </c>
      <c r="BM57" s="2866">
        <v>61</v>
      </c>
      <c r="BN57" s="2866">
        <v>62</v>
      </c>
      <c r="BO57" s="2867">
        <v>63</v>
      </c>
      <c r="BP57" s="2866">
        <v>64</v>
      </c>
      <c r="BQ57" s="2866">
        <v>65</v>
      </c>
      <c r="BR57" s="2866">
        <v>66</v>
      </c>
      <c r="BS57" s="2866">
        <v>67</v>
      </c>
      <c r="BT57" s="2867">
        <v>68</v>
      </c>
      <c r="BU57" s="2866">
        <v>69</v>
      </c>
      <c r="BV57" s="2866">
        <v>70</v>
      </c>
      <c r="BW57" s="2866">
        <v>71</v>
      </c>
      <c r="BX57" s="2866">
        <v>72</v>
      </c>
      <c r="BY57" s="2866">
        <v>66</v>
      </c>
      <c r="BZ57" s="2866">
        <v>67</v>
      </c>
      <c r="CA57" s="2867">
        <v>68</v>
      </c>
      <c r="CB57" s="2866">
        <v>69</v>
      </c>
      <c r="CC57" s="2866">
        <v>70</v>
      </c>
      <c r="CD57" s="2866">
        <v>71</v>
      </c>
      <c r="CE57" s="2866">
        <v>72</v>
      </c>
      <c r="CF57" s="2866">
        <v>66</v>
      </c>
      <c r="CG57" s="2866">
        <v>67</v>
      </c>
      <c r="CH57" s="2867">
        <v>68</v>
      </c>
      <c r="CI57" s="2866">
        <v>69</v>
      </c>
      <c r="CJ57" s="2866">
        <v>70</v>
      </c>
      <c r="CK57" s="2866">
        <v>71</v>
      </c>
      <c r="CL57" s="2866">
        <v>72</v>
      </c>
      <c r="CM57" s="3009"/>
      <c r="CN57" s="3010"/>
      <c r="CO57" s="3010"/>
      <c r="CP57" s="3010"/>
      <c r="CQ57" s="2866">
        <v>72</v>
      </c>
      <c r="DX57" s="2869"/>
    </row>
    <row r="58" spans="1:128" ht="13.75" customHeight="1" thickBot="1">
      <c r="C58" s="2967" t="s">
        <v>291</v>
      </c>
      <c r="D58" s="2968" t="s">
        <v>292</v>
      </c>
      <c r="E58" s="2969" t="s">
        <v>293</v>
      </c>
      <c r="F58" s="2992" t="s">
        <v>329</v>
      </c>
      <c r="G58" s="2994" t="s">
        <v>330</v>
      </c>
      <c r="H58" s="2996" t="s">
        <v>331</v>
      </c>
      <c r="I58" s="2996" t="s">
        <v>332</v>
      </c>
      <c r="J58" s="2992" t="s">
        <v>120</v>
      </c>
      <c r="K58" s="2998" t="s">
        <v>333</v>
      </c>
      <c r="L58" s="2998" t="s">
        <v>334</v>
      </c>
      <c r="M58" s="2998" t="s">
        <v>200</v>
      </c>
      <c r="N58" s="3002" t="s">
        <v>330</v>
      </c>
      <c r="O58" s="2996" t="s">
        <v>331</v>
      </c>
      <c r="P58" s="3000" t="s">
        <v>332</v>
      </c>
      <c r="Q58" s="2992" t="s">
        <v>120</v>
      </c>
      <c r="R58" s="2998" t="s">
        <v>333</v>
      </c>
      <c r="S58" s="2998" t="s">
        <v>334</v>
      </c>
      <c r="T58" s="2998" t="s">
        <v>200</v>
      </c>
      <c r="U58" s="3000" t="s">
        <v>330</v>
      </c>
      <c r="V58" s="2996" t="s">
        <v>331</v>
      </c>
      <c r="W58" s="3000" t="s">
        <v>332</v>
      </c>
      <c r="X58" s="2992" t="s">
        <v>120</v>
      </c>
      <c r="Y58" s="2998" t="s">
        <v>333</v>
      </c>
      <c r="Z58" s="2998" t="s">
        <v>334</v>
      </c>
      <c r="AA58" s="3006" t="s">
        <v>200</v>
      </c>
      <c r="AB58" s="2994" t="s">
        <v>330</v>
      </c>
      <c r="AC58" s="2996" t="s">
        <v>331</v>
      </c>
      <c r="AD58" s="2996" t="s">
        <v>332</v>
      </c>
      <c r="AE58" s="2996" t="s">
        <v>120</v>
      </c>
      <c r="AF58" s="3004" t="s">
        <v>333</v>
      </c>
      <c r="AG58" s="3004" t="s">
        <v>334</v>
      </c>
      <c r="AH58" s="2998" t="s">
        <v>200</v>
      </c>
      <c r="AI58" s="2994" t="s">
        <v>330</v>
      </c>
      <c r="AJ58" s="2996" t="s">
        <v>331</v>
      </c>
      <c r="AK58" s="2996" t="s">
        <v>332</v>
      </c>
      <c r="AL58" s="2996" t="s">
        <v>120</v>
      </c>
      <c r="AM58" s="3004" t="s">
        <v>333</v>
      </c>
      <c r="AN58" s="3004" t="s">
        <v>334</v>
      </c>
      <c r="AO58" s="2998" t="s">
        <v>200</v>
      </c>
      <c r="AP58" s="2994" t="s">
        <v>330</v>
      </c>
      <c r="AQ58" s="2996" t="s">
        <v>331</v>
      </c>
      <c r="AR58" s="2996" t="s">
        <v>332</v>
      </c>
      <c r="AS58" s="2996" t="s">
        <v>120</v>
      </c>
      <c r="AT58" s="3004" t="s">
        <v>333</v>
      </c>
      <c r="AU58" s="3004" t="s">
        <v>334</v>
      </c>
      <c r="AV58" s="2998" t="s">
        <v>200</v>
      </c>
      <c r="AW58" s="2994" t="s">
        <v>330</v>
      </c>
      <c r="AX58" s="2996" t="s">
        <v>331</v>
      </c>
      <c r="AY58" s="2996" t="s">
        <v>332</v>
      </c>
      <c r="AZ58" s="2996" t="s">
        <v>120</v>
      </c>
      <c r="BA58" s="3004" t="s">
        <v>333</v>
      </c>
      <c r="BB58" s="3004" t="s">
        <v>334</v>
      </c>
      <c r="BC58" s="2998" t="s">
        <v>200</v>
      </c>
      <c r="BD58" s="2994" t="s">
        <v>330</v>
      </c>
      <c r="BE58" s="2996" t="s">
        <v>331</v>
      </c>
      <c r="BF58" s="2996" t="s">
        <v>332</v>
      </c>
      <c r="BG58" s="2996" t="s">
        <v>120</v>
      </c>
      <c r="BH58" s="3004" t="s">
        <v>333</v>
      </c>
      <c r="BI58" s="3004" t="s">
        <v>334</v>
      </c>
      <c r="BJ58" s="3006" t="s">
        <v>200</v>
      </c>
      <c r="BK58" s="2994" t="s">
        <v>330</v>
      </c>
      <c r="BL58" s="2996" t="s">
        <v>331</v>
      </c>
      <c r="BM58" s="2996" t="s">
        <v>332</v>
      </c>
      <c r="BN58" s="2996" t="s">
        <v>120</v>
      </c>
      <c r="BO58" s="3004" t="s">
        <v>333</v>
      </c>
      <c r="BP58" s="3004" t="s">
        <v>334</v>
      </c>
      <c r="BQ58" s="2998" t="s">
        <v>200</v>
      </c>
      <c r="BR58" s="2994" t="s">
        <v>330</v>
      </c>
      <c r="BS58" s="2996" t="s">
        <v>331</v>
      </c>
      <c r="BT58" s="2996" t="s">
        <v>332</v>
      </c>
      <c r="BU58" s="2996" t="s">
        <v>120</v>
      </c>
      <c r="BV58" s="3004" t="s">
        <v>333</v>
      </c>
      <c r="BW58" s="3004" t="s">
        <v>334</v>
      </c>
      <c r="BX58" s="2998" t="s">
        <v>200</v>
      </c>
      <c r="BY58" s="2994" t="s">
        <v>330</v>
      </c>
      <c r="BZ58" s="2996" t="s">
        <v>331</v>
      </c>
      <c r="CA58" s="2996" t="s">
        <v>332</v>
      </c>
      <c r="CB58" s="2996" t="s">
        <v>120</v>
      </c>
      <c r="CC58" s="3004" t="s">
        <v>333</v>
      </c>
      <c r="CD58" s="3004" t="s">
        <v>334</v>
      </c>
      <c r="CE58" s="2998" t="s">
        <v>200</v>
      </c>
      <c r="CF58" s="2994" t="s">
        <v>330</v>
      </c>
      <c r="CG58" s="2996" t="s">
        <v>331</v>
      </c>
      <c r="CH58" s="2996" t="s">
        <v>332</v>
      </c>
      <c r="CI58" s="2996" t="s">
        <v>120</v>
      </c>
      <c r="CJ58" s="3004" t="s">
        <v>333</v>
      </c>
      <c r="CK58" s="3004" t="s">
        <v>334</v>
      </c>
      <c r="CL58" s="2998" t="s">
        <v>200</v>
      </c>
      <c r="CM58" s="3011" t="s">
        <v>330</v>
      </c>
      <c r="CN58" s="2996" t="s">
        <v>331</v>
      </c>
      <c r="CO58" s="2996" t="s">
        <v>332</v>
      </c>
      <c r="CP58" s="2996" t="s">
        <v>120</v>
      </c>
      <c r="CQ58" s="2998" t="s">
        <v>200</v>
      </c>
    </row>
    <row r="59" spans="1:128" ht="15" customHeight="1">
      <c r="C59" s="2967"/>
      <c r="D59" s="2968"/>
      <c r="E59" s="2970"/>
      <c r="F59" s="2993"/>
      <c r="G59" s="2995"/>
      <c r="H59" s="2997"/>
      <c r="I59" s="2997"/>
      <c r="J59" s="2993"/>
      <c r="K59" s="2970"/>
      <c r="L59" s="2970"/>
      <c r="M59" s="2970"/>
      <c r="N59" s="3003"/>
      <c r="O59" s="2997"/>
      <c r="P59" s="3001"/>
      <c r="Q59" s="2993"/>
      <c r="R59" s="2970"/>
      <c r="S59" s="2970"/>
      <c r="T59" s="2970"/>
      <c r="U59" s="3001"/>
      <c r="V59" s="2997"/>
      <c r="W59" s="3001"/>
      <c r="X59" s="2993"/>
      <c r="Y59" s="2970"/>
      <c r="Z59" s="2970"/>
      <c r="AA59" s="3007"/>
      <c r="AB59" s="2995"/>
      <c r="AC59" s="2997"/>
      <c r="AD59" s="2997"/>
      <c r="AE59" s="2997"/>
      <c r="AF59" s="3005"/>
      <c r="AG59" s="3005"/>
      <c r="AH59" s="2970"/>
      <c r="AI59" s="2995"/>
      <c r="AJ59" s="2997"/>
      <c r="AK59" s="2997"/>
      <c r="AL59" s="2997"/>
      <c r="AM59" s="3005"/>
      <c r="AN59" s="3005"/>
      <c r="AO59" s="2970"/>
      <c r="AP59" s="2995"/>
      <c r="AQ59" s="2997"/>
      <c r="AR59" s="2997"/>
      <c r="AS59" s="2997"/>
      <c r="AT59" s="3005"/>
      <c r="AU59" s="3005"/>
      <c r="AV59" s="2970"/>
      <c r="AW59" s="2995"/>
      <c r="AX59" s="2997"/>
      <c r="AY59" s="2997"/>
      <c r="AZ59" s="2997"/>
      <c r="BA59" s="3005"/>
      <c r="BB59" s="3005"/>
      <c r="BC59" s="2970"/>
      <c r="BD59" s="2995"/>
      <c r="BE59" s="2997"/>
      <c r="BF59" s="2997"/>
      <c r="BG59" s="2997"/>
      <c r="BH59" s="3005"/>
      <c r="BI59" s="3005"/>
      <c r="BJ59" s="3007"/>
      <c r="BK59" s="2995"/>
      <c r="BL59" s="2997"/>
      <c r="BM59" s="2997"/>
      <c r="BN59" s="2997"/>
      <c r="BO59" s="3005"/>
      <c r="BP59" s="3005"/>
      <c r="BQ59" s="2970"/>
      <c r="BR59" s="2995"/>
      <c r="BS59" s="2997"/>
      <c r="BT59" s="2997"/>
      <c r="BU59" s="2997"/>
      <c r="BV59" s="3005"/>
      <c r="BW59" s="3005"/>
      <c r="BX59" s="2970"/>
      <c r="BY59" s="2995"/>
      <c r="BZ59" s="2997"/>
      <c r="CA59" s="2997"/>
      <c r="CB59" s="2997"/>
      <c r="CC59" s="3005"/>
      <c r="CD59" s="3005"/>
      <c r="CE59" s="2970"/>
      <c r="CF59" s="2995"/>
      <c r="CG59" s="2997"/>
      <c r="CH59" s="2997"/>
      <c r="CI59" s="2997"/>
      <c r="CJ59" s="3005"/>
      <c r="CK59" s="3005"/>
      <c r="CL59" s="2970"/>
      <c r="CM59" s="3012"/>
      <c r="CN59" s="2997"/>
      <c r="CO59" s="2997"/>
      <c r="CP59" s="2997"/>
      <c r="CQ59" s="2970"/>
    </row>
    <row r="60" spans="1:128">
      <c r="A60" s="2177" t="s">
        <v>389</v>
      </c>
      <c r="B60" s="2177" t="s">
        <v>390</v>
      </c>
      <c r="C60" s="2178" t="s">
        <v>389</v>
      </c>
      <c r="D60" s="2179" t="s">
        <v>391</v>
      </c>
      <c r="E60" s="2178"/>
      <c r="F60" s="2178"/>
      <c r="G60" s="2180">
        <v>82</v>
      </c>
      <c r="H60" s="2796">
        <v>2667.3</v>
      </c>
      <c r="I60" s="2796">
        <v>1212.3699999999999</v>
      </c>
      <c r="J60" s="2804">
        <v>1454.9300000000003</v>
      </c>
      <c r="K60" s="2804"/>
      <c r="L60" s="2804"/>
      <c r="M60" s="2804"/>
      <c r="N60" s="2799">
        <v>377</v>
      </c>
      <c r="O60" s="2800">
        <v>12328.35</v>
      </c>
      <c r="P60" s="2848">
        <v>5576.47</v>
      </c>
      <c r="Q60" s="2801">
        <v>6751.88</v>
      </c>
      <c r="R60" s="2801"/>
      <c r="S60" s="2801"/>
      <c r="T60" s="2801"/>
      <c r="U60" s="2849">
        <v>188</v>
      </c>
      <c r="V60" s="2802">
        <v>6103.4199999999992</v>
      </c>
      <c r="W60" s="2803">
        <v>2824.3300000000004</v>
      </c>
      <c r="X60" s="2804">
        <v>3279.0899999999988</v>
      </c>
      <c r="Y60" s="2804"/>
      <c r="Z60" s="2804"/>
      <c r="AA60" s="2804"/>
      <c r="AB60" s="2805">
        <v>127</v>
      </c>
      <c r="AC60" s="2800">
        <v>4104.3</v>
      </c>
      <c r="AD60" s="2800">
        <v>2057.4700000000003</v>
      </c>
      <c r="AE60" s="2800">
        <v>2046.83</v>
      </c>
      <c r="AF60" s="2800"/>
      <c r="AG60" s="2800"/>
      <c r="AH60" s="2801"/>
      <c r="AI60" s="2180">
        <v>105</v>
      </c>
      <c r="AJ60" s="2796">
        <v>3312.9599999999996</v>
      </c>
      <c r="AK60" s="2796">
        <v>1629.6299999999999</v>
      </c>
      <c r="AL60" s="2800">
        <v>1683.3299999999997</v>
      </c>
      <c r="AM60" s="2800"/>
      <c r="AN60" s="2800"/>
      <c r="AO60" s="2804"/>
      <c r="AP60" s="2805">
        <v>83</v>
      </c>
      <c r="AQ60" s="2800">
        <v>2697.4</v>
      </c>
      <c r="AR60" s="2800">
        <v>1364.81</v>
      </c>
      <c r="AS60" s="2800">
        <v>1332.5900000000001</v>
      </c>
      <c r="AT60" s="2800"/>
      <c r="AU60" s="2800"/>
      <c r="AV60" s="2801"/>
      <c r="AW60" s="2180">
        <v>158</v>
      </c>
      <c r="AX60" s="2796">
        <v>5131.0099999999993</v>
      </c>
      <c r="AY60" s="2796">
        <v>2602.9399999999996</v>
      </c>
      <c r="AZ60" s="2800">
        <v>2528.0699999999997</v>
      </c>
      <c r="BA60" s="2800"/>
      <c r="BB60" s="2800"/>
      <c r="BC60" s="2804"/>
      <c r="BD60" s="2805">
        <v>177</v>
      </c>
      <c r="BE60" s="2800">
        <v>5702.58</v>
      </c>
      <c r="BF60" s="2800">
        <v>2869.71</v>
      </c>
      <c r="BG60" s="2800">
        <v>2832.87</v>
      </c>
      <c r="BH60" s="2800"/>
      <c r="BI60" s="2800"/>
      <c r="BJ60" s="2801"/>
      <c r="BK60" s="2805">
        <v>213</v>
      </c>
      <c r="BL60" s="2800">
        <v>7083.51</v>
      </c>
      <c r="BM60" s="2800">
        <v>3754.47</v>
      </c>
      <c r="BN60" s="2800">
        <v>3329.0400000000004</v>
      </c>
      <c r="BO60" s="2800"/>
      <c r="BP60" s="2800"/>
      <c r="BQ60" s="2801"/>
      <c r="BR60" s="2805">
        <v>85</v>
      </c>
      <c r="BS60" s="2800">
        <v>2718.1099999999997</v>
      </c>
      <c r="BT60" s="2800">
        <v>1407.19</v>
      </c>
      <c r="BU60" s="2800">
        <v>1310.9199999999996</v>
      </c>
      <c r="BV60" s="2800">
        <v>15.422588235294112</v>
      </c>
      <c r="BW60" s="2800">
        <v>31.97776470588235</v>
      </c>
      <c r="BX60" s="2801"/>
      <c r="BY60" s="2805">
        <v>152</v>
      </c>
      <c r="BZ60" s="2800">
        <v>4769.4299999999994</v>
      </c>
      <c r="CA60" s="2800">
        <v>2428.8799999999997</v>
      </c>
      <c r="CB60" s="2800">
        <v>2340.5499999999997</v>
      </c>
      <c r="CC60" s="2800">
        <v>15.398355263157892</v>
      </c>
      <c r="CD60" s="2800">
        <v>31.377828947368418</v>
      </c>
      <c r="CE60" s="2801"/>
      <c r="CF60" s="2805">
        <v>106</v>
      </c>
      <c r="CG60" s="2800">
        <v>3372.43</v>
      </c>
      <c r="CH60" s="2800">
        <v>1741.5</v>
      </c>
      <c r="CI60" s="2800">
        <v>1630.9299999999998</v>
      </c>
      <c r="CJ60" s="2800">
        <v>15.386132075471696</v>
      </c>
      <c r="CK60" s="2800">
        <v>31.815377358490565</v>
      </c>
      <c r="CL60" s="2801"/>
      <c r="CM60" s="2849">
        <v>1853</v>
      </c>
      <c r="CN60" s="2801">
        <v>59990.8</v>
      </c>
      <c r="CO60" s="2801">
        <v>29469.769999999997</v>
      </c>
      <c r="CP60" s="2801">
        <v>30521.03</v>
      </c>
      <c r="CQ60" s="2801"/>
      <c r="CR60" s="2197"/>
      <c r="CS60" s="2197"/>
      <c r="CT60" s="2197"/>
      <c r="CU60" s="2197"/>
      <c r="CV60" s="2197"/>
    </row>
    <row r="61" spans="1:128">
      <c r="A61" s="2177" t="s">
        <v>392</v>
      </c>
      <c r="B61" s="2177" t="s">
        <v>390</v>
      </c>
      <c r="C61" s="2178" t="s">
        <v>393</v>
      </c>
      <c r="D61" s="2179" t="s">
        <v>394</v>
      </c>
      <c r="E61" s="2178"/>
      <c r="F61" s="2178"/>
      <c r="G61" s="2180">
        <v>259</v>
      </c>
      <c r="H61" s="2796">
        <v>22593.49</v>
      </c>
      <c r="I61" s="2796">
        <v>6846.91</v>
      </c>
      <c r="J61" s="2804">
        <v>15746.580000000002</v>
      </c>
      <c r="K61" s="2804"/>
      <c r="L61" s="2804"/>
      <c r="M61" s="2804"/>
      <c r="N61" s="2799">
        <v>281</v>
      </c>
      <c r="O61" s="2800">
        <v>24639.170000000002</v>
      </c>
      <c r="P61" s="2848">
        <v>7831.1399999999985</v>
      </c>
      <c r="Q61" s="2801">
        <v>16808.030000000002</v>
      </c>
      <c r="R61" s="2801"/>
      <c r="S61" s="2801"/>
      <c r="T61" s="2801"/>
      <c r="U61" s="2849">
        <v>308</v>
      </c>
      <c r="V61" s="2802">
        <v>27155.660000000003</v>
      </c>
      <c r="W61" s="2803">
        <v>8774.1799999999985</v>
      </c>
      <c r="X61" s="2804">
        <v>18381.480000000003</v>
      </c>
      <c r="Y61" s="2804"/>
      <c r="Z61" s="2804"/>
      <c r="AA61" s="2804"/>
      <c r="AB61" s="2805">
        <v>196</v>
      </c>
      <c r="AC61" s="2800">
        <v>17100.219999999998</v>
      </c>
      <c r="AD61" s="2800">
        <v>5884.38</v>
      </c>
      <c r="AE61" s="2800">
        <v>11215.839999999997</v>
      </c>
      <c r="AF61" s="2800"/>
      <c r="AG61" s="2800"/>
      <c r="AH61" s="2801"/>
      <c r="AI61" s="2180">
        <v>224</v>
      </c>
      <c r="AJ61" s="2796">
        <v>19562.330000000005</v>
      </c>
      <c r="AK61" s="2796">
        <v>6879.51</v>
      </c>
      <c r="AL61" s="2800">
        <v>12682.820000000005</v>
      </c>
      <c r="AM61" s="2800"/>
      <c r="AN61" s="2800"/>
      <c r="AO61" s="2804"/>
      <c r="AP61" s="2805">
        <v>92</v>
      </c>
      <c r="AQ61" s="2800">
        <v>8151.8899999999994</v>
      </c>
      <c r="AR61" s="2800">
        <v>2928.09</v>
      </c>
      <c r="AS61" s="2800">
        <v>5223.7999999999993</v>
      </c>
      <c r="AT61" s="2800"/>
      <c r="AU61" s="2800"/>
      <c r="AV61" s="2801"/>
      <c r="AW61" s="2180">
        <v>115</v>
      </c>
      <c r="AX61" s="2796">
        <v>10171.75</v>
      </c>
      <c r="AY61" s="2796">
        <v>3648.73</v>
      </c>
      <c r="AZ61" s="2800">
        <v>6523.02</v>
      </c>
      <c r="BA61" s="2800"/>
      <c r="BB61" s="2800"/>
      <c r="BC61" s="2804"/>
      <c r="BD61" s="2805">
        <v>124</v>
      </c>
      <c r="BE61" s="2800">
        <v>10758.73</v>
      </c>
      <c r="BF61" s="2800">
        <v>7139.92</v>
      </c>
      <c r="BG61" s="2800">
        <v>3618.8099999999995</v>
      </c>
      <c r="BH61" s="2800"/>
      <c r="BI61" s="2800"/>
      <c r="BJ61" s="2801"/>
      <c r="BK61" s="2805">
        <v>217</v>
      </c>
      <c r="BL61" s="2800">
        <v>19228.84</v>
      </c>
      <c r="BM61" s="2800">
        <v>9927.1400000000012</v>
      </c>
      <c r="BN61" s="2800">
        <v>9301.6999999999989</v>
      </c>
      <c r="BO61" s="2800"/>
      <c r="BP61" s="2800"/>
      <c r="BQ61" s="2801"/>
      <c r="BR61" s="2805">
        <v>221</v>
      </c>
      <c r="BS61" s="2800">
        <v>19435.670000000002</v>
      </c>
      <c r="BT61" s="2800">
        <v>9415.5799999999981</v>
      </c>
      <c r="BU61" s="2800">
        <v>10020.090000000004</v>
      </c>
      <c r="BV61" s="2800">
        <v>45.339773755656125</v>
      </c>
      <c r="BW61" s="2800">
        <v>87.944208144796391</v>
      </c>
      <c r="BX61" s="2801"/>
      <c r="BY61" s="2805">
        <v>297</v>
      </c>
      <c r="BZ61" s="2800">
        <v>24285.590000000004</v>
      </c>
      <c r="CA61" s="2800">
        <v>10856.579999999996</v>
      </c>
      <c r="CB61" s="2800">
        <v>13429.010000000007</v>
      </c>
      <c r="CC61" s="2800">
        <v>45.215521885521909</v>
      </c>
      <c r="CD61" s="2800">
        <v>81.769663299663307</v>
      </c>
      <c r="CE61" s="2801"/>
      <c r="CF61" s="2805">
        <v>177</v>
      </c>
      <c r="CG61" s="2800">
        <v>15514.89</v>
      </c>
      <c r="CH61" s="2800">
        <v>7509.75</v>
      </c>
      <c r="CI61" s="2800">
        <v>8005.1399999999994</v>
      </c>
      <c r="CJ61" s="2800">
        <v>45.226779661016948</v>
      </c>
      <c r="CK61" s="2800">
        <v>87.654745762711855</v>
      </c>
      <c r="CL61" s="2801"/>
      <c r="CM61" s="2849">
        <v>2511</v>
      </c>
      <c r="CN61" s="2801">
        <v>218598.23000000004</v>
      </c>
      <c r="CO61" s="2801">
        <v>87641.909999999989</v>
      </c>
      <c r="CP61" s="2801">
        <v>130956.32000000002</v>
      </c>
      <c r="CQ61" s="2801"/>
      <c r="CR61" s="2197"/>
      <c r="CS61" s="2197"/>
      <c r="CT61" s="2197"/>
      <c r="CU61" s="2197"/>
      <c r="CV61" s="2197"/>
    </row>
    <row r="62" spans="1:128">
      <c r="A62" s="2177" t="s">
        <v>393</v>
      </c>
      <c r="B62" s="2177" t="s">
        <v>390</v>
      </c>
      <c r="C62" s="2178" t="s">
        <v>395</v>
      </c>
      <c r="D62" s="2179" t="s">
        <v>396</v>
      </c>
      <c r="E62" s="2178"/>
      <c r="F62" s="2178"/>
      <c r="G62" s="2180">
        <v>84</v>
      </c>
      <c r="H62" s="2796">
        <v>17369.219999999998</v>
      </c>
      <c r="I62" s="2796">
        <v>6548.9599999999991</v>
      </c>
      <c r="J62" s="2804">
        <v>10820.259999999998</v>
      </c>
      <c r="K62" s="2804"/>
      <c r="L62" s="2804"/>
      <c r="M62" s="2804"/>
      <c r="N62" s="2799">
        <v>34</v>
      </c>
      <c r="O62" s="2800">
        <v>7220.68</v>
      </c>
      <c r="P62" s="2848">
        <v>2935.26</v>
      </c>
      <c r="Q62" s="2801">
        <v>4285.42</v>
      </c>
      <c r="R62" s="2801"/>
      <c r="S62" s="2801"/>
      <c r="T62" s="2801"/>
      <c r="U62" s="2849">
        <v>70</v>
      </c>
      <c r="V62" s="2802">
        <v>15013.740000000002</v>
      </c>
      <c r="W62" s="2803">
        <v>6185.65</v>
      </c>
      <c r="X62" s="2804">
        <v>8828.090000000002</v>
      </c>
      <c r="Y62" s="2804"/>
      <c r="Z62" s="2804"/>
      <c r="AA62" s="2804"/>
      <c r="AB62" s="2805">
        <v>57</v>
      </c>
      <c r="AC62" s="2800">
        <v>12217.199999999999</v>
      </c>
      <c r="AD62" s="2800">
        <v>5070.3499999999995</v>
      </c>
      <c r="AE62" s="2800">
        <v>7146.8499999999995</v>
      </c>
      <c r="AF62" s="2800"/>
      <c r="AG62" s="2800"/>
      <c r="AH62" s="2801"/>
      <c r="AI62" s="2180">
        <v>62</v>
      </c>
      <c r="AJ62" s="2796">
        <v>13330.98</v>
      </c>
      <c r="AK62" s="2796">
        <v>5559.7099999999991</v>
      </c>
      <c r="AL62" s="2800">
        <v>7771.27</v>
      </c>
      <c r="AM62" s="2800"/>
      <c r="AN62" s="2800"/>
      <c r="AO62" s="2804"/>
      <c r="AP62" s="2805">
        <v>57</v>
      </c>
      <c r="AQ62" s="2800">
        <v>12299.939999999997</v>
      </c>
      <c r="AR62" s="2800">
        <v>5162.4399999999996</v>
      </c>
      <c r="AS62" s="2800">
        <v>7137.4999999999973</v>
      </c>
      <c r="AT62" s="2800"/>
      <c r="AU62" s="2800"/>
      <c r="AV62" s="2801"/>
      <c r="AW62" s="2180">
        <v>76</v>
      </c>
      <c r="AX62" s="2796">
        <v>16372.339999999998</v>
      </c>
      <c r="AY62" s="2796">
        <v>10568.490000000002</v>
      </c>
      <c r="AZ62" s="2800">
        <v>5803.8499999999967</v>
      </c>
      <c r="BA62" s="2800"/>
      <c r="BB62" s="2800"/>
      <c r="BC62" s="2804"/>
      <c r="BD62" s="2805">
        <v>50</v>
      </c>
      <c r="BE62" s="2800">
        <v>10751.68</v>
      </c>
      <c r="BF62" s="2800">
        <v>7002.65</v>
      </c>
      <c r="BG62" s="2800">
        <v>3749.0300000000007</v>
      </c>
      <c r="BH62" s="2800"/>
      <c r="BI62" s="2800"/>
      <c r="BJ62" s="2801"/>
      <c r="BK62" s="2805">
        <v>71</v>
      </c>
      <c r="BL62" s="2800">
        <v>15313.719999999998</v>
      </c>
      <c r="BM62" s="2800">
        <v>12208.46</v>
      </c>
      <c r="BN62" s="2800">
        <v>3105.2599999999984</v>
      </c>
      <c r="BO62" s="2800"/>
      <c r="BP62" s="2800"/>
      <c r="BQ62" s="2801"/>
      <c r="BR62" s="2805">
        <v>57</v>
      </c>
      <c r="BS62" s="2800">
        <v>12162.039999999999</v>
      </c>
      <c r="BT62" s="2800">
        <v>9651.07</v>
      </c>
      <c r="BU62" s="2800">
        <v>2510.9699999999993</v>
      </c>
      <c r="BV62" s="2800">
        <v>44.052105263157884</v>
      </c>
      <c r="BW62" s="2800">
        <v>213.36912280701753</v>
      </c>
      <c r="BX62" s="2801"/>
      <c r="BY62" s="2805">
        <v>55</v>
      </c>
      <c r="BZ62" s="2800">
        <v>11755.14</v>
      </c>
      <c r="CA62" s="2800">
        <v>9230.33</v>
      </c>
      <c r="CB62" s="2800">
        <v>2524.8099999999995</v>
      </c>
      <c r="CC62" s="2800">
        <v>45.905636363636354</v>
      </c>
      <c r="CD62" s="2800">
        <v>213.72981818181816</v>
      </c>
      <c r="CE62" s="2801"/>
      <c r="CF62" s="2805">
        <v>52</v>
      </c>
      <c r="CG62" s="2800">
        <v>11048.26</v>
      </c>
      <c r="CH62" s="2800">
        <v>8559.4699999999993</v>
      </c>
      <c r="CI62" s="2800">
        <v>2488.7900000000009</v>
      </c>
      <c r="CJ62" s="2800">
        <v>47.861346153846171</v>
      </c>
      <c r="CK62" s="2800">
        <v>212.46653846153848</v>
      </c>
      <c r="CL62" s="2801"/>
      <c r="CM62" s="2849">
        <v>725</v>
      </c>
      <c r="CN62" s="2801">
        <v>154854.94</v>
      </c>
      <c r="CO62" s="2801">
        <v>88682.840000000011</v>
      </c>
      <c r="CP62" s="2801">
        <v>66172.100000000006</v>
      </c>
      <c r="CQ62" s="2801"/>
      <c r="CR62" s="2197"/>
      <c r="CS62" s="2197"/>
      <c r="CT62" s="2197"/>
      <c r="CU62" s="2197"/>
      <c r="CV62" s="2197"/>
    </row>
    <row r="63" spans="1:128">
      <c r="A63" s="2177" t="s">
        <v>397</v>
      </c>
      <c r="B63" s="2177" t="s">
        <v>390</v>
      </c>
      <c r="C63" s="2178" t="s">
        <v>398</v>
      </c>
      <c r="D63" s="2179" t="s">
        <v>399</v>
      </c>
      <c r="E63" s="2178"/>
      <c r="F63" s="2178"/>
      <c r="G63" s="2180">
        <v>0</v>
      </c>
      <c r="H63" s="2796">
        <v>0</v>
      </c>
      <c r="I63" s="2796">
        <v>0</v>
      </c>
      <c r="J63" s="2804">
        <v>0</v>
      </c>
      <c r="K63" s="2804"/>
      <c r="L63" s="2804"/>
      <c r="M63" s="2804"/>
      <c r="N63" s="2799">
        <v>0</v>
      </c>
      <c r="O63" s="2800">
        <v>0</v>
      </c>
      <c r="P63" s="2848">
        <v>0</v>
      </c>
      <c r="Q63" s="2801">
        <v>0</v>
      </c>
      <c r="R63" s="2801"/>
      <c r="S63" s="2801"/>
      <c r="T63" s="2801"/>
      <c r="U63" s="2849">
        <v>0</v>
      </c>
      <c r="V63" s="2802">
        <v>0</v>
      </c>
      <c r="W63" s="2803">
        <v>0</v>
      </c>
      <c r="X63" s="2804">
        <v>0</v>
      </c>
      <c r="Y63" s="2804"/>
      <c r="Z63" s="2804"/>
      <c r="AA63" s="2804"/>
      <c r="AB63" s="2805">
        <v>0</v>
      </c>
      <c r="AC63" s="2800">
        <v>0</v>
      </c>
      <c r="AD63" s="2800">
        <v>0</v>
      </c>
      <c r="AE63" s="2800">
        <v>0</v>
      </c>
      <c r="AF63" s="2800"/>
      <c r="AG63" s="2800"/>
      <c r="AH63" s="2801"/>
      <c r="AI63" s="2180">
        <v>0</v>
      </c>
      <c r="AJ63" s="2796">
        <v>0</v>
      </c>
      <c r="AK63" s="2796">
        <v>0</v>
      </c>
      <c r="AL63" s="2800">
        <v>0</v>
      </c>
      <c r="AM63" s="2800"/>
      <c r="AN63" s="2800"/>
      <c r="AO63" s="2804"/>
      <c r="AP63" s="2805">
        <v>0</v>
      </c>
      <c r="AQ63" s="2800">
        <v>0</v>
      </c>
      <c r="AR63" s="2800">
        <v>0</v>
      </c>
      <c r="AS63" s="2800">
        <v>0</v>
      </c>
      <c r="AT63" s="2800"/>
      <c r="AU63" s="2800"/>
      <c r="AV63" s="2801"/>
      <c r="AW63" s="2180">
        <v>0</v>
      </c>
      <c r="AX63" s="2796">
        <v>0</v>
      </c>
      <c r="AY63" s="2796">
        <v>0</v>
      </c>
      <c r="AZ63" s="2800">
        <v>0</v>
      </c>
      <c r="BA63" s="2800"/>
      <c r="BB63" s="2800"/>
      <c r="BC63" s="2804"/>
      <c r="BD63" s="2805">
        <v>0</v>
      </c>
      <c r="BE63" s="2800">
        <v>0</v>
      </c>
      <c r="BF63" s="2800">
        <v>0</v>
      </c>
      <c r="BG63" s="2800">
        <v>0</v>
      </c>
      <c r="BH63" s="2800"/>
      <c r="BI63" s="2800"/>
      <c r="BJ63" s="2801"/>
      <c r="BK63" s="2805">
        <v>2</v>
      </c>
      <c r="BL63" s="2800">
        <v>5517.24</v>
      </c>
      <c r="BM63" s="2800">
        <v>2598.71</v>
      </c>
      <c r="BN63" s="2800">
        <v>2918.5299999999997</v>
      </c>
      <c r="BO63" s="2800"/>
      <c r="BP63" s="2800"/>
      <c r="BQ63" s="2801"/>
      <c r="BR63" s="2805">
        <v>0</v>
      </c>
      <c r="BS63" s="2800">
        <v>0</v>
      </c>
      <c r="BT63" s="2800">
        <v>0</v>
      </c>
      <c r="BU63" s="2800">
        <v>0</v>
      </c>
      <c r="BV63" s="2800">
        <v>0</v>
      </c>
      <c r="BW63" s="2800">
        <v>0</v>
      </c>
      <c r="BX63" s="2801"/>
      <c r="BY63" s="2805">
        <v>0</v>
      </c>
      <c r="BZ63" s="2800">
        <v>0</v>
      </c>
      <c r="CA63" s="2800">
        <v>0</v>
      </c>
      <c r="CB63" s="2800">
        <v>0</v>
      </c>
      <c r="CC63" s="2800">
        <v>0</v>
      </c>
      <c r="CD63" s="2800">
        <v>0</v>
      </c>
      <c r="CE63" s="2801"/>
      <c r="CF63" s="2805">
        <v>0</v>
      </c>
      <c r="CG63" s="2800">
        <v>0</v>
      </c>
      <c r="CH63" s="2800">
        <v>0</v>
      </c>
      <c r="CI63" s="2800">
        <v>0</v>
      </c>
      <c r="CJ63" s="2800">
        <v>0</v>
      </c>
      <c r="CK63" s="2800">
        <v>0</v>
      </c>
      <c r="CL63" s="2801"/>
      <c r="CM63" s="2849">
        <v>2</v>
      </c>
      <c r="CN63" s="2801">
        <v>5517.24</v>
      </c>
      <c r="CO63" s="2801">
        <v>2598.71</v>
      </c>
      <c r="CP63" s="2801">
        <v>2918.5299999999997</v>
      </c>
      <c r="CQ63" s="2801"/>
      <c r="CR63" s="2197"/>
      <c r="CS63" s="2197"/>
      <c r="CT63" s="2197"/>
      <c r="CU63" s="2197"/>
      <c r="CV63" s="2197"/>
    </row>
    <row r="64" spans="1:128">
      <c r="A64" s="2177" t="s">
        <v>395</v>
      </c>
      <c r="B64" s="2177" t="s">
        <v>390</v>
      </c>
      <c r="C64" s="2178" t="s">
        <v>375</v>
      </c>
      <c r="D64" s="2179" t="s">
        <v>376</v>
      </c>
      <c r="E64" s="2178"/>
      <c r="F64" s="2178"/>
      <c r="G64" s="2180">
        <v>32</v>
      </c>
      <c r="H64" s="2796">
        <v>1019.06</v>
      </c>
      <c r="I64" s="2796">
        <v>480.03</v>
      </c>
      <c r="J64" s="2804">
        <v>539.03</v>
      </c>
      <c r="K64" s="2804"/>
      <c r="L64" s="2804"/>
      <c r="M64" s="2804"/>
      <c r="N64" s="2799">
        <v>371</v>
      </c>
      <c r="O64" s="2800">
        <v>12121.460000000001</v>
      </c>
      <c r="P64" s="2848">
        <v>11321.07</v>
      </c>
      <c r="Q64" s="2801">
        <v>800.39000000000124</v>
      </c>
      <c r="R64" s="2801"/>
      <c r="S64" s="2801"/>
      <c r="T64" s="2801"/>
      <c r="U64" s="2849">
        <v>410</v>
      </c>
      <c r="V64" s="2802">
        <v>13163.800000000001</v>
      </c>
      <c r="W64" s="2803">
        <v>9138.09</v>
      </c>
      <c r="X64" s="2804">
        <v>4025.7100000000009</v>
      </c>
      <c r="Y64" s="2804"/>
      <c r="Z64" s="2804"/>
      <c r="AA64" s="2804"/>
      <c r="AB64" s="2805">
        <v>307</v>
      </c>
      <c r="AC64" s="2800">
        <v>9840.5300000000007</v>
      </c>
      <c r="AD64" s="2800">
        <v>6502.73</v>
      </c>
      <c r="AE64" s="2800">
        <v>3337.8000000000011</v>
      </c>
      <c r="AF64" s="2800"/>
      <c r="AG64" s="2800"/>
      <c r="AH64" s="2801"/>
      <c r="AI64" s="2180">
        <v>287</v>
      </c>
      <c r="AJ64" s="2796">
        <v>9193.98</v>
      </c>
      <c r="AK64" s="2796">
        <v>6029.87</v>
      </c>
      <c r="AL64" s="2800">
        <v>3164.1099999999997</v>
      </c>
      <c r="AM64" s="2800"/>
      <c r="AN64" s="2800"/>
      <c r="AO64" s="2804"/>
      <c r="AP64" s="2805">
        <v>164</v>
      </c>
      <c r="AQ64" s="2800">
        <v>5415.4499999999989</v>
      </c>
      <c r="AR64" s="2800">
        <v>3584.92</v>
      </c>
      <c r="AS64" s="2800">
        <v>1830.5299999999988</v>
      </c>
      <c r="AT64" s="2800"/>
      <c r="AU64" s="2800"/>
      <c r="AV64" s="2801"/>
      <c r="AW64" s="2180">
        <v>371</v>
      </c>
      <c r="AX64" s="2796">
        <v>12121.46</v>
      </c>
      <c r="AY64" s="2796">
        <v>7000.45</v>
      </c>
      <c r="AZ64" s="2800">
        <v>5121.0099999999993</v>
      </c>
      <c r="BA64" s="2800"/>
      <c r="BB64" s="2800"/>
      <c r="BC64" s="2804"/>
      <c r="BD64" s="2805">
        <v>262</v>
      </c>
      <c r="BE64" s="2800">
        <v>8513.75</v>
      </c>
      <c r="BF64" s="2800">
        <v>4883.7400000000007</v>
      </c>
      <c r="BG64" s="2800">
        <v>3630.0099999999993</v>
      </c>
      <c r="BH64" s="2800"/>
      <c r="BI64" s="2800"/>
      <c r="BJ64" s="2801"/>
      <c r="BK64" s="2805">
        <v>261</v>
      </c>
      <c r="BL64" s="2800">
        <v>8609.3799999999992</v>
      </c>
      <c r="BM64" s="2800">
        <v>5705.28</v>
      </c>
      <c r="BN64" s="2800">
        <v>2904.0999999999995</v>
      </c>
      <c r="BO64" s="2800"/>
      <c r="BP64" s="2800"/>
      <c r="BQ64" s="2801"/>
      <c r="BR64" s="2805">
        <v>263</v>
      </c>
      <c r="BS64" s="2800">
        <v>8583.56</v>
      </c>
      <c r="BT64" s="2800">
        <v>6278.24</v>
      </c>
      <c r="BU64" s="2800">
        <v>2305.3199999999997</v>
      </c>
      <c r="BV64" s="2800">
        <v>8.7654752851711013</v>
      </c>
      <c r="BW64" s="2800">
        <v>32.637110266159695</v>
      </c>
      <c r="BX64" s="2801"/>
      <c r="BY64" s="2805">
        <v>307</v>
      </c>
      <c r="BZ64" s="2800">
        <v>9411.3200000000015</v>
      </c>
      <c r="CA64" s="2800">
        <v>6225.1400000000012</v>
      </c>
      <c r="CB64" s="2800">
        <v>3186.1800000000003</v>
      </c>
      <c r="CC64" s="2800">
        <v>10.378436482084691</v>
      </c>
      <c r="CD64" s="2800">
        <v>30.655765472312709</v>
      </c>
      <c r="CE64" s="2801"/>
      <c r="CF64" s="2805">
        <v>83</v>
      </c>
      <c r="CG64" s="2800">
        <v>2785.29</v>
      </c>
      <c r="CH64" s="2800">
        <v>1922.7999999999997</v>
      </c>
      <c r="CI64" s="2800">
        <v>862.49000000000024</v>
      </c>
      <c r="CJ64" s="2800">
        <v>10.391445783132532</v>
      </c>
      <c r="CK64" s="2800">
        <v>33.557710843373492</v>
      </c>
      <c r="CL64" s="2801"/>
      <c r="CM64" s="2849">
        <v>3118</v>
      </c>
      <c r="CN64" s="2801">
        <v>100779.04</v>
      </c>
      <c r="CO64" s="2801">
        <v>69072.36</v>
      </c>
      <c r="CP64" s="2801">
        <v>31706.68</v>
      </c>
      <c r="CQ64" s="2801"/>
      <c r="CR64" s="2197"/>
      <c r="CS64" s="2197"/>
      <c r="CT64" s="2197"/>
      <c r="CU64" s="2197"/>
      <c r="CV64" s="2197"/>
    </row>
    <row r="65" spans="1:100">
      <c r="A65" s="2177" t="s">
        <v>398</v>
      </c>
      <c r="B65" s="2177" t="s">
        <v>390</v>
      </c>
      <c r="C65" s="2178" t="s">
        <v>400</v>
      </c>
      <c r="D65" s="2179" t="s">
        <v>401</v>
      </c>
      <c r="E65" s="2178"/>
      <c r="F65" s="2178"/>
      <c r="G65" s="2180">
        <v>0</v>
      </c>
      <c r="H65" s="2796">
        <v>0</v>
      </c>
      <c r="I65" s="2796">
        <v>0</v>
      </c>
      <c r="J65" s="2804">
        <v>0</v>
      </c>
      <c r="K65" s="2804"/>
      <c r="L65" s="2804"/>
      <c r="M65" s="2804"/>
      <c r="N65" s="2799">
        <v>0</v>
      </c>
      <c r="O65" s="2800">
        <v>0</v>
      </c>
      <c r="P65" s="2848">
        <v>0</v>
      </c>
      <c r="Q65" s="2801">
        <v>0</v>
      </c>
      <c r="R65" s="2801"/>
      <c r="S65" s="2801"/>
      <c r="T65" s="2801"/>
      <c r="U65" s="2849">
        <v>0</v>
      </c>
      <c r="V65" s="2802">
        <v>0</v>
      </c>
      <c r="W65" s="2803">
        <v>0</v>
      </c>
      <c r="X65" s="2804">
        <v>0</v>
      </c>
      <c r="Y65" s="2804"/>
      <c r="Z65" s="2804"/>
      <c r="AA65" s="2804"/>
      <c r="AB65" s="2805">
        <v>0</v>
      </c>
      <c r="AC65" s="2800">
        <v>0</v>
      </c>
      <c r="AD65" s="2800">
        <v>0</v>
      </c>
      <c r="AE65" s="2800">
        <v>0</v>
      </c>
      <c r="AF65" s="2800"/>
      <c r="AG65" s="2800"/>
      <c r="AH65" s="2801"/>
      <c r="AI65" s="2180">
        <v>0</v>
      </c>
      <c r="AJ65" s="2796">
        <v>0</v>
      </c>
      <c r="AK65" s="2796">
        <v>0</v>
      </c>
      <c r="AL65" s="2800">
        <v>0</v>
      </c>
      <c r="AM65" s="2800"/>
      <c r="AN65" s="2800"/>
      <c r="AO65" s="2804"/>
      <c r="AP65" s="2805">
        <v>0</v>
      </c>
      <c r="AQ65" s="2800">
        <v>0</v>
      </c>
      <c r="AR65" s="2800">
        <v>0</v>
      </c>
      <c r="AS65" s="2800">
        <v>0</v>
      </c>
      <c r="AT65" s="2800"/>
      <c r="AU65" s="2800"/>
      <c r="AV65" s="2801"/>
      <c r="AW65" s="2180">
        <v>0</v>
      </c>
      <c r="AX65" s="2796">
        <v>0</v>
      </c>
      <c r="AY65" s="2796">
        <v>0</v>
      </c>
      <c r="AZ65" s="2800">
        <v>0</v>
      </c>
      <c r="BA65" s="2800"/>
      <c r="BB65" s="2800"/>
      <c r="BC65" s="2804"/>
      <c r="BD65" s="2805">
        <v>1</v>
      </c>
      <c r="BE65" s="2800">
        <v>2155.17</v>
      </c>
      <c r="BF65" s="2800">
        <v>1947.9</v>
      </c>
      <c r="BG65" s="2800">
        <v>207.26999999999998</v>
      </c>
      <c r="BH65" s="2800"/>
      <c r="BI65" s="2800"/>
      <c r="BJ65" s="2801"/>
      <c r="BK65" s="2805">
        <v>0</v>
      </c>
      <c r="BL65" s="2800">
        <v>0</v>
      </c>
      <c r="BM65" s="2800">
        <v>0</v>
      </c>
      <c r="BN65" s="2800">
        <v>0</v>
      </c>
      <c r="BO65" s="2800"/>
      <c r="BP65" s="2800"/>
      <c r="BQ65" s="2801"/>
      <c r="BR65" s="2805">
        <v>0</v>
      </c>
      <c r="BS65" s="2800">
        <v>0</v>
      </c>
      <c r="BT65" s="2800">
        <v>0</v>
      </c>
      <c r="BU65" s="2800">
        <v>0</v>
      </c>
      <c r="BV65" s="2800">
        <v>0</v>
      </c>
      <c r="BW65" s="2800">
        <v>0</v>
      </c>
      <c r="BX65" s="2801"/>
      <c r="BY65" s="2805">
        <v>0</v>
      </c>
      <c r="BZ65" s="2800">
        <v>0</v>
      </c>
      <c r="CA65" s="2800">
        <v>0</v>
      </c>
      <c r="CB65" s="2800">
        <v>0</v>
      </c>
      <c r="CC65" s="2800">
        <v>0</v>
      </c>
      <c r="CD65" s="2800">
        <v>0</v>
      </c>
      <c r="CE65" s="2801"/>
      <c r="CF65" s="2805">
        <v>0</v>
      </c>
      <c r="CG65" s="2800">
        <v>0</v>
      </c>
      <c r="CH65" s="2800">
        <v>0</v>
      </c>
      <c r="CI65" s="2800">
        <v>0</v>
      </c>
      <c r="CJ65" s="2800">
        <v>0</v>
      </c>
      <c r="CK65" s="2800">
        <v>0</v>
      </c>
      <c r="CL65" s="2801"/>
      <c r="CM65" s="2849">
        <v>1</v>
      </c>
      <c r="CN65" s="2801">
        <v>2155.17</v>
      </c>
      <c r="CO65" s="2801">
        <v>1947.9</v>
      </c>
      <c r="CP65" s="2801">
        <v>207.26999999999998</v>
      </c>
      <c r="CQ65" s="2801"/>
      <c r="CR65" s="2197"/>
      <c r="CS65" s="2197"/>
      <c r="CT65" s="2197"/>
      <c r="CU65" s="2197"/>
      <c r="CV65" s="2197"/>
    </row>
    <row r="66" spans="1:100">
      <c r="A66" s="2177" t="s">
        <v>402</v>
      </c>
      <c r="B66" s="2177" t="s">
        <v>390</v>
      </c>
      <c r="C66" s="2178" t="s">
        <v>377</v>
      </c>
      <c r="D66" s="2179" t="s">
        <v>378</v>
      </c>
      <c r="E66" s="2178"/>
      <c r="F66" s="2178"/>
      <c r="G66" s="2180">
        <v>66</v>
      </c>
      <c r="H66" s="2796">
        <v>2005.21</v>
      </c>
      <c r="I66" s="2796">
        <v>1196.1399999999999</v>
      </c>
      <c r="J66" s="2804">
        <v>809.07000000000016</v>
      </c>
      <c r="K66" s="2804"/>
      <c r="L66" s="2804"/>
      <c r="M66" s="2804"/>
      <c r="N66" s="2799">
        <v>240</v>
      </c>
      <c r="O66" s="2800">
        <v>7768.9400000000005</v>
      </c>
      <c r="P66" s="2848">
        <v>5145.9800000000005</v>
      </c>
      <c r="Q66" s="2801">
        <v>2622.96</v>
      </c>
      <c r="R66" s="2801"/>
      <c r="S66" s="2801"/>
      <c r="T66" s="2801"/>
      <c r="U66" s="2849">
        <v>134</v>
      </c>
      <c r="V66" s="2802">
        <v>4293.1099999999997</v>
      </c>
      <c r="W66" s="2803">
        <v>2554.54</v>
      </c>
      <c r="X66" s="2804">
        <v>1738.5699999999997</v>
      </c>
      <c r="Y66" s="2804"/>
      <c r="Z66" s="2804"/>
      <c r="AA66" s="2804"/>
      <c r="AB66" s="2805">
        <v>48</v>
      </c>
      <c r="AC66" s="2800">
        <v>1510.36</v>
      </c>
      <c r="AD66" s="2800">
        <v>968.42</v>
      </c>
      <c r="AE66" s="2800">
        <v>541.93999999999994</v>
      </c>
      <c r="AF66" s="2800"/>
      <c r="AG66" s="2800"/>
      <c r="AH66" s="2801"/>
      <c r="AI66" s="2180">
        <v>78</v>
      </c>
      <c r="AJ66" s="2796">
        <v>2462.0899999999997</v>
      </c>
      <c r="AK66" s="2796">
        <v>1541.67</v>
      </c>
      <c r="AL66" s="2800">
        <v>920.41999999999962</v>
      </c>
      <c r="AM66" s="2800"/>
      <c r="AN66" s="2800"/>
      <c r="AO66" s="2804"/>
      <c r="AP66" s="2805">
        <v>39</v>
      </c>
      <c r="AQ66" s="2800">
        <v>1274.9899999999998</v>
      </c>
      <c r="AR66" s="2800">
        <v>764.43999999999994</v>
      </c>
      <c r="AS66" s="2800">
        <v>510.54999999999984</v>
      </c>
      <c r="AT66" s="2800"/>
      <c r="AU66" s="2800"/>
      <c r="AV66" s="2801"/>
      <c r="AW66" s="2180">
        <v>58</v>
      </c>
      <c r="AX66" s="2796">
        <v>1815.5399999999997</v>
      </c>
      <c r="AY66" s="2796">
        <v>1037.1000000000001</v>
      </c>
      <c r="AZ66" s="2800">
        <v>778.4399999999996</v>
      </c>
      <c r="BA66" s="2800"/>
      <c r="BB66" s="2800"/>
      <c r="BC66" s="2804"/>
      <c r="BD66" s="2805">
        <v>116</v>
      </c>
      <c r="BE66" s="2800">
        <v>3739.65</v>
      </c>
      <c r="BF66" s="2800">
        <v>2174.7400000000002</v>
      </c>
      <c r="BG66" s="2800">
        <v>1564.9099999999999</v>
      </c>
      <c r="BH66" s="2800"/>
      <c r="BI66" s="2800"/>
      <c r="BJ66" s="2801"/>
      <c r="BK66" s="2805">
        <v>407</v>
      </c>
      <c r="BL66" s="2800">
        <v>13626.47</v>
      </c>
      <c r="BM66" s="2800">
        <v>9856.99</v>
      </c>
      <c r="BN66" s="2800">
        <v>3769.4799999999996</v>
      </c>
      <c r="BO66" s="2800"/>
      <c r="BP66" s="2800"/>
      <c r="BQ66" s="2801"/>
      <c r="BR66" s="2805">
        <v>154</v>
      </c>
      <c r="BS66" s="2800">
        <v>5099.93</v>
      </c>
      <c r="BT66" s="2800">
        <v>4029.33</v>
      </c>
      <c r="BU66" s="2800">
        <v>1070.6000000000004</v>
      </c>
      <c r="BV66" s="2800">
        <v>6.9519480519480545</v>
      </c>
      <c r="BW66" s="2800">
        <v>33.116428571428571</v>
      </c>
      <c r="BX66" s="2801"/>
      <c r="BY66" s="2805">
        <v>293</v>
      </c>
      <c r="BZ66" s="2800">
        <v>9585.4</v>
      </c>
      <c r="CA66" s="2800">
        <v>6891.51</v>
      </c>
      <c r="CB66" s="2800">
        <v>2693.8899999999994</v>
      </c>
      <c r="CC66" s="2800">
        <v>9.1941638225255957</v>
      </c>
      <c r="CD66" s="2800">
        <v>32.714675767918088</v>
      </c>
      <c r="CE66" s="2801"/>
      <c r="CF66" s="2805">
        <v>70</v>
      </c>
      <c r="CG66" s="2800">
        <v>2306.87</v>
      </c>
      <c r="CH66" s="2800">
        <v>1433.29</v>
      </c>
      <c r="CI66" s="2800">
        <v>873.57999999999993</v>
      </c>
      <c r="CJ66" s="2800">
        <v>12.479714285714286</v>
      </c>
      <c r="CK66" s="2800">
        <v>32.955285714285715</v>
      </c>
      <c r="CL66" s="2801"/>
      <c r="CM66" s="2849">
        <v>1703</v>
      </c>
      <c r="CN66" s="2801">
        <v>55488.560000000012</v>
      </c>
      <c r="CO66" s="2801">
        <v>37594.15</v>
      </c>
      <c r="CP66" s="2801">
        <v>17894.409999999996</v>
      </c>
      <c r="CQ66" s="2801"/>
      <c r="CR66" s="2197"/>
      <c r="CS66" s="2197"/>
      <c r="CT66" s="2197"/>
      <c r="CU66" s="2197"/>
      <c r="CV66" s="2197"/>
    </row>
    <row r="67" spans="1:100">
      <c r="A67" s="2177" t="s">
        <v>400</v>
      </c>
      <c r="B67" s="2177" t="s">
        <v>390</v>
      </c>
      <c r="C67" s="2178" t="s">
        <v>403</v>
      </c>
      <c r="D67" s="2179" t="s">
        <v>404</v>
      </c>
      <c r="E67" s="2178"/>
      <c r="F67" s="2178"/>
      <c r="G67" s="2180">
        <v>101</v>
      </c>
      <c r="H67" s="2796">
        <v>8431.0499999999993</v>
      </c>
      <c r="I67" s="2796">
        <v>3613.7799999999997</v>
      </c>
      <c r="J67" s="2804">
        <v>4817.2699999999995</v>
      </c>
      <c r="K67" s="2804"/>
      <c r="L67" s="2804"/>
      <c r="M67" s="2804"/>
      <c r="N67" s="2799">
        <v>70</v>
      </c>
      <c r="O67" s="2800">
        <v>5925.9800000000005</v>
      </c>
      <c r="P67" s="2848">
        <v>3524.5299999999997</v>
      </c>
      <c r="Q67" s="2801">
        <v>2401.4500000000007</v>
      </c>
      <c r="R67" s="2801"/>
      <c r="S67" s="2801"/>
      <c r="T67" s="2801"/>
      <c r="U67" s="2849">
        <v>104</v>
      </c>
      <c r="V67" s="2802">
        <v>8832.9600000000009</v>
      </c>
      <c r="W67" s="2803">
        <v>5253.2400000000007</v>
      </c>
      <c r="X67" s="2804">
        <v>3579.7200000000003</v>
      </c>
      <c r="Y67" s="2804"/>
      <c r="Z67" s="2804"/>
      <c r="AA67" s="2804"/>
      <c r="AB67" s="2805">
        <v>87</v>
      </c>
      <c r="AC67" s="2800">
        <v>7349.27</v>
      </c>
      <c r="AD67" s="2800">
        <v>4106.78</v>
      </c>
      <c r="AE67" s="2800">
        <v>3242.4900000000007</v>
      </c>
      <c r="AF67" s="2800"/>
      <c r="AG67" s="2800"/>
      <c r="AH67" s="2801"/>
      <c r="AI67" s="2180">
        <v>99</v>
      </c>
      <c r="AJ67" s="2796">
        <v>8353.59</v>
      </c>
      <c r="AK67" s="2796">
        <v>5008.4699999999993</v>
      </c>
      <c r="AL67" s="2800">
        <v>3345.1200000000008</v>
      </c>
      <c r="AM67" s="2800"/>
      <c r="AN67" s="2800"/>
      <c r="AO67" s="2804"/>
      <c r="AP67" s="2805">
        <v>69</v>
      </c>
      <c r="AQ67" s="2800">
        <v>5809.57</v>
      </c>
      <c r="AR67" s="2800">
        <v>3463.21</v>
      </c>
      <c r="AS67" s="2800">
        <v>2346.3599999999997</v>
      </c>
      <c r="AT67" s="2800"/>
      <c r="AU67" s="2800"/>
      <c r="AV67" s="2801"/>
      <c r="AW67" s="2180">
        <v>68</v>
      </c>
      <c r="AX67" s="2796">
        <v>5747.52</v>
      </c>
      <c r="AY67" s="2796">
        <v>3191.2100000000005</v>
      </c>
      <c r="AZ67" s="2800">
        <v>2556.31</v>
      </c>
      <c r="BA67" s="2800"/>
      <c r="BB67" s="2800"/>
      <c r="BC67" s="2804"/>
      <c r="BD67" s="2805">
        <v>79</v>
      </c>
      <c r="BE67" s="2800">
        <v>6677.7100000000009</v>
      </c>
      <c r="BF67" s="2800">
        <v>3671.5000000000005</v>
      </c>
      <c r="BG67" s="2800">
        <v>3006.2100000000005</v>
      </c>
      <c r="BH67" s="2800"/>
      <c r="BI67" s="2800"/>
      <c r="BJ67" s="2801"/>
      <c r="BK67" s="2805">
        <v>72</v>
      </c>
      <c r="BL67" s="2800">
        <v>6122.56</v>
      </c>
      <c r="BM67" s="2800">
        <v>3346.0600000000004</v>
      </c>
      <c r="BN67" s="2800">
        <v>2776.5</v>
      </c>
      <c r="BO67" s="2800"/>
      <c r="BP67" s="2800"/>
      <c r="BQ67" s="2801"/>
      <c r="BR67" s="2805">
        <v>71</v>
      </c>
      <c r="BS67" s="2800">
        <v>5975.9500000000007</v>
      </c>
      <c r="BT67" s="2800">
        <v>3233.9400000000005</v>
      </c>
      <c r="BU67" s="2800">
        <v>2742.01</v>
      </c>
      <c r="BV67" s="2800">
        <v>38.619859154929578</v>
      </c>
      <c r="BW67" s="2800">
        <v>84.168309859154945</v>
      </c>
      <c r="BX67" s="2801"/>
      <c r="BY67" s="2805">
        <v>108</v>
      </c>
      <c r="BZ67" s="2800">
        <v>8619.7599999999984</v>
      </c>
      <c r="CA67" s="2800">
        <v>4259.29</v>
      </c>
      <c r="CB67" s="2800">
        <v>4360.4699999999984</v>
      </c>
      <c r="CC67" s="2800">
        <v>40.374722222222211</v>
      </c>
      <c r="CD67" s="2800">
        <v>79.81259259259258</v>
      </c>
      <c r="CE67" s="2801"/>
      <c r="CF67" s="2805">
        <v>62</v>
      </c>
      <c r="CG67" s="2800">
        <v>5242.34</v>
      </c>
      <c r="CH67" s="2800">
        <v>2762.8399999999997</v>
      </c>
      <c r="CI67" s="2800">
        <v>2479.5000000000005</v>
      </c>
      <c r="CJ67" s="2800">
        <v>39.991935483870975</v>
      </c>
      <c r="CK67" s="2800">
        <v>84.553870967741943</v>
      </c>
      <c r="CL67" s="2801"/>
      <c r="CM67" s="2849">
        <v>990</v>
      </c>
      <c r="CN67" s="2801">
        <v>83088.259999999995</v>
      </c>
      <c r="CO67" s="2801">
        <v>45434.849999999991</v>
      </c>
      <c r="CP67" s="2801">
        <v>37653.410000000003</v>
      </c>
      <c r="CQ67" s="2801"/>
      <c r="CR67" s="2197"/>
      <c r="CS67" s="2197"/>
      <c r="CT67" s="2197"/>
      <c r="CU67" s="2197"/>
      <c r="CV67" s="2197"/>
    </row>
    <row r="68" spans="1:100">
      <c r="A68" s="2177" t="s">
        <v>405</v>
      </c>
      <c r="B68" s="2177" t="s">
        <v>390</v>
      </c>
      <c r="C68" s="2178" t="s">
        <v>406</v>
      </c>
      <c r="D68" s="2179" t="s">
        <v>407</v>
      </c>
      <c r="E68" s="2178"/>
      <c r="F68" s="2178"/>
      <c r="G68" s="2180">
        <v>0</v>
      </c>
      <c r="H68" s="2796">
        <v>0</v>
      </c>
      <c r="I68" s="2796">
        <v>0</v>
      </c>
      <c r="J68" s="2804">
        <v>0</v>
      </c>
      <c r="K68" s="2804"/>
      <c r="L68" s="2804"/>
      <c r="M68" s="2804"/>
      <c r="N68" s="2799">
        <v>0</v>
      </c>
      <c r="O68" s="2800">
        <v>0</v>
      </c>
      <c r="P68" s="2848">
        <v>0</v>
      </c>
      <c r="Q68" s="2801">
        <v>0</v>
      </c>
      <c r="R68" s="2801"/>
      <c r="S68" s="2801"/>
      <c r="T68" s="2801"/>
      <c r="U68" s="2849">
        <v>0</v>
      </c>
      <c r="V68" s="2802">
        <v>0</v>
      </c>
      <c r="W68" s="2803">
        <v>0</v>
      </c>
      <c r="X68" s="2804">
        <v>0</v>
      </c>
      <c r="Y68" s="2804"/>
      <c r="Z68" s="2804"/>
      <c r="AA68" s="2804"/>
      <c r="AB68" s="2805">
        <v>0</v>
      </c>
      <c r="AC68" s="2800">
        <v>0</v>
      </c>
      <c r="AD68" s="2800">
        <v>0</v>
      </c>
      <c r="AE68" s="2800">
        <v>0</v>
      </c>
      <c r="AF68" s="2800"/>
      <c r="AG68" s="2800"/>
      <c r="AH68" s="2801"/>
      <c r="AI68" s="2180">
        <v>0</v>
      </c>
      <c r="AJ68" s="2796">
        <v>0</v>
      </c>
      <c r="AK68" s="2796">
        <v>0</v>
      </c>
      <c r="AL68" s="2800">
        <v>0</v>
      </c>
      <c r="AM68" s="2800"/>
      <c r="AN68" s="2800"/>
      <c r="AO68" s="2804"/>
      <c r="AP68" s="2805">
        <v>0</v>
      </c>
      <c r="AQ68" s="2800">
        <v>0</v>
      </c>
      <c r="AR68" s="2800">
        <v>0</v>
      </c>
      <c r="AS68" s="2800">
        <v>0</v>
      </c>
      <c r="AT68" s="2800"/>
      <c r="AU68" s="2800"/>
      <c r="AV68" s="2801"/>
      <c r="AW68" s="2180">
        <v>0</v>
      </c>
      <c r="AX68" s="2796">
        <v>0</v>
      </c>
      <c r="AY68" s="2796">
        <v>0</v>
      </c>
      <c r="AZ68" s="2800">
        <v>0</v>
      </c>
      <c r="BA68" s="2800"/>
      <c r="BB68" s="2800"/>
      <c r="BC68" s="2804"/>
      <c r="BD68" s="2805">
        <v>1</v>
      </c>
      <c r="BE68" s="2800">
        <v>2068.9699999999998</v>
      </c>
      <c r="BF68" s="2800">
        <v>931.4</v>
      </c>
      <c r="BG68" s="2800">
        <v>1137.5699999999997</v>
      </c>
      <c r="BH68" s="2800"/>
      <c r="BI68" s="2800"/>
      <c r="BJ68" s="2801"/>
      <c r="BK68" s="2805">
        <v>0</v>
      </c>
      <c r="BL68" s="2800">
        <v>0</v>
      </c>
      <c r="BM68" s="2800">
        <v>0</v>
      </c>
      <c r="BN68" s="2800">
        <v>0</v>
      </c>
      <c r="BO68" s="2800"/>
      <c r="BP68" s="2800"/>
      <c r="BQ68" s="2801"/>
      <c r="BR68" s="2805">
        <v>0</v>
      </c>
      <c r="BS68" s="2800">
        <v>0</v>
      </c>
      <c r="BT68" s="2800">
        <v>0</v>
      </c>
      <c r="BU68" s="2800">
        <v>0</v>
      </c>
      <c r="BV68" s="2800">
        <v>0</v>
      </c>
      <c r="BW68" s="2800">
        <v>0</v>
      </c>
      <c r="BX68" s="2801"/>
      <c r="BY68" s="2805">
        <v>0</v>
      </c>
      <c r="BZ68" s="2800">
        <v>0</v>
      </c>
      <c r="CA68" s="2800">
        <v>0</v>
      </c>
      <c r="CB68" s="2800">
        <v>0</v>
      </c>
      <c r="CC68" s="2800">
        <v>0</v>
      </c>
      <c r="CD68" s="2800">
        <v>0</v>
      </c>
      <c r="CE68" s="2801"/>
      <c r="CF68" s="2805">
        <v>0</v>
      </c>
      <c r="CG68" s="2800">
        <v>0</v>
      </c>
      <c r="CH68" s="2800">
        <v>0</v>
      </c>
      <c r="CI68" s="2800">
        <v>0</v>
      </c>
      <c r="CJ68" s="2800">
        <v>0</v>
      </c>
      <c r="CK68" s="2800">
        <v>0</v>
      </c>
      <c r="CL68" s="2801"/>
      <c r="CM68" s="2849">
        <v>1</v>
      </c>
      <c r="CN68" s="2801">
        <v>2068.9699999999998</v>
      </c>
      <c r="CO68" s="2801">
        <v>931.4</v>
      </c>
      <c r="CP68" s="2801">
        <v>1137.5699999999997</v>
      </c>
      <c r="CQ68" s="2801"/>
      <c r="CR68" s="2197"/>
      <c r="CS68" s="2197"/>
      <c r="CT68" s="2197"/>
      <c r="CU68" s="2197"/>
      <c r="CV68" s="2197"/>
    </row>
    <row r="69" spans="1:100">
      <c r="A69" s="2177" t="s">
        <v>403</v>
      </c>
      <c r="B69" s="2177" t="s">
        <v>390</v>
      </c>
      <c r="C69" s="2178" t="s">
        <v>408</v>
      </c>
      <c r="D69" s="2179" t="s">
        <v>409</v>
      </c>
      <c r="E69" s="2178"/>
      <c r="F69" s="2178"/>
      <c r="G69" s="2180">
        <v>0</v>
      </c>
      <c r="H69" s="2796">
        <v>0</v>
      </c>
      <c r="I69" s="2796">
        <v>0</v>
      </c>
      <c r="J69" s="2804">
        <v>0</v>
      </c>
      <c r="K69" s="2804"/>
      <c r="L69" s="2804"/>
      <c r="M69" s="2804"/>
      <c r="N69" s="2799">
        <v>18</v>
      </c>
      <c r="O69" s="2800">
        <v>360.28</v>
      </c>
      <c r="P69" s="2848">
        <v>169.62</v>
      </c>
      <c r="Q69" s="2801">
        <v>190.65999999999997</v>
      </c>
      <c r="R69" s="2801"/>
      <c r="S69" s="2801"/>
      <c r="T69" s="2801"/>
      <c r="U69" s="2849">
        <v>155</v>
      </c>
      <c r="V69" s="2802">
        <v>3322.7</v>
      </c>
      <c r="W69" s="2803">
        <v>1758.49</v>
      </c>
      <c r="X69" s="2804">
        <v>1564.2099999999998</v>
      </c>
      <c r="Y69" s="2804"/>
      <c r="Z69" s="2804"/>
      <c r="AA69" s="2804"/>
      <c r="AB69" s="2805">
        <v>23</v>
      </c>
      <c r="AC69" s="2800">
        <v>472.33</v>
      </c>
      <c r="AD69" s="2800">
        <v>244.16000000000003</v>
      </c>
      <c r="AE69" s="2800">
        <v>228.16999999999996</v>
      </c>
      <c r="AF69" s="2800"/>
      <c r="AG69" s="2800"/>
      <c r="AH69" s="2801"/>
      <c r="AI69" s="2180">
        <v>140</v>
      </c>
      <c r="AJ69" s="2796">
        <v>2805.53</v>
      </c>
      <c r="AK69" s="2796">
        <v>1424.53</v>
      </c>
      <c r="AL69" s="2800">
        <v>1381.0000000000002</v>
      </c>
      <c r="AM69" s="2800"/>
      <c r="AN69" s="2800"/>
      <c r="AO69" s="2804"/>
      <c r="AP69" s="2805">
        <v>100</v>
      </c>
      <c r="AQ69" s="2800">
        <v>2085.8399999999997</v>
      </c>
      <c r="AR69" s="2800">
        <v>1094.58</v>
      </c>
      <c r="AS69" s="2800">
        <v>991.25999999999976</v>
      </c>
      <c r="AT69" s="2800"/>
      <c r="AU69" s="2800"/>
      <c r="AV69" s="2801"/>
      <c r="AW69" s="2180">
        <v>73</v>
      </c>
      <c r="AX69" s="2796">
        <v>1485.0800000000002</v>
      </c>
      <c r="AY69" s="2796">
        <v>765.3</v>
      </c>
      <c r="AZ69" s="2800">
        <v>719.7800000000002</v>
      </c>
      <c r="BA69" s="2800"/>
      <c r="BB69" s="2800"/>
      <c r="BC69" s="2804"/>
      <c r="BD69" s="2805">
        <v>60</v>
      </c>
      <c r="BE69" s="2800">
        <v>1288.5700000000002</v>
      </c>
      <c r="BF69" s="2800">
        <v>699.18999999999994</v>
      </c>
      <c r="BG69" s="2800">
        <v>589.38000000000022</v>
      </c>
      <c r="BH69" s="2800"/>
      <c r="BI69" s="2800"/>
      <c r="BJ69" s="2801"/>
      <c r="BK69" s="2805">
        <v>25</v>
      </c>
      <c r="BL69" s="2800">
        <v>538.69999999999993</v>
      </c>
      <c r="BM69" s="2800">
        <v>293.14999999999998</v>
      </c>
      <c r="BN69" s="2800">
        <v>245.54999999999995</v>
      </c>
      <c r="BO69" s="2800"/>
      <c r="BP69" s="2800"/>
      <c r="BQ69" s="2801"/>
      <c r="BR69" s="2805">
        <v>105</v>
      </c>
      <c r="BS69" s="2800">
        <v>2288.3999999999996</v>
      </c>
      <c r="BT69" s="2800">
        <v>1256.92</v>
      </c>
      <c r="BU69" s="2800">
        <v>1031.4799999999996</v>
      </c>
      <c r="BV69" s="2800">
        <v>9.8236190476190437</v>
      </c>
      <c r="BW69" s="2800">
        <v>21.79428571428571</v>
      </c>
      <c r="BX69" s="2801"/>
      <c r="BY69" s="2805">
        <v>34</v>
      </c>
      <c r="BZ69" s="2800">
        <v>649.88</v>
      </c>
      <c r="CA69" s="2800">
        <v>315.90999999999997</v>
      </c>
      <c r="CB69" s="2800">
        <v>333.97</v>
      </c>
      <c r="CC69" s="2800">
        <v>9.8226470588235308</v>
      </c>
      <c r="CD69" s="2800">
        <v>19.114117647058823</v>
      </c>
      <c r="CE69" s="2801"/>
      <c r="CF69" s="2805">
        <v>157</v>
      </c>
      <c r="CG69" s="2800">
        <v>3410.62</v>
      </c>
      <c r="CH69" s="2800">
        <v>1868.27</v>
      </c>
      <c r="CI69" s="2800">
        <v>1542.35</v>
      </c>
      <c r="CJ69" s="2800">
        <v>9.82388535031847</v>
      </c>
      <c r="CK69" s="2800">
        <v>21.723694267515924</v>
      </c>
      <c r="CL69" s="2801"/>
      <c r="CM69" s="2849">
        <v>890</v>
      </c>
      <c r="CN69" s="2801">
        <v>18707.93</v>
      </c>
      <c r="CO69" s="2801">
        <v>9890.119999999999</v>
      </c>
      <c r="CP69" s="2801">
        <v>8817.81</v>
      </c>
      <c r="CQ69" s="2801"/>
      <c r="CR69" s="2197"/>
      <c r="CS69" s="2197"/>
      <c r="CT69" s="2197"/>
      <c r="CU69" s="2197"/>
      <c r="CV69" s="2197"/>
    </row>
    <row r="70" spans="1:100">
      <c r="A70" s="2177" t="s">
        <v>406</v>
      </c>
      <c r="B70" s="2177" t="s">
        <v>390</v>
      </c>
      <c r="C70" s="2178" t="s">
        <v>410</v>
      </c>
      <c r="D70" s="2179" t="s">
        <v>411</v>
      </c>
      <c r="E70" s="2178"/>
      <c r="F70" s="2178"/>
      <c r="G70" s="2180">
        <v>0</v>
      </c>
      <c r="H70" s="2796">
        <v>0</v>
      </c>
      <c r="I70" s="2796">
        <v>0</v>
      </c>
      <c r="J70" s="2804">
        <v>0</v>
      </c>
      <c r="K70" s="2804"/>
      <c r="L70" s="2804"/>
      <c r="M70" s="2804"/>
      <c r="N70" s="2799">
        <v>0</v>
      </c>
      <c r="O70" s="2800">
        <v>0</v>
      </c>
      <c r="P70" s="2848">
        <v>0</v>
      </c>
      <c r="Q70" s="2801">
        <v>0</v>
      </c>
      <c r="R70" s="2801"/>
      <c r="S70" s="2801"/>
      <c r="T70" s="2801"/>
      <c r="U70" s="2849">
        <v>0</v>
      </c>
      <c r="V70" s="2802">
        <v>0</v>
      </c>
      <c r="W70" s="2803">
        <v>0</v>
      </c>
      <c r="X70" s="2804">
        <v>0</v>
      </c>
      <c r="Y70" s="2804"/>
      <c r="Z70" s="2804"/>
      <c r="AA70" s="2804"/>
      <c r="AB70" s="2805">
        <v>0</v>
      </c>
      <c r="AC70" s="2800">
        <v>0</v>
      </c>
      <c r="AD70" s="2800">
        <v>0</v>
      </c>
      <c r="AE70" s="2800">
        <v>0</v>
      </c>
      <c r="AF70" s="2800"/>
      <c r="AG70" s="2800"/>
      <c r="AH70" s="2801"/>
      <c r="AI70" s="2180">
        <v>0</v>
      </c>
      <c r="AJ70" s="2796">
        <v>0</v>
      </c>
      <c r="AK70" s="2796">
        <v>0</v>
      </c>
      <c r="AL70" s="2800">
        <v>0</v>
      </c>
      <c r="AM70" s="2800"/>
      <c r="AN70" s="2800"/>
      <c r="AO70" s="2804"/>
      <c r="AP70" s="2805">
        <v>0</v>
      </c>
      <c r="AQ70" s="2800">
        <v>0</v>
      </c>
      <c r="AR70" s="2800">
        <v>0</v>
      </c>
      <c r="AS70" s="2800">
        <v>0</v>
      </c>
      <c r="AT70" s="2800"/>
      <c r="AU70" s="2800"/>
      <c r="AV70" s="2801"/>
      <c r="AW70" s="2180">
        <v>0</v>
      </c>
      <c r="AX70" s="2796">
        <v>0</v>
      </c>
      <c r="AY70" s="2796">
        <v>0</v>
      </c>
      <c r="AZ70" s="2800">
        <v>0</v>
      </c>
      <c r="BA70" s="2800"/>
      <c r="BB70" s="2800"/>
      <c r="BC70" s="2804"/>
      <c r="BD70" s="2805">
        <v>0</v>
      </c>
      <c r="BE70" s="2800">
        <v>0</v>
      </c>
      <c r="BF70" s="2800">
        <v>0</v>
      </c>
      <c r="BG70" s="2800">
        <v>0</v>
      </c>
      <c r="BH70" s="2800"/>
      <c r="BI70" s="2800"/>
      <c r="BJ70" s="2801"/>
      <c r="BK70" s="2805">
        <v>0</v>
      </c>
      <c r="BL70" s="2800">
        <v>0</v>
      </c>
      <c r="BM70" s="2800">
        <v>0</v>
      </c>
      <c r="BN70" s="2800">
        <v>0</v>
      </c>
      <c r="BO70" s="2800"/>
      <c r="BP70" s="2800"/>
      <c r="BQ70" s="2801"/>
      <c r="BR70" s="2805">
        <v>0</v>
      </c>
      <c r="BS70" s="2800">
        <v>0</v>
      </c>
      <c r="BT70" s="2800">
        <v>0</v>
      </c>
      <c r="BU70" s="2800">
        <v>0</v>
      </c>
      <c r="BV70" s="2800">
        <v>0</v>
      </c>
      <c r="BW70" s="2800">
        <v>0</v>
      </c>
      <c r="BX70" s="2801"/>
      <c r="BY70" s="2805">
        <v>0</v>
      </c>
      <c r="BZ70" s="2800">
        <v>0</v>
      </c>
      <c r="CA70" s="2800">
        <v>0</v>
      </c>
      <c r="CB70" s="2800">
        <v>0</v>
      </c>
      <c r="CC70" s="2800">
        <v>0</v>
      </c>
      <c r="CD70" s="2800">
        <v>0</v>
      </c>
      <c r="CE70" s="2801"/>
      <c r="CF70" s="2805">
        <v>0</v>
      </c>
      <c r="CG70" s="2800">
        <v>0</v>
      </c>
      <c r="CH70" s="2800">
        <v>0</v>
      </c>
      <c r="CI70" s="2800">
        <v>0</v>
      </c>
      <c r="CJ70" s="2800">
        <v>0</v>
      </c>
      <c r="CK70" s="2800">
        <v>0</v>
      </c>
      <c r="CL70" s="2801"/>
      <c r="CM70" s="2849">
        <v>0</v>
      </c>
      <c r="CN70" s="2801">
        <v>0</v>
      </c>
      <c r="CO70" s="2801">
        <v>0</v>
      </c>
      <c r="CP70" s="2801">
        <v>0</v>
      </c>
      <c r="CQ70" s="2801"/>
      <c r="CR70" s="2197"/>
      <c r="CS70" s="2197"/>
      <c r="CT70" s="2197"/>
      <c r="CU70" s="2197"/>
      <c r="CV70" s="2197"/>
    </row>
    <row r="71" spans="1:100">
      <c r="A71" s="2177" t="s">
        <v>408</v>
      </c>
      <c r="B71" s="2177" t="s">
        <v>390</v>
      </c>
      <c r="C71" s="2178" t="s">
        <v>412</v>
      </c>
      <c r="D71" s="2179" t="s">
        <v>413</v>
      </c>
      <c r="E71" s="2178"/>
      <c r="F71" s="2178"/>
      <c r="G71" s="2180">
        <v>0</v>
      </c>
      <c r="H71" s="2796">
        <v>0</v>
      </c>
      <c r="I71" s="2796">
        <v>0</v>
      </c>
      <c r="J71" s="2804">
        <v>0</v>
      </c>
      <c r="K71" s="2804"/>
      <c r="L71" s="2804"/>
      <c r="M71" s="2804"/>
      <c r="N71" s="2799">
        <v>0</v>
      </c>
      <c r="O71" s="2800">
        <v>0</v>
      </c>
      <c r="P71" s="2848">
        <v>0</v>
      </c>
      <c r="Q71" s="2801">
        <v>0</v>
      </c>
      <c r="R71" s="2801"/>
      <c r="S71" s="2801"/>
      <c r="T71" s="2801"/>
      <c r="U71" s="2849">
        <v>0</v>
      </c>
      <c r="V71" s="2802">
        <v>0</v>
      </c>
      <c r="W71" s="2803">
        <v>0</v>
      </c>
      <c r="X71" s="2804">
        <v>0</v>
      </c>
      <c r="Y71" s="2804"/>
      <c r="Z71" s="2804"/>
      <c r="AA71" s="2804"/>
      <c r="AB71" s="2805">
        <v>0</v>
      </c>
      <c r="AC71" s="2800">
        <v>0</v>
      </c>
      <c r="AD71" s="2800">
        <v>0</v>
      </c>
      <c r="AE71" s="2800">
        <v>0</v>
      </c>
      <c r="AF71" s="2800"/>
      <c r="AG71" s="2800"/>
      <c r="AH71" s="2801"/>
      <c r="AI71" s="2180">
        <v>0</v>
      </c>
      <c r="AJ71" s="2796">
        <v>0</v>
      </c>
      <c r="AK71" s="2796">
        <v>0</v>
      </c>
      <c r="AL71" s="2800">
        <v>0</v>
      </c>
      <c r="AM71" s="2800"/>
      <c r="AN71" s="2800"/>
      <c r="AO71" s="2804"/>
      <c r="AP71" s="2805">
        <v>0</v>
      </c>
      <c r="AQ71" s="2800">
        <v>0</v>
      </c>
      <c r="AR71" s="2800">
        <v>0</v>
      </c>
      <c r="AS71" s="2800">
        <v>0</v>
      </c>
      <c r="AT71" s="2800"/>
      <c r="AU71" s="2800"/>
      <c r="AV71" s="2801"/>
      <c r="AW71" s="2180">
        <v>0</v>
      </c>
      <c r="AX71" s="2796">
        <v>0</v>
      </c>
      <c r="AY71" s="2796">
        <v>0</v>
      </c>
      <c r="AZ71" s="2800">
        <v>0</v>
      </c>
      <c r="BA71" s="2800"/>
      <c r="BB71" s="2800"/>
      <c r="BC71" s="2804"/>
      <c r="BD71" s="2805">
        <v>27</v>
      </c>
      <c r="BE71" s="2800">
        <v>1969.8400000000001</v>
      </c>
      <c r="BF71" s="2800">
        <v>1055.07</v>
      </c>
      <c r="BG71" s="2800">
        <v>914.77000000000021</v>
      </c>
      <c r="BH71" s="2800"/>
      <c r="BI71" s="2800"/>
      <c r="BJ71" s="2801"/>
      <c r="BK71" s="2805">
        <v>80</v>
      </c>
      <c r="BL71" s="2800">
        <v>5724.2</v>
      </c>
      <c r="BM71" s="2800">
        <v>3013.8</v>
      </c>
      <c r="BN71" s="2800">
        <v>2710.3999999999996</v>
      </c>
      <c r="BO71" s="2800"/>
      <c r="BP71" s="2800"/>
      <c r="BQ71" s="2801"/>
      <c r="BR71" s="2805">
        <v>182</v>
      </c>
      <c r="BS71" s="2800">
        <v>13277.67</v>
      </c>
      <c r="BT71" s="2800">
        <v>7084.62</v>
      </c>
      <c r="BU71" s="2800">
        <v>6193.05</v>
      </c>
      <c r="BV71" s="2800">
        <v>34.027747252747254</v>
      </c>
      <c r="BW71" s="2800">
        <v>72.954230769230776</v>
      </c>
      <c r="BX71" s="2801"/>
      <c r="BY71" s="2805">
        <v>772</v>
      </c>
      <c r="BZ71" s="2800">
        <v>54639.44</v>
      </c>
      <c r="CA71" s="2800">
        <v>29652.49</v>
      </c>
      <c r="CB71" s="2800">
        <v>24986.95</v>
      </c>
      <c r="CC71" s="2800">
        <v>32.366515544041455</v>
      </c>
      <c r="CD71" s="2800">
        <v>70.77647668393783</v>
      </c>
      <c r="CE71" s="2801"/>
      <c r="CF71" s="2805">
        <v>49</v>
      </c>
      <c r="CG71" s="2800">
        <v>3675</v>
      </c>
      <c r="CH71" s="2800">
        <v>2014.83</v>
      </c>
      <c r="CI71" s="2800">
        <v>1660.17</v>
      </c>
      <c r="CJ71" s="2800">
        <v>33.881020408163266</v>
      </c>
      <c r="CK71" s="2800">
        <v>75</v>
      </c>
      <c r="CL71" s="2801"/>
      <c r="CM71" s="2849">
        <v>1110</v>
      </c>
      <c r="CN71" s="2801">
        <v>79286.149999999994</v>
      </c>
      <c r="CO71" s="2801">
        <v>42820.810000000005</v>
      </c>
      <c r="CP71" s="2801">
        <v>36465.339999999997</v>
      </c>
      <c r="CQ71" s="2801"/>
      <c r="CR71" s="2197"/>
      <c r="CS71" s="2197"/>
      <c r="CT71" s="2197"/>
      <c r="CU71" s="2197"/>
      <c r="CV71" s="2197"/>
    </row>
    <row r="72" spans="1:100">
      <c r="A72" s="2177" t="s">
        <v>414</v>
      </c>
      <c r="B72" s="2177" t="s">
        <v>390</v>
      </c>
      <c r="C72" s="2178" t="s">
        <v>415</v>
      </c>
      <c r="D72" s="2179" t="s">
        <v>416</v>
      </c>
      <c r="E72" s="2178"/>
      <c r="F72" s="2178"/>
      <c r="G72" s="2180">
        <v>1225</v>
      </c>
      <c r="H72" s="2796">
        <v>145706.87999999998</v>
      </c>
      <c r="I72" s="2796">
        <v>89533.080000000016</v>
      </c>
      <c r="J72" s="2804">
        <v>56173.799999999959</v>
      </c>
      <c r="K72" s="2804"/>
      <c r="L72" s="2804"/>
      <c r="M72" s="2804"/>
      <c r="N72" s="2799">
        <v>1010</v>
      </c>
      <c r="O72" s="2800">
        <v>124861.68000000001</v>
      </c>
      <c r="P72" s="2848">
        <v>70167.349999999977</v>
      </c>
      <c r="Q72" s="2801">
        <v>54694.330000000031</v>
      </c>
      <c r="R72" s="2801"/>
      <c r="S72" s="2801"/>
      <c r="T72" s="2801"/>
      <c r="U72" s="2849">
        <v>1194</v>
      </c>
      <c r="V72" s="2802">
        <v>158885.91</v>
      </c>
      <c r="W72" s="2803">
        <v>83690.670000000013</v>
      </c>
      <c r="X72" s="2804">
        <v>75195.239999999991</v>
      </c>
      <c r="Y72" s="2804"/>
      <c r="Z72" s="2804"/>
      <c r="AA72" s="2804"/>
      <c r="AB72" s="2805">
        <v>1024</v>
      </c>
      <c r="AC72" s="2800">
        <v>126743.60000000002</v>
      </c>
      <c r="AD72" s="2800">
        <v>66059.290000000008</v>
      </c>
      <c r="AE72" s="2800">
        <v>60684.310000000012</v>
      </c>
      <c r="AF72" s="2800"/>
      <c r="AG72" s="2800"/>
      <c r="AH72" s="2801"/>
      <c r="AI72" s="2180">
        <v>823</v>
      </c>
      <c r="AJ72" s="2796">
        <v>101813.82</v>
      </c>
      <c r="AK72" s="2796">
        <v>54631.369999999995</v>
      </c>
      <c r="AL72" s="2800">
        <v>47182.450000000012</v>
      </c>
      <c r="AM72" s="2800"/>
      <c r="AN72" s="2800"/>
      <c r="AO72" s="2804"/>
      <c r="AP72" s="2805">
        <v>853</v>
      </c>
      <c r="AQ72" s="2800">
        <v>107204.64</v>
      </c>
      <c r="AR72" s="2800">
        <v>57470.83</v>
      </c>
      <c r="AS72" s="2800">
        <v>49733.81</v>
      </c>
      <c r="AT72" s="2800"/>
      <c r="AU72" s="2800"/>
      <c r="AV72" s="2801"/>
      <c r="AW72" s="2180">
        <v>1113</v>
      </c>
      <c r="AX72" s="2796">
        <v>177758.4</v>
      </c>
      <c r="AY72" s="2796">
        <v>77364.679999999993</v>
      </c>
      <c r="AZ72" s="2800">
        <v>100393.72</v>
      </c>
      <c r="BA72" s="2800"/>
      <c r="BB72" s="2800"/>
      <c r="BC72" s="2804"/>
      <c r="BD72" s="2805">
        <v>951</v>
      </c>
      <c r="BE72" s="2800">
        <v>119500.56000000003</v>
      </c>
      <c r="BF72" s="2800">
        <v>62076.17</v>
      </c>
      <c r="BG72" s="2800">
        <v>57424.390000000029</v>
      </c>
      <c r="BH72" s="2800"/>
      <c r="BI72" s="2800"/>
      <c r="BJ72" s="2801"/>
      <c r="BK72" s="2805">
        <v>903</v>
      </c>
      <c r="BL72" s="2800">
        <v>113053.55</v>
      </c>
      <c r="BM72" s="2800">
        <v>59666.610000000008</v>
      </c>
      <c r="BN72" s="2800">
        <v>53386.939999999995</v>
      </c>
      <c r="BO72" s="2800"/>
      <c r="BP72" s="2800"/>
      <c r="BQ72" s="2801"/>
      <c r="BR72" s="2805">
        <v>1028</v>
      </c>
      <c r="BS72" s="2800">
        <v>199595.25</v>
      </c>
      <c r="BT72" s="2800">
        <v>71199.02</v>
      </c>
      <c r="BU72" s="2800">
        <v>128396.23</v>
      </c>
      <c r="BV72" s="2800">
        <v>124.89905642023346</v>
      </c>
      <c r="BW72" s="2800">
        <v>194.15880350194553</v>
      </c>
      <c r="BX72" s="2801"/>
      <c r="BY72" s="2805">
        <v>1098</v>
      </c>
      <c r="BZ72" s="2800">
        <v>124236.34999999998</v>
      </c>
      <c r="CA72" s="2800">
        <v>72149.209999999992</v>
      </c>
      <c r="CB72" s="2800">
        <v>52087.139999999985</v>
      </c>
      <c r="CC72" s="2800">
        <v>47.438196721311463</v>
      </c>
      <c r="CD72" s="2800">
        <v>113.14785974499087</v>
      </c>
      <c r="CE72" s="2801"/>
      <c r="CF72" s="2805">
        <v>367</v>
      </c>
      <c r="CG72" s="2800">
        <v>45453.83</v>
      </c>
      <c r="CH72" s="2800">
        <v>27767.149999999998</v>
      </c>
      <c r="CI72" s="2800">
        <v>17686.680000000004</v>
      </c>
      <c r="CJ72" s="2800">
        <v>48.192588555858322</v>
      </c>
      <c r="CK72" s="2800">
        <v>123.85239782016349</v>
      </c>
      <c r="CL72" s="2801"/>
      <c r="CM72" s="2849">
        <v>11589</v>
      </c>
      <c r="CN72" s="2801">
        <v>1544814.4700000002</v>
      </c>
      <c r="CO72" s="2801">
        <v>791775.43</v>
      </c>
      <c r="CP72" s="2801">
        <v>753039.04</v>
      </c>
      <c r="CQ72" s="2801"/>
      <c r="CR72" s="2197"/>
      <c r="CS72" s="2197"/>
      <c r="CT72" s="2197"/>
      <c r="CU72" s="2197"/>
      <c r="CV72" s="2197"/>
    </row>
    <row r="73" spans="1:100">
      <c r="A73" s="2177" t="s">
        <v>410</v>
      </c>
      <c r="B73" s="2177" t="s">
        <v>390</v>
      </c>
      <c r="C73" s="2178" t="s">
        <v>417</v>
      </c>
      <c r="D73" s="2179" t="s">
        <v>418</v>
      </c>
      <c r="E73" s="2178"/>
      <c r="F73" s="2178"/>
      <c r="G73" s="2180">
        <v>132</v>
      </c>
      <c r="H73" s="2796">
        <v>38527.29</v>
      </c>
      <c r="I73" s="2796">
        <v>20070.099999999999</v>
      </c>
      <c r="J73" s="2804">
        <v>18457.190000000002</v>
      </c>
      <c r="K73" s="2804"/>
      <c r="L73" s="2804"/>
      <c r="M73" s="2804"/>
      <c r="N73" s="2799">
        <v>63</v>
      </c>
      <c r="O73" s="2800">
        <v>18700.920000000002</v>
      </c>
      <c r="P73" s="2848">
        <v>11360.56</v>
      </c>
      <c r="Q73" s="2801">
        <v>7340.3600000000024</v>
      </c>
      <c r="R73" s="2801"/>
      <c r="S73" s="2801"/>
      <c r="T73" s="2801"/>
      <c r="U73" s="2849">
        <v>58</v>
      </c>
      <c r="V73" s="2802">
        <v>17003.5</v>
      </c>
      <c r="W73" s="2803">
        <v>11376.25</v>
      </c>
      <c r="X73" s="2804">
        <v>5627.25</v>
      </c>
      <c r="Y73" s="2804"/>
      <c r="Z73" s="2804"/>
      <c r="AA73" s="2804"/>
      <c r="AB73" s="2805">
        <v>47</v>
      </c>
      <c r="AC73" s="2800">
        <v>13844.869999999999</v>
      </c>
      <c r="AD73" s="2800">
        <v>8207.1200000000008</v>
      </c>
      <c r="AE73" s="2800">
        <v>5637.7499999999982</v>
      </c>
      <c r="AF73" s="2800"/>
      <c r="AG73" s="2800"/>
      <c r="AH73" s="2801"/>
      <c r="AI73" s="2180">
        <v>243</v>
      </c>
      <c r="AJ73" s="2796">
        <v>72497.640000000014</v>
      </c>
      <c r="AK73" s="2796">
        <v>46035.59</v>
      </c>
      <c r="AL73" s="2800">
        <v>26462.050000000017</v>
      </c>
      <c r="AM73" s="2800"/>
      <c r="AN73" s="2800"/>
      <c r="AO73" s="2804"/>
      <c r="AP73" s="2805">
        <v>114</v>
      </c>
      <c r="AQ73" s="2800">
        <v>33839.760000000002</v>
      </c>
      <c r="AR73" s="2800">
        <v>26382.59</v>
      </c>
      <c r="AS73" s="2800">
        <v>7457.1700000000019</v>
      </c>
      <c r="AT73" s="2800"/>
      <c r="AU73" s="2800"/>
      <c r="AV73" s="2801"/>
      <c r="AW73" s="2180">
        <v>47</v>
      </c>
      <c r="AX73" s="2796">
        <v>14256.08</v>
      </c>
      <c r="AY73" s="2796">
        <v>7904.3600000000006</v>
      </c>
      <c r="AZ73" s="2800">
        <v>6351.7199999999993</v>
      </c>
      <c r="BA73" s="2800"/>
      <c r="BB73" s="2800"/>
      <c r="BC73" s="2804"/>
      <c r="BD73" s="2805">
        <v>49</v>
      </c>
      <c r="BE73" s="2800">
        <v>14651.77</v>
      </c>
      <c r="BF73" s="2800">
        <v>8102.7800000000007</v>
      </c>
      <c r="BG73" s="2800">
        <v>6548.99</v>
      </c>
      <c r="BH73" s="2800"/>
      <c r="BI73" s="2800"/>
      <c r="BJ73" s="2801"/>
      <c r="BK73" s="2805">
        <v>47</v>
      </c>
      <c r="BL73" s="2800">
        <v>14027.63</v>
      </c>
      <c r="BM73" s="2800">
        <v>7897.1100000000006</v>
      </c>
      <c r="BN73" s="2800">
        <v>6130.5199999999986</v>
      </c>
      <c r="BO73" s="2800"/>
      <c r="BP73" s="2800"/>
      <c r="BQ73" s="2801"/>
      <c r="BR73" s="2805">
        <v>87</v>
      </c>
      <c r="BS73" s="2800">
        <v>25596.63</v>
      </c>
      <c r="BT73" s="2800">
        <v>15238.369999999999</v>
      </c>
      <c r="BU73" s="2800">
        <v>10358.260000000002</v>
      </c>
      <c r="BV73" s="2800">
        <v>119.06045977011496</v>
      </c>
      <c r="BW73" s="2800">
        <v>294.21413793103449</v>
      </c>
      <c r="BX73" s="2801"/>
      <c r="BY73" s="2805">
        <v>125</v>
      </c>
      <c r="BZ73" s="2800">
        <v>37363.909999999996</v>
      </c>
      <c r="CA73" s="2800">
        <v>20754.23</v>
      </c>
      <c r="CB73" s="2800">
        <v>16609.679999999997</v>
      </c>
      <c r="CC73" s="2800">
        <v>132.87743999999998</v>
      </c>
      <c r="CD73" s="2800">
        <v>298.91127999999998</v>
      </c>
      <c r="CE73" s="2801"/>
      <c r="CF73" s="2805">
        <v>285</v>
      </c>
      <c r="CG73" s="2800">
        <v>85193.370000000024</v>
      </c>
      <c r="CH73" s="2800">
        <v>46740.28</v>
      </c>
      <c r="CI73" s="2800">
        <v>38453.090000000026</v>
      </c>
      <c r="CJ73" s="2800">
        <v>134.92312280701762</v>
      </c>
      <c r="CK73" s="2800">
        <v>298.92410526315797</v>
      </c>
      <c r="CL73" s="2801"/>
      <c r="CM73" s="2849">
        <v>1297</v>
      </c>
      <c r="CN73" s="2801">
        <v>385503.37</v>
      </c>
      <c r="CO73" s="2801">
        <v>230069.34000000003</v>
      </c>
      <c r="CP73" s="2801">
        <v>155434.03000000006</v>
      </c>
      <c r="CQ73" s="2801"/>
      <c r="CR73" s="2197"/>
      <c r="CS73" s="2197"/>
      <c r="CT73" s="2197"/>
      <c r="CU73" s="2197"/>
      <c r="CV73" s="2197"/>
    </row>
    <row r="74" spans="1:100">
      <c r="A74" s="2177" t="s">
        <v>412</v>
      </c>
      <c r="B74" s="2177" t="s">
        <v>390</v>
      </c>
      <c r="C74" s="2178" t="s">
        <v>419</v>
      </c>
      <c r="D74" s="2179" t="s">
        <v>420</v>
      </c>
      <c r="E74" s="2178"/>
      <c r="F74" s="2178"/>
      <c r="G74" s="2180">
        <v>4</v>
      </c>
      <c r="H74" s="2796">
        <v>12413.76</v>
      </c>
      <c r="I74" s="2796">
        <v>6252.29</v>
      </c>
      <c r="J74" s="2804">
        <v>6161.47</v>
      </c>
      <c r="K74" s="2804"/>
      <c r="L74" s="2804"/>
      <c r="M74" s="2804"/>
      <c r="N74" s="2799">
        <v>0</v>
      </c>
      <c r="O74" s="2800">
        <v>0</v>
      </c>
      <c r="P74" s="2848">
        <v>0</v>
      </c>
      <c r="Q74" s="2801">
        <v>0</v>
      </c>
      <c r="R74" s="2801"/>
      <c r="S74" s="2801"/>
      <c r="T74" s="2801"/>
      <c r="U74" s="2849">
        <v>0</v>
      </c>
      <c r="V74" s="2802">
        <v>0</v>
      </c>
      <c r="W74" s="2803">
        <v>0</v>
      </c>
      <c r="X74" s="2804">
        <v>0</v>
      </c>
      <c r="Y74" s="2804"/>
      <c r="Z74" s="2804"/>
      <c r="AA74" s="2804"/>
      <c r="AB74" s="2805">
        <v>4</v>
      </c>
      <c r="AC74" s="2800">
        <v>12413.8</v>
      </c>
      <c r="AD74" s="2800">
        <v>6126.03</v>
      </c>
      <c r="AE74" s="2800">
        <v>6287.7699999999995</v>
      </c>
      <c r="AF74" s="2800"/>
      <c r="AG74" s="2800"/>
      <c r="AH74" s="2801"/>
      <c r="AI74" s="2180">
        <v>0</v>
      </c>
      <c r="AJ74" s="2796">
        <v>0</v>
      </c>
      <c r="AK74" s="2796">
        <v>0</v>
      </c>
      <c r="AL74" s="2800">
        <v>0</v>
      </c>
      <c r="AM74" s="2800"/>
      <c r="AN74" s="2800"/>
      <c r="AO74" s="2804"/>
      <c r="AP74" s="2805">
        <v>0</v>
      </c>
      <c r="AQ74" s="2800">
        <v>0</v>
      </c>
      <c r="AR74" s="2800">
        <v>0</v>
      </c>
      <c r="AS74" s="2800">
        <v>0</v>
      </c>
      <c r="AT74" s="2800"/>
      <c r="AU74" s="2800"/>
      <c r="AV74" s="2801"/>
      <c r="AW74" s="2180">
        <v>0</v>
      </c>
      <c r="AX74" s="2796">
        <v>0</v>
      </c>
      <c r="AY74" s="2796">
        <v>0</v>
      </c>
      <c r="AZ74" s="2800">
        <v>0</v>
      </c>
      <c r="BA74" s="2800"/>
      <c r="BB74" s="2800"/>
      <c r="BC74" s="2804"/>
      <c r="BD74" s="2805">
        <v>3</v>
      </c>
      <c r="BE74" s="2800">
        <v>9310.35</v>
      </c>
      <c r="BF74" s="2800">
        <v>4504.57</v>
      </c>
      <c r="BG74" s="2800">
        <v>4805.7800000000007</v>
      </c>
      <c r="BH74" s="2800"/>
      <c r="BI74" s="2800"/>
      <c r="BJ74" s="2801"/>
      <c r="BK74" s="2805">
        <v>0</v>
      </c>
      <c r="BL74" s="2800">
        <v>0</v>
      </c>
      <c r="BM74" s="2800">
        <v>0</v>
      </c>
      <c r="BN74" s="2800">
        <v>0</v>
      </c>
      <c r="BO74" s="2800"/>
      <c r="BP74" s="2800"/>
      <c r="BQ74" s="2801"/>
      <c r="BR74" s="2805">
        <v>3</v>
      </c>
      <c r="BS74" s="2800">
        <v>10419.84</v>
      </c>
      <c r="BT74" s="2800">
        <v>5567.07</v>
      </c>
      <c r="BU74" s="2800">
        <v>4852.7700000000004</v>
      </c>
      <c r="BV74" s="2800">
        <v>1617.5900000000001</v>
      </c>
      <c r="BW74" s="2800">
        <v>3473.28</v>
      </c>
      <c r="BX74" s="2801"/>
      <c r="BY74" s="2805">
        <v>0</v>
      </c>
      <c r="BZ74" s="2800">
        <v>0</v>
      </c>
      <c r="CA74" s="2800">
        <v>0</v>
      </c>
      <c r="CB74" s="2800">
        <v>0</v>
      </c>
      <c r="CC74" s="2800">
        <v>0</v>
      </c>
      <c r="CD74" s="2800">
        <v>0</v>
      </c>
      <c r="CE74" s="2801"/>
      <c r="CF74" s="2805">
        <v>4</v>
      </c>
      <c r="CG74" s="2800">
        <v>13893.12</v>
      </c>
      <c r="CH74" s="2800">
        <v>7291.48</v>
      </c>
      <c r="CI74" s="2800">
        <v>6601.6400000000012</v>
      </c>
      <c r="CJ74" s="2800">
        <v>1650.4100000000003</v>
      </c>
      <c r="CK74" s="2800">
        <v>3473.28</v>
      </c>
      <c r="CL74" s="2801"/>
      <c r="CM74" s="2849">
        <v>18</v>
      </c>
      <c r="CN74" s="2801">
        <v>58450.87</v>
      </c>
      <c r="CO74" s="2801">
        <v>29741.439999999999</v>
      </c>
      <c r="CP74" s="2801">
        <v>28709.43</v>
      </c>
      <c r="CQ74" s="2801"/>
      <c r="CR74" s="2197"/>
      <c r="CS74" s="2197"/>
      <c r="CT74" s="2197"/>
      <c r="CU74" s="2197"/>
      <c r="CV74" s="2197"/>
    </row>
    <row r="75" spans="1:100">
      <c r="A75" s="2177" t="s">
        <v>415</v>
      </c>
      <c r="B75" s="2177" t="s">
        <v>390</v>
      </c>
      <c r="C75" s="2178" t="s">
        <v>421</v>
      </c>
      <c r="D75" s="2179" t="s">
        <v>422</v>
      </c>
      <c r="E75" s="2178"/>
      <c r="F75" s="2178"/>
      <c r="G75" s="2180">
        <v>144</v>
      </c>
      <c r="H75" s="2796">
        <v>4519.13</v>
      </c>
      <c r="I75" s="2796">
        <v>2494.2199999999998</v>
      </c>
      <c r="J75" s="2804">
        <v>2024.9100000000003</v>
      </c>
      <c r="K75" s="2804"/>
      <c r="L75" s="2804"/>
      <c r="M75" s="2804"/>
      <c r="N75" s="2799">
        <v>194</v>
      </c>
      <c r="O75" s="2800">
        <v>6181.06</v>
      </c>
      <c r="P75" s="2848">
        <v>3462.05</v>
      </c>
      <c r="Q75" s="2801">
        <v>2719.01</v>
      </c>
      <c r="R75" s="2801"/>
      <c r="S75" s="2801"/>
      <c r="T75" s="2801"/>
      <c r="U75" s="2849">
        <v>217</v>
      </c>
      <c r="V75" s="2802">
        <v>7037.0399999999991</v>
      </c>
      <c r="W75" s="2803">
        <v>4078.9500000000003</v>
      </c>
      <c r="X75" s="2804">
        <v>2958.0899999999988</v>
      </c>
      <c r="Y75" s="2804"/>
      <c r="Z75" s="2804"/>
      <c r="AA75" s="2804"/>
      <c r="AB75" s="2805">
        <v>110</v>
      </c>
      <c r="AC75" s="2800">
        <v>3579.29</v>
      </c>
      <c r="AD75" s="2800">
        <v>2070.04</v>
      </c>
      <c r="AE75" s="2800">
        <v>1509.25</v>
      </c>
      <c r="AF75" s="2800"/>
      <c r="AG75" s="2800"/>
      <c r="AH75" s="2801"/>
      <c r="AI75" s="2180">
        <v>164</v>
      </c>
      <c r="AJ75" s="2796">
        <v>5182.8</v>
      </c>
      <c r="AK75" s="2796">
        <v>2940.54</v>
      </c>
      <c r="AL75" s="2800">
        <v>2242.2600000000002</v>
      </c>
      <c r="AM75" s="2800"/>
      <c r="AN75" s="2800"/>
      <c r="AO75" s="2804"/>
      <c r="AP75" s="2805">
        <v>114</v>
      </c>
      <c r="AQ75" s="2800">
        <v>3672.41</v>
      </c>
      <c r="AR75" s="2800">
        <v>2115.38</v>
      </c>
      <c r="AS75" s="2800">
        <v>1557.0299999999997</v>
      </c>
      <c r="AT75" s="2800"/>
      <c r="AU75" s="2800"/>
      <c r="AV75" s="2801"/>
      <c r="AW75" s="2180">
        <v>132</v>
      </c>
      <c r="AX75" s="2796">
        <v>4272.4000000000005</v>
      </c>
      <c r="AY75" s="2796">
        <v>2461.64</v>
      </c>
      <c r="AZ75" s="2800">
        <v>1810.7600000000007</v>
      </c>
      <c r="BA75" s="2800"/>
      <c r="BB75" s="2800"/>
      <c r="BC75" s="2804"/>
      <c r="BD75" s="2805">
        <v>182</v>
      </c>
      <c r="BE75" s="2800">
        <v>5705.24</v>
      </c>
      <c r="BF75" s="2800">
        <v>3208.26</v>
      </c>
      <c r="BG75" s="2800">
        <v>2496.9799999999996</v>
      </c>
      <c r="BH75" s="2800"/>
      <c r="BI75" s="2800"/>
      <c r="BJ75" s="2801"/>
      <c r="BK75" s="2805">
        <v>100</v>
      </c>
      <c r="BL75" s="2800">
        <v>3279.2799999999997</v>
      </c>
      <c r="BM75" s="2800">
        <v>2272.75</v>
      </c>
      <c r="BN75" s="2800">
        <v>1006.5299999999997</v>
      </c>
      <c r="BO75" s="2800"/>
      <c r="BP75" s="2800"/>
      <c r="BQ75" s="2801"/>
      <c r="BR75" s="2805">
        <v>187</v>
      </c>
      <c r="BS75" s="2800">
        <v>6054.2899999999991</v>
      </c>
      <c r="BT75" s="2800">
        <v>4187.74</v>
      </c>
      <c r="BU75" s="2800">
        <v>1866.5499999999993</v>
      </c>
      <c r="BV75" s="2800">
        <v>9.9815508021390329</v>
      </c>
      <c r="BW75" s="2800">
        <v>32.375882352941169</v>
      </c>
      <c r="BX75" s="2801"/>
      <c r="BY75" s="2805">
        <v>213</v>
      </c>
      <c r="BZ75" s="2800">
        <v>6575.79</v>
      </c>
      <c r="CA75" s="2800">
        <v>4447.91</v>
      </c>
      <c r="CB75" s="2800">
        <v>2127.88</v>
      </c>
      <c r="CC75" s="2800">
        <v>9.9900469483568077</v>
      </c>
      <c r="CD75" s="2800">
        <v>30.872253521126762</v>
      </c>
      <c r="CE75" s="2801"/>
      <c r="CF75" s="2805">
        <v>168</v>
      </c>
      <c r="CG75" s="2800">
        <v>5348.3</v>
      </c>
      <c r="CH75" s="2800">
        <v>3678.86</v>
      </c>
      <c r="CI75" s="2800">
        <v>1669.44</v>
      </c>
      <c r="CJ75" s="2800">
        <v>9.9371428571428577</v>
      </c>
      <c r="CK75" s="2800">
        <v>31.835119047619049</v>
      </c>
      <c r="CL75" s="2801"/>
      <c r="CM75" s="2849">
        <v>1925</v>
      </c>
      <c r="CN75" s="2801">
        <v>61407.03</v>
      </c>
      <c r="CO75" s="2801">
        <v>37418.339999999997</v>
      </c>
      <c r="CP75" s="2801">
        <v>23988.69</v>
      </c>
      <c r="CQ75" s="2801"/>
      <c r="CR75" s="2197"/>
      <c r="CS75" s="2197"/>
      <c r="CT75" s="2197"/>
      <c r="CU75" s="2197"/>
      <c r="CV75" s="2197"/>
    </row>
    <row r="76" spans="1:100">
      <c r="A76" s="2177" t="s">
        <v>417</v>
      </c>
      <c r="B76" s="2177" t="s">
        <v>390</v>
      </c>
      <c r="C76" s="2178" t="s">
        <v>423</v>
      </c>
      <c r="D76" s="2179" t="s">
        <v>424</v>
      </c>
      <c r="E76" s="2178"/>
      <c r="F76" s="2178"/>
      <c r="G76" s="2180">
        <v>0</v>
      </c>
      <c r="H76" s="2796">
        <v>0</v>
      </c>
      <c r="I76" s="2796">
        <v>0</v>
      </c>
      <c r="J76" s="2804">
        <v>0</v>
      </c>
      <c r="K76" s="2804"/>
      <c r="L76" s="2804"/>
      <c r="M76" s="2804"/>
      <c r="N76" s="2799">
        <v>0</v>
      </c>
      <c r="O76" s="2800">
        <v>0</v>
      </c>
      <c r="P76" s="2848">
        <v>0</v>
      </c>
      <c r="Q76" s="2801">
        <v>0</v>
      </c>
      <c r="R76" s="2801"/>
      <c r="S76" s="2801"/>
      <c r="T76" s="2801"/>
      <c r="U76" s="2849">
        <v>0</v>
      </c>
      <c r="V76" s="2802">
        <v>0</v>
      </c>
      <c r="W76" s="2803">
        <v>0</v>
      </c>
      <c r="X76" s="2804">
        <v>0</v>
      </c>
      <c r="Y76" s="2804"/>
      <c r="Z76" s="2804"/>
      <c r="AA76" s="2804"/>
      <c r="AB76" s="2805">
        <v>0</v>
      </c>
      <c r="AC76" s="2800">
        <v>0</v>
      </c>
      <c r="AD76" s="2800">
        <v>0</v>
      </c>
      <c r="AE76" s="2800">
        <v>0</v>
      </c>
      <c r="AF76" s="2800"/>
      <c r="AG76" s="2800"/>
      <c r="AH76" s="2801"/>
      <c r="AI76" s="2180">
        <v>0</v>
      </c>
      <c r="AJ76" s="2796">
        <v>0</v>
      </c>
      <c r="AK76" s="2796">
        <v>0</v>
      </c>
      <c r="AL76" s="2800">
        <v>0</v>
      </c>
      <c r="AM76" s="2800"/>
      <c r="AN76" s="2800"/>
      <c r="AO76" s="2804"/>
      <c r="AP76" s="2805">
        <v>0</v>
      </c>
      <c r="AQ76" s="2800">
        <v>0</v>
      </c>
      <c r="AR76" s="2800">
        <v>0</v>
      </c>
      <c r="AS76" s="2800">
        <v>0</v>
      </c>
      <c r="AT76" s="2800"/>
      <c r="AU76" s="2800"/>
      <c r="AV76" s="2801"/>
      <c r="AW76" s="2180">
        <v>0</v>
      </c>
      <c r="AX76" s="2796">
        <v>0</v>
      </c>
      <c r="AY76" s="2796">
        <v>0</v>
      </c>
      <c r="AZ76" s="2800">
        <v>0</v>
      </c>
      <c r="BA76" s="2800"/>
      <c r="BB76" s="2800"/>
      <c r="BC76" s="2804"/>
      <c r="BD76" s="2805">
        <v>0</v>
      </c>
      <c r="BE76" s="2800">
        <v>0</v>
      </c>
      <c r="BF76" s="2800">
        <v>0</v>
      </c>
      <c r="BG76" s="2800">
        <v>0</v>
      </c>
      <c r="BH76" s="2800"/>
      <c r="BI76" s="2800"/>
      <c r="BJ76" s="2801"/>
      <c r="BK76" s="2805">
        <v>0</v>
      </c>
      <c r="BL76" s="2800">
        <v>0</v>
      </c>
      <c r="BM76" s="2800">
        <v>0</v>
      </c>
      <c r="BN76" s="2800">
        <v>0</v>
      </c>
      <c r="BO76" s="2800"/>
      <c r="BP76" s="2800"/>
      <c r="BQ76" s="2801"/>
      <c r="BR76" s="2805">
        <v>0</v>
      </c>
      <c r="BS76" s="2800">
        <v>0</v>
      </c>
      <c r="BT76" s="2800">
        <v>0</v>
      </c>
      <c r="BU76" s="2800">
        <v>0</v>
      </c>
      <c r="BV76" s="2800">
        <v>0</v>
      </c>
      <c r="BW76" s="2800">
        <v>0</v>
      </c>
      <c r="BX76" s="2801"/>
      <c r="BY76" s="2805">
        <v>0</v>
      </c>
      <c r="BZ76" s="2800">
        <v>0</v>
      </c>
      <c r="CA76" s="2800">
        <v>0</v>
      </c>
      <c r="CB76" s="2800">
        <v>0</v>
      </c>
      <c r="CC76" s="2800">
        <v>0</v>
      </c>
      <c r="CD76" s="2800">
        <v>0</v>
      </c>
      <c r="CE76" s="2801"/>
      <c r="CF76" s="2805">
        <v>0</v>
      </c>
      <c r="CG76" s="2800">
        <v>0</v>
      </c>
      <c r="CH76" s="2800">
        <v>0</v>
      </c>
      <c r="CI76" s="2800">
        <v>0</v>
      </c>
      <c r="CJ76" s="2800">
        <v>0</v>
      </c>
      <c r="CK76" s="2800">
        <v>0</v>
      </c>
      <c r="CL76" s="2801"/>
      <c r="CM76" s="2849">
        <v>0</v>
      </c>
      <c r="CN76" s="2801">
        <v>0</v>
      </c>
      <c r="CO76" s="2801">
        <v>0</v>
      </c>
      <c r="CP76" s="2801">
        <v>0</v>
      </c>
      <c r="CQ76" s="2801"/>
      <c r="CR76" s="2197"/>
      <c r="CS76" s="2197"/>
      <c r="CT76" s="2197"/>
      <c r="CU76" s="2197"/>
      <c r="CV76" s="2197"/>
    </row>
    <row r="77" spans="1:100">
      <c r="A77" s="2177" t="s">
        <v>419</v>
      </c>
      <c r="B77" s="2177" t="s">
        <v>390</v>
      </c>
      <c r="C77" s="2178" t="s">
        <v>425</v>
      </c>
      <c r="D77" s="2179" t="s">
        <v>426</v>
      </c>
      <c r="E77" s="2178"/>
      <c r="F77" s="2178"/>
      <c r="G77" s="2180">
        <v>427</v>
      </c>
      <c r="H77" s="2796">
        <v>37248.17</v>
      </c>
      <c r="I77" s="2796">
        <v>14844.22</v>
      </c>
      <c r="J77" s="2804">
        <v>22403.949999999997</v>
      </c>
      <c r="K77" s="2804"/>
      <c r="L77" s="2804"/>
      <c r="M77" s="2804"/>
      <c r="N77" s="2799">
        <v>351</v>
      </c>
      <c r="O77" s="2800">
        <v>31058.370000000003</v>
      </c>
      <c r="P77" s="2848">
        <v>11703.279999999999</v>
      </c>
      <c r="Q77" s="2801">
        <v>19355.090000000004</v>
      </c>
      <c r="R77" s="2801"/>
      <c r="S77" s="2801"/>
      <c r="T77" s="2801"/>
      <c r="U77" s="2849">
        <v>462</v>
      </c>
      <c r="V77" s="2802">
        <v>40805.939999999995</v>
      </c>
      <c r="W77" s="2803">
        <v>15680.569999999998</v>
      </c>
      <c r="X77" s="2804">
        <v>25125.369999999995</v>
      </c>
      <c r="Y77" s="2804"/>
      <c r="Z77" s="2804"/>
      <c r="AA77" s="2804"/>
      <c r="AB77" s="2805">
        <v>312</v>
      </c>
      <c r="AC77" s="2800">
        <v>27217.590000000004</v>
      </c>
      <c r="AD77" s="2800">
        <v>10216.919999999998</v>
      </c>
      <c r="AE77" s="2800">
        <v>17000.670000000006</v>
      </c>
      <c r="AF77" s="2800"/>
      <c r="AG77" s="2800"/>
      <c r="AH77" s="2801"/>
      <c r="AI77" s="2180">
        <v>481</v>
      </c>
      <c r="AJ77" s="2796">
        <v>42380.92</v>
      </c>
      <c r="AK77" s="2796">
        <v>14133.34</v>
      </c>
      <c r="AL77" s="2800">
        <v>28247.579999999998</v>
      </c>
      <c r="AM77" s="2800"/>
      <c r="AN77" s="2800"/>
      <c r="AO77" s="2804"/>
      <c r="AP77" s="2805">
        <v>291</v>
      </c>
      <c r="AQ77" s="2800">
        <v>25513.320000000003</v>
      </c>
      <c r="AR77" s="2800">
        <v>8380.9800000000032</v>
      </c>
      <c r="AS77" s="2800">
        <v>17132.34</v>
      </c>
      <c r="AT77" s="2800"/>
      <c r="AU77" s="2800"/>
      <c r="AV77" s="2801"/>
      <c r="AW77" s="2180">
        <v>370</v>
      </c>
      <c r="AX77" s="2796">
        <v>32302.150000000005</v>
      </c>
      <c r="AY77" s="2796">
        <v>10200.740000000002</v>
      </c>
      <c r="AZ77" s="2800">
        <v>22101.410000000003</v>
      </c>
      <c r="BA77" s="2800"/>
      <c r="BB77" s="2800"/>
      <c r="BC77" s="2804"/>
      <c r="BD77" s="2805">
        <v>187</v>
      </c>
      <c r="BE77" s="2800">
        <v>16182.040000000003</v>
      </c>
      <c r="BF77" s="2800">
        <v>7036.170000000001</v>
      </c>
      <c r="BG77" s="2800">
        <v>9145.8700000000026</v>
      </c>
      <c r="BH77" s="2800"/>
      <c r="BI77" s="2800"/>
      <c r="BJ77" s="2801"/>
      <c r="BK77" s="2805">
        <v>468</v>
      </c>
      <c r="BL77" s="2800">
        <v>41318.009999999995</v>
      </c>
      <c r="BM77" s="2800">
        <v>23281.989999999998</v>
      </c>
      <c r="BN77" s="2800">
        <v>18036.019999999997</v>
      </c>
      <c r="BO77" s="2800"/>
      <c r="BP77" s="2800"/>
      <c r="BQ77" s="2801"/>
      <c r="BR77" s="2805">
        <v>382</v>
      </c>
      <c r="BS77" s="2800">
        <v>33398.740000000005</v>
      </c>
      <c r="BT77" s="2800">
        <v>16714.630000000005</v>
      </c>
      <c r="BU77" s="2800">
        <v>16684.11</v>
      </c>
      <c r="BV77" s="2800">
        <v>43.675680628272254</v>
      </c>
      <c r="BW77" s="2800">
        <v>87.431256544502631</v>
      </c>
      <c r="BX77" s="2801"/>
      <c r="BY77" s="2805">
        <v>492</v>
      </c>
      <c r="BZ77" s="2800">
        <v>39889.419999999984</v>
      </c>
      <c r="CA77" s="2800">
        <v>15255.210000000001</v>
      </c>
      <c r="CB77" s="2800">
        <v>24634.209999999985</v>
      </c>
      <c r="CC77" s="2800">
        <v>50.069532520325168</v>
      </c>
      <c r="CD77" s="2800">
        <v>81.076056910569079</v>
      </c>
      <c r="CE77" s="2801"/>
      <c r="CF77" s="2805">
        <v>40</v>
      </c>
      <c r="CG77" s="2800">
        <v>3589.7499999999995</v>
      </c>
      <c r="CH77" s="2800">
        <v>1609.1699999999998</v>
      </c>
      <c r="CI77" s="2800">
        <v>1980.5799999999997</v>
      </c>
      <c r="CJ77" s="2800">
        <v>49.514499999999991</v>
      </c>
      <c r="CK77" s="2800">
        <v>89.743749999999991</v>
      </c>
      <c r="CL77" s="2801"/>
      <c r="CM77" s="2849">
        <v>4263</v>
      </c>
      <c r="CN77" s="2801">
        <v>370904.42</v>
      </c>
      <c r="CO77" s="2801">
        <v>149057.22</v>
      </c>
      <c r="CP77" s="2801">
        <v>221847.2</v>
      </c>
      <c r="CQ77" s="2801"/>
      <c r="CR77" s="2197"/>
      <c r="CS77" s="2197"/>
      <c r="CT77" s="2197"/>
      <c r="CU77" s="2197"/>
      <c r="CV77" s="2197"/>
    </row>
    <row r="78" spans="1:100">
      <c r="A78" s="2177" t="s">
        <v>427</v>
      </c>
      <c r="B78" s="2177" t="s">
        <v>390</v>
      </c>
      <c r="C78" s="2178" t="s">
        <v>428</v>
      </c>
      <c r="D78" s="2179" t="s">
        <v>429</v>
      </c>
      <c r="E78" s="2178"/>
      <c r="F78" s="2178"/>
      <c r="G78" s="2180">
        <v>68</v>
      </c>
      <c r="H78" s="2796">
        <v>14100.18</v>
      </c>
      <c r="I78" s="2796">
        <v>5429.06</v>
      </c>
      <c r="J78" s="2804">
        <v>8671.119999999999</v>
      </c>
      <c r="K78" s="2804"/>
      <c r="L78" s="2804"/>
      <c r="M78" s="2804"/>
      <c r="N78" s="2799">
        <v>70</v>
      </c>
      <c r="O78" s="2800">
        <v>14765.529999999999</v>
      </c>
      <c r="P78" s="2848">
        <v>5883.9299999999994</v>
      </c>
      <c r="Q78" s="2801">
        <v>8881.5999999999985</v>
      </c>
      <c r="R78" s="2801"/>
      <c r="S78" s="2801"/>
      <c r="T78" s="2801"/>
      <c r="U78" s="2849">
        <v>167</v>
      </c>
      <c r="V78" s="2802">
        <v>35672.320000000007</v>
      </c>
      <c r="W78" s="2803">
        <v>14452.21</v>
      </c>
      <c r="X78" s="2804">
        <v>21220.110000000008</v>
      </c>
      <c r="Y78" s="2804"/>
      <c r="Z78" s="2804"/>
      <c r="AA78" s="2804"/>
      <c r="AB78" s="2805">
        <v>119</v>
      </c>
      <c r="AC78" s="2800">
        <v>25355.119999999999</v>
      </c>
      <c r="AD78" s="2800">
        <v>10226.26</v>
      </c>
      <c r="AE78" s="2800">
        <v>15128.859999999999</v>
      </c>
      <c r="AF78" s="2800"/>
      <c r="AG78" s="2800"/>
      <c r="AH78" s="2801"/>
      <c r="AI78" s="2180">
        <v>173</v>
      </c>
      <c r="AJ78" s="2796">
        <v>37141.240000000005</v>
      </c>
      <c r="AK78" s="2796">
        <v>15373.27</v>
      </c>
      <c r="AL78" s="2800">
        <v>21767.970000000005</v>
      </c>
      <c r="AM78" s="2800"/>
      <c r="AN78" s="2800"/>
      <c r="AO78" s="2804"/>
      <c r="AP78" s="2805">
        <v>121</v>
      </c>
      <c r="AQ78" s="2800">
        <v>26065.400000000005</v>
      </c>
      <c r="AR78" s="2800">
        <v>13210.65</v>
      </c>
      <c r="AS78" s="2800">
        <v>12854.750000000005</v>
      </c>
      <c r="AT78" s="2800"/>
      <c r="AU78" s="2800"/>
      <c r="AV78" s="2801"/>
      <c r="AW78" s="2180">
        <v>114</v>
      </c>
      <c r="AX78" s="2796">
        <v>24241.34</v>
      </c>
      <c r="AY78" s="2796">
        <v>10528.320000000002</v>
      </c>
      <c r="AZ78" s="2800">
        <v>13713.019999999999</v>
      </c>
      <c r="BA78" s="2800"/>
      <c r="BB78" s="2800"/>
      <c r="BC78" s="2804"/>
      <c r="BD78" s="2805">
        <v>142</v>
      </c>
      <c r="BE78" s="2800">
        <v>30599.859999999997</v>
      </c>
      <c r="BF78" s="2800">
        <v>12624.769999999999</v>
      </c>
      <c r="BG78" s="2800">
        <v>17975.089999999997</v>
      </c>
      <c r="BH78" s="2800"/>
      <c r="BI78" s="2800"/>
      <c r="BJ78" s="2801"/>
      <c r="BK78" s="2805">
        <v>213</v>
      </c>
      <c r="BL78" s="2800">
        <v>45693.049999999996</v>
      </c>
      <c r="BM78" s="2800">
        <v>18286.580000000002</v>
      </c>
      <c r="BN78" s="2800">
        <v>27406.469999999994</v>
      </c>
      <c r="BO78" s="2800"/>
      <c r="BP78" s="2800"/>
      <c r="BQ78" s="2801"/>
      <c r="BR78" s="2805">
        <v>217</v>
      </c>
      <c r="BS78" s="2800">
        <v>46865.280000000006</v>
      </c>
      <c r="BT78" s="2800">
        <v>18145.040000000005</v>
      </c>
      <c r="BU78" s="2800">
        <v>28720.240000000002</v>
      </c>
      <c r="BV78" s="2800">
        <v>132.35133640552996</v>
      </c>
      <c r="BW78" s="2800">
        <v>215.96903225806454</v>
      </c>
      <c r="BX78" s="2801"/>
      <c r="BY78" s="2805">
        <v>106</v>
      </c>
      <c r="BZ78" s="2800">
        <v>22586.16</v>
      </c>
      <c r="CA78" s="2800">
        <v>8339.66</v>
      </c>
      <c r="CB78" s="2800">
        <v>14246.5</v>
      </c>
      <c r="CC78" s="2800">
        <v>134.40094339622641</v>
      </c>
      <c r="CD78" s="2800">
        <v>213.07698113207547</v>
      </c>
      <c r="CE78" s="2801"/>
      <c r="CF78" s="2805">
        <v>129</v>
      </c>
      <c r="CG78" s="2800">
        <v>27555.1</v>
      </c>
      <c r="CH78" s="2800">
        <v>10308.77</v>
      </c>
      <c r="CI78" s="2800">
        <v>17246.329999999998</v>
      </c>
      <c r="CJ78" s="2800">
        <v>133.69248062015504</v>
      </c>
      <c r="CK78" s="2800">
        <v>213.60542635658913</v>
      </c>
      <c r="CL78" s="2801"/>
      <c r="CM78" s="2849">
        <v>1639</v>
      </c>
      <c r="CN78" s="2801">
        <v>350640.57999999996</v>
      </c>
      <c r="CO78" s="2801">
        <v>142808.51999999999</v>
      </c>
      <c r="CP78" s="2801">
        <v>207832.05999999997</v>
      </c>
      <c r="CQ78" s="2801"/>
      <c r="CR78" s="2197"/>
      <c r="CS78" s="2197"/>
      <c r="CT78" s="2197"/>
      <c r="CU78" s="2197"/>
      <c r="CV78" s="2197"/>
    </row>
    <row r="79" spans="1:100">
      <c r="A79" s="2177" t="s">
        <v>430</v>
      </c>
      <c r="B79" s="2177" t="s">
        <v>390</v>
      </c>
      <c r="C79" s="2178" t="s">
        <v>431</v>
      </c>
      <c r="D79" s="2179" t="s">
        <v>432</v>
      </c>
      <c r="E79" s="2178"/>
      <c r="F79" s="2178"/>
      <c r="G79" s="2180">
        <v>0</v>
      </c>
      <c r="H79" s="2796">
        <v>0</v>
      </c>
      <c r="I79" s="2796">
        <v>0</v>
      </c>
      <c r="J79" s="2804">
        <v>0</v>
      </c>
      <c r="K79" s="2804"/>
      <c r="L79" s="2804"/>
      <c r="M79" s="2804"/>
      <c r="N79" s="2799">
        <v>0</v>
      </c>
      <c r="O79" s="2800">
        <v>0</v>
      </c>
      <c r="P79" s="2848">
        <v>0</v>
      </c>
      <c r="Q79" s="2801">
        <v>0</v>
      </c>
      <c r="R79" s="2801"/>
      <c r="S79" s="2801"/>
      <c r="T79" s="2801"/>
      <c r="U79" s="2849">
        <v>0</v>
      </c>
      <c r="V79" s="2802">
        <v>0</v>
      </c>
      <c r="W79" s="2803">
        <v>0</v>
      </c>
      <c r="X79" s="2804">
        <v>0</v>
      </c>
      <c r="Y79" s="2804"/>
      <c r="Z79" s="2804"/>
      <c r="AA79" s="2804"/>
      <c r="AB79" s="2805">
        <v>0</v>
      </c>
      <c r="AC79" s="2800">
        <v>0</v>
      </c>
      <c r="AD79" s="2800">
        <v>0</v>
      </c>
      <c r="AE79" s="2800">
        <v>0</v>
      </c>
      <c r="AF79" s="2800"/>
      <c r="AG79" s="2800"/>
      <c r="AH79" s="2801"/>
      <c r="AI79" s="2180">
        <v>0</v>
      </c>
      <c r="AJ79" s="2796">
        <v>0</v>
      </c>
      <c r="AK79" s="2796">
        <v>0</v>
      </c>
      <c r="AL79" s="2800">
        <v>0</v>
      </c>
      <c r="AM79" s="2800"/>
      <c r="AN79" s="2800"/>
      <c r="AO79" s="2804"/>
      <c r="AP79" s="2805">
        <v>0</v>
      </c>
      <c r="AQ79" s="2800">
        <v>0</v>
      </c>
      <c r="AR79" s="2800">
        <v>0</v>
      </c>
      <c r="AS79" s="2800">
        <v>0</v>
      </c>
      <c r="AT79" s="2800"/>
      <c r="AU79" s="2800"/>
      <c r="AV79" s="2801"/>
      <c r="AW79" s="2180">
        <v>0</v>
      </c>
      <c r="AX79" s="2796">
        <v>0</v>
      </c>
      <c r="AY79" s="2796">
        <v>0</v>
      </c>
      <c r="AZ79" s="2800">
        <v>0</v>
      </c>
      <c r="BA79" s="2800"/>
      <c r="BB79" s="2800"/>
      <c r="BC79" s="2804"/>
      <c r="BD79" s="2805">
        <v>0</v>
      </c>
      <c r="BE79" s="2800">
        <v>0</v>
      </c>
      <c r="BF79" s="2800">
        <v>0</v>
      </c>
      <c r="BG79" s="2800">
        <v>0</v>
      </c>
      <c r="BH79" s="2800"/>
      <c r="BI79" s="2800"/>
      <c r="BJ79" s="2801"/>
      <c r="BK79" s="2805">
        <v>0</v>
      </c>
      <c r="BL79" s="2800">
        <v>0</v>
      </c>
      <c r="BM79" s="2800">
        <v>0</v>
      </c>
      <c r="BN79" s="2800">
        <v>0</v>
      </c>
      <c r="BO79" s="2800"/>
      <c r="BP79" s="2800"/>
      <c r="BQ79" s="2801"/>
      <c r="BR79" s="2805">
        <v>0</v>
      </c>
      <c r="BS79" s="2800">
        <v>0</v>
      </c>
      <c r="BT79" s="2800">
        <v>0</v>
      </c>
      <c r="BU79" s="2800">
        <v>0</v>
      </c>
      <c r="BV79" s="2800">
        <v>0</v>
      </c>
      <c r="BW79" s="2800">
        <v>0</v>
      </c>
      <c r="BX79" s="2801"/>
      <c r="BY79" s="2805">
        <v>0</v>
      </c>
      <c r="BZ79" s="2800">
        <v>0</v>
      </c>
      <c r="CA79" s="2800">
        <v>0</v>
      </c>
      <c r="CB79" s="2800">
        <v>0</v>
      </c>
      <c r="CC79" s="2800">
        <v>0</v>
      </c>
      <c r="CD79" s="2800">
        <v>0</v>
      </c>
      <c r="CE79" s="2801"/>
      <c r="CF79" s="2805">
        <v>0</v>
      </c>
      <c r="CG79" s="2800">
        <v>0</v>
      </c>
      <c r="CH79" s="2800">
        <v>0</v>
      </c>
      <c r="CI79" s="2800">
        <v>0</v>
      </c>
      <c r="CJ79" s="2800">
        <v>0</v>
      </c>
      <c r="CK79" s="2800">
        <v>0</v>
      </c>
      <c r="CL79" s="2801"/>
      <c r="CM79" s="2849">
        <v>0</v>
      </c>
      <c r="CN79" s="2801">
        <v>0</v>
      </c>
      <c r="CO79" s="2801">
        <v>0</v>
      </c>
      <c r="CP79" s="2801">
        <v>0</v>
      </c>
      <c r="CQ79" s="2801"/>
      <c r="CR79" s="2197"/>
      <c r="CS79" s="2197"/>
      <c r="CT79" s="2197"/>
      <c r="CU79" s="2197"/>
      <c r="CV79" s="2197"/>
    </row>
    <row r="80" spans="1:100">
      <c r="A80" s="2177" t="s">
        <v>423</v>
      </c>
      <c r="B80" s="2177" t="s">
        <v>390</v>
      </c>
      <c r="C80" s="2178" t="s">
        <v>433</v>
      </c>
      <c r="D80" s="2179" t="s">
        <v>434</v>
      </c>
      <c r="E80" s="2178"/>
      <c r="F80" s="2178"/>
      <c r="G80" s="2180">
        <v>0</v>
      </c>
      <c r="H80" s="2796">
        <v>0</v>
      </c>
      <c r="I80" s="2796">
        <v>0</v>
      </c>
      <c r="J80" s="2804">
        <v>0</v>
      </c>
      <c r="K80" s="2804"/>
      <c r="L80" s="2804"/>
      <c r="M80" s="2804"/>
      <c r="N80" s="2799">
        <v>0</v>
      </c>
      <c r="O80" s="2800">
        <v>0</v>
      </c>
      <c r="P80" s="2848">
        <v>0</v>
      </c>
      <c r="Q80" s="2801">
        <v>0</v>
      </c>
      <c r="R80" s="2801"/>
      <c r="S80" s="2801"/>
      <c r="T80" s="2801"/>
      <c r="U80" s="2849">
        <v>0</v>
      </c>
      <c r="V80" s="2802">
        <v>0</v>
      </c>
      <c r="W80" s="2803">
        <v>0</v>
      </c>
      <c r="X80" s="2804">
        <v>0</v>
      </c>
      <c r="Y80" s="2804"/>
      <c r="Z80" s="2804"/>
      <c r="AA80" s="2804"/>
      <c r="AB80" s="2805">
        <v>0</v>
      </c>
      <c r="AC80" s="2800">
        <v>0</v>
      </c>
      <c r="AD80" s="2800">
        <v>0</v>
      </c>
      <c r="AE80" s="2800">
        <v>0</v>
      </c>
      <c r="AF80" s="2800"/>
      <c r="AG80" s="2800"/>
      <c r="AH80" s="2801"/>
      <c r="AI80" s="2180">
        <v>0</v>
      </c>
      <c r="AJ80" s="2796">
        <v>0</v>
      </c>
      <c r="AK80" s="2796">
        <v>0</v>
      </c>
      <c r="AL80" s="2800">
        <v>0</v>
      </c>
      <c r="AM80" s="2800"/>
      <c r="AN80" s="2800"/>
      <c r="AO80" s="2804"/>
      <c r="AP80" s="2805">
        <v>0</v>
      </c>
      <c r="AQ80" s="2800">
        <v>0</v>
      </c>
      <c r="AR80" s="2800">
        <v>0</v>
      </c>
      <c r="AS80" s="2800">
        <v>0</v>
      </c>
      <c r="AT80" s="2800"/>
      <c r="AU80" s="2800"/>
      <c r="AV80" s="2801"/>
      <c r="AW80" s="2180">
        <v>0</v>
      </c>
      <c r="AX80" s="2796">
        <v>0</v>
      </c>
      <c r="AY80" s="2796">
        <v>0</v>
      </c>
      <c r="AZ80" s="2800">
        <v>0</v>
      </c>
      <c r="BA80" s="2800"/>
      <c r="BB80" s="2800"/>
      <c r="BC80" s="2804"/>
      <c r="BD80" s="2805">
        <v>0</v>
      </c>
      <c r="BE80" s="2800">
        <v>0</v>
      </c>
      <c r="BF80" s="2800">
        <v>0</v>
      </c>
      <c r="BG80" s="2800">
        <v>0</v>
      </c>
      <c r="BH80" s="2800"/>
      <c r="BI80" s="2800"/>
      <c r="BJ80" s="2801"/>
      <c r="BK80" s="2805">
        <v>3</v>
      </c>
      <c r="BL80" s="2800">
        <v>8275.86</v>
      </c>
      <c r="BM80" s="2800">
        <v>4684.8500000000004</v>
      </c>
      <c r="BN80" s="2800">
        <v>3591.01</v>
      </c>
      <c r="BO80" s="2800"/>
      <c r="BP80" s="2800"/>
      <c r="BQ80" s="2801"/>
      <c r="BR80" s="2805">
        <v>0</v>
      </c>
      <c r="BS80" s="2800">
        <v>0</v>
      </c>
      <c r="BT80" s="2800">
        <v>0</v>
      </c>
      <c r="BU80" s="2800">
        <v>0</v>
      </c>
      <c r="BV80" s="2800">
        <v>0</v>
      </c>
      <c r="BW80" s="2800">
        <v>0</v>
      </c>
      <c r="BX80" s="2801"/>
      <c r="BY80" s="2805">
        <v>0</v>
      </c>
      <c r="BZ80" s="2800">
        <v>0</v>
      </c>
      <c r="CA80" s="2800">
        <v>0</v>
      </c>
      <c r="CB80" s="2800">
        <v>0</v>
      </c>
      <c r="CC80" s="2800">
        <v>0</v>
      </c>
      <c r="CD80" s="2800">
        <v>0</v>
      </c>
      <c r="CE80" s="2801"/>
      <c r="CF80" s="2805">
        <v>0</v>
      </c>
      <c r="CG80" s="2800">
        <v>0</v>
      </c>
      <c r="CH80" s="2800">
        <v>0</v>
      </c>
      <c r="CI80" s="2800">
        <v>0</v>
      </c>
      <c r="CJ80" s="2800">
        <v>0</v>
      </c>
      <c r="CK80" s="2800">
        <v>0</v>
      </c>
      <c r="CL80" s="2801"/>
      <c r="CM80" s="2849">
        <v>3</v>
      </c>
      <c r="CN80" s="2801">
        <v>8275.86</v>
      </c>
      <c r="CO80" s="2801">
        <v>4684.8500000000004</v>
      </c>
      <c r="CP80" s="2801">
        <v>3591.01</v>
      </c>
      <c r="CQ80" s="2801"/>
      <c r="CR80" s="2197"/>
      <c r="CS80" s="2197"/>
      <c r="CT80" s="2197"/>
      <c r="CU80" s="2197"/>
      <c r="CV80" s="2197"/>
    </row>
    <row r="81" spans="1:100">
      <c r="A81" s="2177" t="s">
        <v>425</v>
      </c>
      <c r="B81" s="2177" t="s">
        <v>390</v>
      </c>
      <c r="C81" s="2178" t="s">
        <v>435</v>
      </c>
      <c r="D81" s="2179" t="s">
        <v>436</v>
      </c>
      <c r="E81" s="2178"/>
      <c r="F81" s="2178"/>
      <c r="G81" s="2180">
        <v>0</v>
      </c>
      <c r="H81" s="2796">
        <v>0</v>
      </c>
      <c r="I81" s="2796">
        <v>0</v>
      </c>
      <c r="J81" s="2804">
        <v>0</v>
      </c>
      <c r="K81" s="2804"/>
      <c r="L81" s="2804"/>
      <c r="M81" s="2804"/>
      <c r="N81" s="2799">
        <v>0</v>
      </c>
      <c r="O81" s="2800">
        <v>0</v>
      </c>
      <c r="P81" s="2848">
        <v>0</v>
      </c>
      <c r="Q81" s="2801">
        <v>0</v>
      </c>
      <c r="R81" s="2801"/>
      <c r="S81" s="2801"/>
      <c r="T81" s="2801"/>
      <c r="U81" s="2849">
        <v>0</v>
      </c>
      <c r="V81" s="2802">
        <v>0</v>
      </c>
      <c r="W81" s="2803">
        <v>0</v>
      </c>
      <c r="X81" s="2804">
        <v>0</v>
      </c>
      <c r="Y81" s="2804"/>
      <c r="Z81" s="2804"/>
      <c r="AA81" s="2804"/>
      <c r="AB81" s="2805">
        <v>0</v>
      </c>
      <c r="AC81" s="2800">
        <v>0</v>
      </c>
      <c r="AD81" s="2800">
        <v>0</v>
      </c>
      <c r="AE81" s="2800">
        <v>0</v>
      </c>
      <c r="AF81" s="2800"/>
      <c r="AG81" s="2800"/>
      <c r="AH81" s="2801"/>
      <c r="AI81" s="2180">
        <v>0</v>
      </c>
      <c r="AJ81" s="2796">
        <v>0</v>
      </c>
      <c r="AK81" s="2796">
        <v>0</v>
      </c>
      <c r="AL81" s="2800">
        <v>0</v>
      </c>
      <c r="AM81" s="2800"/>
      <c r="AN81" s="2800"/>
      <c r="AO81" s="2804"/>
      <c r="AP81" s="2805">
        <v>0</v>
      </c>
      <c r="AQ81" s="2800">
        <v>0</v>
      </c>
      <c r="AR81" s="2800">
        <v>0</v>
      </c>
      <c r="AS81" s="2800">
        <v>0</v>
      </c>
      <c r="AT81" s="2800"/>
      <c r="AU81" s="2800"/>
      <c r="AV81" s="2801"/>
      <c r="AW81" s="2180">
        <v>0</v>
      </c>
      <c r="AX81" s="2796">
        <v>0</v>
      </c>
      <c r="AY81" s="2796">
        <v>0</v>
      </c>
      <c r="AZ81" s="2800">
        <v>0</v>
      </c>
      <c r="BA81" s="2800"/>
      <c r="BB81" s="2800"/>
      <c r="BC81" s="2804"/>
      <c r="BD81" s="2805">
        <v>1</v>
      </c>
      <c r="BE81" s="2800">
        <v>6517.24</v>
      </c>
      <c r="BF81" s="2800">
        <v>2751.96</v>
      </c>
      <c r="BG81" s="2800">
        <v>3765.2799999999997</v>
      </c>
      <c r="BH81" s="2800"/>
      <c r="BI81" s="2800"/>
      <c r="BJ81" s="2801"/>
      <c r="BK81" s="2805">
        <v>0</v>
      </c>
      <c r="BL81" s="2800">
        <v>0</v>
      </c>
      <c r="BM81" s="2800">
        <v>0</v>
      </c>
      <c r="BN81" s="2800">
        <v>0</v>
      </c>
      <c r="BO81" s="2800"/>
      <c r="BP81" s="2800"/>
      <c r="BQ81" s="2801"/>
      <c r="BR81" s="2805">
        <v>1</v>
      </c>
      <c r="BS81" s="2800">
        <v>7094.83</v>
      </c>
      <c r="BT81" s="2800">
        <v>3073.81</v>
      </c>
      <c r="BU81" s="2800">
        <v>4021.02</v>
      </c>
      <c r="BV81" s="2800">
        <v>4021.02</v>
      </c>
      <c r="BW81" s="2800">
        <v>7094.83</v>
      </c>
      <c r="BX81" s="2801"/>
      <c r="BY81" s="2805">
        <v>0</v>
      </c>
      <c r="BZ81" s="2800">
        <v>0</v>
      </c>
      <c r="CA81" s="2800">
        <v>0</v>
      </c>
      <c r="CB81" s="2800">
        <v>0</v>
      </c>
      <c r="CC81" s="2800">
        <v>0</v>
      </c>
      <c r="CD81" s="2800">
        <v>0</v>
      </c>
      <c r="CE81" s="2801"/>
      <c r="CF81" s="2805">
        <v>0</v>
      </c>
      <c r="CG81" s="2800">
        <v>0</v>
      </c>
      <c r="CH81" s="2800">
        <v>0</v>
      </c>
      <c r="CI81" s="2800">
        <v>0</v>
      </c>
      <c r="CJ81" s="2800">
        <v>0</v>
      </c>
      <c r="CK81" s="2800">
        <v>0</v>
      </c>
      <c r="CL81" s="2801"/>
      <c r="CM81" s="2849">
        <v>2</v>
      </c>
      <c r="CN81" s="2801">
        <v>13612.07</v>
      </c>
      <c r="CO81" s="2801">
        <v>5825.77</v>
      </c>
      <c r="CP81" s="2801">
        <v>7786.2999999999993</v>
      </c>
      <c r="CQ81" s="2801"/>
      <c r="CR81" s="2197"/>
      <c r="CS81" s="2197"/>
      <c r="CT81" s="2197"/>
      <c r="CU81" s="2197"/>
      <c r="CV81" s="2197"/>
    </row>
    <row r="82" spans="1:100">
      <c r="A82" s="2177" t="s">
        <v>428</v>
      </c>
      <c r="B82" s="2177" t="s">
        <v>390</v>
      </c>
      <c r="C82" s="2178" t="s">
        <v>437</v>
      </c>
      <c r="D82" s="2179" t="s">
        <v>438</v>
      </c>
      <c r="E82" s="2178"/>
      <c r="F82" s="2178"/>
      <c r="G82" s="2180">
        <v>0</v>
      </c>
      <c r="H82" s="2796">
        <v>0</v>
      </c>
      <c r="I82" s="2796">
        <v>0</v>
      </c>
      <c r="J82" s="2804">
        <v>0</v>
      </c>
      <c r="K82" s="2804"/>
      <c r="L82" s="2804"/>
      <c r="M82" s="2804"/>
      <c r="N82" s="2799">
        <v>0</v>
      </c>
      <c r="O82" s="2800">
        <v>0</v>
      </c>
      <c r="P82" s="2848">
        <v>0</v>
      </c>
      <c r="Q82" s="2801">
        <v>0</v>
      </c>
      <c r="R82" s="2801"/>
      <c r="S82" s="2801"/>
      <c r="T82" s="2801"/>
      <c r="U82" s="2849">
        <v>0</v>
      </c>
      <c r="V82" s="2802">
        <v>0</v>
      </c>
      <c r="W82" s="2803">
        <v>0</v>
      </c>
      <c r="X82" s="2804">
        <v>0</v>
      </c>
      <c r="Y82" s="2804"/>
      <c r="Z82" s="2804"/>
      <c r="AA82" s="2804"/>
      <c r="AB82" s="2805">
        <v>0</v>
      </c>
      <c r="AC82" s="2800">
        <v>0</v>
      </c>
      <c r="AD82" s="2800">
        <v>0</v>
      </c>
      <c r="AE82" s="2800">
        <v>0</v>
      </c>
      <c r="AF82" s="2800"/>
      <c r="AG82" s="2800"/>
      <c r="AH82" s="2801"/>
      <c r="AI82" s="2180">
        <v>0</v>
      </c>
      <c r="AJ82" s="2796">
        <v>0</v>
      </c>
      <c r="AK82" s="2796">
        <v>0</v>
      </c>
      <c r="AL82" s="2800">
        <v>0</v>
      </c>
      <c r="AM82" s="2800"/>
      <c r="AN82" s="2800"/>
      <c r="AO82" s="2804"/>
      <c r="AP82" s="2805">
        <v>0</v>
      </c>
      <c r="AQ82" s="2800">
        <v>0</v>
      </c>
      <c r="AR82" s="2800">
        <v>0</v>
      </c>
      <c r="AS82" s="2800">
        <v>0</v>
      </c>
      <c r="AT82" s="2800"/>
      <c r="AU82" s="2800"/>
      <c r="AV82" s="2801"/>
      <c r="AW82" s="2180">
        <v>0</v>
      </c>
      <c r="AX82" s="2796">
        <v>0</v>
      </c>
      <c r="AY82" s="2796">
        <v>0</v>
      </c>
      <c r="AZ82" s="2800">
        <v>0</v>
      </c>
      <c r="BA82" s="2800"/>
      <c r="BB82" s="2800"/>
      <c r="BC82" s="2804"/>
      <c r="BD82" s="2805">
        <v>0</v>
      </c>
      <c r="BE82" s="2800">
        <v>0</v>
      </c>
      <c r="BF82" s="2800">
        <v>0</v>
      </c>
      <c r="BG82" s="2800">
        <v>0</v>
      </c>
      <c r="BH82" s="2800"/>
      <c r="BI82" s="2800"/>
      <c r="BJ82" s="2801"/>
      <c r="BK82" s="2805">
        <v>86</v>
      </c>
      <c r="BL82" s="2800">
        <v>8625.7300000000014</v>
      </c>
      <c r="BM82" s="2800">
        <v>2566.3200000000002</v>
      </c>
      <c r="BN82" s="2800">
        <v>6059.4100000000017</v>
      </c>
      <c r="BO82" s="2800"/>
      <c r="BP82" s="2800"/>
      <c r="BQ82" s="2801"/>
      <c r="BR82" s="2805">
        <v>109</v>
      </c>
      <c r="BS82" s="2800">
        <v>10890.39</v>
      </c>
      <c r="BT82" s="2800">
        <v>5842.3099999999995</v>
      </c>
      <c r="BU82" s="2800">
        <v>5048.08</v>
      </c>
      <c r="BV82" s="2800">
        <v>46.312660550458716</v>
      </c>
      <c r="BW82" s="2800">
        <v>99.911834862385319</v>
      </c>
      <c r="BX82" s="2801"/>
      <c r="BY82" s="2805">
        <v>88</v>
      </c>
      <c r="BZ82" s="2800">
        <v>8689.65</v>
      </c>
      <c r="CA82" s="2800">
        <v>5262.41</v>
      </c>
      <c r="CB82" s="2800">
        <v>3427.24</v>
      </c>
      <c r="CC82" s="2800">
        <v>38.94590909090909</v>
      </c>
      <c r="CD82" s="2800">
        <v>98.746022727272717</v>
      </c>
      <c r="CE82" s="2801"/>
      <c r="CF82" s="2805">
        <v>52</v>
      </c>
      <c r="CG82" s="2800">
        <v>5189.5999999999995</v>
      </c>
      <c r="CH82" s="2800">
        <v>2243.11</v>
      </c>
      <c r="CI82" s="2800">
        <v>2946.4899999999993</v>
      </c>
      <c r="CJ82" s="2800">
        <v>56.663269230769217</v>
      </c>
      <c r="CK82" s="2800">
        <v>99.799999999999983</v>
      </c>
      <c r="CL82" s="2801"/>
      <c r="CM82" s="2849">
        <v>335</v>
      </c>
      <c r="CN82" s="2801">
        <v>33395.370000000003</v>
      </c>
      <c r="CO82" s="2801">
        <v>15914.15</v>
      </c>
      <c r="CP82" s="2801">
        <v>17481.22</v>
      </c>
      <c r="CQ82" s="2801"/>
      <c r="CR82" s="2197"/>
      <c r="CS82" s="2197"/>
      <c r="CT82" s="2197"/>
      <c r="CU82" s="2197"/>
      <c r="CV82" s="2197"/>
    </row>
    <row r="83" spans="1:100">
      <c r="A83" s="2177" t="s">
        <v>431</v>
      </c>
      <c r="B83" s="2177" t="s">
        <v>390</v>
      </c>
      <c r="C83" s="2178" t="s">
        <v>439</v>
      </c>
      <c r="D83" s="2179" t="s">
        <v>440</v>
      </c>
      <c r="E83" s="2178"/>
      <c r="F83" s="2178"/>
      <c r="G83" s="2180">
        <v>0</v>
      </c>
      <c r="H83" s="2796">
        <v>0</v>
      </c>
      <c r="I83" s="2796">
        <v>0</v>
      </c>
      <c r="J83" s="2804">
        <v>0</v>
      </c>
      <c r="K83" s="2804"/>
      <c r="L83" s="2804"/>
      <c r="M83" s="2804"/>
      <c r="N83" s="2799">
        <v>0</v>
      </c>
      <c r="O83" s="2800">
        <v>0</v>
      </c>
      <c r="P83" s="2848">
        <v>0</v>
      </c>
      <c r="Q83" s="2801">
        <v>0</v>
      </c>
      <c r="R83" s="2801"/>
      <c r="S83" s="2801"/>
      <c r="T83" s="2801"/>
      <c r="U83" s="2849">
        <v>0</v>
      </c>
      <c r="V83" s="2802">
        <v>0</v>
      </c>
      <c r="W83" s="2803">
        <v>0</v>
      </c>
      <c r="X83" s="2804">
        <v>0</v>
      </c>
      <c r="Y83" s="2804"/>
      <c r="Z83" s="2804"/>
      <c r="AA83" s="2804"/>
      <c r="AB83" s="2805">
        <v>0</v>
      </c>
      <c r="AC83" s="2800">
        <v>0</v>
      </c>
      <c r="AD83" s="2800">
        <v>0</v>
      </c>
      <c r="AE83" s="2800">
        <v>0</v>
      </c>
      <c r="AF83" s="2800"/>
      <c r="AG83" s="2800"/>
      <c r="AH83" s="2801"/>
      <c r="AI83" s="2180">
        <v>0</v>
      </c>
      <c r="AJ83" s="2796">
        <v>0</v>
      </c>
      <c r="AK83" s="2796">
        <v>0</v>
      </c>
      <c r="AL83" s="2800">
        <v>0</v>
      </c>
      <c r="AM83" s="2800"/>
      <c r="AN83" s="2800"/>
      <c r="AO83" s="2804"/>
      <c r="AP83" s="2805">
        <v>0</v>
      </c>
      <c r="AQ83" s="2800">
        <v>0</v>
      </c>
      <c r="AR83" s="2800">
        <v>0</v>
      </c>
      <c r="AS83" s="2800">
        <v>0</v>
      </c>
      <c r="AT83" s="2800"/>
      <c r="AU83" s="2800"/>
      <c r="AV83" s="2801"/>
      <c r="AW83" s="2180">
        <v>0</v>
      </c>
      <c r="AX83" s="2796">
        <v>0</v>
      </c>
      <c r="AY83" s="2796">
        <v>0</v>
      </c>
      <c r="AZ83" s="2800">
        <v>0</v>
      </c>
      <c r="BA83" s="2800"/>
      <c r="BB83" s="2800"/>
      <c r="BC83" s="2804"/>
      <c r="BD83" s="2805">
        <v>0</v>
      </c>
      <c r="BE83" s="2800">
        <v>0</v>
      </c>
      <c r="BF83" s="2800">
        <v>0</v>
      </c>
      <c r="BG83" s="2800">
        <v>0</v>
      </c>
      <c r="BH83" s="2800"/>
      <c r="BI83" s="2800"/>
      <c r="BJ83" s="2801"/>
      <c r="BK83" s="2805">
        <v>0</v>
      </c>
      <c r="BL83" s="2800">
        <v>0</v>
      </c>
      <c r="BM83" s="2800">
        <v>0</v>
      </c>
      <c r="BN83" s="2800">
        <v>0</v>
      </c>
      <c r="BO83" s="2800"/>
      <c r="BP83" s="2800"/>
      <c r="BQ83" s="2801"/>
      <c r="BR83" s="2805">
        <v>0</v>
      </c>
      <c r="BS83" s="2800">
        <v>0</v>
      </c>
      <c r="BT83" s="2800">
        <v>0</v>
      </c>
      <c r="BU83" s="2800">
        <v>0</v>
      </c>
      <c r="BV83" s="2800">
        <v>0</v>
      </c>
      <c r="BW83" s="2800">
        <v>0</v>
      </c>
      <c r="BX83" s="2801"/>
      <c r="BY83" s="2805">
        <v>8</v>
      </c>
      <c r="BZ83" s="2800">
        <v>262.10000000000002</v>
      </c>
      <c r="CA83" s="2800">
        <v>77.36</v>
      </c>
      <c r="CB83" s="2800">
        <v>184.74</v>
      </c>
      <c r="CC83" s="2800">
        <v>23.092500000000001</v>
      </c>
      <c r="CD83" s="2800">
        <v>32.762500000000003</v>
      </c>
      <c r="CE83" s="2801"/>
      <c r="CF83" s="2805">
        <v>84</v>
      </c>
      <c r="CG83" s="2800">
        <v>2755.5</v>
      </c>
      <c r="CH83" s="2800">
        <v>802.30000000000007</v>
      </c>
      <c r="CI83" s="2800">
        <v>1953.1999999999998</v>
      </c>
      <c r="CJ83" s="2800">
        <v>23.25238095238095</v>
      </c>
      <c r="CK83" s="2800">
        <v>32.803571428571431</v>
      </c>
      <c r="CL83" s="2801"/>
      <c r="CM83" s="2849">
        <v>92</v>
      </c>
      <c r="CN83" s="2801">
        <v>3017.6</v>
      </c>
      <c r="CO83" s="2801">
        <v>879.66000000000008</v>
      </c>
      <c r="CP83" s="2801">
        <v>2137.9399999999996</v>
      </c>
      <c r="CQ83" s="2801"/>
      <c r="CR83" s="2197"/>
      <c r="CS83" s="2197"/>
      <c r="CT83" s="2197"/>
      <c r="CU83" s="2197"/>
      <c r="CV83" s="2197"/>
    </row>
    <row r="84" spans="1:100">
      <c r="A84" s="2177" t="s">
        <v>431</v>
      </c>
      <c r="B84" s="2177" t="s">
        <v>390</v>
      </c>
      <c r="C84" s="2178" t="s">
        <v>441</v>
      </c>
      <c r="D84" s="2179" t="s">
        <v>442</v>
      </c>
      <c r="E84" s="2178"/>
      <c r="F84" s="2178"/>
      <c r="G84" s="2180">
        <v>0</v>
      </c>
      <c r="H84" s="2796">
        <v>0</v>
      </c>
      <c r="I84" s="2796">
        <v>0</v>
      </c>
      <c r="J84" s="2804">
        <v>0</v>
      </c>
      <c r="K84" s="2804"/>
      <c r="L84" s="2804"/>
      <c r="M84" s="2804"/>
      <c r="N84" s="2799">
        <v>0</v>
      </c>
      <c r="O84" s="2800">
        <v>0</v>
      </c>
      <c r="P84" s="2848">
        <v>0</v>
      </c>
      <c r="Q84" s="2801">
        <v>0</v>
      </c>
      <c r="R84" s="2801"/>
      <c r="S84" s="2801"/>
      <c r="T84" s="2801"/>
      <c r="U84" s="2849">
        <v>0</v>
      </c>
      <c r="V84" s="2802">
        <v>0</v>
      </c>
      <c r="W84" s="2803">
        <v>0</v>
      </c>
      <c r="X84" s="2804">
        <v>0</v>
      </c>
      <c r="Y84" s="2804"/>
      <c r="Z84" s="2804"/>
      <c r="AA84" s="2804"/>
      <c r="AB84" s="2805">
        <v>0</v>
      </c>
      <c r="AC84" s="2800">
        <v>0</v>
      </c>
      <c r="AD84" s="2800">
        <v>0</v>
      </c>
      <c r="AE84" s="2800">
        <v>0</v>
      </c>
      <c r="AF84" s="2800"/>
      <c r="AG84" s="2800"/>
      <c r="AH84" s="2801"/>
      <c r="AI84" s="2180">
        <v>0</v>
      </c>
      <c r="AJ84" s="2796">
        <v>0</v>
      </c>
      <c r="AK84" s="2796">
        <v>0</v>
      </c>
      <c r="AL84" s="2800">
        <v>0</v>
      </c>
      <c r="AM84" s="2800"/>
      <c r="AN84" s="2800"/>
      <c r="AO84" s="2804"/>
      <c r="AP84" s="2805">
        <v>0</v>
      </c>
      <c r="AQ84" s="2800">
        <v>0</v>
      </c>
      <c r="AR84" s="2800">
        <v>0</v>
      </c>
      <c r="AS84" s="2800">
        <v>0</v>
      </c>
      <c r="AT84" s="2800"/>
      <c r="AU84" s="2800"/>
      <c r="AV84" s="2801"/>
      <c r="AW84" s="2180">
        <v>0</v>
      </c>
      <c r="AX84" s="2796">
        <v>0</v>
      </c>
      <c r="AY84" s="2796">
        <v>0</v>
      </c>
      <c r="AZ84" s="2800">
        <v>0</v>
      </c>
      <c r="BA84" s="2800"/>
      <c r="BB84" s="2800"/>
      <c r="BC84" s="2804"/>
      <c r="BD84" s="2805">
        <v>0</v>
      </c>
      <c r="BE84" s="2800">
        <v>0</v>
      </c>
      <c r="BF84" s="2800">
        <v>0</v>
      </c>
      <c r="BG84" s="2800">
        <v>0</v>
      </c>
      <c r="BH84" s="2800"/>
      <c r="BI84" s="2800"/>
      <c r="BJ84" s="2801"/>
      <c r="BK84" s="2805">
        <v>0</v>
      </c>
      <c r="BL84" s="2800">
        <v>0</v>
      </c>
      <c r="BM84" s="2800">
        <v>0</v>
      </c>
      <c r="BN84" s="2800">
        <v>0</v>
      </c>
      <c r="BO84" s="2800"/>
      <c r="BP84" s="2800"/>
      <c r="BQ84" s="2801"/>
      <c r="BR84" s="2805">
        <v>0</v>
      </c>
      <c r="BS84" s="2800">
        <v>0</v>
      </c>
      <c r="BT84" s="2800">
        <v>0</v>
      </c>
      <c r="BU84" s="2800">
        <v>0</v>
      </c>
      <c r="BV84" s="2800">
        <v>0</v>
      </c>
      <c r="BW84" s="2800">
        <v>0</v>
      </c>
      <c r="BX84" s="2801"/>
      <c r="BY84" s="2805">
        <v>63</v>
      </c>
      <c r="BZ84" s="2800">
        <v>9374.2999999999993</v>
      </c>
      <c r="CA84" s="2800">
        <v>3204.06</v>
      </c>
      <c r="CB84" s="2800">
        <v>6170.24</v>
      </c>
      <c r="CC84" s="2800">
        <v>97.940317460317459</v>
      </c>
      <c r="CD84" s="2800">
        <v>148.79841269841268</v>
      </c>
      <c r="CE84" s="2801"/>
      <c r="CF84" s="2805">
        <v>25</v>
      </c>
      <c r="CG84" s="2800">
        <v>3763</v>
      </c>
      <c r="CH84" s="2800">
        <v>2860.26</v>
      </c>
      <c r="CI84" s="2800">
        <v>902.73999999999978</v>
      </c>
      <c r="CJ84" s="2800">
        <v>36.109599999999993</v>
      </c>
      <c r="CK84" s="2800">
        <v>150.52000000000001</v>
      </c>
      <c r="CL84" s="2801"/>
      <c r="CM84" s="2849">
        <v>88</v>
      </c>
      <c r="CN84" s="2801">
        <v>13137.3</v>
      </c>
      <c r="CO84" s="2801">
        <v>6064.32</v>
      </c>
      <c r="CP84" s="2801">
        <v>7072.98</v>
      </c>
      <c r="CQ84" s="2801"/>
      <c r="CR84" s="2197"/>
      <c r="CS84" s="2197"/>
      <c r="CT84" s="2197"/>
      <c r="CU84" s="2197"/>
      <c r="CV84" s="2197"/>
    </row>
    <row r="85" spans="1:100">
      <c r="A85" s="2177" t="s">
        <v>431</v>
      </c>
      <c r="B85" s="2177" t="s">
        <v>390</v>
      </c>
      <c r="C85" s="2178" t="s">
        <v>443</v>
      </c>
      <c r="D85" s="2179" t="s">
        <v>444</v>
      </c>
      <c r="E85" s="2178"/>
      <c r="F85" s="2178"/>
      <c r="G85" s="2180">
        <v>0</v>
      </c>
      <c r="H85" s="2796">
        <v>0</v>
      </c>
      <c r="I85" s="2796">
        <v>0</v>
      </c>
      <c r="J85" s="2804">
        <v>0</v>
      </c>
      <c r="K85" s="2804"/>
      <c r="L85" s="2804"/>
      <c r="M85" s="2804"/>
      <c r="N85" s="2799">
        <v>0</v>
      </c>
      <c r="O85" s="2800">
        <v>0</v>
      </c>
      <c r="P85" s="2848">
        <v>0</v>
      </c>
      <c r="Q85" s="2801">
        <v>0</v>
      </c>
      <c r="R85" s="2801"/>
      <c r="S85" s="2801"/>
      <c r="T85" s="2801"/>
      <c r="U85" s="2849">
        <v>0</v>
      </c>
      <c r="V85" s="2802">
        <v>0</v>
      </c>
      <c r="W85" s="2803">
        <v>0</v>
      </c>
      <c r="X85" s="2804">
        <v>0</v>
      </c>
      <c r="Y85" s="2804"/>
      <c r="Z85" s="2804"/>
      <c r="AA85" s="2804"/>
      <c r="AB85" s="2805">
        <v>0</v>
      </c>
      <c r="AC85" s="2800">
        <v>0</v>
      </c>
      <c r="AD85" s="2800">
        <v>0</v>
      </c>
      <c r="AE85" s="2800">
        <v>0</v>
      </c>
      <c r="AF85" s="2800"/>
      <c r="AG85" s="2800"/>
      <c r="AH85" s="2801"/>
      <c r="AI85" s="2180">
        <v>0</v>
      </c>
      <c r="AJ85" s="2796">
        <v>0</v>
      </c>
      <c r="AK85" s="2796">
        <v>0</v>
      </c>
      <c r="AL85" s="2800">
        <v>0</v>
      </c>
      <c r="AM85" s="2800"/>
      <c r="AN85" s="2800"/>
      <c r="AO85" s="2804"/>
      <c r="AP85" s="2805">
        <v>0</v>
      </c>
      <c r="AQ85" s="2800">
        <v>0</v>
      </c>
      <c r="AR85" s="2800">
        <v>0</v>
      </c>
      <c r="AS85" s="2800">
        <v>0</v>
      </c>
      <c r="AT85" s="2800"/>
      <c r="AU85" s="2800"/>
      <c r="AV85" s="2801"/>
      <c r="AW85" s="2180">
        <v>65</v>
      </c>
      <c r="AX85" s="2796">
        <v>4938.6400000000003</v>
      </c>
      <c r="AY85" s="2796">
        <v>2766.7700000000004</v>
      </c>
      <c r="AZ85" s="2800">
        <v>2171.87</v>
      </c>
      <c r="BA85" s="2800"/>
      <c r="BB85" s="2800"/>
      <c r="BC85" s="2804"/>
      <c r="BD85" s="2805">
        <v>90</v>
      </c>
      <c r="BE85" s="2800">
        <v>6805.0400000000009</v>
      </c>
      <c r="BF85" s="2800">
        <v>2800.67</v>
      </c>
      <c r="BG85" s="2800">
        <v>4004.3700000000008</v>
      </c>
      <c r="BH85" s="2800"/>
      <c r="BI85" s="2800"/>
      <c r="BJ85" s="2801"/>
      <c r="BK85" s="2805">
        <v>0</v>
      </c>
      <c r="BL85" s="2800">
        <v>0</v>
      </c>
      <c r="BM85" s="2800">
        <v>0</v>
      </c>
      <c r="BN85" s="2800">
        <v>0</v>
      </c>
      <c r="BO85" s="2800"/>
      <c r="BP85" s="2800"/>
      <c r="BQ85" s="2801"/>
      <c r="BR85" s="2805">
        <v>0</v>
      </c>
      <c r="BS85" s="2800">
        <v>0</v>
      </c>
      <c r="BT85" s="2800">
        <v>0</v>
      </c>
      <c r="BU85" s="2800">
        <v>0</v>
      </c>
      <c r="BV85" s="2800">
        <v>0</v>
      </c>
      <c r="BW85" s="2800">
        <v>0</v>
      </c>
      <c r="BX85" s="2801"/>
      <c r="BY85" s="2805">
        <v>0</v>
      </c>
      <c r="BZ85" s="2800">
        <v>0</v>
      </c>
      <c r="CA85" s="2800">
        <v>0</v>
      </c>
      <c r="CB85" s="2800">
        <v>0</v>
      </c>
      <c r="CC85" s="2800">
        <v>0</v>
      </c>
      <c r="CD85" s="2800">
        <v>0</v>
      </c>
      <c r="CE85" s="2801"/>
      <c r="CF85" s="2805">
        <v>0</v>
      </c>
      <c r="CG85" s="2800">
        <v>0</v>
      </c>
      <c r="CH85" s="2800">
        <v>0</v>
      </c>
      <c r="CI85" s="2800">
        <v>0</v>
      </c>
      <c r="CJ85" s="2800">
        <v>0</v>
      </c>
      <c r="CK85" s="2800">
        <v>0</v>
      </c>
      <c r="CL85" s="2801"/>
      <c r="CM85" s="2849">
        <v>155</v>
      </c>
      <c r="CN85" s="2801">
        <v>11743.68</v>
      </c>
      <c r="CO85" s="2801">
        <v>5567.4400000000005</v>
      </c>
      <c r="CP85" s="2801">
        <v>6176.2400000000007</v>
      </c>
      <c r="CQ85" s="2801"/>
      <c r="CR85" s="2197"/>
      <c r="CS85" s="2197"/>
      <c r="CT85" s="2197"/>
      <c r="CU85" s="2197"/>
      <c r="CV85" s="2197"/>
    </row>
    <row r="86" spans="1:100">
      <c r="A86" s="2177" t="s">
        <v>433</v>
      </c>
      <c r="B86" s="2177" t="s">
        <v>390</v>
      </c>
      <c r="C86" s="2178" t="s">
        <v>445</v>
      </c>
      <c r="D86" s="2179" t="s">
        <v>446</v>
      </c>
      <c r="E86" s="2178"/>
      <c r="F86" s="2178"/>
      <c r="G86" s="2180">
        <v>1079</v>
      </c>
      <c r="H86" s="2796">
        <v>68690.010000000009</v>
      </c>
      <c r="I86" s="2796">
        <v>28148.87</v>
      </c>
      <c r="J86" s="2804">
        <v>40541.140000000014</v>
      </c>
      <c r="K86" s="2804"/>
      <c r="L86" s="2804"/>
      <c r="M86" s="2804"/>
      <c r="N86" s="2799">
        <v>936</v>
      </c>
      <c r="O86" s="2800">
        <v>61444.30000000001</v>
      </c>
      <c r="P86" s="2848">
        <v>26298.340000000004</v>
      </c>
      <c r="Q86" s="2801">
        <v>35145.960000000006</v>
      </c>
      <c r="R86" s="2801"/>
      <c r="S86" s="2801"/>
      <c r="T86" s="2801"/>
      <c r="U86" s="2849">
        <v>1148</v>
      </c>
      <c r="V86" s="2802">
        <v>75438.889999999985</v>
      </c>
      <c r="W86" s="2803">
        <v>31612.499999999996</v>
      </c>
      <c r="X86" s="2804">
        <v>43826.389999999985</v>
      </c>
      <c r="Y86" s="2804"/>
      <c r="Z86" s="2804"/>
      <c r="AA86" s="2804"/>
      <c r="AB86" s="2805">
        <v>941</v>
      </c>
      <c r="AC86" s="2800">
        <v>61778.71</v>
      </c>
      <c r="AD86" s="2800">
        <v>25562.599999999995</v>
      </c>
      <c r="AE86" s="2800">
        <v>36216.11</v>
      </c>
      <c r="AF86" s="2800"/>
      <c r="AG86" s="2800"/>
      <c r="AH86" s="2801"/>
      <c r="AI86" s="2180">
        <v>1133</v>
      </c>
      <c r="AJ86" s="2796">
        <v>74244.17</v>
      </c>
      <c r="AK86" s="2796">
        <v>31904.52</v>
      </c>
      <c r="AL86" s="2800">
        <v>42339.649999999994</v>
      </c>
      <c r="AM86" s="2800"/>
      <c r="AN86" s="2800"/>
      <c r="AO86" s="2804"/>
      <c r="AP86" s="2805">
        <v>807</v>
      </c>
      <c r="AQ86" s="2800">
        <v>53109.770000000011</v>
      </c>
      <c r="AR86" s="2800">
        <v>24380.790000000012</v>
      </c>
      <c r="AS86" s="2800">
        <v>28728.98</v>
      </c>
      <c r="AT86" s="2800"/>
      <c r="AU86" s="2800"/>
      <c r="AV86" s="2801"/>
      <c r="AW86" s="2180">
        <v>811</v>
      </c>
      <c r="AX86" s="2796">
        <v>53053.020000000004</v>
      </c>
      <c r="AY86" s="2796">
        <v>25277.529999999995</v>
      </c>
      <c r="AZ86" s="2800">
        <v>27775.490000000009</v>
      </c>
      <c r="BA86" s="2800"/>
      <c r="BB86" s="2800"/>
      <c r="BC86" s="2804"/>
      <c r="BD86" s="2805">
        <v>430</v>
      </c>
      <c r="BE86" s="2800">
        <v>28277.290000000008</v>
      </c>
      <c r="BF86" s="2800">
        <v>12350.010000000002</v>
      </c>
      <c r="BG86" s="2800">
        <v>15927.280000000006</v>
      </c>
      <c r="BH86" s="2800"/>
      <c r="BI86" s="2800"/>
      <c r="BJ86" s="2801"/>
      <c r="BK86" s="2805">
        <v>639</v>
      </c>
      <c r="BL86" s="2800">
        <v>42040.93</v>
      </c>
      <c r="BM86" s="2800">
        <v>17139.450000000004</v>
      </c>
      <c r="BN86" s="2800">
        <v>24901.479999999996</v>
      </c>
      <c r="BO86" s="2800"/>
      <c r="BP86" s="2800"/>
      <c r="BQ86" s="2801"/>
      <c r="BR86" s="2805">
        <v>1025</v>
      </c>
      <c r="BS86" s="2800">
        <v>67349.320000000022</v>
      </c>
      <c r="BT86" s="2800">
        <v>28177.02</v>
      </c>
      <c r="BU86" s="2800">
        <v>39172.300000000017</v>
      </c>
      <c r="BV86" s="2800">
        <v>38.216878048780508</v>
      </c>
      <c r="BW86" s="2800">
        <v>65.706653658536609</v>
      </c>
      <c r="BX86" s="2801"/>
      <c r="BY86" s="2805">
        <v>1604</v>
      </c>
      <c r="BZ86" s="2800">
        <v>96479.419999999984</v>
      </c>
      <c r="CA86" s="2800">
        <v>23997.899999999998</v>
      </c>
      <c r="CB86" s="2800">
        <v>72481.51999999999</v>
      </c>
      <c r="CC86" s="2800">
        <v>45.187980049875307</v>
      </c>
      <c r="CD86" s="2800">
        <v>60.149264339152111</v>
      </c>
      <c r="CE86" s="2801"/>
      <c r="CF86" s="2805">
        <v>352</v>
      </c>
      <c r="CG86" s="2800">
        <v>23151.480000000003</v>
      </c>
      <c r="CH86" s="2800">
        <v>6973.1400000000012</v>
      </c>
      <c r="CI86" s="2800">
        <v>16178.340000000002</v>
      </c>
      <c r="CJ86" s="2800">
        <v>45.961193181818189</v>
      </c>
      <c r="CK86" s="2800">
        <v>65.771250000000009</v>
      </c>
      <c r="CL86" s="2801"/>
      <c r="CM86" s="2849">
        <v>10905</v>
      </c>
      <c r="CN86" s="2801">
        <v>705057.31</v>
      </c>
      <c r="CO86" s="2801">
        <v>281822.67000000004</v>
      </c>
      <c r="CP86" s="2801">
        <v>423234.64000000007</v>
      </c>
      <c r="CQ86" s="2801"/>
      <c r="CR86" s="2197"/>
      <c r="CS86" s="2197"/>
      <c r="CT86" s="2197"/>
      <c r="CU86" s="2197"/>
      <c r="CV86" s="2197"/>
    </row>
    <row r="87" spans="1:100">
      <c r="A87" s="2177" t="s">
        <v>435</v>
      </c>
      <c r="B87" s="2177" t="s">
        <v>390</v>
      </c>
      <c r="C87" s="2178" t="s">
        <v>447</v>
      </c>
      <c r="D87" s="2179" t="s">
        <v>448</v>
      </c>
      <c r="E87" s="2178"/>
      <c r="F87" s="2178"/>
      <c r="G87" s="2180">
        <v>0</v>
      </c>
      <c r="H87" s="2796">
        <v>0</v>
      </c>
      <c r="I87" s="2796">
        <v>0</v>
      </c>
      <c r="J87" s="2804">
        <v>0</v>
      </c>
      <c r="K87" s="2804"/>
      <c r="L87" s="2804"/>
      <c r="M87" s="2804"/>
      <c r="N87" s="2799">
        <v>0</v>
      </c>
      <c r="O87" s="2800">
        <v>0</v>
      </c>
      <c r="P87" s="2848">
        <v>0</v>
      </c>
      <c r="Q87" s="2801">
        <v>0</v>
      </c>
      <c r="R87" s="2801"/>
      <c r="S87" s="2801"/>
      <c r="T87" s="2801"/>
      <c r="U87" s="2849">
        <v>0</v>
      </c>
      <c r="V87" s="2802">
        <v>0</v>
      </c>
      <c r="W87" s="2803">
        <v>0</v>
      </c>
      <c r="X87" s="2804">
        <v>0</v>
      </c>
      <c r="Y87" s="2804"/>
      <c r="Z87" s="2804"/>
      <c r="AA87" s="2804"/>
      <c r="AB87" s="2805">
        <v>0</v>
      </c>
      <c r="AC87" s="2800">
        <v>0</v>
      </c>
      <c r="AD87" s="2800">
        <v>0</v>
      </c>
      <c r="AE87" s="2800">
        <v>0</v>
      </c>
      <c r="AF87" s="2800"/>
      <c r="AG87" s="2800"/>
      <c r="AH87" s="2801"/>
      <c r="AI87" s="2180">
        <v>0</v>
      </c>
      <c r="AJ87" s="2796">
        <v>0</v>
      </c>
      <c r="AK87" s="2796">
        <v>0</v>
      </c>
      <c r="AL87" s="2800">
        <v>0</v>
      </c>
      <c r="AM87" s="2800"/>
      <c r="AN87" s="2800"/>
      <c r="AO87" s="2804"/>
      <c r="AP87" s="2805">
        <v>0</v>
      </c>
      <c r="AQ87" s="2800">
        <v>0</v>
      </c>
      <c r="AR87" s="2800">
        <v>0</v>
      </c>
      <c r="AS87" s="2800">
        <v>0</v>
      </c>
      <c r="AT87" s="2800"/>
      <c r="AU87" s="2800"/>
      <c r="AV87" s="2801"/>
      <c r="AW87" s="2180">
        <v>320</v>
      </c>
      <c r="AX87" s="2796">
        <v>30392.63</v>
      </c>
      <c r="AY87" s="2796">
        <v>14904.27</v>
      </c>
      <c r="AZ87" s="2800">
        <v>15488.36</v>
      </c>
      <c r="BA87" s="2800"/>
      <c r="BB87" s="2800"/>
      <c r="BC87" s="2804"/>
      <c r="BD87" s="2805">
        <v>518</v>
      </c>
      <c r="BE87" s="2800">
        <v>49204.400000000023</v>
      </c>
      <c r="BF87" s="2800">
        <v>24412.280000000002</v>
      </c>
      <c r="BG87" s="2800">
        <v>24792.120000000021</v>
      </c>
      <c r="BH87" s="2800"/>
      <c r="BI87" s="2800"/>
      <c r="BJ87" s="2801"/>
      <c r="BK87" s="2805">
        <v>23</v>
      </c>
      <c r="BL87" s="2800">
        <v>2116.41</v>
      </c>
      <c r="BM87" s="2800">
        <v>1636.79</v>
      </c>
      <c r="BN87" s="2800">
        <v>479.61999999999989</v>
      </c>
      <c r="BO87" s="2800"/>
      <c r="BP87" s="2800"/>
      <c r="BQ87" s="2801"/>
      <c r="BR87" s="2805">
        <v>49</v>
      </c>
      <c r="BS87" s="2800">
        <v>4607.7299999999996</v>
      </c>
      <c r="BT87" s="2800">
        <v>2214.29</v>
      </c>
      <c r="BU87" s="2800">
        <v>2393.4399999999996</v>
      </c>
      <c r="BV87" s="2800">
        <v>48.84571428571428</v>
      </c>
      <c r="BW87" s="2800">
        <v>94.035306122448972</v>
      </c>
      <c r="BX87" s="2801"/>
      <c r="BY87" s="2805">
        <v>460</v>
      </c>
      <c r="BZ87" s="2800">
        <v>43522.740000000005</v>
      </c>
      <c r="CA87" s="2800">
        <v>21733.97</v>
      </c>
      <c r="CB87" s="2800">
        <v>21788.770000000004</v>
      </c>
      <c r="CC87" s="2800">
        <v>47.366891304347838</v>
      </c>
      <c r="CD87" s="2800">
        <v>94.614652173913058</v>
      </c>
      <c r="CE87" s="2801"/>
      <c r="CF87" s="2805">
        <v>399</v>
      </c>
      <c r="CG87" s="2800">
        <v>37957.110000000008</v>
      </c>
      <c r="CH87" s="2800">
        <v>23144.31</v>
      </c>
      <c r="CI87" s="2800">
        <v>14812.800000000007</v>
      </c>
      <c r="CJ87" s="2800">
        <v>37.124812030075205</v>
      </c>
      <c r="CK87" s="2800">
        <v>95.130601503759422</v>
      </c>
      <c r="CL87" s="2801"/>
      <c r="CM87" s="2849">
        <v>1769</v>
      </c>
      <c r="CN87" s="2801">
        <v>167801.02000000005</v>
      </c>
      <c r="CO87" s="2801">
        <v>88045.91</v>
      </c>
      <c r="CP87" s="2801">
        <v>79755.110000000044</v>
      </c>
      <c r="CQ87" s="2801"/>
      <c r="CR87" s="2197"/>
      <c r="CS87" s="2197"/>
      <c r="CT87" s="2197"/>
      <c r="CU87" s="2197"/>
      <c r="CV87" s="2197"/>
    </row>
    <row r="88" spans="1:100">
      <c r="A88" s="2177" t="s">
        <v>437</v>
      </c>
      <c r="B88" s="2177" t="s">
        <v>390</v>
      </c>
      <c r="C88" s="2178" t="s">
        <v>449</v>
      </c>
      <c r="D88" s="2179" t="s">
        <v>450</v>
      </c>
      <c r="E88" s="2178"/>
      <c r="F88" s="2178"/>
      <c r="G88" s="2180">
        <v>1</v>
      </c>
      <c r="H88" s="2796">
        <v>3706.9</v>
      </c>
      <c r="I88" s="2796">
        <v>1638.83</v>
      </c>
      <c r="J88" s="2804">
        <v>2068.0700000000002</v>
      </c>
      <c r="K88" s="2804"/>
      <c r="L88" s="2804"/>
      <c r="M88" s="2804"/>
      <c r="N88" s="2799">
        <v>0</v>
      </c>
      <c r="O88" s="2800">
        <v>0</v>
      </c>
      <c r="P88" s="2848">
        <v>0</v>
      </c>
      <c r="Q88" s="2801">
        <v>0</v>
      </c>
      <c r="R88" s="2801"/>
      <c r="S88" s="2801"/>
      <c r="T88" s="2801"/>
      <c r="U88" s="2849">
        <v>0</v>
      </c>
      <c r="V88" s="2802">
        <v>0</v>
      </c>
      <c r="W88" s="2803">
        <v>0</v>
      </c>
      <c r="X88" s="2804">
        <v>0</v>
      </c>
      <c r="Y88" s="2804"/>
      <c r="Z88" s="2804"/>
      <c r="AA88" s="2804"/>
      <c r="AB88" s="2805">
        <v>1</v>
      </c>
      <c r="AC88" s="2800">
        <v>3706.9</v>
      </c>
      <c r="AD88" s="2800">
        <v>1331.19</v>
      </c>
      <c r="AE88" s="2800">
        <v>2375.71</v>
      </c>
      <c r="AF88" s="2800"/>
      <c r="AG88" s="2800"/>
      <c r="AH88" s="2801"/>
      <c r="AI88" s="2180">
        <v>0</v>
      </c>
      <c r="AJ88" s="2796">
        <v>0</v>
      </c>
      <c r="AK88" s="2796">
        <v>0</v>
      </c>
      <c r="AL88" s="2800">
        <v>0</v>
      </c>
      <c r="AM88" s="2800"/>
      <c r="AN88" s="2800"/>
      <c r="AO88" s="2804"/>
      <c r="AP88" s="2805">
        <v>0</v>
      </c>
      <c r="AQ88" s="2800">
        <v>0</v>
      </c>
      <c r="AR88" s="2800">
        <v>0</v>
      </c>
      <c r="AS88" s="2800">
        <v>0</v>
      </c>
      <c r="AT88" s="2800"/>
      <c r="AU88" s="2800"/>
      <c r="AV88" s="2801"/>
      <c r="AW88" s="2180">
        <v>0</v>
      </c>
      <c r="AX88" s="2796">
        <v>0</v>
      </c>
      <c r="AY88" s="2796">
        <v>0</v>
      </c>
      <c r="AZ88" s="2800">
        <v>0</v>
      </c>
      <c r="BA88" s="2800"/>
      <c r="BB88" s="2800"/>
      <c r="BC88" s="2804"/>
      <c r="BD88" s="2805">
        <v>1</v>
      </c>
      <c r="BE88" s="2800">
        <v>3706.9</v>
      </c>
      <c r="BF88" s="2800">
        <v>1322.03</v>
      </c>
      <c r="BG88" s="2800">
        <v>2384.87</v>
      </c>
      <c r="BH88" s="2800"/>
      <c r="BI88" s="2800"/>
      <c r="BJ88" s="2801"/>
      <c r="BK88" s="2805">
        <v>0</v>
      </c>
      <c r="BL88" s="2800">
        <v>0</v>
      </c>
      <c r="BM88" s="2800">
        <v>0</v>
      </c>
      <c r="BN88" s="2800">
        <v>0</v>
      </c>
      <c r="BO88" s="2800"/>
      <c r="BP88" s="2800"/>
      <c r="BQ88" s="2801"/>
      <c r="BR88" s="2805">
        <v>1</v>
      </c>
      <c r="BS88" s="2800">
        <v>4568.1000000000004</v>
      </c>
      <c r="BT88" s="2800">
        <v>2144.5100000000002</v>
      </c>
      <c r="BU88" s="2800">
        <v>2423.59</v>
      </c>
      <c r="BV88" s="2800">
        <v>2423.59</v>
      </c>
      <c r="BW88" s="2800">
        <v>4568.1000000000004</v>
      </c>
      <c r="BX88" s="2801"/>
      <c r="BY88" s="2805">
        <v>0</v>
      </c>
      <c r="BZ88" s="2800">
        <v>0</v>
      </c>
      <c r="CA88" s="2800">
        <v>0</v>
      </c>
      <c r="CB88" s="2800">
        <v>0</v>
      </c>
      <c r="CC88" s="2800">
        <v>0</v>
      </c>
      <c r="CD88" s="2800">
        <v>0</v>
      </c>
      <c r="CE88" s="2801"/>
      <c r="CF88" s="2805">
        <v>0</v>
      </c>
      <c r="CG88" s="2800">
        <v>0</v>
      </c>
      <c r="CH88" s="2800">
        <v>0</v>
      </c>
      <c r="CI88" s="2800">
        <v>0</v>
      </c>
      <c r="CJ88" s="2800">
        <v>0</v>
      </c>
      <c r="CK88" s="2800">
        <v>0</v>
      </c>
      <c r="CL88" s="2801"/>
      <c r="CM88" s="2849">
        <v>4</v>
      </c>
      <c r="CN88" s="2801">
        <v>15688.800000000001</v>
      </c>
      <c r="CO88" s="2801">
        <v>6436.56</v>
      </c>
      <c r="CP88" s="2801">
        <v>9252.2400000000016</v>
      </c>
      <c r="CQ88" s="2801"/>
      <c r="CR88" s="2197"/>
      <c r="CS88" s="2197"/>
      <c r="CT88" s="2197"/>
      <c r="CU88" s="2197"/>
      <c r="CV88" s="2197"/>
    </row>
    <row r="89" spans="1:100">
      <c r="A89" s="2177" t="s">
        <v>451</v>
      </c>
      <c r="B89" s="2177" t="s">
        <v>390</v>
      </c>
      <c r="C89" s="2178" t="s">
        <v>452</v>
      </c>
      <c r="D89" s="2179" t="s">
        <v>453</v>
      </c>
      <c r="E89" s="2178"/>
      <c r="F89" s="2178"/>
      <c r="G89" s="2180">
        <v>0</v>
      </c>
      <c r="H89" s="2796">
        <v>0</v>
      </c>
      <c r="I89" s="2796">
        <v>0</v>
      </c>
      <c r="J89" s="2804">
        <v>0</v>
      </c>
      <c r="K89" s="2804"/>
      <c r="L89" s="2804"/>
      <c r="M89" s="2804"/>
      <c r="N89" s="2799">
        <v>37</v>
      </c>
      <c r="O89" s="2800">
        <v>689.78</v>
      </c>
      <c r="P89" s="2848">
        <v>251.56</v>
      </c>
      <c r="Q89" s="2801">
        <v>438.21999999999997</v>
      </c>
      <c r="R89" s="2801"/>
      <c r="S89" s="2801"/>
      <c r="T89" s="2801"/>
      <c r="U89" s="2849">
        <v>146</v>
      </c>
      <c r="V89" s="2802">
        <v>2740.21</v>
      </c>
      <c r="W89" s="2803">
        <v>1011.0799999999999</v>
      </c>
      <c r="X89" s="2804">
        <v>1729.13</v>
      </c>
      <c r="Y89" s="2804"/>
      <c r="Z89" s="2804"/>
      <c r="AA89" s="2804"/>
      <c r="AB89" s="2805">
        <v>222</v>
      </c>
      <c r="AC89" s="2800">
        <v>4086.7799999999997</v>
      </c>
      <c r="AD89" s="2800">
        <v>1457.4499999999998</v>
      </c>
      <c r="AE89" s="2800">
        <v>2629.33</v>
      </c>
      <c r="AF89" s="2800"/>
      <c r="AG89" s="2800"/>
      <c r="AH89" s="2801"/>
      <c r="AI89" s="2180">
        <v>93</v>
      </c>
      <c r="AJ89" s="2796">
        <v>1701.9299999999998</v>
      </c>
      <c r="AK89" s="2796">
        <v>600.47</v>
      </c>
      <c r="AL89" s="2800">
        <v>1101.4599999999998</v>
      </c>
      <c r="AM89" s="2800"/>
      <c r="AN89" s="2800"/>
      <c r="AO89" s="2804"/>
      <c r="AP89" s="2805">
        <v>0</v>
      </c>
      <c r="AQ89" s="2800">
        <v>0</v>
      </c>
      <c r="AR89" s="2800">
        <v>0</v>
      </c>
      <c r="AS89" s="2800">
        <v>0</v>
      </c>
      <c r="AT89" s="2800"/>
      <c r="AU89" s="2800"/>
      <c r="AV89" s="2801"/>
      <c r="AW89" s="2180">
        <v>0</v>
      </c>
      <c r="AX89" s="2796">
        <v>0</v>
      </c>
      <c r="AY89" s="2796">
        <v>0</v>
      </c>
      <c r="AZ89" s="2800">
        <v>0</v>
      </c>
      <c r="BA89" s="2800"/>
      <c r="BB89" s="2800"/>
      <c r="BC89" s="2804"/>
      <c r="BD89" s="2805">
        <v>0</v>
      </c>
      <c r="BE89" s="2800">
        <v>0</v>
      </c>
      <c r="BF89" s="2800">
        <v>0</v>
      </c>
      <c r="BG89" s="2800">
        <v>0</v>
      </c>
      <c r="BH89" s="2800"/>
      <c r="BI89" s="2800"/>
      <c r="BJ89" s="2801"/>
      <c r="BK89" s="2805">
        <v>0</v>
      </c>
      <c r="BL89" s="2800">
        <v>0</v>
      </c>
      <c r="BM89" s="2800">
        <v>0</v>
      </c>
      <c r="BN89" s="2800">
        <v>0</v>
      </c>
      <c r="BO89" s="2800"/>
      <c r="BP89" s="2800"/>
      <c r="BQ89" s="2801"/>
      <c r="BR89" s="2805">
        <v>0</v>
      </c>
      <c r="BS89" s="2800">
        <v>0</v>
      </c>
      <c r="BT89" s="2800">
        <v>0</v>
      </c>
      <c r="BU89" s="2800">
        <v>0</v>
      </c>
      <c r="BV89" s="2800">
        <v>0</v>
      </c>
      <c r="BW89" s="2800">
        <v>0</v>
      </c>
      <c r="BX89" s="2801"/>
      <c r="BY89" s="2805">
        <v>0</v>
      </c>
      <c r="BZ89" s="2800">
        <v>0</v>
      </c>
      <c r="CA89" s="2800">
        <v>0</v>
      </c>
      <c r="CB89" s="2800">
        <v>0</v>
      </c>
      <c r="CC89" s="2800">
        <v>0</v>
      </c>
      <c r="CD89" s="2800">
        <v>0</v>
      </c>
      <c r="CE89" s="2801"/>
      <c r="CF89" s="2805">
        <v>0</v>
      </c>
      <c r="CG89" s="2800">
        <v>0</v>
      </c>
      <c r="CH89" s="2800">
        <v>0</v>
      </c>
      <c r="CI89" s="2800">
        <v>0</v>
      </c>
      <c r="CJ89" s="2800">
        <v>0</v>
      </c>
      <c r="CK89" s="2800">
        <v>0</v>
      </c>
      <c r="CL89" s="2801"/>
      <c r="CM89" s="2849">
        <v>498</v>
      </c>
      <c r="CN89" s="2801">
        <v>9218.6999999999989</v>
      </c>
      <c r="CO89" s="2801">
        <v>3320.5599999999995</v>
      </c>
      <c r="CP89" s="2801">
        <v>5898.14</v>
      </c>
      <c r="CQ89" s="2801"/>
      <c r="CR89" s="2197"/>
      <c r="CS89" s="2197"/>
      <c r="CT89" s="2197"/>
      <c r="CU89" s="2197"/>
      <c r="CV89" s="2197"/>
    </row>
    <row r="90" spans="1:100">
      <c r="A90" s="2177" t="s">
        <v>441</v>
      </c>
      <c r="B90" s="2177" t="s">
        <v>390</v>
      </c>
      <c r="C90" s="2178" t="s">
        <v>454</v>
      </c>
      <c r="D90" s="2179" t="s">
        <v>455</v>
      </c>
      <c r="E90" s="2178"/>
      <c r="F90" s="2178"/>
      <c r="G90" s="2180">
        <v>339</v>
      </c>
      <c r="H90" s="2796">
        <v>39841.980000000003</v>
      </c>
      <c r="I90" s="2796">
        <v>14926.949999999999</v>
      </c>
      <c r="J90" s="2804">
        <v>24915.030000000006</v>
      </c>
      <c r="K90" s="2804"/>
      <c r="L90" s="2804"/>
      <c r="M90" s="2804"/>
      <c r="N90" s="2799">
        <v>176</v>
      </c>
      <c r="O90" s="2800">
        <v>21360.35</v>
      </c>
      <c r="P90" s="2848">
        <v>8595.64</v>
      </c>
      <c r="Q90" s="2801">
        <v>12764.71</v>
      </c>
      <c r="R90" s="2801"/>
      <c r="S90" s="2801"/>
      <c r="T90" s="2801"/>
      <c r="U90" s="2849">
        <v>414</v>
      </c>
      <c r="V90" s="2802">
        <v>50136.270000000004</v>
      </c>
      <c r="W90" s="2803">
        <v>20146.809999999994</v>
      </c>
      <c r="X90" s="2804">
        <v>29989.46000000001</v>
      </c>
      <c r="Y90" s="2804"/>
      <c r="Z90" s="2804"/>
      <c r="AA90" s="2804"/>
      <c r="AB90" s="2805">
        <v>3</v>
      </c>
      <c r="AC90" s="2800">
        <v>377.58</v>
      </c>
      <c r="AD90" s="2800">
        <v>160.51</v>
      </c>
      <c r="AE90" s="2800">
        <v>217.07</v>
      </c>
      <c r="AF90" s="2800"/>
      <c r="AG90" s="2800"/>
      <c r="AH90" s="2801"/>
      <c r="AI90" s="2180">
        <v>0</v>
      </c>
      <c r="AJ90" s="2796">
        <v>0</v>
      </c>
      <c r="AK90" s="2796">
        <v>0</v>
      </c>
      <c r="AL90" s="2800">
        <v>0</v>
      </c>
      <c r="AM90" s="2800"/>
      <c r="AN90" s="2800"/>
      <c r="AO90" s="2804"/>
      <c r="AP90" s="2805">
        <v>0</v>
      </c>
      <c r="AQ90" s="2800">
        <v>0</v>
      </c>
      <c r="AR90" s="2800">
        <v>0</v>
      </c>
      <c r="AS90" s="2800">
        <v>0</v>
      </c>
      <c r="AT90" s="2800"/>
      <c r="AU90" s="2800"/>
      <c r="AV90" s="2801"/>
      <c r="AW90" s="2180">
        <v>0</v>
      </c>
      <c r="AX90" s="2796">
        <v>0</v>
      </c>
      <c r="AY90" s="2796">
        <v>0</v>
      </c>
      <c r="AZ90" s="2800">
        <v>0</v>
      </c>
      <c r="BA90" s="2800"/>
      <c r="BB90" s="2800"/>
      <c r="BC90" s="2804"/>
      <c r="BD90" s="2805">
        <v>0</v>
      </c>
      <c r="BE90" s="2800">
        <v>0</v>
      </c>
      <c r="BF90" s="2800">
        <v>0</v>
      </c>
      <c r="BG90" s="2800">
        <v>0</v>
      </c>
      <c r="BH90" s="2800"/>
      <c r="BI90" s="2800"/>
      <c r="BJ90" s="2801"/>
      <c r="BK90" s="2805">
        <v>0</v>
      </c>
      <c r="BL90" s="2800">
        <v>0</v>
      </c>
      <c r="BM90" s="2800">
        <v>0</v>
      </c>
      <c r="BN90" s="2800">
        <v>0</v>
      </c>
      <c r="BO90" s="2800"/>
      <c r="BP90" s="2800"/>
      <c r="BQ90" s="2801"/>
      <c r="BR90" s="2805">
        <v>0</v>
      </c>
      <c r="BS90" s="2800">
        <v>0</v>
      </c>
      <c r="BT90" s="2800">
        <v>0</v>
      </c>
      <c r="BU90" s="2800">
        <v>0</v>
      </c>
      <c r="BV90" s="2800">
        <v>0</v>
      </c>
      <c r="BW90" s="2800">
        <v>0</v>
      </c>
      <c r="BX90" s="2801"/>
      <c r="BY90" s="2805">
        <v>0</v>
      </c>
      <c r="BZ90" s="2800">
        <v>0</v>
      </c>
      <c r="CA90" s="2800">
        <v>0</v>
      </c>
      <c r="CB90" s="2800">
        <v>0</v>
      </c>
      <c r="CC90" s="2800">
        <v>0</v>
      </c>
      <c r="CD90" s="2800">
        <v>0</v>
      </c>
      <c r="CE90" s="2801"/>
      <c r="CF90" s="2805">
        <v>0</v>
      </c>
      <c r="CG90" s="2800">
        <v>0</v>
      </c>
      <c r="CH90" s="2800">
        <v>0</v>
      </c>
      <c r="CI90" s="2800">
        <v>0</v>
      </c>
      <c r="CJ90" s="2800">
        <v>0</v>
      </c>
      <c r="CK90" s="2800">
        <v>0</v>
      </c>
      <c r="CL90" s="2801"/>
      <c r="CM90" s="2849">
        <v>932</v>
      </c>
      <c r="CN90" s="2801">
        <v>111716.18000000001</v>
      </c>
      <c r="CO90" s="2801">
        <v>43829.909999999996</v>
      </c>
      <c r="CP90" s="2801">
        <v>67886.270000000019</v>
      </c>
      <c r="CQ90" s="2801"/>
      <c r="CR90" s="2197"/>
      <c r="CS90" s="2197"/>
      <c r="CT90" s="2197"/>
      <c r="CU90" s="2197"/>
      <c r="CV90" s="2197"/>
    </row>
    <row r="91" spans="1:100">
      <c r="A91" s="2177" t="s">
        <v>456</v>
      </c>
      <c r="B91" s="2177" t="s">
        <v>390</v>
      </c>
      <c r="C91" s="2178" t="s">
        <v>457</v>
      </c>
      <c r="D91" s="2179" t="s">
        <v>458</v>
      </c>
      <c r="E91" s="2178"/>
      <c r="F91" s="2178"/>
      <c r="G91" s="2180">
        <v>0</v>
      </c>
      <c r="H91" s="2796">
        <v>0</v>
      </c>
      <c r="I91" s="2796">
        <v>0</v>
      </c>
      <c r="J91" s="2804">
        <v>0</v>
      </c>
      <c r="K91" s="2804"/>
      <c r="L91" s="2804"/>
      <c r="M91" s="2804"/>
      <c r="N91" s="2799">
        <v>0</v>
      </c>
      <c r="O91" s="2800">
        <v>0</v>
      </c>
      <c r="P91" s="2848">
        <v>0</v>
      </c>
      <c r="Q91" s="2801">
        <v>0</v>
      </c>
      <c r="R91" s="2801"/>
      <c r="S91" s="2801"/>
      <c r="T91" s="2801"/>
      <c r="U91" s="2849">
        <v>0</v>
      </c>
      <c r="V91" s="2802">
        <v>0</v>
      </c>
      <c r="W91" s="2803">
        <v>0</v>
      </c>
      <c r="X91" s="2804">
        <v>0</v>
      </c>
      <c r="Y91" s="2804"/>
      <c r="Z91" s="2804"/>
      <c r="AA91" s="2804"/>
      <c r="AB91" s="2805">
        <v>0</v>
      </c>
      <c r="AC91" s="2800">
        <v>0</v>
      </c>
      <c r="AD91" s="2800">
        <v>0</v>
      </c>
      <c r="AE91" s="2800">
        <v>0</v>
      </c>
      <c r="AF91" s="2800"/>
      <c r="AG91" s="2800"/>
      <c r="AH91" s="2801"/>
      <c r="AI91" s="2180">
        <v>0</v>
      </c>
      <c r="AJ91" s="2796">
        <v>0</v>
      </c>
      <c r="AK91" s="2796">
        <v>0</v>
      </c>
      <c r="AL91" s="2800">
        <v>0</v>
      </c>
      <c r="AM91" s="2800"/>
      <c r="AN91" s="2800"/>
      <c r="AO91" s="2804"/>
      <c r="AP91" s="2805">
        <v>0</v>
      </c>
      <c r="AQ91" s="2800">
        <v>0</v>
      </c>
      <c r="AR91" s="2800">
        <v>0</v>
      </c>
      <c r="AS91" s="2800">
        <v>0</v>
      </c>
      <c r="AT91" s="2800"/>
      <c r="AU91" s="2800"/>
      <c r="AV91" s="2801"/>
      <c r="AW91" s="2180">
        <v>0</v>
      </c>
      <c r="AX91" s="2796">
        <v>0</v>
      </c>
      <c r="AY91" s="2796">
        <v>0</v>
      </c>
      <c r="AZ91" s="2800">
        <v>0</v>
      </c>
      <c r="BA91" s="2800"/>
      <c r="BB91" s="2800"/>
      <c r="BC91" s="2804"/>
      <c r="BD91" s="2805">
        <v>0</v>
      </c>
      <c r="BE91" s="2800">
        <v>0</v>
      </c>
      <c r="BF91" s="2800">
        <v>0</v>
      </c>
      <c r="BG91" s="2800">
        <v>0</v>
      </c>
      <c r="BH91" s="2800"/>
      <c r="BI91" s="2800"/>
      <c r="BJ91" s="2801"/>
      <c r="BK91" s="2805">
        <v>56</v>
      </c>
      <c r="BL91" s="2800">
        <v>12644.599999999999</v>
      </c>
      <c r="BM91" s="2800">
        <v>10832.27</v>
      </c>
      <c r="BN91" s="2800">
        <v>1812.3299999999981</v>
      </c>
      <c r="BO91" s="2800"/>
      <c r="BP91" s="2800"/>
      <c r="BQ91" s="2801"/>
      <c r="BR91" s="2805">
        <v>75</v>
      </c>
      <c r="BS91" s="2800">
        <v>17016.929999999997</v>
      </c>
      <c r="BT91" s="2800">
        <v>14589.64</v>
      </c>
      <c r="BU91" s="2800">
        <v>2427.2899999999972</v>
      </c>
      <c r="BV91" s="2800">
        <v>32.363866666666631</v>
      </c>
      <c r="BW91" s="2800">
        <v>226.89239999999995</v>
      </c>
      <c r="BX91" s="2801"/>
      <c r="BY91" s="2805">
        <v>52</v>
      </c>
      <c r="BZ91" s="2800">
        <v>11720.480000000001</v>
      </c>
      <c r="CA91" s="2800">
        <v>10037.51</v>
      </c>
      <c r="CB91" s="2800">
        <v>1682.9700000000012</v>
      </c>
      <c r="CC91" s="2800">
        <v>32.364807692307714</v>
      </c>
      <c r="CD91" s="2800">
        <v>225.39384615384617</v>
      </c>
      <c r="CE91" s="2801"/>
      <c r="CF91" s="2805">
        <v>7</v>
      </c>
      <c r="CG91" s="2800">
        <v>1548.25</v>
      </c>
      <c r="CH91" s="2800">
        <v>1321.7</v>
      </c>
      <c r="CI91" s="2800">
        <v>226.54999999999995</v>
      </c>
      <c r="CJ91" s="2800">
        <v>32.364285714285707</v>
      </c>
      <c r="CK91" s="2800">
        <v>221.17857142857142</v>
      </c>
      <c r="CL91" s="2801"/>
      <c r="CM91" s="2849">
        <v>190</v>
      </c>
      <c r="CN91" s="2801">
        <v>42930.259999999995</v>
      </c>
      <c r="CO91" s="2801">
        <v>36781.119999999995</v>
      </c>
      <c r="CP91" s="2801">
        <v>6149.1399999999967</v>
      </c>
      <c r="CQ91" s="2801"/>
      <c r="CR91" s="2197"/>
      <c r="CS91" s="2197"/>
      <c r="CT91" s="2197"/>
      <c r="CU91" s="2197"/>
      <c r="CV91" s="2197"/>
    </row>
    <row r="92" spans="1:100">
      <c r="A92" s="2177" t="s">
        <v>459</v>
      </c>
      <c r="B92" s="2177" t="s">
        <v>390</v>
      </c>
      <c r="C92" s="2178" t="s">
        <v>460</v>
      </c>
      <c r="D92" s="2179" t="s">
        <v>461</v>
      </c>
      <c r="E92" s="2178"/>
      <c r="F92" s="2178"/>
      <c r="G92" s="2180">
        <v>1</v>
      </c>
      <c r="H92" s="2796">
        <v>2974.14</v>
      </c>
      <c r="I92" s="2796">
        <v>1192.8800000000001</v>
      </c>
      <c r="J92" s="2804">
        <v>1781.2599999999998</v>
      </c>
      <c r="K92" s="2804"/>
      <c r="L92" s="2804"/>
      <c r="M92" s="2804"/>
      <c r="N92" s="2799">
        <v>0</v>
      </c>
      <c r="O92" s="2800">
        <v>0</v>
      </c>
      <c r="P92" s="2848">
        <v>0</v>
      </c>
      <c r="Q92" s="2801">
        <v>0</v>
      </c>
      <c r="R92" s="2801"/>
      <c r="S92" s="2801"/>
      <c r="T92" s="2801"/>
      <c r="U92" s="2849">
        <v>0</v>
      </c>
      <c r="V92" s="2802">
        <v>0</v>
      </c>
      <c r="W92" s="2803">
        <v>0</v>
      </c>
      <c r="X92" s="2804">
        <v>0</v>
      </c>
      <c r="Y92" s="2804"/>
      <c r="Z92" s="2804"/>
      <c r="AA92" s="2804"/>
      <c r="AB92" s="2805">
        <v>0</v>
      </c>
      <c r="AC92" s="2800">
        <v>0</v>
      </c>
      <c r="AD92" s="2800">
        <v>0</v>
      </c>
      <c r="AE92" s="2800">
        <v>0</v>
      </c>
      <c r="AF92" s="2800"/>
      <c r="AG92" s="2800"/>
      <c r="AH92" s="2801"/>
      <c r="AI92" s="2180">
        <v>0</v>
      </c>
      <c r="AJ92" s="2796">
        <v>0</v>
      </c>
      <c r="AK92" s="2796">
        <v>0</v>
      </c>
      <c r="AL92" s="2800">
        <v>0</v>
      </c>
      <c r="AM92" s="2800"/>
      <c r="AN92" s="2800"/>
      <c r="AO92" s="2804"/>
      <c r="AP92" s="2805">
        <v>0</v>
      </c>
      <c r="AQ92" s="2800">
        <v>0</v>
      </c>
      <c r="AR92" s="2800">
        <v>0</v>
      </c>
      <c r="AS92" s="2800">
        <v>0</v>
      </c>
      <c r="AT92" s="2800"/>
      <c r="AU92" s="2800"/>
      <c r="AV92" s="2801"/>
      <c r="AW92" s="2180">
        <v>0</v>
      </c>
      <c r="AX92" s="2796">
        <v>0</v>
      </c>
      <c r="AY92" s="2796">
        <v>0</v>
      </c>
      <c r="AZ92" s="2800">
        <v>0</v>
      </c>
      <c r="BA92" s="2800"/>
      <c r="BB92" s="2800"/>
      <c r="BC92" s="2804"/>
      <c r="BD92" s="2805">
        <v>0</v>
      </c>
      <c r="BE92" s="2800">
        <v>0</v>
      </c>
      <c r="BF92" s="2800">
        <v>0</v>
      </c>
      <c r="BG92" s="2800">
        <v>0</v>
      </c>
      <c r="BH92" s="2800"/>
      <c r="BI92" s="2800"/>
      <c r="BJ92" s="2801"/>
      <c r="BK92" s="2805">
        <v>0</v>
      </c>
      <c r="BL92" s="2800">
        <v>0</v>
      </c>
      <c r="BM92" s="2800">
        <v>0</v>
      </c>
      <c r="BN92" s="2800">
        <v>0</v>
      </c>
      <c r="BO92" s="2800"/>
      <c r="BP92" s="2800"/>
      <c r="BQ92" s="2801"/>
      <c r="BR92" s="2805">
        <v>0</v>
      </c>
      <c r="BS92" s="2800">
        <v>0</v>
      </c>
      <c r="BT92" s="2800">
        <v>0</v>
      </c>
      <c r="BU92" s="2800">
        <v>0</v>
      </c>
      <c r="BV92" s="2800">
        <v>0</v>
      </c>
      <c r="BW92" s="2800">
        <v>0</v>
      </c>
      <c r="BX92" s="2801"/>
      <c r="BY92" s="2805">
        <v>0</v>
      </c>
      <c r="BZ92" s="2800">
        <v>0</v>
      </c>
      <c r="CA92" s="2800">
        <v>0</v>
      </c>
      <c r="CB92" s="2800">
        <v>0</v>
      </c>
      <c r="CC92" s="2800">
        <v>0</v>
      </c>
      <c r="CD92" s="2800">
        <v>0</v>
      </c>
      <c r="CE92" s="2801"/>
      <c r="CF92" s="2805">
        <v>0</v>
      </c>
      <c r="CG92" s="2800">
        <v>0</v>
      </c>
      <c r="CH92" s="2800">
        <v>0</v>
      </c>
      <c r="CI92" s="2800">
        <v>0</v>
      </c>
      <c r="CJ92" s="2800">
        <v>0</v>
      </c>
      <c r="CK92" s="2800">
        <v>0</v>
      </c>
      <c r="CL92" s="2801"/>
      <c r="CM92" s="2849">
        <v>1</v>
      </c>
      <c r="CN92" s="2801">
        <v>2974.14</v>
      </c>
      <c r="CO92" s="2801">
        <v>1192.8800000000001</v>
      </c>
      <c r="CP92" s="2801">
        <v>1781.2599999999998</v>
      </c>
      <c r="CQ92" s="2801"/>
      <c r="CR92" s="2197"/>
      <c r="CS92" s="2197"/>
      <c r="CT92" s="2197"/>
      <c r="CU92" s="2197"/>
      <c r="CV92" s="2197"/>
    </row>
    <row r="93" spans="1:100">
      <c r="A93" s="2177" t="s">
        <v>443</v>
      </c>
      <c r="B93" s="2177" t="s">
        <v>390</v>
      </c>
      <c r="C93" s="2178" t="s">
        <v>462</v>
      </c>
      <c r="D93" s="2179" t="s">
        <v>463</v>
      </c>
      <c r="E93" s="2178"/>
      <c r="F93" s="2178"/>
      <c r="G93" s="2180">
        <v>52</v>
      </c>
      <c r="H93" s="2796">
        <v>620.76</v>
      </c>
      <c r="I93" s="2796">
        <v>120.85</v>
      </c>
      <c r="J93" s="2804">
        <v>499.90999999999997</v>
      </c>
      <c r="K93" s="2804"/>
      <c r="L93" s="2804"/>
      <c r="M93" s="2804"/>
      <c r="N93" s="2799">
        <v>0</v>
      </c>
      <c r="O93" s="2800">
        <v>0</v>
      </c>
      <c r="P93" s="2848">
        <v>0</v>
      </c>
      <c r="Q93" s="2801">
        <v>0</v>
      </c>
      <c r="R93" s="2801"/>
      <c r="S93" s="2801"/>
      <c r="T93" s="2801"/>
      <c r="U93" s="2849">
        <v>0</v>
      </c>
      <c r="V93" s="2802">
        <v>0</v>
      </c>
      <c r="W93" s="2803">
        <v>0</v>
      </c>
      <c r="X93" s="2804">
        <v>0</v>
      </c>
      <c r="Y93" s="2804"/>
      <c r="Z93" s="2804"/>
      <c r="AA93" s="2804"/>
      <c r="AB93" s="2805">
        <v>0</v>
      </c>
      <c r="AC93" s="2800">
        <v>0</v>
      </c>
      <c r="AD93" s="2800">
        <v>0</v>
      </c>
      <c r="AE93" s="2800">
        <v>0</v>
      </c>
      <c r="AF93" s="2800"/>
      <c r="AG93" s="2800"/>
      <c r="AH93" s="2801"/>
      <c r="AI93" s="2180">
        <v>0</v>
      </c>
      <c r="AJ93" s="2796">
        <v>0</v>
      </c>
      <c r="AK93" s="2796">
        <v>0</v>
      </c>
      <c r="AL93" s="2800">
        <v>0</v>
      </c>
      <c r="AM93" s="2800"/>
      <c r="AN93" s="2800"/>
      <c r="AO93" s="2804"/>
      <c r="AP93" s="2805">
        <v>0</v>
      </c>
      <c r="AQ93" s="2800">
        <v>0</v>
      </c>
      <c r="AR93" s="2800">
        <v>0</v>
      </c>
      <c r="AS93" s="2800">
        <v>0</v>
      </c>
      <c r="AT93" s="2800"/>
      <c r="AU93" s="2800"/>
      <c r="AV93" s="2801"/>
      <c r="AW93" s="2180">
        <v>0</v>
      </c>
      <c r="AX93" s="2796">
        <v>0</v>
      </c>
      <c r="AY93" s="2796">
        <v>0</v>
      </c>
      <c r="AZ93" s="2800">
        <v>0</v>
      </c>
      <c r="BA93" s="2800"/>
      <c r="BB93" s="2800"/>
      <c r="BC93" s="2804"/>
      <c r="BD93" s="2805">
        <v>0</v>
      </c>
      <c r="BE93" s="2800">
        <v>0</v>
      </c>
      <c r="BF93" s="2800">
        <v>0</v>
      </c>
      <c r="BG93" s="2800">
        <v>0</v>
      </c>
      <c r="BH93" s="2800"/>
      <c r="BI93" s="2800"/>
      <c r="BJ93" s="2801"/>
      <c r="BK93" s="2805">
        <v>0</v>
      </c>
      <c r="BL93" s="2800">
        <v>0</v>
      </c>
      <c r="BM93" s="2800">
        <v>0</v>
      </c>
      <c r="BN93" s="2800">
        <v>0</v>
      </c>
      <c r="BO93" s="2800"/>
      <c r="BP93" s="2800"/>
      <c r="BQ93" s="2801"/>
      <c r="BR93" s="2805">
        <v>0</v>
      </c>
      <c r="BS93" s="2800">
        <v>0</v>
      </c>
      <c r="BT93" s="2800">
        <v>0</v>
      </c>
      <c r="BU93" s="2800">
        <v>0</v>
      </c>
      <c r="BV93" s="2800">
        <v>0</v>
      </c>
      <c r="BW93" s="2800">
        <v>0</v>
      </c>
      <c r="BX93" s="2801"/>
      <c r="BY93" s="2805">
        <v>0</v>
      </c>
      <c r="BZ93" s="2800">
        <v>0</v>
      </c>
      <c r="CA93" s="2800">
        <v>0</v>
      </c>
      <c r="CB93" s="2800">
        <v>0</v>
      </c>
      <c r="CC93" s="2800">
        <v>0</v>
      </c>
      <c r="CD93" s="2800">
        <v>0</v>
      </c>
      <c r="CE93" s="2801"/>
      <c r="CF93" s="2805">
        <v>0</v>
      </c>
      <c r="CG93" s="2800">
        <v>0</v>
      </c>
      <c r="CH93" s="2800">
        <v>0</v>
      </c>
      <c r="CI93" s="2800">
        <v>0</v>
      </c>
      <c r="CJ93" s="2800">
        <v>0</v>
      </c>
      <c r="CK93" s="2800">
        <v>0</v>
      </c>
      <c r="CL93" s="2801"/>
      <c r="CM93" s="2849">
        <v>52</v>
      </c>
      <c r="CN93" s="2801">
        <v>620.76</v>
      </c>
      <c r="CO93" s="2801">
        <v>120.85</v>
      </c>
      <c r="CP93" s="2801">
        <v>499.90999999999997</v>
      </c>
      <c r="CQ93" s="2801"/>
      <c r="CR93" s="2197"/>
      <c r="CS93" s="2197"/>
      <c r="CT93" s="2197"/>
      <c r="CU93" s="2197"/>
      <c r="CV93" s="2197"/>
    </row>
    <row r="94" spans="1:100">
      <c r="A94" s="2177" t="s">
        <v>464</v>
      </c>
      <c r="B94" s="2177" t="s">
        <v>390</v>
      </c>
      <c r="C94" s="2178" t="s">
        <v>465</v>
      </c>
      <c r="D94" s="2179" t="s">
        <v>466</v>
      </c>
      <c r="E94" s="2178"/>
      <c r="F94" s="2178"/>
      <c r="G94" s="2180">
        <v>0</v>
      </c>
      <c r="H94" s="2796">
        <v>0</v>
      </c>
      <c r="I94" s="2796">
        <v>0</v>
      </c>
      <c r="J94" s="2804">
        <v>0</v>
      </c>
      <c r="K94" s="2804"/>
      <c r="L94" s="2804"/>
      <c r="M94" s="2804"/>
      <c r="N94" s="2799">
        <v>0</v>
      </c>
      <c r="O94" s="2800">
        <v>0</v>
      </c>
      <c r="P94" s="2848">
        <v>0</v>
      </c>
      <c r="Q94" s="2801">
        <v>0</v>
      </c>
      <c r="R94" s="2801"/>
      <c r="S94" s="2801"/>
      <c r="T94" s="2801"/>
      <c r="U94" s="2849">
        <v>0</v>
      </c>
      <c r="V94" s="2802">
        <v>0</v>
      </c>
      <c r="W94" s="2803">
        <v>0</v>
      </c>
      <c r="X94" s="2804">
        <v>0</v>
      </c>
      <c r="Y94" s="2804"/>
      <c r="Z94" s="2804"/>
      <c r="AA94" s="2804"/>
      <c r="AB94" s="2805">
        <v>0</v>
      </c>
      <c r="AC94" s="2800">
        <v>0</v>
      </c>
      <c r="AD94" s="2800">
        <v>0</v>
      </c>
      <c r="AE94" s="2800">
        <v>0</v>
      </c>
      <c r="AF94" s="2800"/>
      <c r="AG94" s="2800"/>
      <c r="AH94" s="2801"/>
      <c r="AI94" s="2180">
        <v>0</v>
      </c>
      <c r="AJ94" s="2796">
        <v>0</v>
      </c>
      <c r="AK94" s="2796">
        <v>0</v>
      </c>
      <c r="AL94" s="2800">
        <v>0</v>
      </c>
      <c r="AM94" s="2800"/>
      <c r="AN94" s="2800"/>
      <c r="AO94" s="2804"/>
      <c r="AP94" s="2805">
        <v>0</v>
      </c>
      <c r="AQ94" s="2800">
        <v>0</v>
      </c>
      <c r="AR94" s="2800">
        <v>0</v>
      </c>
      <c r="AS94" s="2800">
        <v>0</v>
      </c>
      <c r="AT94" s="2800"/>
      <c r="AU94" s="2800"/>
      <c r="AV94" s="2801"/>
      <c r="AW94" s="2180">
        <v>0</v>
      </c>
      <c r="AX94" s="2796">
        <v>0</v>
      </c>
      <c r="AY94" s="2796">
        <v>0</v>
      </c>
      <c r="AZ94" s="2800">
        <v>0</v>
      </c>
      <c r="BA94" s="2800"/>
      <c r="BB94" s="2800"/>
      <c r="BC94" s="2804"/>
      <c r="BD94" s="2805">
        <v>12</v>
      </c>
      <c r="BE94" s="2800">
        <v>641.4</v>
      </c>
      <c r="BF94" s="2800">
        <v>329.04</v>
      </c>
      <c r="BG94" s="2800">
        <v>312.35999999999996</v>
      </c>
      <c r="BH94" s="2800"/>
      <c r="BI94" s="2800"/>
      <c r="BJ94" s="2801"/>
      <c r="BK94" s="2805">
        <v>0</v>
      </c>
      <c r="BL94" s="2800">
        <v>0</v>
      </c>
      <c r="BM94" s="2800">
        <v>0</v>
      </c>
      <c r="BN94" s="2800">
        <v>0</v>
      </c>
      <c r="BO94" s="2800"/>
      <c r="BP94" s="2800"/>
      <c r="BQ94" s="2801"/>
      <c r="BR94" s="2805">
        <v>71</v>
      </c>
      <c r="BS94" s="2800">
        <v>3600.9999999999995</v>
      </c>
      <c r="BT94" s="2800">
        <v>1752.8700000000001</v>
      </c>
      <c r="BU94" s="2800">
        <v>1848.1299999999994</v>
      </c>
      <c r="BV94" s="2800">
        <v>26.02999999999999</v>
      </c>
      <c r="BW94" s="2800">
        <v>50.718309859154921</v>
      </c>
      <c r="BX94" s="2801"/>
      <c r="BY94" s="2805">
        <v>45</v>
      </c>
      <c r="BZ94" s="2800">
        <v>2327.67</v>
      </c>
      <c r="CA94" s="2800">
        <v>1156.32</v>
      </c>
      <c r="CB94" s="2800">
        <v>1171.3500000000001</v>
      </c>
      <c r="CC94" s="2800">
        <v>26.030000000000005</v>
      </c>
      <c r="CD94" s="2800">
        <v>51.725999999999999</v>
      </c>
      <c r="CE94" s="2801"/>
      <c r="CF94" s="2805">
        <v>12</v>
      </c>
      <c r="CG94" s="2800">
        <v>641.40000000000009</v>
      </c>
      <c r="CH94" s="2800">
        <v>329.04</v>
      </c>
      <c r="CI94" s="2800">
        <v>312.36000000000007</v>
      </c>
      <c r="CJ94" s="2800">
        <v>26.030000000000005</v>
      </c>
      <c r="CK94" s="2800">
        <v>53.45000000000001</v>
      </c>
      <c r="CL94" s="2801"/>
      <c r="CM94" s="2849">
        <v>140</v>
      </c>
      <c r="CN94" s="2801">
        <v>7211.4699999999993</v>
      </c>
      <c r="CO94" s="2801">
        <v>3567.2700000000004</v>
      </c>
      <c r="CP94" s="2801">
        <v>3644.1999999999994</v>
      </c>
      <c r="CQ94" s="2801"/>
      <c r="CR94" s="2197"/>
      <c r="CS94" s="2197"/>
      <c r="CT94" s="2197"/>
      <c r="CU94" s="2197"/>
      <c r="CV94" s="2197"/>
    </row>
    <row r="95" spans="1:100">
      <c r="A95" s="2177" t="s">
        <v>467</v>
      </c>
      <c r="B95" s="2177" t="s">
        <v>390</v>
      </c>
      <c r="C95" s="2178" t="s">
        <v>468</v>
      </c>
      <c r="D95" s="2179" t="s">
        <v>469</v>
      </c>
      <c r="E95" s="2178"/>
      <c r="F95" s="2178"/>
      <c r="G95" s="2180">
        <v>0</v>
      </c>
      <c r="H95" s="2796">
        <v>0</v>
      </c>
      <c r="I95" s="2796">
        <v>0</v>
      </c>
      <c r="J95" s="2804">
        <v>0</v>
      </c>
      <c r="K95" s="2804"/>
      <c r="L95" s="2804"/>
      <c r="M95" s="2804"/>
      <c r="N95" s="2799">
        <v>0</v>
      </c>
      <c r="O95" s="2800">
        <v>0</v>
      </c>
      <c r="P95" s="2848">
        <v>0</v>
      </c>
      <c r="Q95" s="2801">
        <v>0</v>
      </c>
      <c r="R95" s="2801"/>
      <c r="S95" s="2801"/>
      <c r="T95" s="2801"/>
      <c r="U95" s="2849">
        <v>0</v>
      </c>
      <c r="V95" s="2802">
        <v>0</v>
      </c>
      <c r="W95" s="2803">
        <v>0</v>
      </c>
      <c r="X95" s="2804">
        <v>0</v>
      </c>
      <c r="Y95" s="2804"/>
      <c r="Z95" s="2804"/>
      <c r="AA95" s="2804"/>
      <c r="AB95" s="2805">
        <v>0</v>
      </c>
      <c r="AC95" s="2800">
        <v>0</v>
      </c>
      <c r="AD95" s="2800">
        <v>0</v>
      </c>
      <c r="AE95" s="2800">
        <v>0</v>
      </c>
      <c r="AF95" s="2800"/>
      <c r="AG95" s="2800"/>
      <c r="AH95" s="2801"/>
      <c r="AI95" s="2180">
        <v>0</v>
      </c>
      <c r="AJ95" s="2796">
        <v>0</v>
      </c>
      <c r="AK95" s="2796">
        <v>0</v>
      </c>
      <c r="AL95" s="2800">
        <v>0</v>
      </c>
      <c r="AM95" s="2800"/>
      <c r="AN95" s="2800"/>
      <c r="AO95" s="2804"/>
      <c r="AP95" s="2805">
        <v>0</v>
      </c>
      <c r="AQ95" s="2800">
        <v>0</v>
      </c>
      <c r="AR95" s="2800">
        <v>0</v>
      </c>
      <c r="AS95" s="2800">
        <v>0</v>
      </c>
      <c r="AT95" s="2800"/>
      <c r="AU95" s="2800"/>
      <c r="AV95" s="2801"/>
      <c r="AW95" s="2180">
        <v>0</v>
      </c>
      <c r="AX95" s="2796">
        <v>0</v>
      </c>
      <c r="AY95" s="2796">
        <v>0</v>
      </c>
      <c r="AZ95" s="2800">
        <v>0</v>
      </c>
      <c r="BA95" s="2800"/>
      <c r="BB95" s="2800"/>
      <c r="BC95" s="2804"/>
      <c r="BD95" s="2805">
        <v>96</v>
      </c>
      <c r="BE95" s="2800">
        <v>7162.16</v>
      </c>
      <c r="BF95" s="2800">
        <v>2963.7000000000003</v>
      </c>
      <c r="BG95" s="2800">
        <v>4198.4599999999991</v>
      </c>
      <c r="BH95" s="2800"/>
      <c r="BI95" s="2800"/>
      <c r="BJ95" s="2801"/>
      <c r="BK95" s="2805">
        <v>0</v>
      </c>
      <c r="BL95" s="2800">
        <v>0</v>
      </c>
      <c r="BM95" s="2800">
        <v>0</v>
      </c>
      <c r="BN95" s="2800">
        <v>0</v>
      </c>
      <c r="BO95" s="2800"/>
      <c r="BP95" s="2800"/>
      <c r="BQ95" s="2801"/>
      <c r="BR95" s="2805">
        <v>300</v>
      </c>
      <c r="BS95" s="2800">
        <v>22699.520000000004</v>
      </c>
      <c r="BT95" s="2800">
        <v>12421.98</v>
      </c>
      <c r="BU95" s="2800">
        <v>10277.540000000005</v>
      </c>
      <c r="BV95" s="2800">
        <v>34.258466666666685</v>
      </c>
      <c r="BW95" s="2800">
        <v>75.665066666666675</v>
      </c>
      <c r="BX95" s="2801"/>
      <c r="BY95" s="2805">
        <v>324</v>
      </c>
      <c r="BZ95" s="2800">
        <v>24523.600000000002</v>
      </c>
      <c r="CA95" s="2800">
        <v>8290.1200000000008</v>
      </c>
      <c r="CB95" s="2800">
        <v>16233.480000000001</v>
      </c>
      <c r="CC95" s="2800">
        <v>50.103333333333339</v>
      </c>
      <c r="CD95" s="2800">
        <v>75.690123456790133</v>
      </c>
      <c r="CE95" s="2801"/>
      <c r="CF95" s="2805">
        <v>210</v>
      </c>
      <c r="CG95" s="2800">
        <v>15849.76</v>
      </c>
      <c r="CH95" s="2800">
        <v>5536.91</v>
      </c>
      <c r="CI95" s="2800">
        <v>10312.85</v>
      </c>
      <c r="CJ95" s="2800">
        <v>49.108809523809526</v>
      </c>
      <c r="CK95" s="2800">
        <v>75.475047619047615</v>
      </c>
      <c r="CL95" s="2801"/>
      <c r="CM95" s="2849">
        <v>930</v>
      </c>
      <c r="CN95" s="2801">
        <v>70235.040000000008</v>
      </c>
      <c r="CO95" s="2801">
        <v>29212.710000000003</v>
      </c>
      <c r="CP95" s="2801">
        <v>41022.33</v>
      </c>
      <c r="CQ95" s="2801"/>
      <c r="CR95" s="2197"/>
      <c r="CS95" s="2197"/>
      <c r="CT95" s="2197"/>
      <c r="CU95" s="2197"/>
      <c r="CV95" s="2197"/>
    </row>
    <row r="96" spans="1:100">
      <c r="A96" s="2177" t="s">
        <v>470</v>
      </c>
      <c r="B96" s="2177" t="s">
        <v>390</v>
      </c>
      <c r="C96" s="2178" t="s">
        <v>471</v>
      </c>
      <c r="D96" s="2179" t="s">
        <v>472</v>
      </c>
      <c r="E96" s="2178"/>
      <c r="F96" s="2178"/>
      <c r="G96" s="2180">
        <v>128</v>
      </c>
      <c r="H96" s="2796">
        <v>17848.54</v>
      </c>
      <c r="I96" s="2796">
        <v>6021.73</v>
      </c>
      <c r="J96" s="2804">
        <v>11826.810000000001</v>
      </c>
      <c r="K96" s="2804"/>
      <c r="L96" s="2804"/>
      <c r="M96" s="2804"/>
      <c r="N96" s="2799">
        <v>164</v>
      </c>
      <c r="O96" s="2800">
        <v>23603.84</v>
      </c>
      <c r="P96" s="2848">
        <v>8501.0400000000009</v>
      </c>
      <c r="Q96" s="2801">
        <v>15102.8</v>
      </c>
      <c r="R96" s="2801"/>
      <c r="S96" s="2801"/>
      <c r="T96" s="2801"/>
      <c r="U96" s="2849">
        <v>209</v>
      </c>
      <c r="V96" s="2802">
        <v>29739.34</v>
      </c>
      <c r="W96" s="2803">
        <v>10331.870000000001</v>
      </c>
      <c r="X96" s="2804">
        <v>19407.47</v>
      </c>
      <c r="Y96" s="2804"/>
      <c r="Z96" s="2804"/>
      <c r="AA96" s="2804"/>
      <c r="AB96" s="2805">
        <v>194</v>
      </c>
      <c r="AC96" s="2800">
        <v>27950.479999999996</v>
      </c>
      <c r="AD96" s="2800">
        <v>9718.09</v>
      </c>
      <c r="AE96" s="2800">
        <v>18232.389999999996</v>
      </c>
      <c r="AF96" s="2800"/>
      <c r="AG96" s="2800"/>
      <c r="AH96" s="2801"/>
      <c r="AI96" s="2180">
        <v>211</v>
      </c>
      <c r="AJ96" s="2796">
        <v>30347.94</v>
      </c>
      <c r="AK96" s="2796">
        <v>10492.439999999999</v>
      </c>
      <c r="AL96" s="2800">
        <v>19855.5</v>
      </c>
      <c r="AM96" s="2800"/>
      <c r="AN96" s="2800"/>
      <c r="AO96" s="2804"/>
      <c r="AP96" s="2805">
        <v>187</v>
      </c>
      <c r="AQ96" s="2800">
        <v>27216.819999999996</v>
      </c>
      <c r="AR96" s="2800">
        <v>9757.8799999999992</v>
      </c>
      <c r="AS96" s="2800">
        <v>17458.939999999995</v>
      </c>
      <c r="AT96" s="2800"/>
      <c r="AU96" s="2800"/>
      <c r="AV96" s="2801"/>
      <c r="AW96" s="2180">
        <v>176</v>
      </c>
      <c r="AX96" s="2796">
        <v>25472.839999999997</v>
      </c>
      <c r="AY96" s="2796">
        <v>9374.25</v>
      </c>
      <c r="AZ96" s="2800">
        <v>16098.589999999997</v>
      </c>
      <c r="BA96" s="2800"/>
      <c r="BB96" s="2800"/>
      <c r="BC96" s="2804"/>
      <c r="BD96" s="2805">
        <v>201</v>
      </c>
      <c r="BE96" s="2800">
        <v>29080.659999999996</v>
      </c>
      <c r="BF96" s="2800">
        <v>10786.62</v>
      </c>
      <c r="BG96" s="2800">
        <v>18294.039999999994</v>
      </c>
      <c r="BH96" s="2800"/>
      <c r="BI96" s="2800"/>
      <c r="BJ96" s="2801"/>
      <c r="BK96" s="2805">
        <v>130</v>
      </c>
      <c r="BL96" s="2800">
        <v>18698.599999999999</v>
      </c>
      <c r="BM96" s="2800">
        <v>9150.4500000000007</v>
      </c>
      <c r="BN96" s="2800">
        <v>9548.1499999999978</v>
      </c>
      <c r="BO96" s="2800"/>
      <c r="BP96" s="2800"/>
      <c r="BQ96" s="2801"/>
      <c r="BR96" s="2805">
        <v>200</v>
      </c>
      <c r="BS96" s="2800">
        <v>28914.280000000002</v>
      </c>
      <c r="BT96" s="2800">
        <v>11466.36</v>
      </c>
      <c r="BU96" s="2800">
        <v>17447.920000000002</v>
      </c>
      <c r="BV96" s="2800">
        <v>87.23960000000001</v>
      </c>
      <c r="BW96" s="2800">
        <v>144.57140000000001</v>
      </c>
      <c r="BX96" s="2801"/>
      <c r="BY96" s="2805">
        <v>271</v>
      </c>
      <c r="BZ96" s="2800">
        <v>36454.30999999999</v>
      </c>
      <c r="CA96" s="2800">
        <v>10861.449999999997</v>
      </c>
      <c r="CB96" s="2800">
        <v>25592.859999999993</v>
      </c>
      <c r="CC96" s="2800">
        <v>94.438597785977834</v>
      </c>
      <c r="CD96" s="2800">
        <v>134.51774907749075</v>
      </c>
      <c r="CE96" s="2801"/>
      <c r="CF96" s="2805">
        <v>32</v>
      </c>
      <c r="CG96" s="2800">
        <v>4600.0800000000008</v>
      </c>
      <c r="CH96" s="2800">
        <v>1661.1</v>
      </c>
      <c r="CI96" s="2800">
        <v>2938.9800000000009</v>
      </c>
      <c r="CJ96" s="2800">
        <v>91.843125000000029</v>
      </c>
      <c r="CK96" s="2800">
        <v>143.75250000000003</v>
      </c>
      <c r="CL96" s="2801"/>
      <c r="CM96" s="2849">
        <v>2103</v>
      </c>
      <c r="CN96" s="2801">
        <v>299927.73</v>
      </c>
      <c r="CO96" s="2801">
        <v>108123.28</v>
      </c>
      <c r="CP96" s="2801">
        <v>191804.44999999998</v>
      </c>
      <c r="CQ96" s="2801"/>
      <c r="CR96" s="2197"/>
      <c r="CS96" s="2197"/>
      <c r="CT96" s="2197"/>
      <c r="CU96" s="2197"/>
      <c r="CV96" s="2197"/>
    </row>
    <row r="97" spans="1:100">
      <c r="A97" s="2177" t="s">
        <v>445</v>
      </c>
      <c r="B97" s="2177" t="s">
        <v>390</v>
      </c>
      <c r="C97" s="2178" t="s">
        <v>473</v>
      </c>
      <c r="D97" s="2179" t="s">
        <v>474</v>
      </c>
      <c r="E97" s="2178"/>
      <c r="F97" s="2178"/>
      <c r="G97" s="2180">
        <v>0</v>
      </c>
      <c r="H97" s="2796">
        <v>0</v>
      </c>
      <c r="I97" s="2796">
        <v>0</v>
      </c>
      <c r="J97" s="2804">
        <v>0</v>
      </c>
      <c r="K97" s="2804"/>
      <c r="L97" s="2804"/>
      <c r="M97" s="2804"/>
      <c r="N97" s="2799">
        <v>0</v>
      </c>
      <c r="O97" s="2800">
        <v>0</v>
      </c>
      <c r="P97" s="2848">
        <v>0</v>
      </c>
      <c r="Q97" s="2801">
        <v>0</v>
      </c>
      <c r="R97" s="2801"/>
      <c r="S97" s="2801"/>
      <c r="T97" s="2801"/>
      <c r="U97" s="2849">
        <v>0</v>
      </c>
      <c r="V97" s="2802">
        <v>0</v>
      </c>
      <c r="W97" s="2803">
        <v>0</v>
      </c>
      <c r="X97" s="2804">
        <v>0</v>
      </c>
      <c r="Y97" s="2804"/>
      <c r="Z97" s="2804"/>
      <c r="AA97" s="2804"/>
      <c r="AB97" s="2805">
        <v>0</v>
      </c>
      <c r="AC97" s="2800">
        <v>0</v>
      </c>
      <c r="AD97" s="2800">
        <v>0</v>
      </c>
      <c r="AE97" s="2800">
        <v>0</v>
      </c>
      <c r="AF97" s="2800"/>
      <c r="AG97" s="2800"/>
      <c r="AH97" s="2801"/>
      <c r="AI97" s="2180">
        <v>0</v>
      </c>
      <c r="AJ97" s="2796">
        <v>0</v>
      </c>
      <c r="AK97" s="2796">
        <v>0</v>
      </c>
      <c r="AL97" s="2800">
        <v>0</v>
      </c>
      <c r="AM97" s="2800"/>
      <c r="AN97" s="2800"/>
      <c r="AO97" s="2804"/>
      <c r="AP97" s="2805">
        <v>0</v>
      </c>
      <c r="AQ97" s="2800">
        <v>0</v>
      </c>
      <c r="AR97" s="2800">
        <v>0</v>
      </c>
      <c r="AS97" s="2800">
        <v>0</v>
      </c>
      <c r="AT97" s="2800"/>
      <c r="AU97" s="2800"/>
      <c r="AV97" s="2801"/>
      <c r="AW97" s="2180">
        <v>0</v>
      </c>
      <c r="AX97" s="2796">
        <v>0</v>
      </c>
      <c r="AY97" s="2796">
        <v>0</v>
      </c>
      <c r="AZ97" s="2800">
        <v>0</v>
      </c>
      <c r="BA97" s="2800"/>
      <c r="BB97" s="2800"/>
      <c r="BC97" s="2804"/>
      <c r="BD97" s="2805">
        <v>0</v>
      </c>
      <c r="BE97" s="2800">
        <v>0</v>
      </c>
      <c r="BF97" s="2800">
        <v>0</v>
      </c>
      <c r="BG97" s="2800">
        <v>0</v>
      </c>
      <c r="BH97" s="2800"/>
      <c r="BI97" s="2800"/>
      <c r="BJ97" s="2801"/>
      <c r="BK97" s="2805">
        <v>2</v>
      </c>
      <c r="BL97" s="2800">
        <v>6465.52</v>
      </c>
      <c r="BM97" s="2800">
        <v>3056.86</v>
      </c>
      <c r="BN97" s="2800">
        <v>3408.6600000000003</v>
      </c>
      <c r="BO97" s="2800"/>
      <c r="BP97" s="2800"/>
      <c r="BQ97" s="2801"/>
      <c r="BR97" s="2805">
        <v>0</v>
      </c>
      <c r="BS97" s="2800">
        <v>0</v>
      </c>
      <c r="BT97" s="2800">
        <v>0</v>
      </c>
      <c r="BU97" s="2800">
        <v>0</v>
      </c>
      <c r="BV97" s="2800">
        <v>0</v>
      </c>
      <c r="BW97" s="2800">
        <v>0</v>
      </c>
      <c r="BX97" s="2801"/>
      <c r="BY97" s="2805">
        <v>0</v>
      </c>
      <c r="BZ97" s="2800">
        <v>0</v>
      </c>
      <c r="CA97" s="2800">
        <v>0</v>
      </c>
      <c r="CB97" s="2800">
        <v>0</v>
      </c>
      <c r="CC97" s="2800">
        <v>0</v>
      </c>
      <c r="CD97" s="2800">
        <v>0</v>
      </c>
      <c r="CE97" s="2801"/>
      <c r="CF97" s="2805">
        <v>0</v>
      </c>
      <c r="CG97" s="2800">
        <v>0</v>
      </c>
      <c r="CH97" s="2800">
        <v>0</v>
      </c>
      <c r="CI97" s="2800">
        <v>0</v>
      </c>
      <c r="CJ97" s="2800">
        <v>0</v>
      </c>
      <c r="CK97" s="2800">
        <v>0</v>
      </c>
      <c r="CL97" s="2801"/>
      <c r="CM97" s="2849">
        <v>2</v>
      </c>
      <c r="CN97" s="2801">
        <v>6465.52</v>
      </c>
      <c r="CO97" s="2801">
        <v>3056.86</v>
      </c>
      <c r="CP97" s="2801">
        <v>3408.6600000000003</v>
      </c>
      <c r="CQ97" s="2801"/>
      <c r="CR97" s="2197"/>
      <c r="CS97" s="2197"/>
      <c r="CT97" s="2197"/>
      <c r="CU97" s="2197"/>
      <c r="CV97" s="2197"/>
    </row>
    <row r="98" spans="1:100">
      <c r="A98" s="2177" t="s">
        <v>447</v>
      </c>
      <c r="B98" s="2177" t="s">
        <v>390</v>
      </c>
      <c r="C98" s="2178" t="s">
        <v>475</v>
      </c>
      <c r="D98" s="2179" t="s">
        <v>476</v>
      </c>
      <c r="E98" s="2178"/>
      <c r="F98" s="2178"/>
      <c r="G98" s="2180">
        <v>0</v>
      </c>
      <c r="H98" s="2796">
        <v>0</v>
      </c>
      <c r="I98" s="2796">
        <v>0</v>
      </c>
      <c r="J98" s="2804">
        <v>0</v>
      </c>
      <c r="K98" s="2804"/>
      <c r="L98" s="2804"/>
      <c r="M98" s="2804"/>
      <c r="N98" s="2799">
        <v>0</v>
      </c>
      <c r="O98" s="2800">
        <v>0</v>
      </c>
      <c r="P98" s="2848">
        <v>0</v>
      </c>
      <c r="Q98" s="2801">
        <v>0</v>
      </c>
      <c r="R98" s="2801"/>
      <c r="S98" s="2801"/>
      <c r="T98" s="2801"/>
      <c r="U98" s="2849">
        <v>0</v>
      </c>
      <c r="V98" s="2802">
        <v>0</v>
      </c>
      <c r="W98" s="2803">
        <v>0</v>
      </c>
      <c r="X98" s="2804">
        <v>0</v>
      </c>
      <c r="Y98" s="2804"/>
      <c r="Z98" s="2804"/>
      <c r="AA98" s="2804"/>
      <c r="AB98" s="2805">
        <v>0</v>
      </c>
      <c r="AC98" s="2800">
        <v>0</v>
      </c>
      <c r="AD98" s="2800">
        <v>0</v>
      </c>
      <c r="AE98" s="2800">
        <v>0</v>
      </c>
      <c r="AF98" s="2800"/>
      <c r="AG98" s="2800"/>
      <c r="AH98" s="2801"/>
      <c r="AI98" s="2180">
        <v>0</v>
      </c>
      <c r="AJ98" s="2796">
        <v>0</v>
      </c>
      <c r="AK98" s="2796">
        <v>0</v>
      </c>
      <c r="AL98" s="2800">
        <v>0</v>
      </c>
      <c r="AM98" s="2800"/>
      <c r="AN98" s="2800"/>
      <c r="AO98" s="2804"/>
      <c r="AP98" s="2805">
        <v>0</v>
      </c>
      <c r="AQ98" s="2800">
        <v>0</v>
      </c>
      <c r="AR98" s="2800">
        <v>0</v>
      </c>
      <c r="AS98" s="2800">
        <v>0</v>
      </c>
      <c r="AT98" s="2800"/>
      <c r="AU98" s="2800"/>
      <c r="AV98" s="2801"/>
      <c r="AW98" s="2180">
        <v>270</v>
      </c>
      <c r="AX98" s="2796">
        <v>20449.519999999997</v>
      </c>
      <c r="AY98" s="2796">
        <v>6360.74</v>
      </c>
      <c r="AZ98" s="2800">
        <v>14088.779999999997</v>
      </c>
      <c r="BA98" s="2800"/>
      <c r="BB98" s="2800"/>
      <c r="BC98" s="2804"/>
      <c r="BD98" s="2805">
        <v>0</v>
      </c>
      <c r="BE98" s="2800">
        <v>0</v>
      </c>
      <c r="BF98" s="2800">
        <v>0</v>
      </c>
      <c r="BG98" s="2800">
        <v>0</v>
      </c>
      <c r="BH98" s="2800"/>
      <c r="BI98" s="2800"/>
      <c r="BJ98" s="2801"/>
      <c r="BK98" s="2805">
        <v>0</v>
      </c>
      <c r="BL98" s="2800">
        <v>0</v>
      </c>
      <c r="BM98" s="2800">
        <v>0</v>
      </c>
      <c r="BN98" s="2800">
        <v>0</v>
      </c>
      <c r="BO98" s="2800"/>
      <c r="BP98" s="2800"/>
      <c r="BQ98" s="2801"/>
      <c r="BR98" s="2805">
        <v>0</v>
      </c>
      <c r="BS98" s="2800">
        <v>0</v>
      </c>
      <c r="BT98" s="2800">
        <v>0</v>
      </c>
      <c r="BU98" s="2800">
        <v>0</v>
      </c>
      <c r="BV98" s="2800">
        <v>0</v>
      </c>
      <c r="BW98" s="2800">
        <v>0</v>
      </c>
      <c r="BX98" s="2801"/>
      <c r="BY98" s="2805">
        <v>0</v>
      </c>
      <c r="BZ98" s="2800">
        <v>0</v>
      </c>
      <c r="CA98" s="2800">
        <v>0</v>
      </c>
      <c r="CB98" s="2800">
        <v>0</v>
      </c>
      <c r="CC98" s="2800">
        <v>0</v>
      </c>
      <c r="CD98" s="2800">
        <v>0</v>
      </c>
      <c r="CE98" s="2801"/>
      <c r="CF98" s="2805">
        <v>0</v>
      </c>
      <c r="CG98" s="2800">
        <v>0</v>
      </c>
      <c r="CH98" s="2800">
        <v>0</v>
      </c>
      <c r="CI98" s="2800">
        <v>0</v>
      </c>
      <c r="CJ98" s="2800">
        <v>0</v>
      </c>
      <c r="CK98" s="2800">
        <v>0</v>
      </c>
      <c r="CL98" s="2801"/>
      <c r="CM98" s="2849">
        <v>270</v>
      </c>
      <c r="CN98" s="2801">
        <v>20449.519999999997</v>
      </c>
      <c r="CO98" s="2801">
        <v>6360.74</v>
      </c>
      <c r="CP98" s="2801">
        <v>14088.779999999997</v>
      </c>
      <c r="CQ98" s="2801"/>
      <c r="CR98" s="2197"/>
      <c r="CS98" s="2197"/>
      <c r="CT98" s="2197"/>
      <c r="CU98" s="2197"/>
      <c r="CV98" s="2197"/>
    </row>
    <row r="99" spans="1:100">
      <c r="A99" s="2177" t="s">
        <v>449</v>
      </c>
      <c r="B99" s="2177" t="s">
        <v>390</v>
      </c>
      <c r="C99" s="2178" t="s">
        <v>477</v>
      </c>
      <c r="D99" s="2179" t="s">
        <v>478</v>
      </c>
      <c r="E99" s="2178"/>
      <c r="F99" s="2178"/>
      <c r="G99" s="2180">
        <v>0</v>
      </c>
      <c r="H99" s="2796">
        <v>0</v>
      </c>
      <c r="I99" s="2796">
        <v>0</v>
      </c>
      <c r="J99" s="2804">
        <v>0</v>
      </c>
      <c r="K99" s="2804"/>
      <c r="L99" s="2804"/>
      <c r="M99" s="2804"/>
      <c r="N99" s="2799">
        <v>52</v>
      </c>
      <c r="O99" s="2800">
        <v>874.12</v>
      </c>
      <c r="P99" s="2848">
        <v>411.65999999999997</v>
      </c>
      <c r="Q99" s="2801">
        <v>462.46000000000004</v>
      </c>
      <c r="R99" s="2801"/>
      <c r="S99" s="2801"/>
      <c r="T99" s="2801"/>
      <c r="U99" s="2849">
        <v>415</v>
      </c>
      <c r="V99" s="2802">
        <v>6925.8399999999992</v>
      </c>
      <c r="W99" s="2803">
        <v>3235.15</v>
      </c>
      <c r="X99" s="2804">
        <v>3690.6899999999991</v>
      </c>
      <c r="Y99" s="2804"/>
      <c r="Z99" s="2804"/>
      <c r="AA99" s="2804"/>
      <c r="AB99" s="2805">
        <v>36</v>
      </c>
      <c r="AC99" s="2800">
        <v>620.64</v>
      </c>
      <c r="AD99" s="2800">
        <v>300.47000000000003</v>
      </c>
      <c r="AE99" s="2800">
        <v>320.16999999999996</v>
      </c>
      <c r="AF99" s="2800"/>
      <c r="AG99" s="2800"/>
      <c r="AH99" s="2801"/>
      <c r="AI99" s="2180">
        <v>0</v>
      </c>
      <c r="AJ99" s="2796">
        <v>0</v>
      </c>
      <c r="AK99" s="2796">
        <v>0</v>
      </c>
      <c r="AL99" s="2800">
        <v>0</v>
      </c>
      <c r="AM99" s="2800"/>
      <c r="AN99" s="2800"/>
      <c r="AO99" s="2804"/>
      <c r="AP99" s="2805">
        <v>0</v>
      </c>
      <c r="AQ99" s="2800">
        <v>0</v>
      </c>
      <c r="AR99" s="2800">
        <v>0</v>
      </c>
      <c r="AS99" s="2800">
        <v>0</v>
      </c>
      <c r="AT99" s="2800"/>
      <c r="AU99" s="2800"/>
      <c r="AV99" s="2801"/>
      <c r="AW99" s="2180">
        <v>0</v>
      </c>
      <c r="AX99" s="2796">
        <v>0</v>
      </c>
      <c r="AY99" s="2796">
        <v>0</v>
      </c>
      <c r="AZ99" s="2800">
        <v>0</v>
      </c>
      <c r="BA99" s="2800"/>
      <c r="BB99" s="2800"/>
      <c r="BC99" s="2804"/>
      <c r="BD99" s="2805">
        <v>0</v>
      </c>
      <c r="BE99" s="2800">
        <v>0</v>
      </c>
      <c r="BF99" s="2800">
        <v>0</v>
      </c>
      <c r="BG99" s="2800">
        <v>0</v>
      </c>
      <c r="BH99" s="2800"/>
      <c r="BI99" s="2800"/>
      <c r="BJ99" s="2801"/>
      <c r="BK99" s="2805">
        <v>0</v>
      </c>
      <c r="BL99" s="2800">
        <v>0</v>
      </c>
      <c r="BM99" s="2800">
        <v>0</v>
      </c>
      <c r="BN99" s="2800">
        <v>0</v>
      </c>
      <c r="BO99" s="2800"/>
      <c r="BP99" s="2800"/>
      <c r="BQ99" s="2801"/>
      <c r="BR99" s="2805">
        <v>0</v>
      </c>
      <c r="BS99" s="2800">
        <v>0</v>
      </c>
      <c r="BT99" s="2800">
        <v>0</v>
      </c>
      <c r="BU99" s="2800">
        <v>0</v>
      </c>
      <c r="BV99" s="2800">
        <v>0</v>
      </c>
      <c r="BW99" s="2800">
        <v>0</v>
      </c>
      <c r="BX99" s="2801"/>
      <c r="BY99" s="2805">
        <v>0</v>
      </c>
      <c r="BZ99" s="2800">
        <v>0</v>
      </c>
      <c r="CA99" s="2800">
        <v>0</v>
      </c>
      <c r="CB99" s="2800">
        <v>0</v>
      </c>
      <c r="CC99" s="2800">
        <v>0</v>
      </c>
      <c r="CD99" s="2800">
        <v>0</v>
      </c>
      <c r="CE99" s="2801"/>
      <c r="CF99" s="2805">
        <v>0</v>
      </c>
      <c r="CG99" s="2800">
        <v>0</v>
      </c>
      <c r="CH99" s="2800">
        <v>0</v>
      </c>
      <c r="CI99" s="2800">
        <v>0</v>
      </c>
      <c r="CJ99" s="2800">
        <v>0</v>
      </c>
      <c r="CK99" s="2800">
        <v>0</v>
      </c>
      <c r="CL99" s="2801"/>
      <c r="CM99" s="2849">
        <v>503</v>
      </c>
      <c r="CN99" s="2801">
        <v>8420.5999999999985</v>
      </c>
      <c r="CO99" s="2801">
        <v>3947.2799999999997</v>
      </c>
      <c r="CP99" s="2801">
        <v>4473.32</v>
      </c>
      <c r="CQ99" s="2801"/>
      <c r="CR99" s="2197"/>
      <c r="CS99" s="2197"/>
      <c r="CT99" s="2197"/>
      <c r="CU99" s="2197"/>
      <c r="CV99" s="2197"/>
    </row>
    <row r="100" spans="1:100">
      <c r="A100" s="2177" t="s">
        <v>479</v>
      </c>
      <c r="B100" s="2177" t="s">
        <v>390</v>
      </c>
      <c r="C100" s="2178" t="s">
        <v>480</v>
      </c>
      <c r="D100" s="2179" t="s">
        <v>481</v>
      </c>
      <c r="E100" s="2178"/>
      <c r="F100" s="2178"/>
      <c r="G100" s="2180">
        <v>0</v>
      </c>
      <c r="H100" s="2796">
        <v>0</v>
      </c>
      <c r="I100" s="2796">
        <v>0</v>
      </c>
      <c r="J100" s="2804">
        <v>0</v>
      </c>
      <c r="K100" s="2804"/>
      <c r="L100" s="2804"/>
      <c r="M100" s="2804"/>
      <c r="N100" s="2799">
        <v>0</v>
      </c>
      <c r="O100" s="2800">
        <v>0</v>
      </c>
      <c r="P100" s="2848">
        <v>0</v>
      </c>
      <c r="Q100" s="2801">
        <v>0</v>
      </c>
      <c r="R100" s="2801"/>
      <c r="S100" s="2801"/>
      <c r="T100" s="2801"/>
      <c r="U100" s="2849">
        <v>0</v>
      </c>
      <c r="V100" s="2802">
        <v>0</v>
      </c>
      <c r="W100" s="2803">
        <v>0</v>
      </c>
      <c r="X100" s="2804">
        <v>0</v>
      </c>
      <c r="Y100" s="2804"/>
      <c r="Z100" s="2804"/>
      <c r="AA100" s="2804"/>
      <c r="AB100" s="2805">
        <v>0</v>
      </c>
      <c r="AC100" s="2800">
        <v>0</v>
      </c>
      <c r="AD100" s="2800">
        <v>0</v>
      </c>
      <c r="AE100" s="2800">
        <v>0</v>
      </c>
      <c r="AF100" s="2800"/>
      <c r="AG100" s="2800"/>
      <c r="AH100" s="2801"/>
      <c r="AI100" s="2180">
        <v>0</v>
      </c>
      <c r="AJ100" s="2796">
        <v>0</v>
      </c>
      <c r="AK100" s="2796">
        <v>0</v>
      </c>
      <c r="AL100" s="2800">
        <v>0</v>
      </c>
      <c r="AM100" s="2800"/>
      <c r="AN100" s="2800"/>
      <c r="AO100" s="2804"/>
      <c r="AP100" s="2805">
        <v>0</v>
      </c>
      <c r="AQ100" s="2800">
        <v>0</v>
      </c>
      <c r="AR100" s="2800">
        <v>0</v>
      </c>
      <c r="AS100" s="2800">
        <v>0</v>
      </c>
      <c r="AT100" s="2800"/>
      <c r="AU100" s="2800"/>
      <c r="AV100" s="2801"/>
      <c r="AW100" s="2180">
        <v>0</v>
      </c>
      <c r="AX100" s="2796">
        <v>0</v>
      </c>
      <c r="AY100" s="2796">
        <v>0</v>
      </c>
      <c r="AZ100" s="2800">
        <v>0</v>
      </c>
      <c r="BA100" s="2800"/>
      <c r="BB100" s="2800"/>
      <c r="BC100" s="2804"/>
      <c r="BD100" s="2805">
        <v>68</v>
      </c>
      <c r="BE100" s="2800">
        <v>3606.88</v>
      </c>
      <c r="BF100" s="2800">
        <v>2161.7000000000003</v>
      </c>
      <c r="BG100" s="2800">
        <v>1445.1799999999998</v>
      </c>
      <c r="BH100" s="2800"/>
      <c r="BI100" s="2800"/>
      <c r="BJ100" s="2801"/>
      <c r="BK100" s="2805">
        <v>231</v>
      </c>
      <c r="BL100" s="2800">
        <v>12028.41</v>
      </c>
      <c r="BM100" s="2800">
        <v>7119.04</v>
      </c>
      <c r="BN100" s="2800">
        <v>4909.37</v>
      </c>
      <c r="BO100" s="2800"/>
      <c r="BP100" s="2800"/>
      <c r="BQ100" s="2801"/>
      <c r="BR100" s="2805">
        <v>371</v>
      </c>
      <c r="BS100" s="2800">
        <v>19442.169999999998</v>
      </c>
      <c r="BT100" s="2800">
        <v>11557.33</v>
      </c>
      <c r="BU100" s="2800">
        <v>7884.8399999999983</v>
      </c>
      <c r="BV100" s="2800">
        <v>21.252938005390831</v>
      </c>
      <c r="BW100" s="2800">
        <v>52.404770889487864</v>
      </c>
      <c r="BX100" s="2801"/>
      <c r="BY100" s="2805">
        <v>149</v>
      </c>
      <c r="BZ100" s="2800">
        <v>7543.85</v>
      </c>
      <c r="CA100" s="2800">
        <v>4377.2</v>
      </c>
      <c r="CB100" s="2800">
        <v>3166.6500000000005</v>
      </c>
      <c r="CC100" s="2800">
        <v>21.252684563758393</v>
      </c>
      <c r="CD100" s="2800">
        <v>50.629865771812085</v>
      </c>
      <c r="CE100" s="2801"/>
      <c r="CF100" s="2805">
        <v>17</v>
      </c>
      <c r="CG100" s="2800">
        <v>923.27</v>
      </c>
      <c r="CH100" s="2800">
        <v>561.97</v>
      </c>
      <c r="CI100" s="2800">
        <v>361.29999999999995</v>
      </c>
      <c r="CJ100" s="2800">
        <v>21.252941176470586</v>
      </c>
      <c r="CK100" s="2800">
        <v>54.31</v>
      </c>
      <c r="CL100" s="2801"/>
      <c r="CM100" s="2849">
        <v>836</v>
      </c>
      <c r="CN100" s="2801">
        <v>43544.579999999994</v>
      </c>
      <c r="CO100" s="2801">
        <v>25777.24</v>
      </c>
      <c r="CP100" s="2801">
        <v>17767.339999999997</v>
      </c>
      <c r="CQ100" s="2801"/>
      <c r="CR100" s="2197"/>
      <c r="CS100" s="2197"/>
      <c r="CT100" s="2197"/>
      <c r="CU100" s="2197"/>
      <c r="CV100" s="2197"/>
    </row>
    <row r="101" spans="1:100">
      <c r="A101" s="2177" t="s">
        <v>452</v>
      </c>
      <c r="B101" s="2177" t="s">
        <v>390</v>
      </c>
      <c r="C101" s="2178" t="s">
        <v>482</v>
      </c>
      <c r="D101" s="2179" t="s">
        <v>483</v>
      </c>
      <c r="E101" s="2178"/>
      <c r="F101" s="2178"/>
      <c r="G101" s="2180">
        <v>358</v>
      </c>
      <c r="H101" s="2796">
        <v>29916.269999999997</v>
      </c>
      <c r="I101" s="2796">
        <v>13017.77</v>
      </c>
      <c r="J101" s="2804">
        <v>16898.499999999996</v>
      </c>
      <c r="K101" s="2804"/>
      <c r="L101" s="2804"/>
      <c r="M101" s="2804"/>
      <c r="N101" s="2799">
        <v>327</v>
      </c>
      <c r="O101" s="2800">
        <v>28515.5</v>
      </c>
      <c r="P101" s="2848">
        <v>13057.33</v>
      </c>
      <c r="Q101" s="2801">
        <v>15458.17</v>
      </c>
      <c r="R101" s="2801"/>
      <c r="S101" s="2801"/>
      <c r="T101" s="2801"/>
      <c r="U101" s="2849">
        <v>23</v>
      </c>
      <c r="V101" s="2802">
        <v>2101.7399999999998</v>
      </c>
      <c r="W101" s="2803">
        <v>1003.17</v>
      </c>
      <c r="X101" s="2804">
        <v>1098.5699999999997</v>
      </c>
      <c r="Y101" s="2804"/>
      <c r="Z101" s="2804"/>
      <c r="AA101" s="2804"/>
      <c r="AB101" s="2805">
        <v>72</v>
      </c>
      <c r="AC101" s="2800">
        <v>6036.16</v>
      </c>
      <c r="AD101" s="2800">
        <v>5036.3899999999994</v>
      </c>
      <c r="AE101" s="2800">
        <v>999.77000000000044</v>
      </c>
      <c r="AF101" s="2800"/>
      <c r="AG101" s="2800"/>
      <c r="AH101" s="2801"/>
      <c r="AI101" s="2180">
        <v>1</v>
      </c>
      <c r="AJ101" s="2796">
        <v>91.38</v>
      </c>
      <c r="AK101" s="2796">
        <v>78.459999999999994</v>
      </c>
      <c r="AL101" s="2800">
        <v>12.920000000000002</v>
      </c>
      <c r="AM101" s="2800"/>
      <c r="AN101" s="2800"/>
      <c r="AO101" s="2804"/>
      <c r="AP101" s="2805">
        <v>0</v>
      </c>
      <c r="AQ101" s="2800">
        <v>0</v>
      </c>
      <c r="AR101" s="2800">
        <v>0</v>
      </c>
      <c r="AS101" s="2800">
        <v>0</v>
      </c>
      <c r="AT101" s="2800"/>
      <c r="AU101" s="2800"/>
      <c r="AV101" s="2801"/>
      <c r="AW101" s="2180">
        <v>90</v>
      </c>
      <c r="AX101" s="2796">
        <v>7463.7199999999993</v>
      </c>
      <c r="AY101" s="2796">
        <v>3627.88</v>
      </c>
      <c r="AZ101" s="2800">
        <v>3835.8399999999992</v>
      </c>
      <c r="BA101" s="2800"/>
      <c r="BB101" s="2800"/>
      <c r="BC101" s="2804"/>
      <c r="BD101" s="2805">
        <v>346</v>
      </c>
      <c r="BE101" s="2800">
        <v>29755.080000000005</v>
      </c>
      <c r="BF101" s="2800">
        <v>14419.119999999999</v>
      </c>
      <c r="BG101" s="2800">
        <v>15335.960000000006</v>
      </c>
      <c r="BH101" s="2800"/>
      <c r="BI101" s="2800"/>
      <c r="BJ101" s="2801"/>
      <c r="BK101" s="2805">
        <v>103</v>
      </c>
      <c r="BL101" s="2800">
        <v>9179.34</v>
      </c>
      <c r="BM101" s="2800">
        <v>4607.09</v>
      </c>
      <c r="BN101" s="2800">
        <v>4572.25</v>
      </c>
      <c r="BO101" s="2800"/>
      <c r="BP101" s="2800"/>
      <c r="BQ101" s="2801"/>
      <c r="BR101" s="2805">
        <v>0</v>
      </c>
      <c r="BS101" s="2800">
        <v>0</v>
      </c>
      <c r="BT101" s="2800">
        <v>0</v>
      </c>
      <c r="BU101" s="2800">
        <v>0</v>
      </c>
      <c r="BV101" s="2800">
        <v>0</v>
      </c>
      <c r="BW101" s="2800">
        <v>0</v>
      </c>
      <c r="BX101" s="2801"/>
      <c r="BY101" s="2805">
        <v>0</v>
      </c>
      <c r="BZ101" s="2800">
        <v>0</v>
      </c>
      <c r="CA101" s="2800">
        <v>0</v>
      </c>
      <c r="CB101" s="2800">
        <v>0</v>
      </c>
      <c r="CC101" s="2800">
        <v>0</v>
      </c>
      <c r="CD101" s="2800">
        <v>0</v>
      </c>
      <c r="CE101" s="2801"/>
      <c r="CF101" s="2805">
        <v>0</v>
      </c>
      <c r="CG101" s="2800">
        <v>0</v>
      </c>
      <c r="CH101" s="2800">
        <v>0</v>
      </c>
      <c r="CI101" s="2800">
        <v>0</v>
      </c>
      <c r="CJ101" s="2800">
        <v>0</v>
      </c>
      <c r="CK101" s="2800">
        <v>0</v>
      </c>
      <c r="CL101" s="2801"/>
      <c r="CM101" s="2849">
        <v>1320</v>
      </c>
      <c r="CN101" s="2801">
        <v>113059.19</v>
      </c>
      <c r="CO101" s="2801">
        <v>54847.209999999992</v>
      </c>
      <c r="CP101" s="2801">
        <v>58211.979999999996</v>
      </c>
      <c r="CQ101" s="2801"/>
      <c r="CR101" s="2197"/>
      <c r="CS101" s="2197"/>
      <c r="CT101" s="2197"/>
      <c r="CU101" s="2197"/>
      <c r="CV101" s="2197"/>
    </row>
    <row r="102" spans="1:100">
      <c r="A102" s="2177" t="s">
        <v>484</v>
      </c>
      <c r="B102" s="2177" t="s">
        <v>390</v>
      </c>
      <c r="C102" s="2178" t="s">
        <v>485</v>
      </c>
      <c r="D102" s="2179" t="s">
        <v>486</v>
      </c>
      <c r="E102" s="2178"/>
      <c r="F102" s="2178"/>
      <c r="G102" s="2180">
        <v>0</v>
      </c>
      <c r="H102" s="2796">
        <v>0</v>
      </c>
      <c r="I102" s="2796">
        <v>0</v>
      </c>
      <c r="J102" s="2804">
        <v>0</v>
      </c>
      <c r="K102" s="2804"/>
      <c r="L102" s="2804"/>
      <c r="M102" s="2804"/>
      <c r="N102" s="2799">
        <v>0</v>
      </c>
      <c r="O102" s="2800">
        <v>0</v>
      </c>
      <c r="P102" s="2848">
        <v>0</v>
      </c>
      <c r="Q102" s="2801">
        <v>0</v>
      </c>
      <c r="R102" s="2801"/>
      <c r="S102" s="2801"/>
      <c r="T102" s="2801"/>
      <c r="U102" s="2849">
        <v>0</v>
      </c>
      <c r="V102" s="2802">
        <v>0</v>
      </c>
      <c r="W102" s="2803">
        <v>0</v>
      </c>
      <c r="X102" s="2804">
        <v>0</v>
      </c>
      <c r="Y102" s="2804"/>
      <c r="Z102" s="2804"/>
      <c r="AA102" s="2804"/>
      <c r="AB102" s="2805">
        <v>3</v>
      </c>
      <c r="AC102" s="2800">
        <v>606.04</v>
      </c>
      <c r="AD102" s="2800">
        <v>528.52</v>
      </c>
      <c r="AE102" s="2800">
        <v>77.519999999999982</v>
      </c>
      <c r="AF102" s="2800"/>
      <c r="AG102" s="2800"/>
      <c r="AH102" s="2801"/>
      <c r="AI102" s="2180">
        <v>292</v>
      </c>
      <c r="AJ102" s="2796">
        <v>61696.01</v>
      </c>
      <c r="AK102" s="2796">
        <v>34959.440000000002</v>
      </c>
      <c r="AL102" s="2800">
        <v>26736.57</v>
      </c>
      <c r="AM102" s="2800"/>
      <c r="AN102" s="2800"/>
      <c r="AO102" s="2804"/>
      <c r="AP102" s="2805">
        <v>146</v>
      </c>
      <c r="AQ102" s="2800">
        <v>31203.58</v>
      </c>
      <c r="AR102" s="2800">
        <v>17009.16</v>
      </c>
      <c r="AS102" s="2800">
        <v>14194.420000000002</v>
      </c>
      <c r="AT102" s="2800"/>
      <c r="AU102" s="2800"/>
      <c r="AV102" s="2801"/>
      <c r="AW102" s="2180">
        <v>195</v>
      </c>
      <c r="AX102" s="2796">
        <v>41504.499999999993</v>
      </c>
      <c r="AY102" s="2796">
        <v>24187.599999999999</v>
      </c>
      <c r="AZ102" s="2800">
        <v>17316.899999999994</v>
      </c>
      <c r="BA102" s="2800"/>
      <c r="BB102" s="2800"/>
      <c r="BC102" s="2804"/>
      <c r="BD102" s="2805">
        <v>97</v>
      </c>
      <c r="BE102" s="2800">
        <v>20902.660000000003</v>
      </c>
      <c r="BF102" s="2800">
        <v>15664.56</v>
      </c>
      <c r="BG102" s="2800">
        <v>5238.100000000004</v>
      </c>
      <c r="BH102" s="2800"/>
      <c r="BI102" s="2800"/>
      <c r="BJ102" s="2801"/>
      <c r="BK102" s="2805">
        <v>107</v>
      </c>
      <c r="BL102" s="2800">
        <v>22829.41</v>
      </c>
      <c r="BM102" s="2800">
        <v>15138.08</v>
      </c>
      <c r="BN102" s="2800">
        <v>7691.33</v>
      </c>
      <c r="BO102" s="2800"/>
      <c r="BP102" s="2800"/>
      <c r="BQ102" s="2801"/>
      <c r="BR102" s="2805">
        <v>64</v>
      </c>
      <c r="BS102" s="2800">
        <v>13805.220000000001</v>
      </c>
      <c r="BT102" s="2800">
        <v>9000.2200000000012</v>
      </c>
      <c r="BU102" s="2800">
        <v>4805</v>
      </c>
      <c r="BV102" s="2800">
        <v>75.078125</v>
      </c>
      <c r="BW102" s="2800">
        <v>215.70656250000002</v>
      </c>
      <c r="BX102" s="2801"/>
      <c r="BY102" s="2805">
        <v>0</v>
      </c>
      <c r="BZ102" s="2800">
        <v>0</v>
      </c>
      <c r="CA102" s="2800">
        <v>0</v>
      </c>
      <c r="CB102" s="2800">
        <v>0</v>
      </c>
      <c r="CC102" s="2800">
        <v>0</v>
      </c>
      <c r="CD102" s="2800">
        <v>0</v>
      </c>
      <c r="CE102" s="2801"/>
      <c r="CF102" s="2805">
        <v>80</v>
      </c>
      <c r="CG102" s="2800">
        <v>16900.95</v>
      </c>
      <c r="CH102" s="2800">
        <v>13025.789999999999</v>
      </c>
      <c r="CI102" s="2800">
        <v>3875.1600000000017</v>
      </c>
      <c r="CJ102" s="2800">
        <v>48.439500000000024</v>
      </c>
      <c r="CK102" s="2800">
        <v>211.261875</v>
      </c>
      <c r="CL102" s="2801"/>
      <c r="CM102" s="2849">
        <v>984</v>
      </c>
      <c r="CN102" s="2801">
        <v>209448.37000000002</v>
      </c>
      <c r="CO102" s="2801">
        <v>129513.37</v>
      </c>
      <c r="CP102" s="2801">
        <v>79935</v>
      </c>
      <c r="CQ102" s="2801"/>
      <c r="CR102" s="2197"/>
      <c r="CS102" s="2197"/>
      <c r="CT102" s="2197"/>
      <c r="CU102" s="2197"/>
      <c r="CV102" s="2197"/>
    </row>
    <row r="103" spans="1:100">
      <c r="A103" s="2177" t="s">
        <v>454</v>
      </c>
      <c r="B103" s="2177" t="s">
        <v>390</v>
      </c>
      <c r="C103" s="2178" t="s">
        <v>487</v>
      </c>
      <c r="D103" s="2179" t="s">
        <v>488</v>
      </c>
      <c r="E103" s="2178"/>
      <c r="F103" s="2178"/>
      <c r="G103" s="2180">
        <v>2</v>
      </c>
      <c r="H103" s="2796">
        <v>4706.8999999999996</v>
      </c>
      <c r="I103" s="2796">
        <v>2229.88</v>
      </c>
      <c r="J103" s="2804">
        <v>2477.0199999999995</v>
      </c>
      <c r="K103" s="2804"/>
      <c r="L103" s="2804"/>
      <c r="M103" s="2804"/>
      <c r="N103" s="2799">
        <v>0</v>
      </c>
      <c r="O103" s="2800">
        <v>0</v>
      </c>
      <c r="P103" s="2848">
        <v>0</v>
      </c>
      <c r="Q103" s="2801">
        <v>0</v>
      </c>
      <c r="R103" s="2801"/>
      <c r="S103" s="2801"/>
      <c r="T103" s="2801"/>
      <c r="U103" s="2849">
        <v>0</v>
      </c>
      <c r="V103" s="2802">
        <v>0</v>
      </c>
      <c r="W103" s="2803">
        <v>0</v>
      </c>
      <c r="X103" s="2804">
        <v>0</v>
      </c>
      <c r="Y103" s="2804"/>
      <c r="Z103" s="2804"/>
      <c r="AA103" s="2804"/>
      <c r="AB103" s="2805">
        <v>0</v>
      </c>
      <c r="AC103" s="2800">
        <v>0</v>
      </c>
      <c r="AD103" s="2800">
        <v>0</v>
      </c>
      <c r="AE103" s="2800">
        <v>0</v>
      </c>
      <c r="AF103" s="2800"/>
      <c r="AG103" s="2800"/>
      <c r="AH103" s="2801"/>
      <c r="AI103" s="2180">
        <v>0</v>
      </c>
      <c r="AJ103" s="2796">
        <v>0</v>
      </c>
      <c r="AK103" s="2796">
        <v>0</v>
      </c>
      <c r="AL103" s="2800">
        <v>0</v>
      </c>
      <c r="AM103" s="2800"/>
      <c r="AN103" s="2800"/>
      <c r="AO103" s="2804"/>
      <c r="AP103" s="2805">
        <v>0</v>
      </c>
      <c r="AQ103" s="2800">
        <v>0</v>
      </c>
      <c r="AR103" s="2800">
        <v>0</v>
      </c>
      <c r="AS103" s="2800">
        <v>0</v>
      </c>
      <c r="AT103" s="2800"/>
      <c r="AU103" s="2800"/>
      <c r="AV103" s="2801"/>
      <c r="AW103" s="2180">
        <v>0</v>
      </c>
      <c r="AX103" s="2796">
        <v>0</v>
      </c>
      <c r="AY103" s="2796">
        <v>0</v>
      </c>
      <c r="AZ103" s="2800">
        <v>0</v>
      </c>
      <c r="BA103" s="2800"/>
      <c r="BB103" s="2800"/>
      <c r="BC103" s="2804"/>
      <c r="BD103" s="2805">
        <v>2</v>
      </c>
      <c r="BE103" s="2800">
        <v>4706.8999999999996</v>
      </c>
      <c r="BF103" s="2800">
        <v>2229.89</v>
      </c>
      <c r="BG103" s="2800">
        <v>2477.0099999999998</v>
      </c>
      <c r="BH103" s="2800"/>
      <c r="BI103" s="2800"/>
      <c r="BJ103" s="2801"/>
      <c r="BK103" s="2805">
        <v>0</v>
      </c>
      <c r="BL103" s="2800">
        <v>0</v>
      </c>
      <c r="BM103" s="2800">
        <v>0</v>
      </c>
      <c r="BN103" s="2800">
        <v>0</v>
      </c>
      <c r="BO103" s="2800"/>
      <c r="BP103" s="2800"/>
      <c r="BQ103" s="2801"/>
      <c r="BR103" s="2805">
        <v>2</v>
      </c>
      <c r="BS103" s="2800">
        <v>5491.38</v>
      </c>
      <c r="BT103" s="2800">
        <v>3216.55</v>
      </c>
      <c r="BU103" s="2800">
        <v>2274.83</v>
      </c>
      <c r="BV103" s="2800">
        <v>1137.415</v>
      </c>
      <c r="BW103" s="2800">
        <v>2745.69</v>
      </c>
      <c r="BX103" s="2801"/>
      <c r="BY103" s="2805">
        <v>0</v>
      </c>
      <c r="BZ103" s="2800">
        <v>0</v>
      </c>
      <c r="CA103" s="2800">
        <v>0</v>
      </c>
      <c r="CB103" s="2800">
        <v>0</v>
      </c>
      <c r="CC103" s="2800">
        <v>0</v>
      </c>
      <c r="CD103" s="2800">
        <v>0</v>
      </c>
      <c r="CE103" s="2801"/>
      <c r="CF103" s="2805">
        <v>2</v>
      </c>
      <c r="CG103" s="2800">
        <v>5491.38</v>
      </c>
      <c r="CH103" s="2800">
        <v>3312.89</v>
      </c>
      <c r="CI103" s="2800">
        <v>2178.4900000000002</v>
      </c>
      <c r="CJ103" s="2800">
        <v>1089.2450000000001</v>
      </c>
      <c r="CK103" s="2800">
        <v>2745.69</v>
      </c>
      <c r="CL103" s="2801"/>
      <c r="CM103" s="2849">
        <v>8</v>
      </c>
      <c r="CN103" s="2801">
        <v>20396.560000000001</v>
      </c>
      <c r="CO103" s="2801">
        <v>10989.210000000001</v>
      </c>
      <c r="CP103" s="2801">
        <v>9407.3499999999985</v>
      </c>
      <c r="CQ103" s="2801"/>
      <c r="CR103" s="2197"/>
      <c r="CS103" s="2197"/>
      <c r="CT103" s="2197"/>
      <c r="CU103" s="2197"/>
      <c r="CV103" s="2197"/>
    </row>
    <row r="104" spans="1:100">
      <c r="A104" s="2177" t="s">
        <v>457</v>
      </c>
      <c r="B104" s="2177" t="s">
        <v>390</v>
      </c>
      <c r="C104" s="2178" t="s">
        <v>489</v>
      </c>
      <c r="D104" s="2179" t="s">
        <v>490</v>
      </c>
      <c r="E104" s="2178"/>
      <c r="F104" s="2178"/>
      <c r="G104" s="2180">
        <v>0</v>
      </c>
      <c r="H104" s="2796">
        <v>0</v>
      </c>
      <c r="I104" s="2796">
        <v>0</v>
      </c>
      <c r="J104" s="2804">
        <v>0</v>
      </c>
      <c r="K104" s="2804"/>
      <c r="L104" s="2804"/>
      <c r="M104" s="2804"/>
      <c r="N104" s="2799">
        <v>0</v>
      </c>
      <c r="O104" s="2800">
        <v>0</v>
      </c>
      <c r="P104" s="2848">
        <v>0</v>
      </c>
      <c r="Q104" s="2801">
        <v>0</v>
      </c>
      <c r="R104" s="2801"/>
      <c r="S104" s="2801"/>
      <c r="T104" s="2801"/>
      <c r="U104" s="2849">
        <v>0</v>
      </c>
      <c r="V104" s="2802">
        <v>0</v>
      </c>
      <c r="W104" s="2803">
        <v>0</v>
      </c>
      <c r="X104" s="2804">
        <v>0</v>
      </c>
      <c r="Y104" s="2804"/>
      <c r="Z104" s="2804"/>
      <c r="AA104" s="2804"/>
      <c r="AB104" s="2805">
        <v>0</v>
      </c>
      <c r="AC104" s="2800">
        <v>0</v>
      </c>
      <c r="AD104" s="2800">
        <v>0</v>
      </c>
      <c r="AE104" s="2800">
        <v>0</v>
      </c>
      <c r="AF104" s="2800"/>
      <c r="AG104" s="2800"/>
      <c r="AH104" s="2801"/>
      <c r="AI104" s="2180">
        <v>0</v>
      </c>
      <c r="AJ104" s="2796">
        <v>0</v>
      </c>
      <c r="AK104" s="2796">
        <v>0</v>
      </c>
      <c r="AL104" s="2800">
        <v>0</v>
      </c>
      <c r="AM104" s="2800"/>
      <c r="AN104" s="2800"/>
      <c r="AO104" s="2804"/>
      <c r="AP104" s="2805">
        <v>0</v>
      </c>
      <c r="AQ104" s="2800">
        <v>0</v>
      </c>
      <c r="AR104" s="2800">
        <v>0</v>
      </c>
      <c r="AS104" s="2800">
        <v>0</v>
      </c>
      <c r="AT104" s="2800"/>
      <c r="AU104" s="2800"/>
      <c r="AV104" s="2801"/>
      <c r="AW104" s="2180">
        <v>0</v>
      </c>
      <c r="AX104" s="2796">
        <v>0</v>
      </c>
      <c r="AY104" s="2796">
        <v>0</v>
      </c>
      <c r="AZ104" s="2800">
        <v>0</v>
      </c>
      <c r="BA104" s="2800"/>
      <c r="BB104" s="2800"/>
      <c r="BC104" s="2804"/>
      <c r="BD104" s="2805">
        <v>0</v>
      </c>
      <c r="BE104" s="2800">
        <v>0</v>
      </c>
      <c r="BF104" s="2800">
        <v>0</v>
      </c>
      <c r="BG104" s="2800">
        <v>0</v>
      </c>
      <c r="BH104" s="2800"/>
      <c r="BI104" s="2800"/>
      <c r="BJ104" s="2801"/>
      <c r="BK104" s="2805">
        <v>0</v>
      </c>
      <c r="BL104" s="2800">
        <v>0</v>
      </c>
      <c r="BM104" s="2800">
        <v>0</v>
      </c>
      <c r="BN104" s="2800">
        <v>0</v>
      </c>
      <c r="BO104" s="2800"/>
      <c r="BP104" s="2800"/>
      <c r="BQ104" s="2801"/>
      <c r="BR104" s="2805">
        <v>71</v>
      </c>
      <c r="BS104" s="2800">
        <v>3397.71</v>
      </c>
      <c r="BT104" s="2800">
        <v>3273.36</v>
      </c>
      <c r="BU104" s="2800">
        <v>124.34999999999991</v>
      </c>
      <c r="BV104" s="2800">
        <v>1.751408450704224</v>
      </c>
      <c r="BW104" s="2800">
        <v>47.855070422535213</v>
      </c>
      <c r="BX104" s="2801"/>
      <c r="BY104" s="2805">
        <v>65</v>
      </c>
      <c r="BZ104" s="2800">
        <v>3086.48</v>
      </c>
      <c r="CA104" s="2800">
        <v>2972.65</v>
      </c>
      <c r="CB104" s="2800">
        <v>113.82999999999993</v>
      </c>
      <c r="CC104" s="2800">
        <v>1.751230769230768</v>
      </c>
      <c r="CD104" s="2800">
        <v>47.484307692307695</v>
      </c>
      <c r="CE104" s="2801"/>
      <c r="CF104" s="2805">
        <v>17</v>
      </c>
      <c r="CG104" s="2800">
        <v>786.28</v>
      </c>
      <c r="CH104" s="2800">
        <v>756.52</v>
      </c>
      <c r="CI104" s="2800">
        <v>29.759999999999991</v>
      </c>
      <c r="CJ104" s="2800">
        <v>1.7505882352941171</v>
      </c>
      <c r="CK104" s="2800">
        <v>46.251764705882351</v>
      </c>
      <c r="CL104" s="2801"/>
      <c r="CM104" s="2849">
        <v>153</v>
      </c>
      <c r="CN104" s="2801">
        <v>7270.47</v>
      </c>
      <c r="CO104" s="2801">
        <v>7002.5300000000007</v>
      </c>
      <c r="CP104" s="2801">
        <v>267.93999999999983</v>
      </c>
      <c r="CQ104" s="2801"/>
      <c r="CR104" s="2197"/>
      <c r="CS104" s="2197"/>
      <c r="CT104" s="2197"/>
      <c r="CU104" s="2197"/>
      <c r="CV104" s="2197"/>
    </row>
    <row r="105" spans="1:100">
      <c r="A105" s="2177" t="s">
        <v>457</v>
      </c>
      <c r="B105" s="2177" t="s">
        <v>390</v>
      </c>
      <c r="C105" s="2178" t="s">
        <v>491</v>
      </c>
      <c r="D105" s="2179" t="s">
        <v>492</v>
      </c>
      <c r="E105" s="2178"/>
      <c r="F105" s="2178"/>
      <c r="G105" s="2180">
        <v>44</v>
      </c>
      <c r="H105" s="2796">
        <v>1923.45</v>
      </c>
      <c r="I105" s="2796">
        <v>1309.53</v>
      </c>
      <c r="J105" s="2804">
        <v>613.92000000000007</v>
      </c>
      <c r="K105" s="2804"/>
      <c r="L105" s="2804"/>
      <c r="M105" s="2804"/>
      <c r="N105" s="2799">
        <v>5</v>
      </c>
      <c r="O105" s="2800">
        <v>237.09</v>
      </c>
      <c r="P105" s="2848">
        <v>194.87</v>
      </c>
      <c r="Q105" s="2801">
        <v>42.22</v>
      </c>
      <c r="R105" s="2801"/>
      <c r="S105" s="2801"/>
      <c r="T105" s="2801"/>
      <c r="U105" s="2849">
        <v>0</v>
      </c>
      <c r="V105" s="2802">
        <v>0</v>
      </c>
      <c r="W105" s="2803">
        <v>0</v>
      </c>
      <c r="X105" s="2804">
        <v>0</v>
      </c>
      <c r="Y105" s="2804"/>
      <c r="Z105" s="2804"/>
      <c r="AA105" s="2804"/>
      <c r="AB105" s="2805">
        <v>0</v>
      </c>
      <c r="AC105" s="2800">
        <v>0</v>
      </c>
      <c r="AD105" s="2800">
        <v>0</v>
      </c>
      <c r="AE105" s="2800">
        <v>0</v>
      </c>
      <c r="AF105" s="2800"/>
      <c r="AG105" s="2800"/>
      <c r="AH105" s="2801"/>
      <c r="AI105" s="2180">
        <v>0</v>
      </c>
      <c r="AJ105" s="2796">
        <v>0</v>
      </c>
      <c r="AK105" s="2796">
        <v>0</v>
      </c>
      <c r="AL105" s="2800">
        <v>0</v>
      </c>
      <c r="AM105" s="2800"/>
      <c r="AN105" s="2800"/>
      <c r="AO105" s="2804"/>
      <c r="AP105" s="2805">
        <v>0</v>
      </c>
      <c r="AQ105" s="2800">
        <v>0</v>
      </c>
      <c r="AR105" s="2800">
        <v>0</v>
      </c>
      <c r="AS105" s="2800">
        <v>0</v>
      </c>
      <c r="AT105" s="2800"/>
      <c r="AU105" s="2800"/>
      <c r="AV105" s="2801"/>
      <c r="AW105" s="2180">
        <v>0</v>
      </c>
      <c r="AX105" s="2796">
        <v>0</v>
      </c>
      <c r="AY105" s="2796">
        <v>0</v>
      </c>
      <c r="AZ105" s="2800">
        <v>0</v>
      </c>
      <c r="BA105" s="2800"/>
      <c r="BB105" s="2800"/>
      <c r="BC105" s="2804"/>
      <c r="BD105" s="2805">
        <v>127</v>
      </c>
      <c r="BE105" s="2800">
        <v>6010.880000000001</v>
      </c>
      <c r="BF105" s="2800">
        <v>2864.55</v>
      </c>
      <c r="BG105" s="2800">
        <v>3146.3300000000008</v>
      </c>
      <c r="BH105" s="2800"/>
      <c r="BI105" s="2800"/>
      <c r="BJ105" s="2801"/>
      <c r="BK105" s="2805">
        <v>172</v>
      </c>
      <c r="BL105" s="2800">
        <v>8092.97</v>
      </c>
      <c r="BM105" s="2800">
        <v>3831.7900000000009</v>
      </c>
      <c r="BN105" s="2800">
        <v>4261.1799999999994</v>
      </c>
      <c r="BO105" s="2800"/>
      <c r="BP105" s="2800"/>
      <c r="BQ105" s="2801"/>
      <c r="BR105" s="2805">
        <v>72</v>
      </c>
      <c r="BS105" s="2800">
        <v>3394.27</v>
      </c>
      <c r="BT105" s="2800">
        <v>1903.1999999999998</v>
      </c>
      <c r="BU105" s="2800">
        <v>1491.0700000000002</v>
      </c>
      <c r="BV105" s="2800">
        <v>20.709305555555559</v>
      </c>
      <c r="BW105" s="2800">
        <v>47.142638888888889</v>
      </c>
      <c r="BX105" s="2801"/>
      <c r="BY105" s="2805">
        <v>209</v>
      </c>
      <c r="BZ105" s="2800">
        <v>9879.33</v>
      </c>
      <c r="CA105" s="2800">
        <v>5006.18</v>
      </c>
      <c r="CB105" s="2800">
        <v>4873.1499999999996</v>
      </c>
      <c r="CC105" s="2800">
        <v>23.31650717703349</v>
      </c>
      <c r="CD105" s="2800">
        <v>47.26952153110048</v>
      </c>
      <c r="CE105" s="2801"/>
      <c r="CF105" s="2805">
        <v>107</v>
      </c>
      <c r="CG105" s="2800">
        <v>5053.9000000000005</v>
      </c>
      <c r="CH105" s="2800">
        <v>2492.63</v>
      </c>
      <c r="CI105" s="2800">
        <v>2561.2700000000004</v>
      </c>
      <c r="CJ105" s="2800">
        <v>23.937102803738323</v>
      </c>
      <c r="CK105" s="2800">
        <v>47.232710280373837</v>
      </c>
      <c r="CL105" s="2801"/>
      <c r="CM105" s="2849">
        <v>736</v>
      </c>
      <c r="CN105" s="2801">
        <v>34591.89</v>
      </c>
      <c r="CO105" s="2801">
        <v>17602.750000000004</v>
      </c>
      <c r="CP105" s="2801">
        <v>16989.14</v>
      </c>
      <c r="CQ105" s="2801"/>
      <c r="CR105" s="2197"/>
      <c r="CS105" s="2197"/>
      <c r="CT105" s="2197"/>
      <c r="CU105" s="2197"/>
      <c r="CV105" s="2197"/>
    </row>
    <row r="106" spans="1:100">
      <c r="A106" s="2177" t="s">
        <v>460</v>
      </c>
      <c r="B106" s="2177" t="s">
        <v>390</v>
      </c>
      <c r="C106" s="2178" t="s">
        <v>493</v>
      </c>
      <c r="D106" s="2179" t="s">
        <v>494</v>
      </c>
      <c r="E106" s="2178"/>
      <c r="F106" s="2178"/>
      <c r="G106" s="2180">
        <v>124</v>
      </c>
      <c r="H106" s="2796">
        <v>19266.570000000003</v>
      </c>
      <c r="I106" s="2796">
        <v>6478.0100000000011</v>
      </c>
      <c r="J106" s="2804">
        <v>12788.560000000001</v>
      </c>
      <c r="K106" s="2804"/>
      <c r="L106" s="2804"/>
      <c r="M106" s="2804"/>
      <c r="N106" s="2799">
        <v>133</v>
      </c>
      <c r="O106" s="2800">
        <v>20899.28</v>
      </c>
      <c r="P106" s="2848">
        <v>7118.13</v>
      </c>
      <c r="Q106" s="2801">
        <v>13781.149999999998</v>
      </c>
      <c r="R106" s="2801"/>
      <c r="S106" s="2801"/>
      <c r="T106" s="2801"/>
      <c r="U106" s="2849">
        <v>192</v>
      </c>
      <c r="V106" s="2802">
        <v>30596.97</v>
      </c>
      <c r="W106" s="2803">
        <v>10706.369999999999</v>
      </c>
      <c r="X106" s="2804">
        <v>19890.600000000002</v>
      </c>
      <c r="Y106" s="2804"/>
      <c r="Z106" s="2804"/>
      <c r="AA106" s="2804"/>
      <c r="AB106" s="2805">
        <v>104</v>
      </c>
      <c r="AC106" s="2800">
        <v>16382.89</v>
      </c>
      <c r="AD106" s="2800">
        <v>5684.0400000000009</v>
      </c>
      <c r="AE106" s="2800">
        <v>10698.849999999999</v>
      </c>
      <c r="AF106" s="2800"/>
      <c r="AG106" s="2800"/>
      <c r="AH106" s="2801"/>
      <c r="AI106" s="2180">
        <v>164</v>
      </c>
      <c r="AJ106" s="2796">
        <v>25848.489999999998</v>
      </c>
      <c r="AK106" s="2796">
        <v>10412.98</v>
      </c>
      <c r="AL106" s="2800">
        <v>15435.509999999998</v>
      </c>
      <c r="AM106" s="2800"/>
      <c r="AN106" s="2800"/>
      <c r="AO106" s="2804"/>
      <c r="AP106" s="2805">
        <v>110</v>
      </c>
      <c r="AQ106" s="2800">
        <v>17508.849999999999</v>
      </c>
      <c r="AR106" s="2800">
        <v>6866.91</v>
      </c>
      <c r="AS106" s="2800">
        <v>10641.939999999999</v>
      </c>
      <c r="AT106" s="2800"/>
      <c r="AU106" s="2800"/>
      <c r="AV106" s="2801"/>
      <c r="AW106" s="2180">
        <v>159</v>
      </c>
      <c r="AX106" s="2796">
        <v>25197.69</v>
      </c>
      <c r="AY106" s="2796">
        <v>7871.68</v>
      </c>
      <c r="AZ106" s="2800">
        <v>17326.009999999998</v>
      </c>
      <c r="BA106" s="2800"/>
      <c r="BB106" s="2800"/>
      <c r="BC106" s="2804"/>
      <c r="BD106" s="2805">
        <v>74</v>
      </c>
      <c r="BE106" s="2800">
        <v>11788.09</v>
      </c>
      <c r="BF106" s="2800">
        <v>3986.04</v>
      </c>
      <c r="BG106" s="2800">
        <v>7802.05</v>
      </c>
      <c r="BH106" s="2800"/>
      <c r="BI106" s="2800"/>
      <c r="BJ106" s="2801"/>
      <c r="BK106" s="2805">
        <v>175</v>
      </c>
      <c r="BL106" s="2800">
        <v>27538.999999999996</v>
      </c>
      <c r="BM106" s="2800">
        <v>9290.6899999999987</v>
      </c>
      <c r="BN106" s="2800">
        <v>18248.309999999998</v>
      </c>
      <c r="BO106" s="2800"/>
      <c r="BP106" s="2800"/>
      <c r="BQ106" s="2801"/>
      <c r="BR106" s="2805">
        <v>160</v>
      </c>
      <c r="BS106" s="2800">
        <v>25396.85</v>
      </c>
      <c r="BT106" s="2800">
        <v>7595.9699999999984</v>
      </c>
      <c r="BU106" s="2800">
        <v>17800.88</v>
      </c>
      <c r="BV106" s="2800">
        <v>111.25550000000001</v>
      </c>
      <c r="BW106" s="2800">
        <v>158.7303125</v>
      </c>
      <c r="BX106" s="2801"/>
      <c r="BY106" s="2805">
        <v>167</v>
      </c>
      <c r="BZ106" s="2800">
        <v>26421.27</v>
      </c>
      <c r="CA106" s="2800">
        <v>7553.7599999999993</v>
      </c>
      <c r="CB106" s="2800">
        <v>18867.510000000002</v>
      </c>
      <c r="CC106" s="2800">
        <v>112.97910179640719</v>
      </c>
      <c r="CD106" s="2800">
        <v>158.21119760479041</v>
      </c>
      <c r="CE106" s="2801"/>
      <c r="CF106" s="2805">
        <v>95</v>
      </c>
      <c r="CG106" s="2800">
        <v>15194.2</v>
      </c>
      <c r="CH106" s="2800">
        <v>4439.0200000000004</v>
      </c>
      <c r="CI106" s="2800">
        <v>10755.18</v>
      </c>
      <c r="CJ106" s="2800">
        <v>113.21242105263158</v>
      </c>
      <c r="CK106" s="2800">
        <v>159.93894736842105</v>
      </c>
      <c r="CL106" s="2801"/>
      <c r="CM106" s="2849">
        <v>1657</v>
      </c>
      <c r="CN106" s="2801">
        <v>262040.15000000002</v>
      </c>
      <c r="CO106" s="2801">
        <v>88003.6</v>
      </c>
      <c r="CP106" s="2801">
        <v>174036.55</v>
      </c>
      <c r="CQ106" s="2801"/>
      <c r="CR106" s="2197"/>
      <c r="CS106" s="2197"/>
      <c r="CT106" s="2197"/>
      <c r="CU106" s="2197"/>
      <c r="CV106" s="2197"/>
    </row>
    <row r="107" spans="1:100">
      <c r="A107" s="2177" t="s">
        <v>462</v>
      </c>
      <c r="B107" s="2177" t="s">
        <v>390</v>
      </c>
      <c r="C107" s="2178" t="s">
        <v>495</v>
      </c>
      <c r="D107" s="2179" t="s">
        <v>496</v>
      </c>
      <c r="E107" s="2178"/>
      <c r="F107" s="2178"/>
      <c r="G107" s="2180">
        <v>0</v>
      </c>
      <c r="H107" s="2796">
        <v>0</v>
      </c>
      <c r="I107" s="2796">
        <v>0</v>
      </c>
      <c r="J107" s="2804">
        <v>0</v>
      </c>
      <c r="K107" s="2804"/>
      <c r="L107" s="2804"/>
      <c r="M107" s="2804"/>
      <c r="N107" s="2799">
        <v>0</v>
      </c>
      <c r="O107" s="2800">
        <v>0</v>
      </c>
      <c r="P107" s="2848">
        <v>0</v>
      </c>
      <c r="Q107" s="2801">
        <v>0</v>
      </c>
      <c r="R107" s="2801"/>
      <c r="S107" s="2801"/>
      <c r="T107" s="2801"/>
      <c r="U107" s="2849">
        <v>0</v>
      </c>
      <c r="V107" s="2802">
        <v>0</v>
      </c>
      <c r="W107" s="2803">
        <v>0</v>
      </c>
      <c r="X107" s="2804">
        <v>0</v>
      </c>
      <c r="Y107" s="2804"/>
      <c r="Z107" s="2804"/>
      <c r="AA107" s="2804"/>
      <c r="AB107" s="2805">
        <v>0</v>
      </c>
      <c r="AC107" s="2800">
        <v>0</v>
      </c>
      <c r="AD107" s="2800">
        <v>0</v>
      </c>
      <c r="AE107" s="2800">
        <v>0</v>
      </c>
      <c r="AF107" s="2800"/>
      <c r="AG107" s="2800"/>
      <c r="AH107" s="2801"/>
      <c r="AI107" s="2180">
        <v>1</v>
      </c>
      <c r="AJ107" s="2796">
        <v>1637.93</v>
      </c>
      <c r="AK107" s="2796">
        <v>473.02</v>
      </c>
      <c r="AL107" s="2800">
        <v>1164.9100000000001</v>
      </c>
      <c r="AM107" s="2800"/>
      <c r="AN107" s="2800"/>
      <c r="AO107" s="2804"/>
      <c r="AP107" s="2805">
        <v>0</v>
      </c>
      <c r="AQ107" s="2800">
        <v>0</v>
      </c>
      <c r="AR107" s="2800">
        <v>0</v>
      </c>
      <c r="AS107" s="2800">
        <v>0</v>
      </c>
      <c r="AT107" s="2800"/>
      <c r="AU107" s="2800"/>
      <c r="AV107" s="2801"/>
      <c r="AW107" s="2180">
        <v>0</v>
      </c>
      <c r="AX107" s="2796">
        <v>0</v>
      </c>
      <c r="AY107" s="2796">
        <v>0</v>
      </c>
      <c r="AZ107" s="2800">
        <v>0</v>
      </c>
      <c r="BA107" s="2800"/>
      <c r="BB107" s="2800"/>
      <c r="BC107" s="2804"/>
      <c r="BD107" s="2805">
        <v>0</v>
      </c>
      <c r="BE107" s="2800">
        <v>0</v>
      </c>
      <c r="BF107" s="2800">
        <v>0</v>
      </c>
      <c r="BG107" s="2800">
        <v>0</v>
      </c>
      <c r="BH107" s="2800"/>
      <c r="BI107" s="2800"/>
      <c r="BJ107" s="2801"/>
      <c r="BK107" s="2805">
        <v>0</v>
      </c>
      <c r="BL107" s="2800">
        <v>0</v>
      </c>
      <c r="BM107" s="2800">
        <v>0</v>
      </c>
      <c r="BN107" s="2800">
        <v>0</v>
      </c>
      <c r="BO107" s="2800"/>
      <c r="BP107" s="2800"/>
      <c r="BQ107" s="2801"/>
      <c r="BR107" s="2805">
        <v>1</v>
      </c>
      <c r="BS107" s="2800">
        <v>1913.79</v>
      </c>
      <c r="BT107" s="2800">
        <v>748.88</v>
      </c>
      <c r="BU107" s="2800">
        <v>1164.9099999999999</v>
      </c>
      <c r="BV107" s="2800">
        <v>1164.9099999999999</v>
      </c>
      <c r="BW107" s="2800">
        <v>1913.79</v>
      </c>
      <c r="BX107" s="2801"/>
      <c r="BY107" s="2805">
        <v>0</v>
      </c>
      <c r="BZ107" s="2800">
        <v>0</v>
      </c>
      <c r="CA107" s="2800">
        <v>0</v>
      </c>
      <c r="CB107" s="2800">
        <v>0</v>
      </c>
      <c r="CC107" s="2800">
        <v>0</v>
      </c>
      <c r="CD107" s="2800">
        <v>0</v>
      </c>
      <c r="CE107" s="2801"/>
      <c r="CF107" s="2805">
        <v>0</v>
      </c>
      <c r="CG107" s="2800">
        <v>0</v>
      </c>
      <c r="CH107" s="2800">
        <v>0</v>
      </c>
      <c r="CI107" s="2800">
        <v>0</v>
      </c>
      <c r="CJ107" s="2800">
        <v>0</v>
      </c>
      <c r="CK107" s="2800">
        <v>0</v>
      </c>
      <c r="CL107" s="2801"/>
      <c r="CM107" s="2849">
        <v>2</v>
      </c>
      <c r="CN107" s="2801">
        <v>3551.7200000000003</v>
      </c>
      <c r="CO107" s="2801">
        <v>1221.9000000000001</v>
      </c>
      <c r="CP107" s="2801">
        <v>2329.8199999999997</v>
      </c>
      <c r="CQ107" s="2801"/>
      <c r="CR107" s="2197"/>
      <c r="CS107" s="2197"/>
      <c r="CT107" s="2197"/>
      <c r="CU107" s="2197"/>
      <c r="CV107" s="2197"/>
    </row>
    <row r="108" spans="1:100">
      <c r="A108" s="2177" t="s">
        <v>465</v>
      </c>
      <c r="B108" s="2177" t="s">
        <v>390</v>
      </c>
      <c r="C108" s="2178" t="s">
        <v>497</v>
      </c>
      <c r="D108" s="2179" t="s">
        <v>498</v>
      </c>
      <c r="E108" s="2178"/>
      <c r="F108" s="2178"/>
      <c r="G108" s="2180">
        <v>0</v>
      </c>
      <c r="H108" s="2796">
        <v>0</v>
      </c>
      <c r="I108" s="2796">
        <v>0</v>
      </c>
      <c r="J108" s="2804">
        <v>0</v>
      </c>
      <c r="K108" s="2804"/>
      <c r="L108" s="2804"/>
      <c r="M108" s="2804"/>
      <c r="N108" s="2799">
        <v>1</v>
      </c>
      <c r="O108" s="2800">
        <v>1525</v>
      </c>
      <c r="P108" s="2848">
        <v>-967.57</v>
      </c>
      <c r="Q108" s="2801">
        <v>2492.5700000000002</v>
      </c>
      <c r="R108" s="2801"/>
      <c r="S108" s="2801"/>
      <c r="T108" s="2801"/>
      <c r="U108" s="2849">
        <v>1</v>
      </c>
      <c r="V108" s="2802">
        <v>1525</v>
      </c>
      <c r="W108" s="2803">
        <v>-967.57</v>
      </c>
      <c r="X108" s="2804">
        <v>2492.5700000000002</v>
      </c>
      <c r="Y108" s="2804"/>
      <c r="Z108" s="2804"/>
      <c r="AA108" s="2804"/>
      <c r="AB108" s="2805">
        <v>0</v>
      </c>
      <c r="AC108" s="2800">
        <v>0</v>
      </c>
      <c r="AD108" s="2800">
        <v>0</v>
      </c>
      <c r="AE108" s="2800">
        <v>0</v>
      </c>
      <c r="AF108" s="2800"/>
      <c r="AG108" s="2800"/>
      <c r="AH108" s="2801"/>
      <c r="AI108" s="2180">
        <v>1</v>
      </c>
      <c r="AJ108" s="2796">
        <v>1525</v>
      </c>
      <c r="AK108" s="2796">
        <v>-967.57</v>
      </c>
      <c r="AL108" s="2800">
        <v>2492.5700000000002</v>
      </c>
      <c r="AM108" s="2800"/>
      <c r="AN108" s="2800"/>
      <c r="AO108" s="2804"/>
      <c r="AP108" s="2805">
        <v>1</v>
      </c>
      <c r="AQ108" s="2800">
        <v>1525</v>
      </c>
      <c r="AR108" s="2800">
        <v>-967.57</v>
      </c>
      <c r="AS108" s="2800">
        <v>2492.5700000000002</v>
      </c>
      <c r="AT108" s="2800"/>
      <c r="AU108" s="2800"/>
      <c r="AV108" s="2801"/>
      <c r="AW108" s="2180">
        <v>1</v>
      </c>
      <c r="AX108" s="2796">
        <v>1525</v>
      </c>
      <c r="AY108" s="2796">
        <v>-967.57</v>
      </c>
      <c r="AZ108" s="2800">
        <v>2492.5700000000002</v>
      </c>
      <c r="BA108" s="2800"/>
      <c r="BB108" s="2800"/>
      <c r="BC108" s="2804"/>
      <c r="BD108" s="2805">
        <v>1</v>
      </c>
      <c r="BE108" s="2800">
        <v>1525</v>
      </c>
      <c r="BF108" s="2800">
        <v>-967.57</v>
      </c>
      <c r="BG108" s="2800">
        <v>2492.5700000000002</v>
      </c>
      <c r="BH108" s="2800"/>
      <c r="BI108" s="2800"/>
      <c r="BJ108" s="2801"/>
      <c r="BK108" s="2805">
        <v>1</v>
      </c>
      <c r="BL108" s="2800">
        <v>1525</v>
      </c>
      <c r="BM108" s="2800">
        <v>-967.57</v>
      </c>
      <c r="BN108" s="2800">
        <v>2492.5700000000002</v>
      </c>
      <c r="BO108" s="2800"/>
      <c r="BP108" s="2800"/>
      <c r="BQ108" s="2801"/>
      <c r="BR108" s="2805">
        <v>2</v>
      </c>
      <c r="BS108" s="2800">
        <v>3050</v>
      </c>
      <c r="BT108" s="2800">
        <v>-1935.14</v>
      </c>
      <c r="BU108" s="2800">
        <v>4985.1400000000003</v>
      </c>
      <c r="BV108" s="2800">
        <v>2492.5700000000002</v>
      </c>
      <c r="BW108" s="2800">
        <v>1525</v>
      </c>
      <c r="BX108" s="2801"/>
      <c r="BY108" s="2805">
        <v>0</v>
      </c>
      <c r="BZ108" s="2800">
        <v>0</v>
      </c>
      <c r="CA108" s="2800">
        <v>0</v>
      </c>
      <c r="CB108" s="2800">
        <v>0</v>
      </c>
      <c r="CC108" s="2800">
        <v>0</v>
      </c>
      <c r="CD108" s="2800">
        <v>0</v>
      </c>
      <c r="CE108" s="2801"/>
      <c r="CF108" s="2805">
        <v>0</v>
      </c>
      <c r="CG108" s="2800">
        <v>0</v>
      </c>
      <c r="CH108" s="2800">
        <v>0</v>
      </c>
      <c r="CI108" s="2800">
        <v>0</v>
      </c>
      <c r="CJ108" s="2800">
        <v>0</v>
      </c>
      <c r="CK108" s="2800">
        <v>0</v>
      </c>
      <c r="CL108" s="2801"/>
      <c r="CM108" s="2849">
        <v>9</v>
      </c>
      <c r="CN108" s="2801">
        <v>13725</v>
      </c>
      <c r="CO108" s="2801">
        <v>-8708.1299999999992</v>
      </c>
      <c r="CP108" s="2801">
        <v>22433.13</v>
      </c>
      <c r="CQ108" s="2801"/>
      <c r="CR108" s="2197"/>
      <c r="CS108" s="2197"/>
      <c r="CT108" s="2197"/>
      <c r="CU108" s="2197"/>
      <c r="CV108" s="2197"/>
    </row>
    <row r="109" spans="1:100">
      <c r="A109" s="2177" t="s">
        <v>468</v>
      </c>
      <c r="B109" s="2177" t="s">
        <v>390</v>
      </c>
      <c r="C109" s="2178" t="s">
        <v>499</v>
      </c>
      <c r="D109" s="2179" t="s">
        <v>500</v>
      </c>
      <c r="E109" s="2178"/>
      <c r="F109" s="2178"/>
      <c r="G109" s="2180">
        <v>142</v>
      </c>
      <c r="H109" s="2796">
        <v>21285.86</v>
      </c>
      <c r="I109" s="2796">
        <v>7950.0599999999995</v>
      </c>
      <c r="J109" s="2804">
        <v>13335.800000000001</v>
      </c>
      <c r="K109" s="2804"/>
      <c r="L109" s="2804"/>
      <c r="M109" s="2804"/>
      <c r="N109" s="2799">
        <v>785</v>
      </c>
      <c r="O109" s="2800">
        <v>119382.74999999999</v>
      </c>
      <c r="P109" s="2848">
        <v>49999.770000000004</v>
      </c>
      <c r="Q109" s="2801">
        <v>69382.979999999981</v>
      </c>
      <c r="R109" s="2801"/>
      <c r="S109" s="2801"/>
      <c r="T109" s="2801"/>
      <c r="U109" s="2849">
        <v>555</v>
      </c>
      <c r="V109" s="2802">
        <v>84843.64999999998</v>
      </c>
      <c r="W109" s="2803">
        <v>32274.54</v>
      </c>
      <c r="X109" s="2804">
        <v>52569.109999999979</v>
      </c>
      <c r="Y109" s="2804"/>
      <c r="Z109" s="2804"/>
      <c r="AA109" s="2804"/>
      <c r="AB109" s="2805">
        <v>489</v>
      </c>
      <c r="AC109" s="2800">
        <v>75111.069999999978</v>
      </c>
      <c r="AD109" s="2800">
        <v>33212.129999999997</v>
      </c>
      <c r="AE109" s="2800">
        <v>41898.939999999981</v>
      </c>
      <c r="AF109" s="2800"/>
      <c r="AG109" s="2800"/>
      <c r="AH109" s="2801"/>
      <c r="AI109" s="2180">
        <v>854</v>
      </c>
      <c r="AJ109" s="2796">
        <v>129763.62</v>
      </c>
      <c r="AK109" s="2796">
        <v>71796.079999999987</v>
      </c>
      <c r="AL109" s="2800">
        <v>57967.540000000008</v>
      </c>
      <c r="AM109" s="2800"/>
      <c r="AN109" s="2800"/>
      <c r="AO109" s="2804"/>
      <c r="AP109" s="2805">
        <v>511</v>
      </c>
      <c r="AQ109" s="2800">
        <v>78536.029999999984</v>
      </c>
      <c r="AR109" s="2800">
        <v>40637.340000000004</v>
      </c>
      <c r="AS109" s="2800">
        <v>37898.689999999981</v>
      </c>
      <c r="AT109" s="2800"/>
      <c r="AU109" s="2800"/>
      <c r="AV109" s="2801"/>
      <c r="AW109" s="2180">
        <v>408</v>
      </c>
      <c r="AX109" s="2796">
        <v>62679.34</v>
      </c>
      <c r="AY109" s="2796">
        <v>31368.910000000003</v>
      </c>
      <c r="AZ109" s="2800">
        <v>31310.429999999993</v>
      </c>
      <c r="BA109" s="2800"/>
      <c r="BB109" s="2800"/>
      <c r="BC109" s="2804"/>
      <c r="BD109" s="2805">
        <v>357</v>
      </c>
      <c r="BE109" s="2800">
        <v>54050.91</v>
      </c>
      <c r="BF109" s="2800">
        <v>21234.89</v>
      </c>
      <c r="BG109" s="2800">
        <v>32816.020000000004</v>
      </c>
      <c r="BH109" s="2800"/>
      <c r="BI109" s="2800"/>
      <c r="BJ109" s="2801"/>
      <c r="BK109" s="2805">
        <v>402</v>
      </c>
      <c r="BL109" s="2800">
        <v>62084.560000000012</v>
      </c>
      <c r="BM109" s="2800">
        <v>24870.269999999993</v>
      </c>
      <c r="BN109" s="2800">
        <v>37214.290000000023</v>
      </c>
      <c r="BO109" s="2800"/>
      <c r="BP109" s="2800"/>
      <c r="BQ109" s="2801"/>
      <c r="BR109" s="2805">
        <v>212</v>
      </c>
      <c r="BS109" s="2800">
        <v>32978.060000000005</v>
      </c>
      <c r="BT109" s="2800">
        <v>13394.34</v>
      </c>
      <c r="BU109" s="2800">
        <v>19583.720000000005</v>
      </c>
      <c r="BV109" s="2800">
        <v>92.376037735849081</v>
      </c>
      <c r="BW109" s="2800">
        <v>155.55688679245284</v>
      </c>
      <c r="BX109" s="2801"/>
      <c r="BY109" s="2805">
        <v>0</v>
      </c>
      <c r="BZ109" s="2800">
        <v>0</v>
      </c>
      <c r="CA109" s="2800">
        <v>0</v>
      </c>
      <c r="CB109" s="2800">
        <v>0</v>
      </c>
      <c r="CC109" s="2800">
        <v>0</v>
      </c>
      <c r="CD109" s="2800">
        <v>0</v>
      </c>
      <c r="CE109" s="2801"/>
      <c r="CF109" s="2805">
        <v>0</v>
      </c>
      <c r="CG109" s="2800">
        <v>0</v>
      </c>
      <c r="CH109" s="2800">
        <v>0</v>
      </c>
      <c r="CI109" s="2800">
        <v>0</v>
      </c>
      <c r="CJ109" s="2800">
        <v>0</v>
      </c>
      <c r="CK109" s="2800">
        <v>0</v>
      </c>
      <c r="CL109" s="2801"/>
      <c r="CM109" s="2849">
        <v>4715</v>
      </c>
      <c r="CN109" s="2801">
        <v>720715.85000000009</v>
      </c>
      <c r="CO109" s="2801">
        <v>326738.33</v>
      </c>
      <c r="CP109" s="2801">
        <v>393977.52</v>
      </c>
      <c r="CQ109" s="2801"/>
      <c r="CR109" s="2197"/>
      <c r="CS109" s="2197"/>
      <c r="CT109" s="2197"/>
      <c r="CU109" s="2197"/>
      <c r="CV109" s="2197"/>
    </row>
    <row r="110" spans="1:100">
      <c r="A110" s="2177" t="s">
        <v>501</v>
      </c>
      <c r="B110" s="2177" t="s">
        <v>390</v>
      </c>
      <c r="C110" s="2178" t="s">
        <v>502</v>
      </c>
      <c r="D110" s="2179" t="s">
        <v>503</v>
      </c>
      <c r="E110" s="2178"/>
      <c r="F110" s="2178"/>
      <c r="G110" s="2180">
        <v>0</v>
      </c>
      <c r="H110" s="2796">
        <v>0</v>
      </c>
      <c r="I110" s="2796">
        <v>0</v>
      </c>
      <c r="J110" s="2804">
        <v>0</v>
      </c>
      <c r="K110" s="2804"/>
      <c r="L110" s="2804"/>
      <c r="M110" s="2804"/>
      <c r="N110" s="2799">
        <v>19</v>
      </c>
      <c r="O110" s="2800">
        <v>369.8</v>
      </c>
      <c r="P110" s="2848">
        <v>134.01</v>
      </c>
      <c r="Q110" s="2801">
        <v>235.79000000000002</v>
      </c>
      <c r="R110" s="2801"/>
      <c r="S110" s="2801"/>
      <c r="T110" s="2801"/>
      <c r="U110" s="2849">
        <v>152</v>
      </c>
      <c r="V110" s="2802">
        <v>3059.41</v>
      </c>
      <c r="W110" s="2803">
        <v>1259.8700000000001</v>
      </c>
      <c r="X110" s="2804">
        <v>1799.5399999999997</v>
      </c>
      <c r="Y110" s="2804"/>
      <c r="Z110" s="2804"/>
      <c r="AA110" s="2804"/>
      <c r="AB110" s="2805">
        <v>212</v>
      </c>
      <c r="AC110" s="2800">
        <v>4217.93</v>
      </c>
      <c r="AD110" s="2800">
        <v>2117.7200000000003</v>
      </c>
      <c r="AE110" s="2800">
        <v>2100.21</v>
      </c>
      <c r="AF110" s="2800"/>
      <c r="AG110" s="2800"/>
      <c r="AH110" s="2801"/>
      <c r="AI110" s="2180">
        <v>192</v>
      </c>
      <c r="AJ110" s="2796">
        <v>3684.9900000000002</v>
      </c>
      <c r="AK110" s="2796">
        <v>1858.11</v>
      </c>
      <c r="AL110" s="2800">
        <v>1826.8800000000003</v>
      </c>
      <c r="AM110" s="2800"/>
      <c r="AN110" s="2800"/>
      <c r="AO110" s="2804"/>
      <c r="AP110" s="2805">
        <v>42</v>
      </c>
      <c r="AQ110" s="2800">
        <v>845.67000000000007</v>
      </c>
      <c r="AR110" s="2800">
        <v>423.31</v>
      </c>
      <c r="AS110" s="2800">
        <v>422.36000000000007</v>
      </c>
      <c r="AT110" s="2800"/>
      <c r="AU110" s="2800"/>
      <c r="AV110" s="2801"/>
      <c r="AW110" s="2180">
        <v>87</v>
      </c>
      <c r="AX110" s="2796">
        <v>1691.2500000000002</v>
      </c>
      <c r="AY110" s="2796">
        <v>880.2700000000001</v>
      </c>
      <c r="AZ110" s="2800">
        <v>810.98000000000013</v>
      </c>
      <c r="BA110" s="2800"/>
      <c r="BB110" s="2800"/>
      <c r="BC110" s="2804"/>
      <c r="BD110" s="2805">
        <v>98</v>
      </c>
      <c r="BE110" s="2800">
        <v>1965.46</v>
      </c>
      <c r="BF110" s="2800">
        <v>1051.9100000000001</v>
      </c>
      <c r="BG110" s="2800">
        <v>913.55</v>
      </c>
      <c r="BH110" s="2800"/>
      <c r="BI110" s="2800"/>
      <c r="BJ110" s="2801"/>
      <c r="BK110" s="2805">
        <v>37</v>
      </c>
      <c r="BL110" s="2800">
        <v>726.68000000000006</v>
      </c>
      <c r="BM110" s="2800">
        <v>381.83</v>
      </c>
      <c r="BN110" s="2800">
        <v>344.85000000000008</v>
      </c>
      <c r="BO110" s="2800"/>
      <c r="BP110" s="2800"/>
      <c r="BQ110" s="2801"/>
      <c r="BR110" s="2805">
        <v>51</v>
      </c>
      <c r="BS110" s="2800">
        <v>1016.34</v>
      </c>
      <c r="BT110" s="2800">
        <v>540.94000000000005</v>
      </c>
      <c r="BU110" s="2800">
        <v>475.4</v>
      </c>
      <c r="BV110" s="2800">
        <v>9.3215686274509792</v>
      </c>
      <c r="BW110" s="2800">
        <v>19.928235294117648</v>
      </c>
      <c r="BX110" s="2801"/>
      <c r="BY110" s="2805">
        <v>49</v>
      </c>
      <c r="BZ110" s="2800">
        <v>959.42000000000007</v>
      </c>
      <c r="CA110" s="2800">
        <v>509.12</v>
      </c>
      <c r="CB110" s="2800">
        <v>450.30000000000007</v>
      </c>
      <c r="CC110" s="2800">
        <v>9.1897959183673485</v>
      </c>
      <c r="CD110" s="2800">
        <v>19.580000000000002</v>
      </c>
      <c r="CE110" s="2801"/>
      <c r="CF110" s="2805">
        <v>210</v>
      </c>
      <c r="CG110" s="2800">
        <v>4217.99</v>
      </c>
      <c r="CH110" s="2800">
        <v>2331.41</v>
      </c>
      <c r="CI110" s="2800">
        <v>1886.58</v>
      </c>
      <c r="CJ110" s="2800">
        <v>8.9837142857142851</v>
      </c>
      <c r="CK110" s="2800">
        <v>20.085666666666665</v>
      </c>
      <c r="CL110" s="2801"/>
      <c r="CM110" s="2849">
        <v>1149</v>
      </c>
      <c r="CN110" s="2801">
        <v>22754.940000000002</v>
      </c>
      <c r="CO110" s="2801">
        <v>11488.500000000002</v>
      </c>
      <c r="CP110" s="2801">
        <v>11266.439999999999</v>
      </c>
      <c r="CQ110" s="2801"/>
      <c r="CR110" s="2197"/>
      <c r="CS110" s="2197"/>
      <c r="CT110" s="2197"/>
      <c r="CU110" s="2197"/>
      <c r="CV110" s="2197"/>
    </row>
    <row r="111" spans="1:100">
      <c r="A111" s="2177" t="s">
        <v>471</v>
      </c>
      <c r="B111" s="2177" t="s">
        <v>390</v>
      </c>
      <c r="C111" s="2178" t="s">
        <v>504</v>
      </c>
      <c r="D111" s="2179" t="s">
        <v>505</v>
      </c>
      <c r="E111" s="2178"/>
      <c r="F111" s="2178"/>
      <c r="G111" s="2180">
        <v>1291</v>
      </c>
      <c r="H111" s="2796">
        <v>165166.32</v>
      </c>
      <c r="I111" s="2796">
        <v>91893.37</v>
      </c>
      <c r="J111" s="2804">
        <v>73272.950000000012</v>
      </c>
      <c r="K111" s="2804"/>
      <c r="L111" s="2804"/>
      <c r="M111" s="2804"/>
      <c r="N111" s="2799">
        <v>559</v>
      </c>
      <c r="O111" s="2800">
        <v>67926.559999999998</v>
      </c>
      <c r="P111" s="2848">
        <v>28673.149999999994</v>
      </c>
      <c r="Q111" s="2801">
        <v>39253.410000000003</v>
      </c>
      <c r="R111" s="2801"/>
      <c r="S111" s="2801"/>
      <c r="T111" s="2801"/>
      <c r="U111" s="2849">
        <v>596</v>
      </c>
      <c r="V111" s="2802">
        <v>74646.840000000011</v>
      </c>
      <c r="W111" s="2803">
        <v>29640.87</v>
      </c>
      <c r="X111" s="2804">
        <v>45005.970000000016</v>
      </c>
      <c r="Y111" s="2804"/>
      <c r="Z111" s="2804"/>
      <c r="AA111" s="2804"/>
      <c r="AB111" s="2805">
        <v>0</v>
      </c>
      <c r="AC111" s="2800">
        <v>0</v>
      </c>
      <c r="AD111" s="2800">
        <v>0</v>
      </c>
      <c r="AE111" s="2800">
        <v>0</v>
      </c>
      <c r="AF111" s="2800"/>
      <c r="AG111" s="2800"/>
      <c r="AH111" s="2801"/>
      <c r="AI111" s="2180">
        <v>450</v>
      </c>
      <c r="AJ111" s="2796">
        <v>56251.5</v>
      </c>
      <c r="AK111" s="2796">
        <v>22269.4</v>
      </c>
      <c r="AL111" s="2800">
        <v>33982.1</v>
      </c>
      <c r="AM111" s="2800"/>
      <c r="AN111" s="2800"/>
      <c r="AO111" s="2804"/>
      <c r="AP111" s="2805">
        <v>570</v>
      </c>
      <c r="AQ111" s="2800">
        <v>72214.140000000014</v>
      </c>
      <c r="AR111" s="2800">
        <v>31155.97</v>
      </c>
      <c r="AS111" s="2800">
        <v>41058.170000000013</v>
      </c>
      <c r="AT111" s="2800"/>
      <c r="AU111" s="2800"/>
      <c r="AV111" s="2801"/>
      <c r="AW111" s="2180">
        <v>739</v>
      </c>
      <c r="AX111" s="2796">
        <v>91891.170000000013</v>
      </c>
      <c r="AY111" s="2796">
        <v>36667.18</v>
      </c>
      <c r="AZ111" s="2800">
        <v>55223.990000000013</v>
      </c>
      <c r="BA111" s="2800"/>
      <c r="BB111" s="2800"/>
      <c r="BC111" s="2804"/>
      <c r="BD111" s="2805">
        <v>692</v>
      </c>
      <c r="BE111" s="2800">
        <v>86771.32</v>
      </c>
      <c r="BF111" s="2800">
        <v>33761.780000000006</v>
      </c>
      <c r="BG111" s="2800">
        <v>53009.54</v>
      </c>
      <c r="BH111" s="2800"/>
      <c r="BI111" s="2800"/>
      <c r="BJ111" s="2801"/>
      <c r="BK111" s="2805">
        <v>639</v>
      </c>
      <c r="BL111" s="2800">
        <v>81460.17</v>
      </c>
      <c r="BM111" s="2800">
        <v>31392.45</v>
      </c>
      <c r="BN111" s="2800">
        <v>50067.72</v>
      </c>
      <c r="BO111" s="2800"/>
      <c r="BP111" s="2800"/>
      <c r="BQ111" s="2801"/>
      <c r="BR111" s="2805">
        <v>878</v>
      </c>
      <c r="BS111" s="2800">
        <v>110828.98000000001</v>
      </c>
      <c r="BT111" s="2800">
        <v>41695.310000000005</v>
      </c>
      <c r="BU111" s="2800">
        <v>69133.670000000013</v>
      </c>
      <c r="BV111" s="2800">
        <v>78.739943052391808</v>
      </c>
      <c r="BW111" s="2800">
        <v>126.22890660592256</v>
      </c>
      <c r="BX111" s="2801"/>
      <c r="BY111" s="2805">
        <v>1137</v>
      </c>
      <c r="BZ111" s="2800">
        <v>133577.19000000003</v>
      </c>
      <c r="CA111" s="2800">
        <v>48291.430000000015</v>
      </c>
      <c r="CB111" s="2800">
        <v>85285.760000000009</v>
      </c>
      <c r="CC111" s="2800">
        <v>75.009463500439765</v>
      </c>
      <c r="CD111" s="2800">
        <v>117.48213720316626</v>
      </c>
      <c r="CE111" s="2801"/>
      <c r="CF111" s="2805">
        <v>1</v>
      </c>
      <c r="CG111" s="2800">
        <v>135.35</v>
      </c>
      <c r="CH111" s="2800">
        <v>59.27</v>
      </c>
      <c r="CI111" s="2800">
        <v>76.079999999999984</v>
      </c>
      <c r="CJ111" s="2800">
        <v>76.079999999999984</v>
      </c>
      <c r="CK111" s="2800">
        <v>135.35</v>
      </c>
      <c r="CL111" s="2801"/>
      <c r="CM111" s="2849">
        <v>7552</v>
      </c>
      <c r="CN111" s="2801">
        <v>940869.54000000015</v>
      </c>
      <c r="CO111" s="2801">
        <v>395500.18</v>
      </c>
      <c r="CP111" s="2801">
        <v>545369.36</v>
      </c>
      <c r="CQ111" s="2801"/>
      <c r="CR111" s="2197"/>
      <c r="CS111" s="2197"/>
      <c r="CT111" s="2197"/>
      <c r="CU111" s="2197"/>
      <c r="CV111" s="2197"/>
    </row>
    <row r="112" spans="1:100">
      <c r="A112" s="2177" t="s">
        <v>473</v>
      </c>
      <c r="B112" s="2177" t="s">
        <v>390</v>
      </c>
      <c r="C112" s="2178" t="s">
        <v>506</v>
      </c>
      <c r="D112" s="2179" t="s">
        <v>507</v>
      </c>
      <c r="E112" s="2178"/>
      <c r="F112" s="2178"/>
      <c r="G112" s="2180">
        <v>93</v>
      </c>
      <c r="H112" s="2796">
        <v>24637.800000000003</v>
      </c>
      <c r="I112" s="2796">
        <v>8314.27</v>
      </c>
      <c r="J112" s="2804">
        <v>16323.530000000002</v>
      </c>
      <c r="K112" s="2804"/>
      <c r="L112" s="2804"/>
      <c r="M112" s="2804"/>
      <c r="N112" s="2799">
        <v>99</v>
      </c>
      <c r="O112" s="2800">
        <v>26951.579999999998</v>
      </c>
      <c r="P112" s="2848">
        <v>9574.9000000000015</v>
      </c>
      <c r="Q112" s="2801">
        <v>17376.679999999997</v>
      </c>
      <c r="R112" s="2801"/>
      <c r="S112" s="2801"/>
      <c r="T112" s="2801"/>
      <c r="U112" s="2849">
        <v>95</v>
      </c>
      <c r="V112" s="2802">
        <v>25780.91</v>
      </c>
      <c r="W112" s="2803">
        <v>9022.83</v>
      </c>
      <c r="X112" s="2804">
        <v>16758.080000000002</v>
      </c>
      <c r="Y112" s="2804"/>
      <c r="Z112" s="2804"/>
      <c r="AA112" s="2804"/>
      <c r="AB112" s="2805">
        <v>97</v>
      </c>
      <c r="AC112" s="2800">
        <v>26355.040000000001</v>
      </c>
      <c r="AD112" s="2800">
        <v>9238.42</v>
      </c>
      <c r="AE112" s="2800">
        <v>17116.620000000003</v>
      </c>
      <c r="AF112" s="2800"/>
      <c r="AG112" s="2800"/>
      <c r="AH112" s="2801"/>
      <c r="AI112" s="2180">
        <v>88</v>
      </c>
      <c r="AJ112" s="2796">
        <v>24096.399999999998</v>
      </c>
      <c r="AK112" s="2796">
        <v>15639.34</v>
      </c>
      <c r="AL112" s="2800">
        <v>8457.0599999999977</v>
      </c>
      <c r="AM112" s="2800"/>
      <c r="AN112" s="2800"/>
      <c r="AO112" s="2804"/>
      <c r="AP112" s="2805">
        <v>6</v>
      </c>
      <c r="AQ112" s="2800">
        <v>1655.16</v>
      </c>
      <c r="AR112" s="2800">
        <v>1046.23</v>
      </c>
      <c r="AS112" s="2800">
        <v>608.93000000000006</v>
      </c>
      <c r="AT112" s="2800"/>
      <c r="AU112" s="2800"/>
      <c r="AV112" s="2801"/>
      <c r="AW112" s="2180">
        <v>50</v>
      </c>
      <c r="AX112" s="2796">
        <v>13680.95</v>
      </c>
      <c r="AY112" s="2796">
        <v>5441.11</v>
      </c>
      <c r="AZ112" s="2800">
        <v>8239.84</v>
      </c>
      <c r="BA112" s="2800"/>
      <c r="BB112" s="2800"/>
      <c r="BC112" s="2804"/>
      <c r="BD112" s="2805">
        <v>86</v>
      </c>
      <c r="BE112" s="2800">
        <v>23410.22</v>
      </c>
      <c r="BF112" s="2800">
        <v>11673.89</v>
      </c>
      <c r="BG112" s="2800">
        <v>11736.330000000002</v>
      </c>
      <c r="BH112" s="2800"/>
      <c r="BI112" s="2800"/>
      <c r="BJ112" s="2801"/>
      <c r="BK112" s="2805">
        <v>68</v>
      </c>
      <c r="BL112" s="2800">
        <v>18377.510000000002</v>
      </c>
      <c r="BM112" s="2800">
        <v>12981.42</v>
      </c>
      <c r="BN112" s="2800">
        <v>5396.090000000002</v>
      </c>
      <c r="BO112" s="2800"/>
      <c r="BP112" s="2800"/>
      <c r="BQ112" s="2801"/>
      <c r="BR112" s="2805">
        <v>102</v>
      </c>
      <c r="BS112" s="2800">
        <v>27823.980000000003</v>
      </c>
      <c r="BT112" s="2800">
        <v>19474.669999999998</v>
      </c>
      <c r="BU112" s="2800">
        <v>8349.3100000000049</v>
      </c>
      <c r="BV112" s="2800">
        <v>81.855980392156908</v>
      </c>
      <c r="BW112" s="2800">
        <v>272.78411764705885</v>
      </c>
      <c r="BX112" s="2801"/>
      <c r="BY112" s="2805">
        <v>118</v>
      </c>
      <c r="BZ112" s="2800">
        <v>31879.180000000004</v>
      </c>
      <c r="CA112" s="2800">
        <v>21268.379999999997</v>
      </c>
      <c r="CB112" s="2800">
        <v>10610.800000000007</v>
      </c>
      <c r="CC112" s="2800">
        <v>89.922033898305145</v>
      </c>
      <c r="CD112" s="2800">
        <v>270.16254237288138</v>
      </c>
      <c r="CE112" s="2801"/>
      <c r="CF112" s="2805">
        <v>357</v>
      </c>
      <c r="CG112" s="2800">
        <v>96330.66</v>
      </c>
      <c r="CH112" s="2800">
        <v>60537.090000000004</v>
      </c>
      <c r="CI112" s="2800">
        <v>35793.57</v>
      </c>
      <c r="CJ112" s="2800">
        <v>100.26210084033613</v>
      </c>
      <c r="CK112" s="2800">
        <v>269.83378151260507</v>
      </c>
      <c r="CL112" s="2801"/>
      <c r="CM112" s="2849">
        <v>1259</v>
      </c>
      <c r="CN112" s="2801">
        <v>340979.39</v>
      </c>
      <c r="CO112" s="2801">
        <v>184212.55</v>
      </c>
      <c r="CP112" s="2801">
        <v>156766.84</v>
      </c>
      <c r="CQ112" s="2801"/>
      <c r="CR112" s="2197"/>
      <c r="CS112" s="2197"/>
      <c r="CT112" s="2197"/>
      <c r="CU112" s="2197"/>
      <c r="CV112" s="2197"/>
    </row>
    <row r="113" spans="1:100">
      <c r="A113" s="2177" t="s">
        <v>508</v>
      </c>
      <c r="B113" s="2177" t="s">
        <v>390</v>
      </c>
      <c r="C113" s="2178" t="s">
        <v>509</v>
      </c>
      <c r="D113" s="2179" t="s">
        <v>510</v>
      </c>
      <c r="E113" s="2178"/>
      <c r="F113" s="2178"/>
      <c r="G113" s="2180">
        <v>2</v>
      </c>
      <c r="H113" s="2796">
        <v>5862.06</v>
      </c>
      <c r="I113" s="2796">
        <v>2013.08</v>
      </c>
      <c r="J113" s="2804">
        <v>3848.9800000000005</v>
      </c>
      <c r="K113" s="2804"/>
      <c r="L113" s="2804"/>
      <c r="M113" s="2804"/>
      <c r="N113" s="2799">
        <v>0</v>
      </c>
      <c r="O113" s="2800">
        <v>0</v>
      </c>
      <c r="P113" s="2848">
        <v>0</v>
      </c>
      <c r="Q113" s="2801">
        <v>0</v>
      </c>
      <c r="R113" s="2801"/>
      <c r="S113" s="2801"/>
      <c r="T113" s="2801"/>
      <c r="U113" s="2849">
        <v>0</v>
      </c>
      <c r="V113" s="2802">
        <v>0</v>
      </c>
      <c r="W113" s="2803">
        <v>0</v>
      </c>
      <c r="X113" s="2804">
        <v>0</v>
      </c>
      <c r="Y113" s="2804"/>
      <c r="Z113" s="2804"/>
      <c r="AA113" s="2804"/>
      <c r="AB113" s="2805">
        <v>0</v>
      </c>
      <c r="AC113" s="2800">
        <v>0</v>
      </c>
      <c r="AD113" s="2800">
        <v>0</v>
      </c>
      <c r="AE113" s="2800">
        <v>0</v>
      </c>
      <c r="AF113" s="2800"/>
      <c r="AG113" s="2800"/>
      <c r="AH113" s="2801"/>
      <c r="AI113" s="2180">
        <v>0</v>
      </c>
      <c r="AJ113" s="2796">
        <v>0</v>
      </c>
      <c r="AK113" s="2796">
        <v>0</v>
      </c>
      <c r="AL113" s="2800">
        <v>0</v>
      </c>
      <c r="AM113" s="2800"/>
      <c r="AN113" s="2800"/>
      <c r="AO113" s="2804"/>
      <c r="AP113" s="2805">
        <v>2</v>
      </c>
      <c r="AQ113" s="2800">
        <v>5862.06</v>
      </c>
      <c r="AR113" s="2800">
        <v>2013.08</v>
      </c>
      <c r="AS113" s="2800">
        <v>3848.9800000000005</v>
      </c>
      <c r="AT113" s="2800"/>
      <c r="AU113" s="2800"/>
      <c r="AV113" s="2801"/>
      <c r="AW113" s="2180">
        <v>0</v>
      </c>
      <c r="AX113" s="2796">
        <v>0</v>
      </c>
      <c r="AY113" s="2796">
        <v>0</v>
      </c>
      <c r="AZ113" s="2800">
        <v>0</v>
      </c>
      <c r="BA113" s="2800"/>
      <c r="BB113" s="2800"/>
      <c r="BC113" s="2804"/>
      <c r="BD113" s="2805">
        <v>1</v>
      </c>
      <c r="BE113" s="2800">
        <v>2931.03</v>
      </c>
      <c r="BF113" s="2800">
        <v>999.84</v>
      </c>
      <c r="BG113" s="2800">
        <v>1931.19</v>
      </c>
      <c r="BH113" s="2800"/>
      <c r="BI113" s="2800"/>
      <c r="BJ113" s="2801"/>
      <c r="BK113" s="2805">
        <v>0</v>
      </c>
      <c r="BL113" s="2800">
        <v>0</v>
      </c>
      <c r="BM113" s="2800">
        <v>0</v>
      </c>
      <c r="BN113" s="2800">
        <v>0</v>
      </c>
      <c r="BO113" s="2800"/>
      <c r="BP113" s="2800"/>
      <c r="BQ113" s="2801"/>
      <c r="BR113" s="2805">
        <v>2</v>
      </c>
      <c r="BS113" s="2800">
        <v>7405.18</v>
      </c>
      <c r="BT113" s="2800">
        <v>3393.29</v>
      </c>
      <c r="BU113" s="2800">
        <v>4011.8900000000003</v>
      </c>
      <c r="BV113" s="2800">
        <v>2005.9450000000002</v>
      </c>
      <c r="BW113" s="2800">
        <v>3702.59</v>
      </c>
      <c r="BX113" s="2801"/>
      <c r="BY113" s="2805">
        <v>0</v>
      </c>
      <c r="BZ113" s="2800">
        <v>0</v>
      </c>
      <c r="CA113" s="2800">
        <v>0</v>
      </c>
      <c r="CB113" s="2800">
        <v>0</v>
      </c>
      <c r="CC113" s="2800">
        <v>0</v>
      </c>
      <c r="CD113" s="2800">
        <v>0</v>
      </c>
      <c r="CE113" s="2801"/>
      <c r="CF113" s="2805">
        <v>2</v>
      </c>
      <c r="CG113" s="2800">
        <v>7405.2</v>
      </c>
      <c r="CH113" s="2800">
        <v>3240.3</v>
      </c>
      <c r="CI113" s="2800">
        <v>4164.8999999999996</v>
      </c>
      <c r="CJ113" s="2800">
        <v>2082.4499999999998</v>
      </c>
      <c r="CK113" s="2800">
        <v>3702.6</v>
      </c>
      <c r="CL113" s="2801"/>
      <c r="CM113" s="2849">
        <v>9</v>
      </c>
      <c r="CN113" s="2801">
        <v>29465.530000000002</v>
      </c>
      <c r="CO113" s="2801">
        <v>11659.59</v>
      </c>
      <c r="CP113" s="2801">
        <v>17805.940000000002</v>
      </c>
      <c r="CQ113" s="2801"/>
      <c r="CR113" s="2197"/>
      <c r="CS113" s="2197"/>
      <c r="CT113" s="2197"/>
      <c r="CU113" s="2197"/>
      <c r="CV113" s="2197"/>
    </row>
    <row r="114" spans="1:100">
      <c r="A114" s="2177" t="s">
        <v>511</v>
      </c>
      <c r="B114" s="2177" t="s">
        <v>390</v>
      </c>
      <c r="C114" s="2178" t="s">
        <v>512</v>
      </c>
      <c r="D114" s="2179" t="s">
        <v>513</v>
      </c>
      <c r="E114" s="2178"/>
      <c r="F114" s="2178"/>
      <c r="G114" s="2180">
        <v>179</v>
      </c>
      <c r="H114" s="2796">
        <v>24679.61</v>
      </c>
      <c r="I114" s="2796">
        <v>9104.31</v>
      </c>
      <c r="J114" s="2804">
        <v>15575.300000000001</v>
      </c>
      <c r="K114" s="2804"/>
      <c r="L114" s="2804"/>
      <c r="M114" s="2804"/>
      <c r="N114" s="2799">
        <v>106</v>
      </c>
      <c r="O114" s="2800">
        <v>15005.320000000002</v>
      </c>
      <c r="P114" s="2848">
        <v>6142.01</v>
      </c>
      <c r="Q114" s="2801">
        <v>8863.3100000000013</v>
      </c>
      <c r="R114" s="2801"/>
      <c r="S114" s="2801"/>
      <c r="T114" s="2801"/>
      <c r="U114" s="2849">
        <v>153</v>
      </c>
      <c r="V114" s="2802">
        <v>21846.769999999997</v>
      </c>
      <c r="W114" s="2803">
        <v>8988.59</v>
      </c>
      <c r="X114" s="2804">
        <v>12858.179999999997</v>
      </c>
      <c r="Y114" s="2804"/>
      <c r="Z114" s="2804"/>
      <c r="AA114" s="2804"/>
      <c r="AB114" s="2805">
        <v>6</v>
      </c>
      <c r="AC114" s="2800">
        <v>883.63</v>
      </c>
      <c r="AD114" s="2800">
        <v>399.88</v>
      </c>
      <c r="AE114" s="2800">
        <v>483.75</v>
      </c>
      <c r="AF114" s="2800"/>
      <c r="AG114" s="2800"/>
      <c r="AH114" s="2801"/>
      <c r="AI114" s="2180">
        <v>0</v>
      </c>
      <c r="AJ114" s="2796">
        <v>0</v>
      </c>
      <c r="AK114" s="2796">
        <v>0</v>
      </c>
      <c r="AL114" s="2800">
        <v>0</v>
      </c>
      <c r="AM114" s="2800"/>
      <c r="AN114" s="2800"/>
      <c r="AO114" s="2804"/>
      <c r="AP114" s="2805">
        <v>0</v>
      </c>
      <c r="AQ114" s="2800">
        <v>0</v>
      </c>
      <c r="AR114" s="2800">
        <v>0</v>
      </c>
      <c r="AS114" s="2800">
        <v>0</v>
      </c>
      <c r="AT114" s="2800"/>
      <c r="AU114" s="2800"/>
      <c r="AV114" s="2801"/>
      <c r="AW114" s="2180">
        <v>0</v>
      </c>
      <c r="AX114" s="2796">
        <v>0</v>
      </c>
      <c r="AY114" s="2796">
        <v>0</v>
      </c>
      <c r="AZ114" s="2800">
        <v>0</v>
      </c>
      <c r="BA114" s="2800"/>
      <c r="BB114" s="2800"/>
      <c r="BC114" s="2804"/>
      <c r="BD114" s="2805">
        <v>0</v>
      </c>
      <c r="BE114" s="2800">
        <v>0</v>
      </c>
      <c r="BF114" s="2800">
        <v>0</v>
      </c>
      <c r="BG114" s="2800">
        <v>0</v>
      </c>
      <c r="BH114" s="2800"/>
      <c r="BI114" s="2800"/>
      <c r="BJ114" s="2801"/>
      <c r="BK114" s="2805">
        <v>0</v>
      </c>
      <c r="BL114" s="2800">
        <v>0</v>
      </c>
      <c r="BM114" s="2800">
        <v>0</v>
      </c>
      <c r="BN114" s="2800">
        <v>0</v>
      </c>
      <c r="BO114" s="2800"/>
      <c r="BP114" s="2800"/>
      <c r="BQ114" s="2801"/>
      <c r="BR114" s="2805">
        <v>0</v>
      </c>
      <c r="BS114" s="2800">
        <v>0</v>
      </c>
      <c r="BT114" s="2800">
        <v>0</v>
      </c>
      <c r="BU114" s="2800">
        <v>0</v>
      </c>
      <c r="BV114" s="2800">
        <v>0</v>
      </c>
      <c r="BW114" s="2800">
        <v>0</v>
      </c>
      <c r="BX114" s="2801"/>
      <c r="BY114" s="2805">
        <v>0</v>
      </c>
      <c r="BZ114" s="2800">
        <v>0</v>
      </c>
      <c r="CA114" s="2800">
        <v>0</v>
      </c>
      <c r="CB114" s="2800">
        <v>0</v>
      </c>
      <c r="CC114" s="2800">
        <v>0</v>
      </c>
      <c r="CD114" s="2800">
        <v>0</v>
      </c>
      <c r="CE114" s="2801"/>
      <c r="CF114" s="2805">
        <v>0</v>
      </c>
      <c r="CG114" s="2800">
        <v>0</v>
      </c>
      <c r="CH114" s="2800">
        <v>0</v>
      </c>
      <c r="CI114" s="2800">
        <v>0</v>
      </c>
      <c r="CJ114" s="2800">
        <v>0</v>
      </c>
      <c r="CK114" s="2800">
        <v>0</v>
      </c>
      <c r="CL114" s="2801"/>
      <c r="CM114" s="2849">
        <v>444</v>
      </c>
      <c r="CN114" s="2801">
        <v>62415.329999999994</v>
      </c>
      <c r="CO114" s="2801">
        <v>24634.79</v>
      </c>
      <c r="CP114" s="2801">
        <v>37780.539999999994</v>
      </c>
      <c r="CQ114" s="2801"/>
      <c r="CR114" s="2197"/>
      <c r="CS114" s="2197"/>
      <c r="CT114" s="2197"/>
      <c r="CU114" s="2197"/>
      <c r="CV114" s="2197"/>
    </row>
    <row r="115" spans="1:100">
      <c r="A115" s="2177" t="s">
        <v>482</v>
      </c>
      <c r="B115" s="2177" t="s">
        <v>390</v>
      </c>
      <c r="C115" s="2178" t="s">
        <v>514</v>
      </c>
      <c r="D115" s="2179" t="s">
        <v>515</v>
      </c>
      <c r="E115" s="2178"/>
      <c r="F115" s="2178"/>
      <c r="G115" s="2180">
        <v>3</v>
      </c>
      <c r="H115" s="2796">
        <v>257.33999999999997</v>
      </c>
      <c r="I115" s="2796">
        <v>181.13</v>
      </c>
      <c r="J115" s="2804">
        <v>76.20999999999998</v>
      </c>
      <c r="K115" s="2804"/>
      <c r="L115" s="2804"/>
      <c r="M115" s="2804"/>
      <c r="N115" s="2799">
        <v>1</v>
      </c>
      <c r="O115" s="2800">
        <v>85.78</v>
      </c>
      <c r="P115" s="2848">
        <v>60.38</v>
      </c>
      <c r="Q115" s="2801">
        <v>25.4</v>
      </c>
      <c r="R115" s="2801"/>
      <c r="S115" s="2801"/>
      <c r="T115" s="2801"/>
      <c r="U115" s="2849">
        <v>1</v>
      </c>
      <c r="V115" s="2802">
        <v>85.78</v>
      </c>
      <c r="W115" s="2803">
        <v>60.38</v>
      </c>
      <c r="X115" s="2804">
        <v>25.4</v>
      </c>
      <c r="Y115" s="2804"/>
      <c r="Z115" s="2804"/>
      <c r="AA115" s="2804"/>
      <c r="AB115" s="2805">
        <v>1</v>
      </c>
      <c r="AC115" s="2800">
        <v>85.78</v>
      </c>
      <c r="AD115" s="2800">
        <v>60.38</v>
      </c>
      <c r="AE115" s="2800">
        <v>25.4</v>
      </c>
      <c r="AF115" s="2800"/>
      <c r="AG115" s="2800"/>
      <c r="AH115" s="2801"/>
      <c r="AI115" s="2180">
        <v>4</v>
      </c>
      <c r="AJ115" s="2796">
        <v>343.12</v>
      </c>
      <c r="AK115" s="2796">
        <v>241.51999999999998</v>
      </c>
      <c r="AL115" s="2800">
        <v>101.60000000000002</v>
      </c>
      <c r="AM115" s="2800"/>
      <c r="AN115" s="2800"/>
      <c r="AO115" s="2804"/>
      <c r="AP115" s="2805">
        <v>4</v>
      </c>
      <c r="AQ115" s="2800">
        <v>343.12</v>
      </c>
      <c r="AR115" s="2800">
        <v>241.51</v>
      </c>
      <c r="AS115" s="2800">
        <v>101.61000000000001</v>
      </c>
      <c r="AT115" s="2800"/>
      <c r="AU115" s="2800"/>
      <c r="AV115" s="2801"/>
      <c r="AW115" s="2180">
        <v>1</v>
      </c>
      <c r="AX115" s="2796">
        <v>85.78</v>
      </c>
      <c r="AY115" s="2796">
        <v>60.38</v>
      </c>
      <c r="AZ115" s="2800">
        <v>25.4</v>
      </c>
      <c r="BA115" s="2800"/>
      <c r="BB115" s="2800"/>
      <c r="BC115" s="2804"/>
      <c r="BD115" s="2805">
        <v>2</v>
      </c>
      <c r="BE115" s="2800">
        <v>171.56</v>
      </c>
      <c r="BF115" s="2800">
        <v>120.76</v>
      </c>
      <c r="BG115" s="2800">
        <v>50.8</v>
      </c>
      <c r="BH115" s="2800"/>
      <c r="BI115" s="2800"/>
      <c r="BJ115" s="2801"/>
      <c r="BK115" s="2805">
        <v>3</v>
      </c>
      <c r="BL115" s="2800">
        <v>257.33999999999997</v>
      </c>
      <c r="BM115" s="2800">
        <v>181.13</v>
      </c>
      <c r="BN115" s="2800">
        <v>76.20999999999998</v>
      </c>
      <c r="BO115" s="2800"/>
      <c r="BP115" s="2800"/>
      <c r="BQ115" s="2801"/>
      <c r="BR115" s="2805">
        <v>4</v>
      </c>
      <c r="BS115" s="2800">
        <v>343.12</v>
      </c>
      <c r="BT115" s="2800">
        <v>241.51</v>
      </c>
      <c r="BU115" s="2800">
        <v>101.61000000000001</v>
      </c>
      <c r="BV115" s="2800">
        <v>25.402500000000003</v>
      </c>
      <c r="BW115" s="2800">
        <v>85.78</v>
      </c>
      <c r="BX115" s="2801"/>
      <c r="BY115" s="2805">
        <v>3</v>
      </c>
      <c r="BZ115" s="2800">
        <v>257.34000000000003</v>
      </c>
      <c r="CA115" s="2800">
        <v>181.13</v>
      </c>
      <c r="CB115" s="2800">
        <v>76.210000000000036</v>
      </c>
      <c r="CC115" s="2800">
        <v>25.403333333333347</v>
      </c>
      <c r="CD115" s="2800">
        <v>85.780000000000015</v>
      </c>
      <c r="CE115" s="2801"/>
      <c r="CF115" s="2805">
        <v>5</v>
      </c>
      <c r="CG115" s="2800">
        <v>428.9</v>
      </c>
      <c r="CH115" s="2800">
        <v>301.89</v>
      </c>
      <c r="CI115" s="2800">
        <v>127.00999999999999</v>
      </c>
      <c r="CJ115" s="2800">
        <v>25.401999999999997</v>
      </c>
      <c r="CK115" s="2800">
        <v>85.78</v>
      </c>
      <c r="CL115" s="2801"/>
      <c r="CM115" s="2849">
        <v>32</v>
      </c>
      <c r="CN115" s="2801">
        <v>2744.96</v>
      </c>
      <c r="CO115" s="2801">
        <v>1932.1</v>
      </c>
      <c r="CP115" s="2801">
        <v>812.86</v>
      </c>
      <c r="CQ115" s="2801"/>
      <c r="CR115" s="2197"/>
      <c r="CS115" s="2197"/>
      <c r="CT115" s="2197"/>
      <c r="CU115" s="2197"/>
      <c r="CV115" s="2197"/>
    </row>
    <row r="116" spans="1:100">
      <c r="A116" s="2177" t="s">
        <v>485</v>
      </c>
      <c r="B116" s="2177" t="s">
        <v>390</v>
      </c>
      <c r="C116" s="2178" t="s">
        <v>516</v>
      </c>
      <c r="D116" s="2179" t="s">
        <v>517</v>
      </c>
      <c r="E116" s="2178"/>
      <c r="F116" s="2178"/>
      <c r="G116" s="2180">
        <v>12</v>
      </c>
      <c r="H116" s="2796">
        <v>1029.3600000000001</v>
      </c>
      <c r="I116" s="2796">
        <v>704.22</v>
      </c>
      <c r="J116" s="2804">
        <v>325.1400000000001</v>
      </c>
      <c r="K116" s="2804"/>
      <c r="L116" s="2804"/>
      <c r="M116" s="2804"/>
      <c r="N116" s="2799">
        <v>4</v>
      </c>
      <c r="O116" s="2800">
        <v>343.12</v>
      </c>
      <c r="P116" s="2848">
        <v>234.72</v>
      </c>
      <c r="Q116" s="2801">
        <v>108.4</v>
      </c>
      <c r="R116" s="2801"/>
      <c r="S116" s="2801"/>
      <c r="T116" s="2801"/>
      <c r="U116" s="2849">
        <v>2</v>
      </c>
      <c r="V116" s="2802">
        <v>171.56</v>
      </c>
      <c r="W116" s="2803">
        <v>117.36</v>
      </c>
      <c r="X116" s="2804">
        <v>54.2</v>
      </c>
      <c r="Y116" s="2804"/>
      <c r="Z116" s="2804"/>
      <c r="AA116" s="2804"/>
      <c r="AB116" s="2805">
        <v>9</v>
      </c>
      <c r="AC116" s="2800">
        <v>772.02</v>
      </c>
      <c r="AD116" s="2800">
        <v>528.14</v>
      </c>
      <c r="AE116" s="2800">
        <v>243.88</v>
      </c>
      <c r="AF116" s="2800"/>
      <c r="AG116" s="2800"/>
      <c r="AH116" s="2801"/>
      <c r="AI116" s="2180">
        <v>14</v>
      </c>
      <c r="AJ116" s="2796">
        <v>1200.9199999999998</v>
      </c>
      <c r="AK116" s="2796">
        <v>821.55</v>
      </c>
      <c r="AL116" s="2800">
        <v>379.36999999999989</v>
      </c>
      <c r="AM116" s="2800"/>
      <c r="AN116" s="2800"/>
      <c r="AO116" s="2804"/>
      <c r="AP116" s="2805">
        <v>24</v>
      </c>
      <c r="AQ116" s="2800">
        <v>2058.7199999999998</v>
      </c>
      <c r="AR116" s="2800">
        <v>1408.39</v>
      </c>
      <c r="AS116" s="2800">
        <v>650.3299999999997</v>
      </c>
      <c r="AT116" s="2800"/>
      <c r="AU116" s="2800"/>
      <c r="AV116" s="2801"/>
      <c r="AW116" s="2180">
        <v>18</v>
      </c>
      <c r="AX116" s="2796">
        <v>1544.04</v>
      </c>
      <c r="AY116" s="2796">
        <v>1056.28</v>
      </c>
      <c r="AZ116" s="2800">
        <v>487.76</v>
      </c>
      <c r="BA116" s="2800"/>
      <c r="BB116" s="2800"/>
      <c r="BC116" s="2804"/>
      <c r="BD116" s="2805">
        <v>10</v>
      </c>
      <c r="BE116" s="2800">
        <v>857.8</v>
      </c>
      <c r="BF116" s="2800">
        <v>586.80999999999995</v>
      </c>
      <c r="BG116" s="2800">
        <v>270.99</v>
      </c>
      <c r="BH116" s="2800"/>
      <c r="BI116" s="2800"/>
      <c r="BJ116" s="2801"/>
      <c r="BK116" s="2805">
        <v>6</v>
      </c>
      <c r="BL116" s="2800">
        <v>514.68000000000006</v>
      </c>
      <c r="BM116" s="2800">
        <v>352.1</v>
      </c>
      <c r="BN116" s="2800">
        <v>162.58000000000004</v>
      </c>
      <c r="BO116" s="2800"/>
      <c r="BP116" s="2800"/>
      <c r="BQ116" s="2801"/>
      <c r="BR116" s="2805">
        <v>14</v>
      </c>
      <c r="BS116" s="2800">
        <v>1200.92</v>
      </c>
      <c r="BT116" s="2800">
        <v>821.53</v>
      </c>
      <c r="BU116" s="2800">
        <v>379.3900000000001</v>
      </c>
      <c r="BV116" s="2800">
        <v>27.09928571428572</v>
      </c>
      <c r="BW116" s="2800">
        <v>85.78</v>
      </c>
      <c r="BX116" s="2801"/>
      <c r="BY116" s="2805">
        <v>13</v>
      </c>
      <c r="BZ116" s="2800">
        <v>1115.1399999999999</v>
      </c>
      <c r="CA116" s="2800">
        <v>888.76</v>
      </c>
      <c r="CB116" s="2800">
        <v>226.37999999999988</v>
      </c>
      <c r="CC116" s="2800">
        <v>17.413846153846144</v>
      </c>
      <c r="CD116" s="2800">
        <v>85.779999999999987</v>
      </c>
      <c r="CE116" s="2801"/>
      <c r="CF116" s="2805">
        <v>10</v>
      </c>
      <c r="CG116" s="2800">
        <v>857.8</v>
      </c>
      <c r="CH116" s="2800">
        <v>838.6</v>
      </c>
      <c r="CI116" s="2800">
        <v>19.199999999999932</v>
      </c>
      <c r="CJ116" s="2800">
        <v>1.9199999999999933</v>
      </c>
      <c r="CK116" s="2800">
        <v>85.78</v>
      </c>
      <c r="CL116" s="2801"/>
      <c r="CM116" s="2849">
        <v>136</v>
      </c>
      <c r="CN116" s="2801">
        <v>11666.079999999998</v>
      </c>
      <c r="CO116" s="2801">
        <v>8358.4599999999991</v>
      </c>
      <c r="CP116" s="2801">
        <v>3307.62</v>
      </c>
      <c r="CQ116" s="2801"/>
      <c r="CR116" s="2197"/>
      <c r="CS116" s="2197"/>
      <c r="CT116" s="2197"/>
      <c r="CU116" s="2197"/>
      <c r="CV116" s="2197"/>
    </row>
    <row r="117" spans="1:100">
      <c r="A117" s="2177" t="s">
        <v>487</v>
      </c>
      <c r="B117" s="2177" t="s">
        <v>390</v>
      </c>
      <c r="C117" s="2178" t="s">
        <v>518</v>
      </c>
      <c r="D117" s="2179" t="s">
        <v>519</v>
      </c>
      <c r="E117" s="2178"/>
      <c r="F117" s="2178"/>
      <c r="G117" s="2180">
        <v>6</v>
      </c>
      <c r="H117" s="2796">
        <v>514.68000000000006</v>
      </c>
      <c r="I117" s="2796">
        <v>360.33</v>
      </c>
      <c r="J117" s="2804">
        <v>154.35000000000008</v>
      </c>
      <c r="K117" s="2804"/>
      <c r="L117" s="2804"/>
      <c r="M117" s="2804"/>
      <c r="N117" s="2799">
        <v>1</v>
      </c>
      <c r="O117" s="2800">
        <v>85.78</v>
      </c>
      <c r="P117" s="2848">
        <v>60.05</v>
      </c>
      <c r="Q117" s="2801">
        <v>25.730000000000004</v>
      </c>
      <c r="R117" s="2801"/>
      <c r="S117" s="2801"/>
      <c r="T117" s="2801"/>
      <c r="U117" s="2849">
        <v>8</v>
      </c>
      <c r="V117" s="2802">
        <v>686.24</v>
      </c>
      <c r="W117" s="2803">
        <v>480.44</v>
      </c>
      <c r="X117" s="2804">
        <v>205.8</v>
      </c>
      <c r="Y117" s="2804"/>
      <c r="Z117" s="2804"/>
      <c r="AA117" s="2804"/>
      <c r="AB117" s="2805">
        <v>5</v>
      </c>
      <c r="AC117" s="2800">
        <v>428.9</v>
      </c>
      <c r="AD117" s="2800">
        <v>300.33</v>
      </c>
      <c r="AE117" s="2800">
        <v>128.57</v>
      </c>
      <c r="AF117" s="2800"/>
      <c r="AG117" s="2800"/>
      <c r="AH117" s="2801"/>
      <c r="AI117" s="2180">
        <v>7</v>
      </c>
      <c r="AJ117" s="2796">
        <v>600.46</v>
      </c>
      <c r="AK117" s="2796">
        <v>420.86</v>
      </c>
      <c r="AL117" s="2800">
        <v>179.60000000000002</v>
      </c>
      <c r="AM117" s="2800"/>
      <c r="AN117" s="2800"/>
      <c r="AO117" s="2804"/>
      <c r="AP117" s="2805">
        <v>9</v>
      </c>
      <c r="AQ117" s="2800">
        <v>772.02</v>
      </c>
      <c r="AR117" s="2800">
        <v>541.47</v>
      </c>
      <c r="AS117" s="2800">
        <v>230.54999999999995</v>
      </c>
      <c r="AT117" s="2800"/>
      <c r="AU117" s="2800"/>
      <c r="AV117" s="2801"/>
      <c r="AW117" s="2180">
        <v>7</v>
      </c>
      <c r="AX117" s="2796">
        <v>600.45999999999992</v>
      </c>
      <c r="AY117" s="2796">
        <v>421.14</v>
      </c>
      <c r="AZ117" s="2800">
        <v>179.31999999999994</v>
      </c>
      <c r="BA117" s="2800"/>
      <c r="BB117" s="2800"/>
      <c r="BC117" s="2804"/>
      <c r="BD117" s="2805">
        <v>9</v>
      </c>
      <c r="BE117" s="2800">
        <v>772.02</v>
      </c>
      <c r="BF117" s="2800">
        <v>541.43999999999994</v>
      </c>
      <c r="BG117" s="2800">
        <v>230.58000000000004</v>
      </c>
      <c r="BH117" s="2800"/>
      <c r="BI117" s="2800"/>
      <c r="BJ117" s="2801"/>
      <c r="BK117" s="2805">
        <v>3</v>
      </c>
      <c r="BL117" s="2800">
        <v>257.33999999999997</v>
      </c>
      <c r="BM117" s="2800">
        <v>180.49</v>
      </c>
      <c r="BN117" s="2800">
        <v>76.849999999999966</v>
      </c>
      <c r="BO117" s="2800"/>
      <c r="BP117" s="2800"/>
      <c r="BQ117" s="2801"/>
      <c r="BR117" s="2805">
        <v>9</v>
      </c>
      <c r="BS117" s="2800">
        <v>772.02</v>
      </c>
      <c r="BT117" s="2800">
        <v>541.46</v>
      </c>
      <c r="BU117" s="2800">
        <v>230.55999999999995</v>
      </c>
      <c r="BV117" s="2800">
        <v>25.617777777777771</v>
      </c>
      <c r="BW117" s="2800">
        <v>85.78</v>
      </c>
      <c r="BX117" s="2801"/>
      <c r="BY117" s="2805">
        <v>6</v>
      </c>
      <c r="BZ117" s="2800">
        <v>514.68000000000006</v>
      </c>
      <c r="CA117" s="2800">
        <v>360.98</v>
      </c>
      <c r="CB117" s="2800">
        <v>153.70000000000005</v>
      </c>
      <c r="CC117" s="2800">
        <v>25.616666666666674</v>
      </c>
      <c r="CD117" s="2800">
        <v>85.780000000000015</v>
      </c>
      <c r="CE117" s="2801"/>
      <c r="CF117" s="2805">
        <v>9</v>
      </c>
      <c r="CG117" s="2800">
        <v>772.02</v>
      </c>
      <c r="CH117" s="2800">
        <v>541.46</v>
      </c>
      <c r="CI117" s="2800">
        <v>230.55999999999995</v>
      </c>
      <c r="CJ117" s="2800">
        <v>25.617777777777771</v>
      </c>
      <c r="CK117" s="2800">
        <v>85.78</v>
      </c>
      <c r="CL117" s="2801"/>
      <c r="CM117" s="2849">
        <v>79</v>
      </c>
      <c r="CN117" s="2801">
        <v>6776.6200000000008</v>
      </c>
      <c r="CO117" s="2801">
        <v>4750.45</v>
      </c>
      <c r="CP117" s="2801">
        <v>2026.1699999999998</v>
      </c>
      <c r="CQ117" s="2801"/>
      <c r="CR117" s="2197"/>
      <c r="CS117" s="2197"/>
      <c r="CT117" s="2197"/>
      <c r="CU117" s="2197"/>
      <c r="CV117" s="2197"/>
    </row>
    <row r="118" spans="1:100">
      <c r="A118" s="2177" t="s">
        <v>520</v>
      </c>
      <c r="B118" s="2177" t="s">
        <v>390</v>
      </c>
      <c r="C118" s="2178" t="s">
        <v>521</v>
      </c>
      <c r="D118" s="2179" t="s">
        <v>522</v>
      </c>
      <c r="E118" s="2178"/>
      <c r="F118" s="2178"/>
      <c r="G118" s="2180">
        <v>12</v>
      </c>
      <c r="H118" s="2796">
        <v>1029.3599999999999</v>
      </c>
      <c r="I118" s="2796">
        <v>642.78</v>
      </c>
      <c r="J118" s="2804">
        <v>386.57999999999993</v>
      </c>
      <c r="K118" s="2804"/>
      <c r="L118" s="2804"/>
      <c r="M118" s="2804"/>
      <c r="N118" s="2799">
        <v>18</v>
      </c>
      <c r="O118" s="2800">
        <v>1544.04</v>
      </c>
      <c r="P118" s="2848">
        <v>964.12</v>
      </c>
      <c r="Q118" s="2801">
        <v>579.91999999999996</v>
      </c>
      <c r="R118" s="2801"/>
      <c r="S118" s="2801"/>
      <c r="T118" s="2801"/>
      <c r="U118" s="2849">
        <v>30</v>
      </c>
      <c r="V118" s="2802">
        <v>2573.4</v>
      </c>
      <c r="W118" s="2803">
        <v>1606.92</v>
      </c>
      <c r="X118" s="2804">
        <v>966.48</v>
      </c>
      <c r="Y118" s="2804"/>
      <c r="Z118" s="2804"/>
      <c r="AA118" s="2804"/>
      <c r="AB118" s="2805">
        <v>24</v>
      </c>
      <c r="AC118" s="2800">
        <v>2058.7199999999998</v>
      </c>
      <c r="AD118" s="2800">
        <v>1285.56</v>
      </c>
      <c r="AE118" s="2800">
        <v>773.15999999999985</v>
      </c>
      <c r="AF118" s="2800"/>
      <c r="AG118" s="2800"/>
      <c r="AH118" s="2801"/>
      <c r="AI118" s="2180">
        <v>9</v>
      </c>
      <c r="AJ118" s="2796">
        <v>772.02</v>
      </c>
      <c r="AK118" s="2796">
        <v>482.06</v>
      </c>
      <c r="AL118" s="2800">
        <v>289.95999999999998</v>
      </c>
      <c r="AM118" s="2800"/>
      <c r="AN118" s="2800"/>
      <c r="AO118" s="2804"/>
      <c r="AP118" s="2805">
        <v>6</v>
      </c>
      <c r="AQ118" s="2800">
        <v>514.67999999999995</v>
      </c>
      <c r="AR118" s="2800">
        <v>321.38</v>
      </c>
      <c r="AS118" s="2800">
        <v>193.29999999999995</v>
      </c>
      <c r="AT118" s="2800"/>
      <c r="AU118" s="2800"/>
      <c r="AV118" s="2801"/>
      <c r="AW118" s="2180">
        <v>24</v>
      </c>
      <c r="AX118" s="2796">
        <v>2058.7199999999998</v>
      </c>
      <c r="AY118" s="2796">
        <v>1285.49</v>
      </c>
      <c r="AZ118" s="2800">
        <v>773.22999999999979</v>
      </c>
      <c r="BA118" s="2800"/>
      <c r="BB118" s="2800"/>
      <c r="BC118" s="2804"/>
      <c r="BD118" s="2805">
        <v>13</v>
      </c>
      <c r="BE118" s="2800">
        <v>1115.1399999999999</v>
      </c>
      <c r="BF118" s="2800">
        <v>696.31</v>
      </c>
      <c r="BG118" s="2800">
        <v>418.82999999999993</v>
      </c>
      <c r="BH118" s="2800"/>
      <c r="BI118" s="2800"/>
      <c r="BJ118" s="2801"/>
      <c r="BK118" s="2805">
        <v>11</v>
      </c>
      <c r="BL118" s="2800">
        <v>943.57999999999993</v>
      </c>
      <c r="BM118" s="2800">
        <v>589.18000000000006</v>
      </c>
      <c r="BN118" s="2800">
        <v>354.39999999999986</v>
      </c>
      <c r="BO118" s="2800"/>
      <c r="BP118" s="2800"/>
      <c r="BQ118" s="2801"/>
      <c r="BR118" s="2805">
        <v>16</v>
      </c>
      <c r="BS118" s="2800">
        <v>1372.48</v>
      </c>
      <c r="BT118" s="2800">
        <v>856.98</v>
      </c>
      <c r="BU118" s="2800">
        <v>515.5</v>
      </c>
      <c r="BV118" s="2800">
        <v>32.21875</v>
      </c>
      <c r="BW118" s="2800">
        <v>85.78</v>
      </c>
      <c r="BX118" s="2801"/>
      <c r="BY118" s="2805">
        <v>41</v>
      </c>
      <c r="BZ118" s="2800">
        <v>3516.98</v>
      </c>
      <c r="CA118" s="2800">
        <v>2196.11</v>
      </c>
      <c r="CB118" s="2800">
        <v>1320.87</v>
      </c>
      <c r="CC118" s="2800">
        <v>32.216341463414629</v>
      </c>
      <c r="CD118" s="2800">
        <v>85.78</v>
      </c>
      <c r="CE118" s="2801"/>
      <c r="CF118" s="2805">
        <v>39</v>
      </c>
      <c r="CG118" s="2800">
        <v>3345.42</v>
      </c>
      <c r="CH118" s="2800">
        <v>2088.9499999999998</v>
      </c>
      <c r="CI118" s="2800">
        <v>1256.4700000000003</v>
      </c>
      <c r="CJ118" s="2800">
        <v>32.217179487179493</v>
      </c>
      <c r="CK118" s="2800">
        <v>85.78</v>
      </c>
      <c r="CL118" s="2801"/>
      <c r="CM118" s="2849">
        <v>243</v>
      </c>
      <c r="CN118" s="2801">
        <v>20844.54</v>
      </c>
      <c r="CO118" s="2801">
        <v>13015.84</v>
      </c>
      <c r="CP118" s="2801">
        <v>7828.6999999999989</v>
      </c>
      <c r="CQ118" s="2801"/>
      <c r="CR118" s="2197"/>
      <c r="CS118" s="2197"/>
      <c r="CT118" s="2197"/>
      <c r="CU118" s="2197"/>
      <c r="CV118" s="2197"/>
    </row>
    <row r="119" spans="1:100">
      <c r="A119" s="2177" t="s">
        <v>523</v>
      </c>
      <c r="B119" s="2177" t="s">
        <v>390</v>
      </c>
      <c r="C119" s="2178" t="s">
        <v>524</v>
      </c>
      <c r="D119" s="2179" t="s">
        <v>525</v>
      </c>
      <c r="E119" s="2178"/>
      <c r="F119" s="2178"/>
      <c r="G119" s="2180">
        <v>16</v>
      </c>
      <c r="H119" s="2796">
        <v>1372.48</v>
      </c>
      <c r="I119" s="2796">
        <v>820.26</v>
      </c>
      <c r="J119" s="2804">
        <v>552.22</v>
      </c>
      <c r="K119" s="2804"/>
      <c r="L119" s="2804"/>
      <c r="M119" s="2804"/>
      <c r="N119" s="2799">
        <v>8</v>
      </c>
      <c r="O119" s="2800">
        <v>686.24</v>
      </c>
      <c r="P119" s="2848">
        <v>410.13</v>
      </c>
      <c r="Q119" s="2801">
        <v>276.11</v>
      </c>
      <c r="R119" s="2801"/>
      <c r="S119" s="2801"/>
      <c r="T119" s="2801"/>
      <c r="U119" s="2849">
        <v>22</v>
      </c>
      <c r="V119" s="2802">
        <v>1887.16</v>
      </c>
      <c r="W119" s="2803">
        <v>1127.8699999999999</v>
      </c>
      <c r="X119" s="2804">
        <v>759.29000000000019</v>
      </c>
      <c r="Y119" s="2804"/>
      <c r="Z119" s="2804"/>
      <c r="AA119" s="2804"/>
      <c r="AB119" s="2805">
        <v>26</v>
      </c>
      <c r="AC119" s="2800">
        <v>2230.2799999999997</v>
      </c>
      <c r="AD119" s="2800">
        <v>1332.8899999999999</v>
      </c>
      <c r="AE119" s="2800">
        <v>897.38999999999987</v>
      </c>
      <c r="AF119" s="2800"/>
      <c r="AG119" s="2800"/>
      <c r="AH119" s="2801"/>
      <c r="AI119" s="2180">
        <v>8</v>
      </c>
      <c r="AJ119" s="2796">
        <v>686.24</v>
      </c>
      <c r="AK119" s="2796">
        <v>410.14000000000004</v>
      </c>
      <c r="AL119" s="2800">
        <v>276.09999999999997</v>
      </c>
      <c r="AM119" s="2800"/>
      <c r="AN119" s="2800"/>
      <c r="AO119" s="2804"/>
      <c r="AP119" s="2805">
        <v>8</v>
      </c>
      <c r="AQ119" s="2800">
        <v>686.24</v>
      </c>
      <c r="AR119" s="2800">
        <v>410.14</v>
      </c>
      <c r="AS119" s="2800">
        <v>276.10000000000002</v>
      </c>
      <c r="AT119" s="2800"/>
      <c r="AU119" s="2800"/>
      <c r="AV119" s="2801"/>
      <c r="AW119" s="2180">
        <v>12</v>
      </c>
      <c r="AX119" s="2796">
        <v>1029.3599999999999</v>
      </c>
      <c r="AY119" s="2796">
        <v>615.20999999999992</v>
      </c>
      <c r="AZ119" s="2800">
        <v>414.15</v>
      </c>
      <c r="BA119" s="2800"/>
      <c r="BB119" s="2800"/>
      <c r="BC119" s="2804"/>
      <c r="BD119" s="2805">
        <v>15</v>
      </c>
      <c r="BE119" s="2800">
        <v>1286.6999999999998</v>
      </c>
      <c r="BF119" s="2800">
        <v>769.04000000000008</v>
      </c>
      <c r="BG119" s="2800">
        <v>517.65999999999974</v>
      </c>
      <c r="BH119" s="2800"/>
      <c r="BI119" s="2800"/>
      <c r="BJ119" s="2801"/>
      <c r="BK119" s="2805">
        <v>7</v>
      </c>
      <c r="BL119" s="2800">
        <v>600.46</v>
      </c>
      <c r="BM119" s="2800">
        <v>358.88</v>
      </c>
      <c r="BN119" s="2800">
        <v>241.58000000000004</v>
      </c>
      <c r="BO119" s="2800"/>
      <c r="BP119" s="2800"/>
      <c r="BQ119" s="2801"/>
      <c r="BR119" s="2805">
        <v>25</v>
      </c>
      <c r="BS119" s="2800">
        <v>2144.5</v>
      </c>
      <c r="BT119" s="2800">
        <v>1281.71</v>
      </c>
      <c r="BU119" s="2800">
        <v>862.79</v>
      </c>
      <c r="BV119" s="2800">
        <v>34.511600000000001</v>
      </c>
      <c r="BW119" s="2800">
        <v>85.78</v>
      </c>
      <c r="BX119" s="2801"/>
      <c r="BY119" s="2805">
        <v>33</v>
      </c>
      <c r="BZ119" s="2800">
        <v>2830.74</v>
      </c>
      <c r="CA119" s="2800">
        <v>1691.8199999999997</v>
      </c>
      <c r="CB119" s="2800">
        <v>1138.92</v>
      </c>
      <c r="CC119" s="2800">
        <v>34.512727272727275</v>
      </c>
      <c r="CD119" s="2800">
        <v>85.779999999999987</v>
      </c>
      <c r="CE119" s="2801"/>
      <c r="CF119" s="2805">
        <v>33</v>
      </c>
      <c r="CG119" s="2800">
        <v>2830.74</v>
      </c>
      <c r="CH119" s="2800">
        <v>1691.8200000000002</v>
      </c>
      <c r="CI119" s="2800">
        <v>1138.9199999999996</v>
      </c>
      <c r="CJ119" s="2800">
        <v>34.512727272727261</v>
      </c>
      <c r="CK119" s="2800">
        <v>85.779999999999987</v>
      </c>
      <c r="CL119" s="2801"/>
      <c r="CM119" s="2849">
        <v>213</v>
      </c>
      <c r="CN119" s="2801">
        <v>18271.14</v>
      </c>
      <c r="CO119" s="2801">
        <v>10919.91</v>
      </c>
      <c r="CP119" s="2801">
        <v>7351.23</v>
      </c>
      <c r="CQ119" s="2801"/>
      <c r="CR119" s="2197"/>
      <c r="CS119" s="2197"/>
      <c r="CT119" s="2197"/>
      <c r="CU119" s="2197"/>
      <c r="CV119" s="2197"/>
    </row>
    <row r="120" spans="1:100">
      <c r="A120" s="2177" t="s">
        <v>491</v>
      </c>
      <c r="B120" s="2177" t="s">
        <v>390</v>
      </c>
      <c r="C120" s="2178" t="s">
        <v>526</v>
      </c>
      <c r="D120" s="2179" t="s">
        <v>527</v>
      </c>
      <c r="E120" s="2178"/>
      <c r="F120" s="2178"/>
      <c r="G120" s="2180">
        <v>22</v>
      </c>
      <c r="H120" s="2796">
        <v>1887.16</v>
      </c>
      <c r="I120" s="2796">
        <v>982.68000000000006</v>
      </c>
      <c r="J120" s="2804">
        <v>904.48</v>
      </c>
      <c r="K120" s="2804"/>
      <c r="L120" s="2804"/>
      <c r="M120" s="2804"/>
      <c r="N120" s="2799">
        <v>23</v>
      </c>
      <c r="O120" s="2800">
        <v>1972.94</v>
      </c>
      <c r="P120" s="2848">
        <v>1027.3400000000001</v>
      </c>
      <c r="Q120" s="2801">
        <v>945.59999999999991</v>
      </c>
      <c r="R120" s="2801"/>
      <c r="S120" s="2801"/>
      <c r="T120" s="2801"/>
      <c r="U120" s="2849">
        <v>46</v>
      </c>
      <c r="V120" s="2802">
        <v>3945.8799999999997</v>
      </c>
      <c r="W120" s="2803">
        <v>2054.7000000000003</v>
      </c>
      <c r="X120" s="2804">
        <v>1891.1799999999994</v>
      </c>
      <c r="Y120" s="2804"/>
      <c r="Z120" s="2804"/>
      <c r="AA120" s="2804"/>
      <c r="AB120" s="2805">
        <v>21</v>
      </c>
      <c r="AC120" s="2800">
        <v>1801.38</v>
      </c>
      <c r="AD120" s="2800">
        <v>938.02</v>
      </c>
      <c r="AE120" s="2800">
        <v>863.36000000000013</v>
      </c>
      <c r="AF120" s="2800"/>
      <c r="AG120" s="2800"/>
      <c r="AH120" s="2801"/>
      <c r="AI120" s="2180">
        <v>53</v>
      </c>
      <c r="AJ120" s="2796">
        <v>4546.3399999999992</v>
      </c>
      <c r="AK120" s="2796">
        <v>2367.3100000000004</v>
      </c>
      <c r="AL120" s="2800">
        <v>2179.0299999999988</v>
      </c>
      <c r="AM120" s="2800"/>
      <c r="AN120" s="2800"/>
      <c r="AO120" s="2804"/>
      <c r="AP120" s="2805">
        <v>0</v>
      </c>
      <c r="AQ120" s="2800">
        <v>0</v>
      </c>
      <c r="AR120" s="2800">
        <v>0</v>
      </c>
      <c r="AS120" s="2800">
        <v>0</v>
      </c>
      <c r="AT120" s="2800"/>
      <c r="AU120" s="2800"/>
      <c r="AV120" s="2801"/>
      <c r="AW120" s="2180">
        <v>28</v>
      </c>
      <c r="AX120" s="2796">
        <v>2401.84</v>
      </c>
      <c r="AY120" s="2796">
        <v>1250.6899999999998</v>
      </c>
      <c r="AZ120" s="2800">
        <v>1151.1500000000003</v>
      </c>
      <c r="BA120" s="2800"/>
      <c r="BB120" s="2800"/>
      <c r="BC120" s="2804"/>
      <c r="BD120" s="2805">
        <v>26</v>
      </c>
      <c r="BE120" s="2800">
        <v>2230.2800000000002</v>
      </c>
      <c r="BF120" s="2800">
        <v>1161.3200000000002</v>
      </c>
      <c r="BG120" s="2800">
        <v>1068.96</v>
      </c>
      <c r="BH120" s="2800"/>
      <c r="BI120" s="2800"/>
      <c r="BJ120" s="2801"/>
      <c r="BK120" s="2805">
        <v>17</v>
      </c>
      <c r="BL120" s="2800">
        <v>1458.2600000000002</v>
      </c>
      <c r="BM120" s="2800">
        <v>759.34999999999991</v>
      </c>
      <c r="BN120" s="2800">
        <v>698.91000000000031</v>
      </c>
      <c r="BO120" s="2800"/>
      <c r="BP120" s="2800"/>
      <c r="BQ120" s="2801"/>
      <c r="BR120" s="2805">
        <v>31</v>
      </c>
      <c r="BS120" s="2800">
        <v>2659.18</v>
      </c>
      <c r="BT120" s="2800">
        <v>1394.36</v>
      </c>
      <c r="BU120" s="2800">
        <v>1264.82</v>
      </c>
      <c r="BV120" s="2800">
        <v>40.800645161290319</v>
      </c>
      <c r="BW120" s="2800">
        <v>85.78</v>
      </c>
      <c r="BX120" s="2801"/>
      <c r="BY120" s="2805">
        <v>26</v>
      </c>
      <c r="BZ120" s="2800">
        <v>2230.2800000000002</v>
      </c>
      <c r="CA120" s="2800">
        <v>1192.98</v>
      </c>
      <c r="CB120" s="2800">
        <v>1037.3000000000002</v>
      </c>
      <c r="CC120" s="2800">
        <v>39.896153846153851</v>
      </c>
      <c r="CD120" s="2800">
        <v>85.78</v>
      </c>
      <c r="CE120" s="2801"/>
      <c r="CF120" s="2805">
        <v>43</v>
      </c>
      <c r="CG120" s="2800">
        <v>3688.54</v>
      </c>
      <c r="CH120" s="2800">
        <v>1973.02</v>
      </c>
      <c r="CI120" s="2800">
        <v>1715.52</v>
      </c>
      <c r="CJ120" s="2800">
        <v>39.895813953488371</v>
      </c>
      <c r="CK120" s="2800">
        <v>85.78</v>
      </c>
      <c r="CL120" s="2801"/>
      <c r="CM120" s="2849">
        <v>336</v>
      </c>
      <c r="CN120" s="2801">
        <v>28822.080000000002</v>
      </c>
      <c r="CO120" s="2801">
        <v>15101.77</v>
      </c>
      <c r="CP120" s="2801">
        <v>13720.309999999998</v>
      </c>
      <c r="CQ120" s="2801"/>
      <c r="CR120" s="2197"/>
      <c r="CS120" s="2197"/>
      <c r="CT120" s="2197"/>
      <c r="CU120" s="2197"/>
      <c r="CV120" s="2197"/>
    </row>
    <row r="121" spans="1:100">
      <c r="A121" s="2177" t="s">
        <v>528</v>
      </c>
      <c r="B121" s="2177" t="s">
        <v>390</v>
      </c>
      <c r="C121" s="2178" t="s">
        <v>529</v>
      </c>
      <c r="D121" s="2179" t="s">
        <v>530</v>
      </c>
      <c r="E121" s="2178"/>
      <c r="F121" s="2178"/>
      <c r="G121" s="2180">
        <v>6</v>
      </c>
      <c r="H121" s="2796">
        <v>514.68000000000006</v>
      </c>
      <c r="I121" s="2796">
        <v>18.12</v>
      </c>
      <c r="J121" s="2804">
        <v>496.56000000000006</v>
      </c>
      <c r="K121" s="2804"/>
      <c r="L121" s="2804"/>
      <c r="M121" s="2804"/>
      <c r="N121" s="2799">
        <v>11</v>
      </c>
      <c r="O121" s="2800">
        <v>943.58</v>
      </c>
      <c r="P121" s="2848">
        <v>33.31</v>
      </c>
      <c r="Q121" s="2801">
        <v>910.27</v>
      </c>
      <c r="R121" s="2801"/>
      <c r="S121" s="2801"/>
      <c r="T121" s="2801"/>
      <c r="U121" s="2849">
        <v>11</v>
      </c>
      <c r="V121" s="2802">
        <v>943.57999999999993</v>
      </c>
      <c r="W121" s="2803">
        <v>33.549999999999997</v>
      </c>
      <c r="X121" s="2804">
        <v>910.03</v>
      </c>
      <c r="Y121" s="2804"/>
      <c r="Z121" s="2804"/>
      <c r="AA121" s="2804"/>
      <c r="AB121" s="2805">
        <v>16</v>
      </c>
      <c r="AC121" s="2800">
        <v>1372.48</v>
      </c>
      <c r="AD121" s="2800">
        <v>48.79</v>
      </c>
      <c r="AE121" s="2800">
        <v>1323.69</v>
      </c>
      <c r="AF121" s="2800"/>
      <c r="AG121" s="2800"/>
      <c r="AH121" s="2801"/>
      <c r="AI121" s="2180">
        <v>6</v>
      </c>
      <c r="AJ121" s="2796">
        <v>514.67999999999995</v>
      </c>
      <c r="AK121" s="2796">
        <v>18.29</v>
      </c>
      <c r="AL121" s="2800">
        <v>496.38999999999993</v>
      </c>
      <c r="AM121" s="2800"/>
      <c r="AN121" s="2800"/>
      <c r="AO121" s="2804"/>
      <c r="AP121" s="2805">
        <v>14</v>
      </c>
      <c r="AQ121" s="2800">
        <v>1200.92</v>
      </c>
      <c r="AR121" s="2800">
        <v>43.07</v>
      </c>
      <c r="AS121" s="2800">
        <v>1157.8500000000001</v>
      </c>
      <c r="AT121" s="2800"/>
      <c r="AU121" s="2800"/>
      <c r="AV121" s="2801"/>
      <c r="AW121" s="2180">
        <v>12</v>
      </c>
      <c r="AX121" s="2796">
        <v>1029.3600000000001</v>
      </c>
      <c r="AY121" s="2796">
        <v>36.9</v>
      </c>
      <c r="AZ121" s="2800">
        <v>992.46000000000015</v>
      </c>
      <c r="BA121" s="2800"/>
      <c r="BB121" s="2800"/>
      <c r="BC121" s="2804"/>
      <c r="BD121" s="2805">
        <v>8</v>
      </c>
      <c r="BE121" s="2800">
        <v>686.24</v>
      </c>
      <c r="BF121" s="2800">
        <v>24.6</v>
      </c>
      <c r="BG121" s="2800">
        <v>661.64</v>
      </c>
      <c r="BH121" s="2800"/>
      <c r="BI121" s="2800"/>
      <c r="BJ121" s="2801"/>
      <c r="BK121" s="2805">
        <v>3</v>
      </c>
      <c r="BL121" s="2800">
        <v>257.33999999999997</v>
      </c>
      <c r="BM121" s="2800">
        <v>9.23</v>
      </c>
      <c r="BN121" s="2800">
        <v>248.10999999999999</v>
      </c>
      <c r="BO121" s="2800"/>
      <c r="BP121" s="2800"/>
      <c r="BQ121" s="2801"/>
      <c r="BR121" s="2805">
        <v>7</v>
      </c>
      <c r="BS121" s="2800">
        <v>600.46</v>
      </c>
      <c r="BT121" s="2800">
        <v>21.53</v>
      </c>
      <c r="BU121" s="2800">
        <v>578.93000000000006</v>
      </c>
      <c r="BV121" s="2800">
        <v>82.704285714285717</v>
      </c>
      <c r="BW121" s="2800">
        <v>85.78</v>
      </c>
      <c r="BX121" s="2801"/>
      <c r="BY121" s="2805">
        <v>7</v>
      </c>
      <c r="BZ121" s="2800">
        <v>600.46</v>
      </c>
      <c r="CA121" s="2800">
        <v>21.54</v>
      </c>
      <c r="CB121" s="2800">
        <v>578.92000000000007</v>
      </c>
      <c r="CC121" s="2800">
        <v>82.702857142857155</v>
      </c>
      <c r="CD121" s="2800">
        <v>85.78</v>
      </c>
      <c r="CE121" s="2801"/>
      <c r="CF121" s="2805">
        <v>17</v>
      </c>
      <c r="CG121" s="2800">
        <v>1458.26</v>
      </c>
      <c r="CH121" s="2800">
        <v>52.269999999999996</v>
      </c>
      <c r="CI121" s="2800">
        <v>1405.99</v>
      </c>
      <c r="CJ121" s="2800">
        <v>82.705294117647057</v>
      </c>
      <c r="CK121" s="2800">
        <v>85.78</v>
      </c>
      <c r="CL121" s="2801"/>
      <c r="CM121" s="2849">
        <v>118</v>
      </c>
      <c r="CN121" s="2801">
        <v>10122.040000000001</v>
      </c>
      <c r="CO121" s="2801">
        <v>361.2</v>
      </c>
      <c r="CP121" s="2801">
        <v>9760.84</v>
      </c>
      <c r="CQ121" s="2801"/>
      <c r="CR121" s="2197"/>
      <c r="CS121" s="2197"/>
      <c r="CT121" s="2197"/>
      <c r="CU121" s="2197"/>
      <c r="CV121" s="2197"/>
    </row>
    <row r="122" spans="1:100">
      <c r="A122" s="2177" t="s">
        <v>531</v>
      </c>
      <c r="B122" s="2177" t="s">
        <v>390</v>
      </c>
      <c r="C122" s="2178" t="s">
        <v>532</v>
      </c>
      <c r="D122" s="2179" t="s">
        <v>533</v>
      </c>
      <c r="E122" s="2178"/>
      <c r="F122" s="2178"/>
      <c r="G122" s="2180">
        <v>14</v>
      </c>
      <c r="H122" s="2796">
        <v>1200.92</v>
      </c>
      <c r="I122" s="2796">
        <v>592.75</v>
      </c>
      <c r="J122" s="2804">
        <v>608.17000000000007</v>
      </c>
      <c r="K122" s="2804"/>
      <c r="L122" s="2804"/>
      <c r="M122" s="2804"/>
      <c r="N122" s="2799">
        <v>16</v>
      </c>
      <c r="O122" s="2800">
        <v>1372.48</v>
      </c>
      <c r="P122" s="2848">
        <v>677.41000000000008</v>
      </c>
      <c r="Q122" s="2801">
        <v>695.06999999999994</v>
      </c>
      <c r="R122" s="2801"/>
      <c r="S122" s="2801"/>
      <c r="T122" s="2801"/>
      <c r="U122" s="2849">
        <v>12</v>
      </c>
      <c r="V122" s="2802">
        <v>1029.3599999999999</v>
      </c>
      <c r="W122" s="2803">
        <v>508.08000000000004</v>
      </c>
      <c r="X122" s="2804">
        <v>521.27999999999986</v>
      </c>
      <c r="Y122" s="2804"/>
      <c r="Z122" s="2804"/>
      <c r="AA122" s="2804"/>
      <c r="AB122" s="2805">
        <v>13</v>
      </c>
      <c r="AC122" s="2800">
        <v>1115.1399999999999</v>
      </c>
      <c r="AD122" s="2800">
        <v>550.38</v>
      </c>
      <c r="AE122" s="2800">
        <v>564.75999999999988</v>
      </c>
      <c r="AF122" s="2800"/>
      <c r="AG122" s="2800"/>
      <c r="AH122" s="2801"/>
      <c r="AI122" s="2180">
        <v>13</v>
      </c>
      <c r="AJ122" s="2796">
        <v>1115.1399999999999</v>
      </c>
      <c r="AK122" s="2796">
        <v>550.34</v>
      </c>
      <c r="AL122" s="2800">
        <v>564.79999999999984</v>
      </c>
      <c r="AM122" s="2800"/>
      <c r="AN122" s="2800"/>
      <c r="AO122" s="2804"/>
      <c r="AP122" s="2805">
        <v>24</v>
      </c>
      <c r="AQ122" s="2800">
        <v>2058.7200000000003</v>
      </c>
      <c r="AR122" s="2800">
        <v>1015.75</v>
      </c>
      <c r="AS122" s="2800">
        <v>1042.9700000000003</v>
      </c>
      <c r="AT122" s="2800"/>
      <c r="AU122" s="2800"/>
      <c r="AV122" s="2801"/>
      <c r="AW122" s="2180">
        <v>2</v>
      </c>
      <c r="AX122" s="2796">
        <v>171.56</v>
      </c>
      <c r="AY122" s="2796">
        <v>84.64</v>
      </c>
      <c r="AZ122" s="2800">
        <v>86.92</v>
      </c>
      <c r="BA122" s="2800"/>
      <c r="BB122" s="2800"/>
      <c r="BC122" s="2804"/>
      <c r="BD122" s="2805">
        <v>3</v>
      </c>
      <c r="BE122" s="2800">
        <v>257.33999999999997</v>
      </c>
      <c r="BF122" s="2800">
        <v>126.97</v>
      </c>
      <c r="BG122" s="2800">
        <v>130.36999999999998</v>
      </c>
      <c r="BH122" s="2800"/>
      <c r="BI122" s="2800"/>
      <c r="BJ122" s="2801"/>
      <c r="BK122" s="2805">
        <v>9</v>
      </c>
      <c r="BL122" s="2800">
        <v>772.02</v>
      </c>
      <c r="BM122" s="2800">
        <v>380.93</v>
      </c>
      <c r="BN122" s="2800">
        <v>391.09</v>
      </c>
      <c r="BO122" s="2800"/>
      <c r="BP122" s="2800"/>
      <c r="BQ122" s="2801"/>
      <c r="BR122" s="2805">
        <v>4</v>
      </c>
      <c r="BS122" s="2800">
        <v>343.12</v>
      </c>
      <c r="BT122" s="2800">
        <v>169.32</v>
      </c>
      <c r="BU122" s="2800">
        <v>173.8</v>
      </c>
      <c r="BV122" s="2800">
        <v>43.45</v>
      </c>
      <c r="BW122" s="2800">
        <v>85.78</v>
      </c>
      <c r="BX122" s="2801"/>
      <c r="BY122" s="2805">
        <v>9</v>
      </c>
      <c r="BZ122" s="2800">
        <v>772.02</v>
      </c>
      <c r="CA122" s="2800">
        <v>380.96</v>
      </c>
      <c r="CB122" s="2800">
        <v>391.06</v>
      </c>
      <c r="CC122" s="2800">
        <v>43.451111111111111</v>
      </c>
      <c r="CD122" s="2800">
        <v>85.78</v>
      </c>
      <c r="CE122" s="2801"/>
      <c r="CF122" s="2805">
        <v>10</v>
      </c>
      <c r="CG122" s="2800">
        <v>857.8</v>
      </c>
      <c r="CH122" s="2800">
        <v>423.27000000000004</v>
      </c>
      <c r="CI122" s="2800">
        <v>434.52999999999992</v>
      </c>
      <c r="CJ122" s="2800">
        <v>43.452999999999989</v>
      </c>
      <c r="CK122" s="2800">
        <v>85.78</v>
      </c>
      <c r="CL122" s="2801"/>
      <c r="CM122" s="2849">
        <v>129</v>
      </c>
      <c r="CN122" s="2801">
        <v>11065.62</v>
      </c>
      <c r="CO122" s="2801">
        <v>5460.8000000000011</v>
      </c>
      <c r="CP122" s="2801">
        <v>5604.8200000000006</v>
      </c>
      <c r="CQ122" s="2801"/>
      <c r="CR122" s="2197"/>
      <c r="CS122" s="2197"/>
      <c r="CT122" s="2197"/>
      <c r="CU122" s="2197"/>
      <c r="CV122" s="2197"/>
    </row>
    <row r="123" spans="1:100">
      <c r="A123" s="2177" t="s">
        <v>534</v>
      </c>
      <c r="B123" s="2177" t="s">
        <v>390</v>
      </c>
      <c r="C123" s="2178" t="s">
        <v>535</v>
      </c>
      <c r="D123" s="2179" t="s">
        <v>536</v>
      </c>
      <c r="E123" s="2178"/>
      <c r="F123" s="2178"/>
      <c r="G123" s="2180">
        <v>1</v>
      </c>
      <c r="H123" s="2796">
        <v>85.78</v>
      </c>
      <c r="I123" s="2796">
        <v>41.75</v>
      </c>
      <c r="J123" s="2804">
        <v>44.03</v>
      </c>
      <c r="K123" s="2804"/>
      <c r="L123" s="2804"/>
      <c r="M123" s="2804"/>
      <c r="N123" s="2799">
        <v>4</v>
      </c>
      <c r="O123" s="2800">
        <v>343.12</v>
      </c>
      <c r="P123" s="2848">
        <v>167</v>
      </c>
      <c r="Q123" s="2801">
        <v>176.12</v>
      </c>
      <c r="R123" s="2801"/>
      <c r="S123" s="2801"/>
      <c r="T123" s="2801"/>
      <c r="U123" s="2849">
        <v>1</v>
      </c>
      <c r="V123" s="2802">
        <v>85.78</v>
      </c>
      <c r="W123" s="2803">
        <v>41.75</v>
      </c>
      <c r="X123" s="2804">
        <v>44.03</v>
      </c>
      <c r="Y123" s="2804"/>
      <c r="Z123" s="2804"/>
      <c r="AA123" s="2804"/>
      <c r="AB123" s="2805">
        <v>3</v>
      </c>
      <c r="AC123" s="2800">
        <v>257.33999999999997</v>
      </c>
      <c r="AD123" s="2800">
        <v>125.25</v>
      </c>
      <c r="AE123" s="2800">
        <v>132.08999999999997</v>
      </c>
      <c r="AF123" s="2800"/>
      <c r="AG123" s="2800"/>
      <c r="AH123" s="2801"/>
      <c r="AI123" s="2180">
        <v>10</v>
      </c>
      <c r="AJ123" s="2796">
        <v>857.8</v>
      </c>
      <c r="AK123" s="2796">
        <v>417.54999999999995</v>
      </c>
      <c r="AL123" s="2800">
        <v>440.25</v>
      </c>
      <c r="AM123" s="2800"/>
      <c r="AN123" s="2800"/>
      <c r="AO123" s="2804"/>
      <c r="AP123" s="2805">
        <v>20</v>
      </c>
      <c r="AQ123" s="2800">
        <v>1715.6</v>
      </c>
      <c r="AR123" s="2800">
        <v>835.1</v>
      </c>
      <c r="AS123" s="2800">
        <v>880.49999999999989</v>
      </c>
      <c r="AT123" s="2800"/>
      <c r="AU123" s="2800"/>
      <c r="AV123" s="2801"/>
      <c r="AW123" s="2180">
        <v>0</v>
      </c>
      <c r="AX123" s="2796">
        <v>0</v>
      </c>
      <c r="AY123" s="2796">
        <v>0</v>
      </c>
      <c r="AZ123" s="2800">
        <v>0</v>
      </c>
      <c r="BA123" s="2800"/>
      <c r="BB123" s="2800"/>
      <c r="BC123" s="2804"/>
      <c r="BD123" s="2805">
        <v>1</v>
      </c>
      <c r="BE123" s="2800">
        <v>85.78</v>
      </c>
      <c r="BF123" s="2800">
        <v>41.75</v>
      </c>
      <c r="BG123" s="2800">
        <v>44.03</v>
      </c>
      <c r="BH123" s="2800"/>
      <c r="BI123" s="2800"/>
      <c r="BJ123" s="2801"/>
      <c r="BK123" s="2805">
        <v>3</v>
      </c>
      <c r="BL123" s="2800">
        <v>257.34000000000003</v>
      </c>
      <c r="BM123" s="2800">
        <v>125.27000000000001</v>
      </c>
      <c r="BN123" s="2800">
        <v>132.07000000000002</v>
      </c>
      <c r="BO123" s="2800"/>
      <c r="BP123" s="2800"/>
      <c r="BQ123" s="2801"/>
      <c r="BR123" s="2805">
        <v>4</v>
      </c>
      <c r="BS123" s="2800">
        <v>343.12</v>
      </c>
      <c r="BT123" s="2800">
        <v>166.85</v>
      </c>
      <c r="BU123" s="2800">
        <v>176.27</v>
      </c>
      <c r="BV123" s="2800">
        <v>44.067500000000003</v>
      </c>
      <c r="BW123" s="2800">
        <v>85.78</v>
      </c>
      <c r="BX123" s="2801"/>
      <c r="BY123" s="2805">
        <v>3</v>
      </c>
      <c r="BZ123" s="2800">
        <v>257.33999999999997</v>
      </c>
      <c r="CA123" s="2800">
        <v>125.14</v>
      </c>
      <c r="CB123" s="2800">
        <v>132.19999999999999</v>
      </c>
      <c r="CC123" s="2800">
        <v>44.066666666666663</v>
      </c>
      <c r="CD123" s="2800">
        <v>85.779999999999987</v>
      </c>
      <c r="CE123" s="2801"/>
      <c r="CF123" s="2805">
        <v>17</v>
      </c>
      <c r="CG123" s="2800">
        <v>1458.2600000000002</v>
      </c>
      <c r="CH123" s="2800">
        <v>709.11</v>
      </c>
      <c r="CI123" s="2800">
        <v>749.1500000000002</v>
      </c>
      <c r="CJ123" s="2800">
        <v>44.067647058823539</v>
      </c>
      <c r="CK123" s="2800">
        <v>85.780000000000015</v>
      </c>
      <c r="CL123" s="2801"/>
      <c r="CM123" s="2849">
        <v>67</v>
      </c>
      <c r="CN123" s="2801">
        <v>5747.26</v>
      </c>
      <c r="CO123" s="2801">
        <v>2796.52</v>
      </c>
      <c r="CP123" s="2801">
        <v>2950.74</v>
      </c>
      <c r="CQ123" s="2801"/>
      <c r="CR123" s="2197"/>
      <c r="CS123" s="2197"/>
      <c r="CT123" s="2197"/>
      <c r="CU123" s="2197"/>
      <c r="CV123" s="2197"/>
    </row>
    <row r="124" spans="1:100">
      <c r="A124" s="2177" t="s">
        <v>493</v>
      </c>
      <c r="B124" s="2177" t="s">
        <v>390</v>
      </c>
      <c r="C124" s="2178" t="s">
        <v>537</v>
      </c>
      <c r="D124" s="2179" t="s">
        <v>538</v>
      </c>
      <c r="E124" s="2178"/>
      <c r="F124" s="2178"/>
      <c r="G124" s="2180">
        <v>3</v>
      </c>
      <c r="H124" s="2796">
        <v>257.34000000000003</v>
      </c>
      <c r="I124" s="2796">
        <v>116.28</v>
      </c>
      <c r="J124" s="2804">
        <v>141.06000000000003</v>
      </c>
      <c r="K124" s="2804"/>
      <c r="L124" s="2804"/>
      <c r="M124" s="2804"/>
      <c r="N124" s="2799">
        <v>4</v>
      </c>
      <c r="O124" s="2800">
        <v>343.12</v>
      </c>
      <c r="P124" s="2848">
        <v>155.04</v>
      </c>
      <c r="Q124" s="2801">
        <v>188.08</v>
      </c>
      <c r="R124" s="2801"/>
      <c r="S124" s="2801"/>
      <c r="T124" s="2801"/>
      <c r="U124" s="2849">
        <v>3</v>
      </c>
      <c r="V124" s="2802">
        <v>257.34000000000003</v>
      </c>
      <c r="W124" s="2803">
        <v>116.28</v>
      </c>
      <c r="X124" s="2804">
        <v>141.06000000000003</v>
      </c>
      <c r="Y124" s="2804"/>
      <c r="Z124" s="2804"/>
      <c r="AA124" s="2804"/>
      <c r="AB124" s="2805">
        <v>3</v>
      </c>
      <c r="AC124" s="2800">
        <v>257.33999999999997</v>
      </c>
      <c r="AD124" s="2800">
        <v>115.33</v>
      </c>
      <c r="AE124" s="2800">
        <v>142.01</v>
      </c>
      <c r="AF124" s="2800"/>
      <c r="AG124" s="2800"/>
      <c r="AH124" s="2801"/>
      <c r="AI124" s="2180">
        <v>7</v>
      </c>
      <c r="AJ124" s="2796">
        <v>600.45999999999992</v>
      </c>
      <c r="AK124" s="2796">
        <v>269.10000000000002</v>
      </c>
      <c r="AL124" s="2800">
        <v>331.3599999999999</v>
      </c>
      <c r="AM124" s="2800"/>
      <c r="AN124" s="2800"/>
      <c r="AO124" s="2804"/>
      <c r="AP124" s="2805">
        <v>22</v>
      </c>
      <c r="AQ124" s="2800">
        <v>1887.16</v>
      </c>
      <c r="AR124" s="2800">
        <v>845.74</v>
      </c>
      <c r="AS124" s="2800">
        <v>1041.42</v>
      </c>
      <c r="AT124" s="2800"/>
      <c r="AU124" s="2800"/>
      <c r="AV124" s="2801"/>
      <c r="AW124" s="2180">
        <v>5</v>
      </c>
      <c r="AX124" s="2796">
        <v>428.9</v>
      </c>
      <c r="AY124" s="2796">
        <v>192.2</v>
      </c>
      <c r="AZ124" s="2800">
        <v>236.7</v>
      </c>
      <c r="BA124" s="2800"/>
      <c r="BB124" s="2800"/>
      <c r="BC124" s="2804"/>
      <c r="BD124" s="2805">
        <v>5</v>
      </c>
      <c r="BE124" s="2800">
        <v>428.9</v>
      </c>
      <c r="BF124" s="2800">
        <v>192.2</v>
      </c>
      <c r="BG124" s="2800">
        <v>236.7</v>
      </c>
      <c r="BH124" s="2800"/>
      <c r="BI124" s="2800"/>
      <c r="BJ124" s="2801"/>
      <c r="BK124" s="2805">
        <v>6</v>
      </c>
      <c r="BL124" s="2800">
        <v>514.68000000000006</v>
      </c>
      <c r="BM124" s="2800">
        <v>230.67000000000002</v>
      </c>
      <c r="BN124" s="2800">
        <v>284.01000000000005</v>
      </c>
      <c r="BO124" s="2800"/>
      <c r="BP124" s="2800"/>
      <c r="BQ124" s="2801"/>
      <c r="BR124" s="2805">
        <v>4</v>
      </c>
      <c r="BS124" s="2800">
        <v>343.12</v>
      </c>
      <c r="BT124" s="2800">
        <v>137.32</v>
      </c>
      <c r="BU124" s="2800">
        <v>205.8</v>
      </c>
      <c r="BV124" s="2800">
        <v>51.45</v>
      </c>
      <c r="BW124" s="2800">
        <v>85.78</v>
      </c>
      <c r="BX124" s="2801"/>
      <c r="BY124" s="2805">
        <v>7</v>
      </c>
      <c r="BZ124" s="2800">
        <v>600.46</v>
      </c>
      <c r="CA124" s="2800">
        <v>240.31</v>
      </c>
      <c r="CB124" s="2800">
        <v>360.15000000000003</v>
      </c>
      <c r="CC124" s="2800">
        <v>51.45</v>
      </c>
      <c r="CD124" s="2800">
        <v>85.78</v>
      </c>
      <c r="CE124" s="2801"/>
      <c r="CF124" s="2805">
        <v>9</v>
      </c>
      <c r="CG124" s="2800">
        <v>772.02</v>
      </c>
      <c r="CH124" s="2800">
        <v>307.56</v>
      </c>
      <c r="CI124" s="2800">
        <v>464.46</v>
      </c>
      <c r="CJ124" s="2800">
        <v>51.606666666666662</v>
      </c>
      <c r="CK124" s="2800">
        <v>85.78</v>
      </c>
      <c r="CL124" s="2801"/>
      <c r="CM124" s="2849">
        <v>78</v>
      </c>
      <c r="CN124" s="2801">
        <v>6690.84</v>
      </c>
      <c r="CO124" s="2801">
        <v>2918.03</v>
      </c>
      <c r="CP124" s="2801">
        <v>3772.8100000000004</v>
      </c>
      <c r="CQ124" s="2801"/>
      <c r="CR124" s="2197"/>
      <c r="CS124" s="2197"/>
      <c r="CT124" s="2197"/>
      <c r="CU124" s="2197"/>
      <c r="CV124" s="2197"/>
    </row>
    <row r="125" spans="1:100">
      <c r="A125" s="2177" t="s">
        <v>495</v>
      </c>
      <c r="B125" s="2177" t="s">
        <v>390</v>
      </c>
      <c r="C125" s="2178" t="s">
        <v>539</v>
      </c>
      <c r="D125" s="2179" t="s">
        <v>540</v>
      </c>
      <c r="E125" s="2178"/>
      <c r="F125" s="2178"/>
      <c r="G125" s="2180">
        <v>15</v>
      </c>
      <c r="H125" s="2796">
        <v>1286.7</v>
      </c>
      <c r="I125" s="2796">
        <v>567.63</v>
      </c>
      <c r="J125" s="2804">
        <v>719.07</v>
      </c>
      <c r="K125" s="2804"/>
      <c r="L125" s="2804"/>
      <c r="M125" s="2804"/>
      <c r="N125" s="2799">
        <v>18</v>
      </c>
      <c r="O125" s="2800">
        <v>1544.04</v>
      </c>
      <c r="P125" s="2848">
        <v>681.17</v>
      </c>
      <c r="Q125" s="2801">
        <v>862.87</v>
      </c>
      <c r="R125" s="2801"/>
      <c r="S125" s="2801"/>
      <c r="T125" s="2801"/>
      <c r="U125" s="2849">
        <v>18</v>
      </c>
      <c r="V125" s="2802">
        <v>1544.04</v>
      </c>
      <c r="W125" s="2803">
        <v>681.16</v>
      </c>
      <c r="X125" s="2804">
        <v>862.88</v>
      </c>
      <c r="Y125" s="2804"/>
      <c r="Z125" s="2804"/>
      <c r="AA125" s="2804"/>
      <c r="AB125" s="2805">
        <v>16</v>
      </c>
      <c r="AC125" s="2800">
        <v>1372.48</v>
      </c>
      <c r="AD125" s="2800">
        <v>605.51</v>
      </c>
      <c r="AE125" s="2800">
        <v>766.97</v>
      </c>
      <c r="AF125" s="2800"/>
      <c r="AG125" s="2800"/>
      <c r="AH125" s="2801"/>
      <c r="AI125" s="2180">
        <v>9</v>
      </c>
      <c r="AJ125" s="2796">
        <v>772.02</v>
      </c>
      <c r="AK125" s="2796">
        <v>340.61</v>
      </c>
      <c r="AL125" s="2800">
        <v>431.40999999999997</v>
      </c>
      <c r="AM125" s="2800"/>
      <c r="AN125" s="2800"/>
      <c r="AO125" s="2804"/>
      <c r="AP125" s="2805">
        <v>25</v>
      </c>
      <c r="AQ125" s="2800">
        <v>2144.5</v>
      </c>
      <c r="AR125" s="2800">
        <v>946.07</v>
      </c>
      <c r="AS125" s="2800">
        <v>1198.4299999999998</v>
      </c>
      <c r="AT125" s="2800"/>
      <c r="AU125" s="2800"/>
      <c r="AV125" s="2801"/>
      <c r="AW125" s="2180">
        <v>11</v>
      </c>
      <c r="AX125" s="2796">
        <v>943.57999999999993</v>
      </c>
      <c r="AY125" s="2796">
        <v>416.29</v>
      </c>
      <c r="AZ125" s="2800">
        <v>527.29</v>
      </c>
      <c r="BA125" s="2800"/>
      <c r="BB125" s="2800"/>
      <c r="BC125" s="2804"/>
      <c r="BD125" s="2805">
        <v>6</v>
      </c>
      <c r="BE125" s="2800">
        <v>561.39</v>
      </c>
      <c r="BF125" s="2800">
        <v>417.57000000000005</v>
      </c>
      <c r="BG125" s="2800">
        <v>143.81999999999994</v>
      </c>
      <c r="BH125" s="2800"/>
      <c r="BI125" s="2800"/>
      <c r="BJ125" s="2801"/>
      <c r="BK125" s="2805">
        <v>14</v>
      </c>
      <c r="BL125" s="2800">
        <v>1200.9199999999998</v>
      </c>
      <c r="BM125" s="2800">
        <v>529.79999999999995</v>
      </c>
      <c r="BN125" s="2800">
        <v>671.11999999999989</v>
      </c>
      <c r="BO125" s="2800"/>
      <c r="BP125" s="2800"/>
      <c r="BQ125" s="2801"/>
      <c r="BR125" s="2805">
        <v>15</v>
      </c>
      <c r="BS125" s="2800">
        <v>1286.6999999999998</v>
      </c>
      <c r="BT125" s="2800">
        <v>567.66999999999996</v>
      </c>
      <c r="BU125" s="2800">
        <v>719.02999999999986</v>
      </c>
      <c r="BV125" s="2800">
        <v>47.935333333333325</v>
      </c>
      <c r="BW125" s="2800">
        <v>85.779999999999987</v>
      </c>
      <c r="BX125" s="2801"/>
      <c r="BY125" s="2805">
        <v>10</v>
      </c>
      <c r="BZ125" s="2800">
        <v>857.8</v>
      </c>
      <c r="CA125" s="2800">
        <v>378.45</v>
      </c>
      <c r="CB125" s="2800">
        <v>479.34999999999997</v>
      </c>
      <c r="CC125" s="2800">
        <v>47.934999999999995</v>
      </c>
      <c r="CD125" s="2800">
        <v>85.78</v>
      </c>
      <c r="CE125" s="2801"/>
      <c r="CF125" s="2805">
        <v>0</v>
      </c>
      <c r="CG125" s="2800">
        <v>0</v>
      </c>
      <c r="CH125" s="2800">
        <v>0</v>
      </c>
      <c r="CI125" s="2800">
        <v>0</v>
      </c>
      <c r="CJ125" s="2800">
        <v>0</v>
      </c>
      <c r="CK125" s="2800">
        <v>0</v>
      </c>
      <c r="CL125" s="2801"/>
      <c r="CM125" s="2849">
        <v>157</v>
      </c>
      <c r="CN125" s="2801">
        <v>13514.169999999998</v>
      </c>
      <c r="CO125" s="2801">
        <v>6131.93</v>
      </c>
      <c r="CP125" s="2801">
        <v>7382.2399999999989</v>
      </c>
      <c r="CQ125" s="2801"/>
      <c r="CR125" s="2197"/>
      <c r="CS125" s="2197"/>
      <c r="CT125" s="2197"/>
      <c r="CU125" s="2197"/>
      <c r="CV125" s="2197"/>
    </row>
    <row r="126" spans="1:100">
      <c r="A126" s="2177" t="s">
        <v>497</v>
      </c>
      <c r="B126" s="2177" t="s">
        <v>390</v>
      </c>
      <c r="C126" s="2178" t="s">
        <v>541</v>
      </c>
      <c r="D126" s="2179" t="s">
        <v>542</v>
      </c>
      <c r="E126" s="2178"/>
      <c r="F126" s="2178"/>
      <c r="G126" s="2180">
        <v>0</v>
      </c>
      <c r="H126" s="2796">
        <v>0</v>
      </c>
      <c r="I126" s="2796">
        <v>0</v>
      </c>
      <c r="J126" s="2804">
        <v>0</v>
      </c>
      <c r="K126" s="2804"/>
      <c r="L126" s="2804"/>
      <c r="M126" s="2804"/>
      <c r="N126" s="2799">
        <v>0</v>
      </c>
      <c r="O126" s="2800">
        <v>0</v>
      </c>
      <c r="P126" s="2848">
        <v>0</v>
      </c>
      <c r="Q126" s="2801">
        <v>0</v>
      </c>
      <c r="R126" s="2801"/>
      <c r="S126" s="2801"/>
      <c r="T126" s="2801"/>
      <c r="U126" s="2849">
        <v>0</v>
      </c>
      <c r="V126" s="2802">
        <v>0</v>
      </c>
      <c r="W126" s="2803">
        <v>0</v>
      </c>
      <c r="X126" s="2804">
        <v>0</v>
      </c>
      <c r="Y126" s="2804"/>
      <c r="Z126" s="2804"/>
      <c r="AA126" s="2804"/>
      <c r="AB126" s="2805">
        <v>1</v>
      </c>
      <c r="AC126" s="2800">
        <v>85.78</v>
      </c>
      <c r="AD126" s="2800">
        <v>52.63</v>
      </c>
      <c r="AE126" s="2800">
        <v>33.15</v>
      </c>
      <c r="AF126" s="2800"/>
      <c r="AG126" s="2800"/>
      <c r="AH126" s="2801"/>
      <c r="AI126" s="2180">
        <v>0</v>
      </c>
      <c r="AJ126" s="2796">
        <v>0</v>
      </c>
      <c r="AK126" s="2796">
        <v>0</v>
      </c>
      <c r="AL126" s="2800">
        <v>0</v>
      </c>
      <c r="AM126" s="2800"/>
      <c r="AN126" s="2800"/>
      <c r="AO126" s="2804"/>
      <c r="AP126" s="2805">
        <v>0</v>
      </c>
      <c r="AQ126" s="2800">
        <v>0</v>
      </c>
      <c r="AR126" s="2800">
        <v>0</v>
      </c>
      <c r="AS126" s="2800">
        <v>0</v>
      </c>
      <c r="AT126" s="2800"/>
      <c r="AU126" s="2800"/>
      <c r="AV126" s="2801"/>
      <c r="AW126" s="2180">
        <v>0</v>
      </c>
      <c r="AX126" s="2796">
        <v>0</v>
      </c>
      <c r="AY126" s="2796">
        <v>0</v>
      </c>
      <c r="AZ126" s="2800">
        <v>0</v>
      </c>
      <c r="BA126" s="2800"/>
      <c r="BB126" s="2800"/>
      <c r="BC126" s="2804"/>
      <c r="BD126" s="2805">
        <v>0</v>
      </c>
      <c r="BE126" s="2800">
        <v>0</v>
      </c>
      <c r="BF126" s="2800">
        <v>0</v>
      </c>
      <c r="BG126" s="2800">
        <v>0</v>
      </c>
      <c r="BH126" s="2800"/>
      <c r="BI126" s="2800"/>
      <c r="BJ126" s="2801"/>
      <c r="BK126" s="2805">
        <v>0</v>
      </c>
      <c r="BL126" s="2800">
        <v>0</v>
      </c>
      <c r="BM126" s="2800">
        <v>0</v>
      </c>
      <c r="BN126" s="2800">
        <v>0</v>
      </c>
      <c r="BO126" s="2800"/>
      <c r="BP126" s="2800"/>
      <c r="BQ126" s="2801"/>
      <c r="BR126" s="2805">
        <v>0</v>
      </c>
      <c r="BS126" s="2800">
        <v>0</v>
      </c>
      <c r="BT126" s="2800">
        <v>0</v>
      </c>
      <c r="BU126" s="2800">
        <v>0</v>
      </c>
      <c r="BV126" s="2800">
        <v>0</v>
      </c>
      <c r="BW126" s="2800">
        <v>0</v>
      </c>
      <c r="BX126" s="2801"/>
      <c r="BY126" s="2805">
        <v>0</v>
      </c>
      <c r="BZ126" s="2800">
        <v>0</v>
      </c>
      <c r="CA126" s="2800">
        <v>0</v>
      </c>
      <c r="CB126" s="2800">
        <v>0</v>
      </c>
      <c r="CC126" s="2800">
        <v>0</v>
      </c>
      <c r="CD126" s="2800">
        <v>0</v>
      </c>
      <c r="CE126" s="2801"/>
      <c r="CF126" s="2805">
        <v>0</v>
      </c>
      <c r="CG126" s="2800">
        <v>0</v>
      </c>
      <c r="CH126" s="2800">
        <v>0</v>
      </c>
      <c r="CI126" s="2800">
        <v>0</v>
      </c>
      <c r="CJ126" s="2800">
        <v>0</v>
      </c>
      <c r="CK126" s="2800">
        <v>0</v>
      </c>
      <c r="CL126" s="2801"/>
      <c r="CM126" s="2849">
        <v>1</v>
      </c>
      <c r="CN126" s="2801">
        <v>85.78</v>
      </c>
      <c r="CO126" s="2801">
        <v>52.63</v>
      </c>
      <c r="CP126" s="2801">
        <v>33.15</v>
      </c>
      <c r="CQ126" s="2801"/>
      <c r="CR126" s="2197"/>
      <c r="CS126" s="2197"/>
      <c r="CT126" s="2197"/>
      <c r="CU126" s="2197"/>
      <c r="CV126" s="2197"/>
    </row>
    <row r="127" spans="1:100">
      <c r="A127" s="2177" t="s">
        <v>543</v>
      </c>
      <c r="B127" s="2177" t="s">
        <v>390</v>
      </c>
      <c r="C127" s="2178" t="s">
        <v>544</v>
      </c>
      <c r="D127" s="2179" t="s">
        <v>545</v>
      </c>
      <c r="E127" s="2178"/>
      <c r="F127" s="2178"/>
      <c r="G127" s="2180">
        <v>5</v>
      </c>
      <c r="H127" s="2796">
        <v>428.9</v>
      </c>
      <c r="I127" s="2796">
        <v>263.51</v>
      </c>
      <c r="J127" s="2804">
        <v>165.39</v>
      </c>
      <c r="K127" s="2804"/>
      <c r="L127" s="2804"/>
      <c r="M127" s="2804"/>
      <c r="N127" s="2799">
        <v>9</v>
      </c>
      <c r="O127" s="2800">
        <v>772.02</v>
      </c>
      <c r="P127" s="2848">
        <v>474.32</v>
      </c>
      <c r="Q127" s="2801">
        <v>297.7</v>
      </c>
      <c r="R127" s="2801"/>
      <c r="S127" s="2801"/>
      <c r="T127" s="2801"/>
      <c r="U127" s="2849">
        <v>4</v>
      </c>
      <c r="V127" s="2802">
        <v>343.12</v>
      </c>
      <c r="W127" s="2803">
        <v>210.82</v>
      </c>
      <c r="X127" s="2804">
        <v>132.30000000000001</v>
      </c>
      <c r="Y127" s="2804"/>
      <c r="Z127" s="2804"/>
      <c r="AA127" s="2804"/>
      <c r="AB127" s="2805">
        <v>5</v>
      </c>
      <c r="AC127" s="2800">
        <v>428.9</v>
      </c>
      <c r="AD127" s="2800">
        <v>311.11</v>
      </c>
      <c r="AE127" s="2800">
        <v>117.78999999999996</v>
      </c>
      <c r="AF127" s="2800"/>
      <c r="AG127" s="2800"/>
      <c r="AH127" s="2801"/>
      <c r="AI127" s="2180">
        <v>4</v>
      </c>
      <c r="AJ127" s="2796">
        <v>343.12</v>
      </c>
      <c r="AK127" s="2796">
        <v>248.89999999999998</v>
      </c>
      <c r="AL127" s="2800">
        <v>94.220000000000027</v>
      </c>
      <c r="AM127" s="2800"/>
      <c r="AN127" s="2800"/>
      <c r="AO127" s="2804"/>
      <c r="AP127" s="2805">
        <v>16</v>
      </c>
      <c r="AQ127" s="2800">
        <v>1372.48</v>
      </c>
      <c r="AR127" s="2800">
        <v>1353.9699999999998</v>
      </c>
      <c r="AS127" s="2800">
        <v>18.510000000000218</v>
      </c>
      <c r="AT127" s="2800"/>
      <c r="AU127" s="2800"/>
      <c r="AV127" s="2801"/>
      <c r="AW127" s="2180">
        <v>7</v>
      </c>
      <c r="AX127" s="2796">
        <v>600.46</v>
      </c>
      <c r="AY127" s="2796">
        <v>592.35</v>
      </c>
      <c r="AZ127" s="2800">
        <v>8.1100000000000136</v>
      </c>
      <c r="BA127" s="2800"/>
      <c r="BB127" s="2800"/>
      <c r="BC127" s="2804"/>
      <c r="BD127" s="2805">
        <v>9</v>
      </c>
      <c r="BE127" s="2800">
        <v>772.02</v>
      </c>
      <c r="BF127" s="2800">
        <v>761.61</v>
      </c>
      <c r="BG127" s="2800">
        <v>10.409999999999968</v>
      </c>
      <c r="BH127" s="2800"/>
      <c r="BI127" s="2800"/>
      <c r="BJ127" s="2801"/>
      <c r="BK127" s="2805">
        <v>4</v>
      </c>
      <c r="BL127" s="2800">
        <v>343.12</v>
      </c>
      <c r="BM127" s="2800">
        <v>338.5</v>
      </c>
      <c r="BN127" s="2800">
        <v>4.6200000000000045</v>
      </c>
      <c r="BO127" s="2800"/>
      <c r="BP127" s="2800"/>
      <c r="BQ127" s="2801"/>
      <c r="BR127" s="2805">
        <v>9</v>
      </c>
      <c r="BS127" s="2800">
        <v>772.02</v>
      </c>
      <c r="BT127" s="2800">
        <v>745.04</v>
      </c>
      <c r="BU127" s="2800">
        <v>26.980000000000018</v>
      </c>
      <c r="BV127" s="2800">
        <v>2.9977777777777797</v>
      </c>
      <c r="BW127" s="2800">
        <v>85.78</v>
      </c>
      <c r="BX127" s="2801"/>
      <c r="BY127" s="2805">
        <v>11</v>
      </c>
      <c r="BZ127" s="2800">
        <v>943.57999999999993</v>
      </c>
      <c r="CA127" s="2800">
        <v>910.63</v>
      </c>
      <c r="CB127" s="2800">
        <v>32.949999999999932</v>
      </c>
      <c r="CC127" s="2800">
        <v>2.9954545454545394</v>
      </c>
      <c r="CD127" s="2800">
        <v>85.779999999999987</v>
      </c>
      <c r="CE127" s="2801"/>
      <c r="CF127" s="2805">
        <v>9</v>
      </c>
      <c r="CG127" s="2800">
        <v>772.02</v>
      </c>
      <c r="CH127" s="2800">
        <v>745.05</v>
      </c>
      <c r="CI127" s="2800">
        <v>26.970000000000027</v>
      </c>
      <c r="CJ127" s="2800">
        <v>2.9966666666666697</v>
      </c>
      <c r="CK127" s="2800">
        <v>85.78</v>
      </c>
      <c r="CL127" s="2801"/>
      <c r="CM127" s="2849">
        <v>92</v>
      </c>
      <c r="CN127" s="2801">
        <v>7891.76</v>
      </c>
      <c r="CO127" s="2801">
        <v>6955.8099999999995</v>
      </c>
      <c r="CP127" s="2801">
        <v>935.95000000000016</v>
      </c>
      <c r="CQ127" s="2801"/>
      <c r="CR127" s="2197"/>
      <c r="CS127" s="2197"/>
      <c r="CT127" s="2197"/>
      <c r="CU127" s="2197"/>
      <c r="CV127" s="2197"/>
    </row>
    <row r="128" spans="1:100">
      <c r="A128" s="2177" t="s">
        <v>546</v>
      </c>
      <c r="B128" s="2177" t="s">
        <v>390</v>
      </c>
      <c r="C128" s="2178" t="s">
        <v>547</v>
      </c>
      <c r="D128" s="2179" t="s">
        <v>548</v>
      </c>
      <c r="E128" s="2178"/>
      <c r="F128" s="2178"/>
      <c r="G128" s="2180">
        <v>8</v>
      </c>
      <c r="H128" s="2796">
        <v>686.24</v>
      </c>
      <c r="I128" s="2796">
        <v>246.08</v>
      </c>
      <c r="J128" s="2804">
        <v>440.15999999999997</v>
      </c>
      <c r="K128" s="2804"/>
      <c r="L128" s="2804"/>
      <c r="M128" s="2804"/>
      <c r="N128" s="2799">
        <v>9</v>
      </c>
      <c r="O128" s="2800">
        <v>772.02</v>
      </c>
      <c r="P128" s="2848">
        <v>276.85000000000002</v>
      </c>
      <c r="Q128" s="2801">
        <v>495.16999999999996</v>
      </c>
      <c r="R128" s="2801"/>
      <c r="S128" s="2801"/>
      <c r="T128" s="2801"/>
      <c r="U128" s="2849">
        <v>4</v>
      </c>
      <c r="V128" s="2802">
        <v>343.12</v>
      </c>
      <c r="W128" s="2803">
        <v>123.04</v>
      </c>
      <c r="X128" s="2804">
        <v>220.07999999999998</v>
      </c>
      <c r="Y128" s="2804"/>
      <c r="Z128" s="2804"/>
      <c r="AA128" s="2804"/>
      <c r="AB128" s="2805">
        <v>7</v>
      </c>
      <c r="AC128" s="2800">
        <v>600.46</v>
      </c>
      <c r="AD128" s="2800">
        <v>215.34</v>
      </c>
      <c r="AE128" s="2800">
        <v>385.12</v>
      </c>
      <c r="AF128" s="2800"/>
      <c r="AG128" s="2800"/>
      <c r="AH128" s="2801"/>
      <c r="AI128" s="2180">
        <v>4</v>
      </c>
      <c r="AJ128" s="2796">
        <v>343.12</v>
      </c>
      <c r="AK128" s="2796">
        <v>123.05000000000001</v>
      </c>
      <c r="AL128" s="2800">
        <v>220.07</v>
      </c>
      <c r="AM128" s="2800"/>
      <c r="AN128" s="2800"/>
      <c r="AO128" s="2804"/>
      <c r="AP128" s="2805">
        <v>2</v>
      </c>
      <c r="AQ128" s="2800">
        <v>171.56</v>
      </c>
      <c r="AR128" s="2800">
        <v>61.77</v>
      </c>
      <c r="AS128" s="2800">
        <v>109.78999999999999</v>
      </c>
      <c r="AT128" s="2800"/>
      <c r="AU128" s="2800"/>
      <c r="AV128" s="2801"/>
      <c r="AW128" s="2180">
        <v>7</v>
      </c>
      <c r="AX128" s="2796">
        <v>600.46</v>
      </c>
      <c r="AY128" s="2796">
        <v>216.22</v>
      </c>
      <c r="AZ128" s="2800">
        <v>384.24</v>
      </c>
      <c r="BA128" s="2800"/>
      <c r="BB128" s="2800"/>
      <c r="BC128" s="2804"/>
      <c r="BD128" s="2805">
        <v>3</v>
      </c>
      <c r="BE128" s="2800">
        <v>257.33999999999997</v>
      </c>
      <c r="BF128" s="2800">
        <v>92.67</v>
      </c>
      <c r="BG128" s="2800">
        <v>164.66999999999996</v>
      </c>
      <c r="BH128" s="2800"/>
      <c r="BI128" s="2800"/>
      <c r="BJ128" s="2801"/>
      <c r="BK128" s="2805">
        <v>11</v>
      </c>
      <c r="BL128" s="2800">
        <v>943.58</v>
      </c>
      <c r="BM128" s="2800">
        <v>339.76</v>
      </c>
      <c r="BN128" s="2800">
        <v>603.82000000000005</v>
      </c>
      <c r="BO128" s="2800"/>
      <c r="BP128" s="2800"/>
      <c r="BQ128" s="2801"/>
      <c r="BR128" s="2805">
        <v>9</v>
      </c>
      <c r="BS128" s="2800">
        <v>772.02</v>
      </c>
      <c r="BT128" s="2800">
        <v>277.96000000000004</v>
      </c>
      <c r="BU128" s="2800">
        <v>494.05999999999995</v>
      </c>
      <c r="BV128" s="2800">
        <v>54.895555555555546</v>
      </c>
      <c r="BW128" s="2800">
        <v>85.78</v>
      </c>
      <c r="BX128" s="2801"/>
      <c r="BY128" s="2805">
        <v>6</v>
      </c>
      <c r="BZ128" s="2800">
        <v>514.68000000000006</v>
      </c>
      <c r="CA128" s="2800">
        <v>185.32</v>
      </c>
      <c r="CB128" s="2800">
        <v>329.36000000000007</v>
      </c>
      <c r="CC128" s="2800">
        <v>54.893333333333345</v>
      </c>
      <c r="CD128" s="2800">
        <v>85.780000000000015</v>
      </c>
      <c r="CE128" s="2801"/>
      <c r="CF128" s="2805">
        <v>28</v>
      </c>
      <c r="CG128" s="2800">
        <v>2401.84</v>
      </c>
      <c r="CH128" s="2800">
        <v>864.82999999999993</v>
      </c>
      <c r="CI128" s="2800">
        <v>1537.0100000000002</v>
      </c>
      <c r="CJ128" s="2800">
        <v>54.893214285714294</v>
      </c>
      <c r="CK128" s="2800">
        <v>85.78</v>
      </c>
      <c r="CL128" s="2801"/>
      <c r="CM128" s="2849">
        <v>98</v>
      </c>
      <c r="CN128" s="2801">
        <v>8406.44</v>
      </c>
      <c r="CO128" s="2801">
        <v>3022.8900000000003</v>
      </c>
      <c r="CP128" s="2801">
        <v>5383.55</v>
      </c>
      <c r="CQ128" s="2801"/>
      <c r="CR128" s="2197"/>
      <c r="CS128" s="2197"/>
      <c r="CT128" s="2197"/>
      <c r="CU128" s="2197"/>
      <c r="CV128" s="2197"/>
    </row>
    <row r="129" spans="1:100">
      <c r="A129" s="2177" t="s">
        <v>549</v>
      </c>
      <c r="B129" s="2177" t="s">
        <v>390</v>
      </c>
      <c r="C129" s="2178" t="s">
        <v>550</v>
      </c>
      <c r="D129" s="2179" t="s">
        <v>551</v>
      </c>
      <c r="E129" s="2178"/>
      <c r="F129" s="2178"/>
      <c r="G129" s="2180">
        <v>5</v>
      </c>
      <c r="H129" s="2796">
        <v>428.9</v>
      </c>
      <c r="I129" s="2796">
        <v>96.35</v>
      </c>
      <c r="J129" s="2804">
        <v>332.54999999999995</v>
      </c>
      <c r="K129" s="2804"/>
      <c r="L129" s="2804"/>
      <c r="M129" s="2804"/>
      <c r="N129" s="2799">
        <v>8</v>
      </c>
      <c r="O129" s="2800">
        <v>686.24</v>
      </c>
      <c r="P129" s="2848">
        <v>154.15</v>
      </c>
      <c r="Q129" s="2801">
        <v>532.09</v>
      </c>
      <c r="R129" s="2801"/>
      <c r="S129" s="2801"/>
      <c r="T129" s="2801"/>
      <c r="U129" s="2849">
        <v>14</v>
      </c>
      <c r="V129" s="2802">
        <v>1200.9199999999998</v>
      </c>
      <c r="W129" s="2803">
        <v>269.77</v>
      </c>
      <c r="X129" s="2804">
        <v>931.14999999999986</v>
      </c>
      <c r="Y129" s="2804"/>
      <c r="Z129" s="2804"/>
      <c r="AA129" s="2804"/>
      <c r="AB129" s="2805">
        <v>10</v>
      </c>
      <c r="AC129" s="2800">
        <v>857.80000000000007</v>
      </c>
      <c r="AD129" s="2800">
        <v>192.68</v>
      </c>
      <c r="AE129" s="2800">
        <v>665.12000000000012</v>
      </c>
      <c r="AF129" s="2800"/>
      <c r="AG129" s="2800"/>
      <c r="AH129" s="2801"/>
      <c r="AI129" s="2180">
        <v>9</v>
      </c>
      <c r="AJ129" s="2796">
        <v>772.02</v>
      </c>
      <c r="AK129" s="2796">
        <v>173.41</v>
      </c>
      <c r="AL129" s="2800">
        <v>598.61</v>
      </c>
      <c r="AM129" s="2800"/>
      <c r="AN129" s="2800"/>
      <c r="AO129" s="2804"/>
      <c r="AP129" s="2805">
        <v>21</v>
      </c>
      <c r="AQ129" s="2800">
        <v>1801.38</v>
      </c>
      <c r="AR129" s="2800">
        <v>404.64</v>
      </c>
      <c r="AS129" s="2800">
        <v>1396.7400000000002</v>
      </c>
      <c r="AT129" s="2800"/>
      <c r="AU129" s="2800"/>
      <c r="AV129" s="2801"/>
      <c r="AW129" s="2180">
        <v>1</v>
      </c>
      <c r="AX129" s="2796">
        <v>85.78</v>
      </c>
      <c r="AY129" s="2796">
        <v>19.27</v>
      </c>
      <c r="AZ129" s="2800">
        <v>66.510000000000005</v>
      </c>
      <c r="BA129" s="2800"/>
      <c r="BB129" s="2800"/>
      <c r="BC129" s="2804"/>
      <c r="BD129" s="2805">
        <v>5</v>
      </c>
      <c r="BE129" s="2800">
        <v>428.9</v>
      </c>
      <c r="BF129" s="2800">
        <v>96.35</v>
      </c>
      <c r="BG129" s="2800">
        <v>332.54999999999995</v>
      </c>
      <c r="BH129" s="2800"/>
      <c r="BI129" s="2800"/>
      <c r="BJ129" s="2801"/>
      <c r="BK129" s="2805">
        <v>5</v>
      </c>
      <c r="BL129" s="2800">
        <v>428.9</v>
      </c>
      <c r="BM129" s="2800">
        <v>96.339999999999989</v>
      </c>
      <c r="BN129" s="2800">
        <v>332.56</v>
      </c>
      <c r="BO129" s="2800"/>
      <c r="BP129" s="2800"/>
      <c r="BQ129" s="2801"/>
      <c r="BR129" s="2805">
        <v>4</v>
      </c>
      <c r="BS129" s="2800">
        <v>343.12</v>
      </c>
      <c r="BT129" s="2800">
        <v>77.06</v>
      </c>
      <c r="BU129" s="2800">
        <v>266.06</v>
      </c>
      <c r="BV129" s="2800">
        <v>66.515000000000001</v>
      </c>
      <c r="BW129" s="2800">
        <v>85.78</v>
      </c>
      <c r="BX129" s="2801"/>
      <c r="BY129" s="2805">
        <v>11</v>
      </c>
      <c r="BZ129" s="2800">
        <v>943.57999999999993</v>
      </c>
      <c r="CA129" s="2800">
        <v>211.92</v>
      </c>
      <c r="CB129" s="2800">
        <v>731.66</v>
      </c>
      <c r="CC129" s="2800">
        <v>66.514545454545456</v>
      </c>
      <c r="CD129" s="2800">
        <v>85.779999999999987</v>
      </c>
      <c r="CE129" s="2801"/>
      <c r="CF129" s="2805">
        <v>19</v>
      </c>
      <c r="CG129" s="2800">
        <v>1629.8200000000002</v>
      </c>
      <c r="CH129" s="2800">
        <v>366.04</v>
      </c>
      <c r="CI129" s="2800">
        <v>1263.7800000000002</v>
      </c>
      <c r="CJ129" s="2800">
        <v>66.514736842105279</v>
      </c>
      <c r="CK129" s="2800">
        <v>85.780000000000015</v>
      </c>
      <c r="CL129" s="2801"/>
      <c r="CM129" s="2849">
        <v>112</v>
      </c>
      <c r="CN129" s="2801">
        <v>9607.3599999999988</v>
      </c>
      <c r="CO129" s="2801">
        <v>2157.98</v>
      </c>
      <c r="CP129" s="2801">
        <v>7449.380000000001</v>
      </c>
      <c r="CQ129" s="2801"/>
      <c r="CR129" s="2197"/>
      <c r="CS129" s="2197"/>
      <c r="CT129" s="2197"/>
      <c r="CU129" s="2197"/>
      <c r="CV129" s="2197"/>
    </row>
    <row r="130" spans="1:100">
      <c r="A130" s="2177" t="s">
        <v>552</v>
      </c>
      <c r="B130" s="2177" t="s">
        <v>390</v>
      </c>
      <c r="C130" s="2178" t="s">
        <v>553</v>
      </c>
      <c r="D130" s="2179" t="s">
        <v>554</v>
      </c>
      <c r="E130" s="2178"/>
      <c r="F130" s="2178"/>
      <c r="G130" s="2180">
        <v>5</v>
      </c>
      <c r="H130" s="2796">
        <v>428.9</v>
      </c>
      <c r="I130" s="2796">
        <v>152.91999999999999</v>
      </c>
      <c r="J130" s="2804">
        <v>275.98</v>
      </c>
      <c r="K130" s="2804"/>
      <c r="L130" s="2804"/>
      <c r="M130" s="2804"/>
      <c r="N130" s="2799">
        <v>1</v>
      </c>
      <c r="O130" s="2800">
        <v>85.78</v>
      </c>
      <c r="P130" s="2848">
        <v>30.59</v>
      </c>
      <c r="Q130" s="2801">
        <v>55.19</v>
      </c>
      <c r="R130" s="2801"/>
      <c r="S130" s="2801"/>
      <c r="T130" s="2801"/>
      <c r="U130" s="2849">
        <v>8</v>
      </c>
      <c r="V130" s="2802">
        <v>686.24</v>
      </c>
      <c r="W130" s="2803">
        <v>244.70000000000002</v>
      </c>
      <c r="X130" s="2804">
        <v>441.53999999999996</v>
      </c>
      <c r="Y130" s="2804"/>
      <c r="Z130" s="2804"/>
      <c r="AA130" s="2804"/>
      <c r="AB130" s="2805">
        <v>16</v>
      </c>
      <c r="AC130" s="2800">
        <v>1372.48</v>
      </c>
      <c r="AD130" s="2800">
        <v>489.37</v>
      </c>
      <c r="AE130" s="2800">
        <v>883.11</v>
      </c>
      <c r="AF130" s="2800"/>
      <c r="AG130" s="2800"/>
      <c r="AH130" s="2801"/>
      <c r="AI130" s="2180">
        <v>10</v>
      </c>
      <c r="AJ130" s="2796">
        <v>857.8</v>
      </c>
      <c r="AK130" s="2796">
        <v>305.45999999999998</v>
      </c>
      <c r="AL130" s="2800">
        <v>552.33999999999992</v>
      </c>
      <c r="AM130" s="2800"/>
      <c r="AN130" s="2800"/>
      <c r="AO130" s="2804"/>
      <c r="AP130" s="2805">
        <v>13</v>
      </c>
      <c r="AQ130" s="2800">
        <v>1115.1400000000001</v>
      </c>
      <c r="AR130" s="2800">
        <v>396.47</v>
      </c>
      <c r="AS130" s="2800">
        <v>718.67000000000007</v>
      </c>
      <c r="AT130" s="2800"/>
      <c r="AU130" s="2800"/>
      <c r="AV130" s="2801"/>
      <c r="AW130" s="2180">
        <v>8</v>
      </c>
      <c r="AX130" s="2796">
        <v>686.24</v>
      </c>
      <c r="AY130" s="2796">
        <v>243.99</v>
      </c>
      <c r="AZ130" s="2800">
        <v>442.25</v>
      </c>
      <c r="BA130" s="2800"/>
      <c r="BB130" s="2800"/>
      <c r="BC130" s="2804"/>
      <c r="BD130" s="2805">
        <v>10</v>
      </c>
      <c r="BE130" s="2800">
        <v>857.8</v>
      </c>
      <c r="BF130" s="2800">
        <v>304.95</v>
      </c>
      <c r="BG130" s="2800">
        <v>552.84999999999991</v>
      </c>
      <c r="BH130" s="2800"/>
      <c r="BI130" s="2800"/>
      <c r="BJ130" s="2801"/>
      <c r="BK130" s="2805">
        <v>3</v>
      </c>
      <c r="BL130" s="2800">
        <v>257.33999999999997</v>
      </c>
      <c r="BM130" s="2800">
        <v>95.05</v>
      </c>
      <c r="BN130" s="2800">
        <v>162.28999999999996</v>
      </c>
      <c r="BO130" s="2800"/>
      <c r="BP130" s="2800"/>
      <c r="BQ130" s="2801"/>
      <c r="BR130" s="2805">
        <v>6</v>
      </c>
      <c r="BS130" s="2800">
        <v>514.67999999999995</v>
      </c>
      <c r="BT130" s="2800">
        <v>204.36</v>
      </c>
      <c r="BU130" s="2800">
        <v>310.31999999999994</v>
      </c>
      <c r="BV130" s="2800">
        <v>51.719999999999992</v>
      </c>
      <c r="BW130" s="2800">
        <v>85.779999999999987</v>
      </c>
      <c r="BX130" s="2801"/>
      <c r="BY130" s="2805">
        <v>15</v>
      </c>
      <c r="BZ130" s="2800">
        <v>1286.7</v>
      </c>
      <c r="CA130" s="2800">
        <v>510.93</v>
      </c>
      <c r="CB130" s="2800">
        <v>775.77</v>
      </c>
      <c r="CC130" s="2800">
        <v>51.717999999999996</v>
      </c>
      <c r="CD130" s="2800">
        <v>85.78</v>
      </c>
      <c r="CE130" s="2801"/>
      <c r="CF130" s="2805">
        <v>8</v>
      </c>
      <c r="CG130" s="2800">
        <v>686.24</v>
      </c>
      <c r="CH130" s="2800">
        <v>291.04000000000002</v>
      </c>
      <c r="CI130" s="2800">
        <v>395.2</v>
      </c>
      <c r="CJ130" s="2800">
        <v>49.4</v>
      </c>
      <c r="CK130" s="2800">
        <v>85.78</v>
      </c>
      <c r="CL130" s="2801"/>
      <c r="CM130" s="2849">
        <v>103</v>
      </c>
      <c r="CN130" s="2801">
        <v>8835.34</v>
      </c>
      <c r="CO130" s="2801">
        <v>3269.83</v>
      </c>
      <c r="CP130" s="2801">
        <v>5565.5099999999993</v>
      </c>
      <c r="CQ130" s="2801"/>
      <c r="CR130" s="2197"/>
      <c r="CS130" s="2197"/>
      <c r="CT130" s="2197"/>
      <c r="CU130" s="2197"/>
      <c r="CV130" s="2197"/>
    </row>
    <row r="131" spans="1:100">
      <c r="A131" s="2177" t="s">
        <v>499</v>
      </c>
      <c r="B131" s="2177" t="s">
        <v>390</v>
      </c>
      <c r="C131" s="2178" t="s">
        <v>555</v>
      </c>
      <c r="D131" s="2179" t="s">
        <v>556</v>
      </c>
      <c r="E131" s="2178"/>
      <c r="F131" s="2178"/>
      <c r="G131" s="2180">
        <v>13</v>
      </c>
      <c r="H131" s="2796">
        <v>1115.1399999999999</v>
      </c>
      <c r="I131" s="2796">
        <v>502.65</v>
      </c>
      <c r="J131" s="2804">
        <v>612.4899999999999</v>
      </c>
      <c r="K131" s="2804"/>
      <c r="L131" s="2804"/>
      <c r="M131" s="2804"/>
      <c r="N131" s="2799">
        <v>5</v>
      </c>
      <c r="O131" s="2800">
        <v>428.9</v>
      </c>
      <c r="P131" s="2848">
        <v>193.32999999999998</v>
      </c>
      <c r="Q131" s="2801">
        <v>235.57</v>
      </c>
      <c r="R131" s="2801"/>
      <c r="S131" s="2801"/>
      <c r="T131" s="2801"/>
      <c r="U131" s="2849">
        <v>4</v>
      </c>
      <c r="V131" s="2802">
        <v>343.12</v>
      </c>
      <c r="W131" s="2803">
        <v>149.57999999999998</v>
      </c>
      <c r="X131" s="2804">
        <v>193.54000000000002</v>
      </c>
      <c r="Y131" s="2804"/>
      <c r="Z131" s="2804"/>
      <c r="AA131" s="2804"/>
      <c r="AB131" s="2805">
        <v>7</v>
      </c>
      <c r="AC131" s="2800">
        <v>600.46</v>
      </c>
      <c r="AD131" s="2800">
        <v>252.51</v>
      </c>
      <c r="AE131" s="2800">
        <v>347.95000000000005</v>
      </c>
      <c r="AF131" s="2800"/>
      <c r="AG131" s="2800"/>
      <c r="AH131" s="2801"/>
      <c r="AI131" s="2180">
        <v>6</v>
      </c>
      <c r="AJ131" s="2796">
        <v>514.68000000000006</v>
      </c>
      <c r="AK131" s="2796">
        <v>214.29000000000002</v>
      </c>
      <c r="AL131" s="2800">
        <v>300.39000000000004</v>
      </c>
      <c r="AM131" s="2800"/>
      <c r="AN131" s="2800"/>
      <c r="AO131" s="2804"/>
      <c r="AP131" s="2805">
        <v>19</v>
      </c>
      <c r="AQ131" s="2800">
        <v>1629.82</v>
      </c>
      <c r="AR131" s="2800">
        <v>678.59</v>
      </c>
      <c r="AS131" s="2800">
        <v>951.2299999999999</v>
      </c>
      <c r="AT131" s="2800"/>
      <c r="AU131" s="2800"/>
      <c r="AV131" s="2801"/>
      <c r="AW131" s="2180">
        <v>11</v>
      </c>
      <c r="AX131" s="2796">
        <v>943.58</v>
      </c>
      <c r="AY131" s="2796">
        <v>392.86</v>
      </c>
      <c r="AZ131" s="2800">
        <v>550.72</v>
      </c>
      <c r="BA131" s="2800"/>
      <c r="BB131" s="2800"/>
      <c r="BC131" s="2804"/>
      <c r="BD131" s="2805">
        <v>11</v>
      </c>
      <c r="BE131" s="2800">
        <v>943.58</v>
      </c>
      <c r="BF131" s="2800">
        <v>392.87</v>
      </c>
      <c r="BG131" s="2800">
        <v>550.71</v>
      </c>
      <c r="BH131" s="2800"/>
      <c r="BI131" s="2800"/>
      <c r="BJ131" s="2801"/>
      <c r="BK131" s="2805">
        <v>9</v>
      </c>
      <c r="BL131" s="2800">
        <v>772.02</v>
      </c>
      <c r="BM131" s="2800">
        <v>321.42999999999995</v>
      </c>
      <c r="BN131" s="2800">
        <v>450.59000000000003</v>
      </c>
      <c r="BO131" s="2800"/>
      <c r="BP131" s="2800"/>
      <c r="BQ131" s="2801"/>
      <c r="BR131" s="2805">
        <v>14</v>
      </c>
      <c r="BS131" s="2800">
        <v>1200.9199999999998</v>
      </c>
      <c r="BT131" s="2800">
        <v>500.01</v>
      </c>
      <c r="BU131" s="2800">
        <v>700.90999999999985</v>
      </c>
      <c r="BV131" s="2800">
        <v>50.064999999999991</v>
      </c>
      <c r="BW131" s="2800">
        <v>85.779999999999987</v>
      </c>
      <c r="BX131" s="2801"/>
      <c r="BY131" s="2805">
        <v>16</v>
      </c>
      <c r="BZ131" s="2800">
        <v>1372.48</v>
      </c>
      <c r="CA131" s="2800">
        <v>571.43000000000006</v>
      </c>
      <c r="CB131" s="2800">
        <v>801.05</v>
      </c>
      <c r="CC131" s="2800">
        <v>50.065624999999997</v>
      </c>
      <c r="CD131" s="2800">
        <v>85.78</v>
      </c>
      <c r="CE131" s="2801"/>
      <c r="CF131" s="2805">
        <v>19</v>
      </c>
      <c r="CG131" s="2800">
        <v>1629.82</v>
      </c>
      <c r="CH131" s="2800">
        <v>678.58999999999992</v>
      </c>
      <c r="CI131" s="2800">
        <v>951.23</v>
      </c>
      <c r="CJ131" s="2800">
        <v>50.064736842105262</v>
      </c>
      <c r="CK131" s="2800">
        <v>85.78</v>
      </c>
      <c r="CL131" s="2801"/>
      <c r="CM131" s="2849">
        <v>134</v>
      </c>
      <c r="CN131" s="2801">
        <v>11494.519999999999</v>
      </c>
      <c r="CO131" s="2801">
        <v>4848.1400000000003</v>
      </c>
      <c r="CP131" s="2801">
        <v>6646.380000000001</v>
      </c>
      <c r="CQ131" s="2801"/>
      <c r="CR131" s="2197"/>
      <c r="CS131" s="2197"/>
      <c r="CT131" s="2197"/>
      <c r="CU131" s="2197"/>
      <c r="CV131" s="2197"/>
    </row>
    <row r="132" spans="1:100">
      <c r="A132" s="2177" t="s">
        <v>557</v>
      </c>
      <c r="B132" s="2177" t="s">
        <v>390</v>
      </c>
      <c r="C132" s="2178" t="s">
        <v>558</v>
      </c>
      <c r="D132" s="2179" t="s">
        <v>559</v>
      </c>
      <c r="E132" s="2178"/>
      <c r="F132" s="2178"/>
      <c r="G132" s="2180">
        <v>14</v>
      </c>
      <c r="H132" s="2796">
        <v>1200.9199999999998</v>
      </c>
      <c r="I132" s="2796">
        <v>479.1</v>
      </c>
      <c r="J132" s="2804">
        <v>721.81999999999982</v>
      </c>
      <c r="K132" s="2804"/>
      <c r="L132" s="2804"/>
      <c r="M132" s="2804"/>
      <c r="N132" s="2799">
        <v>20</v>
      </c>
      <c r="O132" s="2800">
        <v>1715.6</v>
      </c>
      <c r="P132" s="2848">
        <v>684.43999999999994</v>
      </c>
      <c r="Q132" s="2801">
        <v>1031.1599999999999</v>
      </c>
      <c r="R132" s="2801"/>
      <c r="S132" s="2801"/>
      <c r="T132" s="2801"/>
      <c r="U132" s="2849">
        <v>12</v>
      </c>
      <c r="V132" s="2802">
        <v>1029.3600000000001</v>
      </c>
      <c r="W132" s="2803">
        <v>410.65999999999997</v>
      </c>
      <c r="X132" s="2804">
        <v>618.70000000000016</v>
      </c>
      <c r="Y132" s="2804"/>
      <c r="Z132" s="2804"/>
      <c r="AA132" s="2804"/>
      <c r="AB132" s="2805">
        <v>11</v>
      </c>
      <c r="AC132" s="2800">
        <v>943.57999999999993</v>
      </c>
      <c r="AD132" s="2800">
        <v>376.45</v>
      </c>
      <c r="AE132" s="2800">
        <v>567.12999999999988</v>
      </c>
      <c r="AF132" s="2800"/>
      <c r="AG132" s="2800"/>
      <c r="AH132" s="2801"/>
      <c r="AI132" s="2180">
        <v>29</v>
      </c>
      <c r="AJ132" s="2796">
        <v>2487.6200000000003</v>
      </c>
      <c r="AK132" s="2796">
        <v>992.41000000000008</v>
      </c>
      <c r="AL132" s="2800">
        <v>1495.2100000000003</v>
      </c>
      <c r="AM132" s="2800"/>
      <c r="AN132" s="2800"/>
      <c r="AO132" s="2804"/>
      <c r="AP132" s="2805">
        <v>23</v>
      </c>
      <c r="AQ132" s="2800">
        <v>1972.9399999999998</v>
      </c>
      <c r="AR132" s="2800">
        <v>787.11</v>
      </c>
      <c r="AS132" s="2800">
        <v>1185.83</v>
      </c>
      <c r="AT132" s="2800"/>
      <c r="AU132" s="2800"/>
      <c r="AV132" s="2801"/>
      <c r="AW132" s="2180">
        <v>21</v>
      </c>
      <c r="AX132" s="2796">
        <v>1801.3799999999999</v>
      </c>
      <c r="AY132" s="2796">
        <v>718.67000000000007</v>
      </c>
      <c r="AZ132" s="2800">
        <v>1082.7099999999998</v>
      </c>
      <c r="BA132" s="2800"/>
      <c r="BB132" s="2800"/>
      <c r="BC132" s="2804"/>
      <c r="BD132" s="2805">
        <v>25</v>
      </c>
      <c r="BE132" s="2800">
        <v>2144.5</v>
      </c>
      <c r="BF132" s="2800">
        <v>855.56999999999994</v>
      </c>
      <c r="BG132" s="2800">
        <v>1288.93</v>
      </c>
      <c r="BH132" s="2800"/>
      <c r="BI132" s="2800"/>
      <c r="BJ132" s="2801"/>
      <c r="BK132" s="2805">
        <v>8</v>
      </c>
      <c r="BL132" s="2800">
        <v>686.24</v>
      </c>
      <c r="BM132" s="2800">
        <v>273.8</v>
      </c>
      <c r="BN132" s="2800">
        <v>412.44</v>
      </c>
      <c r="BO132" s="2800"/>
      <c r="BP132" s="2800"/>
      <c r="BQ132" s="2801"/>
      <c r="BR132" s="2805">
        <v>0</v>
      </c>
      <c r="BS132" s="2800">
        <v>0</v>
      </c>
      <c r="BT132" s="2800">
        <v>0</v>
      </c>
      <c r="BU132" s="2800">
        <v>0</v>
      </c>
      <c r="BV132" s="2800">
        <v>0</v>
      </c>
      <c r="BW132" s="2800">
        <v>0</v>
      </c>
      <c r="BX132" s="2801"/>
      <c r="BY132" s="2805">
        <v>0</v>
      </c>
      <c r="BZ132" s="2800">
        <v>0</v>
      </c>
      <c r="CA132" s="2800">
        <v>0</v>
      </c>
      <c r="CB132" s="2800">
        <v>0</v>
      </c>
      <c r="CC132" s="2800">
        <v>0</v>
      </c>
      <c r="CD132" s="2800">
        <v>0</v>
      </c>
      <c r="CE132" s="2801"/>
      <c r="CF132" s="2805">
        <v>0</v>
      </c>
      <c r="CG132" s="2800">
        <v>0</v>
      </c>
      <c r="CH132" s="2800">
        <v>0</v>
      </c>
      <c r="CI132" s="2800">
        <v>0</v>
      </c>
      <c r="CJ132" s="2800">
        <v>0</v>
      </c>
      <c r="CK132" s="2800">
        <v>0</v>
      </c>
      <c r="CL132" s="2801"/>
      <c r="CM132" s="2849">
        <v>163</v>
      </c>
      <c r="CN132" s="2801">
        <v>13982.14</v>
      </c>
      <c r="CO132" s="2801">
        <v>5578.21</v>
      </c>
      <c r="CP132" s="2801">
        <v>8403.93</v>
      </c>
      <c r="CQ132" s="2801"/>
      <c r="CR132" s="2197"/>
      <c r="CS132" s="2197"/>
      <c r="CT132" s="2197"/>
      <c r="CU132" s="2197"/>
      <c r="CV132" s="2197"/>
    </row>
    <row r="133" spans="1:100">
      <c r="A133" s="2177" t="s">
        <v>560</v>
      </c>
      <c r="B133" s="2177" t="s">
        <v>390</v>
      </c>
      <c r="C133" s="2178" t="s">
        <v>561</v>
      </c>
      <c r="D133" s="2179" t="s">
        <v>562</v>
      </c>
      <c r="E133" s="2178"/>
      <c r="F133" s="2178"/>
      <c r="G133" s="2180">
        <v>16</v>
      </c>
      <c r="H133" s="2796">
        <v>1372.48</v>
      </c>
      <c r="I133" s="2796">
        <v>524.29</v>
      </c>
      <c r="J133" s="2804">
        <v>848.19</v>
      </c>
      <c r="K133" s="2804"/>
      <c r="L133" s="2804"/>
      <c r="M133" s="2804"/>
      <c r="N133" s="2799">
        <v>13</v>
      </c>
      <c r="O133" s="2800">
        <v>1115.1399999999999</v>
      </c>
      <c r="P133" s="2848">
        <v>425.99</v>
      </c>
      <c r="Q133" s="2801">
        <v>689.14999999999986</v>
      </c>
      <c r="R133" s="2801"/>
      <c r="S133" s="2801"/>
      <c r="T133" s="2801"/>
      <c r="U133" s="2849">
        <v>22</v>
      </c>
      <c r="V133" s="2802">
        <v>1887.16</v>
      </c>
      <c r="W133" s="2803">
        <v>720.9</v>
      </c>
      <c r="X133" s="2804">
        <v>1166.2600000000002</v>
      </c>
      <c r="Y133" s="2804"/>
      <c r="Z133" s="2804"/>
      <c r="AA133" s="2804"/>
      <c r="AB133" s="2805">
        <v>13</v>
      </c>
      <c r="AC133" s="2800">
        <v>1115.1399999999999</v>
      </c>
      <c r="AD133" s="2800">
        <v>425.98</v>
      </c>
      <c r="AE133" s="2800">
        <v>689.15999999999985</v>
      </c>
      <c r="AF133" s="2800"/>
      <c r="AG133" s="2800"/>
      <c r="AH133" s="2801"/>
      <c r="AI133" s="2180">
        <v>0</v>
      </c>
      <c r="AJ133" s="2796">
        <v>0</v>
      </c>
      <c r="AK133" s="2796">
        <v>0</v>
      </c>
      <c r="AL133" s="2800">
        <v>0</v>
      </c>
      <c r="AM133" s="2800"/>
      <c r="AN133" s="2800"/>
      <c r="AO133" s="2804"/>
      <c r="AP133" s="2805">
        <v>27</v>
      </c>
      <c r="AQ133" s="2800">
        <v>2316.06</v>
      </c>
      <c r="AR133" s="2800">
        <v>884.74</v>
      </c>
      <c r="AS133" s="2800">
        <v>1431.32</v>
      </c>
      <c r="AT133" s="2800"/>
      <c r="AU133" s="2800"/>
      <c r="AV133" s="2801"/>
      <c r="AW133" s="2180">
        <v>8</v>
      </c>
      <c r="AX133" s="2796">
        <v>686.24</v>
      </c>
      <c r="AY133" s="2796">
        <v>262.14</v>
      </c>
      <c r="AZ133" s="2800">
        <v>424.1</v>
      </c>
      <c r="BA133" s="2800"/>
      <c r="BB133" s="2800"/>
      <c r="BC133" s="2804"/>
      <c r="BD133" s="2805">
        <v>0</v>
      </c>
      <c r="BE133" s="2800">
        <v>0</v>
      </c>
      <c r="BF133" s="2800">
        <v>0</v>
      </c>
      <c r="BG133" s="2800">
        <v>0</v>
      </c>
      <c r="BH133" s="2800"/>
      <c r="BI133" s="2800"/>
      <c r="BJ133" s="2801"/>
      <c r="BK133" s="2805">
        <v>15</v>
      </c>
      <c r="BL133" s="2800">
        <v>1286.7</v>
      </c>
      <c r="BM133" s="2800">
        <v>491.51</v>
      </c>
      <c r="BN133" s="2800">
        <v>795.19</v>
      </c>
      <c r="BO133" s="2800"/>
      <c r="BP133" s="2800"/>
      <c r="BQ133" s="2801"/>
      <c r="BR133" s="2805">
        <v>29</v>
      </c>
      <c r="BS133" s="2800">
        <v>2487.62</v>
      </c>
      <c r="BT133" s="2800">
        <v>950.22</v>
      </c>
      <c r="BU133" s="2800">
        <v>1537.3999999999999</v>
      </c>
      <c r="BV133" s="2800">
        <v>53.013793103448272</v>
      </c>
      <c r="BW133" s="2800">
        <v>85.78</v>
      </c>
      <c r="BX133" s="2801"/>
      <c r="BY133" s="2805">
        <v>36</v>
      </c>
      <c r="BZ133" s="2800">
        <v>3088.08</v>
      </c>
      <c r="CA133" s="2800">
        <v>1179.56</v>
      </c>
      <c r="CB133" s="2800">
        <v>1908.52</v>
      </c>
      <c r="CC133" s="2800">
        <v>53.014444444444443</v>
      </c>
      <c r="CD133" s="2800">
        <v>85.78</v>
      </c>
      <c r="CE133" s="2801"/>
      <c r="CF133" s="2805">
        <v>38</v>
      </c>
      <c r="CG133" s="2800">
        <v>3259.64</v>
      </c>
      <c r="CH133" s="2800">
        <v>1245.1199999999999</v>
      </c>
      <c r="CI133" s="2800">
        <v>2014.52</v>
      </c>
      <c r="CJ133" s="2800">
        <v>53.013684210526314</v>
      </c>
      <c r="CK133" s="2800">
        <v>85.78</v>
      </c>
      <c r="CL133" s="2801"/>
      <c r="CM133" s="2849">
        <v>217</v>
      </c>
      <c r="CN133" s="2801">
        <v>18614.260000000002</v>
      </c>
      <c r="CO133" s="2801">
        <v>7110.45</v>
      </c>
      <c r="CP133" s="2801">
        <v>11503.810000000001</v>
      </c>
      <c r="CQ133" s="2801"/>
      <c r="CR133" s="2197"/>
      <c r="CS133" s="2197"/>
      <c r="CT133" s="2197"/>
      <c r="CU133" s="2197"/>
      <c r="CV133" s="2197"/>
    </row>
    <row r="134" spans="1:100">
      <c r="A134" s="2177" t="s">
        <v>563</v>
      </c>
      <c r="B134" s="2177" t="s">
        <v>390</v>
      </c>
      <c r="C134" s="2178" t="s">
        <v>564</v>
      </c>
      <c r="D134" s="2179" t="s">
        <v>565</v>
      </c>
      <c r="E134" s="2178"/>
      <c r="F134" s="2178"/>
      <c r="G134" s="2180">
        <v>1</v>
      </c>
      <c r="H134" s="2796">
        <v>85.78</v>
      </c>
      <c r="I134" s="2796">
        <v>40.99</v>
      </c>
      <c r="J134" s="2804">
        <v>44.79</v>
      </c>
      <c r="K134" s="2804"/>
      <c r="L134" s="2804"/>
      <c r="M134" s="2804"/>
      <c r="N134" s="2799">
        <v>0</v>
      </c>
      <c r="O134" s="2800">
        <v>0</v>
      </c>
      <c r="P134" s="2848">
        <v>0</v>
      </c>
      <c r="Q134" s="2801">
        <v>0</v>
      </c>
      <c r="R134" s="2801"/>
      <c r="S134" s="2801"/>
      <c r="T134" s="2801"/>
      <c r="U134" s="2849">
        <v>6</v>
      </c>
      <c r="V134" s="2802">
        <v>514.67999999999995</v>
      </c>
      <c r="W134" s="2803">
        <v>245.94000000000003</v>
      </c>
      <c r="X134" s="2804">
        <v>268.7399999999999</v>
      </c>
      <c r="Y134" s="2804"/>
      <c r="Z134" s="2804"/>
      <c r="AA134" s="2804"/>
      <c r="AB134" s="2805">
        <v>10</v>
      </c>
      <c r="AC134" s="2800">
        <v>857.8</v>
      </c>
      <c r="AD134" s="2800">
        <v>409.90000000000003</v>
      </c>
      <c r="AE134" s="2800">
        <v>447.89999999999992</v>
      </c>
      <c r="AF134" s="2800"/>
      <c r="AG134" s="2800"/>
      <c r="AH134" s="2801"/>
      <c r="AI134" s="2180">
        <v>20</v>
      </c>
      <c r="AJ134" s="2796">
        <v>1715.6000000000001</v>
      </c>
      <c r="AK134" s="2796">
        <v>819.8599999999999</v>
      </c>
      <c r="AL134" s="2800">
        <v>895.74000000000024</v>
      </c>
      <c r="AM134" s="2800"/>
      <c r="AN134" s="2800"/>
      <c r="AO134" s="2804"/>
      <c r="AP134" s="2805">
        <v>16</v>
      </c>
      <c r="AQ134" s="2800">
        <v>1372.48</v>
      </c>
      <c r="AR134" s="2800">
        <v>655.86</v>
      </c>
      <c r="AS134" s="2800">
        <v>716.62</v>
      </c>
      <c r="AT134" s="2800"/>
      <c r="AU134" s="2800"/>
      <c r="AV134" s="2801"/>
      <c r="AW134" s="2180">
        <v>19</v>
      </c>
      <c r="AX134" s="2796">
        <v>1629.8200000000002</v>
      </c>
      <c r="AY134" s="2796">
        <v>778.86</v>
      </c>
      <c r="AZ134" s="2800">
        <v>850.96000000000015</v>
      </c>
      <c r="BA134" s="2800"/>
      <c r="BB134" s="2800"/>
      <c r="BC134" s="2804"/>
      <c r="BD134" s="2805">
        <v>0</v>
      </c>
      <c r="BE134" s="2800">
        <v>0</v>
      </c>
      <c r="BF134" s="2800">
        <v>0</v>
      </c>
      <c r="BG134" s="2800">
        <v>0</v>
      </c>
      <c r="BH134" s="2800"/>
      <c r="BI134" s="2800"/>
      <c r="BJ134" s="2801"/>
      <c r="BK134" s="2805">
        <v>19</v>
      </c>
      <c r="BL134" s="2800">
        <v>1629.8200000000002</v>
      </c>
      <c r="BM134" s="2800">
        <v>778.83</v>
      </c>
      <c r="BN134" s="2800">
        <v>850.99000000000012</v>
      </c>
      <c r="BO134" s="2800"/>
      <c r="BP134" s="2800"/>
      <c r="BQ134" s="2801"/>
      <c r="BR134" s="2805">
        <v>27</v>
      </c>
      <c r="BS134" s="2800">
        <v>2316.06</v>
      </c>
      <c r="BT134" s="2800">
        <v>1106.79</v>
      </c>
      <c r="BU134" s="2800">
        <v>1209.27</v>
      </c>
      <c r="BV134" s="2800">
        <v>44.787777777777777</v>
      </c>
      <c r="BW134" s="2800">
        <v>85.78</v>
      </c>
      <c r="BX134" s="2801"/>
      <c r="BY134" s="2805">
        <v>11</v>
      </c>
      <c r="BZ134" s="2800">
        <v>943.57999999999993</v>
      </c>
      <c r="CA134" s="2800">
        <v>450.89000000000004</v>
      </c>
      <c r="CB134" s="2800">
        <v>492.68999999999988</v>
      </c>
      <c r="CC134" s="2800">
        <v>44.789999999999992</v>
      </c>
      <c r="CD134" s="2800">
        <v>85.779999999999987</v>
      </c>
      <c r="CE134" s="2801"/>
      <c r="CF134" s="2805">
        <v>43</v>
      </c>
      <c r="CG134" s="2800">
        <v>3688.54</v>
      </c>
      <c r="CH134" s="2800">
        <v>1762.6599999999999</v>
      </c>
      <c r="CI134" s="2800">
        <v>1925.88</v>
      </c>
      <c r="CJ134" s="2800">
        <v>44.787906976744189</v>
      </c>
      <c r="CK134" s="2800">
        <v>85.78</v>
      </c>
      <c r="CL134" s="2801"/>
      <c r="CM134" s="2849">
        <v>172</v>
      </c>
      <c r="CN134" s="2801">
        <v>14754.16</v>
      </c>
      <c r="CO134" s="2801">
        <v>7050.5800000000008</v>
      </c>
      <c r="CP134" s="2801">
        <v>7703.58</v>
      </c>
      <c r="CQ134" s="2801"/>
      <c r="CR134" s="2197"/>
      <c r="CS134" s="2197"/>
      <c r="CT134" s="2197"/>
      <c r="CU134" s="2197"/>
      <c r="CV134" s="2197"/>
    </row>
    <row r="135" spans="1:100">
      <c r="A135" s="2177" t="s">
        <v>566</v>
      </c>
      <c r="B135" s="2177" t="s">
        <v>390</v>
      </c>
      <c r="C135" s="2178" t="s">
        <v>567</v>
      </c>
      <c r="D135" s="2179" t="s">
        <v>568</v>
      </c>
      <c r="E135" s="2178"/>
      <c r="F135" s="2178"/>
      <c r="G135" s="2180">
        <v>16</v>
      </c>
      <c r="H135" s="2796">
        <v>1372.48</v>
      </c>
      <c r="I135" s="2796">
        <v>544.79999999999995</v>
      </c>
      <c r="J135" s="2804">
        <v>827.68000000000006</v>
      </c>
      <c r="K135" s="2804"/>
      <c r="L135" s="2804"/>
      <c r="M135" s="2804"/>
      <c r="N135" s="2799">
        <v>8</v>
      </c>
      <c r="O135" s="2800">
        <v>686.24</v>
      </c>
      <c r="P135" s="2848">
        <v>272.39999999999998</v>
      </c>
      <c r="Q135" s="2801">
        <v>413.84000000000003</v>
      </c>
      <c r="R135" s="2801"/>
      <c r="S135" s="2801"/>
      <c r="T135" s="2801"/>
      <c r="U135" s="2849">
        <v>28</v>
      </c>
      <c r="V135" s="2802">
        <v>2401.84</v>
      </c>
      <c r="W135" s="2803">
        <v>953.4</v>
      </c>
      <c r="X135" s="2804">
        <v>1448.44</v>
      </c>
      <c r="Y135" s="2804"/>
      <c r="Z135" s="2804"/>
      <c r="AA135" s="2804"/>
      <c r="AB135" s="2805">
        <v>10</v>
      </c>
      <c r="AC135" s="2800">
        <v>857.8</v>
      </c>
      <c r="AD135" s="2800">
        <v>340.5</v>
      </c>
      <c r="AE135" s="2800">
        <v>517.29999999999995</v>
      </c>
      <c r="AF135" s="2800"/>
      <c r="AG135" s="2800"/>
      <c r="AH135" s="2801"/>
      <c r="AI135" s="2180">
        <v>41</v>
      </c>
      <c r="AJ135" s="2796">
        <v>3516.98</v>
      </c>
      <c r="AK135" s="2796">
        <v>1396.03</v>
      </c>
      <c r="AL135" s="2800">
        <v>2120.9499999999998</v>
      </c>
      <c r="AM135" s="2800"/>
      <c r="AN135" s="2800"/>
      <c r="AO135" s="2804"/>
      <c r="AP135" s="2805">
        <v>13</v>
      </c>
      <c r="AQ135" s="2800">
        <v>1115.1399999999999</v>
      </c>
      <c r="AR135" s="2800">
        <v>442.61</v>
      </c>
      <c r="AS135" s="2800">
        <v>672.52999999999986</v>
      </c>
      <c r="AT135" s="2800"/>
      <c r="AU135" s="2800"/>
      <c r="AV135" s="2801"/>
      <c r="AW135" s="2180">
        <v>0</v>
      </c>
      <c r="AX135" s="2796">
        <v>0</v>
      </c>
      <c r="AY135" s="2796">
        <v>0</v>
      </c>
      <c r="AZ135" s="2800">
        <v>0</v>
      </c>
      <c r="BA135" s="2800"/>
      <c r="BB135" s="2800"/>
      <c r="BC135" s="2804"/>
      <c r="BD135" s="2805">
        <v>0</v>
      </c>
      <c r="BE135" s="2800">
        <v>0</v>
      </c>
      <c r="BF135" s="2800">
        <v>0</v>
      </c>
      <c r="BG135" s="2800">
        <v>0</v>
      </c>
      <c r="BH135" s="2800"/>
      <c r="BI135" s="2800"/>
      <c r="BJ135" s="2801"/>
      <c r="BK135" s="2805">
        <v>0</v>
      </c>
      <c r="BL135" s="2800">
        <v>0</v>
      </c>
      <c r="BM135" s="2800">
        <v>0</v>
      </c>
      <c r="BN135" s="2800">
        <v>0</v>
      </c>
      <c r="BO135" s="2800"/>
      <c r="BP135" s="2800"/>
      <c r="BQ135" s="2801"/>
      <c r="BR135" s="2805">
        <v>0</v>
      </c>
      <c r="BS135" s="2800">
        <v>0</v>
      </c>
      <c r="BT135" s="2800">
        <v>0</v>
      </c>
      <c r="BU135" s="2800">
        <v>0</v>
      </c>
      <c r="BV135" s="2800">
        <v>0</v>
      </c>
      <c r="BW135" s="2800">
        <v>0</v>
      </c>
      <c r="BX135" s="2801"/>
      <c r="BY135" s="2805">
        <v>0</v>
      </c>
      <c r="BZ135" s="2800">
        <v>0</v>
      </c>
      <c r="CA135" s="2800">
        <v>0</v>
      </c>
      <c r="CB135" s="2800">
        <v>0</v>
      </c>
      <c r="CC135" s="2800">
        <v>0</v>
      </c>
      <c r="CD135" s="2800">
        <v>0</v>
      </c>
      <c r="CE135" s="2801"/>
      <c r="CF135" s="2805">
        <v>0</v>
      </c>
      <c r="CG135" s="2800">
        <v>0</v>
      </c>
      <c r="CH135" s="2800">
        <v>0</v>
      </c>
      <c r="CI135" s="2800">
        <v>0</v>
      </c>
      <c r="CJ135" s="2800">
        <v>0</v>
      </c>
      <c r="CK135" s="2800">
        <v>0</v>
      </c>
      <c r="CL135" s="2801"/>
      <c r="CM135" s="2849">
        <v>116</v>
      </c>
      <c r="CN135" s="2801">
        <v>9950.48</v>
      </c>
      <c r="CO135" s="2801">
        <v>3949.7400000000002</v>
      </c>
      <c r="CP135" s="2801">
        <v>6000.74</v>
      </c>
      <c r="CQ135" s="2801"/>
      <c r="CR135" s="2197"/>
      <c r="CS135" s="2197"/>
      <c r="CT135" s="2197"/>
      <c r="CU135" s="2197"/>
      <c r="CV135" s="2197"/>
    </row>
    <row r="136" spans="1:100">
      <c r="C136" s="2178"/>
      <c r="D136" s="2179"/>
      <c r="E136" s="2178"/>
      <c r="F136" s="2178"/>
      <c r="G136" s="2180"/>
      <c r="H136" s="2800"/>
      <c r="I136" s="2800"/>
      <c r="J136" s="2804"/>
      <c r="K136" s="2804"/>
      <c r="L136" s="2804"/>
      <c r="M136" s="2804"/>
      <c r="N136" s="2799"/>
      <c r="O136" s="2800"/>
      <c r="P136" s="2848"/>
      <c r="Q136" s="2801"/>
      <c r="R136" s="2801"/>
      <c r="S136" s="2801"/>
      <c r="T136" s="2801"/>
      <c r="U136" s="2849"/>
      <c r="V136" s="2801"/>
      <c r="W136" s="2849"/>
      <c r="X136" s="2804"/>
      <c r="Y136" s="2804"/>
      <c r="Z136" s="2804"/>
      <c r="AA136" s="2804"/>
      <c r="AB136" s="2805"/>
      <c r="AC136" s="2800"/>
      <c r="AD136" s="2800"/>
      <c r="AE136" s="2800"/>
      <c r="AF136" s="2800"/>
      <c r="AG136" s="2800"/>
      <c r="AH136" s="2801"/>
      <c r="AI136" s="2180"/>
      <c r="AJ136" s="2800"/>
      <c r="AK136" s="2800"/>
      <c r="AL136" s="2800"/>
      <c r="AM136" s="2800"/>
      <c r="AN136" s="2800"/>
      <c r="AO136" s="2804"/>
      <c r="AP136" s="2805"/>
      <c r="AQ136" s="2800"/>
      <c r="AR136" s="2800"/>
      <c r="AS136" s="2800"/>
      <c r="AT136" s="2800"/>
      <c r="AU136" s="2800"/>
      <c r="AV136" s="2801"/>
      <c r="AW136" s="2180"/>
      <c r="AX136" s="2800"/>
      <c r="AY136" s="2800"/>
      <c r="AZ136" s="2800"/>
      <c r="BA136" s="2800"/>
      <c r="BB136" s="2800"/>
      <c r="BC136" s="2804"/>
      <c r="BD136" s="2805"/>
      <c r="BE136" s="2800"/>
      <c r="BF136" s="2800"/>
      <c r="BG136" s="2800"/>
      <c r="BH136" s="2800"/>
      <c r="BI136" s="2800"/>
      <c r="BJ136" s="2801"/>
      <c r="BK136" s="2805"/>
      <c r="BL136" s="2800"/>
      <c r="BM136" s="2800"/>
      <c r="BN136" s="2800"/>
      <c r="BO136" s="2800"/>
      <c r="BP136" s="2800"/>
      <c r="BQ136" s="2801"/>
      <c r="BR136" s="2805"/>
      <c r="BS136" s="2800"/>
      <c r="BT136" s="2800"/>
      <c r="BU136" s="2800"/>
      <c r="BV136" s="2800"/>
      <c r="BW136" s="2800"/>
      <c r="BX136" s="2801"/>
      <c r="BY136" s="2805"/>
      <c r="BZ136" s="2800"/>
      <c r="CA136" s="2800"/>
      <c r="CB136" s="2800"/>
      <c r="CC136" s="2800"/>
      <c r="CD136" s="2800"/>
      <c r="CE136" s="2801"/>
      <c r="CF136" s="2805"/>
      <c r="CG136" s="2800"/>
      <c r="CH136" s="2800"/>
      <c r="CI136" s="2800"/>
      <c r="CJ136" s="2800"/>
      <c r="CK136" s="2800"/>
      <c r="CL136" s="2801"/>
      <c r="CM136" s="2849"/>
      <c r="CN136" s="2801"/>
      <c r="CO136" s="2801"/>
      <c r="CP136" s="2801"/>
      <c r="CQ136" s="2801"/>
    </row>
    <row r="137" spans="1:100" ht="12.75" customHeight="1">
      <c r="C137" s="2828"/>
      <c r="D137" s="2830" t="s">
        <v>569</v>
      </c>
      <c r="E137" s="2830"/>
      <c r="F137" s="2831"/>
      <c r="G137" s="2853">
        <v>6652</v>
      </c>
      <c r="H137" s="2854">
        <v>754283.4500000003</v>
      </c>
      <c r="I137" s="2854">
        <v>360760.17000000004</v>
      </c>
      <c r="J137" s="2696">
        <v>393523.27999999991</v>
      </c>
      <c r="K137" s="2855"/>
      <c r="L137" s="2855"/>
      <c r="M137" s="2855"/>
      <c r="N137" s="2856">
        <v>6659</v>
      </c>
      <c r="O137" s="2854">
        <v>670243.87</v>
      </c>
      <c r="P137" s="2857">
        <v>304048.81999999995</v>
      </c>
      <c r="Q137" s="2858">
        <v>366195.05000000005</v>
      </c>
      <c r="R137" s="2858"/>
      <c r="S137" s="2858"/>
      <c r="T137" s="2858"/>
      <c r="U137" s="2859">
        <v>7822</v>
      </c>
      <c r="V137" s="2858">
        <v>768631.62000000034</v>
      </c>
      <c r="W137" s="2859">
        <v>334190.55000000005</v>
      </c>
      <c r="X137" s="2696">
        <v>434441.07000000007</v>
      </c>
      <c r="Y137" s="2855"/>
      <c r="Z137" s="2855"/>
      <c r="AA137" s="2855"/>
      <c r="AB137" s="2860">
        <v>5068</v>
      </c>
      <c r="AC137" s="2854">
        <v>509334.39000000013</v>
      </c>
      <c r="AD137" s="2854">
        <v>231444.41000000006</v>
      </c>
      <c r="AE137" s="2854">
        <v>277889.98</v>
      </c>
      <c r="AF137" s="2854"/>
      <c r="AG137" s="2854"/>
      <c r="AH137" s="2858"/>
      <c r="AI137" s="2860">
        <v>6622</v>
      </c>
      <c r="AJ137" s="2854">
        <v>751487.38000000012</v>
      </c>
      <c r="AK137" s="2854">
        <v>371316.92999999993</v>
      </c>
      <c r="AL137" s="2861">
        <v>380170.44999999995</v>
      </c>
      <c r="AM137" s="2862"/>
      <c r="AN137" s="2862"/>
      <c r="AO137" s="2855"/>
      <c r="AP137" s="2860"/>
      <c r="AQ137" s="2854">
        <v>549956.37</v>
      </c>
      <c r="AR137" s="2854">
        <v>884340</v>
      </c>
      <c r="AS137" s="2854">
        <v>279435.96999999986</v>
      </c>
      <c r="AT137" s="2854"/>
      <c r="AU137" s="2854"/>
      <c r="AV137" s="2858"/>
      <c r="AW137" s="2860"/>
      <c r="AX137" s="2854">
        <v>702942.89999999991</v>
      </c>
      <c r="AY137" s="2854">
        <v>313678.15999999997</v>
      </c>
      <c r="AZ137" s="2861">
        <v>389264.74000000005</v>
      </c>
      <c r="BA137" s="2862"/>
      <c r="BB137" s="2862"/>
      <c r="BC137" s="2855"/>
      <c r="BD137" s="2860"/>
      <c r="BE137" s="2854">
        <v>642253.28000000026</v>
      </c>
      <c r="BF137" s="2854">
        <v>740937.8</v>
      </c>
      <c r="BG137" s="2854">
        <v>338345.04000000004</v>
      </c>
      <c r="BH137" s="2854"/>
      <c r="BI137" s="2854"/>
      <c r="BJ137" s="2858"/>
      <c r="BK137" s="2860"/>
      <c r="BL137" s="2854">
        <v>655228.51999999979</v>
      </c>
      <c r="BM137" s="2854">
        <v>326253.43</v>
      </c>
      <c r="BN137" s="2854">
        <v>328975.09000000003</v>
      </c>
      <c r="BO137" s="2854"/>
      <c r="BP137" s="2854"/>
      <c r="BQ137" s="2858"/>
      <c r="BR137" s="2860">
        <v>7092</v>
      </c>
      <c r="BS137" s="2854">
        <v>833972.5700000003</v>
      </c>
      <c r="BT137" s="2854">
        <v>379012.15</v>
      </c>
      <c r="BU137" s="2854">
        <v>454960.4200000001</v>
      </c>
      <c r="BV137" s="2854"/>
      <c r="BW137" s="2854"/>
      <c r="BX137" s="2858"/>
      <c r="BY137" s="2860">
        <v>9125</v>
      </c>
      <c r="BZ137" s="2854">
        <v>823714.49999999977</v>
      </c>
      <c r="CA137" s="2854">
        <v>377085.03</v>
      </c>
      <c r="CB137" s="2854">
        <v>446629.47</v>
      </c>
      <c r="CC137" s="2854"/>
      <c r="CD137" s="2854"/>
      <c r="CE137" s="2858"/>
      <c r="CF137" s="2860">
        <v>4166</v>
      </c>
      <c r="CG137" s="2854">
        <v>506822.21000000014</v>
      </c>
      <c r="CH137" s="2854">
        <v>275718.50000000006</v>
      </c>
      <c r="CI137" s="2854">
        <v>231103.71000000002</v>
      </c>
      <c r="CJ137" s="2854"/>
      <c r="CK137" s="2854"/>
      <c r="CL137" s="2858"/>
      <c r="CM137" s="2859">
        <v>76238</v>
      </c>
      <c r="CN137" s="2858">
        <v>8168871.0599999987</v>
      </c>
      <c r="CO137" s="2858">
        <v>3847936.7900000014</v>
      </c>
      <c r="CP137" s="2858">
        <v>4320934.2699999996</v>
      </c>
      <c r="CQ137" s="2858"/>
    </row>
    <row r="138" spans="1:100" ht="15">
      <c r="C138" s="2870"/>
      <c r="D138" s="2871"/>
      <c r="E138" s="2870"/>
      <c r="F138" s="2870"/>
      <c r="G138" s="2872"/>
      <c r="H138" s="2873">
        <v>754283.45</v>
      </c>
      <c r="I138" s="2873"/>
      <c r="J138" s="2874"/>
      <c r="K138" s="2874"/>
      <c r="L138" s="2874"/>
      <c r="M138" s="2874"/>
      <c r="N138" s="2875"/>
      <c r="O138" s="2873"/>
      <c r="P138" s="2876"/>
      <c r="Q138" s="2865"/>
      <c r="R138" s="2865"/>
      <c r="S138" s="2865"/>
      <c r="T138" s="2865"/>
      <c r="U138" s="2877"/>
      <c r="V138" s="2878">
        <v>768631.62</v>
      </c>
      <c r="W138" s="2877"/>
      <c r="X138" s="2874"/>
      <c r="Y138" s="2874"/>
      <c r="Z138" s="2874"/>
      <c r="AA138" s="2874"/>
      <c r="AB138" s="2872"/>
      <c r="AC138" s="2873">
        <v>509334.39</v>
      </c>
      <c r="AD138" s="2873"/>
      <c r="AE138" s="2864">
        <v>0</v>
      </c>
      <c r="AF138" s="2864"/>
      <c r="AG138" s="2864"/>
      <c r="AH138" s="2865"/>
      <c r="AI138" s="2872"/>
      <c r="AJ138" s="2873">
        <v>751487.38</v>
      </c>
      <c r="AK138" s="2873"/>
      <c r="AL138" s="2879"/>
      <c r="AM138" s="2879"/>
      <c r="AN138" s="2879"/>
      <c r="AO138" s="2874"/>
      <c r="AP138" s="2872"/>
      <c r="AQ138" s="2873">
        <v>549956.38</v>
      </c>
      <c r="AR138" s="2873"/>
      <c r="AS138" s="2864">
        <v>0</v>
      </c>
      <c r="AT138" s="2864"/>
      <c r="AU138" s="2864"/>
      <c r="AV138" s="2865"/>
      <c r="AW138" s="2872"/>
      <c r="AX138" s="2873">
        <v>702942.9</v>
      </c>
      <c r="AY138" s="2873"/>
      <c r="AZ138" s="2879"/>
      <c r="BA138" s="2879"/>
      <c r="BB138" s="2879"/>
      <c r="BC138" s="2874"/>
      <c r="BD138" s="2872"/>
      <c r="BE138" s="2873">
        <v>642253.28</v>
      </c>
      <c r="BF138" s="2873"/>
      <c r="BG138" s="2864">
        <v>0</v>
      </c>
      <c r="BH138" s="2864"/>
      <c r="BI138" s="2864"/>
      <c r="BJ138" s="2865"/>
      <c r="BK138" s="2872"/>
      <c r="BL138" s="2873">
        <v>655228.52</v>
      </c>
      <c r="BM138" s="2873"/>
      <c r="BN138" s="2864">
        <v>0</v>
      </c>
      <c r="BO138" s="2864"/>
      <c r="BP138" s="2864"/>
      <c r="BR138" s="2872"/>
      <c r="BS138" s="2873">
        <v>833972.57</v>
      </c>
      <c r="BT138" s="2873"/>
      <c r="BU138" s="2864">
        <v>0</v>
      </c>
      <c r="BV138" s="2864"/>
      <c r="BW138" s="2864"/>
      <c r="BY138" s="2872"/>
      <c r="BZ138" s="2873">
        <v>823714.5</v>
      </c>
      <c r="CA138" s="2873"/>
      <c r="CB138" s="2864">
        <v>0</v>
      </c>
      <c r="CC138" s="2864"/>
      <c r="CD138" s="2864"/>
      <c r="CF138" s="2872"/>
      <c r="CG138" s="2873">
        <v>506822.21</v>
      </c>
      <c r="CH138" s="2873"/>
      <c r="CI138" s="2864">
        <v>0</v>
      </c>
      <c r="CJ138" s="2864"/>
      <c r="CK138" s="2864"/>
    </row>
    <row r="139" spans="1:100">
      <c r="C139" s="2870"/>
      <c r="D139" s="2871"/>
      <c r="E139" s="2870"/>
      <c r="F139" s="2870"/>
      <c r="G139" s="2872"/>
      <c r="H139" s="2873">
        <v>0</v>
      </c>
      <c r="I139" s="2873"/>
      <c r="J139" s="2874"/>
      <c r="K139" s="2874"/>
      <c r="L139" s="2874"/>
      <c r="M139" s="2874"/>
      <c r="N139" s="2875"/>
      <c r="O139" s="2873"/>
      <c r="P139" s="2876"/>
      <c r="Q139" s="2878"/>
      <c r="R139" s="2878"/>
      <c r="S139" s="2878"/>
      <c r="T139" s="2878"/>
      <c r="U139" s="2877"/>
      <c r="V139" s="2878">
        <v>0</v>
      </c>
      <c r="W139" s="2877"/>
      <c r="X139" s="2874"/>
      <c r="Y139" s="2874"/>
      <c r="Z139" s="2874"/>
      <c r="AA139" s="2874"/>
      <c r="AB139" s="2872"/>
      <c r="AC139" s="2878">
        <v>0</v>
      </c>
      <c r="AD139" s="2873"/>
      <c r="AE139" s="2873"/>
      <c r="AF139" s="2873"/>
      <c r="AG139" s="2873"/>
      <c r="AH139" s="2878"/>
      <c r="AI139" s="2872"/>
      <c r="AJ139" s="2878">
        <v>0</v>
      </c>
      <c r="AK139" s="2873"/>
      <c r="AL139" s="2879"/>
      <c r="AM139" s="2879"/>
      <c r="AN139" s="2879"/>
      <c r="AO139" s="2874"/>
      <c r="AP139" s="2872"/>
      <c r="AQ139" s="2878">
        <v>-1.0000000009313226E-2</v>
      </c>
      <c r="AR139" s="2873"/>
      <c r="AS139" s="2873"/>
      <c r="AT139" s="2873"/>
      <c r="AU139" s="2873"/>
      <c r="AV139" s="2878"/>
      <c r="AW139" s="2872"/>
      <c r="AX139" s="2878">
        <v>0</v>
      </c>
      <c r="AY139" s="2873"/>
      <c r="AZ139" s="2879"/>
      <c r="BA139" s="2879"/>
      <c r="BB139" s="2879"/>
      <c r="BC139" s="2874"/>
      <c r="BD139" s="2872"/>
      <c r="BE139" s="2878">
        <v>0</v>
      </c>
      <c r="BF139" s="2873"/>
      <c r="BG139" s="2873"/>
      <c r="BH139" s="2873"/>
      <c r="BI139" s="2873"/>
      <c r="BJ139" s="2878"/>
      <c r="BK139" s="2872"/>
      <c r="BL139" s="2878">
        <v>0</v>
      </c>
      <c r="BM139" s="2873"/>
      <c r="BN139" s="2873"/>
      <c r="BO139" s="2873"/>
      <c r="BP139" s="2873"/>
      <c r="BR139" s="2872"/>
      <c r="BS139" s="2878">
        <v>0</v>
      </c>
      <c r="BT139" s="2873"/>
      <c r="BU139" s="2873"/>
      <c r="BV139" s="2873"/>
      <c r="BW139" s="2873"/>
      <c r="BY139" s="2872"/>
      <c r="BZ139" s="2878">
        <v>0</v>
      </c>
      <c r="CA139" s="2873"/>
      <c r="CB139" s="2873"/>
      <c r="CC139" s="2873"/>
      <c r="CD139" s="2873"/>
      <c r="CF139" s="2872"/>
      <c r="CG139" s="2878">
        <v>0</v>
      </c>
      <c r="CH139" s="2873"/>
      <c r="CI139" s="2873"/>
      <c r="CJ139" s="2873"/>
      <c r="CK139" s="2873"/>
    </row>
    <row r="141" spans="1:100" ht="16" thickBot="1">
      <c r="AS141" s="2864"/>
      <c r="AT141" s="2864"/>
      <c r="AU141" s="2864"/>
      <c r="AV141" s="2880"/>
      <c r="CM141" s="3009"/>
      <c r="CN141" s="3010"/>
      <c r="CO141" s="3010"/>
      <c r="CP141" s="3010"/>
    </row>
    <row r="142" spans="1:100" ht="13.75" customHeight="1" thickBot="1">
      <c r="C142" s="2967" t="s">
        <v>291</v>
      </c>
      <c r="D142" s="2968" t="s">
        <v>292</v>
      </c>
      <c r="E142" s="2969" t="s">
        <v>293</v>
      </c>
      <c r="F142" s="2992" t="s">
        <v>329</v>
      </c>
      <c r="G142" s="2994" t="s">
        <v>330</v>
      </c>
      <c r="H142" s="2996" t="s">
        <v>331</v>
      </c>
      <c r="I142" s="2996" t="s">
        <v>332</v>
      </c>
      <c r="J142" s="2992" t="s">
        <v>120</v>
      </c>
      <c r="K142" s="2998" t="s">
        <v>333</v>
      </c>
      <c r="L142" s="2998" t="s">
        <v>334</v>
      </c>
      <c r="M142" s="2998" t="s">
        <v>200</v>
      </c>
      <c r="N142" s="3002" t="s">
        <v>330</v>
      </c>
      <c r="O142" s="2996" t="s">
        <v>331</v>
      </c>
      <c r="P142" s="3000" t="s">
        <v>332</v>
      </c>
      <c r="Q142" s="2992" t="s">
        <v>120</v>
      </c>
      <c r="R142" s="2998" t="s">
        <v>333</v>
      </c>
      <c r="S142" s="2998" t="s">
        <v>334</v>
      </c>
      <c r="T142" s="2998" t="s">
        <v>200</v>
      </c>
      <c r="U142" s="3000" t="s">
        <v>330</v>
      </c>
      <c r="V142" s="2996" t="s">
        <v>331</v>
      </c>
      <c r="W142" s="3000" t="s">
        <v>332</v>
      </c>
      <c r="X142" s="2992" t="s">
        <v>120</v>
      </c>
      <c r="Y142" s="2998" t="s">
        <v>333</v>
      </c>
      <c r="Z142" s="2998" t="s">
        <v>334</v>
      </c>
      <c r="AA142" s="3006" t="s">
        <v>200</v>
      </c>
      <c r="AB142" s="2994" t="s">
        <v>330</v>
      </c>
      <c r="AC142" s="2996" t="s">
        <v>331</v>
      </c>
      <c r="AD142" s="2996" t="s">
        <v>332</v>
      </c>
      <c r="AE142" s="2996" t="s">
        <v>120</v>
      </c>
      <c r="AF142" s="3004" t="s">
        <v>333</v>
      </c>
      <c r="AG142" s="3004" t="s">
        <v>334</v>
      </c>
      <c r="AH142" s="2998" t="s">
        <v>200</v>
      </c>
      <c r="AI142" s="2994" t="s">
        <v>330</v>
      </c>
      <c r="AJ142" s="2996" t="s">
        <v>331</v>
      </c>
      <c r="AK142" s="2996" t="s">
        <v>332</v>
      </c>
      <c r="AL142" s="2996" t="s">
        <v>120</v>
      </c>
      <c r="AM142" s="3004" t="s">
        <v>333</v>
      </c>
      <c r="AN142" s="3004" t="s">
        <v>334</v>
      </c>
      <c r="AO142" s="2998" t="s">
        <v>200</v>
      </c>
      <c r="AP142" s="2994" t="s">
        <v>330</v>
      </c>
      <c r="AQ142" s="2996" t="s">
        <v>331</v>
      </c>
      <c r="AR142" s="2996" t="s">
        <v>332</v>
      </c>
      <c r="AS142" s="2996" t="s">
        <v>120</v>
      </c>
      <c r="AT142" s="3004" t="s">
        <v>333</v>
      </c>
      <c r="AU142" s="3004" t="s">
        <v>334</v>
      </c>
      <c r="AV142" s="2998" t="s">
        <v>200</v>
      </c>
      <c r="AW142" s="2994" t="s">
        <v>330</v>
      </c>
      <c r="AX142" s="2996" t="s">
        <v>331</v>
      </c>
      <c r="AY142" s="2996" t="s">
        <v>332</v>
      </c>
      <c r="AZ142" s="2996" t="s">
        <v>120</v>
      </c>
      <c r="BA142" s="3004" t="s">
        <v>333</v>
      </c>
      <c r="BB142" s="3004" t="s">
        <v>334</v>
      </c>
      <c r="BC142" s="2998" t="s">
        <v>200</v>
      </c>
      <c r="BD142" s="2994" t="s">
        <v>330</v>
      </c>
      <c r="BE142" s="2996" t="s">
        <v>331</v>
      </c>
      <c r="BF142" s="2996" t="s">
        <v>332</v>
      </c>
      <c r="BG142" s="2996" t="s">
        <v>120</v>
      </c>
      <c r="BH142" s="3004" t="s">
        <v>333</v>
      </c>
      <c r="BI142" s="3004" t="s">
        <v>334</v>
      </c>
      <c r="BJ142" s="3006" t="s">
        <v>200</v>
      </c>
      <c r="BK142" s="2994" t="s">
        <v>330</v>
      </c>
      <c r="BL142" s="2996" t="s">
        <v>331</v>
      </c>
      <c r="BM142" s="2996" t="s">
        <v>332</v>
      </c>
      <c r="BN142" s="2996" t="s">
        <v>120</v>
      </c>
      <c r="BO142" s="3004" t="s">
        <v>333</v>
      </c>
      <c r="BP142" s="3004" t="s">
        <v>334</v>
      </c>
      <c r="BQ142" s="2998" t="s">
        <v>200</v>
      </c>
      <c r="BR142" s="2994" t="s">
        <v>330</v>
      </c>
      <c r="BS142" s="2996" t="s">
        <v>331</v>
      </c>
      <c r="BT142" s="2996" t="s">
        <v>332</v>
      </c>
      <c r="BU142" s="2996" t="s">
        <v>120</v>
      </c>
      <c r="BV142" s="3004" t="s">
        <v>333</v>
      </c>
      <c r="BW142" s="3004" t="s">
        <v>334</v>
      </c>
      <c r="BX142" s="2998" t="s">
        <v>200</v>
      </c>
      <c r="BY142" s="2994" t="s">
        <v>330</v>
      </c>
      <c r="BZ142" s="2996" t="s">
        <v>331</v>
      </c>
      <c r="CA142" s="2996" t="s">
        <v>332</v>
      </c>
      <c r="CB142" s="2996" t="s">
        <v>120</v>
      </c>
      <c r="CC142" s="3004" t="s">
        <v>333</v>
      </c>
      <c r="CD142" s="3004" t="s">
        <v>334</v>
      </c>
      <c r="CE142" s="2998" t="s">
        <v>200</v>
      </c>
      <c r="CF142" s="2994" t="s">
        <v>330</v>
      </c>
      <c r="CG142" s="2996" t="s">
        <v>331</v>
      </c>
      <c r="CH142" s="2996" t="s">
        <v>332</v>
      </c>
      <c r="CI142" s="2996" t="s">
        <v>120</v>
      </c>
      <c r="CJ142" s="3004" t="s">
        <v>333</v>
      </c>
      <c r="CK142" s="3004" t="s">
        <v>334</v>
      </c>
      <c r="CL142" s="2998" t="s">
        <v>200</v>
      </c>
      <c r="CM142" s="3011" t="s">
        <v>330</v>
      </c>
      <c r="CN142" s="2996" t="s">
        <v>331</v>
      </c>
      <c r="CO142" s="2996" t="s">
        <v>332</v>
      </c>
      <c r="CP142" s="2996" t="s">
        <v>120</v>
      </c>
      <c r="CQ142" s="2998" t="s">
        <v>200</v>
      </c>
    </row>
    <row r="143" spans="1:100" ht="15" customHeight="1">
      <c r="C143" s="2967"/>
      <c r="D143" s="2968"/>
      <c r="E143" s="2970"/>
      <c r="F143" s="2993"/>
      <c r="G143" s="2995"/>
      <c r="H143" s="2997"/>
      <c r="I143" s="2997"/>
      <c r="J143" s="2993"/>
      <c r="K143" s="2970"/>
      <c r="L143" s="2970"/>
      <c r="M143" s="2970"/>
      <c r="N143" s="3003"/>
      <c r="O143" s="2997"/>
      <c r="P143" s="3001"/>
      <c r="Q143" s="2993"/>
      <c r="R143" s="2970"/>
      <c r="S143" s="2970"/>
      <c r="T143" s="2970"/>
      <c r="U143" s="3001"/>
      <c r="V143" s="2997"/>
      <c r="W143" s="3001"/>
      <c r="X143" s="2993"/>
      <c r="Y143" s="2970"/>
      <c r="Z143" s="2970"/>
      <c r="AA143" s="3007"/>
      <c r="AB143" s="2995"/>
      <c r="AC143" s="2997"/>
      <c r="AD143" s="2997"/>
      <c r="AE143" s="2997"/>
      <c r="AF143" s="3005"/>
      <c r="AG143" s="3005"/>
      <c r="AH143" s="2970"/>
      <c r="AI143" s="2995"/>
      <c r="AJ143" s="2997"/>
      <c r="AK143" s="2997"/>
      <c r="AL143" s="2997"/>
      <c r="AM143" s="3005"/>
      <c r="AN143" s="3005"/>
      <c r="AO143" s="2970"/>
      <c r="AP143" s="2995"/>
      <c r="AQ143" s="2997"/>
      <c r="AR143" s="2997"/>
      <c r="AS143" s="2997"/>
      <c r="AT143" s="3005"/>
      <c r="AU143" s="3005"/>
      <c r="AV143" s="2970"/>
      <c r="AW143" s="2995"/>
      <c r="AX143" s="2997"/>
      <c r="AY143" s="2997"/>
      <c r="AZ143" s="2997"/>
      <c r="BA143" s="3005"/>
      <c r="BB143" s="3005"/>
      <c r="BC143" s="2970"/>
      <c r="BD143" s="2995"/>
      <c r="BE143" s="2997"/>
      <c r="BF143" s="2997"/>
      <c r="BG143" s="2997"/>
      <c r="BH143" s="3005"/>
      <c r="BI143" s="3005"/>
      <c r="BJ143" s="3007"/>
      <c r="BK143" s="2995"/>
      <c r="BL143" s="2997"/>
      <c r="BM143" s="2997"/>
      <c r="BN143" s="2997"/>
      <c r="BO143" s="3005"/>
      <c r="BP143" s="3005"/>
      <c r="BQ143" s="2970"/>
      <c r="BR143" s="2995"/>
      <c r="BS143" s="2997"/>
      <c r="BT143" s="2997"/>
      <c r="BU143" s="2997"/>
      <c r="BV143" s="3005"/>
      <c r="BW143" s="3005"/>
      <c r="BX143" s="2970"/>
      <c r="BY143" s="2995"/>
      <c r="BZ143" s="2997"/>
      <c r="CA143" s="2997"/>
      <c r="CB143" s="2997"/>
      <c r="CC143" s="3005"/>
      <c r="CD143" s="3005"/>
      <c r="CE143" s="2970"/>
      <c r="CF143" s="2995"/>
      <c r="CG143" s="2997"/>
      <c r="CH143" s="2997"/>
      <c r="CI143" s="2997"/>
      <c r="CJ143" s="3005"/>
      <c r="CK143" s="3005"/>
      <c r="CL143" s="2970"/>
      <c r="CM143" s="3012"/>
      <c r="CN143" s="2997"/>
      <c r="CO143" s="2997"/>
      <c r="CP143" s="2997"/>
      <c r="CQ143" s="2970"/>
    </row>
    <row r="144" spans="1:100">
      <c r="C144" s="2178" t="s">
        <v>570</v>
      </c>
      <c r="D144" s="2179" t="s">
        <v>571</v>
      </c>
      <c r="E144" s="2178"/>
      <c r="F144" s="2178"/>
      <c r="G144" s="2180">
        <v>3600</v>
      </c>
      <c r="H144" s="2796">
        <v>376723.53</v>
      </c>
      <c r="I144" s="2796">
        <v>88113.13</v>
      </c>
      <c r="J144" s="2804">
        <v>288610.40000000002</v>
      </c>
      <c r="K144" s="2804"/>
      <c r="L144" s="2804"/>
      <c r="M144" s="2804"/>
      <c r="N144" s="2799">
        <v>6000</v>
      </c>
      <c r="O144" s="2800">
        <v>626086.53</v>
      </c>
      <c r="P144" s="2848">
        <v>143173.89000000001</v>
      </c>
      <c r="Q144" s="2801">
        <v>482912.64</v>
      </c>
      <c r="R144" s="2801"/>
      <c r="S144" s="2801"/>
      <c r="T144" s="2801"/>
      <c r="U144" s="2849">
        <v>0</v>
      </c>
      <c r="V144" s="2802">
        <v>0</v>
      </c>
      <c r="W144" s="2803">
        <v>0</v>
      </c>
      <c r="X144" s="2804">
        <v>0</v>
      </c>
      <c r="Y144" s="2804"/>
      <c r="Z144" s="2804"/>
      <c r="AA144" s="2804"/>
      <c r="AB144" s="2805">
        <v>10200</v>
      </c>
      <c r="AC144" s="2800">
        <v>1062492.18</v>
      </c>
      <c r="AD144" s="2800">
        <v>245099.35</v>
      </c>
      <c r="AE144" s="2800">
        <v>817392.83</v>
      </c>
      <c r="AF144" s="2800"/>
      <c r="AG144" s="2800"/>
      <c r="AH144" s="2801"/>
      <c r="AI144" s="2180">
        <v>8400</v>
      </c>
      <c r="AJ144" s="2796">
        <v>837621.75</v>
      </c>
      <c r="AK144" s="2796">
        <v>184192.51</v>
      </c>
      <c r="AL144" s="2800">
        <v>653429.24</v>
      </c>
      <c r="AM144" s="2800"/>
      <c r="AN144" s="2800"/>
      <c r="AO144" s="2804"/>
      <c r="AP144" s="2805">
        <v>4200</v>
      </c>
      <c r="AQ144" s="2800">
        <v>412090.44</v>
      </c>
      <c r="AR144" s="2800">
        <v>73540.05</v>
      </c>
      <c r="AS144" s="2800">
        <v>338550.39</v>
      </c>
      <c r="AT144" s="2800"/>
      <c r="AU144" s="2800"/>
      <c r="AV144" s="2801"/>
      <c r="AW144" s="2180">
        <v>14400</v>
      </c>
      <c r="AX144" s="2796">
        <v>1391335.56</v>
      </c>
      <c r="AY144" s="2796">
        <v>225550.58</v>
      </c>
      <c r="AZ144" s="2800">
        <v>1165784.98</v>
      </c>
      <c r="BA144" s="2800"/>
      <c r="BB144" s="2800"/>
      <c r="BC144" s="2804"/>
      <c r="BD144" s="2805">
        <v>8400</v>
      </c>
      <c r="BE144" s="2800">
        <v>804690.09</v>
      </c>
      <c r="BF144" s="2800">
        <v>117019.32</v>
      </c>
      <c r="BG144" s="2800">
        <v>687670.77</v>
      </c>
      <c r="BH144" s="2800"/>
      <c r="BI144" s="2800"/>
      <c r="BJ144" s="2801"/>
      <c r="BK144" s="2805">
        <v>4200</v>
      </c>
      <c r="BL144" s="2800">
        <v>403507.65</v>
      </c>
      <c r="BM144" s="2800">
        <v>57989.2</v>
      </c>
      <c r="BN144" s="2800">
        <v>345518.45</v>
      </c>
      <c r="BO144" s="2800"/>
      <c r="BP144" s="2800"/>
      <c r="BQ144" s="2801"/>
      <c r="BR144" s="2805">
        <v>10800</v>
      </c>
      <c r="BS144" s="2800">
        <v>1022516.25</v>
      </c>
      <c r="BT144" s="2800">
        <v>129970.93</v>
      </c>
      <c r="BU144" s="2800">
        <v>892545.32000000007</v>
      </c>
      <c r="BV144" s="2800">
        <v>82.643085185185186</v>
      </c>
      <c r="BW144" s="2800">
        <v>94.67743055555556</v>
      </c>
      <c r="BX144" s="2801"/>
      <c r="BY144" s="2805">
        <v>7200</v>
      </c>
      <c r="BZ144" s="2800">
        <v>682967.25</v>
      </c>
      <c r="CA144" s="2800">
        <v>160997.89000000001</v>
      </c>
      <c r="CB144" s="2800">
        <v>521969.36</v>
      </c>
      <c r="CC144" s="2800">
        <v>72.495744444444441</v>
      </c>
      <c r="CD144" s="2800">
        <v>94.856562499999995</v>
      </c>
      <c r="CE144" s="2801"/>
      <c r="CF144" s="2805">
        <v>3600</v>
      </c>
      <c r="CG144" s="2800">
        <v>337316.76</v>
      </c>
      <c r="CH144" s="2800">
        <v>43491.040000000001</v>
      </c>
      <c r="CI144" s="2800">
        <v>293825.72000000003</v>
      </c>
      <c r="CJ144" s="2800">
        <v>81.618255555555564</v>
      </c>
      <c r="CK144" s="2800">
        <v>93.699100000000001</v>
      </c>
      <c r="CL144" s="2801"/>
      <c r="CM144" s="2849">
        <v>81000</v>
      </c>
      <c r="CN144" s="2801">
        <v>7957347.9900000002</v>
      </c>
      <c r="CO144" s="2801">
        <v>1469137.8900000001</v>
      </c>
      <c r="CP144" s="2801">
        <v>6488210.1000000006</v>
      </c>
      <c r="CQ144" s="2801"/>
    </row>
    <row r="145" spans="3:128">
      <c r="C145" s="2178" t="s">
        <v>572</v>
      </c>
      <c r="D145" s="2179" t="s">
        <v>573</v>
      </c>
      <c r="E145" s="2178"/>
      <c r="F145" s="2178"/>
      <c r="G145" s="2180">
        <v>2400</v>
      </c>
      <c r="H145" s="2796">
        <v>301378.83</v>
      </c>
      <c r="I145" s="2796">
        <v>66906.38</v>
      </c>
      <c r="J145" s="2804">
        <v>234472.45</v>
      </c>
      <c r="K145" s="2804"/>
      <c r="L145" s="2804"/>
      <c r="M145" s="2804"/>
      <c r="N145" s="2799">
        <v>0</v>
      </c>
      <c r="O145" s="2800">
        <v>0</v>
      </c>
      <c r="P145" s="2848">
        <v>0</v>
      </c>
      <c r="Q145" s="2801">
        <v>0</v>
      </c>
      <c r="R145" s="2801"/>
      <c r="S145" s="2801"/>
      <c r="T145" s="2801"/>
      <c r="U145" s="2849">
        <v>0</v>
      </c>
      <c r="V145" s="2802">
        <v>0</v>
      </c>
      <c r="W145" s="2803">
        <v>0</v>
      </c>
      <c r="X145" s="2804">
        <v>0</v>
      </c>
      <c r="Y145" s="2804"/>
      <c r="Z145" s="2804"/>
      <c r="AA145" s="2804"/>
      <c r="AB145" s="2805">
        <v>1800</v>
      </c>
      <c r="AC145" s="2800">
        <v>217683.33</v>
      </c>
      <c r="AD145" s="2800">
        <v>42844.02</v>
      </c>
      <c r="AE145" s="2800">
        <v>174839.31</v>
      </c>
      <c r="AF145" s="2800"/>
      <c r="AG145" s="2800"/>
      <c r="AH145" s="2801"/>
      <c r="AI145" s="2180">
        <v>3600</v>
      </c>
      <c r="AJ145" s="2796">
        <v>430776.9</v>
      </c>
      <c r="AK145" s="2796">
        <v>86247.35</v>
      </c>
      <c r="AL145" s="2800">
        <v>344529.55000000005</v>
      </c>
      <c r="AM145" s="2800"/>
      <c r="AN145" s="2800"/>
      <c r="AO145" s="2804"/>
      <c r="AP145" s="2805">
        <v>1800</v>
      </c>
      <c r="AQ145" s="2800">
        <v>211932.21</v>
      </c>
      <c r="AR145" s="2800">
        <v>33828.589999999997</v>
      </c>
      <c r="AS145" s="2800">
        <v>178103.62</v>
      </c>
      <c r="AT145" s="2800"/>
      <c r="AU145" s="2800"/>
      <c r="AV145" s="2801"/>
      <c r="AW145" s="2180">
        <v>3600</v>
      </c>
      <c r="AX145" s="2796">
        <v>417174.45</v>
      </c>
      <c r="AY145" s="2796">
        <v>56993.89</v>
      </c>
      <c r="AZ145" s="2800">
        <v>360180.56</v>
      </c>
      <c r="BA145" s="2800"/>
      <c r="BB145" s="2800"/>
      <c r="BC145" s="2804"/>
      <c r="BD145" s="2805">
        <v>3600</v>
      </c>
      <c r="BE145" s="2800">
        <v>413840.61</v>
      </c>
      <c r="BF145" s="2800">
        <v>54763.18</v>
      </c>
      <c r="BG145" s="2800">
        <v>359077.43</v>
      </c>
      <c r="BH145" s="2800"/>
      <c r="BI145" s="2800"/>
      <c r="BJ145" s="2801"/>
      <c r="BK145" s="2805">
        <v>1800</v>
      </c>
      <c r="BL145" s="2800">
        <v>207518.22</v>
      </c>
      <c r="BM145" s="2800">
        <v>28010.59</v>
      </c>
      <c r="BN145" s="2800">
        <v>179507.63</v>
      </c>
      <c r="BO145" s="2800"/>
      <c r="BP145" s="2800"/>
      <c r="BQ145" s="2801"/>
      <c r="BR145" s="2805">
        <v>7200</v>
      </c>
      <c r="BS145" s="2800">
        <v>818012.97</v>
      </c>
      <c r="BT145" s="2800">
        <v>124845.03</v>
      </c>
      <c r="BU145" s="2800">
        <v>693167.94</v>
      </c>
      <c r="BV145" s="2800">
        <v>96.273324999999986</v>
      </c>
      <c r="BW145" s="2800">
        <v>113.61291249999999</v>
      </c>
      <c r="BX145" s="2801"/>
      <c r="BY145" s="2805">
        <v>4800</v>
      </c>
      <c r="BZ145" s="2800">
        <v>546373.80000000005</v>
      </c>
      <c r="CA145" s="2800">
        <v>64359.43</v>
      </c>
      <c r="CB145" s="2800">
        <v>482014.37000000005</v>
      </c>
      <c r="CC145" s="2800">
        <v>100.41966041666667</v>
      </c>
      <c r="CD145" s="2800">
        <v>113.82787500000001</v>
      </c>
      <c r="CE145" s="2801"/>
      <c r="CF145" s="2805">
        <v>2400</v>
      </c>
      <c r="CG145" s="2800">
        <v>269853.42</v>
      </c>
      <c r="CH145" s="2800">
        <v>26733.54</v>
      </c>
      <c r="CI145" s="2800">
        <v>243119.87999999998</v>
      </c>
      <c r="CJ145" s="2800">
        <v>101.29995</v>
      </c>
      <c r="CK145" s="2800">
        <v>112.438925</v>
      </c>
      <c r="CL145" s="2801"/>
      <c r="CM145" s="2849">
        <v>33000</v>
      </c>
      <c r="CN145" s="2801">
        <v>3834544.74</v>
      </c>
      <c r="CO145" s="2801">
        <v>585532.00000000012</v>
      </c>
      <c r="CP145" s="2801">
        <v>3249012.7399999998</v>
      </c>
      <c r="CQ145" s="2801"/>
    </row>
    <row r="146" spans="3:128">
      <c r="C146" s="2178"/>
      <c r="D146" s="2179"/>
      <c r="E146" s="2178"/>
      <c r="F146" s="2178"/>
      <c r="G146" s="2180"/>
      <c r="H146" s="2800"/>
      <c r="I146" s="2800"/>
      <c r="J146" s="2804"/>
      <c r="K146" s="2804"/>
      <c r="L146" s="2804"/>
      <c r="M146" s="2804"/>
      <c r="N146" s="2799"/>
      <c r="O146" s="2800"/>
      <c r="P146" s="2848"/>
      <c r="Q146" s="2801"/>
      <c r="R146" s="2801"/>
      <c r="S146" s="2801"/>
      <c r="T146" s="2801"/>
      <c r="U146" s="2849"/>
      <c r="V146" s="2801"/>
      <c r="W146" s="2849"/>
      <c r="X146" s="2804"/>
      <c r="Y146" s="2804"/>
      <c r="Z146" s="2804"/>
      <c r="AA146" s="2804"/>
      <c r="AB146" s="2805"/>
      <c r="AC146" s="2800"/>
      <c r="AD146" s="2800"/>
      <c r="AE146" s="2800"/>
      <c r="AF146" s="2800"/>
      <c r="AG146" s="2800"/>
      <c r="AH146" s="2801"/>
      <c r="AI146" s="2180"/>
      <c r="AJ146" s="2800"/>
      <c r="AK146" s="2800"/>
      <c r="AL146" s="2800"/>
      <c r="AM146" s="2800"/>
      <c r="AN146" s="2800"/>
      <c r="AO146" s="2804"/>
      <c r="AP146" s="2805"/>
      <c r="AQ146" s="2800"/>
      <c r="AR146" s="2800"/>
      <c r="AS146" s="2800"/>
      <c r="AT146" s="2800"/>
      <c r="AU146" s="2800"/>
      <c r="AV146" s="2801"/>
      <c r="AW146" s="2180"/>
      <c r="AX146" s="2800"/>
      <c r="AY146" s="2800"/>
      <c r="AZ146" s="2800"/>
      <c r="BA146" s="2800"/>
      <c r="BB146" s="2800"/>
      <c r="BC146" s="2804"/>
      <c r="BD146" s="2805"/>
      <c r="BE146" s="2800"/>
      <c r="BF146" s="2800"/>
      <c r="BG146" s="2800"/>
      <c r="BH146" s="2800"/>
      <c r="BI146" s="2800"/>
      <c r="BJ146" s="2801"/>
      <c r="BK146" s="2805"/>
      <c r="BL146" s="2800"/>
      <c r="BM146" s="2800"/>
      <c r="BN146" s="2800"/>
      <c r="BO146" s="2800"/>
      <c r="BP146" s="2800"/>
      <c r="BQ146" s="2801"/>
      <c r="BR146" s="2805"/>
      <c r="BS146" s="2800"/>
      <c r="BT146" s="2800"/>
      <c r="BU146" s="2800"/>
      <c r="BV146" s="2800"/>
      <c r="BW146" s="2800"/>
      <c r="BX146" s="2801"/>
      <c r="BY146" s="2805"/>
      <c r="BZ146" s="2800"/>
      <c r="CA146" s="2800"/>
      <c r="CB146" s="2800"/>
      <c r="CC146" s="2800"/>
      <c r="CD146" s="2800"/>
      <c r="CE146" s="2801"/>
      <c r="CF146" s="2805"/>
      <c r="CG146" s="2800"/>
      <c r="CH146" s="2800"/>
      <c r="CI146" s="2800"/>
      <c r="CJ146" s="2800"/>
      <c r="CK146" s="2800"/>
      <c r="CL146" s="2801"/>
      <c r="CM146" s="2849"/>
      <c r="CN146" s="2801"/>
      <c r="CO146" s="2801"/>
      <c r="CP146" s="2801"/>
      <c r="CQ146" s="2801"/>
    </row>
    <row r="147" spans="3:128" ht="12.75" customHeight="1">
      <c r="C147" s="2828"/>
      <c r="D147" s="2828"/>
      <c r="E147" s="2830" t="s">
        <v>574</v>
      </c>
      <c r="F147" s="2831"/>
      <c r="G147" s="2853">
        <v>6000</v>
      </c>
      <c r="H147" s="2854">
        <v>678102.3600000001</v>
      </c>
      <c r="I147" s="2854">
        <v>155019.51</v>
      </c>
      <c r="J147" s="2696">
        <v>523082.85000000003</v>
      </c>
      <c r="K147" s="2855"/>
      <c r="L147" s="2855"/>
      <c r="M147" s="2855"/>
      <c r="N147" s="2856">
        <v>6000</v>
      </c>
      <c r="O147" s="2854">
        <v>626086.53</v>
      </c>
      <c r="P147" s="2857">
        <v>143173.89000000001</v>
      </c>
      <c r="Q147" s="2858">
        <v>482912.64</v>
      </c>
      <c r="R147" s="2858"/>
      <c r="S147" s="2858"/>
      <c r="T147" s="2858"/>
      <c r="U147" s="2859">
        <v>0</v>
      </c>
      <c r="V147" s="2858">
        <v>0</v>
      </c>
      <c r="W147" s="2859">
        <v>0</v>
      </c>
      <c r="X147" s="2696">
        <v>0</v>
      </c>
      <c r="Y147" s="2855"/>
      <c r="Z147" s="2855"/>
      <c r="AA147" s="2855"/>
      <c r="AB147" s="2860">
        <v>12000</v>
      </c>
      <c r="AC147" s="2854">
        <v>1280175.51</v>
      </c>
      <c r="AD147" s="2854">
        <v>287943.37</v>
      </c>
      <c r="AE147" s="2854">
        <v>992232.1399999999</v>
      </c>
      <c r="AF147" s="2854"/>
      <c r="AG147" s="2854"/>
      <c r="AH147" s="2858"/>
      <c r="AI147" s="2860">
        <v>12000</v>
      </c>
      <c r="AJ147" s="2854">
        <v>1268398.6499999999</v>
      </c>
      <c r="AK147" s="2854">
        <v>270439.86</v>
      </c>
      <c r="AL147" s="2861">
        <v>997958.79</v>
      </c>
      <c r="AM147" s="2862"/>
      <c r="AN147" s="2862"/>
      <c r="AO147" s="2855"/>
      <c r="AP147" s="2860"/>
      <c r="AQ147" s="2854">
        <v>624022.65</v>
      </c>
      <c r="AR147" s="2854">
        <v>1671300</v>
      </c>
      <c r="AS147" s="2854">
        <v>516654.01</v>
      </c>
      <c r="AT147" s="2854"/>
      <c r="AU147" s="2854"/>
      <c r="AV147" s="2858"/>
      <c r="AW147" s="2860">
        <v>18000</v>
      </c>
      <c r="AX147" s="2854">
        <v>1808510.01</v>
      </c>
      <c r="AY147" s="2854">
        <v>282544.46999999997</v>
      </c>
      <c r="AZ147" s="2861">
        <v>1525965.54</v>
      </c>
      <c r="BA147" s="2862"/>
      <c r="BB147" s="2862"/>
      <c r="BC147" s="2855"/>
      <c r="BD147" s="2860">
        <v>12000</v>
      </c>
      <c r="BE147" s="2854">
        <v>1218530.7</v>
      </c>
      <c r="BF147" s="2854">
        <v>171782.5</v>
      </c>
      <c r="BG147" s="2854">
        <v>1046748.2</v>
      </c>
      <c r="BH147" s="2854"/>
      <c r="BI147" s="2854"/>
      <c r="BJ147" s="2858"/>
      <c r="BK147" s="2860">
        <v>6000</v>
      </c>
      <c r="BL147" s="2854">
        <v>611025.87</v>
      </c>
      <c r="BM147" s="2854">
        <v>85999.79</v>
      </c>
      <c r="BN147" s="2854">
        <v>525026.08000000007</v>
      </c>
      <c r="BO147" s="2854"/>
      <c r="BP147" s="2854"/>
      <c r="BQ147" s="2858"/>
      <c r="BR147" s="2860">
        <v>18000</v>
      </c>
      <c r="BS147" s="2854">
        <v>1840529.22</v>
      </c>
      <c r="BT147" s="2854">
        <v>254815.96</v>
      </c>
      <c r="BU147" s="2854">
        <v>1585713.26</v>
      </c>
      <c r="BV147" s="2854"/>
      <c r="BW147" s="2854"/>
      <c r="BX147" s="2858"/>
      <c r="BY147" s="2860">
        <v>12000</v>
      </c>
      <c r="BZ147" s="2854">
        <v>1229341.05</v>
      </c>
      <c r="CA147" s="2854">
        <v>225357.32</v>
      </c>
      <c r="CB147" s="2854">
        <v>1003983.73</v>
      </c>
      <c r="CC147" s="2854"/>
      <c r="CD147" s="2854"/>
      <c r="CE147" s="2858"/>
      <c r="CF147" s="2860">
        <v>6000</v>
      </c>
      <c r="CG147" s="2854">
        <v>607170.17999999993</v>
      </c>
      <c r="CH147" s="2854">
        <v>70224.58</v>
      </c>
      <c r="CI147" s="2854">
        <v>536945.6</v>
      </c>
      <c r="CJ147" s="2854"/>
      <c r="CK147" s="2854"/>
      <c r="CL147" s="2858"/>
      <c r="CM147" s="2859">
        <v>114000</v>
      </c>
      <c r="CN147" s="2858">
        <v>11791892.73</v>
      </c>
      <c r="CO147" s="2858">
        <v>2054669.8900000001</v>
      </c>
      <c r="CP147" s="2858">
        <v>9737222.8399999999</v>
      </c>
      <c r="CQ147" s="2858"/>
    </row>
    <row r="148" spans="3:128" ht="15">
      <c r="C148" s="2881"/>
      <c r="D148" s="2881"/>
      <c r="E148" s="2881"/>
      <c r="F148" s="2881"/>
      <c r="G148" s="2882"/>
      <c r="H148" s="2883"/>
      <c r="I148" s="2883"/>
      <c r="J148" s="2884"/>
      <c r="K148" s="2884"/>
      <c r="L148" s="2884"/>
      <c r="M148" s="2884"/>
      <c r="N148" s="2885"/>
      <c r="O148" s="2883"/>
      <c r="P148" s="2886"/>
      <c r="Q148" s="2865"/>
      <c r="R148" s="2865"/>
      <c r="S148" s="2865"/>
      <c r="T148" s="2865"/>
      <c r="U148" s="2887"/>
      <c r="V148" s="2888"/>
      <c r="W148" s="2887"/>
      <c r="X148" s="2884"/>
      <c r="Y148" s="2884"/>
      <c r="Z148" s="2884"/>
      <c r="AA148" s="2884"/>
      <c r="AB148" s="2889"/>
      <c r="AC148" s="2883"/>
      <c r="AD148" s="2883"/>
      <c r="AE148" s="2864"/>
      <c r="AF148" s="2864"/>
      <c r="AG148" s="2864"/>
      <c r="AH148" s="2865"/>
      <c r="AI148" s="2889"/>
      <c r="AJ148" s="2883"/>
      <c r="AK148" s="2883"/>
      <c r="AL148" s="2890"/>
      <c r="AM148" s="2890"/>
      <c r="AN148" s="2890"/>
      <c r="AO148" s="2884"/>
      <c r="AP148" s="2889"/>
      <c r="AQ148" s="2883"/>
      <c r="AR148" s="2883"/>
      <c r="AS148" s="2864"/>
      <c r="AT148" s="2864"/>
      <c r="AU148" s="2864"/>
      <c r="AV148" s="2865"/>
      <c r="AW148" s="2889"/>
      <c r="AX148" s="2883"/>
      <c r="AY148" s="2883"/>
      <c r="AZ148" s="2890"/>
      <c r="BA148" s="2890"/>
      <c r="BB148" s="2890"/>
      <c r="BC148" s="2884"/>
      <c r="BD148" s="2889"/>
      <c r="BE148" s="2883"/>
      <c r="BF148" s="2883"/>
      <c r="BG148" s="2864"/>
      <c r="BH148" s="2864"/>
      <c r="BI148" s="2864"/>
      <c r="BJ148" s="2865"/>
      <c r="BK148" s="2889"/>
      <c r="BL148" s="2883"/>
      <c r="BM148" s="2883"/>
      <c r="BN148" s="2864"/>
      <c r="BO148" s="2864"/>
      <c r="BP148" s="2864"/>
      <c r="BR148" s="2889"/>
      <c r="BS148" s="2883"/>
      <c r="BT148" s="2883"/>
      <c r="BU148" s="2864"/>
      <c r="BV148" s="2864"/>
      <c r="BW148" s="2864"/>
      <c r="BY148" s="2889"/>
      <c r="BZ148" s="2883"/>
      <c r="CA148" s="2883"/>
      <c r="CB148" s="2864"/>
      <c r="CC148" s="2864"/>
      <c r="CD148" s="2864"/>
      <c r="CF148" s="2889"/>
      <c r="CG148" s="2883"/>
      <c r="CH148" s="2883"/>
      <c r="CI148" s="2864"/>
      <c r="CJ148" s="2864"/>
      <c r="CK148" s="2864"/>
    </row>
    <row r="149" spans="3:128" s="2901" customFormat="1">
      <c r="C149" s="2891"/>
      <c r="D149" s="2891"/>
      <c r="E149" s="2891"/>
      <c r="F149" s="2891"/>
      <c r="G149" s="2892"/>
      <c r="H149" s="2893"/>
      <c r="I149" s="2893"/>
      <c r="J149" s="2894"/>
      <c r="K149" s="2894"/>
      <c r="L149" s="2894"/>
      <c r="M149" s="2894"/>
      <c r="N149" s="2895"/>
      <c r="O149" s="2893"/>
      <c r="P149" s="2896"/>
      <c r="Q149" s="2897"/>
      <c r="R149" s="2897"/>
      <c r="S149" s="2897"/>
      <c r="T149" s="2897"/>
      <c r="U149" s="2898"/>
      <c r="V149" s="2897"/>
      <c r="W149" s="2898"/>
      <c r="X149" s="2894"/>
      <c r="Y149" s="2894"/>
      <c r="Z149" s="2894"/>
      <c r="AA149" s="2894"/>
      <c r="AB149" s="2899"/>
      <c r="AC149" s="2893"/>
      <c r="AD149" s="2893"/>
      <c r="AE149" s="2893"/>
      <c r="AF149" s="2893"/>
      <c r="AG149" s="2893"/>
      <c r="AH149" s="2897"/>
      <c r="AI149" s="2899"/>
      <c r="AJ149" s="2893"/>
      <c r="AK149" s="2893"/>
      <c r="AL149" s="2900"/>
      <c r="AM149" s="2900"/>
      <c r="AN149" s="2900"/>
      <c r="AO149" s="2894"/>
      <c r="AP149" s="2899"/>
      <c r="AQ149" s="2893"/>
      <c r="AR149" s="2893"/>
      <c r="AS149" s="2893"/>
      <c r="AT149" s="2893"/>
      <c r="AU149" s="2893"/>
      <c r="AV149" s="2897"/>
      <c r="AW149" s="2899"/>
      <c r="AX149" s="2893"/>
      <c r="AY149" s="2893"/>
      <c r="AZ149" s="2900"/>
      <c r="BA149" s="2900"/>
      <c r="BB149" s="2900"/>
      <c r="BC149" s="2894"/>
      <c r="BD149" s="2899"/>
      <c r="BE149" s="2893"/>
      <c r="BF149" s="2893"/>
      <c r="BG149" s="2893"/>
      <c r="BH149" s="2893"/>
      <c r="BI149" s="2893"/>
      <c r="BJ149" s="2897"/>
      <c r="BK149" s="2899"/>
      <c r="BL149" s="2893"/>
      <c r="BM149" s="2893"/>
      <c r="BN149" s="2893"/>
      <c r="BO149" s="2893"/>
      <c r="BP149" s="2893"/>
      <c r="BR149" s="2899"/>
      <c r="BS149" s="2893"/>
      <c r="BT149" s="2893"/>
      <c r="BU149" s="2893"/>
      <c r="BV149" s="2893"/>
      <c r="BW149" s="2893"/>
      <c r="BY149" s="2899"/>
      <c r="BZ149" s="2893"/>
      <c r="CA149" s="2893"/>
      <c r="CB149" s="2893"/>
      <c r="CC149" s="2893"/>
      <c r="CD149" s="2893"/>
      <c r="CF149" s="2899"/>
      <c r="CG149" s="2893"/>
      <c r="CH149" s="2893"/>
      <c r="CI149" s="2893"/>
      <c r="CJ149" s="2893"/>
      <c r="CK149" s="2893"/>
      <c r="CM149" s="2902"/>
      <c r="DX149" s="2903"/>
    </row>
    <row r="151" spans="3:128" ht="14" thickBot="1">
      <c r="CM151" s="3009"/>
      <c r="CN151" s="3010"/>
      <c r="CO151" s="3010"/>
      <c r="CP151" s="3010"/>
    </row>
    <row r="152" spans="3:128" ht="14" thickBot="1">
      <c r="C152" s="2967" t="s">
        <v>291</v>
      </c>
      <c r="D152" s="2968" t="s">
        <v>292</v>
      </c>
      <c r="E152" s="2969" t="s">
        <v>293</v>
      </c>
      <c r="F152" s="2992" t="s">
        <v>329</v>
      </c>
      <c r="G152" s="2994" t="s">
        <v>330</v>
      </c>
      <c r="H152" s="2996" t="s">
        <v>331</v>
      </c>
      <c r="I152" s="2996" t="s">
        <v>332</v>
      </c>
      <c r="J152" s="2992" t="s">
        <v>120</v>
      </c>
      <c r="K152" s="2998" t="s">
        <v>333</v>
      </c>
      <c r="L152" s="2998" t="s">
        <v>334</v>
      </c>
      <c r="M152" s="2998" t="s">
        <v>200</v>
      </c>
      <c r="N152" s="3002" t="s">
        <v>330</v>
      </c>
      <c r="O152" s="2996" t="s">
        <v>331</v>
      </c>
      <c r="P152" s="3000" t="s">
        <v>332</v>
      </c>
      <c r="Q152" s="2992" t="s">
        <v>120</v>
      </c>
      <c r="R152" s="2998" t="s">
        <v>333</v>
      </c>
      <c r="S152" s="2998" t="s">
        <v>334</v>
      </c>
      <c r="T152" s="2998" t="s">
        <v>200</v>
      </c>
      <c r="U152" s="3000" t="s">
        <v>330</v>
      </c>
      <c r="V152" s="2996" t="s">
        <v>331</v>
      </c>
      <c r="W152" s="3000" t="s">
        <v>332</v>
      </c>
      <c r="X152" s="2992" t="s">
        <v>120</v>
      </c>
      <c r="Y152" s="2998" t="s">
        <v>333</v>
      </c>
      <c r="Z152" s="2998" t="s">
        <v>334</v>
      </c>
      <c r="AA152" s="3006" t="s">
        <v>200</v>
      </c>
      <c r="AB152" s="2994" t="s">
        <v>330</v>
      </c>
      <c r="AC152" s="2996" t="s">
        <v>331</v>
      </c>
      <c r="AD152" s="2996" t="s">
        <v>332</v>
      </c>
      <c r="AE152" s="2996" t="s">
        <v>120</v>
      </c>
      <c r="AF152" s="3004" t="s">
        <v>333</v>
      </c>
      <c r="AG152" s="3004" t="s">
        <v>334</v>
      </c>
      <c r="AH152" s="2998" t="s">
        <v>200</v>
      </c>
      <c r="AI152" s="2994" t="s">
        <v>330</v>
      </c>
      <c r="AJ152" s="2996" t="s">
        <v>331</v>
      </c>
      <c r="AK152" s="2996" t="s">
        <v>332</v>
      </c>
      <c r="AL152" s="2996" t="s">
        <v>120</v>
      </c>
      <c r="AM152" s="3004" t="s">
        <v>333</v>
      </c>
      <c r="AN152" s="3004" t="s">
        <v>334</v>
      </c>
      <c r="AO152" s="2998" t="s">
        <v>200</v>
      </c>
      <c r="AP152" s="2994" t="s">
        <v>330</v>
      </c>
      <c r="AQ152" s="2996" t="s">
        <v>331</v>
      </c>
      <c r="AR152" s="2996" t="s">
        <v>332</v>
      </c>
      <c r="AS152" s="2996" t="s">
        <v>120</v>
      </c>
      <c r="AT152" s="3004" t="s">
        <v>333</v>
      </c>
      <c r="AU152" s="3004" t="s">
        <v>334</v>
      </c>
      <c r="AV152" s="2998" t="s">
        <v>200</v>
      </c>
      <c r="AW152" s="2994" t="s">
        <v>330</v>
      </c>
      <c r="AX152" s="2996" t="s">
        <v>331</v>
      </c>
      <c r="AY152" s="2996" t="s">
        <v>332</v>
      </c>
      <c r="AZ152" s="2996" t="s">
        <v>120</v>
      </c>
      <c r="BA152" s="3004" t="s">
        <v>333</v>
      </c>
      <c r="BB152" s="3004" t="s">
        <v>334</v>
      </c>
      <c r="BC152" s="2998" t="s">
        <v>200</v>
      </c>
      <c r="BD152" s="2994" t="s">
        <v>330</v>
      </c>
      <c r="BE152" s="2996" t="s">
        <v>331</v>
      </c>
      <c r="BF152" s="2996" t="s">
        <v>332</v>
      </c>
      <c r="BG152" s="2996" t="s">
        <v>120</v>
      </c>
      <c r="BH152" s="3004" t="s">
        <v>333</v>
      </c>
      <c r="BI152" s="3004" t="s">
        <v>334</v>
      </c>
      <c r="BJ152" s="3006" t="s">
        <v>200</v>
      </c>
      <c r="BK152" s="2994" t="s">
        <v>330</v>
      </c>
      <c r="BL152" s="2996" t="s">
        <v>331</v>
      </c>
      <c r="BM152" s="2996" t="s">
        <v>332</v>
      </c>
      <c r="BN152" s="2996" t="s">
        <v>120</v>
      </c>
      <c r="BO152" s="3004" t="s">
        <v>333</v>
      </c>
      <c r="BP152" s="3004" t="s">
        <v>334</v>
      </c>
      <c r="BQ152" s="2998" t="s">
        <v>200</v>
      </c>
      <c r="BR152" s="2994" t="s">
        <v>330</v>
      </c>
      <c r="BS152" s="2996" t="s">
        <v>331</v>
      </c>
      <c r="BT152" s="2996" t="s">
        <v>332</v>
      </c>
      <c r="BU152" s="2996" t="s">
        <v>120</v>
      </c>
      <c r="BV152" s="3004" t="s">
        <v>333</v>
      </c>
      <c r="BW152" s="3004" t="s">
        <v>334</v>
      </c>
      <c r="BX152" s="2998" t="s">
        <v>200</v>
      </c>
      <c r="BY152" s="2994" t="s">
        <v>330</v>
      </c>
      <c r="BZ152" s="2996" t="s">
        <v>331</v>
      </c>
      <c r="CA152" s="2996" t="s">
        <v>332</v>
      </c>
      <c r="CB152" s="2996" t="s">
        <v>120</v>
      </c>
      <c r="CC152" s="3004" t="s">
        <v>333</v>
      </c>
      <c r="CD152" s="3004" t="s">
        <v>334</v>
      </c>
      <c r="CE152" s="2998" t="s">
        <v>200</v>
      </c>
      <c r="CF152" s="2994" t="s">
        <v>330</v>
      </c>
      <c r="CG152" s="2996" t="s">
        <v>331</v>
      </c>
      <c r="CH152" s="2996" t="s">
        <v>332</v>
      </c>
      <c r="CI152" s="2996" t="s">
        <v>120</v>
      </c>
      <c r="CJ152" s="3004" t="s">
        <v>333</v>
      </c>
      <c r="CK152" s="3004" t="s">
        <v>334</v>
      </c>
      <c r="CL152" s="2998" t="s">
        <v>200</v>
      </c>
      <c r="CM152" s="3011" t="s">
        <v>330</v>
      </c>
      <c r="CN152" s="2996" t="s">
        <v>331</v>
      </c>
      <c r="CO152" s="2996" t="s">
        <v>332</v>
      </c>
      <c r="CP152" s="2996" t="s">
        <v>120</v>
      </c>
      <c r="CQ152" s="2998" t="s">
        <v>200</v>
      </c>
    </row>
    <row r="153" spans="3:128">
      <c r="C153" s="2967"/>
      <c r="D153" s="2968"/>
      <c r="E153" s="2970"/>
      <c r="F153" s="2993"/>
      <c r="G153" s="2995"/>
      <c r="H153" s="2997"/>
      <c r="I153" s="2997"/>
      <c r="J153" s="2993"/>
      <c r="K153" s="2970"/>
      <c r="L153" s="2970"/>
      <c r="M153" s="2970"/>
      <c r="N153" s="3003"/>
      <c r="O153" s="2997"/>
      <c r="P153" s="3001"/>
      <c r="Q153" s="2993"/>
      <c r="R153" s="2970"/>
      <c r="S153" s="2970"/>
      <c r="T153" s="2970"/>
      <c r="U153" s="3001"/>
      <c r="V153" s="2997"/>
      <c r="W153" s="3001"/>
      <c r="X153" s="2993"/>
      <c r="Y153" s="2970"/>
      <c r="Z153" s="2970"/>
      <c r="AA153" s="3007"/>
      <c r="AB153" s="2995"/>
      <c r="AC153" s="2997"/>
      <c r="AD153" s="2997"/>
      <c r="AE153" s="2997"/>
      <c r="AF153" s="3005"/>
      <c r="AG153" s="3005"/>
      <c r="AH153" s="2970"/>
      <c r="AI153" s="2995"/>
      <c r="AJ153" s="2997"/>
      <c r="AK153" s="2997"/>
      <c r="AL153" s="2997"/>
      <c r="AM153" s="3005"/>
      <c r="AN153" s="3005"/>
      <c r="AO153" s="2970"/>
      <c r="AP153" s="2995"/>
      <c r="AQ153" s="2997"/>
      <c r="AR153" s="2997"/>
      <c r="AS153" s="2997"/>
      <c r="AT153" s="3005"/>
      <c r="AU153" s="3005"/>
      <c r="AV153" s="2970"/>
      <c r="AW153" s="2995"/>
      <c r="AX153" s="2997"/>
      <c r="AY153" s="2997"/>
      <c r="AZ153" s="2997"/>
      <c r="BA153" s="3005"/>
      <c r="BB153" s="3005"/>
      <c r="BC153" s="2970"/>
      <c r="BD153" s="2995"/>
      <c r="BE153" s="2997"/>
      <c r="BF153" s="2997"/>
      <c r="BG153" s="2997"/>
      <c r="BH153" s="3005"/>
      <c r="BI153" s="3005"/>
      <c r="BJ153" s="3007"/>
      <c r="BK153" s="2995"/>
      <c r="BL153" s="2997"/>
      <c r="BM153" s="2997"/>
      <c r="BN153" s="2997"/>
      <c r="BO153" s="3005"/>
      <c r="BP153" s="3005"/>
      <c r="BQ153" s="2970"/>
      <c r="BR153" s="2995"/>
      <c r="BS153" s="2997"/>
      <c r="BT153" s="2997"/>
      <c r="BU153" s="2997"/>
      <c r="BV153" s="3005"/>
      <c r="BW153" s="3005"/>
      <c r="BX153" s="2970"/>
      <c r="BY153" s="2995"/>
      <c r="BZ153" s="2997"/>
      <c r="CA153" s="2997"/>
      <c r="CB153" s="2997"/>
      <c r="CC153" s="3005"/>
      <c r="CD153" s="3005"/>
      <c r="CE153" s="2970"/>
      <c r="CF153" s="2995"/>
      <c r="CG153" s="2997"/>
      <c r="CH153" s="2997"/>
      <c r="CI153" s="2997"/>
      <c r="CJ153" s="3005"/>
      <c r="CK153" s="3005"/>
      <c r="CL153" s="2970"/>
      <c r="CM153" s="3012"/>
      <c r="CN153" s="2997"/>
      <c r="CO153" s="2997"/>
      <c r="CP153" s="2997"/>
      <c r="CQ153" s="2970"/>
    </row>
    <row r="154" spans="3:128">
      <c r="C154" s="2178" t="s">
        <v>575</v>
      </c>
      <c r="D154" s="2179" t="s">
        <v>576</v>
      </c>
      <c r="E154" s="2178"/>
      <c r="F154" s="2178"/>
      <c r="G154" s="2180">
        <v>150</v>
      </c>
      <c r="H154" s="2796">
        <v>19443.72</v>
      </c>
      <c r="I154" s="2796">
        <v>13181.91</v>
      </c>
      <c r="J154" s="2804">
        <v>6261.8100000000013</v>
      </c>
      <c r="K154" s="2804"/>
      <c r="L154" s="2804"/>
      <c r="M154" s="2804"/>
      <c r="N154" s="2799">
        <v>45</v>
      </c>
      <c r="O154" s="2800">
        <v>5746.29</v>
      </c>
      <c r="P154" s="2848">
        <v>3867.74</v>
      </c>
      <c r="Q154" s="2801">
        <v>1878.5500000000002</v>
      </c>
      <c r="R154" s="2801"/>
      <c r="S154" s="2801"/>
      <c r="T154" s="2801"/>
      <c r="U154" s="2849">
        <v>0</v>
      </c>
      <c r="V154" s="2802">
        <v>0</v>
      </c>
      <c r="W154" s="2803">
        <v>0</v>
      </c>
      <c r="X154" s="2804">
        <v>0</v>
      </c>
      <c r="Y154" s="2804"/>
      <c r="Z154" s="2804"/>
      <c r="AA154" s="2804"/>
      <c r="AB154" s="2805">
        <v>0</v>
      </c>
      <c r="AC154" s="2800">
        <v>0</v>
      </c>
      <c r="AD154" s="2800">
        <v>0</v>
      </c>
      <c r="AE154" s="2800">
        <v>0</v>
      </c>
      <c r="AF154" s="2800"/>
      <c r="AG154" s="2800"/>
      <c r="AH154" s="2801"/>
      <c r="AI154" s="2180">
        <v>0</v>
      </c>
      <c r="AJ154" s="2796">
        <v>0</v>
      </c>
      <c r="AK154" s="2796">
        <v>0</v>
      </c>
      <c r="AL154" s="2800">
        <v>0</v>
      </c>
      <c r="AM154" s="2800"/>
      <c r="AN154" s="2800"/>
      <c r="AO154" s="2804"/>
      <c r="AP154" s="2805">
        <v>0</v>
      </c>
      <c r="AQ154" s="2800">
        <v>0</v>
      </c>
      <c r="AR154" s="2800">
        <v>0</v>
      </c>
      <c r="AS154" s="2800">
        <v>0</v>
      </c>
      <c r="AT154" s="2800"/>
      <c r="AU154" s="2800"/>
      <c r="AV154" s="2801"/>
      <c r="AW154" s="2180">
        <v>0</v>
      </c>
      <c r="AX154" s="2796">
        <v>0</v>
      </c>
      <c r="AY154" s="2796">
        <v>0</v>
      </c>
      <c r="AZ154" s="2800">
        <v>0</v>
      </c>
      <c r="BA154" s="2800"/>
      <c r="BB154" s="2800"/>
      <c r="BC154" s="2804"/>
      <c r="BD154" s="2805">
        <v>0</v>
      </c>
      <c r="BE154" s="2800">
        <v>0</v>
      </c>
      <c r="BF154" s="2800">
        <v>0</v>
      </c>
      <c r="BG154" s="2800">
        <v>0</v>
      </c>
      <c r="BH154" s="2800"/>
      <c r="BI154" s="2800"/>
      <c r="BJ154" s="2801"/>
      <c r="BK154" s="2805">
        <v>0</v>
      </c>
      <c r="BL154" s="2800">
        <v>0</v>
      </c>
      <c r="BM154" s="2800">
        <v>0</v>
      </c>
      <c r="BN154" s="2800">
        <v>0</v>
      </c>
      <c r="BO154" s="2800"/>
      <c r="BP154" s="2800"/>
      <c r="BQ154" s="2801"/>
      <c r="BR154" s="2805">
        <v>0</v>
      </c>
      <c r="BS154" s="2800">
        <v>0</v>
      </c>
      <c r="BT154" s="2800">
        <v>0</v>
      </c>
      <c r="BU154" s="2800">
        <v>0</v>
      </c>
      <c r="BV154" s="2800">
        <v>0</v>
      </c>
      <c r="BW154" s="2800">
        <v>0</v>
      </c>
      <c r="BX154" s="2801"/>
      <c r="BY154" s="2805">
        <v>0</v>
      </c>
      <c r="BZ154" s="2800">
        <v>0</v>
      </c>
      <c r="CA154" s="2800">
        <v>0</v>
      </c>
      <c r="CB154" s="2800">
        <v>0</v>
      </c>
      <c r="CC154" s="2800">
        <v>0</v>
      </c>
      <c r="CD154" s="2800">
        <v>0</v>
      </c>
      <c r="CE154" s="2801"/>
      <c r="CF154" s="2805">
        <v>0</v>
      </c>
      <c r="CG154" s="2800">
        <v>0</v>
      </c>
      <c r="CH154" s="2800">
        <v>0</v>
      </c>
      <c r="CI154" s="2800">
        <v>0</v>
      </c>
      <c r="CJ154" s="2800">
        <v>0</v>
      </c>
      <c r="CK154" s="2800">
        <v>0</v>
      </c>
      <c r="CL154" s="2801"/>
      <c r="CM154" s="2849">
        <v>195</v>
      </c>
      <c r="CN154" s="2801">
        <v>25190.010000000002</v>
      </c>
      <c r="CO154" s="2801">
        <v>17049.650000000001</v>
      </c>
      <c r="CP154" s="2801">
        <v>8140.3600000000015</v>
      </c>
      <c r="CQ154" s="2801"/>
    </row>
    <row r="155" spans="3:128">
      <c r="C155" s="2178" t="s">
        <v>577</v>
      </c>
      <c r="D155" s="2179" t="s">
        <v>578</v>
      </c>
      <c r="E155" s="2178"/>
      <c r="F155" s="2178"/>
      <c r="G155" s="2180">
        <v>20</v>
      </c>
      <c r="H155" s="2796">
        <v>37210.74</v>
      </c>
      <c r="I155" s="2796">
        <v>24175.93</v>
      </c>
      <c r="J155" s="2804">
        <v>13034.809999999998</v>
      </c>
      <c r="K155" s="2804"/>
      <c r="L155" s="2804"/>
      <c r="M155" s="2804"/>
      <c r="N155" s="2799">
        <v>0</v>
      </c>
      <c r="O155" s="2800">
        <v>0</v>
      </c>
      <c r="P155" s="2848">
        <v>0</v>
      </c>
      <c r="Q155" s="2801">
        <v>0</v>
      </c>
      <c r="R155" s="2801"/>
      <c r="S155" s="2801"/>
      <c r="T155" s="2801"/>
      <c r="U155" s="2849">
        <v>0</v>
      </c>
      <c r="V155" s="2802">
        <v>0</v>
      </c>
      <c r="W155" s="2803">
        <v>0</v>
      </c>
      <c r="X155" s="2804">
        <v>0</v>
      </c>
      <c r="Y155" s="2804"/>
      <c r="Z155" s="2804"/>
      <c r="AA155" s="2804"/>
      <c r="AB155" s="2805">
        <v>0</v>
      </c>
      <c r="AC155" s="2800">
        <v>0</v>
      </c>
      <c r="AD155" s="2800">
        <v>0</v>
      </c>
      <c r="AE155" s="2800">
        <v>0</v>
      </c>
      <c r="AF155" s="2800"/>
      <c r="AG155" s="2800"/>
      <c r="AH155" s="2801"/>
      <c r="AI155" s="2180">
        <v>0</v>
      </c>
      <c r="AJ155" s="2796">
        <v>0</v>
      </c>
      <c r="AK155" s="2796">
        <v>0</v>
      </c>
      <c r="AL155" s="2800">
        <v>0</v>
      </c>
      <c r="AM155" s="2800"/>
      <c r="AN155" s="2800"/>
      <c r="AO155" s="2804"/>
      <c r="AP155" s="2805">
        <v>8</v>
      </c>
      <c r="AQ155" s="2800">
        <v>18487.18</v>
      </c>
      <c r="AR155" s="2800">
        <v>13273.26</v>
      </c>
      <c r="AS155" s="2800">
        <v>5213.92</v>
      </c>
      <c r="AT155" s="2800"/>
      <c r="AU155" s="2800"/>
      <c r="AV155" s="2801"/>
      <c r="AW155" s="2180">
        <v>0</v>
      </c>
      <c r="AX155" s="2796">
        <v>0</v>
      </c>
      <c r="AY155" s="2796">
        <v>0</v>
      </c>
      <c r="AZ155" s="2800">
        <v>0</v>
      </c>
      <c r="BA155" s="2800"/>
      <c r="BB155" s="2800"/>
      <c r="BC155" s="2804"/>
      <c r="BD155" s="2805">
        <v>0</v>
      </c>
      <c r="BE155" s="2800">
        <v>0</v>
      </c>
      <c r="BF155" s="2800">
        <v>0</v>
      </c>
      <c r="BG155" s="2800">
        <v>0</v>
      </c>
      <c r="BH155" s="2800"/>
      <c r="BI155" s="2800"/>
      <c r="BJ155" s="2801"/>
      <c r="BK155" s="2805">
        <v>0</v>
      </c>
      <c r="BL155" s="2800">
        <v>0</v>
      </c>
      <c r="BM155" s="2800">
        <v>0</v>
      </c>
      <c r="BN155" s="2800">
        <v>0</v>
      </c>
      <c r="BO155" s="2800"/>
      <c r="BP155" s="2800"/>
      <c r="BQ155" s="2801"/>
      <c r="BR155" s="2805">
        <v>0</v>
      </c>
      <c r="BS155" s="2800">
        <v>0</v>
      </c>
      <c r="BT155" s="2800">
        <v>0</v>
      </c>
      <c r="BU155" s="2800">
        <v>0</v>
      </c>
      <c r="BV155" s="2800">
        <v>0</v>
      </c>
      <c r="BW155" s="2800">
        <v>0</v>
      </c>
      <c r="BX155" s="2801"/>
      <c r="BY155" s="2805">
        <v>0</v>
      </c>
      <c r="BZ155" s="2800">
        <v>0</v>
      </c>
      <c r="CA155" s="2800">
        <v>0</v>
      </c>
      <c r="CB155" s="2800">
        <v>0</v>
      </c>
      <c r="CC155" s="2800">
        <v>0</v>
      </c>
      <c r="CD155" s="2800">
        <v>0</v>
      </c>
      <c r="CE155" s="2801"/>
      <c r="CF155" s="2805">
        <v>0</v>
      </c>
      <c r="CG155" s="2800">
        <v>0</v>
      </c>
      <c r="CH155" s="2800">
        <v>0</v>
      </c>
      <c r="CI155" s="2800">
        <v>0</v>
      </c>
      <c r="CJ155" s="2800">
        <v>0</v>
      </c>
      <c r="CK155" s="2800">
        <v>0</v>
      </c>
      <c r="CL155" s="2801"/>
      <c r="CM155" s="2849">
        <v>28</v>
      </c>
      <c r="CN155" s="2801">
        <v>55697.919999999998</v>
      </c>
      <c r="CO155" s="2801">
        <v>37449.19</v>
      </c>
      <c r="CP155" s="2801">
        <v>18248.729999999996</v>
      </c>
      <c r="CQ155" s="2801"/>
    </row>
    <row r="156" spans="3:128">
      <c r="C156" s="2178" t="s">
        <v>579</v>
      </c>
      <c r="D156" s="2179" t="s">
        <v>580</v>
      </c>
      <c r="E156" s="2178"/>
      <c r="F156" s="2178"/>
      <c r="G156" s="2180">
        <v>20</v>
      </c>
      <c r="H156" s="2796">
        <v>360303.88</v>
      </c>
      <c r="I156" s="2796">
        <v>171293.07</v>
      </c>
      <c r="J156" s="2804">
        <v>189010.81</v>
      </c>
      <c r="K156" s="2804"/>
      <c r="L156" s="2804"/>
      <c r="M156" s="2804"/>
      <c r="N156" s="2799">
        <v>5</v>
      </c>
      <c r="O156" s="2800">
        <v>89734.73</v>
      </c>
      <c r="P156" s="2848">
        <v>42423.05</v>
      </c>
      <c r="Q156" s="2801">
        <v>47311.679999999993</v>
      </c>
      <c r="R156" s="2801"/>
      <c r="S156" s="2801"/>
      <c r="T156" s="2801"/>
      <c r="U156" s="2849">
        <v>32</v>
      </c>
      <c r="V156" s="2802">
        <v>612224.86</v>
      </c>
      <c r="W156" s="2803">
        <v>310375.55000000005</v>
      </c>
      <c r="X156" s="2804">
        <v>301849.30999999994</v>
      </c>
      <c r="Y156" s="2804"/>
      <c r="Z156" s="2804"/>
      <c r="AA156" s="2804"/>
      <c r="AB156" s="2805">
        <v>53</v>
      </c>
      <c r="AC156" s="2800">
        <v>1026929.82</v>
      </c>
      <c r="AD156" s="2800">
        <v>542136.49</v>
      </c>
      <c r="AE156" s="2800">
        <v>484793.32999999996</v>
      </c>
      <c r="AF156" s="2800"/>
      <c r="AG156" s="2800"/>
      <c r="AH156" s="2801"/>
      <c r="AI156" s="2180">
        <v>9</v>
      </c>
      <c r="AJ156" s="2796">
        <v>155263.78</v>
      </c>
      <c r="AK156" s="2796">
        <v>69605.09</v>
      </c>
      <c r="AL156" s="2800">
        <v>85658.69</v>
      </c>
      <c r="AM156" s="2800"/>
      <c r="AN156" s="2800"/>
      <c r="AO156" s="2804"/>
      <c r="AP156" s="2805">
        <v>26</v>
      </c>
      <c r="AQ156" s="2800">
        <v>481405.82</v>
      </c>
      <c r="AR156" s="2800">
        <v>236727.82</v>
      </c>
      <c r="AS156" s="2800">
        <v>244678</v>
      </c>
      <c r="AT156" s="2800"/>
      <c r="AU156" s="2800"/>
      <c r="AV156" s="2801"/>
      <c r="AW156" s="2180">
        <v>14</v>
      </c>
      <c r="AX156" s="2796">
        <v>212776.84000000003</v>
      </c>
      <c r="AY156" s="2796">
        <v>122568.48999999999</v>
      </c>
      <c r="AZ156" s="2800">
        <v>130681.29999999999</v>
      </c>
      <c r="BA156" s="2800"/>
      <c r="BB156" s="2800"/>
      <c r="BC156" s="2804"/>
      <c r="BD156" s="2805">
        <v>32</v>
      </c>
      <c r="BE156" s="2800">
        <v>577352.14</v>
      </c>
      <c r="BF156" s="2800">
        <v>289030.69</v>
      </c>
      <c r="BG156" s="2800">
        <v>288321.45</v>
      </c>
      <c r="BH156" s="2800"/>
      <c r="BI156" s="2800"/>
      <c r="BJ156" s="2801"/>
      <c r="BK156" s="2805">
        <v>22</v>
      </c>
      <c r="BL156" s="2800">
        <v>408160.47</v>
      </c>
      <c r="BM156" s="2800">
        <v>213724.03000000003</v>
      </c>
      <c r="BN156" s="2800">
        <v>194436.43999999994</v>
      </c>
      <c r="BO156" s="2800"/>
      <c r="BP156" s="2800"/>
      <c r="BQ156" s="2801"/>
      <c r="BR156" s="2805">
        <v>42</v>
      </c>
      <c r="BS156" s="2800">
        <v>811974.19</v>
      </c>
      <c r="BT156" s="2800">
        <v>437034.66</v>
      </c>
      <c r="BU156" s="2800">
        <v>374939.52999999997</v>
      </c>
      <c r="BV156" s="2800">
        <v>8927.1316666666662</v>
      </c>
      <c r="BW156" s="2800">
        <v>19332.718809523809</v>
      </c>
      <c r="BX156" s="2801"/>
      <c r="BY156" s="2805">
        <v>22</v>
      </c>
      <c r="BZ156" s="2800">
        <v>383861.28</v>
      </c>
      <c r="CA156" s="2800">
        <v>188017.31</v>
      </c>
      <c r="CB156" s="2800">
        <v>195843.97000000003</v>
      </c>
      <c r="CC156" s="2800">
        <v>8901.9986363636381</v>
      </c>
      <c r="CD156" s="2800">
        <v>17448.240000000002</v>
      </c>
      <c r="CE156" s="2801"/>
      <c r="CF156" s="2805">
        <v>19</v>
      </c>
      <c r="CG156" s="2800">
        <v>336335.85</v>
      </c>
      <c r="CH156" s="2800">
        <v>165873.79</v>
      </c>
      <c r="CI156" s="2800">
        <v>170462.05999999997</v>
      </c>
      <c r="CJ156" s="2800">
        <v>8971.6873684210514</v>
      </c>
      <c r="CK156" s="2800">
        <v>17701.886842105261</v>
      </c>
      <c r="CL156" s="2801"/>
      <c r="CM156" s="2849">
        <v>296</v>
      </c>
      <c r="CN156" s="2801">
        <v>5456323.6599999992</v>
      </c>
      <c r="CO156" s="2801">
        <v>2788810.0400000005</v>
      </c>
      <c r="CP156" s="2801">
        <v>2707986.57</v>
      </c>
      <c r="CQ156" s="2801"/>
    </row>
    <row r="157" spans="3:128">
      <c r="C157" s="2178"/>
      <c r="D157" s="2179"/>
      <c r="E157" s="2178"/>
      <c r="F157" s="2178"/>
      <c r="G157" s="2180"/>
      <c r="H157" s="2800"/>
      <c r="I157" s="2800"/>
      <c r="J157" s="2804"/>
      <c r="K157" s="2804"/>
      <c r="L157" s="2804"/>
      <c r="M157" s="2804"/>
      <c r="N157" s="2799"/>
      <c r="O157" s="2800"/>
      <c r="P157" s="2848"/>
      <c r="Q157" s="2801"/>
      <c r="R157" s="2801"/>
      <c r="S157" s="2801"/>
      <c r="T157" s="2801"/>
      <c r="U157" s="2849"/>
      <c r="V157" s="2801"/>
      <c r="W157" s="2849"/>
      <c r="X157" s="2804"/>
      <c r="Y157" s="2804"/>
      <c r="Z157" s="2804"/>
      <c r="AA157" s="2804"/>
      <c r="AB157" s="2805"/>
      <c r="AC157" s="2800"/>
      <c r="AD157" s="2800"/>
      <c r="AE157" s="2800"/>
      <c r="AF157" s="2800"/>
      <c r="AG157" s="2800"/>
      <c r="AH157" s="2801"/>
      <c r="AI157" s="2180"/>
      <c r="AJ157" s="2800"/>
      <c r="AK157" s="2800"/>
      <c r="AL157" s="2800"/>
      <c r="AM157" s="2800"/>
      <c r="AN157" s="2800"/>
      <c r="AO157" s="2804"/>
      <c r="AP157" s="2805"/>
      <c r="AQ157" s="2800"/>
      <c r="AR157" s="2800"/>
      <c r="AS157" s="2800"/>
      <c r="AT157" s="2800"/>
      <c r="AU157" s="2800"/>
      <c r="AV157" s="2801"/>
      <c r="AW157" s="2180"/>
      <c r="AX157" s="2800"/>
      <c r="AY157" s="2800"/>
      <c r="AZ157" s="2800"/>
      <c r="BA157" s="2800"/>
      <c r="BB157" s="2800"/>
      <c r="BC157" s="2804"/>
      <c r="BD157" s="2805"/>
      <c r="BE157" s="2800"/>
      <c r="BF157" s="2800"/>
      <c r="BG157" s="2800"/>
      <c r="BH157" s="2800"/>
      <c r="BI157" s="2800"/>
      <c r="BJ157" s="2801"/>
      <c r="BK157" s="2805"/>
      <c r="BL157" s="2800"/>
      <c r="BM157" s="2800"/>
      <c r="BN157" s="2800"/>
      <c r="BO157" s="2800"/>
      <c r="BP157" s="2800"/>
      <c r="BQ157" s="2801"/>
      <c r="BR157" s="2805"/>
      <c r="BS157" s="2800"/>
      <c r="BT157" s="2800"/>
      <c r="BU157" s="2800"/>
      <c r="BV157" s="2800"/>
      <c r="BW157" s="2800"/>
      <c r="BX157" s="2801"/>
      <c r="BY157" s="2805"/>
      <c r="BZ157" s="2800"/>
      <c r="CA157" s="2800"/>
      <c r="CB157" s="2800"/>
      <c r="CC157" s="2800"/>
      <c r="CD157" s="2800"/>
      <c r="CE157" s="2801"/>
      <c r="CF157" s="2805"/>
      <c r="CG157" s="2800"/>
      <c r="CH157" s="2800"/>
      <c r="CI157" s="2800"/>
      <c r="CJ157" s="2800"/>
      <c r="CK157" s="2800"/>
      <c r="CL157" s="2801"/>
      <c r="CM157" s="2849"/>
      <c r="CN157" s="2801"/>
      <c r="CO157" s="2801"/>
      <c r="CP157" s="2801"/>
      <c r="CQ157" s="2801"/>
    </row>
    <row r="158" spans="3:128">
      <c r="C158" s="2828"/>
      <c r="D158" s="2828"/>
      <c r="E158" s="2830" t="s">
        <v>574</v>
      </c>
      <c r="F158" s="2831"/>
      <c r="G158" s="2853">
        <v>190</v>
      </c>
      <c r="H158" s="2854">
        <v>416958.34</v>
      </c>
      <c r="I158" s="2854">
        <v>208650.91</v>
      </c>
      <c r="J158" s="2696">
        <v>208307.43</v>
      </c>
      <c r="K158" s="2855"/>
      <c r="L158" s="2855"/>
      <c r="M158" s="2855"/>
      <c r="N158" s="2856">
        <v>50</v>
      </c>
      <c r="O158" s="2854">
        <v>95481.01999999999</v>
      </c>
      <c r="P158" s="2857">
        <v>46290.79</v>
      </c>
      <c r="Q158" s="2858">
        <v>49190.229999999996</v>
      </c>
      <c r="R158" s="2858"/>
      <c r="S158" s="2858"/>
      <c r="T158" s="2858"/>
      <c r="U158" s="2859">
        <v>32</v>
      </c>
      <c r="V158" s="2858">
        <v>612224.86</v>
      </c>
      <c r="W158" s="2859">
        <v>310375.55000000005</v>
      </c>
      <c r="X158" s="2696">
        <v>301849.30999999994</v>
      </c>
      <c r="Y158" s="2855"/>
      <c r="Z158" s="2855"/>
      <c r="AA158" s="2855"/>
      <c r="AB158" s="2860">
        <v>53</v>
      </c>
      <c r="AC158" s="2854">
        <v>1026929.82</v>
      </c>
      <c r="AD158" s="2854">
        <v>542136.49</v>
      </c>
      <c r="AE158" s="2854">
        <v>484793.32999999996</v>
      </c>
      <c r="AF158" s="2854"/>
      <c r="AG158" s="2854"/>
      <c r="AH158" s="2858"/>
      <c r="AI158" s="2860">
        <v>9</v>
      </c>
      <c r="AJ158" s="2854">
        <v>155263.78</v>
      </c>
      <c r="AK158" s="2854">
        <v>69605.09</v>
      </c>
      <c r="AL158" s="2861">
        <v>85658.69</v>
      </c>
      <c r="AM158" s="2862"/>
      <c r="AN158" s="2862"/>
      <c r="AO158" s="2855"/>
      <c r="AP158" s="2860"/>
      <c r="AQ158" s="2854">
        <v>499893</v>
      </c>
      <c r="AR158" s="2854">
        <v>1671300</v>
      </c>
      <c r="AS158" s="2854">
        <v>249891.92</v>
      </c>
      <c r="AT158" s="2854"/>
      <c r="AU158" s="2854"/>
      <c r="AV158" s="2858"/>
      <c r="AW158" s="2860">
        <v>14</v>
      </c>
      <c r="AX158" s="2854">
        <v>212776.84000000003</v>
      </c>
      <c r="AY158" s="2854">
        <v>122568.48999999999</v>
      </c>
      <c r="AZ158" s="2861">
        <v>130681.29999999999</v>
      </c>
      <c r="BA158" s="2862"/>
      <c r="BB158" s="2862"/>
      <c r="BC158" s="2855"/>
      <c r="BD158" s="2860">
        <v>32</v>
      </c>
      <c r="BE158" s="2854">
        <v>577352.14</v>
      </c>
      <c r="BF158" s="2854">
        <v>289030.69</v>
      </c>
      <c r="BG158" s="2854">
        <v>288321.45</v>
      </c>
      <c r="BH158" s="2854"/>
      <c r="BI158" s="2854"/>
      <c r="BJ158" s="2858"/>
      <c r="BK158" s="2860">
        <v>22</v>
      </c>
      <c r="BL158" s="2854">
        <v>408160.47</v>
      </c>
      <c r="BM158" s="2854">
        <v>213724.03000000003</v>
      </c>
      <c r="BN158" s="2854">
        <v>194436.43999999994</v>
      </c>
      <c r="BO158" s="2854"/>
      <c r="BP158" s="2854"/>
      <c r="BQ158" s="2858"/>
      <c r="BR158" s="2860">
        <v>42</v>
      </c>
      <c r="BS158" s="2854">
        <v>811974.19</v>
      </c>
      <c r="BT158" s="2854">
        <v>437034.66</v>
      </c>
      <c r="BU158" s="2854">
        <v>374939.52999999997</v>
      </c>
      <c r="BV158" s="2854"/>
      <c r="BW158" s="2854"/>
      <c r="BX158" s="2858"/>
      <c r="BY158" s="2860">
        <v>22</v>
      </c>
      <c r="BZ158" s="2854">
        <v>383861.28</v>
      </c>
      <c r="CA158" s="2854">
        <v>188017.31</v>
      </c>
      <c r="CB158" s="2854">
        <v>195843.97000000003</v>
      </c>
      <c r="CC158" s="2854"/>
      <c r="CD158" s="2854"/>
      <c r="CE158" s="2858"/>
      <c r="CF158" s="2860">
        <v>19</v>
      </c>
      <c r="CG158" s="2854">
        <v>336335.85</v>
      </c>
      <c r="CH158" s="2854">
        <v>165873.79</v>
      </c>
      <c r="CI158" s="2854">
        <v>170462.05999999997</v>
      </c>
      <c r="CJ158" s="2854"/>
      <c r="CK158" s="2854"/>
      <c r="CL158" s="2858"/>
      <c r="CM158" s="2859">
        <v>519</v>
      </c>
      <c r="CN158" s="2858">
        <v>5537211.5899999989</v>
      </c>
      <c r="CO158" s="2858">
        <v>2843308.8800000004</v>
      </c>
      <c r="CP158" s="2858">
        <v>2734375.6599999997</v>
      </c>
      <c r="CQ158" s="2858"/>
    </row>
    <row r="159" spans="3:128">
      <c r="AX159" s="2793">
        <v>212776.84</v>
      </c>
    </row>
    <row r="160" spans="3:128" ht="14" thickBot="1">
      <c r="AX160" s="2904">
        <v>0</v>
      </c>
      <c r="CM160" s="3009"/>
      <c r="CN160" s="3010"/>
      <c r="CO160" s="3010"/>
      <c r="CP160" s="3010"/>
    </row>
    <row r="161" spans="1:1021 1027:3072 3074:5119 5125:6141 6147:7163 7169:8192 8198:11261 11267:12283 12289:13312 13318:14334 14340:16384" ht="13.25" customHeight="1" thickBot="1">
      <c r="C161" s="2967" t="s">
        <v>291</v>
      </c>
      <c r="D161" s="2968" t="s">
        <v>292</v>
      </c>
      <c r="E161" s="2969" t="s">
        <v>293</v>
      </c>
      <c r="F161" s="2992" t="s">
        <v>329</v>
      </c>
      <c r="G161" s="2994" t="s">
        <v>330</v>
      </c>
      <c r="H161" s="2996" t="s">
        <v>331</v>
      </c>
      <c r="I161" s="2996" t="s">
        <v>332</v>
      </c>
      <c r="J161" s="2992" t="s">
        <v>120</v>
      </c>
      <c r="K161" s="2998" t="s">
        <v>333</v>
      </c>
      <c r="L161" s="2998" t="s">
        <v>334</v>
      </c>
      <c r="M161" s="2998" t="s">
        <v>200</v>
      </c>
      <c r="N161" s="3002" t="s">
        <v>330</v>
      </c>
      <c r="O161" s="2996" t="s">
        <v>331</v>
      </c>
      <c r="P161" s="3000" t="s">
        <v>332</v>
      </c>
      <c r="Q161" s="2992" t="s">
        <v>120</v>
      </c>
      <c r="R161" s="2998" t="s">
        <v>333</v>
      </c>
      <c r="S161" s="2998" t="s">
        <v>334</v>
      </c>
      <c r="T161" s="2998" t="s">
        <v>200</v>
      </c>
      <c r="U161" s="3000" t="s">
        <v>330</v>
      </c>
      <c r="V161" s="2996" t="s">
        <v>331</v>
      </c>
      <c r="W161" s="3000" t="s">
        <v>332</v>
      </c>
      <c r="X161" s="2992" t="s">
        <v>120</v>
      </c>
      <c r="Y161" s="2998" t="s">
        <v>333</v>
      </c>
      <c r="Z161" s="2998" t="s">
        <v>334</v>
      </c>
      <c r="AA161" s="3006" t="s">
        <v>200</v>
      </c>
      <c r="AB161" s="2994" t="s">
        <v>330</v>
      </c>
      <c r="AC161" s="2996" t="s">
        <v>331</v>
      </c>
      <c r="AD161" s="2996" t="s">
        <v>332</v>
      </c>
      <c r="AE161" s="2996" t="s">
        <v>120</v>
      </c>
      <c r="AF161" s="3004" t="s">
        <v>333</v>
      </c>
      <c r="AG161" s="3004" t="s">
        <v>334</v>
      </c>
      <c r="AH161" s="2998" t="s">
        <v>200</v>
      </c>
      <c r="AI161" s="2994" t="s">
        <v>330</v>
      </c>
      <c r="AJ161" s="2996" t="s">
        <v>331</v>
      </c>
      <c r="AK161" s="2996" t="s">
        <v>332</v>
      </c>
      <c r="AL161" s="2996" t="s">
        <v>120</v>
      </c>
      <c r="AM161" s="3004" t="s">
        <v>333</v>
      </c>
      <c r="AN161" s="3004" t="s">
        <v>334</v>
      </c>
      <c r="AO161" s="2998" t="s">
        <v>200</v>
      </c>
      <c r="AP161" s="2994" t="s">
        <v>330</v>
      </c>
      <c r="AQ161" s="2996" t="s">
        <v>331</v>
      </c>
      <c r="AR161" s="2996" t="s">
        <v>332</v>
      </c>
      <c r="AS161" s="2996" t="s">
        <v>120</v>
      </c>
      <c r="AT161" s="3004" t="s">
        <v>333</v>
      </c>
      <c r="AU161" s="3004" t="s">
        <v>334</v>
      </c>
      <c r="AV161" s="2998" t="s">
        <v>200</v>
      </c>
      <c r="AW161" s="2994" t="s">
        <v>330</v>
      </c>
      <c r="AX161" s="2996" t="s">
        <v>331</v>
      </c>
      <c r="AY161" s="2996" t="s">
        <v>332</v>
      </c>
      <c r="AZ161" s="2996" t="s">
        <v>120</v>
      </c>
      <c r="BA161" s="3004" t="s">
        <v>333</v>
      </c>
      <c r="BB161" s="3004" t="s">
        <v>334</v>
      </c>
      <c r="BC161" s="2998" t="s">
        <v>200</v>
      </c>
      <c r="BD161" s="2994" t="s">
        <v>330</v>
      </c>
      <c r="BE161" s="2996" t="s">
        <v>331</v>
      </c>
      <c r="BF161" s="2996" t="s">
        <v>332</v>
      </c>
      <c r="BG161" s="2996" t="s">
        <v>120</v>
      </c>
      <c r="BH161" s="3004" t="s">
        <v>333</v>
      </c>
      <c r="BI161" s="3004" t="s">
        <v>334</v>
      </c>
      <c r="BJ161" s="3006" t="s">
        <v>200</v>
      </c>
      <c r="BK161" s="2994" t="s">
        <v>330</v>
      </c>
      <c r="BL161" s="2996" t="s">
        <v>331</v>
      </c>
      <c r="BM161" s="2996" t="s">
        <v>332</v>
      </c>
      <c r="BN161" s="2996" t="s">
        <v>120</v>
      </c>
      <c r="BO161" s="3004" t="s">
        <v>333</v>
      </c>
      <c r="BP161" s="3004" t="s">
        <v>334</v>
      </c>
      <c r="BQ161" s="2998" t="s">
        <v>200</v>
      </c>
      <c r="BR161" s="2994" t="s">
        <v>330</v>
      </c>
      <c r="BS161" s="2996" t="s">
        <v>331</v>
      </c>
      <c r="BT161" s="2996" t="s">
        <v>332</v>
      </c>
      <c r="BU161" s="2996" t="s">
        <v>120</v>
      </c>
      <c r="BV161" s="3004" t="s">
        <v>333</v>
      </c>
      <c r="BW161" s="3004" t="s">
        <v>334</v>
      </c>
      <c r="BX161" s="2998" t="s">
        <v>200</v>
      </c>
      <c r="BY161" s="2994" t="s">
        <v>330</v>
      </c>
      <c r="BZ161" s="2996" t="s">
        <v>331</v>
      </c>
      <c r="CA161" s="2996" t="s">
        <v>332</v>
      </c>
      <c r="CB161" s="2996" t="s">
        <v>120</v>
      </c>
      <c r="CC161" s="3004" t="s">
        <v>333</v>
      </c>
      <c r="CD161" s="3004" t="s">
        <v>334</v>
      </c>
      <c r="CE161" s="2998" t="s">
        <v>200</v>
      </c>
      <c r="CF161" s="2994" t="s">
        <v>330</v>
      </c>
      <c r="CG161" s="2996" t="s">
        <v>331</v>
      </c>
      <c r="CH161" s="2996" t="s">
        <v>332</v>
      </c>
      <c r="CI161" s="2996" t="s">
        <v>120</v>
      </c>
      <c r="CJ161" s="3004" t="s">
        <v>333</v>
      </c>
      <c r="CK161" s="3004" t="s">
        <v>334</v>
      </c>
      <c r="CL161" s="2998" t="s">
        <v>200</v>
      </c>
      <c r="CM161" s="3011" t="s">
        <v>330</v>
      </c>
      <c r="CN161" s="2996" t="s">
        <v>331</v>
      </c>
      <c r="CO161" s="2996" t="s">
        <v>332</v>
      </c>
      <c r="CP161" s="2996" t="s">
        <v>120</v>
      </c>
      <c r="CQ161" s="2998" t="s">
        <v>200</v>
      </c>
    </row>
    <row r="162" spans="1:1021 1027:3072 3074:5119 5125:6141 6147:7163 7169:8192 8198:11261 11267:12283 12289:13312 13318:14334 14340:16384" ht="12.5" customHeight="1">
      <c r="C162" s="2967"/>
      <c r="D162" s="2968"/>
      <c r="E162" s="2970"/>
      <c r="F162" s="2993"/>
      <c r="G162" s="2995"/>
      <c r="H162" s="2997"/>
      <c r="I162" s="2997"/>
      <c r="J162" s="2993"/>
      <c r="K162" s="2970"/>
      <c r="L162" s="2970"/>
      <c r="M162" s="2970"/>
      <c r="N162" s="3003"/>
      <c r="O162" s="2997"/>
      <c r="P162" s="3001"/>
      <c r="Q162" s="2993"/>
      <c r="R162" s="2970"/>
      <c r="S162" s="2970"/>
      <c r="T162" s="2970"/>
      <c r="U162" s="3001"/>
      <c r="V162" s="2997"/>
      <c r="W162" s="3001"/>
      <c r="X162" s="2993"/>
      <c r="Y162" s="2970"/>
      <c r="Z162" s="2970"/>
      <c r="AA162" s="3007"/>
      <c r="AB162" s="2995"/>
      <c r="AC162" s="2997"/>
      <c r="AD162" s="2997"/>
      <c r="AE162" s="2997"/>
      <c r="AF162" s="3005"/>
      <c r="AG162" s="3005"/>
      <c r="AH162" s="2970"/>
      <c r="AI162" s="2995"/>
      <c r="AJ162" s="2997"/>
      <c r="AK162" s="2997"/>
      <c r="AL162" s="2997"/>
      <c r="AM162" s="3005"/>
      <c r="AN162" s="3005"/>
      <c r="AO162" s="2970"/>
      <c r="AP162" s="2995"/>
      <c r="AQ162" s="2997"/>
      <c r="AR162" s="2997"/>
      <c r="AS162" s="2997"/>
      <c r="AT162" s="3005"/>
      <c r="AU162" s="3005"/>
      <c r="AV162" s="2970"/>
      <c r="AW162" s="2995"/>
      <c r="AX162" s="2997"/>
      <c r="AY162" s="2997"/>
      <c r="AZ162" s="2997"/>
      <c r="BA162" s="3005"/>
      <c r="BB162" s="3005"/>
      <c r="BC162" s="2970"/>
      <c r="BD162" s="2995"/>
      <c r="BE162" s="2997"/>
      <c r="BF162" s="2997"/>
      <c r="BG162" s="2997"/>
      <c r="BH162" s="3005"/>
      <c r="BI162" s="3005"/>
      <c r="BJ162" s="3007"/>
      <c r="BK162" s="2995"/>
      <c r="BL162" s="2997"/>
      <c r="BM162" s="2997"/>
      <c r="BN162" s="2997"/>
      <c r="BO162" s="3005"/>
      <c r="BP162" s="3005"/>
      <c r="BQ162" s="2970"/>
      <c r="BR162" s="2995"/>
      <c r="BS162" s="2997"/>
      <c r="BT162" s="2997"/>
      <c r="BU162" s="2997"/>
      <c r="BV162" s="3005"/>
      <c r="BW162" s="3005"/>
      <c r="BX162" s="2970"/>
      <c r="BY162" s="2995"/>
      <c r="BZ162" s="2997"/>
      <c r="CA162" s="2997"/>
      <c r="CB162" s="2997"/>
      <c r="CC162" s="3005"/>
      <c r="CD162" s="3005"/>
      <c r="CE162" s="2970"/>
      <c r="CF162" s="2995"/>
      <c r="CG162" s="2997"/>
      <c r="CH162" s="2997"/>
      <c r="CI162" s="2997"/>
      <c r="CJ162" s="3005"/>
      <c r="CK162" s="3005"/>
      <c r="CL162" s="2970"/>
      <c r="CM162" s="3012"/>
      <c r="CN162" s="2997"/>
      <c r="CO162" s="2997"/>
      <c r="CP162" s="2997"/>
      <c r="CQ162" s="2970"/>
    </row>
    <row r="163" spans="1:1021 1027:3072 3074:5119 5125:6141 6147:7163 7169:8192 8198:11261 11267:12283 12289:13312 13318:14334 14340:16384" s="2906" customFormat="1" ht="12">
      <c r="A163" s="2178"/>
      <c r="B163" s="2179"/>
      <c r="C163" s="2178" t="s">
        <v>581</v>
      </c>
      <c r="D163" s="2179" t="s">
        <v>582</v>
      </c>
      <c r="E163" s="2180"/>
      <c r="F163" s="2796"/>
      <c r="G163" s="2905">
        <v>0</v>
      </c>
      <c r="H163" s="2804">
        <v>0</v>
      </c>
      <c r="I163" s="2804">
        <v>0</v>
      </c>
      <c r="J163" s="2804">
        <v>0</v>
      </c>
      <c r="K163" s="2804"/>
      <c r="L163" s="2799"/>
      <c r="M163" s="2800"/>
      <c r="N163" s="2848">
        <v>3357</v>
      </c>
      <c r="O163" s="2801">
        <v>159015.54</v>
      </c>
      <c r="P163" s="2801">
        <v>159015.54</v>
      </c>
      <c r="Q163" s="2804">
        <v>63606.216000000008</v>
      </c>
      <c r="R163" s="2801"/>
      <c r="S163" s="2849"/>
      <c r="T163" s="2795"/>
      <c r="U163" s="2803">
        <v>0</v>
      </c>
      <c r="V163" s="2804">
        <v>0</v>
      </c>
      <c r="W163" s="2804">
        <v>0</v>
      </c>
      <c r="X163" s="2804">
        <v>0</v>
      </c>
      <c r="Y163" s="2804"/>
      <c r="Z163" s="2805"/>
      <c r="AA163" s="2800"/>
      <c r="AB163" s="2807">
        <v>7016</v>
      </c>
      <c r="AC163" s="2800">
        <v>336768</v>
      </c>
      <c r="AD163" s="2800">
        <v>336768</v>
      </c>
      <c r="AE163" s="2804">
        <v>134707.20000000001</v>
      </c>
      <c r="AF163" s="2801"/>
      <c r="AG163" s="2180"/>
      <c r="AH163" s="2796"/>
      <c r="AI163" s="2905">
        <v>3708</v>
      </c>
      <c r="AJ163" s="2800">
        <v>177984</v>
      </c>
      <c r="AK163" s="2800">
        <v>177984</v>
      </c>
      <c r="AL163" s="2804">
        <v>71193.600000000006</v>
      </c>
      <c r="AM163" s="2804"/>
      <c r="AN163" s="2805"/>
      <c r="AO163" s="2800"/>
      <c r="AP163" s="2807">
        <v>0</v>
      </c>
      <c r="AQ163" s="2800">
        <v>0</v>
      </c>
      <c r="AR163" s="2800">
        <v>0</v>
      </c>
      <c r="AS163" s="2804">
        <v>0</v>
      </c>
      <c r="AT163" s="2801"/>
      <c r="AU163" s="2180"/>
      <c r="AV163" s="2796"/>
      <c r="AW163" s="2905">
        <v>8010</v>
      </c>
      <c r="AX163" s="2800">
        <v>384480</v>
      </c>
      <c r="AY163" s="2800">
        <v>384480</v>
      </c>
      <c r="AZ163" s="2804">
        <v>153792</v>
      </c>
      <c r="BA163" s="2804"/>
      <c r="BB163" s="2805"/>
      <c r="BC163" s="2800"/>
      <c r="BD163" s="2807">
        <v>5397</v>
      </c>
      <c r="BE163" s="2800">
        <v>259056</v>
      </c>
      <c r="BF163" s="2800">
        <v>259056</v>
      </c>
      <c r="BG163" s="2804">
        <v>103622.40000000001</v>
      </c>
      <c r="BH163" s="2801"/>
      <c r="BI163" s="2805"/>
      <c r="BJ163" s="2800"/>
      <c r="BK163" s="2807">
        <v>0</v>
      </c>
      <c r="BL163" s="2800">
        <v>0</v>
      </c>
      <c r="BM163" s="2800">
        <v>0</v>
      </c>
      <c r="BN163" s="2804">
        <v>0</v>
      </c>
      <c r="BO163" s="2801"/>
      <c r="BP163" s="2805"/>
      <c r="BQ163" s="2800"/>
      <c r="BR163" s="2800">
        <v>3914</v>
      </c>
      <c r="BS163" s="2800">
        <v>187872</v>
      </c>
      <c r="BT163" s="2800">
        <v>187872</v>
      </c>
      <c r="BU163" s="2804">
        <v>75148.800000000003</v>
      </c>
      <c r="BV163" s="2801"/>
      <c r="BW163" s="2178"/>
      <c r="BX163" s="2801"/>
      <c r="BY163" s="2800">
        <v>0</v>
      </c>
      <c r="BZ163" s="2800">
        <v>0</v>
      </c>
      <c r="CA163" s="2800">
        <v>0</v>
      </c>
      <c r="CB163" s="2804">
        <v>0</v>
      </c>
      <c r="CC163" s="2801"/>
      <c r="CD163" s="2178"/>
      <c r="CE163" s="2801"/>
      <c r="CF163" s="2800">
        <v>0</v>
      </c>
      <c r="CG163" s="2800">
        <v>0</v>
      </c>
      <c r="CH163" s="2800">
        <v>0</v>
      </c>
      <c r="CI163" s="2804">
        <v>0</v>
      </c>
      <c r="CJ163" s="2801"/>
      <c r="CK163" s="2178"/>
      <c r="CL163" s="2801"/>
      <c r="CM163" s="2849">
        <v>31402</v>
      </c>
      <c r="CN163" s="2801">
        <v>1505175.54</v>
      </c>
      <c r="CO163" s="2801">
        <v>1505175.54</v>
      </c>
      <c r="CP163" s="2801">
        <v>602070.21600000013</v>
      </c>
      <c r="CQ163" s="2801"/>
      <c r="CR163" s="2870"/>
      <c r="CS163" s="2870"/>
      <c r="CT163" s="2870"/>
      <c r="CU163" s="2870"/>
      <c r="CV163" s="2870"/>
      <c r="CW163" s="2872"/>
      <c r="CZ163" s="2907"/>
      <c r="DA163" s="2907"/>
      <c r="DB163" s="2907"/>
      <c r="DC163" s="2907"/>
      <c r="DD163" s="2908"/>
      <c r="DE163" s="2908"/>
      <c r="DF163" s="2908"/>
      <c r="DH163" s="2909"/>
      <c r="DI163" s="2878"/>
      <c r="DJ163" s="2878"/>
      <c r="DK163" s="2878"/>
      <c r="DL163" s="2878"/>
      <c r="DM163" s="2877"/>
      <c r="DN163" s="2872"/>
      <c r="DO163" s="2877"/>
      <c r="DP163" s="2907"/>
      <c r="DQ163" s="2907"/>
      <c r="DR163" s="2907"/>
      <c r="DS163" s="2907"/>
      <c r="DT163" s="2907"/>
      <c r="DU163" s="2907"/>
      <c r="DV163" s="2910"/>
      <c r="EB163" s="2878"/>
      <c r="EC163" s="2872"/>
      <c r="EI163" s="2907"/>
      <c r="EJ163" s="2910"/>
      <c r="EP163" s="2878"/>
      <c r="EQ163" s="2872"/>
      <c r="EW163" s="2907"/>
      <c r="EX163" s="2910"/>
      <c r="FD163" s="2878"/>
      <c r="FE163" s="2910"/>
      <c r="FK163" s="2878"/>
      <c r="FL163" s="2910"/>
      <c r="FR163" s="2878"/>
      <c r="FS163" s="2870"/>
      <c r="FT163" s="2871"/>
      <c r="FU163" s="2870"/>
      <c r="FV163" s="2870"/>
      <c r="FW163" s="2872"/>
      <c r="FZ163" s="2907"/>
      <c r="GA163" s="2907"/>
      <c r="GB163" s="2907"/>
      <c r="GC163" s="2907"/>
      <c r="GD163" s="2908"/>
      <c r="GF163" s="2909"/>
      <c r="GG163" s="2878"/>
      <c r="GH163" s="2878"/>
      <c r="GI163" s="2878"/>
      <c r="GJ163" s="2878"/>
      <c r="GK163" s="2877"/>
      <c r="GL163" s="2872"/>
      <c r="GM163" s="2877"/>
      <c r="GN163" s="2907"/>
      <c r="GO163" s="2907"/>
      <c r="GP163" s="2907"/>
      <c r="GQ163" s="2907"/>
      <c r="GR163" s="2910"/>
      <c r="GX163" s="2878"/>
      <c r="GY163" s="2872"/>
      <c r="HE163" s="2907"/>
      <c r="HF163" s="2910"/>
      <c r="HL163" s="2878"/>
      <c r="HM163" s="2872"/>
      <c r="HS163" s="2907"/>
      <c r="HT163" s="2910"/>
      <c r="HZ163" s="2878"/>
      <c r="IA163" s="2910"/>
      <c r="IG163" s="2878"/>
      <c r="IH163" s="2910"/>
      <c r="IN163" s="2878"/>
      <c r="IO163" s="2870"/>
      <c r="IP163" s="2871"/>
      <c r="IQ163" s="2870"/>
      <c r="IR163" s="2870"/>
      <c r="IS163" s="2872"/>
      <c r="IV163" s="2907"/>
      <c r="IW163" s="2907"/>
      <c r="IX163" s="2907"/>
      <c r="IY163" s="2907"/>
      <c r="IZ163" s="2908"/>
      <c r="JB163" s="2909"/>
      <c r="JC163" s="2878"/>
      <c r="JD163" s="2878"/>
      <c r="JE163" s="2878"/>
      <c r="JF163" s="2878"/>
      <c r="JG163" s="2877"/>
      <c r="JH163" s="2872"/>
      <c r="JI163" s="2877"/>
      <c r="JJ163" s="2907"/>
      <c r="JK163" s="2907"/>
      <c r="JL163" s="2907"/>
      <c r="JM163" s="2907"/>
      <c r="JN163" s="2910"/>
      <c r="JT163" s="2878"/>
      <c r="JU163" s="2872"/>
      <c r="KA163" s="2907"/>
      <c r="KB163" s="2910"/>
      <c r="KH163" s="2878"/>
      <c r="KI163" s="2872"/>
      <c r="KO163" s="2907"/>
      <c r="KP163" s="2910"/>
      <c r="KV163" s="2878"/>
      <c r="KW163" s="2910"/>
      <c r="LC163" s="2878"/>
      <c r="LD163" s="2910"/>
      <c r="LJ163" s="2878"/>
      <c r="LK163" s="2870"/>
      <c r="LL163" s="2871"/>
      <c r="LM163" s="2870"/>
      <c r="LN163" s="2870"/>
      <c r="LO163" s="2872"/>
      <c r="LR163" s="2907"/>
      <c r="LS163" s="2907"/>
      <c r="LT163" s="2907"/>
      <c r="LU163" s="2907"/>
      <c r="LV163" s="2908"/>
      <c r="LX163" s="2909"/>
      <c r="LY163" s="2878"/>
      <c r="LZ163" s="2878"/>
      <c r="MA163" s="2878"/>
      <c r="MB163" s="2878"/>
      <c r="MC163" s="2877"/>
      <c r="MD163" s="2872"/>
      <c r="ME163" s="2877"/>
      <c r="MF163" s="2907"/>
      <c r="MG163" s="2907"/>
      <c r="MH163" s="2907"/>
      <c r="MI163" s="2907"/>
      <c r="MJ163" s="2910"/>
      <c r="MP163" s="2878"/>
      <c r="MQ163" s="2872"/>
      <c r="MW163" s="2907"/>
      <c r="MX163" s="2910"/>
      <c r="ND163" s="2878"/>
      <c r="NE163" s="2872"/>
      <c r="NK163" s="2907"/>
      <c r="NL163" s="2910"/>
      <c r="NR163" s="2878"/>
      <c r="NS163" s="2910"/>
      <c r="NY163" s="2878"/>
      <c r="NZ163" s="2910"/>
      <c r="OF163" s="2878"/>
      <c r="OG163" s="2870"/>
      <c r="OH163" s="2871"/>
      <c r="OI163" s="2870"/>
      <c r="OJ163" s="2870"/>
      <c r="OK163" s="2872"/>
      <c r="ON163" s="2907"/>
      <c r="OO163" s="2907"/>
      <c r="OP163" s="2907"/>
      <c r="OQ163" s="2907"/>
      <c r="OR163" s="2908"/>
      <c r="OT163" s="2909"/>
      <c r="OU163" s="2878"/>
      <c r="OV163" s="2878"/>
      <c r="OW163" s="2878"/>
      <c r="OX163" s="2878"/>
      <c r="OY163" s="2877"/>
      <c r="OZ163" s="2872"/>
      <c r="PA163" s="2877"/>
      <c r="PB163" s="2907"/>
      <c r="PC163" s="2907"/>
      <c r="PD163" s="2907"/>
      <c r="PE163" s="2907"/>
      <c r="PF163" s="2910"/>
      <c r="PL163" s="2878"/>
      <c r="PM163" s="2872"/>
      <c r="PS163" s="2907"/>
      <c r="PT163" s="2910"/>
      <c r="PZ163" s="2878"/>
      <c r="QA163" s="2872"/>
      <c r="QG163" s="2907"/>
      <c r="QH163" s="2910"/>
      <c r="QN163" s="2878"/>
      <c r="QO163" s="2910"/>
      <c r="QU163" s="2878"/>
      <c r="QV163" s="2910"/>
      <c r="RB163" s="2878"/>
      <c r="RC163" s="2870"/>
      <c r="RD163" s="2871"/>
      <c r="RE163" s="2870"/>
      <c r="RF163" s="2870"/>
      <c r="RG163" s="2872"/>
      <c r="RJ163" s="2907"/>
      <c r="RK163" s="2907"/>
      <c r="RL163" s="2907"/>
      <c r="RM163" s="2907"/>
      <c r="RN163" s="2908"/>
      <c r="RP163" s="2909"/>
      <c r="RQ163" s="2878"/>
      <c r="RR163" s="2878"/>
      <c r="RS163" s="2878"/>
      <c r="RT163" s="2878"/>
      <c r="RU163" s="2877"/>
      <c r="RV163" s="2872"/>
      <c r="RW163" s="2877"/>
      <c r="RX163" s="2907"/>
      <c r="RY163" s="2907"/>
      <c r="RZ163" s="2907"/>
      <c r="SA163" s="2907"/>
      <c r="SB163" s="2910"/>
      <c r="SH163" s="2878"/>
      <c r="SI163" s="2872"/>
      <c r="SO163" s="2907"/>
      <c r="SP163" s="2910"/>
      <c r="SV163" s="2878"/>
      <c r="SW163" s="2872"/>
      <c r="TC163" s="2907"/>
      <c r="TD163" s="2910"/>
      <c r="TJ163" s="2878"/>
      <c r="TK163" s="2910"/>
      <c r="TQ163" s="2878"/>
      <c r="TR163" s="2910"/>
      <c r="TX163" s="2878"/>
      <c r="TY163" s="2870"/>
      <c r="TZ163" s="2871"/>
      <c r="UA163" s="2870"/>
      <c r="UB163" s="2870"/>
      <c r="UC163" s="2872"/>
      <c r="UF163" s="2907"/>
      <c r="UG163" s="2907"/>
      <c r="UH163" s="2907"/>
      <c r="UI163" s="2907"/>
      <c r="UJ163" s="2908"/>
      <c r="UL163" s="2909"/>
      <c r="UM163" s="2878"/>
      <c r="UN163" s="2878"/>
      <c r="UO163" s="2878"/>
      <c r="UP163" s="2878"/>
      <c r="UQ163" s="2877"/>
      <c r="UR163" s="2872"/>
      <c r="US163" s="2877"/>
      <c r="UT163" s="2907"/>
      <c r="UU163" s="2907"/>
      <c r="UV163" s="2907"/>
      <c r="UW163" s="2907"/>
      <c r="UX163" s="2910"/>
      <c r="VD163" s="2878"/>
      <c r="VE163" s="2872"/>
      <c r="VK163" s="2907"/>
      <c r="VL163" s="2910"/>
      <c r="VR163" s="2878"/>
      <c r="VS163" s="2872"/>
      <c r="VY163" s="2907"/>
      <c r="VZ163" s="2910"/>
      <c r="WF163" s="2878"/>
      <c r="WG163" s="2910"/>
      <c r="WM163" s="2878"/>
      <c r="WN163" s="2910"/>
      <c r="WT163" s="2878"/>
      <c r="WU163" s="2870"/>
      <c r="WV163" s="2871"/>
      <c r="WW163" s="2870"/>
      <c r="WX163" s="2870"/>
      <c r="WY163" s="2872"/>
      <c r="XB163" s="2907"/>
      <c r="XC163" s="2907"/>
      <c r="XD163" s="2907"/>
      <c r="XE163" s="2907"/>
      <c r="XF163" s="2908"/>
      <c r="XH163" s="2909"/>
      <c r="XI163" s="2878"/>
      <c r="XJ163" s="2878"/>
      <c r="XK163" s="2878"/>
      <c r="XL163" s="2878"/>
      <c r="XM163" s="2877"/>
      <c r="XN163" s="2872"/>
      <c r="XO163" s="2877"/>
      <c r="XP163" s="2907"/>
      <c r="XQ163" s="2907"/>
      <c r="XR163" s="2907"/>
      <c r="XS163" s="2907"/>
      <c r="XT163" s="2910"/>
      <c r="XZ163" s="2878"/>
      <c r="YA163" s="2872"/>
      <c r="YG163" s="2907"/>
      <c r="YH163" s="2910"/>
      <c r="YN163" s="2878"/>
      <c r="YO163" s="2872"/>
      <c r="YU163" s="2907"/>
      <c r="YV163" s="2910"/>
      <c r="ZB163" s="2878"/>
      <c r="ZC163" s="2910"/>
      <c r="ZI163" s="2878"/>
      <c r="ZJ163" s="2910"/>
      <c r="ZP163" s="2878"/>
      <c r="ZQ163" s="2870"/>
      <c r="ZR163" s="2871"/>
      <c r="ZS163" s="2870"/>
      <c r="ZT163" s="2870"/>
      <c r="ZU163" s="2872"/>
      <c r="ZX163" s="2907"/>
      <c r="ZY163" s="2907"/>
      <c r="ZZ163" s="2907"/>
      <c r="AAA163" s="2907"/>
      <c r="AAB163" s="2908"/>
      <c r="AAD163" s="2909"/>
      <c r="AAE163" s="2878"/>
      <c r="AAF163" s="2878"/>
      <c r="AAG163" s="2878"/>
      <c r="AAH163" s="2878"/>
      <c r="AAI163" s="2877"/>
      <c r="AAJ163" s="2872"/>
      <c r="AAK163" s="2877"/>
      <c r="AAL163" s="2907"/>
      <c r="AAM163" s="2907"/>
      <c r="AAN163" s="2907"/>
      <c r="AAO163" s="2907"/>
      <c r="AAP163" s="2910"/>
      <c r="AAV163" s="2878"/>
      <c r="AAW163" s="2872"/>
      <c r="ABC163" s="2907"/>
      <c r="ABD163" s="2910"/>
      <c r="ABJ163" s="2878"/>
      <c r="ABK163" s="2872"/>
      <c r="ABQ163" s="2907"/>
      <c r="ABR163" s="2910"/>
      <c r="ABX163" s="2878"/>
      <c r="ABY163" s="2910"/>
      <c r="ACE163" s="2878"/>
      <c r="ACF163" s="2910"/>
      <c r="ACL163" s="2878"/>
      <c r="ACM163" s="2870"/>
      <c r="ACN163" s="2871"/>
      <c r="ACO163" s="2870"/>
      <c r="ACP163" s="2870"/>
      <c r="ACQ163" s="2872"/>
      <c r="ACT163" s="2907"/>
      <c r="ACU163" s="2907"/>
      <c r="ACV163" s="2907"/>
      <c r="ACW163" s="2907"/>
      <c r="ACX163" s="2908"/>
      <c r="ACZ163" s="2909"/>
      <c r="ADA163" s="2878"/>
      <c r="ADB163" s="2878"/>
      <c r="ADC163" s="2878"/>
      <c r="ADD163" s="2878"/>
      <c r="ADE163" s="2877"/>
      <c r="ADF163" s="2872"/>
      <c r="ADG163" s="2877"/>
      <c r="ADH163" s="2907"/>
      <c r="ADI163" s="2907"/>
      <c r="ADJ163" s="2907"/>
      <c r="ADK163" s="2907"/>
      <c r="ADL163" s="2910"/>
      <c r="ADR163" s="2878"/>
      <c r="ADS163" s="2872"/>
      <c r="ADY163" s="2907"/>
      <c r="ADZ163" s="2910"/>
      <c r="AEF163" s="2878"/>
      <c r="AEG163" s="2872"/>
      <c r="AEM163" s="2907"/>
      <c r="AEN163" s="2910"/>
      <c r="AET163" s="2878"/>
      <c r="AEU163" s="2910"/>
      <c r="AFA163" s="2878"/>
      <c r="AFB163" s="2910"/>
      <c r="AFH163" s="2878"/>
      <c r="AFI163" s="2870"/>
      <c r="AFJ163" s="2871"/>
      <c r="AFK163" s="2870"/>
      <c r="AFL163" s="2870"/>
      <c r="AFM163" s="2872"/>
      <c r="AFP163" s="2907"/>
      <c r="AFQ163" s="2907"/>
      <c r="AFR163" s="2907"/>
      <c r="AFS163" s="2907"/>
      <c r="AFT163" s="2908"/>
      <c r="AFV163" s="2909"/>
      <c r="AFW163" s="2878"/>
      <c r="AFX163" s="2878"/>
      <c r="AFY163" s="2878"/>
      <c r="AFZ163" s="2878"/>
      <c r="AGA163" s="2877"/>
      <c r="AGB163" s="2872"/>
      <c r="AGC163" s="2877"/>
      <c r="AGD163" s="2907"/>
      <c r="AGE163" s="2907"/>
      <c r="AGF163" s="2907"/>
      <c r="AGG163" s="2907"/>
      <c r="AGH163" s="2910"/>
      <c r="AGN163" s="2878"/>
      <c r="AGO163" s="2872"/>
      <c r="AGU163" s="2907"/>
      <c r="AGV163" s="2910"/>
      <c r="AHB163" s="2878"/>
      <c r="AHC163" s="2872"/>
      <c r="AHI163" s="2907"/>
      <c r="AHJ163" s="2910"/>
      <c r="AHP163" s="2878"/>
      <c r="AHQ163" s="2910"/>
      <c r="AHW163" s="2878"/>
      <c r="AHX163" s="2910"/>
      <c r="AID163" s="2878"/>
      <c r="AIE163" s="2870"/>
      <c r="AIF163" s="2871"/>
      <c r="AIG163" s="2870"/>
      <c r="AIH163" s="2870"/>
      <c r="AII163" s="2872"/>
      <c r="AIL163" s="2907"/>
      <c r="AIM163" s="2907"/>
      <c r="AIN163" s="2907"/>
      <c r="AIO163" s="2907"/>
      <c r="AIP163" s="2908"/>
      <c r="AIR163" s="2909"/>
      <c r="AIS163" s="2878"/>
      <c r="AIT163" s="2878"/>
      <c r="AIU163" s="2878"/>
      <c r="AIV163" s="2878"/>
      <c r="AIW163" s="2877"/>
      <c r="AIX163" s="2872"/>
      <c r="AIY163" s="2877"/>
      <c r="AIZ163" s="2907"/>
      <c r="AJA163" s="2907"/>
      <c r="AJB163" s="2907"/>
      <c r="AJC163" s="2907"/>
      <c r="AJD163" s="2910"/>
      <c r="AJJ163" s="2878"/>
      <c r="AJK163" s="2872"/>
      <c r="AJQ163" s="2907"/>
      <c r="AJR163" s="2910"/>
      <c r="AJX163" s="2878"/>
      <c r="AJY163" s="2872"/>
      <c r="AKE163" s="2907"/>
      <c r="AKF163" s="2910"/>
      <c r="AKL163" s="2878"/>
      <c r="AKM163" s="2910"/>
      <c r="AKS163" s="2878"/>
      <c r="AKT163" s="2910"/>
      <c r="AKZ163" s="2878"/>
      <c r="ALA163" s="2870"/>
      <c r="ALB163" s="2871"/>
      <c r="ALC163" s="2870"/>
      <c r="ALD163" s="2870"/>
      <c r="ALE163" s="2872"/>
      <c r="ALH163" s="2907"/>
      <c r="ALI163" s="2907"/>
      <c r="ALJ163" s="2907"/>
      <c r="ALK163" s="2907"/>
      <c r="ALL163" s="2908"/>
      <c r="ALN163" s="2909"/>
      <c r="ALO163" s="2878"/>
      <c r="ALP163" s="2878"/>
      <c r="ALQ163" s="2878"/>
      <c r="ALR163" s="2878"/>
      <c r="ALS163" s="2877"/>
      <c r="ALT163" s="2872"/>
      <c r="ALU163" s="2877"/>
      <c r="ALV163" s="2907"/>
      <c r="ALW163" s="2907"/>
      <c r="ALX163" s="2907"/>
      <c r="ALY163" s="2907"/>
      <c r="ALZ163" s="2910"/>
      <c r="AMF163" s="2878"/>
      <c r="AMG163" s="2872"/>
      <c r="AMM163" s="2907"/>
      <c r="AMN163" s="2910"/>
      <c r="AMT163" s="2878"/>
      <c r="AMU163" s="2872"/>
      <c r="ANA163" s="2907"/>
      <c r="ANB163" s="2910"/>
      <c r="ANH163" s="2878"/>
      <c r="ANI163" s="2910"/>
      <c r="ANO163" s="2878"/>
      <c r="ANP163" s="2910"/>
      <c r="ANV163" s="2878"/>
      <c r="ANW163" s="2870"/>
      <c r="ANX163" s="2871"/>
      <c r="ANY163" s="2870"/>
      <c r="ANZ163" s="2870"/>
      <c r="AOA163" s="2872"/>
      <c r="AOD163" s="2907"/>
      <c r="AOE163" s="2907"/>
      <c r="AOF163" s="2907"/>
      <c r="AOG163" s="2907"/>
      <c r="AOH163" s="2908"/>
      <c r="AOJ163" s="2909"/>
      <c r="AOK163" s="2878"/>
      <c r="AOL163" s="2878"/>
      <c r="AOM163" s="2878"/>
      <c r="AON163" s="2878"/>
      <c r="AOO163" s="2877"/>
      <c r="AOP163" s="2872"/>
      <c r="AOQ163" s="2877"/>
      <c r="AOR163" s="2907"/>
      <c r="AOS163" s="2907"/>
      <c r="AOT163" s="2907"/>
      <c r="AOU163" s="2907"/>
      <c r="AOV163" s="2910"/>
      <c r="APB163" s="2878"/>
      <c r="APC163" s="2872"/>
      <c r="API163" s="2907"/>
      <c r="APJ163" s="2910"/>
      <c r="APP163" s="2878"/>
      <c r="APQ163" s="2872"/>
      <c r="APW163" s="2907"/>
      <c r="APX163" s="2910"/>
      <c r="AQD163" s="2878"/>
      <c r="AQE163" s="2910"/>
      <c r="AQK163" s="2878"/>
      <c r="AQL163" s="2910"/>
      <c r="AQR163" s="2878"/>
      <c r="AQS163" s="2870"/>
      <c r="AQT163" s="2871"/>
      <c r="AQU163" s="2870"/>
      <c r="AQV163" s="2870"/>
      <c r="AQW163" s="2872"/>
      <c r="AQZ163" s="2907"/>
      <c r="ARA163" s="2907"/>
      <c r="ARB163" s="2907"/>
      <c r="ARC163" s="2907"/>
      <c r="ARD163" s="2908"/>
      <c r="ARF163" s="2909"/>
      <c r="ARG163" s="2878"/>
      <c r="ARH163" s="2878"/>
      <c r="ARI163" s="2878"/>
      <c r="ARJ163" s="2878"/>
      <c r="ARK163" s="2877"/>
      <c r="ARL163" s="2872"/>
      <c r="ARM163" s="2877"/>
      <c r="ARN163" s="2907"/>
      <c r="ARO163" s="2907"/>
      <c r="ARP163" s="2907"/>
      <c r="ARQ163" s="2907"/>
      <c r="ARR163" s="2910"/>
      <c r="ARX163" s="2878"/>
      <c r="ARY163" s="2872"/>
      <c r="ASE163" s="2907"/>
      <c r="ASF163" s="2910"/>
      <c r="ASL163" s="2878"/>
      <c r="ASM163" s="2872"/>
      <c r="ASS163" s="2907"/>
      <c r="AST163" s="2910"/>
      <c r="ASZ163" s="2878"/>
      <c r="ATA163" s="2910"/>
      <c r="ATG163" s="2878"/>
      <c r="ATH163" s="2910"/>
      <c r="ATN163" s="2878"/>
      <c r="ATO163" s="2870"/>
      <c r="ATP163" s="2871"/>
      <c r="ATQ163" s="2870"/>
      <c r="ATR163" s="2870"/>
      <c r="ATS163" s="2872"/>
      <c r="ATV163" s="2907"/>
      <c r="ATW163" s="2907"/>
      <c r="ATX163" s="2907"/>
      <c r="ATY163" s="2907"/>
      <c r="ATZ163" s="2908"/>
      <c r="AUB163" s="2909"/>
      <c r="AUC163" s="2878"/>
      <c r="AUD163" s="2878"/>
      <c r="AUE163" s="2878"/>
      <c r="AUF163" s="2878"/>
      <c r="AUG163" s="2877"/>
      <c r="AUH163" s="2872"/>
      <c r="AUI163" s="2877"/>
      <c r="AUJ163" s="2907"/>
      <c r="AUK163" s="2907"/>
      <c r="AUL163" s="2907"/>
      <c r="AUM163" s="2907"/>
      <c r="AUN163" s="2910"/>
      <c r="AUT163" s="2878"/>
      <c r="AUU163" s="2872"/>
      <c r="AVA163" s="2907"/>
      <c r="AVB163" s="2910"/>
      <c r="AVH163" s="2878"/>
      <c r="AVI163" s="2872"/>
      <c r="AVO163" s="2907"/>
      <c r="AVP163" s="2910"/>
      <c r="AVV163" s="2878"/>
      <c r="AVW163" s="2910"/>
      <c r="AWC163" s="2878"/>
      <c r="AWD163" s="2910"/>
      <c r="AWJ163" s="2878"/>
      <c r="AWK163" s="2870"/>
      <c r="AWL163" s="2871"/>
      <c r="AWM163" s="2870"/>
      <c r="AWN163" s="2870"/>
      <c r="AWO163" s="2872"/>
      <c r="AWR163" s="2907"/>
      <c r="AWS163" s="2907"/>
      <c r="AWT163" s="2907"/>
      <c r="AWU163" s="2907"/>
      <c r="AWV163" s="2908"/>
      <c r="AWX163" s="2909"/>
      <c r="AWY163" s="2878"/>
      <c r="AWZ163" s="2878"/>
      <c r="AXA163" s="2878"/>
      <c r="AXB163" s="2878"/>
      <c r="AXC163" s="2877"/>
      <c r="AXD163" s="2872"/>
      <c r="AXE163" s="2877"/>
      <c r="AXF163" s="2907"/>
      <c r="AXG163" s="2907"/>
      <c r="AXH163" s="2907"/>
      <c r="AXI163" s="2907"/>
      <c r="AXJ163" s="2910"/>
      <c r="AXP163" s="2878"/>
      <c r="AXQ163" s="2872"/>
      <c r="AXW163" s="2907"/>
      <c r="AXX163" s="2910"/>
      <c r="AYD163" s="2878"/>
      <c r="AYE163" s="2872"/>
      <c r="AYK163" s="2907"/>
      <c r="AYL163" s="2910"/>
      <c r="AYR163" s="2878"/>
      <c r="AYS163" s="2910"/>
      <c r="AYY163" s="2878"/>
      <c r="AYZ163" s="2910"/>
      <c r="AZF163" s="2878"/>
      <c r="AZG163" s="2870"/>
      <c r="AZH163" s="2871"/>
      <c r="AZI163" s="2870"/>
      <c r="AZJ163" s="2870"/>
      <c r="AZK163" s="2872"/>
      <c r="AZN163" s="2907"/>
      <c r="AZO163" s="2907"/>
      <c r="AZP163" s="2907"/>
      <c r="AZQ163" s="2907"/>
      <c r="AZR163" s="2908"/>
      <c r="AZT163" s="2909"/>
      <c r="AZU163" s="2878"/>
      <c r="AZV163" s="2878"/>
      <c r="AZW163" s="2878"/>
      <c r="AZX163" s="2878"/>
      <c r="AZY163" s="2877"/>
      <c r="AZZ163" s="2872"/>
      <c r="BAA163" s="2877"/>
      <c r="BAB163" s="2907"/>
      <c r="BAC163" s="2907"/>
      <c r="BAD163" s="2907"/>
      <c r="BAE163" s="2907"/>
      <c r="BAF163" s="2910"/>
      <c r="BAL163" s="2878"/>
      <c r="BAM163" s="2872"/>
      <c r="BAS163" s="2907"/>
      <c r="BAT163" s="2910"/>
      <c r="BAZ163" s="2878"/>
      <c r="BBA163" s="2872"/>
      <c r="BBG163" s="2907"/>
      <c r="BBH163" s="2910"/>
      <c r="BBN163" s="2878"/>
      <c r="BBO163" s="2910"/>
      <c r="BBU163" s="2878"/>
      <c r="BBV163" s="2910"/>
      <c r="BCB163" s="2878"/>
      <c r="BCC163" s="2870"/>
      <c r="BCD163" s="2871"/>
      <c r="BCE163" s="2870"/>
      <c r="BCF163" s="2870"/>
      <c r="BCG163" s="2872"/>
      <c r="BCJ163" s="2907"/>
      <c r="BCK163" s="2907"/>
      <c r="BCL163" s="2907"/>
      <c r="BCM163" s="2907"/>
      <c r="BCN163" s="2908"/>
      <c r="BCP163" s="2909"/>
      <c r="BCQ163" s="2878"/>
      <c r="BCR163" s="2878"/>
      <c r="BCS163" s="2878"/>
      <c r="BCT163" s="2878"/>
      <c r="BCU163" s="2877"/>
      <c r="BCV163" s="2872"/>
      <c r="BCW163" s="2877"/>
      <c r="BCX163" s="2907"/>
      <c r="BCY163" s="2907"/>
      <c r="BCZ163" s="2907"/>
      <c r="BDA163" s="2907"/>
      <c r="BDB163" s="2910"/>
      <c r="BDH163" s="2878"/>
      <c r="BDI163" s="2872"/>
      <c r="BDO163" s="2907"/>
      <c r="BDP163" s="2910"/>
      <c r="BDV163" s="2878"/>
      <c r="BDW163" s="2872"/>
      <c r="BEC163" s="2907"/>
      <c r="BED163" s="2910"/>
      <c r="BEJ163" s="2878"/>
      <c r="BEK163" s="2910"/>
      <c r="BEQ163" s="2878"/>
      <c r="BER163" s="2910"/>
      <c r="BEX163" s="2878"/>
      <c r="BEY163" s="2870"/>
      <c r="BEZ163" s="2871"/>
      <c r="BFA163" s="2870"/>
      <c r="BFB163" s="2870"/>
      <c r="BFC163" s="2872"/>
      <c r="BFF163" s="2907"/>
      <c r="BFG163" s="2907"/>
      <c r="BFH163" s="2907"/>
      <c r="BFI163" s="2907"/>
      <c r="BFJ163" s="2908"/>
      <c r="BFL163" s="2909"/>
      <c r="BFM163" s="2878"/>
      <c r="BFN163" s="2878"/>
      <c r="BFO163" s="2878"/>
      <c r="BFP163" s="2878"/>
      <c r="BFQ163" s="2877"/>
      <c r="BFR163" s="2872"/>
      <c r="BFS163" s="2877"/>
      <c r="BFT163" s="2907"/>
      <c r="BFU163" s="2907"/>
      <c r="BFV163" s="2907"/>
      <c r="BFW163" s="2907"/>
      <c r="BFX163" s="2910"/>
      <c r="BGD163" s="2878"/>
      <c r="BGE163" s="2872"/>
      <c r="BGK163" s="2907"/>
      <c r="BGL163" s="2910"/>
      <c r="BGR163" s="2878"/>
      <c r="BGS163" s="2872"/>
      <c r="BGY163" s="2907"/>
      <c r="BGZ163" s="2910"/>
      <c r="BHF163" s="2878"/>
      <c r="BHG163" s="2910"/>
      <c r="BHM163" s="2878"/>
      <c r="BHN163" s="2910"/>
      <c r="BHT163" s="2878"/>
      <c r="BHU163" s="2870"/>
      <c r="BHV163" s="2871"/>
      <c r="BHW163" s="2870"/>
      <c r="BHX163" s="2870"/>
      <c r="BHY163" s="2872"/>
      <c r="BIB163" s="2907"/>
      <c r="BIC163" s="2907"/>
      <c r="BID163" s="2907"/>
      <c r="BIE163" s="2907"/>
      <c r="BIF163" s="2908"/>
      <c r="BIH163" s="2909"/>
      <c r="BII163" s="2878"/>
      <c r="BIJ163" s="2878"/>
      <c r="BIK163" s="2878"/>
      <c r="BIL163" s="2878"/>
      <c r="BIM163" s="2877"/>
      <c r="BIN163" s="2872"/>
      <c r="BIO163" s="2877"/>
      <c r="BIP163" s="2907"/>
      <c r="BIQ163" s="2907"/>
      <c r="BIR163" s="2907"/>
      <c r="BIS163" s="2907"/>
      <c r="BIT163" s="2910"/>
      <c r="BIZ163" s="2878"/>
      <c r="BJA163" s="2872"/>
      <c r="BJG163" s="2907"/>
      <c r="BJH163" s="2910"/>
      <c r="BJN163" s="2878"/>
      <c r="BJO163" s="2872"/>
      <c r="BJU163" s="2907"/>
      <c r="BJV163" s="2910"/>
      <c r="BKB163" s="2878"/>
      <c r="BKC163" s="2910"/>
      <c r="BKI163" s="2878"/>
      <c r="BKJ163" s="2910"/>
      <c r="BKP163" s="2878"/>
      <c r="BKQ163" s="2870"/>
      <c r="BKR163" s="2871"/>
      <c r="BKS163" s="2870"/>
      <c r="BKT163" s="2870"/>
      <c r="BKU163" s="2872"/>
      <c r="BKX163" s="2907"/>
      <c r="BKY163" s="2907"/>
      <c r="BKZ163" s="2907"/>
      <c r="BLA163" s="2907"/>
      <c r="BLB163" s="2908"/>
      <c r="BLD163" s="2909"/>
      <c r="BLE163" s="2878"/>
      <c r="BLF163" s="2878"/>
      <c r="BLG163" s="2878"/>
      <c r="BLH163" s="2878"/>
      <c r="BLI163" s="2877"/>
      <c r="BLJ163" s="2872"/>
      <c r="BLK163" s="2877"/>
      <c r="BLL163" s="2907"/>
      <c r="BLM163" s="2907"/>
      <c r="BLN163" s="2907"/>
      <c r="BLO163" s="2907"/>
      <c r="BLP163" s="2910"/>
      <c r="BLV163" s="2878"/>
      <c r="BLW163" s="2872"/>
      <c r="BMC163" s="2907"/>
      <c r="BMD163" s="2910"/>
      <c r="BMJ163" s="2878"/>
      <c r="BMK163" s="2872"/>
      <c r="BMQ163" s="2907"/>
      <c r="BMR163" s="2910"/>
      <c r="BMX163" s="2878"/>
      <c r="BMY163" s="2910"/>
      <c r="BNE163" s="2878"/>
      <c r="BNF163" s="2910"/>
      <c r="BNL163" s="2878"/>
      <c r="BNM163" s="2870"/>
      <c r="BNN163" s="2871"/>
      <c r="BNO163" s="2870"/>
      <c r="BNP163" s="2870"/>
      <c r="BNQ163" s="2872"/>
      <c r="BNT163" s="2907"/>
      <c r="BNU163" s="2907"/>
      <c r="BNV163" s="2907"/>
      <c r="BNW163" s="2907"/>
      <c r="BNX163" s="2908"/>
      <c r="BNZ163" s="2909"/>
      <c r="BOA163" s="2878"/>
      <c r="BOB163" s="2878"/>
      <c r="BOC163" s="2878"/>
      <c r="BOD163" s="2878"/>
      <c r="BOE163" s="2877"/>
      <c r="BOF163" s="2872"/>
      <c r="BOG163" s="2877"/>
      <c r="BOH163" s="2907"/>
      <c r="BOI163" s="2907"/>
      <c r="BOJ163" s="2907"/>
      <c r="BOK163" s="2907"/>
      <c r="BOL163" s="2910"/>
      <c r="BOR163" s="2878"/>
      <c r="BOS163" s="2872"/>
      <c r="BOY163" s="2907"/>
      <c r="BOZ163" s="2910"/>
      <c r="BPF163" s="2878"/>
      <c r="BPG163" s="2872"/>
      <c r="BPM163" s="2907"/>
      <c r="BPN163" s="2910"/>
      <c r="BPT163" s="2878"/>
      <c r="BPU163" s="2910"/>
      <c r="BQA163" s="2878"/>
      <c r="BQB163" s="2910"/>
      <c r="BQH163" s="2878"/>
      <c r="BQI163" s="2870"/>
      <c r="BQJ163" s="2871"/>
      <c r="BQK163" s="2870"/>
      <c r="BQL163" s="2870"/>
      <c r="BQM163" s="2872"/>
      <c r="BQP163" s="2907"/>
      <c r="BQQ163" s="2907"/>
      <c r="BQR163" s="2907"/>
      <c r="BQS163" s="2907"/>
      <c r="BQT163" s="2908"/>
      <c r="BQV163" s="2909"/>
      <c r="BQW163" s="2878"/>
      <c r="BQX163" s="2878"/>
      <c r="BQY163" s="2878"/>
      <c r="BQZ163" s="2878"/>
      <c r="BRA163" s="2877"/>
      <c r="BRB163" s="2872"/>
      <c r="BRC163" s="2877"/>
      <c r="BRD163" s="2907"/>
      <c r="BRE163" s="2907"/>
      <c r="BRF163" s="2907"/>
      <c r="BRG163" s="2907"/>
      <c r="BRH163" s="2910"/>
      <c r="BRN163" s="2878"/>
      <c r="BRO163" s="2872"/>
      <c r="BRU163" s="2907"/>
      <c r="BRV163" s="2910"/>
      <c r="BSB163" s="2878"/>
      <c r="BSC163" s="2872"/>
      <c r="BSI163" s="2907"/>
      <c r="BSJ163" s="2910"/>
      <c r="BSP163" s="2878"/>
      <c r="BSQ163" s="2910"/>
      <c r="BSW163" s="2878"/>
      <c r="BSX163" s="2910"/>
      <c r="BTD163" s="2878"/>
      <c r="BTE163" s="2870"/>
      <c r="BTF163" s="2871"/>
      <c r="BTG163" s="2870"/>
      <c r="BTH163" s="2870"/>
      <c r="BTI163" s="2872"/>
      <c r="BTL163" s="2907"/>
      <c r="BTM163" s="2907"/>
      <c r="BTN163" s="2907"/>
      <c r="BTO163" s="2907"/>
      <c r="BTP163" s="2908"/>
      <c r="BTR163" s="2909"/>
      <c r="BTS163" s="2878"/>
      <c r="BTT163" s="2878"/>
      <c r="BTU163" s="2878"/>
      <c r="BTV163" s="2878"/>
      <c r="BTW163" s="2877"/>
      <c r="BTX163" s="2872"/>
      <c r="BTY163" s="2877"/>
      <c r="BTZ163" s="2907"/>
      <c r="BUA163" s="2907"/>
      <c r="BUB163" s="2907"/>
      <c r="BUC163" s="2907"/>
      <c r="BUD163" s="2910"/>
      <c r="BUJ163" s="2878"/>
      <c r="BUK163" s="2872"/>
      <c r="BUQ163" s="2907"/>
      <c r="BUR163" s="2910"/>
      <c r="BUX163" s="2878"/>
      <c r="BUY163" s="2872"/>
      <c r="BVE163" s="2907"/>
      <c r="BVF163" s="2910"/>
      <c r="BVL163" s="2878"/>
      <c r="BVM163" s="2910"/>
      <c r="BVS163" s="2878"/>
      <c r="BVT163" s="2910"/>
      <c r="BVZ163" s="2878"/>
      <c r="BWA163" s="2870"/>
      <c r="BWB163" s="2871"/>
      <c r="BWC163" s="2870"/>
      <c r="BWD163" s="2870"/>
      <c r="BWE163" s="2872"/>
      <c r="BWH163" s="2907"/>
      <c r="BWI163" s="2907"/>
      <c r="BWJ163" s="2907"/>
      <c r="BWK163" s="2907"/>
      <c r="BWL163" s="2908"/>
      <c r="BWN163" s="2909"/>
      <c r="BWO163" s="2878"/>
      <c r="BWP163" s="2878"/>
      <c r="BWQ163" s="2878"/>
      <c r="BWR163" s="2878"/>
      <c r="BWS163" s="2877"/>
      <c r="BWT163" s="2872"/>
      <c r="BWU163" s="2877"/>
      <c r="BWV163" s="2907"/>
      <c r="BWW163" s="2907"/>
      <c r="BWX163" s="2907"/>
      <c r="BWY163" s="2907"/>
      <c r="BWZ163" s="2910"/>
      <c r="BXF163" s="2878"/>
      <c r="BXG163" s="2872"/>
      <c r="BXM163" s="2907"/>
      <c r="BXN163" s="2910"/>
      <c r="BXT163" s="2878"/>
      <c r="BXU163" s="2872"/>
      <c r="BYA163" s="2907"/>
      <c r="BYB163" s="2910"/>
      <c r="BYH163" s="2878"/>
      <c r="BYI163" s="2910"/>
      <c r="BYO163" s="2878"/>
      <c r="BYP163" s="2910"/>
      <c r="BYV163" s="2878"/>
      <c r="BYW163" s="2870"/>
      <c r="BYX163" s="2871"/>
      <c r="BYY163" s="2870"/>
      <c r="BYZ163" s="2870"/>
      <c r="BZA163" s="2872"/>
      <c r="BZD163" s="2907"/>
      <c r="BZE163" s="2907"/>
      <c r="BZF163" s="2907"/>
      <c r="BZG163" s="2907"/>
      <c r="BZH163" s="2908"/>
      <c r="BZJ163" s="2909"/>
      <c r="BZK163" s="2878"/>
      <c r="BZL163" s="2878"/>
      <c r="BZM163" s="2878"/>
      <c r="BZN163" s="2878"/>
      <c r="BZO163" s="2877"/>
      <c r="BZP163" s="2872"/>
      <c r="BZQ163" s="2877"/>
      <c r="BZR163" s="2907"/>
      <c r="BZS163" s="2907"/>
      <c r="BZT163" s="2907"/>
      <c r="BZU163" s="2907"/>
      <c r="BZV163" s="2910"/>
      <c r="CAB163" s="2878"/>
      <c r="CAC163" s="2872"/>
      <c r="CAI163" s="2907"/>
      <c r="CAJ163" s="2910"/>
      <c r="CAP163" s="2878"/>
      <c r="CAQ163" s="2872"/>
      <c r="CAW163" s="2907"/>
      <c r="CAX163" s="2910"/>
      <c r="CBD163" s="2878"/>
      <c r="CBE163" s="2910"/>
      <c r="CBK163" s="2878"/>
      <c r="CBL163" s="2910"/>
      <c r="CBR163" s="2878"/>
      <c r="CBS163" s="2870"/>
      <c r="CBT163" s="2871"/>
      <c r="CBU163" s="2870"/>
      <c r="CBV163" s="2870"/>
      <c r="CBW163" s="2872"/>
      <c r="CBZ163" s="2907"/>
      <c r="CCA163" s="2907"/>
      <c r="CCB163" s="2907"/>
      <c r="CCC163" s="2907"/>
      <c r="CCD163" s="2908"/>
      <c r="CCF163" s="2909"/>
      <c r="CCG163" s="2878"/>
      <c r="CCH163" s="2878"/>
      <c r="CCI163" s="2878"/>
      <c r="CCJ163" s="2878"/>
      <c r="CCK163" s="2877"/>
      <c r="CCL163" s="2872"/>
      <c r="CCM163" s="2877"/>
      <c r="CCN163" s="2907"/>
      <c r="CCO163" s="2907"/>
      <c r="CCP163" s="2907"/>
      <c r="CCQ163" s="2907"/>
      <c r="CCR163" s="2910"/>
      <c r="CCX163" s="2878"/>
      <c r="CCY163" s="2872"/>
      <c r="CDE163" s="2907"/>
      <c r="CDF163" s="2910"/>
      <c r="CDL163" s="2878"/>
      <c r="CDM163" s="2872"/>
      <c r="CDS163" s="2907"/>
      <c r="CDT163" s="2910"/>
      <c r="CDZ163" s="2878"/>
      <c r="CEA163" s="2910"/>
      <c r="CEG163" s="2878"/>
      <c r="CEH163" s="2910"/>
      <c r="CEN163" s="2878"/>
      <c r="CEO163" s="2870"/>
      <c r="CEP163" s="2871"/>
      <c r="CEQ163" s="2870"/>
      <c r="CER163" s="2870"/>
      <c r="CES163" s="2872"/>
      <c r="CEV163" s="2907"/>
      <c r="CEW163" s="2907"/>
      <c r="CEX163" s="2907"/>
      <c r="CEY163" s="2907"/>
      <c r="CEZ163" s="2908"/>
      <c r="CFB163" s="2909"/>
      <c r="CFC163" s="2878"/>
      <c r="CFD163" s="2878"/>
      <c r="CFE163" s="2878"/>
      <c r="CFF163" s="2878"/>
      <c r="CFG163" s="2877"/>
      <c r="CFH163" s="2872"/>
      <c r="CFI163" s="2877"/>
      <c r="CFJ163" s="2907"/>
      <c r="CFK163" s="2907"/>
      <c r="CFL163" s="2907"/>
      <c r="CFM163" s="2907"/>
      <c r="CFN163" s="2910"/>
      <c r="CFT163" s="2878"/>
      <c r="CFU163" s="2872"/>
      <c r="CGA163" s="2907"/>
      <c r="CGB163" s="2910"/>
      <c r="CGH163" s="2878"/>
      <c r="CGI163" s="2872"/>
      <c r="CGO163" s="2907"/>
      <c r="CGP163" s="2910"/>
      <c r="CGV163" s="2878"/>
      <c r="CGW163" s="2910"/>
      <c r="CHC163" s="2878"/>
      <c r="CHD163" s="2910"/>
      <c r="CHJ163" s="2878"/>
      <c r="CHK163" s="2870"/>
      <c r="CHL163" s="2871"/>
      <c r="CHM163" s="2870"/>
      <c r="CHN163" s="2870"/>
      <c r="CHO163" s="2872"/>
      <c r="CHR163" s="2907"/>
      <c r="CHS163" s="2907"/>
      <c r="CHT163" s="2907"/>
      <c r="CHU163" s="2907"/>
      <c r="CHV163" s="2908"/>
      <c r="CHX163" s="2909"/>
      <c r="CHY163" s="2878"/>
      <c r="CHZ163" s="2878"/>
      <c r="CIA163" s="2878"/>
      <c r="CIB163" s="2878"/>
      <c r="CIC163" s="2877"/>
      <c r="CID163" s="2872"/>
      <c r="CIE163" s="2877"/>
      <c r="CIF163" s="2907"/>
      <c r="CIG163" s="2907"/>
      <c r="CIH163" s="2907"/>
      <c r="CII163" s="2907"/>
      <c r="CIJ163" s="2910"/>
      <c r="CIP163" s="2878"/>
      <c r="CIQ163" s="2872"/>
      <c r="CIW163" s="2907"/>
      <c r="CIX163" s="2910"/>
      <c r="CJD163" s="2878"/>
      <c r="CJE163" s="2872"/>
      <c r="CJK163" s="2907"/>
      <c r="CJL163" s="2910"/>
      <c r="CJR163" s="2878"/>
      <c r="CJS163" s="2910"/>
      <c r="CJY163" s="2878"/>
      <c r="CJZ163" s="2910"/>
      <c r="CKF163" s="2878"/>
      <c r="CKG163" s="2870"/>
      <c r="CKH163" s="2871"/>
      <c r="CKI163" s="2870"/>
      <c r="CKJ163" s="2870"/>
      <c r="CKK163" s="2872"/>
      <c r="CKN163" s="2907"/>
      <c r="CKO163" s="2907"/>
      <c r="CKP163" s="2907"/>
      <c r="CKQ163" s="2907"/>
      <c r="CKR163" s="2908"/>
      <c r="CKT163" s="2909"/>
      <c r="CKU163" s="2878"/>
      <c r="CKV163" s="2878"/>
      <c r="CKW163" s="2878"/>
      <c r="CKX163" s="2878"/>
      <c r="CKY163" s="2877"/>
      <c r="CKZ163" s="2872"/>
      <c r="CLA163" s="2877"/>
      <c r="CLB163" s="2907"/>
      <c r="CLC163" s="2907"/>
      <c r="CLD163" s="2907"/>
      <c r="CLE163" s="2907"/>
      <c r="CLF163" s="2910"/>
      <c r="CLL163" s="2878"/>
      <c r="CLM163" s="2872"/>
      <c r="CLS163" s="2907"/>
      <c r="CLT163" s="2910"/>
      <c r="CLZ163" s="2878"/>
      <c r="CMA163" s="2872"/>
      <c r="CMG163" s="2907"/>
      <c r="CMH163" s="2910"/>
      <c r="CMN163" s="2878"/>
      <c r="CMO163" s="2910"/>
      <c r="CMU163" s="2878"/>
      <c r="CMV163" s="2910"/>
      <c r="CNB163" s="2878"/>
      <c r="CNC163" s="2870"/>
      <c r="CND163" s="2871"/>
      <c r="CNE163" s="2870"/>
      <c r="CNF163" s="2870"/>
      <c r="CNG163" s="2872"/>
      <c r="CNJ163" s="2907"/>
      <c r="CNK163" s="2907"/>
      <c r="CNL163" s="2907"/>
      <c r="CNM163" s="2907"/>
      <c r="CNN163" s="2908"/>
      <c r="CNP163" s="2909"/>
      <c r="CNQ163" s="2878"/>
      <c r="CNR163" s="2878"/>
      <c r="CNS163" s="2878"/>
      <c r="CNT163" s="2878"/>
      <c r="CNU163" s="2877"/>
      <c r="CNV163" s="2872"/>
      <c r="CNW163" s="2877"/>
      <c r="CNX163" s="2907"/>
      <c r="CNY163" s="2907"/>
      <c r="CNZ163" s="2907"/>
      <c r="COA163" s="2907"/>
      <c r="COB163" s="2910"/>
      <c r="COH163" s="2878"/>
      <c r="COI163" s="2872"/>
      <c r="COO163" s="2907"/>
      <c r="COP163" s="2910"/>
      <c r="COV163" s="2878"/>
      <c r="COW163" s="2872"/>
      <c r="CPC163" s="2907"/>
      <c r="CPD163" s="2910"/>
      <c r="CPJ163" s="2878"/>
      <c r="CPK163" s="2910"/>
      <c r="CPQ163" s="2878"/>
      <c r="CPR163" s="2910"/>
      <c r="CPX163" s="2878"/>
      <c r="CPY163" s="2870"/>
      <c r="CPZ163" s="2871"/>
      <c r="CQA163" s="2870"/>
      <c r="CQB163" s="2870"/>
      <c r="CQC163" s="2872"/>
      <c r="CQF163" s="2907"/>
      <c r="CQG163" s="2907"/>
      <c r="CQH163" s="2907"/>
      <c r="CQI163" s="2907"/>
      <c r="CQJ163" s="2908"/>
      <c r="CQL163" s="2909"/>
      <c r="CQM163" s="2878"/>
      <c r="CQN163" s="2878"/>
      <c r="CQO163" s="2878"/>
      <c r="CQP163" s="2878"/>
      <c r="CQQ163" s="2877"/>
      <c r="CQR163" s="2872"/>
      <c r="CQS163" s="2877"/>
      <c r="CQT163" s="2907"/>
      <c r="CQU163" s="2907"/>
      <c r="CQV163" s="2907"/>
      <c r="CQW163" s="2907"/>
      <c r="CQX163" s="2910"/>
      <c r="CRD163" s="2878"/>
      <c r="CRE163" s="2872"/>
      <c r="CRK163" s="2907"/>
      <c r="CRL163" s="2910"/>
      <c r="CRR163" s="2878"/>
      <c r="CRS163" s="2872"/>
      <c r="CRY163" s="2907"/>
      <c r="CRZ163" s="2910"/>
      <c r="CSF163" s="2878"/>
      <c r="CSG163" s="2910"/>
      <c r="CSM163" s="2878"/>
      <c r="CSN163" s="2910"/>
      <c r="CST163" s="2878"/>
      <c r="CSU163" s="2870"/>
      <c r="CSV163" s="2871"/>
      <c r="CSW163" s="2870"/>
      <c r="CSX163" s="2870"/>
      <c r="CSY163" s="2872"/>
      <c r="CTB163" s="2907"/>
      <c r="CTC163" s="2907"/>
      <c r="CTD163" s="2907"/>
      <c r="CTE163" s="2907"/>
      <c r="CTF163" s="2908"/>
      <c r="CTH163" s="2909"/>
      <c r="CTI163" s="2878"/>
      <c r="CTJ163" s="2878"/>
      <c r="CTK163" s="2878"/>
      <c r="CTL163" s="2878"/>
      <c r="CTM163" s="2877"/>
      <c r="CTN163" s="2872"/>
      <c r="CTO163" s="2877"/>
      <c r="CTP163" s="2907"/>
      <c r="CTQ163" s="2907"/>
      <c r="CTR163" s="2907"/>
      <c r="CTS163" s="2907"/>
      <c r="CTT163" s="2910"/>
      <c r="CTZ163" s="2878"/>
      <c r="CUA163" s="2872"/>
      <c r="CUG163" s="2907"/>
      <c r="CUH163" s="2910"/>
      <c r="CUN163" s="2878"/>
      <c r="CUO163" s="2872"/>
      <c r="CUU163" s="2907"/>
      <c r="CUV163" s="2910"/>
      <c r="CVB163" s="2878"/>
      <c r="CVC163" s="2910"/>
      <c r="CVI163" s="2878"/>
      <c r="CVJ163" s="2910"/>
      <c r="CVP163" s="2878"/>
      <c r="CVQ163" s="2870"/>
      <c r="CVR163" s="2871"/>
      <c r="CVS163" s="2870"/>
      <c r="CVT163" s="2870"/>
      <c r="CVU163" s="2872"/>
      <c r="CVX163" s="2907"/>
      <c r="CVY163" s="2907"/>
      <c r="CVZ163" s="2907"/>
      <c r="CWA163" s="2907"/>
      <c r="CWB163" s="2908"/>
      <c r="CWD163" s="2909"/>
      <c r="CWE163" s="2878"/>
      <c r="CWF163" s="2878"/>
      <c r="CWG163" s="2878"/>
      <c r="CWH163" s="2878"/>
      <c r="CWI163" s="2877"/>
      <c r="CWJ163" s="2872"/>
      <c r="CWK163" s="2877"/>
      <c r="CWL163" s="2907"/>
      <c r="CWM163" s="2907"/>
      <c r="CWN163" s="2907"/>
      <c r="CWO163" s="2907"/>
      <c r="CWP163" s="2910"/>
      <c r="CWV163" s="2878"/>
      <c r="CWW163" s="2872"/>
      <c r="CXC163" s="2907"/>
      <c r="CXD163" s="2910"/>
      <c r="CXJ163" s="2878"/>
      <c r="CXK163" s="2872"/>
      <c r="CXQ163" s="2907"/>
      <c r="CXR163" s="2910"/>
      <c r="CXX163" s="2878"/>
      <c r="CXY163" s="2910"/>
      <c r="CYE163" s="2878"/>
      <c r="CYF163" s="2910"/>
      <c r="CYL163" s="2878"/>
      <c r="CYM163" s="2870"/>
      <c r="CYN163" s="2871"/>
      <c r="CYO163" s="2870"/>
      <c r="CYP163" s="2870"/>
      <c r="CYQ163" s="2872"/>
      <c r="CYT163" s="2907"/>
      <c r="CYU163" s="2907"/>
      <c r="CYV163" s="2907"/>
      <c r="CYW163" s="2907"/>
      <c r="CYX163" s="2908"/>
      <c r="CYZ163" s="2909"/>
      <c r="CZA163" s="2878"/>
      <c r="CZB163" s="2878"/>
      <c r="CZC163" s="2878"/>
      <c r="CZD163" s="2878"/>
      <c r="CZE163" s="2877"/>
      <c r="CZF163" s="2872"/>
      <c r="CZG163" s="2877"/>
      <c r="CZH163" s="2907"/>
      <c r="CZI163" s="2907"/>
      <c r="CZJ163" s="2907"/>
      <c r="CZK163" s="2907"/>
      <c r="CZL163" s="2910"/>
      <c r="CZR163" s="2878"/>
      <c r="CZS163" s="2872"/>
      <c r="CZY163" s="2907"/>
      <c r="CZZ163" s="2910"/>
      <c r="DAF163" s="2878"/>
      <c r="DAG163" s="2872"/>
      <c r="DAM163" s="2907"/>
      <c r="DAN163" s="2910"/>
      <c r="DAT163" s="2878"/>
      <c r="DAU163" s="2910"/>
      <c r="DBA163" s="2878"/>
      <c r="DBB163" s="2910"/>
      <c r="DBH163" s="2878"/>
      <c r="DBI163" s="2870"/>
      <c r="DBJ163" s="2871"/>
      <c r="DBK163" s="2870"/>
      <c r="DBL163" s="2870"/>
      <c r="DBM163" s="2872"/>
      <c r="DBP163" s="2907"/>
      <c r="DBQ163" s="2907"/>
      <c r="DBR163" s="2907"/>
      <c r="DBS163" s="2907"/>
      <c r="DBT163" s="2908"/>
      <c r="DBV163" s="2909"/>
      <c r="DBW163" s="2878"/>
      <c r="DBX163" s="2878"/>
      <c r="DBY163" s="2878"/>
      <c r="DBZ163" s="2878"/>
      <c r="DCA163" s="2877"/>
      <c r="DCB163" s="2872"/>
      <c r="DCC163" s="2877"/>
      <c r="DCD163" s="2907"/>
      <c r="DCE163" s="2907"/>
      <c r="DCF163" s="2907"/>
      <c r="DCG163" s="2907"/>
      <c r="DCH163" s="2910"/>
      <c r="DCN163" s="2878"/>
      <c r="DCO163" s="2872"/>
      <c r="DCU163" s="2907"/>
      <c r="DCV163" s="2910"/>
      <c r="DDB163" s="2878"/>
      <c r="DDC163" s="2872"/>
      <c r="DDI163" s="2907"/>
      <c r="DDJ163" s="2910"/>
      <c r="DDP163" s="2878"/>
      <c r="DDQ163" s="2910"/>
      <c r="DDW163" s="2878"/>
      <c r="DDX163" s="2910"/>
      <c r="DED163" s="2878"/>
      <c r="DEE163" s="2870"/>
      <c r="DEF163" s="2871"/>
      <c r="DEG163" s="2870"/>
      <c r="DEH163" s="2870"/>
      <c r="DEI163" s="2872"/>
      <c r="DEL163" s="2907"/>
      <c r="DEM163" s="2907"/>
      <c r="DEN163" s="2907"/>
      <c r="DEO163" s="2907"/>
      <c r="DEP163" s="2908"/>
      <c r="DER163" s="2909"/>
      <c r="DES163" s="2878"/>
      <c r="DET163" s="2878"/>
      <c r="DEU163" s="2878"/>
      <c r="DEV163" s="2878"/>
      <c r="DEW163" s="2877"/>
      <c r="DEX163" s="2872"/>
      <c r="DEY163" s="2877"/>
      <c r="DEZ163" s="2907"/>
      <c r="DFA163" s="2907"/>
      <c r="DFB163" s="2907"/>
      <c r="DFC163" s="2907"/>
      <c r="DFD163" s="2910"/>
      <c r="DFJ163" s="2878"/>
      <c r="DFK163" s="2872"/>
      <c r="DFQ163" s="2907"/>
      <c r="DFR163" s="2910"/>
      <c r="DFX163" s="2878"/>
      <c r="DFY163" s="2872"/>
      <c r="DGE163" s="2907"/>
      <c r="DGF163" s="2910"/>
      <c r="DGL163" s="2878"/>
      <c r="DGM163" s="2910"/>
      <c r="DGS163" s="2878"/>
      <c r="DGT163" s="2910"/>
      <c r="DGZ163" s="2878"/>
      <c r="DHA163" s="2870"/>
      <c r="DHB163" s="2871"/>
      <c r="DHC163" s="2870"/>
      <c r="DHD163" s="2870"/>
      <c r="DHE163" s="2872"/>
      <c r="DHH163" s="2907"/>
      <c r="DHI163" s="2907"/>
      <c r="DHJ163" s="2907"/>
      <c r="DHK163" s="2907"/>
      <c r="DHL163" s="2908"/>
      <c r="DHN163" s="2909"/>
      <c r="DHO163" s="2878"/>
      <c r="DHP163" s="2878"/>
      <c r="DHQ163" s="2878"/>
      <c r="DHR163" s="2878"/>
      <c r="DHS163" s="2877"/>
      <c r="DHT163" s="2872"/>
      <c r="DHU163" s="2877"/>
      <c r="DHV163" s="2907"/>
      <c r="DHW163" s="2907"/>
      <c r="DHX163" s="2907"/>
      <c r="DHY163" s="2907"/>
      <c r="DHZ163" s="2910"/>
      <c r="DIF163" s="2878"/>
      <c r="DIG163" s="2872"/>
      <c r="DIM163" s="2907"/>
      <c r="DIN163" s="2910"/>
      <c r="DIT163" s="2878"/>
      <c r="DIU163" s="2872"/>
      <c r="DJA163" s="2907"/>
      <c r="DJB163" s="2910"/>
      <c r="DJH163" s="2878"/>
      <c r="DJI163" s="2910"/>
      <c r="DJO163" s="2878"/>
      <c r="DJP163" s="2910"/>
      <c r="DJV163" s="2878"/>
      <c r="DJW163" s="2870"/>
      <c r="DJX163" s="2871"/>
      <c r="DJY163" s="2870"/>
      <c r="DJZ163" s="2870"/>
      <c r="DKA163" s="2872"/>
      <c r="DKD163" s="2907"/>
      <c r="DKE163" s="2907"/>
      <c r="DKF163" s="2907"/>
      <c r="DKG163" s="2907"/>
      <c r="DKH163" s="2908"/>
      <c r="DKJ163" s="2909"/>
      <c r="DKK163" s="2878"/>
      <c r="DKL163" s="2878"/>
      <c r="DKM163" s="2878"/>
      <c r="DKN163" s="2878"/>
      <c r="DKO163" s="2877"/>
      <c r="DKP163" s="2872"/>
      <c r="DKQ163" s="2877"/>
      <c r="DKR163" s="2907"/>
      <c r="DKS163" s="2907"/>
      <c r="DKT163" s="2907"/>
      <c r="DKU163" s="2907"/>
      <c r="DKV163" s="2910"/>
      <c r="DLB163" s="2878"/>
      <c r="DLC163" s="2872"/>
      <c r="DLI163" s="2907"/>
      <c r="DLJ163" s="2910"/>
      <c r="DLP163" s="2878"/>
      <c r="DLQ163" s="2872"/>
      <c r="DLW163" s="2907"/>
      <c r="DLX163" s="2910"/>
      <c r="DMD163" s="2878"/>
      <c r="DME163" s="2910"/>
      <c r="DMK163" s="2878"/>
      <c r="DML163" s="2910"/>
      <c r="DMR163" s="2878"/>
      <c r="DMS163" s="2870"/>
      <c r="DMT163" s="2871"/>
      <c r="DMU163" s="2870"/>
      <c r="DMV163" s="2870"/>
      <c r="DMW163" s="2872"/>
      <c r="DMZ163" s="2907"/>
      <c r="DNA163" s="2907"/>
      <c r="DNB163" s="2907"/>
      <c r="DNC163" s="2907"/>
      <c r="DND163" s="2908"/>
      <c r="DNF163" s="2909"/>
      <c r="DNG163" s="2878"/>
      <c r="DNH163" s="2878"/>
      <c r="DNI163" s="2878"/>
      <c r="DNJ163" s="2878"/>
      <c r="DNK163" s="2877"/>
      <c r="DNL163" s="2872"/>
      <c r="DNM163" s="2877"/>
      <c r="DNN163" s="2907"/>
      <c r="DNO163" s="2907"/>
      <c r="DNP163" s="2907"/>
      <c r="DNQ163" s="2907"/>
      <c r="DNR163" s="2910"/>
      <c r="DNX163" s="2878"/>
      <c r="DNY163" s="2872"/>
      <c r="DOE163" s="2907"/>
      <c r="DOF163" s="2910"/>
      <c r="DOL163" s="2878"/>
      <c r="DOM163" s="2872"/>
      <c r="DOS163" s="2907"/>
      <c r="DOT163" s="2910"/>
      <c r="DOZ163" s="2878"/>
      <c r="DPA163" s="2910"/>
      <c r="DPG163" s="2878"/>
      <c r="DPH163" s="2910"/>
      <c r="DPN163" s="2878"/>
      <c r="DPO163" s="2870"/>
      <c r="DPP163" s="2871"/>
      <c r="DPQ163" s="2870"/>
      <c r="DPR163" s="2870"/>
      <c r="DPS163" s="2872"/>
      <c r="DPV163" s="2907"/>
      <c r="DPW163" s="2907"/>
      <c r="DPX163" s="2907"/>
      <c r="DPY163" s="2907"/>
      <c r="DPZ163" s="2908"/>
      <c r="DQB163" s="2909"/>
      <c r="DQC163" s="2878"/>
      <c r="DQD163" s="2878"/>
      <c r="DQE163" s="2878"/>
      <c r="DQF163" s="2878"/>
      <c r="DQG163" s="2877"/>
      <c r="DQH163" s="2872"/>
      <c r="DQI163" s="2877"/>
      <c r="DQJ163" s="2907"/>
      <c r="DQK163" s="2907"/>
      <c r="DQL163" s="2907"/>
      <c r="DQM163" s="2907"/>
      <c r="DQN163" s="2910"/>
      <c r="DQT163" s="2878"/>
      <c r="DQU163" s="2872"/>
      <c r="DRA163" s="2907"/>
      <c r="DRB163" s="2910"/>
      <c r="DRH163" s="2878"/>
      <c r="DRI163" s="2872"/>
      <c r="DRO163" s="2907"/>
      <c r="DRP163" s="2910"/>
      <c r="DRV163" s="2878"/>
      <c r="DRW163" s="2910"/>
      <c r="DSC163" s="2878"/>
      <c r="DSD163" s="2910"/>
      <c r="DSJ163" s="2878"/>
      <c r="DSK163" s="2870"/>
      <c r="DSL163" s="2871"/>
      <c r="DSM163" s="2870"/>
      <c r="DSN163" s="2870"/>
      <c r="DSO163" s="2872"/>
      <c r="DSR163" s="2907"/>
      <c r="DSS163" s="2907"/>
      <c r="DST163" s="2907"/>
      <c r="DSU163" s="2907"/>
      <c r="DSV163" s="2908"/>
      <c r="DSX163" s="2909"/>
      <c r="DSY163" s="2878"/>
      <c r="DSZ163" s="2878"/>
      <c r="DTA163" s="2878"/>
      <c r="DTB163" s="2878"/>
      <c r="DTC163" s="2877"/>
      <c r="DTD163" s="2872"/>
      <c r="DTE163" s="2877"/>
      <c r="DTF163" s="2907"/>
      <c r="DTG163" s="2907"/>
      <c r="DTH163" s="2907"/>
      <c r="DTI163" s="2907"/>
      <c r="DTJ163" s="2910"/>
      <c r="DTP163" s="2878"/>
      <c r="DTQ163" s="2872"/>
      <c r="DTW163" s="2907"/>
      <c r="DTX163" s="2910"/>
      <c r="DUD163" s="2878"/>
      <c r="DUE163" s="2872"/>
      <c r="DUK163" s="2907"/>
      <c r="DUL163" s="2910"/>
      <c r="DUR163" s="2878"/>
      <c r="DUS163" s="2910"/>
      <c r="DUY163" s="2878"/>
      <c r="DUZ163" s="2910"/>
      <c r="DVF163" s="2878"/>
      <c r="DVG163" s="2870"/>
      <c r="DVH163" s="2871"/>
      <c r="DVI163" s="2870"/>
      <c r="DVJ163" s="2870"/>
      <c r="DVK163" s="2872"/>
      <c r="DVN163" s="2907"/>
      <c r="DVO163" s="2907"/>
      <c r="DVP163" s="2907"/>
      <c r="DVQ163" s="2907"/>
      <c r="DVR163" s="2908"/>
      <c r="DVT163" s="2909"/>
      <c r="DVU163" s="2878"/>
      <c r="DVV163" s="2878"/>
      <c r="DVW163" s="2878"/>
      <c r="DVX163" s="2878"/>
      <c r="DVY163" s="2877"/>
      <c r="DVZ163" s="2872"/>
      <c r="DWA163" s="2877"/>
      <c r="DWB163" s="2907"/>
      <c r="DWC163" s="2907"/>
      <c r="DWD163" s="2907"/>
      <c r="DWE163" s="2907"/>
      <c r="DWF163" s="2910"/>
      <c r="DWL163" s="2878"/>
      <c r="DWM163" s="2872"/>
      <c r="DWS163" s="2907"/>
      <c r="DWT163" s="2910"/>
      <c r="DWZ163" s="2878"/>
      <c r="DXA163" s="2872"/>
      <c r="DXG163" s="2907"/>
      <c r="DXH163" s="2910"/>
      <c r="DXN163" s="2878"/>
      <c r="DXO163" s="2910"/>
      <c r="DXU163" s="2878"/>
      <c r="DXV163" s="2910"/>
      <c r="DYB163" s="2878"/>
      <c r="DYC163" s="2870"/>
      <c r="DYD163" s="2871"/>
      <c r="DYE163" s="2870"/>
      <c r="DYF163" s="2870"/>
      <c r="DYG163" s="2872"/>
      <c r="DYJ163" s="2907"/>
      <c r="DYK163" s="2907"/>
      <c r="DYL163" s="2907"/>
      <c r="DYM163" s="2907"/>
      <c r="DYN163" s="2908"/>
      <c r="DYP163" s="2909"/>
      <c r="DYQ163" s="2878"/>
      <c r="DYR163" s="2878"/>
      <c r="DYS163" s="2878"/>
      <c r="DYT163" s="2878"/>
      <c r="DYU163" s="2877"/>
      <c r="DYV163" s="2872"/>
      <c r="DYW163" s="2877"/>
      <c r="DYX163" s="2907"/>
      <c r="DYY163" s="2907"/>
      <c r="DYZ163" s="2907"/>
      <c r="DZA163" s="2907"/>
      <c r="DZB163" s="2910"/>
      <c r="DZH163" s="2878"/>
      <c r="DZI163" s="2872"/>
      <c r="DZO163" s="2907"/>
      <c r="DZP163" s="2910"/>
      <c r="DZV163" s="2878"/>
      <c r="DZW163" s="2872"/>
      <c r="EAC163" s="2907"/>
      <c r="EAD163" s="2910"/>
      <c r="EAJ163" s="2878"/>
      <c r="EAK163" s="2910"/>
      <c r="EAQ163" s="2878"/>
      <c r="EAR163" s="2910"/>
      <c r="EAX163" s="2878"/>
      <c r="EAY163" s="2870"/>
      <c r="EAZ163" s="2871"/>
      <c r="EBA163" s="2870"/>
      <c r="EBB163" s="2870"/>
      <c r="EBC163" s="2872"/>
      <c r="EBF163" s="2907"/>
      <c r="EBG163" s="2907"/>
      <c r="EBH163" s="2907"/>
      <c r="EBI163" s="2907"/>
      <c r="EBJ163" s="2908"/>
      <c r="EBL163" s="2909"/>
      <c r="EBM163" s="2878"/>
      <c r="EBN163" s="2878"/>
      <c r="EBO163" s="2878"/>
      <c r="EBP163" s="2878"/>
      <c r="EBQ163" s="2877"/>
      <c r="EBR163" s="2872"/>
      <c r="EBS163" s="2877"/>
      <c r="EBT163" s="2907"/>
      <c r="EBU163" s="2907"/>
      <c r="EBV163" s="2907"/>
      <c r="EBW163" s="2907"/>
      <c r="EBX163" s="2910"/>
      <c r="ECD163" s="2878"/>
      <c r="ECE163" s="2872"/>
      <c r="ECK163" s="2907"/>
      <c r="ECL163" s="2910"/>
      <c r="ECR163" s="2878"/>
      <c r="ECS163" s="2872"/>
      <c r="ECY163" s="2907"/>
      <c r="ECZ163" s="2910"/>
      <c r="EDF163" s="2878"/>
      <c r="EDG163" s="2910"/>
      <c r="EDM163" s="2878"/>
      <c r="EDN163" s="2910"/>
      <c r="EDT163" s="2878"/>
      <c r="EDU163" s="2870"/>
      <c r="EDV163" s="2871"/>
      <c r="EDW163" s="2870"/>
      <c r="EDX163" s="2870"/>
      <c r="EDY163" s="2872"/>
      <c r="EEB163" s="2907"/>
      <c r="EEC163" s="2907"/>
      <c r="EED163" s="2907"/>
      <c r="EEE163" s="2907"/>
      <c r="EEF163" s="2908"/>
      <c r="EEH163" s="2909"/>
      <c r="EEI163" s="2878"/>
      <c r="EEJ163" s="2878"/>
      <c r="EEK163" s="2878"/>
      <c r="EEL163" s="2878"/>
      <c r="EEM163" s="2877"/>
      <c r="EEN163" s="2872"/>
      <c r="EEO163" s="2877"/>
      <c r="EEP163" s="2907"/>
      <c r="EEQ163" s="2907"/>
      <c r="EER163" s="2907"/>
      <c r="EES163" s="2907"/>
      <c r="EET163" s="2910"/>
      <c r="EEZ163" s="2878"/>
      <c r="EFA163" s="2872"/>
      <c r="EFG163" s="2907"/>
      <c r="EFH163" s="2910"/>
      <c r="EFN163" s="2878"/>
      <c r="EFO163" s="2872"/>
      <c r="EFU163" s="2907"/>
      <c r="EFV163" s="2910"/>
      <c r="EGB163" s="2878"/>
      <c r="EGC163" s="2910"/>
      <c r="EGI163" s="2878"/>
      <c r="EGJ163" s="2910"/>
      <c r="EGP163" s="2878"/>
      <c r="EGQ163" s="2870"/>
      <c r="EGR163" s="2871"/>
      <c r="EGS163" s="2870"/>
      <c r="EGT163" s="2870"/>
      <c r="EGU163" s="2872"/>
      <c r="EGX163" s="2907"/>
      <c r="EGY163" s="2907"/>
      <c r="EGZ163" s="2907"/>
      <c r="EHA163" s="2907"/>
      <c r="EHB163" s="2908"/>
      <c r="EHD163" s="2909"/>
      <c r="EHE163" s="2878"/>
      <c r="EHF163" s="2878"/>
      <c r="EHG163" s="2878"/>
      <c r="EHH163" s="2878"/>
      <c r="EHI163" s="2877"/>
      <c r="EHJ163" s="2872"/>
      <c r="EHK163" s="2877"/>
      <c r="EHL163" s="2907"/>
      <c r="EHM163" s="2907"/>
      <c r="EHN163" s="2907"/>
      <c r="EHO163" s="2907"/>
      <c r="EHP163" s="2910"/>
      <c r="EHV163" s="2878"/>
      <c r="EHW163" s="2872"/>
      <c r="EIC163" s="2907"/>
      <c r="EID163" s="2910"/>
      <c r="EIJ163" s="2878"/>
      <c r="EIK163" s="2872"/>
      <c r="EIQ163" s="2907"/>
      <c r="EIR163" s="2910"/>
      <c r="EIX163" s="2878"/>
      <c r="EIY163" s="2910"/>
      <c r="EJE163" s="2878"/>
      <c r="EJF163" s="2910"/>
      <c r="EJL163" s="2878"/>
      <c r="EJM163" s="2870"/>
      <c r="EJN163" s="2871"/>
      <c r="EJO163" s="2870"/>
      <c r="EJP163" s="2870"/>
      <c r="EJQ163" s="2872"/>
      <c r="EJT163" s="2907"/>
      <c r="EJU163" s="2907"/>
      <c r="EJV163" s="2907"/>
      <c r="EJW163" s="2907"/>
      <c r="EJX163" s="2908"/>
      <c r="EJZ163" s="2909"/>
      <c r="EKA163" s="2878"/>
      <c r="EKB163" s="2878"/>
      <c r="EKC163" s="2878"/>
      <c r="EKD163" s="2878"/>
      <c r="EKE163" s="2877"/>
      <c r="EKF163" s="2872"/>
      <c r="EKG163" s="2877"/>
      <c r="EKH163" s="2907"/>
      <c r="EKI163" s="2907"/>
      <c r="EKJ163" s="2907"/>
      <c r="EKK163" s="2907"/>
      <c r="EKL163" s="2910"/>
      <c r="EKR163" s="2878"/>
      <c r="EKS163" s="2872"/>
      <c r="EKY163" s="2907"/>
      <c r="EKZ163" s="2910"/>
      <c r="ELF163" s="2878"/>
      <c r="ELG163" s="2872"/>
      <c r="ELM163" s="2907"/>
      <c r="ELN163" s="2910"/>
      <c r="ELT163" s="2878"/>
      <c r="ELU163" s="2910"/>
      <c r="EMA163" s="2878"/>
      <c r="EMB163" s="2910"/>
      <c r="EMH163" s="2878"/>
      <c r="EMI163" s="2870"/>
      <c r="EMJ163" s="2871"/>
      <c r="EMK163" s="2870"/>
      <c r="EML163" s="2870"/>
      <c r="EMM163" s="2872"/>
      <c r="EMP163" s="2907"/>
      <c r="EMQ163" s="2907"/>
      <c r="EMR163" s="2907"/>
      <c r="EMS163" s="2907"/>
      <c r="EMT163" s="2908"/>
      <c r="EMV163" s="2909"/>
      <c r="EMW163" s="2878"/>
      <c r="EMX163" s="2878"/>
      <c r="EMY163" s="2878"/>
      <c r="EMZ163" s="2878"/>
      <c r="ENA163" s="2877"/>
      <c r="ENB163" s="2872"/>
      <c r="ENC163" s="2877"/>
      <c r="END163" s="2907"/>
      <c r="ENE163" s="2907"/>
      <c r="ENF163" s="2907"/>
      <c r="ENG163" s="2907"/>
      <c r="ENH163" s="2910"/>
      <c r="ENN163" s="2878"/>
      <c r="ENO163" s="2872"/>
      <c r="ENU163" s="2907"/>
      <c r="ENV163" s="2910"/>
      <c r="EOB163" s="2878"/>
      <c r="EOC163" s="2872"/>
      <c r="EOI163" s="2907"/>
      <c r="EOJ163" s="2910"/>
      <c r="EOP163" s="2878"/>
      <c r="EOQ163" s="2910"/>
      <c r="EOW163" s="2878"/>
      <c r="EOX163" s="2910"/>
      <c r="EPD163" s="2878"/>
      <c r="EPE163" s="2870"/>
      <c r="EPF163" s="2871"/>
      <c r="EPG163" s="2870"/>
      <c r="EPH163" s="2870"/>
      <c r="EPI163" s="2872"/>
      <c r="EPL163" s="2907"/>
      <c r="EPM163" s="2907"/>
      <c r="EPN163" s="2907"/>
      <c r="EPO163" s="2907"/>
      <c r="EPP163" s="2908"/>
      <c r="EPR163" s="2909"/>
      <c r="EPS163" s="2878"/>
      <c r="EPT163" s="2878"/>
      <c r="EPU163" s="2878"/>
      <c r="EPV163" s="2878"/>
      <c r="EPW163" s="2877"/>
      <c r="EPX163" s="2872"/>
      <c r="EPY163" s="2877"/>
      <c r="EPZ163" s="2907"/>
      <c r="EQA163" s="2907"/>
      <c r="EQB163" s="2907"/>
      <c r="EQC163" s="2907"/>
      <c r="EQD163" s="2910"/>
      <c r="EQJ163" s="2878"/>
      <c r="EQK163" s="2872"/>
      <c r="EQQ163" s="2907"/>
      <c r="EQR163" s="2910"/>
      <c r="EQX163" s="2878"/>
      <c r="EQY163" s="2872"/>
      <c r="ERE163" s="2907"/>
      <c r="ERF163" s="2910"/>
      <c r="ERL163" s="2878"/>
      <c r="ERM163" s="2910"/>
      <c r="ERS163" s="2878"/>
      <c r="ERT163" s="2910"/>
      <c r="ERZ163" s="2878"/>
      <c r="ESA163" s="2870"/>
      <c r="ESB163" s="2871"/>
      <c r="ESC163" s="2870"/>
      <c r="ESD163" s="2870"/>
      <c r="ESE163" s="2872"/>
      <c r="ESH163" s="2907"/>
      <c r="ESI163" s="2907"/>
      <c r="ESJ163" s="2907"/>
      <c r="ESK163" s="2907"/>
      <c r="ESL163" s="2908"/>
      <c r="ESN163" s="2909"/>
      <c r="ESO163" s="2878"/>
      <c r="ESP163" s="2878"/>
      <c r="ESQ163" s="2878"/>
      <c r="ESR163" s="2878"/>
      <c r="ESS163" s="2877"/>
      <c r="EST163" s="2872"/>
      <c r="ESU163" s="2877"/>
      <c r="ESV163" s="2907"/>
      <c r="ESW163" s="2907"/>
      <c r="ESX163" s="2907"/>
      <c r="ESY163" s="2907"/>
      <c r="ESZ163" s="2910"/>
      <c r="ETF163" s="2878"/>
      <c r="ETG163" s="2872"/>
      <c r="ETM163" s="2907"/>
      <c r="ETN163" s="2910"/>
      <c r="ETT163" s="2878"/>
      <c r="ETU163" s="2872"/>
      <c r="EUA163" s="2907"/>
      <c r="EUB163" s="2910"/>
      <c r="EUH163" s="2878"/>
      <c r="EUI163" s="2910"/>
      <c r="EUO163" s="2878"/>
      <c r="EUP163" s="2910"/>
      <c r="EUV163" s="2878"/>
      <c r="EUW163" s="2870"/>
      <c r="EUX163" s="2871"/>
      <c r="EUY163" s="2870"/>
      <c r="EUZ163" s="2870"/>
      <c r="EVA163" s="2872"/>
      <c r="EVD163" s="2907"/>
      <c r="EVE163" s="2907"/>
      <c r="EVF163" s="2907"/>
      <c r="EVG163" s="2907"/>
      <c r="EVH163" s="2908"/>
      <c r="EVJ163" s="2909"/>
      <c r="EVK163" s="2878"/>
      <c r="EVL163" s="2878"/>
      <c r="EVM163" s="2878"/>
      <c r="EVN163" s="2878"/>
      <c r="EVO163" s="2877"/>
      <c r="EVP163" s="2872"/>
      <c r="EVQ163" s="2877"/>
      <c r="EVR163" s="2907"/>
      <c r="EVS163" s="2907"/>
      <c r="EVT163" s="2907"/>
      <c r="EVU163" s="2907"/>
      <c r="EVV163" s="2910"/>
      <c r="EWB163" s="2878"/>
      <c r="EWC163" s="2872"/>
      <c r="EWI163" s="2907"/>
      <c r="EWJ163" s="2910"/>
      <c r="EWP163" s="2878"/>
      <c r="EWQ163" s="2872"/>
      <c r="EWW163" s="2907"/>
      <c r="EWX163" s="2910"/>
      <c r="EXD163" s="2878"/>
      <c r="EXE163" s="2910"/>
      <c r="EXK163" s="2878"/>
      <c r="EXL163" s="2910"/>
      <c r="EXR163" s="2878"/>
      <c r="EXS163" s="2870"/>
      <c r="EXT163" s="2871"/>
      <c r="EXU163" s="2870"/>
      <c r="EXV163" s="2870"/>
      <c r="EXW163" s="2872"/>
      <c r="EXZ163" s="2907"/>
      <c r="EYA163" s="2907"/>
      <c r="EYB163" s="2907"/>
      <c r="EYC163" s="2907"/>
      <c r="EYD163" s="2908"/>
      <c r="EYF163" s="2909"/>
      <c r="EYG163" s="2878"/>
      <c r="EYH163" s="2878"/>
      <c r="EYI163" s="2878"/>
      <c r="EYJ163" s="2878"/>
      <c r="EYK163" s="2877"/>
      <c r="EYL163" s="2872"/>
      <c r="EYM163" s="2877"/>
      <c r="EYN163" s="2907"/>
      <c r="EYO163" s="2907"/>
      <c r="EYP163" s="2907"/>
      <c r="EYQ163" s="2907"/>
      <c r="EYR163" s="2910"/>
      <c r="EYX163" s="2878"/>
      <c r="EYY163" s="2872"/>
      <c r="EZE163" s="2907"/>
      <c r="EZF163" s="2910"/>
      <c r="EZL163" s="2878"/>
      <c r="EZM163" s="2872"/>
      <c r="EZS163" s="2907"/>
      <c r="EZT163" s="2910"/>
      <c r="EZZ163" s="2878"/>
      <c r="FAA163" s="2910"/>
      <c r="FAG163" s="2878"/>
      <c r="FAH163" s="2910"/>
      <c r="FAN163" s="2878"/>
      <c r="FAO163" s="2870"/>
      <c r="FAP163" s="2871"/>
      <c r="FAQ163" s="2870"/>
      <c r="FAR163" s="2870"/>
      <c r="FAS163" s="2872"/>
      <c r="FAV163" s="2907"/>
      <c r="FAW163" s="2907"/>
      <c r="FAX163" s="2907"/>
      <c r="FAY163" s="2907"/>
      <c r="FAZ163" s="2908"/>
      <c r="FBB163" s="2909"/>
      <c r="FBC163" s="2878"/>
      <c r="FBD163" s="2878"/>
      <c r="FBE163" s="2878"/>
      <c r="FBF163" s="2878"/>
      <c r="FBG163" s="2877"/>
      <c r="FBH163" s="2872"/>
      <c r="FBI163" s="2877"/>
      <c r="FBJ163" s="2907"/>
      <c r="FBK163" s="2907"/>
      <c r="FBL163" s="2907"/>
      <c r="FBM163" s="2907"/>
      <c r="FBN163" s="2910"/>
      <c r="FBT163" s="2878"/>
      <c r="FBU163" s="2872"/>
      <c r="FCA163" s="2907"/>
      <c r="FCB163" s="2910"/>
      <c r="FCH163" s="2878"/>
      <c r="FCI163" s="2872"/>
      <c r="FCO163" s="2907"/>
      <c r="FCP163" s="2910"/>
      <c r="FCV163" s="2878"/>
      <c r="FCW163" s="2910"/>
      <c r="FDC163" s="2878"/>
      <c r="FDD163" s="2910"/>
      <c r="FDJ163" s="2878"/>
      <c r="FDK163" s="2870"/>
      <c r="FDL163" s="2871"/>
      <c r="FDM163" s="2870"/>
      <c r="FDN163" s="2870"/>
      <c r="FDO163" s="2872"/>
      <c r="FDR163" s="2907"/>
      <c r="FDS163" s="2907"/>
      <c r="FDT163" s="2907"/>
      <c r="FDU163" s="2907"/>
      <c r="FDV163" s="2908"/>
      <c r="FDX163" s="2909"/>
      <c r="FDY163" s="2878"/>
      <c r="FDZ163" s="2878"/>
      <c r="FEA163" s="2878"/>
      <c r="FEB163" s="2878"/>
      <c r="FEC163" s="2877"/>
      <c r="FED163" s="2872"/>
      <c r="FEE163" s="2877"/>
      <c r="FEF163" s="2907"/>
      <c r="FEG163" s="2907"/>
      <c r="FEH163" s="2907"/>
      <c r="FEI163" s="2907"/>
      <c r="FEJ163" s="2910"/>
      <c r="FEP163" s="2878"/>
      <c r="FEQ163" s="2872"/>
      <c r="FEW163" s="2907"/>
      <c r="FEX163" s="2910"/>
      <c r="FFD163" s="2878"/>
      <c r="FFE163" s="2872"/>
      <c r="FFK163" s="2907"/>
      <c r="FFL163" s="2910"/>
      <c r="FFR163" s="2878"/>
      <c r="FFS163" s="2910"/>
      <c r="FFY163" s="2878"/>
      <c r="FFZ163" s="2910"/>
      <c r="FGF163" s="2878"/>
      <c r="FGG163" s="2870"/>
      <c r="FGH163" s="2871"/>
      <c r="FGI163" s="2870"/>
      <c r="FGJ163" s="2870"/>
      <c r="FGK163" s="2872"/>
      <c r="FGN163" s="2907"/>
      <c r="FGO163" s="2907"/>
      <c r="FGP163" s="2907"/>
      <c r="FGQ163" s="2907"/>
      <c r="FGR163" s="2908"/>
      <c r="FGT163" s="2909"/>
      <c r="FGU163" s="2878"/>
      <c r="FGV163" s="2878"/>
      <c r="FGW163" s="2878"/>
      <c r="FGX163" s="2878"/>
      <c r="FGY163" s="2877"/>
      <c r="FGZ163" s="2872"/>
      <c r="FHA163" s="2877"/>
      <c r="FHB163" s="2907"/>
      <c r="FHC163" s="2907"/>
      <c r="FHD163" s="2907"/>
      <c r="FHE163" s="2907"/>
      <c r="FHF163" s="2910"/>
      <c r="FHL163" s="2878"/>
      <c r="FHM163" s="2872"/>
      <c r="FHS163" s="2907"/>
      <c r="FHT163" s="2910"/>
      <c r="FHZ163" s="2878"/>
      <c r="FIA163" s="2872"/>
      <c r="FIG163" s="2907"/>
      <c r="FIH163" s="2910"/>
      <c r="FIN163" s="2878"/>
      <c r="FIO163" s="2910"/>
      <c r="FIU163" s="2878"/>
      <c r="FIV163" s="2910"/>
      <c r="FJB163" s="2878"/>
      <c r="FJC163" s="2870"/>
      <c r="FJD163" s="2871"/>
      <c r="FJE163" s="2870"/>
      <c r="FJF163" s="2870"/>
      <c r="FJG163" s="2872"/>
      <c r="FJJ163" s="2907"/>
      <c r="FJK163" s="2907"/>
      <c r="FJL163" s="2907"/>
      <c r="FJM163" s="2907"/>
      <c r="FJN163" s="2908"/>
      <c r="FJP163" s="2909"/>
      <c r="FJQ163" s="2878"/>
      <c r="FJR163" s="2878"/>
      <c r="FJS163" s="2878"/>
      <c r="FJT163" s="2878"/>
      <c r="FJU163" s="2877"/>
      <c r="FJV163" s="2872"/>
      <c r="FJW163" s="2877"/>
      <c r="FJX163" s="2907"/>
      <c r="FJY163" s="2907"/>
      <c r="FJZ163" s="2907"/>
      <c r="FKA163" s="2907"/>
      <c r="FKB163" s="2910"/>
      <c r="FKH163" s="2878"/>
      <c r="FKI163" s="2872"/>
      <c r="FKO163" s="2907"/>
      <c r="FKP163" s="2910"/>
      <c r="FKV163" s="2878"/>
      <c r="FKW163" s="2872"/>
      <c r="FLC163" s="2907"/>
      <c r="FLD163" s="2910"/>
      <c r="FLJ163" s="2878"/>
      <c r="FLK163" s="2910"/>
      <c r="FLQ163" s="2878"/>
      <c r="FLR163" s="2910"/>
      <c r="FLX163" s="2878"/>
      <c r="FLY163" s="2870"/>
      <c r="FLZ163" s="2871"/>
      <c r="FMA163" s="2870"/>
      <c r="FMB163" s="2870"/>
      <c r="FMC163" s="2872"/>
      <c r="FMF163" s="2907"/>
      <c r="FMG163" s="2907"/>
      <c r="FMH163" s="2907"/>
      <c r="FMI163" s="2907"/>
      <c r="FMJ163" s="2908"/>
      <c r="FML163" s="2909"/>
      <c r="FMM163" s="2878"/>
      <c r="FMN163" s="2878"/>
      <c r="FMO163" s="2878"/>
      <c r="FMP163" s="2878"/>
      <c r="FMQ163" s="2877"/>
      <c r="FMR163" s="2872"/>
      <c r="FMS163" s="2877"/>
      <c r="FMT163" s="2907"/>
      <c r="FMU163" s="2907"/>
      <c r="FMV163" s="2907"/>
      <c r="FMW163" s="2907"/>
      <c r="FMX163" s="2910"/>
      <c r="FND163" s="2878"/>
      <c r="FNE163" s="2872"/>
      <c r="FNK163" s="2907"/>
      <c r="FNL163" s="2910"/>
      <c r="FNR163" s="2878"/>
      <c r="FNS163" s="2872"/>
      <c r="FNY163" s="2907"/>
      <c r="FNZ163" s="2910"/>
      <c r="FOF163" s="2878"/>
      <c r="FOG163" s="2910"/>
      <c r="FOM163" s="2878"/>
      <c r="FON163" s="2910"/>
      <c r="FOT163" s="2878"/>
      <c r="FOU163" s="2870"/>
      <c r="FOV163" s="2871"/>
      <c r="FOW163" s="2870"/>
      <c r="FOX163" s="2870"/>
      <c r="FOY163" s="2872"/>
      <c r="FPB163" s="2907"/>
      <c r="FPC163" s="2907"/>
      <c r="FPD163" s="2907"/>
      <c r="FPE163" s="2907"/>
      <c r="FPF163" s="2908"/>
      <c r="FPH163" s="2909"/>
      <c r="FPI163" s="2878"/>
      <c r="FPJ163" s="2878"/>
      <c r="FPK163" s="2878"/>
      <c r="FPL163" s="2878"/>
      <c r="FPM163" s="2877"/>
      <c r="FPN163" s="2872"/>
      <c r="FPO163" s="2877"/>
      <c r="FPP163" s="2907"/>
      <c r="FPQ163" s="2907"/>
      <c r="FPR163" s="2907"/>
      <c r="FPS163" s="2907"/>
      <c r="FPT163" s="2910"/>
      <c r="FPZ163" s="2878"/>
      <c r="FQA163" s="2872"/>
      <c r="FQG163" s="2907"/>
      <c r="FQH163" s="2910"/>
      <c r="FQN163" s="2878"/>
      <c r="FQO163" s="2872"/>
      <c r="FQU163" s="2907"/>
      <c r="FQV163" s="2910"/>
      <c r="FRB163" s="2878"/>
      <c r="FRC163" s="2910"/>
      <c r="FRI163" s="2878"/>
      <c r="FRJ163" s="2910"/>
      <c r="FRP163" s="2878"/>
      <c r="FRQ163" s="2870"/>
      <c r="FRR163" s="2871"/>
      <c r="FRS163" s="2870"/>
      <c r="FRT163" s="2870"/>
      <c r="FRU163" s="2872"/>
      <c r="FRX163" s="2907"/>
      <c r="FRY163" s="2907"/>
      <c r="FRZ163" s="2907"/>
      <c r="FSA163" s="2907"/>
      <c r="FSB163" s="2908"/>
      <c r="FSD163" s="2909"/>
      <c r="FSE163" s="2878"/>
      <c r="FSF163" s="2878"/>
      <c r="FSG163" s="2878"/>
      <c r="FSH163" s="2878"/>
      <c r="FSI163" s="2877"/>
      <c r="FSJ163" s="2872"/>
      <c r="FSK163" s="2877"/>
      <c r="FSL163" s="2907"/>
      <c r="FSM163" s="2907"/>
      <c r="FSN163" s="2907"/>
      <c r="FSO163" s="2907"/>
      <c r="FSP163" s="2910"/>
      <c r="FSV163" s="2878"/>
      <c r="FSW163" s="2872"/>
      <c r="FTC163" s="2907"/>
      <c r="FTD163" s="2910"/>
      <c r="FTJ163" s="2878"/>
      <c r="FTK163" s="2872"/>
      <c r="FTQ163" s="2907"/>
      <c r="FTR163" s="2910"/>
      <c r="FTX163" s="2878"/>
      <c r="FTY163" s="2910"/>
      <c r="FUE163" s="2878"/>
      <c r="FUF163" s="2910"/>
      <c r="FUL163" s="2878"/>
      <c r="FUM163" s="2870"/>
      <c r="FUN163" s="2871"/>
      <c r="FUO163" s="2870"/>
      <c r="FUP163" s="2870"/>
      <c r="FUQ163" s="2872"/>
      <c r="FUT163" s="2907"/>
      <c r="FUU163" s="2907"/>
      <c r="FUV163" s="2907"/>
      <c r="FUW163" s="2907"/>
      <c r="FUX163" s="2908"/>
      <c r="FUZ163" s="2909"/>
      <c r="FVA163" s="2878"/>
      <c r="FVB163" s="2878"/>
      <c r="FVC163" s="2878"/>
      <c r="FVD163" s="2878"/>
      <c r="FVE163" s="2877"/>
      <c r="FVF163" s="2872"/>
      <c r="FVG163" s="2877"/>
      <c r="FVH163" s="2907"/>
      <c r="FVI163" s="2907"/>
      <c r="FVJ163" s="2907"/>
      <c r="FVK163" s="2907"/>
      <c r="FVL163" s="2910"/>
      <c r="FVR163" s="2878"/>
      <c r="FVS163" s="2872"/>
      <c r="FVY163" s="2907"/>
      <c r="FVZ163" s="2910"/>
      <c r="FWF163" s="2878"/>
      <c r="FWG163" s="2872"/>
      <c r="FWM163" s="2907"/>
      <c r="FWN163" s="2910"/>
      <c r="FWT163" s="2878"/>
      <c r="FWU163" s="2910"/>
      <c r="FXA163" s="2878"/>
      <c r="FXB163" s="2910"/>
      <c r="FXH163" s="2878"/>
      <c r="FXI163" s="2870"/>
      <c r="FXJ163" s="2871"/>
      <c r="FXK163" s="2870"/>
      <c r="FXL163" s="2870"/>
      <c r="FXM163" s="2872"/>
      <c r="FXP163" s="2907"/>
      <c r="FXQ163" s="2907"/>
      <c r="FXR163" s="2907"/>
      <c r="FXS163" s="2907"/>
      <c r="FXT163" s="2908"/>
      <c r="FXV163" s="2909"/>
      <c r="FXW163" s="2878"/>
      <c r="FXX163" s="2878"/>
      <c r="FXY163" s="2878"/>
      <c r="FXZ163" s="2878"/>
      <c r="FYA163" s="2877"/>
      <c r="FYB163" s="2872"/>
      <c r="FYC163" s="2877"/>
      <c r="FYD163" s="2907"/>
      <c r="FYE163" s="2907"/>
      <c r="FYF163" s="2907"/>
      <c r="FYG163" s="2907"/>
      <c r="FYH163" s="2910"/>
      <c r="FYN163" s="2878"/>
      <c r="FYO163" s="2872"/>
      <c r="FYU163" s="2907"/>
      <c r="FYV163" s="2910"/>
      <c r="FZB163" s="2878"/>
      <c r="FZC163" s="2872"/>
      <c r="FZI163" s="2907"/>
      <c r="FZJ163" s="2910"/>
      <c r="FZP163" s="2878"/>
      <c r="FZQ163" s="2910"/>
      <c r="FZW163" s="2878"/>
      <c r="FZX163" s="2910"/>
      <c r="GAD163" s="2878"/>
      <c r="GAE163" s="2870"/>
      <c r="GAF163" s="2871"/>
      <c r="GAG163" s="2870"/>
      <c r="GAH163" s="2870"/>
      <c r="GAI163" s="2872"/>
      <c r="GAL163" s="2907"/>
      <c r="GAM163" s="2907"/>
      <c r="GAN163" s="2907"/>
      <c r="GAO163" s="2907"/>
      <c r="GAP163" s="2908"/>
      <c r="GAR163" s="2909"/>
      <c r="GAS163" s="2878"/>
      <c r="GAT163" s="2878"/>
      <c r="GAU163" s="2878"/>
      <c r="GAV163" s="2878"/>
      <c r="GAW163" s="2877"/>
      <c r="GAX163" s="2872"/>
      <c r="GAY163" s="2877"/>
      <c r="GAZ163" s="2907"/>
      <c r="GBA163" s="2907"/>
      <c r="GBB163" s="2907"/>
      <c r="GBC163" s="2907"/>
      <c r="GBD163" s="2910"/>
      <c r="GBJ163" s="2878"/>
      <c r="GBK163" s="2872"/>
      <c r="GBQ163" s="2907"/>
      <c r="GBR163" s="2910"/>
      <c r="GBX163" s="2878"/>
      <c r="GBY163" s="2872"/>
      <c r="GCE163" s="2907"/>
      <c r="GCF163" s="2910"/>
      <c r="GCL163" s="2878"/>
      <c r="GCM163" s="2910"/>
      <c r="GCS163" s="2878"/>
      <c r="GCT163" s="2910"/>
      <c r="GCZ163" s="2878"/>
      <c r="GDA163" s="2870"/>
      <c r="GDB163" s="2871"/>
      <c r="GDC163" s="2870"/>
      <c r="GDD163" s="2870"/>
      <c r="GDE163" s="2872"/>
      <c r="GDH163" s="2907"/>
      <c r="GDI163" s="2907"/>
      <c r="GDJ163" s="2907"/>
      <c r="GDK163" s="2907"/>
      <c r="GDL163" s="2908"/>
      <c r="GDN163" s="2909"/>
      <c r="GDO163" s="2878"/>
      <c r="GDP163" s="2878"/>
      <c r="GDQ163" s="2878"/>
      <c r="GDR163" s="2878"/>
      <c r="GDS163" s="2877"/>
      <c r="GDT163" s="2872"/>
      <c r="GDU163" s="2877"/>
      <c r="GDV163" s="2907"/>
      <c r="GDW163" s="2907"/>
      <c r="GDX163" s="2907"/>
      <c r="GDY163" s="2907"/>
      <c r="GDZ163" s="2910"/>
      <c r="GEF163" s="2878"/>
      <c r="GEG163" s="2872"/>
      <c r="GEM163" s="2907"/>
      <c r="GEN163" s="2910"/>
      <c r="GET163" s="2878"/>
      <c r="GEU163" s="2872"/>
      <c r="GFA163" s="2907"/>
      <c r="GFB163" s="2910"/>
      <c r="GFH163" s="2878"/>
      <c r="GFI163" s="2910"/>
      <c r="GFO163" s="2878"/>
      <c r="GFP163" s="2910"/>
      <c r="GFV163" s="2878"/>
      <c r="GFW163" s="2870"/>
      <c r="GFX163" s="2871"/>
      <c r="GFY163" s="2870"/>
      <c r="GFZ163" s="2870"/>
      <c r="GGA163" s="2872"/>
      <c r="GGD163" s="2907"/>
      <c r="GGE163" s="2907"/>
      <c r="GGF163" s="2907"/>
      <c r="GGG163" s="2907"/>
      <c r="GGH163" s="2908"/>
      <c r="GGJ163" s="2909"/>
      <c r="GGK163" s="2878"/>
      <c r="GGL163" s="2878"/>
      <c r="GGM163" s="2878"/>
      <c r="GGN163" s="2878"/>
      <c r="GGO163" s="2877"/>
      <c r="GGP163" s="2872"/>
      <c r="GGQ163" s="2877"/>
      <c r="GGR163" s="2907"/>
      <c r="GGS163" s="2907"/>
      <c r="GGT163" s="2907"/>
      <c r="GGU163" s="2907"/>
      <c r="GGV163" s="2910"/>
      <c r="GHB163" s="2878"/>
      <c r="GHC163" s="2872"/>
      <c r="GHI163" s="2907"/>
      <c r="GHJ163" s="2910"/>
      <c r="GHP163" s="2878"/>
      <c r="GHQ163" s="2872"/>
      <c r="GHW163" s="2907"/>
      <c r="GHX163" s="2910"/>
      <c r="GID163" s="2878"/>
      <c r="GIE163" s="2910"/>
      <c r="GIK163" s="2878"/>
      <c r="GIL163" s="2910"/>
      <c r="GIR163" s="2878"/>
      <c r="GIS163" s="2870"/>
      <c r="GIT163" s="2871"/>
      <c r="GIU163" s="2870"/>
      <c r="GIV163" s="2870"/>
      <c r="GIW163" s="2872"/>
      <c r="GIZ163" s="2907"/>
      <c r="GJA163" s="2907"/>
      <c r="GJB163" s="2907"/>
      <c r="GJC163" s="2907"/>
      <c r="GJD163" s="2908"/>
      <c r="GJF163" s="2909"/>
      <c r="GJG163" s="2878"/>
      <c r="GJH163" s="2878"/>
      <c r="GJI163" s="2878"/>
      <c r="GJJ163" s="2878"/>
      <c r="GJK163" s="2877"/>
      <c r="GJL163" s="2872"/>
      <c r="GJM163" s="2877"/>
      <c r="GJN163" s="2907"/>
      <c r="GJO163" s="2907"/>
      <c r="GJP163" s="2907"/>
      <c r="GJQ163" s="2907"/>
      <c r="GJR163" s="2910"/>
      <c r="GJX163" s="2878"/>
      <c r="GJY163" s="2872"/>
      <c r="GKE163" s="2907"/>
      <c r="GKF163" s="2910"/>
      <c r="GKL163" s="2878"/>
      <c r="GKM163" s="2872"/>
      <c r="GKS163" s="2907"/>
      <c r="GKT163" s="2910"/>
      <c r="GKZ163" s="2878"/>
      <c r="GLA163" s="2910"/>
      <c r="GLG163" s="2878"/>
      <c r="GLH163" s="2910"/>
      <c r="GLN163" s="2878"/>
      <c r="GLO163" s="2870"/>
      <c r="GLP163" s="2871"/>
      <c r="GLQ163" s="2870"/>
      <c r="GLR163" s="2870"/>
      <c r="GLS163" s="2872"/>
      <c r="GLV163" s="2907"/>
      <c r="GLW163" s="2907"/>
      <c r="GLX163" s="2907"/>
      <c r="GLY163" s="2907"/>
      <c r="GLZ163" s="2908"/>
      <c r="GMB163" s="2909"/>
      <c r="GMC163" s="2878"/>
      <c r="GMD163" s="2878"/>
      <c r="GME163" s="2878"/>
      <c r="GMF163" s="2878"/>
      <c r="GMG163" s="2877"/>
      <c r="GMH163" s="2872"/>
      <c r="GMI163" s="2877"/>
      <c r="GMJ163" s="2907"/>
      <c r="GMK163" s="2907"/>
      <c r="GML163" s="2907"/>
      <c r="GMM163" s="2907"/>
      <c r="GMN163" s="2910"/>
      <c r="GMT163" s="2878"/>
      <c r="GMU163" s="2872"/>
      <c r="GNA163" s="2907"/>
      <c r="GNB163" s="2910"/>
      <c r="GNH163" s="2878"/>
      <c r="GNI163" s="2872"/>
      <c r="GNO163" s="2907"/>
      <c r="GNP163" s="2910"/>
      <c r="GNV163" s="2878"/>
      <c r="GNW163" s="2910"/>
      <c r="GOC163" s="2878"/>
      <c r="GOD163" s="2910"/>
      <c r="GOJ163" s="2878"/>
      <c r="GOK163" s="2870"/>
      <c r="GOL163" s="2871"/>
      <c r="GOM163" s="2870"/>
      <c r="GON163" s="2870"/>
      <c r="GOO163" s="2872"/>
      <c r="GOR163" s="2907"/>
      <c r="GOS163" s="2907"/>
      <c r="GOT163" s="2907"/>
      <c r="GOU163" s="2907"/>
      <c r="GOV163" s="2908"/>
      <c r="GOX163" s="2909"/>
      <c r="GOY163" s="2878"/>
      <c r="GOZ163" s="2878"/>
      <c r="GPA163" s="2878"/>
      <c r="GPB163" s="2878"/>
      <c r="GPC163" s="2877"/>
      <c r="GPD163" s="2872"/>
      <c r="GPE163" s="2877"/>
      <c r="GPF163" s="2907"/>
      <c r="GPG163" s="2907"/>
      <c r="GPH163" s="2907"/>
      <c r="GPI163" s="2907"/>
      <c r="GPJ163" s="2910"/>
      <c r="GPP163" s="2878"/>
      <c r="GPQ163" s="2872"/>
      <c r="GPW163" s="2907"/>
      <c r="GPX163" s="2910"/>
      <c r="GQD163" s="2878"/>
      <c r="GQE163" s="2872"/>
      <c r="GQK163" s="2907"/>
      <c r="GQL163" s="2910"/>
      <c r="GQR163" s="2878"/>
      <c r="GQS163" s="2910"/>
      <c r="GQY163" s="2878"/>
      <c r="GQZ163" s="2910"/>
      <c r="GRF163" s="2878"/>
      <c r="GRG163" s="2870"/>
      <c r="GRH163" s="2871"/>
      <c r="GRI163" s="2870"/>
      <c r="GRJ163" s="2870"/>
      <c r="GRK163" s="2872"/>
      <c r="GRN163" s="2907"/>
      <c r="GRO163" s="2907"/>
      <c r="GRP163" s="2907"/>
      <c r="GRQ163" s="2907"/>
      <c r="GRR163" s="2908"/>
      <c r="GRT163" s="2909"/>
      <c r="GRU163" s="2878"/>
      <c r="GRV163" s="2878"/>
      <c r="GRW163" s="2878"/>
      <c r="GRX163" s="2878"/>
      <c r="GRY163" s="2877"/>
      <c r="GRZ163" s="2872"/>
      <c r="GSA163" s="2877"/>
      <c r="GSB163" s="2907"/>
      <c r="GSC163" s="2907"/>
      <c r="GSD163" s="2907"/>
      <c r="GSE163" s="2907"/>
      <c r="GSF163" s="2910"/>
      <c r="GSL163" s="2878"/>
      <c r="GSM163" s="2872"/>
      <c r="GSS163" s="2907"/>
      <c r="GST163" s="2910"/>
      <c r="GSZ163" s="2878"/>
      <c r="GTA163" s="2872"/>
      <c r="GTG163" s="2907"/>
      <c r="GTH163" s="2910"/>
      <c r="GTN163" s="2878"/>
      <c r="GTO163" s="2910"/>
      <c r="GTU163" s="2878"/>
      <c r="GTV163" s="2910"/>
      <c r="GUB163" s="2878"/>
      <c r="GUC163" s="2870"/>
      <c r="GUD163" s="2871"/>
      <c r="GUE163" s="2870"/>
      <c r="GUF163" s="2870"/>
      <c r="GUG163" s="2872"/>
      <c r="GUJ163" s="2907"/>
      <c r="GUK163" s="2907"/>
      <c r="GUL163" s="2907"/>
      <c r="GUM163" s="2907"/>
      <c r="GUN163" s="2908"/>
      <c r="GUP163" s="2909"/>
      <c r="GUQ163" s="2878"/>
      <c r="GUR163" s="2878"/>
      <c r="GUS163" s="2878"/>
      <c r="GUT163" s="2878"/>
      <c r="GUU163" s="2877"/>
      <c r="GUV163" s="2872"/>
      <c r="GUW163" s="2877"/>
      <c r="GUX163" s="2907"/>
      <c r="GUY163" s="2907"/>
      <c r="GUZ163" s="2907"/>
      <c r="GVA163" s="2907"/>
      <c r="GVB163" s="2910"/>
      <c r="GVH163" s="2878"/>
      <c r="GVI163" s="2872"/>
      <c r="GVO163" s="2907"/>
      <c r="GVP163" s="2910"/>
      <c r="GVV163" s="2878"/>
      <c r="GVW163" s="2872"/>
      <c r="GWC163" s="2907"/>
      <c r="GWD163" s="2910"/>
      <c r="GWJ163" s="2878"/>
      <c r="GWK163" s="2910"/>
      <c r="GWQ163" s="2878"/>
      <c r="GWR163" s="2910"/>
      <c r="GWX163" s="2878"/>
      <c r="GWY163" s="2870"/>
      <c r="GWZ163" s="2871"/>
      <c r="GXA163" s="2870"/>
      <c r="GXB163" s="2870"/>
      <c r="GXC163" s="2872"/>
      <c r="GXF163" s="2907"/>
      <c r="GXG163" s="2907"/>
      <c r="GXH163" s="2907"/>
      <c r="GXI163" s="2907"/>
      <c r="GXJ163" s="2908"/>
      <c r="GXL163" s="2909"/>
      <c r="GXM163" s="2878"/>
      <c r="GXN163" s="2878"/>
      <c r="GXO163" s="2878"/>
      <c r="GXP163" s="2878"/>
      <c r="GXQ163" s="2877"/>
      <c r="GXR163" s="2872"/>
      <c r="GXS163" s="2877"/>
      <c r="GXT163" s="2907"/>
      <c r="GXU163" s="2907"/>
      <c r="GXV163" s="2907"/>
      <c r="GXW163" s="2907"/>
      <c r="GXX163" s="2910"/>
      <c r="GYD163" s="2878"/>
      <c r="GYE163" s="2872"/>
      <c r="GYK163" s="2907"/>
      <c r="GYL163" s="2910"/>
      <c r="GYR163" s="2878"/>
      <c r="GYS163" s="2872"/>
      <c r="GYY163" s="2907"/>
      <c r="GYZ163" s="2910"/>
      <c r="GZF163" s="2878"/>
      <c r="GZG163" s="2910"/>
      <c r="GZM163" s="2878"/>
      <c r="GZN163" s="2910"/>
      <c r="GZT163" s="2878"/>
      <c r="GZU163" s="2870"/>
      <c r="GZV163" s="2871"/>
      <c r="GZW163" s="2870"/>
      <c r="GZX163" s="2870"/>
      <c r="GZY163" s="2872"/>
      <c r="HAB163" s="2907"/>
      <c r="HAC163" s="2907"/>
      <c r="HAD163" s="2907"/>
      <c r="HAE163" s="2907"/>
      <c r="HAF163" s="2908"/>
      <c r="HAH163" s="2909"/>
      <c r="HAI163" s="2878"/>
      <c r="HAJ163" s="2878"/>
      <c r="HAK163" s="2878"/>
      <c r="HAL163" s="2878"/>
      <c r="HAM163" s="2877"/>
      <c r="HAN163" s="2872"/>
      <c r="HAO163" s="2877"/>
      <c r="HAP163" s="2907"/>
      <c r="HAQ163" s="2907"/>
      <c r="HAR163" s="2907"/>
      <c r="HAS163" s="2907"/>
      <c r="HAT163" s="2910"/>
      <c r="HAZ163" s="2878"/>
      <c r="HBA163" s="2872"/>
      <c r="HBG163" s="2907"/>
      <c r="HBH163" s="2910"/>
      <c r="HBN163" s="2878"/>
      <c r="HBO163" s="2872"/>
      <c r="HBU163" s="2907"/>
      <c r="HBV163" s="2910"/>
      <c r="HCB163" s="2878"/>
      <c r="HCC163" s="2910"/>
      <c r="HCI163" s="2878"/>
      <c r="HCJ163" s="2910"/>
      <c r="HCP163" s="2878"/>
      <c r="HCQ163" s="2870"/>
      <c r="HCR163" s="2871"/>
      <c r="HCS163" s="2870"/>
      <c r="HCT163" s="2870"/>
      <c r="HCU163" s="2872"/>
      <c r="HCX163" s="2907"/>
      <c r="HCY163" s="2907"/>
      <c r="HCZ163" s="2907"/>
      <c r="HDA163" s="2907"/>
      <c r="HDB163" s="2908"/>
      <c r="HDD163" s="2909"/>
      <c r="HDE163" s="2878"/>
      <c r="HDF163" s="2878"/>
      <c r="HDG163" s="2878"/>
      <c r="HDH163" s="2878"/>
      <c r="HDI163" s="2877"/>
      <c r="HDJ163" s="2872"/>
      <c r="HDK163" s="2877"/>
      <c r="HDL163" s="2907"/>
      <c r="HDM163" s="2907"/>
      <c r="HDN163" s="2907"/>
      <c r="HDO163" s="2907"/>
      <c r="HDP163" s="2910"/>
      <c r="HDV163" s="2878"/>
      <c r="HDW163" s="2872"/>
      <c r="HEC163" s="2907"/>
      <c r="HED163" s="2910"/>
      <c r="HEJ163" s="2878"/>
      <c r="HEK163" s="2872"/>
      <c r="HEQ163" s="2907"/>
      <c r="HER163" s="2910"/>
      <c r="HEX163" s="2878"/>
      <c r="HEY163" s="2910"/>
      <c r="HFE163" s="2878"/>
      <c r="HFF163" s="2910"/>
      <c r="HFL163" s="2878"/>
      <c r="HFM163" s="2870"/>
      <c r="HFN163" s="2871"/>
      <c r="HFO163" s="2870"/>
      <c r="HFP163" s="2870"/>
      <c r="HFQ163" s="2872"/>
      <c r="HFT163" s="2907"/>
      <c r="HFU163" s="2907"/>
      <c r="HFV163" s="2907"/>
      <c r="HFW163" s="2907"/>
      <c r="HFX163" s="2908"/>
      <c r="HFZ163" s="2909"/>
      <c r="HGA163" s="2878"/>
      <c r="HGB163" s="2878"/>
      <c r="HGC163" s="2878"/>
      <c r="HGD163" s="2878"/>
      <c r="HGE163" s="2877"/>
      <c r="HGF163" s="2872"/>
      <c r="HGG163" s="2877"/>
      <c r="HGH163" s="2907"/>
      <c r="HGI163" s="2907"/>
      <c r="HGJ163" s="2907"/>
      <c r="HGK163" s="2907"/>
      <c r="HGL163" s="2910"/>
      <c r="HGR163" s="2878"/>
      <c r="HGS163" s="2872"/>
      <c r="HGY163" s="2907"/>
      <c r="HGZ163" s="2910"/>
      <c r="HHF163" s="2878"/>
      <c r="HHG163" s="2872"/>
      <c r="HHM163" s="2907"/>
      <c r="HHN163" s="2910"/>
      <c r="HHT163" s="2878"/>
      <c r="HHU163" s="2910"/>
      <c r="HIA163" s="2878"/>
      <c r="HIB163" s="2910"/>
      <c r="HIH163" s="2878"/>
      <c r="HII163" s="2870"/>
      <c r="HIJ163" s="2871"/>
      <c r="HIK163" s="2870"/>
      <c r="HIL163" s="2870"/>
      <c r="HIM163" s="2872"/>
      <c r="HIP163" s="2907"/>
      <c r="HIQ163" s="2907"/>
      <c r="HIR163" s="2907"/>
      <c r="HIS163" s="2907"/>
      <c r="HIT163" s="2908"/>
      <c r="HIV163" s="2909"/>
      <c r="HIW163" s="2878"/>
      <c r="HIX163" s="2878"/>
      <c r="HIY163" s="2878"/>
      <c r="HIZ163" s="2878"/>
      <c r="HJA163" s="2877"/>
      <c r="HJB163" s="2872"/>
      <c r="HJC163" s="2877"/>
      <c r="HJD163" s="2907"/>
      <c r="HJE163" s="2907"/>
      <c r="HJF163" s="2907"/>
      <c r="HJG163" s="2907"/>
      <c r="HJH163" s="2910"/>
      <c r="HJN163" s="2878"/>
      <c r="HJO163" s="2872"/>
      <c r="HJU163" s="2907"/>
      <c r="HJV163" s="2910"/>
      <c r="HKB163" s="2878"/>
      <c r="HKC163" s="2872"/>
      <c r="HKI163" s="2907"/>
      <c r="HKJ163" s="2910"/>
      <c r="HKP163" s="2878"/>
      <c r="HKQ163" s="2910"/>
      <c r="HKW163" s="2878"/>
      <c r="HKX163" s="2910"/>
      <c r="HLD163" s="2878"/>
      <c r="HLE163" s="2870"/>
      <c r="HLF163" s="2871"/>
      <c r="HLG163" s="2870"/>
      <c r="HLH163" s="2870"/>
      <c r="HLI163" s="2872"/>
      <c r="HLL163" s="2907"/>
      <c r="HLM163" s="2907"/>
      <c r="HLN163" s="2907"/>
      <c r="HLO163" s="2907"/>
      <c r="HLP163" s="2908"/>
      <c r="HLR163" s="2909"/>
      <c r="HLS163" s="2878"/>
      <c r="HLT163" s="2878"/>
      <c r="HLU163" s="2878"/>
      <c r="HLV163" s="2878"/>
      <c r="HLW163" s="2877"/>
      <c r="HLX163" s="2872"/>
      <c r="HLY163" s="2877"/>
      <c r="HLZ163" s="2907"/>
      <c r="HMA163" s="2907"/>
      <c r="HMB163" s="2907"/>
      <c r="HMC163" s="2907"/>
      <c r="HMD163" s="2910"/>
      <c r="HMJ163" s="2878"/>
      <c r="HMK163" s="2872"/>
      <c r="HMQ163" s="2907"/>
      <c r="HMR163" s="2910"/>
      <c r="HMX163" s="2878"/>
      <c r="HMY163" s="2872"/>
      <c r="HNE163" s="2907"/>
      <c r="HNF163" s="2910"/>
      <c r="HNL163" s="2878"/>
      <c r="HNM163" s="2910"/>
      <c r="HNS163" s="2878"/>
      <c r="HNT163" s="2910"/>
      <c r="HNZ163" s="2878"/>
      <c r="HOA163" s="2870"/>
      <c r="HOB163" s="2871"/>
      <c r="HOC163" s="2870"/>
      <c r="HOD163" s="2870"/>
      <c r="HOE163" s="2872"/>
      <c r="HOH163" s="2907"/>
      <c r="HOI163" s="2907"/>
      <c r="HOJ163" s="2907"/>
      <c r="HOK163" s="2907"/>
      <c r="HOL163" s="2908"/>
      <c r="HON163" s="2909"/>
      <c r="HOO163" s="2878"/>
      <c r="HOP163" s="2878"/>
      <c r="HOQ163" s="2878"/>
      <c r="HOR163" s="2878"/>
      <c r="HOS163" s="2877"/>
      <c r="HOT163" s="2872"/>
      <c r="HOU163" s="2877"/>
      <c r="HOV163" s="2907"/>
      <c r="HOW163" s="2907"/>
      <c r="HOX163" s="2907"/>
      <c r="HOY163" s="2907"/>
      <c r="HOZ163" s="2910"/>
      <c r="HPF163" s="2878"/>
      <c r="HPG163" s="2872"/>
      <c r="HPM163" s="2907"/>
      <c r="HPN163" s="2910"/>
      <c r="HPT163" s="2878"/>
      <c r="HPU163" s="2872"/>
      <c r="HQA163" s="2907"/>
      <c r="HQB163" s="2910"/>
      <c r="HQH163" s="2878"/>
      <c r="HQI163" s="2910"/>
      <c r="HQO163" s="2878"/>
      <c r="HQP163" s="2910"/>
      <c r="HQV163" s="2878"/>
      <c r="HQW163" s="2870"/>
      <c r="HQX163" s="2871"/>
      <c r="HQY163" s="2870"/>
      <c r="HQZ163" s="2870"/>
      <c r="HRA163" s="2872"/>
      <c r="HRD163" s="2907"/>
      <c r="HRE163" s="2907"/>
      <c r="HRF163" s="2907"/>
      <c r="HRG163" s="2907"/>
      <c r="HRH163" s="2908"/>
      <c r="HRJ163" s="2909"/>
      <c r="HRK163" s="2878"/>
      <c r="HRL163" s="2878"/>
      <c r="HRM163" s="2878"/>
      <c r="HRN163" s="2878"/>
      <c r="HRO163" s="2877"/>
      <c r="HRP163" s="2872"/>
      <c r="HRQ163" s="2877"/>
      <c r="HRR163" s="2907"/>
      <c r="HRS163" s="2907"/>
      <c r="HRT163" s="2907"/>
      <c r="HRU163" s="2907"/>
      <c r="HRV163" s="2910"/>
      <c r="HSB163" s="2878"/>
      <c r="HSC163" s="2872"/>
      <c r="HSI163" s="2907"/>
      <c r="HSJ163" s="2910"/>
      <c r="HSP163" s="2878"/>
      <c r="HSQ163" s="2872"/>
      <c r="HSW163" s="2907"/>
      <c r="HSX163" s="2910"/>
      <c r="HTD163" s="2878"/>
      <c r="HTE163" s="2910"/>
      <c r="HTK163" s="2878"/>
      <c r="HTL163" s="2910"/>
      <c r="HTR163" s="2878"/>
      <c r="HTS163" s="2870"/>
      <c r="HTT163" s="2871"/>
      <c r="HTU163" s="2870"/>
      <c r="HTV163" s="2870"/>
      <c r="HTW163" s="2872"/>
      <c r="HTZ163" s="2907"/>
      <c r="HUA163" s="2907"/>
      <c r="HUB163" s="2907"/>
      <c r="HUC163" s="2907"/>
      <c r="HUD163" s="2908"/>
      <c r="HUF163" s="2909"/>
      <c r="HUG163" s="2878"/>
      <c r="HUH163" s="2878"/>
      <c r="HUI163" s="2878"/>
      <c r="HUJ163" s="2878"/>
      <c r="HUK163" s="2877"/>
      <c r="HUL163" s="2872"/>
      <c r="HUM163" s="2877"/>
      <c r="HUN163" s="2907"/>
      <c r="HUO163" s="2907"/>
      <c r="HUP163" s="2907"/>
      <c r="HUQ163" s="2907"/>
      <c r="HUR163" s="2910"/>
      <c r="HUX163" s="2878"/>
      <c r="HUY163" s="2872"/>
      <c r="HVE163" s="2907"/>
      <c r="HVF163" s="2910"/>
      <c r="HVL163" s="2878"/>
      <c r="HVM163" s="2872"/>
      <c r="HVS163" s="2907"/>
      <c r="HVT163" s="2910"/>
      <c r="HVZ163" s="2878"/>
      <c r="HWA163" s="2910"/>
      <c r="HWG163" s="2878"/>
      <c r="HWH163" s="2910"/>
      <c r="HWN163" s="2878"/>
      <c r="HWO163" s="2870"/>
      <c r="HWP163" s="2871"/>
      <c r="HWQ163" s="2870"/>
      <c r="HWR163" s="2870"/>
      <c r="HWS163" s="2872"/>
      <c r="HWV163" s="2907"/>
      <c r="HWW163" s="2907"/>
      <c r="HWX163" s="2907"/>
      <c r="HWY163" s="2907"/>
      <c r="HWZ163" s="2908"/>
      <c r="HXB163" s="2909"/>
      <c r="HXC163" s="2878"/>
      <c r="HXD163" s="2878"/>
      <c r="HXE163" s="2878"/>
      <c r="HXF163" s="2878"/>
      <c r="HXG163" s="2877"/>
      <c r="HXH163" s="2872"/>
      <c r="HXI163" s="2877"/>
      <c r="HXJ163" s="2907"/>
      <c r="HXK163" s="2907"/>
      <c r="HXL163" s="2907"/>
      <c r="HXM163" s="2907"/>
      <c r="HXN163" s="2910"/>
      <c r="HXT163" s="2878"/>
      <c r="HXU163" s="2872"/>
      <c r="HYA163" s="2907"/>
      <c r="HYB163" s="2910"/>
      <c r="HYH163" s="2878"/>
      <c r="HYI163" s="2872"/>
      <c r="HYO163" s="2907"/>
      <c r="HYP163" s="2910"/>
      <c r="HYV163" s="2878"/>
      <c r="HYW163" s="2910"/>
      <c r="HZC163" s="2878"/>
      <c r="HZD163" s="2910"/>
      <c r="HZJ163" s="2878"/>
      <c r="HZK163" s="2870"/>
      <c r="HZL163" s="2871"/>
      <c r="HZM163" s="2870"/>
      <c r="HZN163" s="2870"/>
      <c r="HZO163" s="2872"/>
      <c r="HZR163" s="2907"/>
      <c r="HZS163" s="2907"/>
      <c r="HZT163" s="2907"/>
      <c r="HZU163" s="2907"/>
      <c r="HZV163" s="2908"/>
      <c r="HZX163" s="2909"/>
      <c r="HZY163" s="2878"/>
      <c r="HZZ163" s="2878"/>
      <c r="IAA163" s="2878"/>
      <c r="IAB163" s="2878"/>
      <c r="IAC163" s="2877"/>
      <c r="IAD163" s="2872"/>
      <c r="IAE163" s="2877"/>
      <c r="IAF163" s="2907"/>
      <c r="IAG163" s="2907"/>
      <c r="IAH163" s="2907"/>
      <c r="IAI163" s="2907"/>
      <c r="IAJ163" s="2910"/>
      <c r="IAP163" s="2878"/>
      <c r="IAQ163" s="2872"/>
      <c r="IAW163" s="2907"/>
      <c r="IAX163" s="2910"/>
      <c r="IBD163" s="2878"/>
      <c r="IBE163" s="2872"/>
      <c r="IBK163" s="2907"/>
      <c r="IBL163" s="2910"/>
      <c r="IBR163" s="2878"/>
      <c r="IBS163" s="2910"/>
      <c r="IBY163" s="2878"/>
      <c r="IBZ163" s="2910"/>
      <c r="ICF163" s="2878"/>
      <c r="ICG163" s="2870"/>
      <c r="ICH163" s="2871"/>
      <c r="ICI163" s="2870"/>
      <c r="ICJ163" s="2870"/>
      <c r="ICK163" s="2872"/>
      <c r="ICN163" s="2907"/>
      <c r="ICO163" s="2907"/>
      <c r="ICP163" s="2907"/>
      <c r="ICQ163" s="2907"/>
      <c r="ICR163" s="2908"/>
      <c r="ICT163" s="2909"/>
      <c r="ICU163" s="2878"/>
      <c r="ICV163" s="2878"/>
      <c r="ICW163" s="2878"/>
      <c r="ICX163" s="2878"/>
      <c r="ICY163" s="2877"/>
      <c r="ICZ163" s="2872"/>
      <c r="IDA163" s="2877"/>
      <c r="IDB163" s="2907"/>
      <c r="IDC163" s="2907"/>
      <c r="IDD163" s="2907"/>
      <c r="IDE163" s="2907"/>
      <c r="IDF163" s="2910"/>
      <c r="IDL163" s="2878"/>
      <c r="IDM163" s="2872"/>
      <c r="IDS163" s="2907"/>
      <c r="IDT163" s="2910"/>
      <c r="IDZ163" s="2878"/>
      <c r="IEA163" s="2872"/>
      <c r="IEG163" s="2907"/>
      <c r="IEH163" s="2910"/>
      <c r="IEN163" s="2878"/>
      <c r="IEO163" s="2910"/>
      <c r="IEU163" s="2878"/>
      <c r="IEV163" s="2910"/>
      <c r="IFB163" s="2878"/>
      <c r="IFC163" s="2870"/>
      <c r="IFD163" s="2871"/>
      <c r="IFE163" s="2870"/>
      <c r="IFF163" s="2870"/>
      <c r="IFG163" s="2872"/>
      <c r="IFJ163" s="2907"/>
      <c r="IFK163" s="2907"/>
      <c r="IFL163" s="2907"/>
      <c r="IFM163" s="2907"/>
      <c r="IFN163" s="2908"/>
      <c r="IFP163" s="2909"/>
      <c r="IFQ163" s="2878"/>
      <c r="IFR163" s="2878"/>
      <c r="IFS163" s="2878"/>
      <c r="IFT163" s="2878"/>
      <c r="IFU163" s="2877"/>
      <c r="IFV163" s="2872"/>
      <c r="IFW163" s="2877"/>
      <c r="IFX163" s="2907"/>
      <c r="IFY163" s="2907"/>
      <c r="IFZ163" s="2907"/>
      <c r="IGA163" s="2907"/>
      <c r="IGB163" s="2910"/>
      <c r="IGH163" s="2878"/>
      <c r="IGI163" s="2872"/>
      <c r="IGO163" s="2907"/>
      <c r="IGP163" s="2910"/>
      <c r="IGV163" s="2878"/>
      <c r="IGW163" s="2872"/>
      <c r="IHC163" s="2907"/>
      <c r="IHD163" s="2910"/>
      <c r="IHJ163" s="2878"/>
      <c r="IHK163" s="2910"/>
      <c r="IHQ163" s="2878"/>
      <c r="IHR163" s="2910"/>
      <c r="IHX163" s="2878"/>
      <c r="IHY163" s="2870"/>
      <c r="IHZ163" s="2871"/>
      <c r="IIA163" s="2870"/>
      <c r="IIB163" s="2870"/>
      <c r="IIC163" s="2872"/>
      <c r="IIF163" s="2907"/>
      <c r="IIG163" s="2907"/>
      <c r="IIH163" s="2907"/>
      <c r="III163" s="2907"/>
      <c r="IIJ163" s="2908"/>
      <c r="IIL163" s="2909"/>
      <c r="IIM163" s="2878"/>
      <c r="IIN163" s="2878"/>
      <c r="IIO163" s="2878"/>
      <c r="IIP163" s="2878"/>
      <c r="IIQ163" s="2877"/>
      <c r="IIR163" s="2872"/>
      <c r="IIS163" s="2877"/>
      <c r="IIT163" s="2907"/>
      <c r="IIU163" s="2907"/>
      <c r="IIV163" s="2907"/>
      <c r="IIW163" s="2907"/>
      <c r="IIX163" s="2910"/>
      <c r="IJD163" s="2878"/>
      <c r="IJE163" s="2872"/>
      <c r="IJK163" s="2907"/>
      <c r="IJL163" s="2910"/>
      <c r="IJR163" s="2878"/>
      <c r="IJS163" s="2872"/>
      <c r="IJY163" s="2907"/>
      <c r="IJZ163" s="2910"/>
      <c r="IKF163" s="2878"/>
      <c r="IKG163" s="2910"/>
      <c r="IKM163" s="2878"/>
      <c r="IKN163" s="2910"/>
      <c r="IKT163" s="2878"/>
      <c r="IKU163" s="2870"/>
      <c r="IKV163" s="2871"/>
      <c r="IKW163" s="2870"/>
      <c r="IKX163" s="2870"/>
      <c r="IKY163" s="2872"/>
      <c r="ILB163" s="2907"/>
      <c r="ILC163" s="2907"/>
      <c r="ILD163" s="2907"/>
      <c r="ILE163" s="2907"/>
      <c r="ILF163" s="2908"/>
      <c r="ILH163" s="2909"/>
      <c r="ILI163" s="2878"/>
      <c r="ILJ163" s="2878"/>
      <c r="ILK163" s="2878"/>
      <c r="ILL163" s="2878"/>
      <c r="ILM163" s="2877"/>
      <c r="ILN163" s="2872"/>
      <c r="ILO163" s="2877"/>
      <c r="ILP163" s="2907"/>
      <c r="ILQ163" s="2907"/>
      <c r="ILR163" s="2907"/>
      <c r="ILS163" s="2907"/>
      <c r="ILT163" s="2910"/>
      <c r="ILZ163" s="2878"/>
      <c r="IMA163" s="2872"/>
      <c r="IMG163" s="2907"/>
      <c r="IMH163" s="2910"/>
      <c r="IMN163" s="2878"/>
      <c r="IMO163" s="2872"/>
      <c r="IMU163" s="2907"/>
      <c r="IMV163" s="2910"/>
      <c r="INB163" s="2878"/>
      <c r="INC163" s="2910"/>
      <c r="INI163" s="2878"/>
      <c r="INJ163" s="2910"/>
      <c r="INP163" s="2878"/>
      <c r="INQ163" s="2870"/>
      <c r="INR163" s="2871"/>
      <c r="INS163" s="2870"/>
      <c r="INT163" s="2870"/>
      <c r="INU163" s="2872"/>
      <c r="INX163" s="2907"/>
      <c r="INY163" s="2907"/>
      <c r="INZ163" s="2907"/>
      <c r="IOA163" s="2907"/>
      <c r="IOB163" s="2908"/>
      <c r="IOD163" s="2909"/>
      <c r="IOE163" s="2878"/>
      <c r="IOF163" s="2878"/>
      <c r="IOG163" s="2878"/>
      <c r="IOH163" s="2878"/>
      <c r="IOI163" s="2877"/>
      <c r="IOJ163" s="2872"/>
      <c r="IOK163" s="2877"/>
      <c r="IOL163" s="2907"/>
      <c r="IOM163" s="2907"/>
      <c r="ION163" s="2907"/>
      <c r="IOO163" s="2907"/>
      <c r="IOP163" s="2910"/>
      <c r="IOV163" s="2878"/>
      <c r="IOW163" s="2872"/>
      <c r="IPC163" s="2907"/>
      <c r="IPD163" s="2910"/>
      <c r="IPJ163" s="2878"/>
      <c r="IPK163" s="2872"/>
      <c r="IPQ163" s="2907"/>
      <c r="IPR163" s="2910"/>
      <c r="IPX163" s="2878"/>
      <c r="IPY163" s="2910"/>
      <c r="IQE163" s="2878"/>
      <c r="IQF163" s="2910"/>
      <c r="IQL163" s="2878"/>
      <c r="IQM163" s="2870"/>
      <c r="IQN163" s="2871"/>
      <c r="IQO163" s="2870"/>
      <c r="IQP163" s="2870"/>
      <c r="IQQ163" s="2872"/>
      <c r="IQT163" s="2907"/>
      <c r="IQU163" s="2907"/>
      <c r="IQV163" s="2907"/>
      <c r="IQW163" s="2907"/>
      <c r="IQX163" s="2908"/>
      <c r="IQZ163" s="2909"/>
      <c r="IRA163" s="2878"/>
      <c r="IRB163" s="2878"/>
      <c r="IRC163" s="2878"/>
      <c r="IRD163" s="2878"/>
      <c r="IRE163" s="2877"/>
      <c r="IRF163" s="2872"/>
      <c r="IRG163" s="2877"/>
      <c r="IRH163" s="2907"/>
      <c r="IRI163" s="2907"/>
      <c r="IRJ163" s="2907"/>
      <c r="IRK163" s="2907"/>
      <c r="IRL163" s="2910"/>
      <c r="IRR163" s="2878"/>
      <c r="IRS163" s="2872"/>
      <c r="IRY163" s="2907"/>
      <c r="IRZ163" s="2910"/>
      <c r="ISF163" s="2878"/>
      <c r="ISG163" s="2872"/>
      <c r="ISM163" s="2907"/>
      <c r="ISN163" s="2910"/>
      <c r="IST163" s="2878"/>
      <c r="ISU163" s="2910"/>
      <c r="ITA163" s="2878"/>
      <c r="ITB163" s="2910"/>
      <c r="ITH163" s="2878"/>
      <c r="ITI163" s="2870"/>
      <c r="ITJ163" s="2871"/>
      <c r="ITK163" s="2870"/>
      <c r="ITL163" s="2870"/>
      <c r="ITM163" s="2872"/>
      <c r="ITP163" s="2907"/>
      <c r="ITQ163" s="2907"/>
      <c r="ITR163" s="2907"/>
      <c r="ITS163" s="2907"/>
      <c r="ITT163" s="2908"/>
      <c r="ITV163" s="2909"/>
      <c r="ITW163" s="2878"/>
      <c r="ITX163" s="2878"/>
      <c r="ITY163" s="2878"/>
      <c r="ITZ163" s="2878"/>
      <c r="IUA163" s="2877"/>
      <c r="IUB163" s="2872"/>
      <c r="IUC163" s="2877"/>
      <c r="IUD163" s="2907"/>
      <c r="IUE163" s="2907"/>
      <c r="IUF163" s="2907"/>
      <c r="IUG163" s="2907"/>
      <c r="IUH163" s="2910"/>
      <c r="IUN163" s="2878"/>
      <c r="IUO163" s="2872"/>
      <c r="IUU163" s="2907"/>
      <c r="IUV163" s="2910"/>
      <c r="IVB163" s="2878"/>
      <c r="IVC163" s="2872"/>
      <c r="IVI163" s="2907"/>
      <c r="IVJ163" s="2910"/>
      <c r="IVP163" s="2878"/>
      <c r="IVQ163" s="2910"/>
      <c r="IVW163" s="2878"/>
      <c r="IVX163" s="2910"/>
      <c r="IWD163" s="2878"/>
      <c r="IWE163" s="2870"/>
      <c r="IWF163" s="2871"/>
      <c r="IWG163" s="2870"/>
      <c r="IWH163" s="2870"/>
      <c r="IWI163" s="2872"/>
      <c r="IWL163" s="2907"/>
      <c r="IWM163" s="2907"/>
      <c r="IWN163" s="2907"/>
      <c r="IWO163" s="2907"/>
      <c r="IWP163" s="2908"/>
      <c r="IWR163" s="2909"/>
      <c r="IWS163" s="2878"/>
      <c r="IWT163" s="2878"/>
      <c r="IWU163" s="2878"/>
      <c r="IWV163" s="2878"/>
      <c r="IWW163" s="2877"/>
      <c r="IWX163" s="2872"/>
      <c r="IWY163" s="2877"/>
      <c r="IWZ163" s="2907"/>
      <c r="IXA163" s="2907"/>
      <c r="IXB163" s="2907"/>
      <c r="IXC163" s="2907"/>
      <c r="IXD163" s="2910"/>
      <c r="IXJ163" s="2878"/>
      <c r="IXK163" s="2872"/>
      <c r="IXQ163" s="2907"/>
      <c r="IXR163" s="2910"/>
      <c r="IXX163" s="2878"/>
      <c r="IXY163" s="2872"/>
      <c r="IYE163" s="2907"/>
      <c r="IYF163" s="2910"/>
      <c r="IYL163" s="2878"/>
      <c r="IYM163" s="2910"/>
      <c r="IYS163" s="2878"/>
      <c r="IYT163" s="2910"/>
      <c r="IYZ163" s="2878"/>
      <c r="IZA163" s="2870"/>
      <c r="IZB163" s="2871"/>
      <c r="IZC163" s="2870"/>
      <c r="IZD163" s="2870"/>
      <c r="IZE163" s="2872"/>
      <c r="IZH163" s="2907"/>
      <c r="IZI163" s="2907"/>
      <c r="IZJ163" s="2907"/>
      <c r="IZK163" s="2907"/>
      <c r="IZL163" s="2908"/>
      <c r="IZN163" s="2909"/>
      <c r="IZO163" s="2878"/>
      <c r="IZP163" s="2878"/>
      <c r="IZQ163" s="2878"/>
      <c r="IZR163" s="2878"/>
      <c r="IZS163" s="2877"/>
      <c r="IZT163" s="2872"/>
      <c r="IZU163" s="2877"/>
      <c r="IZV163" s="2907"/>
      <c r="IZW163" s="2907"/>
      <c r="IZX163" s="2907"/>
      <c r="IZY163" s="2907"/>
      <c r="IZZ163" s="2910"/>
      <c r="JAF163" s="2878"/>
      <c r="JAG163" s="2872"/>
      <c r="JAM163" s="2907"/>
      <c r="JAN163" s="2910"/>
      <c r="JAT163" s="2878"/>
      <c r="JAU163" s="2872"/>
      <c r="JBA163" s="2907"/>
      <c r="JBB163" s="2910"/>
      <c r="JBH163" s="2878"/>
      <c r="JBI163" s="2910"/>
      <c r="JBO163" s="2878"/>
      <c r="JBP163" s="2910"/>
      <c r="JBV163" s="2878"/>
      <c r="JBW163" s="2870"/>
      <c r="JBX163" s="2871"/>
      <c r="JBY163" s="2870"/>
      <c r="JBZ163" s="2870"/>
      <c r="JCA163" s="2872"/>
      <c r="JCD163" s="2907"/>
      <c r="JCE163" s="2907"/>
      <c r="JCF163" s="2907"/>
      <c r="JCG163" s="2907"/>
      <c r="JCH163" s="2908"/>
      <c r="JCJ163" s="2909"/>
      <c r="JCK163" s="2878"/>
      <c r="JCL163" s="2878"/>
      <c r="JCM163" s="2878"/>
      <c r="JCN163" s="2878"/>
      <c r="JCO163" s="2877"/>
      <c r="JCP163" s="2872"/>
      <c r="JCQ163" s="2877"/>
      <c r="JCR163" s="2907"/>
      <c r="JCS163" s="2907"/>
      <c r="JCT163" s="2907"/>
      <c r="JCU163" s="2907"/>
      <c r="JCV163" s="2910"/>
      <c r="JDB163" s="2878"/>
      <c r="JDC163" s="2872"/>
      <c r="JDI163" s="2907"/>
      <c r="JDJ163" s="2910"/>
      <c r="JDP163" s="2878"/>
      <c r="JDQ163" s="2872"/>
      <c r="JDW163" s="2907"/>
      <c r="JDX163" s="2910"/>
      <c r="JED163" s="2878"/>
      <c r="JEE163" s="2910"/>
      <c r="JEK163" s="2878"/>
      <c r="JEL163" s="2910"/>
      <c r="JER163" s="2878"/>
      <c r="JES163" s="2870"/>
      <c r="JET163" s="2871"/>
      <c r="JEU163" s="2870"/>
      <c r="JEV163" s="2870"/>
      <c r="JEW163" s="2872"/>
      <c r="JEZ163" s="2907"/>
      <c r="JFA163" s="2907"/>
      <c r="JFB163" s="2907"/>
      <c r="JFC163" s="2907"/>
      <c r="JFD163" s="2908"/>
      <c r="JFF163" s="2909"/>
      <c r="JFG163" s="2878"/>
      <c r="JFH163" s="2878"/>
      <c r="JFI163" s="2878"/>
      <c r="JFJ163" s="2878"/>
      <c r="JFK163" s="2877"/>
      <c r="JFL163" s="2872"/>
      <c r="JFM163" s="2877"/>
      <c r="JFN163" s="2907"/>
      <c r="JFO163" s="2907"/>
      <c r="JFP163" s="2907"/>
      <c r="JFQ163" s="2907"/>
      <c r="JFR163" s="2910"/>
      <c r="JFX163" s="2878"/>
      <c r="JFY163" s="2872"/>
      <c r="JGE163" s="2907"/>
      <c r="JGF163" s="2910"/>
      <c r="JGL163" s="2878"/>
      <c r="JGM163" s="2872"/>
      <c r="JGS163" s="2907"/>
      <c r="JGT163" s="2910"/>
      <c r="JGZ163" s="2878"/>
      <c r="JHA163" s="2910"/>
      <c r="JHG163" s="2878"/>
      <c r="JHH163" s="2910"/>
      <c r="JHN163" s="2878"/>
      <c r="JHO163" s="2870"/>
      <c r="JHP163" s="2871"/>
      <c r="JHQ163" s="2870"/>
      <c r="JHR163" s="2870"/>
      <c r="JHS163" s="2872"/>
      <c r="JHV163" s="2907"/>
      <c r="JHW163" s="2907"/>
      <c r="JHX163" s="2907"/>
      <c r="JHY163" s="2907"/>
      <c r="JHZ163" s="2908"/>
      <c r="JIB163" s="2909"/>
      <c r="JIC163" s="2878"/>
      <c r="JID163" s="2878"/>
      <c r="JIE163" s="2878"/>
      <c r="JIF163" s="2878"/>
      <c r="JIG163" s="2877"/>
      <c r="JIH163" s="2872"/>
      <c r="JII163" s="2877"/>
      <c r="JIJ163" s="2907"/>
      <c r="JIK163" s="2907"/>
      <c r="JIL163" s="2907"/>
      <c r="JIM163" s="2907"/>
      <c r="JIN163" s="2910"/>
      <c r="JIT163" s="2878"/>
      <c r="JIU163" s="2872"/>
      <c r="JJA163" s="2907"/>
      <c r="JJB163" s="2910"/>
      <c r="JJH163" s="2878"/>
      <c r="JJI163" s="2872"/>
      <c r="JJO163" s="2907"/>
      <c r="JJP163" s="2910"/>
      <c r="JJV163" s="2878"/>
      <c r="JJW163" s="2910"/>
      <c r="JKC163" s="2878"/>
      <c r="JKD163" s="2910"/>
      <c r="JKJ163" s="2878"/>
      <c r="JKK163" s="2870"/>
      <c r="JKL163" s="2871"/>
      <c r="JKM163" s="2870"/>
      <c r="JKN163" s="2870"/>
      <c r="JKO163" s="2872"/>
      <c r="JKR163" s="2907"/>
      <c r="JKS163" s="2907"/>
      <c r="JKT163" s="2907"/>
      <c r="JKU163" s="2907"/>
      <c r="JKV163" s="2908"/>
      <c r="JKX163" s="2909"/>
      <c r="JKY163" s="2878"/>
      <c r="JKZ163" s="2878"/>
      <c r="JLA163" s="2878"/>
      <c r="JLB163" s="2878"/>
      <c r="JLC163" s="2877"/>
      <c r="JLD163" s="2872"/>
      <c r="JLE163" s="2877"/>
      <c r="JLF163" s="2907"/>
      <c r="JLG163" s="2907"/>
      <c r="JLH163" s="2907"/>
      <c r="JLI163" s="2907"/>
      <c r="JLJ163" s="2910"/>
      <c r="JLP163" s="2878"/>
      <c r="JLQ163" s="2872"/>
      <c r="JLW163" s="2907"/>
      <c r="JLX163" s="2910"/>
      <c r="JMD163" s="2878"/>
      <c r="JME163" s="2872"/>
      <c r="JMK163" s="2907"/>
      <c r="JML163" s="2910"/>
      <c r="JMR163" s="2878"/>
      <c r="JMS163" s="2910"/>
      <c r="JMY163" s="2878"/>
      <c r="JMZ163" s="2910"/>
      <c r="JNF163" s="2878"/>
      <c r="JNG163" s="2870"/>
      <c r="JNH163" s="2871"/>
      <c r="JNI163" s="2870"/>
      <c r="JNJ163" s="2870"/>
      <c r="JNK163" s="2872"/>
      <c r="JNN163" s="2907"/>
      <c r="JNO163" s="2907"/>
      <c r="JNP163" s="2907"/>
      <c r="JNQ163" s="2907"/>
      <c r="JNR163" s="2908"/>
      <c r="JNT163" s="2909"/>
      <c r="JNU163" s="2878"/>
      <c r="JNV163" s="2878"/>
      <c r="JNW163" s="2878"/>
      <c r="JNX163" s="2878"/>
      <c r="JNY163" s="2877"/>
      <c r="JNZ163" s="2872"/>
      <c r="JOA163" s="2877"/>
      <c r="JOB163" s="2907"/>
      <c r="JOC163" s="2907"/>
      <c r="JOD163" s="2907"/>
      <c r="JOE163" s="2907"/>
      <c r="JOF163" s="2910"/>
      <c r="JOL163" s="2878"/>
      <c r="JOM163" s="2872"/>
      <c r="JOS163" s="2907"/>
      <c r="JOT163" s="2910"/>
      <c r="JOZ163" s="2878"/>
      <c r="JPA163" s="2872"/>
      <c r="JPG163" s="2907"/>
      <c r="JPH163" s="2910"/>
      <c r="JPN163" s="2878"/>
      <c r="JPO163" s="2910"/>
      <c r="JPU163" s="2878"/>
      <c r="JPV163" s="2910"/>
      <c r="JQB163" s="2878"/>
      <c r="JQC163" s="2870"/>
      <c r="JQD163" s="2871"/>
      <c r="JQE163" s="2870"/>
      <c r="JQF163" s="2870"/>
      <c r="JQG163" s="2872"/>
      <c r="JQJ163" s="2907"/>
      <c r="JQK163" s="2907"/>
      <c r="JQL163" s="2907"/>
      <c r="JQM163" s="2907"/>
      <c r="JQN163" s="2908"/>
      <c r="JQP163" s="2909"/>
      <c r="JQQ163" s="2878"/>
      <c r="JQR163" s="2878"/>
      <c r="JQS163" s="2878"/>
      <c r="JQT163" s="2878"/>
      <c r="JQU163" s="2877"/>
      <c r="JQV163" s="2872"/>
      <c r="JQW163" s="2877"/>
      <c r="JQX163" s="2907"/>
      <c r="JQY163" s="2907"/>
      <c r="JQZ163" s="2907"/>
      <c r="JRA163" s="2907"/>
      <c r="JRB163" s="2910"/>
      <c r="JRH163" s="2878"/>
      <c r="JRI163" s="2872"/>
      <c r="JRO163" s="2907"/>
      <c r="JRP163" s="2910"/>
      <c r="JRV163" s="2878"/>
      <c r="JRW163" s="2872"/>
      <c r="JSC163" s="2907"/>
      <c r="JSD163" s="2910"/>
      <c r="JSJ163" s="2878"/>
      <c r="JSK163" s="2910"/>
      <c r="JSQ163" s="2878"/>
      <c r="JSR163" s="2910"/>
      <c r="JSX163" s="2878"/>
      <c r="JSY163" s="2870"/>
      <c r="JSZ163" s="2871"/>
      <c r="JTA163" s="2870"/>
      <c r="JTB163" s="2870"/>
      <c r="JTC163" s="2872"/>
      <c r="JTF163" s="2907"/>
      <c r="JTG163" s="2907"/>
      <c r="JTH163" s="2907"/>
      <c r="JTI163" s="2907"/>
      <c r="JTJ163" s="2908"/>
      <c r="JTL163" s="2909"/>
      <c r="JTM163" s="2878"/>
      <c r="JTN163" s="2878"/>
      <c r="JTO163" s="2878"/>
      <c r="JTP163" s="2878"/>
      <c r="JTQ163" s="2877"/>
      <c r="JTR163" s="2872"/>
      <c r="JTS163" s="2877"/>
      <c r="JTT163" s="2907"/>
      <c r="JTU163" s="2907"/>
      <c r="JTV163" s="2907"/>
      <c r="JTW163" s="2907"/>
      <c r="JTX163" s="2910"/>
      <c r="JUD163" s="2878"/>
      <c r="JUE163" s="2872"/>
      <c r="JUK163" s="2907"/>
      <c r="JUL163" s="2910"/>
      <c r="JUR163" s="2878"/>
      <c r="JUS163" s="2872"/>
      <c r="JUY163" s="2907"/>
      <c r="JUZ163" s="2910"/>
      <c r="JVF163" s="2878"/>
      <c r="JVG163" s="2910"/>
      <c r="JVM163" s="2878"/>
      <c r="JVN163" s="2910"/>
      <c r="JVT163" s="2878"/>
      <c r="JVU163" s="2870"/>
      <c r="JVV163" s="2871"/>
      <c r="JVW163" s="2870"/>
      <c r="JVX163" s="2870"/>
      <c r="JVY163" s="2872"/>
      <c r="JWB163" s="2907"/>
      <c r="JWC163" s="2907"/>
      <c r="JWD163" s="2907"/>
      <c r="JWE163" s="2907"/>
      <c r="JWF163" s="2908"/>
      <c r="JWH163" s="2909"/>
      <c r="JWI163" s="2878"/>
      <c r="JWJ163" s="2878"/>
      <c r="JWK163" s="2878"/>
      <c r="JWL163" s="2878"/>
      <c r="JWM163" s="2877"/>
      <c r="JWN163" s="2872"/>
      <c r="JWO163" s="2877"/>
      <c r="JWP163" s="2907"/>
      <c r="JWQ163" s="2907"/>
      <c r="JWR163" s="2907"/>
      <c r="JWS163" s="2907"/>
      <c r="JWT163" s="2910"/>
      <c r="JWZ163" s="2878"/>
      <c r="JXA163" s="2872"/>
      <c r="JXG163" s="2907"/>
      <c r="JXH163" s="2910"/>
      <c r="JXN163" s="2878"/>
      <c r="JXO163" s="2872"/>
      <c r="JXU163" s="2907"/>
      <c r="JXV163" s="2910"/>
      <c r="JYB163" s="2878"/>
      <c r="JYC163" s="2910"/>
      <c r="JYI163" s="2878"/>
      <c r="JYJ163" s="2910"/>
      <c r="JYP163" s="2878"/>
      <c r="JYQ163" s="2870"/>
      <c r="JYR163" s="2871"/>
      <c r="JYS163" s="2870"/>
      <c r="JYT163" s="2870"/>
      <c r="JYU163" s="2872"/>
      <c r="JYX163" s="2907"/>
      <c r="JYY163" s="2907"/>
      <c r="JYZ163" s="2907"/>
      <c r="JZA163" s="2907"/>
      <c r="JZB163" s="2908"/>
      <c r="JZD163" s="2909"/>
      <c r="JZE163" s="2878"/>
      <c r="JZF163" s="2878"/>
      <c r="JZG163" s="2878"/>
      <c r="JZH163" s="2878"/>
      <c r="JZI163" s="2877"/>
      <c r="JZJ163" s="2872"/>
      <c r="JZK163" s="2877"/>
      <c r="JZL163" s="2907"/>
      <c r="JZM163" s="2907"/>
      <c r="JZN163" s="2907"/>
      <c r="JZO163" s="2907"/>
      <c r="JZP163" s="2910"/>
      <c r="JZV163" s="2878"/>
      <c r="JZW163" s="2872"/>
      <c r="KAC163" s="2907"/>
      <c r="KAD163" s="2910"/>
      <c r="KAJ163" s="2878"/>
      <c r="KAK163" s="2872"/>
      <c r="KAQ163" s="2907"/>
      <c r="KAR163" s="2910"/>
      <c r="KAX163" s="2878"/>
      <c r="KAY163" s="2910"/>
      <c r="KBE163" s="2878"/>
      <c r="KBF163" s="2910"/>
      <c r="KBL163" s="2878"/>
      <c r="KBM163" s="2870"/>
      <c r="KBN163" s="2871"/>
      <c r="KBO163" s="2870"/>
      <c r="KBP163" s="2870"/>
      <c r="KBQ163" s="2872"/>
      <c r="KBT163" s="2907"/>
      <c r="KBU163" s="2907"/>
      <c r="KBV163" s="2907"/>
      <c r="KBW163" s="2907"/>
      <c r="KBX163" s="2908"/>
      <c r="KBZ163" s="2909"/>
      <c r="KCA163" s="2878"/>
      <c r="KCB163" s="2878"/>
      <c r="KCC163" s="2878"/>
      <c r="KCD163" s="2878"/>
      <c r="KCE163" s="2877"/>
      <c r="KCF163" s="2872"/>
      <c r="KCG163" s="2877"/>
      <c r="KCH163" s="2907"/>
      <c r="KCI163" s="2907"/>
      <c r="KCJ163" s="2907"/>
      <c r="KCK163" s="2907"/>
      <c r="KCL163" s="2910"/>
      <c r="KCR163" s="2878"/>
      <c r="KCS163" s="2872"/>
      <c r="KCY163" s="2907"/>
      <c r="KCZ163" s="2910"/>
      <c r="KDF163" s="2878"/>
      <c r="KDG163" s="2872"/>
      <c r="KDM163" s="2907"/>
      <c r="KDN163" s="2910"/>
      <c r="KDT163" s="2878"/>
      <c r="KDU163" s="2910"/>
      <c r="KEA163" s="2878"/>
      <c r="KEB163" s="2910"/>
      <c r="KEH163" s="2878"/>
      <c r="KEI163" s="2870"/>
      <c r="KEJ163" s="2871"/>
      <c r="KEK163" s="2870"/>
      <c r="KEL163" s="2870"/>
      <c r="KEM163" s="2872"/>
      <c r="KEP163" s="2907"/>
      <c r="KEQ163" s="2907"/>
      <c r="KER163" s="2907"/>
      <c r="KES163" s="2907"/>
      <c r="KET163" s="2908"/>
      <c r="KEV163" s="2909"/>
      <c r="KEW163" s="2878"/>
      <c r="KEX163" s="2878"/>
      <c r="KEY163" s="2878"/>
      <c r="KEZ163" s="2878"/>
      <c r="KFA163" s="2877"/>
      <c r="KFB163" s="2872"/>
      <c r="KFC163" s="2877"/>
      <c r="KFD163" s="2907"/>
      <c r="KFE163" s="2907"/>
      <c r="KFF163" s="2907"/>
      <c r="KFG163" s="2907"/>
      <c r="KFH163" s="2910"/>
      <c r="KFN163" s="2878"/>
      <c r="KFO163" s="2872"/>
      <c r="KFU163" s="2907"/>
      <c r="KFV163" s="2910"/>
      <c r="KGB163" s="2878"/>
      <c r="KGC163" s="2872"/>
      <c r="KGI163" s="2907"/>
      <c r="KGJ163" s="2910"/>
      <c r="KGP163" s="2878"/>
      <c r="KGQ163" s="2910"/>
      <c r="KGW163" s="2878"/>
      <c r="KGX163" s="2910"/>
      <c r="KHD163" s="2878"/>
      <c r="KHE163" s="2870"/>
      <c r="KHF163" s="2871"/>
      <c r="KHG163" s="2870"/>
      <c r="KHH163" s="2870"/>
      <c r="KHI163" s="2872"/>
      <c r="KHL163" s="2907"/>
      <c r="KHM163" s="2907"/>
      <c r="KHN163" s="2907"/>
      <c r="KHO163" s="2907"/>
      <c r="KHP163" s="2908"/>
      <c r="KHR163" s="2909"/>
      <c r="KHS163" s="2878"/>
      <c r="KHT163" s="2878"/>
      <c r="KHU163" s="2878"/>
      <c r="KHV163" s="2878"/>
      <c r="KHW163" s="2877"/>
      <c r="KHX163" s="2872"/>
      <c r="KHY163" s="2877"/>
      <c r="KHZ163" s="2907"/>
      <c r="KIA163" s="2907"/>
      <c r="KIB163" s="2907"/>
      <c r="KIC163" s="2907"/>
      <c r="KID163" s="2910"/>
      <c r="KIJ163" s="2878"/>
      <c r="KIK163" s="2872"/>
      <c r="KIQ163" s="2907"/>
      <c r="KIR163" s="2910"/>
      <c r="KIX163" s="2878"/>
      <c r="KIY163" s="2872"/>
      <c r="KJE163" s="2907"/>
      <c r="KJF163" s="2910"/>
      <c r="KJL163" s="2878"/>
      <c r="KJM163" s="2910"/>
      <c r="KJS163" s="2878"/>
      <c r="KJT163" s="2910"/>
      <c r="KJZ163" s="2878"/>
      <c r="KKA163" s="2870"/>
      <c r="KKB163" s="2871"/>
      <c r="KKC163" s="2870"/>
      <c r="KKD163" s="2870"/>
      <c r="KKE163" s="2872"/>
      <c r="KKH163" s="2907"/>
      <c r="KKI163" s="2907"/>
      <c r="KKJ163" s="2907"/>
      <c r="KKK163" s="2907"/>
      <c r="KKL163" s="2908"/>
      <c r="KKN163" s="2909"/>
      <c r="KKO163" s="2878"/>
      <c r="KKP163" s="2878"/>
      <c r="KKQ163" s="2878"/>
      <c r="KKR163" s="2878"/>
      <c r="KKS163" s="2877"/>
      <c r="KKT163" s="2872"/>
      <c r="KKU163" s="2877"/>
      <c r="KKV163" s="2907"/>
      <c r="KKW163" s="2907"/>
      <c r="KKX163" s="2907"/>
      <c r="KKY163" s="2907"/>
      <c r="KKZ163" s="2910"/>
      <c r="KLF163" s="2878"/>
      <c r="KLG163" s="2872"/>
      <c r="KLM163" s="2907"/>
      <c r="KLN163" s="2910"/>
      <c r="KLT163" s="2878"/>
      <c r="KLU163" s="2872"/>
      <c r="KMA163" s="2907"/>
      <c r="KMB163" s="2910"/>
      <c r="KMH163" s="2878"/>
      <c r="KMI163" s="2910"/>
      <c r="KMO163" s="2878"/>
      <c r="KMP163" s="2910"/>
      <c r="KMV163" s="2878"/>
      <c r="KMW163" s="2870"/>
      <c r="KMX163" s="2871"/>
      <c r="KMY163" s="2870"/>
      <c r="KMZ163" s="2870"/>
      <c r="KNA163" s="2872"/>
      <c r="KND163" s="2907"/>
      <c r="KNE163" s="2907"/>
      <c r="KNF163" s="2907"/>
      <c r="KNG163" s="2907"/>
      <c r="KNH163" s="2908"/>
      <c r="KNJ163" s="2909"/>
      <c r="KNK163" s="2878"/>
      <c r="KNL163" s="2878"/>
      <c r="KNM163" s="2878"/>
      <c r="KNN163" s="2878"/>
      <c r="KNO163" s="2877"/>
      <c r="KNP163" s="2872"/>
      <c r="KNQ163" s="2877"/>
      <c r="KNR163" s="2907"/>
      <c r="KNS163" s="2907"/>
      <c r="KNT163" s="2907"/>
      <c r="KNU163" s="2907"/>
      <c r="KNV163" s="2910"/>
      <c r="KOB163" s="2878"/>
      <c r="KOC163" s="2872"/>
      <c r="KOI163" s="2907"/>
      <c r="KOJ163" s="2910"/>
      <c r="KOP163" s="2878"/>
      <c r="KOQ163" s="2872"/>
      <c r="KOW163" s="2907"/>
      <c r="KOX163" s="2910"/>
      <c r="KPD163" s="2878"/>
      <c r="KPE163" s="2910"/>
      <c r="KPK163" s="2878"/>
      <c r="KPL163" s="2910"/>
      <c r="KPR163" s="2878"/>
      <c r="KPS163" s="2870"/>
      <c r="KPT163" s="2871"/>
      <c r="KPU163" s="2870"/>
      <c r="KPV163" s="2870"/>
      <c r="KPW163" s="2872"/>
      <c r="KPZ163" s="2907"/>
      <c r="KQA163" s="2907"/>
      <c r="KQB163" s="2907"/>
      <c r="KQC163" s="2907"/>
      <c r="KQD163" s="2908"/>
      <c r="KQF163" s="2909"/>
      <c r="KQG163" s="2878"/>
      <c r="KQH163" s="2878"/>
      <c r="KQI163" s="2878"/>
      <c r="KQJ163" s="2878"/>
      <c r="KQK163" s="2877"/>
      <c r="KQL163" s="2872"/>
      <c r="KQM163" s="2877"/>
      <c r="KQN163" s="2907"/>
      <c r="KQO163" s="2907"/>
      <c r="KQP163" s="2907"/>
      <c r="KQQ163" s="2907"/>
      <c r="KQR163" s="2910"/>
      <c r="KQX163" s="2878"/>
      <c r="KQY163" s="2872"/>
      <c r="KRE163" s="2907"/>
      <c r="KRF163" s="2910"/>
      <c r="KRL163" s="2878"/>
      <c r="KRM163" s="2872"/>
      <c r="KRS163" s="2907"/>
      <c r="KRT163" s="2910"/>
      <c r="KRZ163" s="2878"/>
      <c r="KSA163" s="2910"/>
      <c r="KSG163" s="2878"/>
      <c r="KSH163" s="2910"/>
      <c r="KSN163" s="2878"/>
      <c r="KSO163" s="2870"/>
      <c r="KSP163" s="2871"/>
      <c r="KSQ163" s="2870"/>
      <c r="KSR163" s="2870"/>
      <c r="KSS163" s="2872"/>
      <c r="KSV163" s="2907"/>
      <c r="KSW163" s="2907"/>
      <c r="KSX163" s="2907"/>
      <c r="KSY163" s="2907"/>
      <c r="KSZ163" s="2908"/>
      <c r="KTB163" s="2909"/>
      <c r="KTC163" s="2878"/>
      <c r="KTD163" s="2878"/>
      <c r="KTE163" s="2878"/>
      <c r="KTF163" s="2878"/>
      <c r="KTG163" s="2877"/>
      <c r="KTH163" s="2872"/>
      <c r="KTI163" s="2877"/>
      <c r="KTJ163" s="2907"/>
      <c r="KTK163" s="2907"/>
      <c r="KTL163" s="2907"/>
      <c r="KTM163" s="2907"/>
      <c r="KTN163" s="2910"/>
      <c r="KTT163" s="2878"/>
      <c r="KTU163" s="2872"/>
      <c r="KUA163" s="2907"/>
      <c r="KUB163" s="2910"/>
      <c r="KUH163" s="2878"/>
      <c r="KUI163" s="2872"/>
      <c r="KUO163" s="2907"/>
      <c r="KUP163" s="2910"/>
      <c r="KUV163" s="2878"/>
      <c r="KUW163" s="2910"/>
      <c r="KVC163" s="2878"/>
      <c r="KVD163" s="2910"/>
      <c r="KVJ163" s="2878"/>
      <c r="KVK163" s="2870"/>
      <c r="KVL163" s="2871"/>
      <c r="KVM163" s="2870"/>
      <c r="KVN163" s="2870"/>
      <c r="KVO163" s="2872"/>
      <c r="KVR163" s="2907"/>
      <c r="KVS163" s="2907"/>
      <c r="KVT163" s="2907"/>
      <c r="KVU163" s="2907"/>
      <c r="KVV163" s="2908"/>
      <c r="KVX163" s="2909"/>
      <c r="KVY163" s="2878"/>
      <c r="KVZ163" s="2878"/>
      <c r="KWA163" s="2878"/>
      <c r="KWB163" s="2878"/>
      <c r="KWC163" s="2877"/>
      <c r="KWD163" s="2872"/>
      <c r="KWE163" s="2877"/>
      <c r="KWF163" s="2907"/>
      <c r="KWG163" s="2907"/>
      <c r="KWH163" s="2907"/>
      <c r="KWI163" s="2907"/>
      <c r="KWJ163" s="2910"/>
      <c r="KWP163" s="2878"/>
      <c r="KWQ163" s="2872"/>
      <c r="KWW163" s="2907"/>
      <c r="KWX163" s="2910"/>
      <c r="KXD163" s="2878"/>
      <c r="KXE163" s="2872"/>
      <c r="KXK163" s="2907"/>
      <c r="KXL163" s="2910"/>
      <c r="KXR163" s="2878"/>
      <c r="KXS163" s="2910"/>
      <c r="KXY163" s="2878"/>
      <c r="KXZ163" s="2910"/>
      <c r="KYF163" s="2878"/>
      <c r="KYG163" s="2870"/>
      <c r="KYH163" s="2871"/>
      <c r="KYI163" s="2870"/>
      <c r="KYJ163" s="2870"/>
      <c r="KYK163" s="2872"/>
      <c r="KYN163" s="2907"/>
      <c r="KYO163" s="2907"/>
      <c r="KYP163" s="2907"/>
      <c r="KYQ163" s="2907"/>
      <c r="KYR163" s="2908"/>
      <c r="KYT163" s="2909"/>
      <c r="KYU163" s="2878"/>
      <c r="KYV163" s="2878"/>
      <c r="KYW163" s="2878"/>
      <c r="KYX163" s="2878"/>
      <c r="KYY163" s="2877"/>
      <c r="KYZ163" s="2872"/>
      <c r="KZA163" s="2877"/>
      <c r="KZB163" s="2907"/>
      <c r="KZC163" s="2907"/>
      <c r="KZD163" s="2907"/>
      <c r="KZE163" s="2907"/>
      <c r="KZF163" s="2910"/>
      <c r="KZL163" s="2878"/>
      <c r="KZM163" s="2872"/>
      <c r="KZS163" s="2907"/>
      <c r="KZT163" s="2910"/>
      <c r="KZZ163" s="2878"/>
      <c r="LAA163" s="2872"/>
      <c r="LAG163" s="2907"/>
      <c r="LAH163" s="2910"/>
      <c r="LAN163" s="2878"/>
      <c r="LAO163" s="2910"/>
      <c r="LAU163" s="2878"/>
      <c r="LAV163" s="2910"/>
      <c r="LBB163" s="2878"/>
      <c r="LBC163" s="2870"/>
      <c r="LBD163" s="2871"/>
      <c r="LBE163" s="2870"/>
      <c r="LBF163" s="2870"/>
      <c r="LBG163" s="2872"/>
      <c r="LBJ163" s="2907"/>
      <c r="LBK163" s="2907"/>
      <c r="LBL163" s="2907"/>
      <c r="LBM163" s="2907"/>
      <c r="LBN163" s="2908"/>
      <c r="LBP163" s="2909"/>
      <c r="LBQ163" s="2878"/>
      <c r="LBR163" s="2878"/>
      <c r="LBS163" s="2878"/>
      <c r="LBT163" s="2878"/>
      <c r="LBU163" s="2877"/>
      <c r="LBV163" s="2872"/>
      <c r="LBW163" s="2877"/>
      <c r="LBX163" s="2907"/>
      <c r="LBY163" s="2907"/>
      <c r="LBZ163" s="2907"/>
      <c r="LCA163" s="2907"/>
      <c r="LCB163" s="2910"/>
      <c r="LCH163" s="2878"/>
      <c r="LCI163" s="2872"/>
      <c r="LCO163" s="2907"/>
      <c r="LCP163" s="2910"/>
      <c r="LCV163" s="2878"/>
      <c r="LCW163" s="2872"/>
      <c r="LDC163" s="2907"/>
      <c r="LDD163" s="2910"/>
      <c r="LDJ163" s="2878"/>
      <c r="LDK163" s="2910"/>
      <c r="LDQ163" s="2878"/>
      <c r="LDR163" s="2910"/>
      <c r="LDX163" s="2878"/>
      <c r="LDY163" s="2870"/>
      <c r="LDZ163" s="2871"/>
      <c r="LEA163" s="2870"/>
      <c r="LEB163" s="2870"/>
      <c r="LEC163" s="2872"/>
      <c r="LEF163" s="2907"/>
      <c r="LEG163" s="2907"/>
      <c r="LEH163" s="2907"/>
      <c r="LEI163" s="2907"/>
      <c r="LEJ163" s="2908"/>
      <c r="LEL163" s="2909"/>
      <c r="LEM163" s="2878"/>
      <c r="LEN163" s="2878"/>
      <c r="LEO163" s="2878"/>
      <c r="LEP163" s="2878"/>
      <c r="LEQ163" s="2877"/>
      <c r="LER163" s="2872"/>
      <c r="LES163" s="2877"/>
      <c r="LET163" s="2907"/>
      <c r="LEU163" s="2907"/>
      <c r="LEV163" s="2907"/>
      <c r="LEW163" s="2907"/>
      <c r="LEX163" s="2910"/>
      <c r="LFD163" s="2878"/>
      <c r="LFE163" s="2872"/>
      <c r="LFK163" s="2907"/>
      <c r="LFL163" s="2910"/>
      <c r="LFR163" s="2878"/>
      <c r="LFS163" s="2872"/>
      <c r="LFY163" s="2907"/>
      <c r="LFZ163" s="2910"/>
      <c r="LGF163" s="2878"/>
      <c r="LGG163" s="2910"/>
      <c r="LGM163" s="2878"/>
      <c r="LGN163" s="2910"/>
      <c r="LGT163" s="2878"/>
      <c r="LGU163" s="2870"/>
      <c r="LGV163" s="2871"/>
      <c r="LGW163" s="2870"/>
      <c r="LGX163" s="2870"/>
      <c r="LGY163" s="2872"/>
      <c r="LHB163" s="2907"/>
      <c r="LHC163" s="2907"/>
      <c r="LHD163" s="2907"/>
      <c r="LHE163" s="2907"/>
      <c r="LHF163" s="2908"/>
      <c r="LHH163" s="2909"/>
      <c r="LHI163" s="2878"/>
      <c r="LHJ163" s="2878"/>
      <c r="LHK163" s="2878"/>
      <c r="LHL163" s="2878"/>
      <c r="LHM163" s="2877"/>
      <c r="LHN163" s="2872"/>
      <c r="LHO163" s="2877"/>
      <c r="LHP163" s="2907"/>
      <c r="LHQ163" s="2907"/>
      <c r="LHR163" s="2907"/>
      <c r="LHS163" s="2907"/>
      <c r="LHT163" s="2910"/>
      <c r="LHZ163" s="2878"/>
      <c r="LIA163" s="2872"/>
      <c r="LIG163" s="2907"/>
      <c r="LIH163" s="2910"/>
      <c r="LIN163" s="2878"/>
      <c r="LIO163" s="2872"/>
      <c r="LIU163" s="2907"/>
      <c r="LIV163" s="2910"/>
      <c r="LJB163" s="2878"/>
      <c r="LJC163" s="2910"/>
      <c r="LJI163" s="2878"/>
      <c r="LJJ163" s="2910"/>
      <c r="LJP163" s="2878"/>
      <c r="LJQ163" s="2870"/>
      <c r="LJR163" s="2871"/>
      <c r="LJS163" s="2870"/>
      <c r="LJT163" s="2870"/>
      <c r="LJU163" s="2872"/>
      <c r="LJX163" s="2907"/>
      <c r="LJY163" s="2907"/>
      <c r="LJZ163" s="2907"/>
      <c r="LKA163" s="2907"/>
      <c r="LKB163" s="2908"/>
      <c r="LKD163" s="2909"/>
      <c r="LKE163" s="2878"/>
      <c r="LKF163" s="2878"/>
      <c r="LKG163" s="2878"/>
      <c r="LKH163" s="2878"/>
      <c r="LKI163" s="2877"/>
      <c r="LKJ163" s="2872"/>
      <c r="LKK163" s="2877"/>
      <c r="LKL163" s="2907"/>
      <c r="LKM163" s="2907"/>
      <c r="LKN163" s="2907"/>
      <c r="LKO163" s="2907"/>
      <c r="LKP163" s="2910"/>
      <c r="LKV163" s="2878"/>
      <c r="LKW163" s="2872"/>
      <c r="LLC163" s="2907"/>
      <c r="LLD163" s="2910"/>
      <c r="LLJ163" s="2878"/>
      <c r="LLK163" s="2872"/>
      <c r="LLQ163" s="2907"/>
      <c r="LLR163" s="2910"/>
      <c r="LLX163" s="2878"/>
      <c r="LLY163" s="2910"/>
      <c r="LME163" s="2878"/>
      <c r="LMF163" s="2910"/>
      <c r="LML163" s="2878"/>
      <c r="LMM163" s="2870"/>
      <c r="LMN163" s="2871"/>
      <c r="LMO163" s="2870"/>
      <c r="LMP163" s="2870"/>
      <c r="LMQ163" s="2872"/>
      <c r="LMT163" s="2907"/>
      <c r="LMU163" s="2907"/>
      <c r="LMV163" s="2907"/>
      <c r="LMW163" s="2907"/>
      <c r="LMX163" s="2908"/>
      <c r="LMZ163" s="2909"/>
      <c r="LNA163" s="2878"/>
      <c r="LNB163" s="2878"/>
      <c r="LNC163" s="2878"/>
      <c r="LND163" s="2878"/>
      <c r="LNE163" s="2877"/>
      <c r="LNF163" s="2872"/>
      <c r="LNG163" s="2877"/>
      <c r="LNH163" s="2907"/>
      <c r="LNI163" s="2907"/>
      <c r="LNJ163" s="2907"/>
      <c r="LNK163" s="2907"/>
      <c r="LNL163" s="2910"/>
      <c r="LNR163" s="2878"/>
      <c r="LNS163" s="2872"/>
      <c r="LNY163" s="2907"/>
      <c r="LNZ163" s="2910"/>
      <c r="LOF163" s="2878"/>
      <c r="LOG163" s="2872"/>
      <c r="LOM163" s="2907"/>
      <c r="LON163" s="2910"/>
      <c r="LOT163" s="2878"/>
      <c r="LOU163" s="2910"/>
      <c r="LPA163" s="2878"/>
      <c r="LPB163" s="2910"/>
      <c r="LPH163" s="2878"/>
      <c r="LPI163" s="2870"/>
      <c r="LPJ163" s="2871"/>
      <c r="LPK163" s="2870"/>
      <c r="LPL163" s="2870"/>
      <c r="LPM163" s="2872"/>
      <c r="LPP163" s="2907"/>
      <c r="LPQ163" s="2907"/>
      <c r="LPR163" s="2907"/>
      <c r="LPS163" s="2907"/>
      <c r="LPT163" s="2908"/>
      <c r="LPV163" s="2909"/>
      <c r="LPW163" s="2878"/>
      <c r="LPX163" s="2878"/>
      <c r="LPY163" s="2878"/>
      <c r="LPZ163" s="2878"/>
      <c r="LQA163" s="2877"/>
      <c r="LQB163" s="2872"/>
      <c r="LQC163" s="2877"/>
      <c r="LQD163" s="2907"/>
      <c r="LQE163" s="2907"/>
      <c r="LQF163" s="2907"/>
      <c r="LQG163" s="2907"/>
      <c r="LQH163" s="2910"/>
      <c r="LQN163" s="2878"/>
      <c r="LQO163" s="2872"/>
      <c r="LQU163" s="2907"/>
      <c r="LQV163" s="2910"/>
      <c r="LRB163" s="2878"/>
      <c r="LRC163" s="2872"/>
      <c r="LRI163" s="2907"/>
      <c r="LRJ163" s="2910"/>
      <c r="LRP163" s="2878"/>
      <c r="LRQ163" s="2910"/>
      <c r="LRW163" s="2878"/>
      <c r="LRX163" s="2910"/>
      <c r="LSD163" s="2878"/>
      <c r="LSE163" s="2870"/>
      <c r="LSF163" s="2871"/>
      <c r="LSG163" s="2870"/>
      <c r="LSH163" s="2870"/>
      <c r="LSI163" s="2872"/>
      <c r="LSL163" s="2907"/>
      <c r="LSM163" s="2907"/>
      <c r="LSN163" s="2907"/>
      <c r="LSO163" s="2907"/>
      <c r="LSP163" s="2908"/>
      <c r="LSR163" s="2909"/>
      <c r="LSS163" s="2878"/>
      <c r="LST163" s="2878"/>
      <c r="LSU163" s="2878"/>
      <c r="LSV163" s="2878"/>
      <c r="LSW163" s="2877"/>
      <c r="LSX163" s="2872"/>
      <c r="LSY163" s="2877"/>
      <c r="LSZ163" s="2907"/>
      <c r="LTA163" s="2907"/>
      <c r="LTB163" s="2907"/>
      <c r="LTC163" s="2907"/>
      <c r="LTD163" s="2910"/>
      <c r="LTJ163" s="2878"/>
      <c r="LTK163" s="2872"/>
      <c r="LTQ163" s="2907"/>
      <c r="LTR163" s="2910"/>
      <c r="LTX163" s="2878"/>
      <c r="LTY163" s="2872"/>
      <c r="LUE163" s="2907"/>
      <c r="LUF163" s="2910"/>
      <c r="LUL163" s="2878"/>
      <c r="LUM163" s="2910"/>
      <c r="LUS163" s="2878"/>
      <c r="LUT163" s="2910"/>
      <c r="LUZ163" s="2878"/>
      <c r="LVA163" s="2870"/>
      <c r="LVB163" s="2871"/>
      <c r="LVC163" s="2870"/>
      <c r="LVD163" s="2870"/>
      <c r="LVE163" s="2872"/>
      <c r="LVH163" s="2907"/>
      <c r="LVI163" s="2907"/>
      <c r="LVJ163" s="2907"/>
      <c r="LVK163" s="2907"/>
      <c r="LVL163" s="2908"/>
      <c r="LVN163" s="2909"/>
      <c r="LVO163" s="2878"/>
      <c r="LVP163" s="2878"/>
      <c r="LVQ163" s="2878"/>
      <c r="LVR163" s="2878"/>
      <c r="LVS163" s="2877"/>
      <c r="LVT163" s="2872"/>
      <c r="LVU163" s="2877"/>
      <c r="LVV163" s="2907"/>
      <c r="LVW163" s="2907"/>
      <c r="LVX163" s="2907"/>
      <c r="LVY163" s="2907"/>
      <c r="LVZ163" s="2910"/>
      <c r="LWF163" s="2878"/>
      <c r="LWG163" s="2872"/>
      <c r="LWM163" s="2907"/>
      <c r="LWN163" s="2910"/>
      <c r="LWT163" s="2878"/>
      <c r="LWU163" s="2872"/>
      <c r="LXA163" s="2907"/>
      <c r="LXB163" s="2910"/>
      <c r="LXH163" s="2878"/>
      <c r="LXI163" s="2910"/>
      <c r="LXO163" s="2878"/>
      <c r="LXP163" s="2910"/>
      <c r="LXV163" s="2878"/>
      <c r="LXW163" s="2870"/>
      <c r="LXX163" s="2871"/>
      <c r="LXY163" s="2870"/>
      <c r="LXZ163" s="2870"/>
      <c r="LYA163" s="2872"/>
      <c r="LYD163" s="2907"/>
      <c r="LYE163" s="2907"/>
      <c r="LYF163" s="2907"/>
      <c r="LYG163" s="2907"/>
      <c r="LYH163" s="2908"/>
      <c r="LYJ163" s="2909"/>
      <c r="LYK163" s="2878"/>
      <c r="LYL163" s="2878"/>
      <c r="LYM163" s="2878"/>
      <c r="LYN163" s="2878"/>
      <c r="LYO163" s="2877"/>
      <c r="LYP163" s="2872"/>
      <c r="LYQ163" s="2877"/>
      <c r="LYR163" s="2907"/>
      <c r="LYS163" s="2907"/>
      <c r="LYT163" s="2907"/>
      <c r="LYU163" s="2907"/>
      <c r="LYV163" s="2910"/>
      <c r="LZB163" s="2878"/>
      <c r="LZC163" s="2872"/>
      <c r="LZI163" s="2907"/>
      <c r="LZJ163" s="2910"/>
      <c r="LZP163" s="2878"/>
      <c r="LZQ163" s="2872"/>
      <c r="LZW163" s="2907"/>
      <c r="LZX163" s="2910"/>
      <c r="MAD163" s="2878"/>
      <c r="MAE163" s="2910"/>
      <c r="MAK163" s="2878"/>
      <c r="MAL163" s="2910"/>
      <c r="MAR163" s="2878"/>
      <c r="MAS163" s="2870"/>
      <c r="MAT163" s="2871"/>
      <c r="MAU163" s="2870"/>
      <c r="MAV163" s="2870"/>
      <c r="MAW163" s="2872"/>
      <c r="MAZ163" s="2907"/>
      <c r="MBA163" s="2907"/>
      <c r="MBB163" s="2907"/>
      <c r="MBC163" s="2907"/>
      <c r="MBD163" s="2908"/>
      <c r="MBF163" s="2909"/>
      <c r="MBG163" s="2878"/>
      <c r="MBH163" s="2878"/>
      <c r="MBI163" s="2878"/>
      <c r="MBJ163" s="2878"/>
      <c r="MBK163" s="2877"/>
      <c r="MBL163" s="2872"/>
      <c r="MBM163" s="2877"/>
      <c r="MBN163" s="2907"/>
      <c r="MBO163" s="2907"/>
      <c r="MBP163" s="2907"/>
      <c r="MBQ163" s="2907"/>
      <c r="MBR163" s="2910"/>
      <c r="MBX163" s="2878"/>
      <c r="MBY163" s="2872"/>
      <c r="MCE163" s="2907"/>
      <c r="MCF163" s="2910"/>
      <c r="MCL163" s="2878"/>
      <c r="MCM163" s="2872"/>
      <c r="MCS163" s="2907"/>
      <c r="MCT163" s="2910"/>
      <c r="MCZ163" s="2878"/>
      <c r="MDA163" s="2910"/>
      <c r="MDG163" s="2878"/>
      <c r="MDH163" s="2910"/>
      <c r="MDN163" s="2878"/>
      <c r="MDO163" s="2870"/>
      <c r="MDP163" s="2871"/>
      <c r="MDQ163" s="2870"/>
      <c r="MDR163" s="2870"/>
      <c r="MDS163" s="2872"/>
      <c r="MDV163" s="2907"/>
      <c r="MDW163" s="2907"/>
      <c r="MDX163" s="2907"/>
      <c r="MDY163" s="2907"/>
      <c r="MDZ163" s="2908"/>
      <c r="MEB163" s="2909"/>
      <c r="MEC163" s="2878"/>
      <c r="MED163" s="2878"/>
      <c r="MEE163" s="2878"/>
      <c r="MEF163" s="2878"/>
      <c r="MEG163" s="2877"/>
      <c r="MEH163" s="2872"/>
      <c r="MEI163" s="2877"/>
      <c r="MEJ163" s="2907"/>
      <c r="MEK163" s="2907"/>
      <c r="MEL163" s="2907"/>
      <c r="MEM163" s="2907"/>
      <c r="MEN163" s="2910"/>
      <c r="MET163" s="2878"/>
      <c r="MEU163" s="2872"/>
      <c r="MFA163" s="2907"/>
      <c r="MFB163" s="2910"/>
      <c r="MFH163" s="2878"/>
      <c r="MFI163" s="2872"/>
      <c r="MFO163" s="2907"/>
      <c r="MFP163" s="2910"/>
      <c r="MFV163" s="2878"/>
      <c r="MFW163" s="2910"/>
      <c r="MGC163" s="2878"/>
      <c r="MGD163" s="2910"/>
      <c r="MGJ163" s="2878"/>
      <c r="MGK163" s="2870"/>
      <c r="MGL163" s="2871"/>
      <c r="MGM163" s="2870"/>
      <c r="MGN163" s="2870"/>
      <c r="MGO163" s="2872"/>
      <c r="MGR163" s="2907"/>
      <c r="MGS163" s="2907"/>
      <c r="MGT163" s="2907"/>
      <c r="MGU163" s="2907"/>
      <c r="MGV163" s="2908"/>
      <c r="MGX163" s="2909"/>
      <c r="MGY163" s="2878"/>
      <c r="MGZ163" s="2878"/>
      <c r="MHA163" s="2878"/>
      <c r="MHB163" s="2878"/>
      <c r="MHC163" s="2877"/>
      <c r="MHD163" s="2872"/>
      <c r="MHE163" s="2877"/>
      <c r="MHF163" s="2907"/>
      <c r="MHG163" s="2907"/>
      <c r="MHH163" s="2907"/>
      <c r="MHI163" s="2907"/>
      <c r="MHJ163" s="2910"/>
      <c r="MHP163" s="2878"/>
      <c r="MHQ163" s="2872"/>
      <c r="MHW163" s="2907"/>
      <c r="MHX163" s="2910"/>
      <c r="MID163" s="2878"/>
      <c r="MIE163" s="2872"/>
      <c r="MIK163" s="2907"/>
      <c r="MIL163" s="2910"/>
      <c r="MIR163" s="2878"/>
      <c r="MIS163" s="2910"/>
      <c r="MIY163" s="2878"/>
      <c r="MIZ163" s="2910"/>
      <c r="MJF163" s="2878"/>
      <c r="MJG163" s="2870"/>
      <c r="MJH163" s="2871"/>
      <c r="MJI163" s="2870"/>
      <c r="MJJ163" s="2870"/>
      <c r="MJK163" s="2872"/>
      <c r="MJN163" s="2907"/>
      <c r="MJO163" s="2907"/>
      <c r="MJP163" s="2907"/>
      <c r="MJQ163" s="2907"/>
      <c r="MJR163" s="2908"/>
      <c r="MJT163" s="2909"/>
      <c r="MJU163" s="2878"/>
      <c r="MJV163" s="2878"/>
      <c r="MJW163" s="2878"/>
      <c r="MJX163" s="2878"/>
      <c r="MJY163" s="2877"/>
      <c r="MJZ163" s="2872"/>
      <c r="MKA163" s="2877"/>
      <c r="MKB163" s="2907"/>
      <c r="MKC163" s="2907"/>
      <c r="MKD163" s="2907"/>
      <c r="MKE163" s="2907"/>
      <c r="MKF163" s="2910"/>
      <c r="MKL163" s="2878"/>
      <c r="MKM163" s="2872"/>
      <c r="MKS163" s="2907"/>
      <c r="MKT163" s="2910"/>
      <c r="MKZ163" s="2878"/>
      <c r="MLA163" s="2872"/>
      <c r="MLG163" s="2907"/>
      <c r="MLH163" s="2910"/>
      <c r="MLN163" s="2878"/>
      <c r="MLO163" s="2910"/>
      <c r="MLU163" s="2878"/>
      <c r="MLV163" s="2910"/>
      <c r="MMB163" s="2878"/>
      <c r="MMC163" s="2870"/>
      <c r="MMD163" s="2871"/>
      <c r="MME163" s="2870"/>
      <c r="MMF163" s="2870"/>
      <c r="MMG163" s="2872"/>
      <c r="MMJ163" s="2907"/>
      <c r="MMK163" s="2907"/>
      <c r="MML163" s="2907"/>
      <c r="MMM163" s="2907"/>
      <c r="MMN163" s="2908"/>
      <c r="MMP163" s="2909"/>
      <c r="MMQ163" s="2878"/>
      <c r="MMR163" s="2878"/>
      <c r="MMS163" s="2878"/>
      <c r="MMT163" s="2878"/>
      <c r="MMU163" s="2877"/>
      <c r="MMV163" s="2872"/>
      <c r="MMW163" s="2877"/>
      <c r="MMX163" s="2907"/>
      <c r="MMY163" s="2907"/>
      <c r="MMZ163" s="2907"/>
      <c r="MNA163" s="2907"/>
      <c r="MNB163" s="2910"/>
      <c r="MNH163" s="2878"/>
      <c r="MNI163" s="2872"/>
      <c r="MNO163" s="2907"/>
      <c r="MNP163" s="2910"/>
      <c r="MNV163" s="2878"/>
      <c r="MNW163" s="2872"/>
      <c r="MOC163" s="2907"/>
      <c r="MOD163" s="2910"/>
      <c r="MOJ163" s="2878"/>
      <c r="MOK163" s="2910"/>
      <c r="MOQ163" s="2878"/>
      <c r="MOR163" s="2910"/>
      <c r="MOX163" s="2878"/>
      <c r="MOY163" s="2870"/>
      <c r="MOZ163" s="2871"/>
      <c r="MPA163" s="2870"/>
      <c r="MPB163" s="2870"/>
      <c r="MPC163" s="2872"/>
      <c r="MPF163" s="2907"/>
      <c r="MPG163" s="2907"/>
      <c r="MPH163" s="2907"/>
      <c r="MPI163" s="2907"/>
      <c r="MPJ163" s="2908"/>
      <c r="MPL163" s="2909"/>
      <c r="MPM163" s="2878"/>
      <c r="MPN163" s="2878"/>
      <c r="MPO163" s="2878"/>
      <c r="MPP163" s="2878"/>
      <c r="MPQ163" s="2877"/>
      <c r="MPR163" s="2872"/>
      <c r="MPS163" s="2877"/>
      <c r="MPT163" s="2907"/>
      <c r="MPU163" s="2907"/>
      <c r="MPV163" s="2907"/>
      <c r="MPW163" s="2907"/>
      <c r="MPX163" s="2910"/>
      <c r="MQD163" s="2878"/>
      <c r="MQE163" s="2872"/>
      <c r="MQK163" s="2907"/>
      <c r="MQL163" s="2910"/>
      <c r="MQR163" s="2878"/>
      <c r="MQS163" s="2872"/>
      <c r="MQY163" s="2907"/>
      <c r="MQZ163" s="2910"/>
      <c r="MRF163" s="2878"/>
      <c r="MRG163" s="2910"/>
      <c r="MRM163" s="2878"/>
      <c r="MRN163" s="2910"/>
      <c r="MRT163" s="2878"/>
      <c r="MRU163" s="2870"/>
      <c r="MRV163" s="2871"/>
      <c r="MRW163" s="2870"/>
      <c r="MRX163" s="2870"/>
      <c r="MRY163" s="2872"/>
      <c r="MSB163" s="2907"/>
      <c r="MSC163" s="2907"/>
      <c r="MSD163" s="2907"/>
      <c r="MSE163" s="2907"/>
      <c r="MSF163" s="2908"/>
      <c r="MSH163" s="2909"/>
      <c r="MSI163" s="2878"/>
      <c r="MSJ163" s="2878"/>
      <c r="MSK163" s="2878"/>
      <c r="MSL163" s="2878"/>
      <c r="MSM163" s="2877"/>
      <c r="MSN163" s="2872"/>
      <c r="MSO163" s="2877"/>
      <c r="MSP163" s="2907"/>
      <c r="MSQ163" s="2907"/>
      <c r="MSR163" s="2907"/>
      <c r="MSS163" s="2907"/>
      <c r="MST163" s="2910"/>
      <c r="MSZ163" s="2878"/>
      <c r="MTA163" s="2872"/>
      <c r="MTG163" s="2907"/>
      <c r="MTH163" s="2910"/>
      <c r="MTN163" s="2878"/>
      <c r="MTO163" s="2872"/>
      <c r="MTU163" s="2907"/>
      <c r="MTV163" s="2910"/>
      <c r="MUB163" s="2878"/>
      <c r="MUC163" s="2910"/>
      <c r="MUI163" s="2878"/>
      <c r="MUJ163" s="2910"/>
      <c r="MUP163" s="2878"/>
      <c r="MUQ163" s="2870"/>
      <c r="MUR163" s="2871"/>
      <c r="MUS163" s="2870"/>
      <c r="MUT163" s="2870"/>
      <c r="MUU163" s="2872"/>
      <c r="MUX163" s="2907"/>
      <c r="MUY163" s="2907"/>
      <c r="MUZ163" s="2907"/>
      <c r="MVA163" s="2907"/>
      <c r="MVB163" s="2908"/>
      <c r="MVD163" s="2909"/>
      <c r="MVE163" s="2878"/>
      <c r="MVF163" s="2878"/>
      <c r="MVG163" s="2878"/>
      <c r="MVH163" s="2878"/>
      <c r="MVI163" s="2877"/>
      <c r="MVJ163" s="2872"/>
      <c r="MVK163" s="2877"/>
      <c r="MVL163" s="2907"/>
      <c r="MVM163" s="2907"/>
      <c r="MVN163" s="2907"/>
      <c r="MVO163" s="2907"/>
      <c r="MVP163" s="2910"/>
      <c r="MVV163" s="2878"/>
      <c r="MVW163" s="2872"/>
      <c r="MWC163" s="2907"/>
      <c r="MWD163" s="2910"/>
      <c r="MWJ163" s="2878"/>
      <c r="MWK163" s="2872"/>
      <c r="MWQ163" s="2907"/>
      <c r="MWR163" s="2910"/>
      <c r="MWX163" s="2878"/>
      <c r="MWY163" s="2910"/>
      <c r="MXE163" s="2878"/>
      <c r="MXF163" s="2910"/>
      <c r="MXL163" s="2878"/>
      <c r="MXM163" s="2870"/>
      <c r="MXN163" s="2871"/>
      <c r="MXO163" s="2870"/>
      <c r="MXP163" s="2870"/>
      <c r="MXQ163" s="2872"/>
      <c r="MXT163" s="2907"/>
      <c r="MXU163" s="2907"/>
      <c r="MXV163" s="2907"/>
      <c r="MXW163" s="2907"/>
      <c r="MXX163" s="2908"/>
      <c r="MXZ163" s="2909"/>
      <c r="MYA163" s="2878"/>
      <c r="MYB163" s="2878"/>
      <c r="MYC163" s="2878"/>
      <c r="MYD163" s="2878"/>
      <c r="MYE163" s="2877"/>
      <c r="MYF163" s="2872"/>
      <c r="MYG163" s="2877"/>
      <c r="MYH163" s="2907"/>
      <c r="MYI163" s="2907"/>
      <c r="MYJ163" s="2907"/>
      <c r="MYK163" s="2907"/>
      <c r="MYL163" s="2910"/>
      <c r="MYR163" s="2878"/>
      <c r="MYS163" s="2872"/>
      <c r="MYY163" s="2907"/>
      <c r="MYZ163" s="2910"/>
      <c r="MZF163" s="2878"/>
      <c r="MZG163" s="2872"/>
      <c r="MZM163" s="2907"/>
      <c r="MZN163" s="2910"/>
      <c r="MZT163" s="2878"/>
      <c r="MZU163" s="2910"/>
      <c r="NAA163" s="2878"/>
      <c r="NAB163" s="2910"/>
      <c r="NAH163" s="2878"/>
      <c r="NAI163" s="2870"/>
      <c r="NAJ163" s="2871"/>
      <c r="NAK163" s="2870"/>
      <c r="NAL163" s="2870"/>
      <c r="NAM163" s="2872"/>
      <c r="NAP163" s="2907"/>
      <c r="NAQ163" s="2907"/>
      <c r="NAR163" s="2907"/>
      <c r="NAS163" s="2907"/>
      <c r="NAT163" s="2908"/>
      <c r="NAV163" s="2909"/>
      <c r="NAW163" s="2878"/>
      <c r="NAX163" s="2878"/>
      <c r="NAY163" s="2878"/>
      <c r="NAZ163" s="2878"/>
      <c r="NBA163" s="2877"/>
      <c r="NBB163" s="2872"/>
      <c r="NBC163" s="2877"/>
      <c r="NBD163" s="2907"/>
      <c r="NBE163" s="2907"/>
      <c r="NBF163" s="2907"/>
      <c r="NBG163" s="2907"/>
      <c r="NBH163" s="2910"/>
      <c r="NBN163" s="2878"/>
      <c r="NBO163" s="2872"/>
      <c r="NBU163" s="2907"/>
      <c r="NBV163" s="2910"/>
      <c r="NCB163" s="2878"/>
      <c r="NCC163" s="2872"/>
      <c r="NCI163" s="2907"/>
      <c r="NCJ163" s="2910"/>
      <c r="NCP163" s="2878"/>
      <c r="NCQ163" s="2910"/>
      <c r="NCW163" s="2878"/>
      <c r="NCX163" s="2910"/>
      <c r="NDD163" s="2878"/>
      <c r="NDE163" s="2870"/>
      <c r="NDF163" s="2871"/>
      <c r="NDG163" s="2870"/>
      <c r="NDH163" s="2870"/>
      <c r="NDI163" s="2872"/>
      <c r="NDL163" s="2907"/>
      <c r="NDM163" s="2907"/>
      <c r="NDN163" s="2907"/>
      <c r="NDO163" s="2907"/>
      <c r="NDP163" s="2908"/>
      <c r="NDR163" s="2909"/>
      <c r="NDS163" s="2878"/>
      <c r="NDT163" s="2878"/>
      <c r="NDU163" s="2878"/>
      <c r="NDV163" s="2878"/>
      <c r="NDW163" s="2877"/>
      <c r="NDX163" s="2872"/>
      <c r="NDY163" s="2877"/>
      <c r="NDZ163" s="2907"/>
      <c r="NEA163" s="2907"/>
      <c r="NEB163" s="2907"/>
      <c r="NEC163" s="2907"/>
      <c r="NED163" s="2910"/>
      <c r="NEJ163" s="2878"/>
      <c r="NEK163" s="2872"/>
      <c r="NEQ163" s="2907"/>
      <c r="NER163" s="2910"/>
      <c r="NEX163" s="2878"/>
      <c r="NEY163" s="2872"/>
      <c r="NFE163" s="2907"/>
      <c r="NFF163" s="2910"/>
      <c r="NFL163" s="2878"/>
      <c r="NFM163" s="2910"/>
      <c r="NFS163" s="2878"/>
      <c r="NFT163" s="2910"/>
      <c r="NFZ163" s="2878"/>
      <c r="NGA163" s="2870"/>
      <c r="NGB163" s="2871"/>
      <c r="NGC163" s="2870"/>
      <c r="NGD163" s="2870"/>
      <c r="NGE163" s="2872"/>
      <c r="NGH163" s="2907"/>
      <c r="NGI163" s="2907"/>
      <c r="NGJ163" s="2907"/>
      <c r="NGK163" s="2907"/>
      <c r="NGL163" s="2908"/>
      <c r="NGN163" s="2909"/>
      <c r="NGO163" s="2878"/>
      <c r="NGP163" s="2878"/>
      <c r="NGQ163" s="2878"/>
      <c r="NGR163" s="2878"/>
      <c r="NGS163" s="2877"/>
      <c r="NGT163" s="2872"/>
      <c r="NGU163" s="2877"/>
      <c r="NGV163" s="2907"/>
      <c r="NGW163" s="2907"/>
      <c r="NGX163" s="2907"/>
      <c r="NGY163" s="2907"/>
      <c r="NGZ163" s="2910"/>
      <c r="NHF163" s="2878"/>
      <c r="NHG163" s="2872"/>
      <c r="NHM163" s="2907"/>
      <c r="NHN163" s="2910"/>
      <c r="NHT163" s="2878"/>
      <c r="NHU163" s="2872"/>
      <c r="NIA163" s="2907"/>
      <c r="NIB163" s="2910"/>
      <c r="NIH163" s="2878"/>
      <c r="NII163" s="2910"/>
      <c r="NIO163" s="2878"/>
      <c r="NIP163" s="2910"/>
      <c r="NIV163" s="2878"/>
      <c r="NIW163" s="2870"/>
      <c r="NIX163" s="2871"/>
      <c r="NIY163" s="2870"/>
      <c r="NIZ163" s="2870"/>
      <c r="NJA163" s="2872"/>
      <c r="NJD163" s="2907"/>
      <c r="NJE163" s="2907"/>
      <c r="NJF163" s="2907"/>
      <c r="NJG163" s="2907"/>
      <c r="NJH163" s="2908"/>
      <c r="NJJ163" s="2909"/>
      <c r="NJK163" s="2878"/>
      <c r="NJL163" s="2878"/>
      <c r="NJM163" s="2878"/>
      <c r="NJN163" s="2878"/>
      <c r="NJO163" s="2877"/>
      <c r="NJP163" s="2872"/>
      <c r="NJQ163" s="2877"/>
      <c r="NJR163" s="2907"/>
      <c r="NJS163" s="2907"/>
      <c r="NJT163" s="2907"/>
      <c r="NJU163" s="2907"/>
      <c r="NJV163" s="2910"/>
      <c r="NKB163" s="2878"/>
      <c r="NKC163" s="2872"/>
      <c r="NKI163" s="2907"/>
      <c r="NKJ163" s="2910"/>
      <c r="NKP163" s="2878"/>
      <c r="NKQ163" s="2872"/>
      <c r="NKW163" s="2907"/>
      <c r="NKX163" s="2910"/>
      <c r="NLD163" s="2878"/>
      <c r="NLE163" s="2910"/>
      <c r="NLK163" s="2878"/>
      <c r="NLL163" s="2910"/>
      <c r="NLR163" s="2878"/>
      <c r="NLS163" s="2870"/>
      <c r="NLT163" s="2871"/>
      <c r="NLU163" s="2870"/>
      <c r="NLV163" s="2870"/>
      <c r="NLW163" s="2872"/>
      <c r="NLZ163" s="2907"/>
      <c r="NMA163" s="2907"/>
      <c r="NMB163" s="2907"/>
      <c r="NMC163" s="2907"/>
      <c r="NMD163" s="2908"/>
      <c r="NMF163" s="2909"/>
      <c r="NMG163" s="2878"/>
      <c r="NMH163" s="2878"/>
      <c r="NMI163" s="2878"/>
      <c r="NMJ163" s="2878"/>
      <c r="NMK163" s="2877"/>
      <c r="NML163" s="2872"/>
      <c r="NMM163" s="2877"/>
      <c r="NMN163" s="2907"/>
      <c r="NMO163" s="2907"/>
      <c r="NMP163" s="2907"/>
      <c r="NMQ163" s="2907"/>
      <c r="NMR163" s="2910"/>
      <c r="NMX163" s="2878"/>
      <c r="NMY163" s="2872"/>
      <c r="NNE163" s="2907"/>
      <c r="NNF163" s="2910"/>
      <c r="NNL163" s="2878"/>
      <c r="NNM163" s="2872"/>
      <c r="NNS163" s="2907"/>
      <c r="NNT163" s="2910"/>
      <c r="NNZ163" s="2878"/>
      <c r="NOA163" s="2910"/>
      <c r="NOG163" s="2878"/>
      <c r="NOH163" s="2910"/>
      <c r="NON163" s="2878"/>
      <c r="NOO163" s="2870"/>
      <c r="NOP163" s="2871"/>
      <c r="NOQ163" s="2870"/>
      <c r="NOR163" s="2870"/>
      <c r="NOS163" s="2872"/>
      <c r="NOV163" s="2907"/>
      <c r="NOW163" s="2907"/>
      <c r="NOX163" s="2907"/>
      <c r="NOY163" s="2907"/>
      <c r="NOZ163" s="2908"/>
      <c r="NPB163" s="2909"/>
      <c r="NPC163" s="2878"/>
      <c r="NPD163" s="2878"/>
      <c r="NPE163" s="2878"/>
      <c r="NPF163" s="2878"/>
      <c r="NPG163" s="2877"/>
      <c r="NPH163" s="2872"/>
      <c r="NPI163" s="2877"/>
      <c r="NPJ163" s="2907"/>
      <c r="NPK163" s="2907"/>
      <c r="NPL163" s="2907"/>
      <c r="NPM163" s="2907"/>
      <c r="NPN163" s="2910"/>
      <c r="NPT163" s="2878"/>
      <c r="NPU163" s="2872"/>
      <c r="NQA163" s="2907"/>
      <c r="NQB163" s="2910"/>
      <c r="NQH163" s="2878"/>
      <c r="NQI163" s="2872"/>
      <c r="NQO163" s="2907"/>
      <c r="NQP163" s="2910"/>
      <c r="NQV163" s="2878"/>
      <c r="NQW163" s="2910"/>
      <c r="NRC163" s="2878"/>
      <c r="NRD163" s="2910"/>
      <c r="NRJ163" s="2878"/>
      <c r="NRK163" s="2870"/>
      <c r="NRL163" s="2871"/>
      <c r="NRM163" s="2870"/>
      <c r="NRN163" s="2870"/>
      <c r="NRO163" s="2872"/>
      <c r="NRR163" s="2907"/>
      <c r="NRS163" s="2907"/>
      <c r="NRT163" s="2907"/>
      <c r="NRU163" s="2907"/>
      <c r="NRV163" s="2908"/>
      <c r="NRX163" s="2909"/>
      <c r="NRY163" s="2878"/>
      <c r="NRZ163" s="2878"/>
      <c r="NSA163" s="2878"/>
      <c r="NSB163" s="2878"/>
      <c r="NSC163" s="2877"/>
      <c r="NSD163" s="2872"/>
      <c r="NSE163" s="2877"/>
      <c r="NSF163" s="2907"/>
      <c r="NSG163" s="2907"/>
      <c r="NSH163" s="2907"/>
      <c r="NSI163" s="2907"/>
      <c r="NSJ163" s="2910"/>
      <c r="NSP163" s="2878"/>
      <c r="NSQ163" s="2872"/>
      <c r="NSW163" s="2907"/>
      <c r="NSX163" s="2910"/>
      <c r="NTD163" s="2878"/>
      <c r="NTE163" s="2872"/>
      <c r="NTK163" s="2907"/>
      <c r="NTL163" s="2910"/>
      <c r="NTR163" s="2878"/>
      <c r="NTS163" s="2910"/>
      <c r="NTY163" s="2878"/>
      <c r="NTZ163" s="2910"/>
      <c r="NUF163" s="2878"/>
      <c r="NUG163" s="2870"/>
      <c r="NUH163" s="2871"/>
      <c r="NUI163" s="2870"/>
      <c r="NUJ163" s="2870"/>
      <c r="NUK163" s="2872"/>
      <c r="NUN163" s="2907"/>
      <c r="NUO163" s="2907"/>
      <c r="NUP163" s="2907"/>
      <c r="NUQ163" s="2907"/>
      <c r="NUR163" s="2908"/>
      <c r="NUT163" s="2909"/>
      <c r="NUU163" s="2878"/>
      <c r="NUV163" s="2878"/>
      <c r="NUW163" s="2878"/>
      <c r="NUX163" s="2878"/>
      <c r="NUY163" s="2877"/>
      <c r="NUZ163" s="2872"/>
      <c r="NVA163" s="2877"/>
      <c r="NVB163" s="2907"/>
      <c r="NVC163" s="2907"/>
      <c r="NVD163" s="2907"/>
      <c r="NVE163" s="2907"/>
      <c r="NVF163" s="2910"/>
      <c r="NVL163" s="2878"/>
      <c r="NVM163" s="2872"/>
      <c r="NVS163" s="2907"/>
      <c r="NVT163" s="2910"/>
      <c r="NVZ163" s="2878"/>
      <c r="NWA163" s="2872"/>
      <c r="NWG163" s="2907"/>
      <c r="NWH163" s="2910"/>
      <c r="NWN163" s="2878"/>
      <c r="NWO163" s="2910"/>
      <c r="NWU163" s="2878"/>
      <c r="NWV163" s="2910"/>
      <c r="NXB163" s="2878"/>
      <c r="NXC163" s="2870"/>
      <c r="NXD163" s="2871"/>
      <c r="NXE163" s="2870"/>
      <c r="NXF163" s="2870"/>
      <c r="NXG163" s="2872"/>
      <c r="NXJ163" s="2907"/>
      <c r="NXK163" s="2907"/>
      <c r="NXL163" s="2907"/>
      <c r="NXM163" s="2907"/>
      <c r="NXN163" s="2908"/>
      <c r="NXP163" s="2909"/>
      <c r="NXQ163" s="2878"/>
      <c r="NXR163" s="2878"/>
      <c r="NXS163" s="2878"/>
      <c r="NXT163" s="2878"/>
      <c r="NXU163" s="2877"/>
      <c r="NXV163" s="2872"/>
      <c r="NXW163" s="2877"/>
      <c r="NXX163" s="2907"/>
      <c r="NXY163" s="2907"/>
      <c r="NXZ163" s="2907"/>
      <c r="NYA163" s="2907"/>
      <c r="NYB163" s="2910"/>
      <c r="NYH163" s="2878"/>
      <c r="NYI163" s="2872"/>
      <c r="NYO163" s="2907"/>
      <c r="NYP163" s="2910"/>
      <c r="NYV163" s="2878"/>
      <c r="NYW163" s="2872"/>
      <c r="NZC163" s="2907"/>
      <c r="NZD163" s="2910"/>
      <c r="NZJ163" s="2878"/>
      <c r="NZK163" s="2910"/>
      <c r="NZQ163" s="2878"/>
      <c r="NZR163" s="2910"/>
      <c r="NZX163" s="2878"/>
      <c r="NZY163" s="2870"/>
      <c r="NZZ163" s="2871"/>
      <c r="OAA163" s="2870"/>
      <c r="OAB163" s="2870"/>
      <c r="OAC163" s="2872"/>
      <c r="OAF163" s="2907"/>
      <c r="OAG163" s="2907"/>
      <c r="OAH163" s="2907"/>
      <c r="OAI163" s="2907"/>
      <c r="OAJ163" s="2908"/>
      <c r="OAL163" s="2909"/>
      <c r="OAM163" s="2878"/>
      <c r="OAN163" s="2878"/>
      <c r="OAO163" s="2878"/>
      <c r="OAP163" s="2878"/>
      <c r="OAQ163" s="2877"/>
      <c r="OAR163" s="2872"/>
      <c r="OAS163" s="2877"/>
      <c r="OAT163" s="2907"/>
      <c r="OAU163" s="2907"/>
      <c r="OAV163" s="2907"/>
      <c r="OAW163" s="2907"/>
      <c r="OAX163" s="2910"/>
      <c r="OBD163" s="2878"/>
      <c r="OBE163" s="2872"/>
      <c r="OBK163" s="2907"/>
      <c r="OBL163" s="2910"/>
      <c r="OBR163" s="2878"/>
      <c r="OBS163" s="2872"/>
      <c r="OBY163" s="2907"/>
      <c r="OBZ163" s="2910"/>
      <c r="OCF163" s="2878"/>
      <c r="OCG163" s="2910"/>
      <c r="OCM163" s="2878"/>
      <c r="OCN163" s="2910"/>
      <c r="OCT163" s="2878"/>
      <c r="OCU163" s="2870"/>
      <c r="OCV163" s="2871"/>
      <c r="OCW163" s="2870"/>
      <c r="OCX163" s="2870"/>
      <c r="OCY163" s="2872"/>
      <c r="ODB163" s="2907"/>
      <c r="ODC163" s="2907"/>
      <c r="ODD163" s="2907"/>
      <c r="ODE163" s="2907"/>
      <c r="ODF163" s="2908"/>
      <c r="ODH163" s="2909"/>
      <c r="ODI163" s="2878"/>
      <c r="ODJ163" s="2878"/>
      <c r="ODK163" s="2878"/>
      <c r="ODL163" s="2878"/>
      <c r="ODM163" s="2877"/>
      <c r="ODN163" s="2872"/>
      <c r="ODO163" s="2877"/>
      <c r="ODP163" s="2907"/>
      <c r="ODQ163" s="2907"/>
      <c r="ODR163" s="2907"/>
      <c r="ODS163" s="2907"/>
      <c r="ODT163" s="2910"/>
      <c r="ODZ163" s="2878"/>
      <c r="OEA163" s="2872"/>
      <c r="OEG163" s="2907"/>
      <c r="OEH163" s="2910"/>
      <c r="OEN163" s="2878"/>
      <c r="OEO163" s="2872"/>
      <c r="OEU163" s="2907"/>
      <c r="OEV163" s="2910"/>
      <c r="OFB163" s="2878"/>
      <c r="OFC163" s="2910"/>
      <c r="OFI163" s="2878"/>
      <c r="OFJ163" s="2910"/>
      <c r="OFP163" s="2878"/>
      <c r="OFQ163" s="2870"/>
      <c r="OFR163" s="2871"/>
      <c r="OFS163" s="2870"/>
      <c r="OFT163" s="2870"/>
      <c r="OFU163" s="2872"/>
      <c r="OFX163" s="2907"/>
      <c r="OFY163" s="2907"/>
      <c r="OFZ163" s="2907"/>
      <c r="OGA163" s="2907"/>
      <c r="OGB163" s="2908"/>
      <c r="OGD163" s="2909"/>
      <c r="OGE163" s="2878"/>
      <c r="OGF163" s="2878"/>
      <c r="OGG163" s="2878"/>
      <c r="OGH163" s="2878"/>
      <c r="OGI163" s="2877"/>
      <c r="OGJ163" s="2872"/>
      <c r="OGK163" s="2877"/>
      <c r="OGL163" s="2907"/>
      <c r="OGM163" s="2907"/>
      <c r="OGN163" s="2907"/>
      <c r="OGO163" s="2907"/>
      <c r="OGP163" s="2910"/>
      <c r="OGV163" s="2878"/>
      <c r="OGW163" s="2872"/>
      <c r="OHC163" s="2907"/>
      <c r="OHD163" s="2910"/>
      <c r="OHJ163" s="2878"/>
      <c r="OHK163" s="2872"/>
      <c r="OHQ163" s="2907"/>
      <c r="OHR163" s="2910"/>
      <c r="OHX163" s="2878"/>
      <c r="OHY163" s="2910"/>
      <c r="OIE163" s="2878"/>
      <c r="OIF163" s="2910"/>
      <c r="OIL163" s="2878"/>
      <c r="OIM163" s="2870"/>
      <c r="OIN163" s="2871"/>
      <c r="OIO163" s="2870"/>
      <c r="OIP163" s="2870"/>
      <c r="OIQ163" s="2872"/>
      <c r="OIT163" s="2907"/>
      <c r="OIU163" s="2907"/>
      <c r="OIV163" s="2907"/>
      <c r="OIW163" s="2907"/>
      <c r="OIX163" s="2908"/>
      <c r="OIZ163" s="2909"/>
      <c r="OJA163" s="2878"/>
      <c r="OJB163" s="2878"/>
      <c r="OJC163" s="2878"/>
      <c r="OJD163" s="2878"/>
      <c r="OJE163" s="2877"/>
      <c r="OJF163" s="2872"/>
      <c r="OJG163" s="2877"/>
      <c r="OJH163" s="2907"/>
      <c r="OJI163" s="2907"/>
      <c r="OJJ163" s="2907"/>
      <c r="OJK163" s="2907"/>
      <c r="OJL163" s="2910"/>
      <c r="OJR163" s="2878"/>
      <c r="OJS163" s="2872"/>
      <c r="OJY163" s="2907"/>
      <c r="OJZ163" s="2910"/>
      <c r="OKF163" s="2878"/>
      <c r="OKG163" s="2872"/>
      <c r="OKM163" s="2907"/>
      <c r="OKN163" s="2910"/>
      <c r="OKT163" s="2878"/>
      <c r="OKU163" s="2910"/>
      <c r="OLA163" s="2878"/>
      <c r="OLB163" s="2910"/>
      <c r="OLH163" s="2878"/>
      <c r="OLI163" s="2870"/>
      <c r="OLJ163" s="2871"/>
      <c r="OLK163" s="2870"/>
      <c r="OLL163" s="2870"/>
      <c r="OLM163" s="2872"/>
      <c r="OLP163" s="2907"/>
      <c r="OLQ163" s="2907"/>
      <c r="OLR163" s="2907"/>
      <c r="OLS163" s="2907"/>
      <c r="OLT163" s="2908"/>
      <c r="OLV163" s="2909"/>
      <c r="OLW163" s="2878"/>
      <c r="OLX163" s="2878"/>
      <c r="OLY163" s="2878"/>
      <c r="OLZ163" s="2878"/>
      <c r="OMA163" s="2877"/>
      <c r="OMB163" s="2872"/>
      <c r="OMC163" s="2877"/>
      <c r="OMD163" s="2907"/>
      <c r="OME163" s="2907"/>
      <c r="OMF163" s="2907"/>
      <c r="OMG163" s="2907"/>
      <c r="OMH163" s="2910"/>
      <c r="OMN163" s="2878"/>
      <c r="OMO163" s="2872"/>
      <c r="OMU163" s="2907"/>
      <c r="OMV163" s="2910"/>
      <c r="ONB163" s="2878"/>
      <c r="ONC163" s="2872"/>
      <c r="ONI163" s="2907"/>
      <c r="ONJ163" s="2910"/>
      <c r="ONP163" s="2878"/>
      <c r="ONQ163" s="2910"/>
      <c r="ONW163" s="2878"/>
      <c r="ONX163" s="2910"/>
      <c r="OOD163" s="2878"/>
      <c r="OOE163" s="2870"/>
      <c r="OOF163" s="2871"/>
      <c r="OOG163" s="2870"/>
      <c r="OOH163" s="2870"/>
      <c r="OOI163" s="2872"/>
      <c r="OOL163" s="2907"/>
      <c r="OOM163" s="2907"/>
      <c r="OON163" s="2907"/>
      <c r="OOO163" s="2907"/>
      <c r="OOP163" s="2908"/>
      <c r="OOR163" s="2909"/>
      <c r="OOS163" s="2878"/>
      <c r="OOT163" s="2878"/>
      <c r="OOU163" s="2878"/>
      <c r="OOV163" s="2878"/>
      <c r="OOW163" s="2877"/>
      <c r="OOX163" s="2872"/>
      <c r="OOY163" s="2877"/>
      <c r="OOZ163" s="2907"/>
      <c r="OPA163" s="2907"/>
      <c r="OPB163" s="2907"/>
      <c r="OPC163" s="2907"/>
      <c r="OPD163" s="2910"/>
      <c r="OPJ163" s="2878"/>
      <c r="OPK163" s="2872"/>
      <c r="OPQ163" s="2907"/>
      <c r="OPR163" s="2910"/>
      <c r="OPX163" s="2878"/>
      <c r="OPY163" s="2872"/>
      <c r="OQE163" s="2907"/>
      <c r="OQF163" s="2910"/>
      <c r="OQL163" s="2878"/>
      <c r="OQM163" s="2910"/>
      <c r="OQS163" s="2878"/>
      <c r="OQT163" s="2910"/>
      <c r="OQZ163" s="2878"/>
      <c r="ORA163" s="2870"/>
      <c r="ORB163" s="2871"/>
      <c r="ORC163" s="2870"/>
      <c r="ORD163" s="2870"/>
      <c r="ORE163" s="2872"/>
      <c r="ORH163" s="2907"/>
      <c r="ORI163" s="2907"/>
      <c r="ORJ163" s="2907"/>
      <c r="ORK163" s="2907"/>
      <c r="ORL163" s="2908"/>
      <c r="ORN163" s="2909"/>
      <c r="ORO163" s="2878"/>
      <c r="ORP163" s="2878"/>
      <c r="ORQ163" s="2878"/>
      <c r="ORR163" s="2878"/>
      <c r="ORS163" s="2877"/>
      <c r="ORT163" s="2872"/>
      <c r="ORU163" s="2877"/>
      <c r="ORV163" s="2907"/>
      <c r="ORW163" s="2907"/>
      <c r="ORX163" s="2907"/>
      <c r="ORY163" s="2907"/>
      <c r="ORZ163" s="2910"/>
      <c r="OSF163" s="2878"/>
      <c r="OSG163" s="2872"/>
      <c r="OSM163" s="2907"/>
      <c r="OSN163" s="2910"/>
      <c r="OST163" s="2878"/>
      <c r="OSU163" s="2872"/>
      <c r="OTA163" s="2907"/>
      <c r="OTB163" s="2910"/>
      <c r="OTH163" s="2878"/>
      <c r="OTI163" s="2910"/>
      <c r="OTO163" s="2878"/>
      <c r="OTP163" s="2910"/>
      <c r="OTV163" s="2878"/>
      <c r="OTW163" s="2870"/>
      <c r="OTX163" s="2871"/>
      <c r="OTY163" s="2870"/>
      <c r="OTZ163" s="2870"/>
      <c r="OUA163" s="2872"/>
      <c r="OUD163" s="2907"/>
      <c r="OUE163" s="2907"/>
      <c r="OUF163" s="2907"/>
      <c r="OUG163" s="2907"/>
      <c r="OUH163" s="2908"/>
      <c r="OUJ163" s="2909"/>
      <c r="OUK163" s="2878"/>
      <c r="OUL163" s="2878"/>
      <c r="OUM163" s="2878"/>
      <c r="OUN163" s="2878"/>
      <c r="OUO163" s="2877"/>
      <c r="OUP163" s="2872"/>
      <c r="OUQ163" s="2877"/>
      <c r="OUR163" s="2907"/>
      <c r="OUS163" s="2907"/>
      <c r="OUT163" s="2907"/>
      <c r="OUU163" s="2907"/>
      <c r="OUV163" s="2910"/>
      <c r="OVB163" s="2878"/>
      <c r="OVC163" s="2872"/>
      <c r="OVI163" s="2907"/>
      <c r="OVJ163" s="2910"/>
      <c r="OVP163" s="2878"/>
      <c r="OVQ163" s="2872"/>
      <c r="OVW163" s="2907"/>
      <c r="OVX163" s="2910"/>
      <c r="OWD163" s="2878"/>
      <c r="OWE163" s="2910"/>
      <c r="OWK163" s="2878"/>
      <c r="OWL163" s="2910"/>
      <c r="OWR163" s="2878"/>
      <c r="OWS163" s="2870"/>
      <c r="OWT163" s="2871"/>
      <c r="OWU163" s="2870"/>
      <c r="OWV163" s="2870"/>
      <c r="OWW163" s="2872"/>
      <c r="OWZ163" s="2907"/>
      <c r="OXA163" s="2907"/>
      <c r="OXB163" s="2907"/>
      <c r="OXC163" s="2907"/>
      <c r="OXD163" s="2908"/>
      <c r="OXF163" s="2909"/>
      <c r="OXG163" s="2878"/>
      <c r="OXH163" s="2878"/>
      <c r="OXI163" s="2878"/>
      <c r="OXJ163" s="2878"/>
      <c r="OXK163" s="2877"/>
      <c r="OXL163" s="2872"/>
      <c r="OXM163" s="2877"/>
      <c r="OXN163" s="2907"/>
      <c r="OXO163" s="2907"/>
      <c r="OXP163" s="2907"/>
      <c r="OXQ163" s="2907"/>
      <c r="OXR163" s="2910"/>
      <c r="OXX163" s="2878"/>
      <c r="OXY163" s="2872"/>
      <c r="OYE163" s="2907"/>
      <c r="OYF163" s="2910"/>
      <c r="OYL163" s="2878"/>
      <c r="OYM163" s="2872"/>
      <c r="OYS163" s="2907"/>
      <c r="OYT163" s="2910"/>
      <c r="OYZ163" s="2878"/>
      <c r="OZA163" s="2910"/>
      <c r="OZG163" s="2878"/>
      <c r="OZH163" s="2910"/>
      <c r="OZN163" s="2878"/>
      <c r="OZO163" s="2870"/>
      <c r="OZP163" s="2871"/>
      <c r="OZQ163" s="2870"/>
      <c r="OZR163" s="2870"/>
      <c r="OZS163" s="2872"/>
      <c r="OZV163" s="2907"/>
      <c r="OZW163" s="2907"/>
      <c r="OZX163" s="2907"/>
      <c r="OZY163" s="2907"/>
      <c r="OZZ163" s="2908"/>
      <c r="PAB163" s="2909"/>
      <c r="PAC163" s="2878"/>
      <c r="PAD163" s="2878"/>
      <c r="PAE163" s="2878"/>
      <c r="PAF163" s="2878"/>
      <c r="PAG163" s="2877"/>
      <c r="PAH163" s="2872"/>
      <c r="PAI163" s="2877"/>
      <c r="PAJ163" s="2907"/>
      <c r="PAK163" s="2907"/>
      <c r="PAL163" s="2907"/>
      <c r="PAM163" s="2907"/>
      <c r="PAN163" s="2910"/>
      <c r="PAT163" s="2878"/>
      <c r="PAU163" s="2872"/>
      <c r="PBA163" s="2907"/>
      <c r="PBB163" s="2910"/>
      <c r="PBH163" s="2878"/>
      <c r="PBI163" s="2872"/>
      <c r="PBO163" s="2907"/>
      <c r="PBP163" s="2910"/>
      <c r="PBV163" s="2878"/>
      <c r="PBW163" s="2910"/>
      <c r="PCC163" s="2878"/>
      <c r="PCD163" s="2910"/>
      <c r="PCJ163" s="2878"/>
      <c r="PCK163" s="2870"/>
      <c r="PCL163" s="2871"/>
      <c r="PCM163" s="2870"/>
      <c r="PCN163" s="2870"/>
      <c r="PCO163" s="2872"/>
      <c r="PCR163" s="2907"/>
      <c r="PCS163" s="2907"/>
      <c r="PCT163" s="2907"/>
      <c r="PCU163" s="2907"/>
      <c r="PCV163" s="2908"/>
      <c r="PCX163" s="2909"/>
      <c r="PCY163" s="2878"/>
      <c r="PCZ163" s="2878"/>
      <c r="PDA163" s="2878"/>
      <c r="PDB163" s="2878"/>
      <c r="PDC163" s="2877"/>
      <c r="PDD163" s="2872"/>
      <c r="PDE163" s="2877"/>
      <c r="PDF163" s="2907"/>
      <c r="PDG163" s="2907"/>
      <c r="PDH163" s="2907"/>
      <c r="PDI163" s="2907"/>
      <c r="PDJ163" s="2910"/>
      <c r="PDP163" s="2878"/>
      <c r="PDQ163" s="2872"/>
      <c r="PDW163" s="2907"/>
      <c r="PDX163" s="2910"/>
      <c r="PED163" s="2878"/>
      <c r="PEE163" s="2872"/>
      <c r="PEK163" s="2907"/>
      <c r="PEL163" s="2910"/>
      <c r="PER163" s="2878"/>
      <c r="PES163" s="2910"/>
      <c r="PEY163" s="2878"/>
      <c r="PEZ163" s="2910"/>
      <c r="PFF163" s="2878"/>
      <c r="PFG163" s="2870"/>
      <c r="PFH163" s="2871"/>
      <c r="PFI163" s="2870"/>
      <c r="PFJ163" s="2870"/>
      <c r="PFK163" s="2872"/>
      <c r="PFN163" s="2907"/>
      <c r="PFO163" s="2907"/>
      <c r="PFP163" s="2907"/>
      <c r="PFQ163" s="2907"/>
      <c r="PFR163" s="2908"/>
      <c r="PFT163" s="2909"/>
      <c r="PFU163" s="2878"/>
      <c r="PFV163" s="2878"/>
      <c r="PFW163" s="2878"/>
      <c r="PFX163" s="2878"/>
      <c r="PFY163" s="2877"/>
      <c r="PFZ163" s="2872"/>
      <c r="PGA163" s="2877"/>
      <c r="PGB163" s="2907"/>
      <c r="PGC163" s="2907"/>
      <c r="PGD163" s="2907"/>
      <c r="PGE163" s="2907"/>
      <c r="PGF163" s="2910"/>
      <c r="PGL163" s="2878"/>
      <c r="PGM163" s="2872"/>
      <c r="PGS163" s="2907"/>
      <c r="PGT163" s="2910"/>
      <c r="PGZ163" s="2878"/>
      <c r="PHA163" s="2872"/>
      <c r="PHG163" s="2907"/>
      <c r="PHH163" s="2910"/>
      <c r="PHN163" s="2878"/>
      <c r="PHO163" s="2910"/>
      <c r="PHU163" s="2878"/>
      <c r="PHV163" s="2910"/>
      <c r="PIB163" s="2878"/>
      <c r="PIC163" s="2870"/>
      <c r="PID163" s="2871"/>
      <c r="PIE163" s="2870"/>
      <c r="PIF163" s="2870"/>
      <c r="PIG163" s="2872"/>
      <c r="PIJ163" s="2907"/>
      <c r="PIK163" s="2907"/>
      <c r="PIL163" s="2907"/>
      <c r="PIM163" s="2907"/>
      <c r="PIN163" s="2908"/>
      <c r="PIP163" s="2909"/>
      <c r="PIQ163" s="2878"/>
      <c r="PIR163" s="2878"/>
      <c r="PIS163" s="2878"/>
      <c r="PIT163" s="2878"/>
      <c r="PIU163" s="2877"/>
      <c r="PIV163" s="2872"/>
      <c r="PIW163" s="2877"/>
      <c r="PIX163" s="2907"/>
      <c r="PIY163" s="2907"/>
      <c r="PIZ163" s="2907"/>
      <c r="PJA163" s="2907"/>
      <c r="PJB163" s="2910"/>
      <c r="PJH163" s="2878"/>
      <c r="PJI163" s="2872"/>
      <c r="PJO163" s="2907"/>
      <c r="PJP163" s="2910"/>
      <c r="PJV163" s="2878"/>
      <c r="PJW163" s="2872"/>
      <c r="PKC163" s="2907"/>
      <c r="PKD163" s="2910"/>
      <c r="PKJ163" s="2878"/>
      <c r="PKK163" s="2910"/>
      <c r="PKQ163" s="2878"/>
      <c r="PKR163" s="2910"/>
      <c r="PKX163" s="2878"/>
      <c r="PKY163" s="2870"/>
      <c r="PKZ163" s="2871"/>
      <c r="PLA163" s="2870"/>
      <c r="PLB163" s="2870"/>
      <c r="PLC163" s="2872"/>
      <c r="PLF163" s="2907"/>
      <c r="PLG163" s="2907"/>
      <c r="PLH163" s="2907"/>
      <c r="PLI163" s="2907"/>
      <c r="PLJ163" s="2908"/>
      <c r="PLL163" s="2909"/>
      <c r="PLM163" s="2878"/>
      <c r="PLN163" s="2878"/>
      <c r="PLO163" s="2878"/>
      <c r="PLP163" s="2878"/>
      <c r="PLQ163" s="2877"/>
      <c r="PLR163" s="2872"/>
      <c r="PLS163" s="2877"/>
      <c r="PLT163" s="2907"/>
      <c r="PLU163" s="2907"/>
      <c r="PLV163" s="2907"/>
      <c r="PLW163" s="2907"/>
      <c r="PLX163" s="2910"/>
      <c r="PMD163" s="2878"/>
      <c r="PME163" s="2872"/>
      <c r="PMK163" s="2907"/>
      <c r="PML163" s="2910"/>
      <c r="PMR163" s="2878"/>
      <c r="PMS163" s="2872"/>
      <c r="PMY163" s="2907"/>
      <c r="PMZ163" s="2910"/>
      <c r="PNF163" s="2878"/>
      <c r="PNG163" s="2910"/>
      <c r="PNM163" s="2878"/>
      <c r="PNN163" s="2910"/>
      <c r="PNT163" s="2878"/>
      <c r="PNU163" s="2870"/>
      <c r="PNV163" s="2871"/>
      <c r="PNW163" s="2870"/>
      <c r="PNX163" s="2870"/>
      <c r="PNY163" s="2872"/>
      <c r="POB163" s="2907"/>
      <c r="POC163" s="2907"/>
      <c r="POD163" s="2907"/>
      <c r="POE163" s="2907"/>
      <c r="POF163" s="2908"/>
      <c r="POH163" s="2909"/>
      <c r="POI163" s="2878"/>
      <c r="POJ163" s="2878"/>
      <c r="POK163" s="2878"/>
      <c r="POL163" s="2878"/>
      <c r="POM163" s="2877"/>
      <c r="PON163" s="2872"/>
      <c r="POO163" s="2877"/>
      <c r="POP163" s="2907"/>
      <c r="POQ163" s="2907"/>
      <c r="POR163" s="2907"/>
      <c r="POS163" s="2907"/>
      <c r="POT163" s="2910"/>
      <c r="POZ163" s="2878"/>
      <c r="PPA163" s="2872"/>
      <c r="PPG163" s="2907"/>
      <c r="PPH163" s="2910"/>
      <c r="PPN163" s="2878"/>
      <c r="PPO163" s="2872"/>
      <c r="PPU163" s="2907"/>
      <c r="PPV163" s="2910"/>
      <c r="PQB163" s="2878"/>
      <c r="PQC163" s="2910"/>
      <c r="PQI163" s="2878"/>
      <c r="PQJ163" s="2910"/>
      <c r="PQP163" s="2878"/>
      <c r="PQQ163" s="2870"/>
      <c r="PQR163" s="2871"/>
      <c r="PQS163" s="2870"/>
      <c r="PQT163" s="2870"/>
      <c r="PQU163" s="2872"/>
      <c r="PQX163" s="2907"/>
      <c r="PQY163" s="2907"/>
      <c r="PQZ163" s="2907"/>
      <c r="PRA163" s="2907"/>
      <c r="PRB163" s="2908"/>
      <c r="PRD163" s="2909"/>
      <c r="PRE163" s="2878"/>
      <c r="PRF163" s="2878"/>
      <c r="PRG163" s="2878"/>
      <c r="PRH163" s="2878"/>
      <c r="PRI163" s="2877"/>
      <c r="PRJ163" s="2872"/>
      <c r="PRK163" s="2877"/>
      <c r="PRL163" s="2907"/>
      <c r="PRM163" s="2907"/>
      <c r="PRN163" s="2907"/>
      <c r="PRO163" s="2907"/>
      <c r="PRP163" s="2910"/>
      <c r="PRV163" s="2878"/>
      <c r="PRW163" s="2872"/>
      <c r="PSC163" s="2907"/>
      <c r="PSD163" s="2910"/>
      <c r="PSJ163" s="2878"/>
      <c r="PSK163" s="2872"/>
      <c r="PSQ163" s="2907"/>
      <c r="PSR163" s="2910"/>
      <c r="PSX163" s="2878"/>
      <c r="PSY163" s="2910"/>
      <c r="PTE163" s="2878"/>
      <c r="PTF163" s="2910"/>
      <c r="PTL163" s="2878"/>
      <c r="PTM163" s="2870"/>
      <c r="PTN163" s="2871"/>
      <c r="PTO163" s="2870"/>
      <c r="PTP163" s="2870"/>
      <c r="PTQ163" s="2872"/>
      <c r="PTT163" s="2907"/>
      <c r="PTU163" s="2907"/>
      <c r="PTV163" s="2907"/>
      <c r="PTW163" s="2907"/>
      <c r="PTX163" s="2908"/>
      <c r="PTZ163" s="2909"/>
      <c r="PUA163" s="2878"/>
      <c r="PUB163" s="2878"/>
      <c r="PUC163" s="2878"/>
      <c r="PUD163" s="2878"/>
      <c r="PUE163" s="2877"/>
      <c r="PUF163" s="2872"/>
      <c r="PUG163" s="2877"/>
      <c r="PUH163" s="2907"/>
      <c r="PUI163" s="2907"/>
      <c r="PUJ163" s="2907"/>
      <c r="PUK163" s="2907"/>
      <c r="PUL163" s="2910"/>
      <c r="PUR163" s="2878"/>
      <c r="PUS163" s="2872"/>
      <c r="PUY163" s="2907"/>
      <c r="PUZ163" s="2910"/>
      <c r="PVF163" s="2878"/>
      <c r="PVG163" s="2872"/>
      <c r="PVM163" s="2907"/>
      <c r="PVN163" s="2910"/>
      <c r="PVT163" s="2878"/>
      <c r="PVU163" s="2910"/>
      <c r="PWA163" s="2878"/>
      <c r="PWB163" s="2910"/>
      <c r="PWH163" s="2878"/>
      <c r="PWI163" s="2870"/>
      <c r="PWJ163" s="2871"/>
      <c r="PWK163" s="2870"/>
      <c r="PWL163" s="2870"/>
      <c r="PWM163" s="2872"/>
      <c r="PWP163" s="2907"/>
      <c r="PWQ163" s="2907"/>
      <c r="PWR163" s="2907"/>
      <c r="PWS163" s="2907"/>
      <c r="PWT163" s="2908"/>
      <c r="PWV163" s="2909"/>
      <c r="PWW163" s="2878"/>
      <c r="PWX163" s="2878"/>
      <c r="PWY163" s="2878"/>
      <c r="PWZ163" s="2878"/>
      <c r="PXA163" s="2877"/>
      <c r="PXB163" s="2872"/>
      <c r="PXC163" s="2877"/>
      <c r="PXD163" s="2907"/>
      <c r="PXE163" s="2907"/>
      <c r="PXF163" s="2907"/>
      <c r="PXG163" s="2907"/>
      <c r="PXH163" s="2910"/>
      <c r="PXN163" s="2878"/>
      <c r="PXO163" s="2872"/>
      <c r="PXU163" s="2907"/>
      <c r="PXV163" s="2910"/>
      <c r="PYB163" s="2878"/>
      <c r="PYC163" s="2872"/>
      <c r="PYI163" s="2907"/>
      <c r="PYJ163" s="2910"/>
      <c r="PYP163" s="2878"/>
      <c r="PYQ163" s="2910"/>
      <c r="PYW163" s="2878"/>
      <c r="PYX163" s="2910"/>
      <c r="PZD163" s="2878"/>
      <c r="PZE163" s="2870"/>
      <c r="PZF163" s="2871"/>
      <c r="PZG163" s="2870"/>
      <c r="PZH163" s="2870"/>
      <c r="PZI163" s="2872"/>
      <c r="PZL163" s="2907"/>
      <c r="PZM163" s="2907"/>
      <c r="PZN163" s="2907"/>
      <c r="PZO163" s="2907"/>
      <c r="PZP163" s="2908"/>
      <c r="PZR163" s="2909"/>
      <c r="PZS163" s="2878"/>
      <c r="PZT163" s="2878"/>
      <c r="PZU163" s="2878"/>
      <c r="PZV163" s="2878"/>
      <c r="PZW163" s="2877"/>
      <c r="PZX163" s="2872"/>
      <c r="PZY163" s="2877"/>
      <c r="PZZ163" s="2907"/>
      <c r="QAA163" s="2907"/>
      <c r="QAB163" s="2907"/>
      <c r="QAC163" s="2907"/>
      <c r="QAD163" s="2910"/>
      <c r="QAJ163" s="2878"/>
      <c r="QAK163" s="2872"/>
      <c r="QAQ163" s="2907"/>
      <c r="QAR163" s="2910"/>
      <c r="QAX163" s="2878"/>
      <c r="QAY163" s="2872"/>
      <c r="QBE163" s="2907"/>
      <c r="QBF163" s="2910"/>
      <c r="QBL163" s="2878"/>
      <c r="QBM163" s="2910"/>
      <c r="QBS163" s="2878"/>
      <c r="QBT163" s="2910"/>
      <c r="QBZ163" s="2878"/>
      <c r="QCA163" s="2870"/>
      <c r="QCB163" s="2871"/>
      <c r="QCC163" s="2870"/>
      <c r="QCD163" s="2870"/>
      <c r="QCE163" s="2872"/>
      <c r="QCH163" s="2907"/>
      <c r="QCI163" s="2907"/>
      <c r="QCJ163" s="2907"/>
      <c r="QCK163" s="2907"/>
      <c r="QCL163" s="2908"/>
      <c r="QCN163" s="2909"/>
      <c r="QCO163" s="2878"/>
      <c r="QCP163" s="2878"/>
      <c r="QCQ163" s="2878"/>
      <c r="QCR163" s="2878"/>
      <c r="QCS163" s="2877"/>
      <c r="QCT163" s="2872"/>
      <c r="QCU163" s="2877"/>
      <c r="QCV163" s="2907"/>
      <c r="QCW163" s="2907"/>
      <c r="QCX163" s="2907"/>
      <c r="QCY163" s="2907"/>
      <c r="QCZ163" s="2910"/>
      <c r="QDF163" s="2878"/>
      <c r="QDG163" s="2872"/>
      <c r="QDM163" s="2907"/>
      <c r="QDN163" s="2910"/>
      <c r="QDT163" s="2878"/>
      <c r="QDU163" s="2872"/>
      <c r="QEA163" s="2907"/>
      <c r="QEB163" s="2910"/>
      <c r="QEH163" s="2878"/>
      <c r="QEI163" s="2910"/>
      <c r="QEO163" s="2878"/>
      <c r="QEP163" s="2910"/>
      <c r="QEV163" s="2878"/>
      <c r="QEW163" s="2870"/>
      <c r="QEX163" s="2871"/>
      <c r="QEY163" s="2870"/>
      <c r="QEZ163" s="2870"/>
      <c r="QFA163" s="2872"/>
      <c r="QFD163" s="2907"/>
      <c r="QFE163" s="2907"/>
      <c r="QFF163" s="2907"/>
      <c r="QFG163" s="2907"/>
      <c r="QFH163" s="2908"/>
      <c r="QFJ163" s="2909"/>
      <c r="QFK163" s="2878"/>
      <c r="QFL163" s="2878"/>
      <c r="QFM163" s="2878"/>
      <c r="QFN163" s="2878"/>
      <c r="QFO163" s="2877"/>
      <c r="QFP163" s="2872"/>
      <c r="QFQ163" s="2877"/>
      <c r="QFR163" s="2907"/>
      <c r="QFS163" s="2907"/>
      <c r="QFT163" s="2907"/>
      <c r="QFU163" s="2907"/>
      <c r="QFV163" s="2910"/>
      <c r="QGB163" s="2878"/>
      <c r="QGC163" s="2872"/>
      <c r="QGI163" s="2907"/>
      <c r="QGJ163" s="2910"/>
      <c r="QGP163" s="2878"/>
      <c r="QGQ163" s="2872"/>
      <c r="QGW163" s="2907"/>
      <c r="QGX163" s="2910"/>
      <c r="QHD163" s="2878"/>
      <c r="QHE163" s="2910"/>
      <c r="QHK163" s="2878"/>
      <c r="QHL163" s="2910"/>
      <c r="QHR163" s="2878"/>
      <c r="QHS163" s="2870"/>
      <c r="QHT163" s="2871"/>
      <c r="QHU163" s="2870"/>
      <c r="QHV163" s="2870"/>
      <c r="QHW163" s="2872"/>
      <c r="QHZ163" s="2907"/>
      <c r="QIA163" s="2907"/>
      <c r="QIB163" s="2907"/>
      <c r="QIC163" s="2907"/>
      <c r="QID163" s="2908"/>
      <c r="QIF163" s="2909"/>
      <c r="QIG163" s="2878"/>
      <c r="QIH163" s="2878"/>
      <c r="QII163" s="2878"/>
      <c r="QIJ163" s="2878"/>
      <c r="QIK163" s="2877"/>
      <c r="QIL163" s="2872"/>
      <c r="QIM163" s="2877"/>
      <c r="QIN163" s="2907"/>
      <c r="QIO163" s="2907"/>
      <c r="QIP163" s="2907"/>
      <c r="QIQ163" s="2907"/>
      <c r="QIR163" s="2910"/>
      <c r="QIX163" s="2878"/>
      <c r="QIY163" s="2872"/>
      <c r="QJE163" s="2907"/>
      <c r="QJF163" s="2910"/>
      <c r="QJL163" s="2878"/>
      <c r="QJM163" s="2872"/>
      <c r="QJS163" s="2907"/>
      <c r="QJT163" s="2910"/>
      <c r="QJZ163" s="2878"/>
      <c r="QKA163" s="2910"/>
      <c r="QKG163" s="2878"/>
      <c r="QKH163" s="2910"/>
      <c r="QKN163" s="2878"/>
      <c r="QKO163" s="2870"/>
      <c r="QKP163" s="2871"/>
      <c r="QKQ163" s="2870"/>
      <c r="QKR163" s="2870"/>
      <c r="QKS163" s="2872"/>
      <c r="QKV163" s="2907"/>
      <c r="QKW163" s="2907"/>
      <c r="QKX163" s="2907"/>
      <c r="QKY163" s="2907"/>
      <c r="QKZ163" s="2908"/>
      <c r="QLB163" s="2909"/>
      <c r="QLC163" s="2878"/>
      <c r="QLD163" s="2878"/>
      <c r="QLE163" s="2878"/>
      <c r="QLF163" s="2878"/>
      <c r="QLG163" s="2877"/>
      <c r="QLH163" s="2872"/>
      <c r="QLI163" s="2877"/>
      <c r="QLJ163" s="2907"/>
      <c r="QLK163" s="2907"/>
      <c r="QLL163" s="2907"/>
      <c r="QLM163" s="2907"/>
      <c r="QLN163" s="2910"/>
      <c r="QLT163" s="2878"/>
      <c r="QLU163" s="2872"/>
      <c r="QMA163" s="2907"/>
      <c r="QMB163" s="2910"/>
      <c r="QMH163" s="2878"/>
      <c r="QMI163" s="2872"/>
      <c r="QMO163" s="2907"/>
      <c r="QMP163" s="2910"/>
      <c r="QMV163" s="2878"/>
      <c r="QMW163" s="2910"/>
      <c r="QNC163" s="2878"/>
      <c r="QND163" s="2910"/>
      <c r="QNJ163" s="2878"/>
      <c r="QNK163" s="2870"/>
      <c r="QNL163" s="2871"/>
      <c r="QNM163" s="2870"/>
      <c r="QNN163" s="2870"/>
      <c r="QNO163" s="2872"/>
      <c r="QNR163" s="2907"/>
      <c r="QNS163" s="2907"/>
      <c r="QNT163" s="2907"/>
      <c r="QNU163" s="2907"/>
      <c r="QNV163" s="2908"/>
      <c r="QNX163" s="2909"/>
      <c r="QNY163" s="2878"/>
      <c r="QNZ163" s="2878"/>
      <c r="QOA163" s="2878"/>
      <c r="QOB163" s="2878"/>
      <c r="QOC163" s="2877"/>
      <c r="QOD163" s="2872"/>
      <c r="QOE163" s="2877"/>
      <c r="QOF163" s="2907"/>
      <c r="QOG163" s="2907"/>
      <c r="QOH163" s="2907"/>
      <c r="QOI163" s="2907"/>
      <c r="QOJ163" s="2910"/>
      <c r="QOP163" s="2878"/>
      <c r="QOQ163" s="2872"/>
      <c r="QOW163" s="2907"/>
      <c r="QOX163" s="2910"/>
      <c r="QPD163" s="2878"/>
      <c r="QPE163" s="2872"/>
      <c r="QPK163" s="2907"/>
      <c r="QPL163" s="2910"/>
      <c r="QPR163" s="2878"/>
      <c r="QPS163" s="2910"/>
      <c r="QPY163" s="2878"/>
      <c r="QPZ163" s="2910"/>
      <c r="QQF163" s="2878"/>
      <c r="QQG163" s="2870"/>
      <c r="QQH163" s="2871"/>
      <c r="QQI163" s="2870"/>
      <c r="QQJ163" s="2870"/>
      <c r="QQK163" s="2872"/>
      <c r="QQN163" s="2907"/>
      <c r="QQO163" s="2907"/>
      <c r="QQP163" s="2907"/>
      <c r="QQQ163" s="2907"/>
      <c r="QQR163" s="2908"/>
      <c r="QQT163" s="2909"/>
      <c r="QQU163" s="2878"/>
      <c r="QQV163" s="2878"/>
      <c r="QQW163" s="2878"/>
      <c r="QQX163" s="2878"/>
      <c r="QQY163" s="2877"/>
      <c r="QQZ163" s="2872"/>
      <c r="QRA163" s="2877"/>
      <c r="QRB163" s="2907"/>
      <c r="QRC163" s="2907"/>
      <c r="QRD163" s="2907"/>
      <c r="QRE163" s="2907"/>
      <c r="QRF163" s="2910"/>
      <c r="QRL163" s="2878"/>
      <c r="QRM163" s="2872"/>
      <c r="QRS163" s="2907"/>
      <c r="QRT163" s="2910"/>
      <c r="QRZ163" s="2878"/>
      <c r="QSA163" s="2872"/>
      <c r="QSG163" s="2907"/>
      <c r="QSH163" s="2910"/>
      <c r="QSN163" s="2878"/>
      <c r="QSO163" s="2910"/>
      <c r="QSU163" s="2878"/>
      <c r="QSV163" s="2910"/>
      <c r="QTB163" s="2878"/>
      <c r="QTC163" s="2870"/>
      <c r="QTD163" s="2871"/>
      <c r="QTE163" s="2870"/>
      <c r="QTF163" s="2870"/>
      <c r="QTG163" s="2872"/>
      <c r="QTJ163" s="2907"/>
      <c r="QTK163" s="2907"/>
      <c r="QTL163" s="2907"/>
      <c r="QTM163" s="2907"/>
      <c r="QTN163" s="2908"/>
      <c r="QTP163" s="2909"/>
      <c r="QTQ163" s="2878"/>
      <c r="QTR163" s="2878"/>
      <c r="QTS163" s="2878"/>
      <c r="QTT163" s="2878"/>
      <c r="QTU163" s="2877"/>
      <c r="QTV163" s="2872"/>
      <c r="QTW163" s="2877"/>
      <c r="QTX163" s="2907"/>
      <c r="QTY163" s="2907"/>
      <c r="QTZ163" s="2907"/>
      <c r="QUA163" s="2907"/>
      <c r="QUB163" s="2910"/>
      <c r="QUH163" s="2878"/>
      <c r="QUI163" s="2872"/>
      <c r="QUO163" s="2907"/>
      <c r="QUP163" s="2910"/>
      <c r="QUV163" s="2878"/>
      <c r="QUW163" s="2872"/>
      <c r="QVC163" s="2907"/>
      <c r="QVD163" s="2910"/>
      <c r="QVJ163" s="2878"/>
      <c r="QVK163" s="2910"/>
      <c r="QVQ163" s="2878"/>
      <c r="QVR163" s="2910"/>
      <c r="QVX163" s="2878"/>
      <c r="QVY163" s="2870"/>
      <c r="QVZ163" s="2871"/>
      <c r="QWA163" s="2870"/>
      <c r="QWB163" s="2870"/>
      <c r="QWC163" s="2872"/>
      <c r="QWF163" s="2907"/>
      <c r="QWG163" s="2907"/>
      <c r="QWH163" s="2907"/>
      <c r="QWI163" s="2907"/>
      <c r="QWJ163" s="2908"/>
      <c r="QWL163" s="2909"/>
      <c r="QWM163" s="2878"/>
      <c r="QWN163" s="2878"/>
      <c r="QWO163" s="2878"/>
      <c r="QWP163" s="2878"/>
      <c r="QWQ163" s="2877"/>
      <c r="QWR163" s="2872"/>
      <c r="QWS163" s="2877"/>
      <c r="QWT163" s="2907"/>
      <c r="QWU163" s="2907"/>
      <c r="QWV163" s="2907"/>
      <c r="QWW163" s="2907"/>
      <c r="QWX163" s="2910"/>
      <c r="QXD163" s="2878"/>
      <c r="QXE163" s="2872"/>
      <c r="QXK163" s="2907"/>
      <c r="QXL163" s="2910"/>
      <c r="QXR163" s="2878"/>
      <c r="QXS163" s="2872"/>
      <c r="QXY163" s="2907"/>
      <c r="QXZ163" s="2910"/>
      <c r="QYF163" s="2878"/>
      <c r="QYG163" s="2910"/>
      <c r="QYM163" s="2878"/>
      <c r="QYN163" s="2910"/>
      <c r="QYT163" s="2878"/>
      <c r="QYU163" s="2870"/>
      <c r="QYV163" s="2871"/>
      <c r="QYW163" s="2870"/>
      <c r="QYX163" s="2870"/>
      <c r="QYY163" s="2872"/>
      <c r="QZB163" s="2907"/>
      <c r="QZC163" s="2907"/>
      <c r="QZD163" s="2907"/>
      <c r="QZE163" s="2907"/>
      <c r="QZF163" s="2908"/>
      <c r="QZH163" s="2909"/>
      <c r="QZI163" s="2878"/>
      <c r="QZJ163" s="2878"/>
      <c r="QZK163" s="2878"/>
      <c r="QZL163" s="2878"/>
      <c r="QZM163" s="2877"/>
      <c r="QZN163" s="2872"/>
      <c r="QZO163" s="2877"/>
      <c r="QZP163" s="2907"/>
      <c r="QZQ163" s="2907"/>
      <c r="QZR163" s="2907"/>
      <c r="QZS163" s="2907"/>
      <c r="QZT163" s="2910"/>
      <c r="QZZ163" s="2878"/>
      <c r="RAA163" s="2872"/>
      <c r="RAG163" s="2907"/>
      <c r="RAH163" s="2910"/>
      <c r="RAN163" s="2878"/>
      <c r="RAO163" s="2872"/>
      <c r="RAU163" s="2907"/>
      <c r="RAV163" s="2910"/>
      <c r="RBB163" s="2878"/>
      <c r="RBC163" s="2910"/>
      <c r="RBI163" s="2878"/>
      <c r="RBJ163" s="2910"/>
      <c r="RBP163" s="2878"/>
      <c r="RBQ163" s="2870"/>
      <c r="RBR163" s="2871"/>
      <c r="RBS163" s="2870"/>
      <c r="RBT163" s="2870"/>
      <c r="RBU163" s="2872"/>
      <c r="RBX163" s="2907"/>
      <c r="RBY163" s="2907"/>
      <c r="RBZ163" s="2907"/>
      <c r="RCA163" s="2907"/>
      <c r="RCB163" s="2908"/>
      <c r="RCD163" s="2909"/>
      <c r="RCE163" s="2878"/>
      <c r="RCF163" s="2878"/>
      <c r="RCG163" s="2878"/>
      <c r="RCH163" s="2878"/>
      <c r="RCI163" s="2877"/>
      <c r="RCJ163" s="2872"/>
      <c r="RCK163" s="2877"/>
      <c r="RCL163" s="2907"/>
      <c r="RCM163" s="2907"/>
      <c r="RCN163" s="2907"/>
      <c r="RCO163" s="2907"/>
      <c r="RCP163" s="2910"/>
      <c r="RCV163" s="2878"/>
      <c r="RCW163" s="2872"/>
      <c r="RDC163" s="2907"/>
      <c r="RDD163" s="2910"/>
      <c r="RDJ163" s="2878"/>
      <c r="RDK163" s="2872"/>
      <c r="RDQ163" s="2907"/>
      <c r="RDR163" s="2910"/>
      <c r="RDX163" s="2878"/>
      <c r="RDY163" s="2910"/>
      <c r="REE163" s="2878"/>
      <c r="REF163" s="2910"/>
      <c r="REL163" s="2878"/>
      <c r="REM163" s="2870"/>
      <c r="REN163" s="2871"/>
      <c r="REO163" s="2870"/>
      <c r="REP163" s="2870"/>
      <c r="REQ163" s="2872"/>
      <c r="RET163" s="2907"/>
      <c r="REU163" s="2907"/>
      <c r="REV163" s="2907"/>
      <c r="REW163" s="2907"/>
      <c r="REX163" s="2908"/>
      <c r="REZ163" s="2909"/>
      <c r="RFA163" s="2878"/>
      <c r="RFB163" s="2878"/>
      <c r="RFC163" s="2878"/>
      <c r="RFD163" s="2878"/>
      <c r="RFE163" s="2877"/>
      <c r="RFF163" s="2872"/>
      <c r="RFG163" s="2877"/>
      <c r="RFH163" s="2907"/>
      <c r="RFI163" s="2907"/>
      <c r="RFJ163" s="2907"/>
      <c r="RFK163" s="2907"/>
      <c r="RFL163" s="2910"/>
      <c r="RFR163" s="2878"/>
      <c r="RFS163" s="2872"/>
      <c r="RFY163" s="2907"/>
      <c r="RFZ163" s="2910"/>
      <c r="RGF163" s="2878"/>
      <c r="RGG163" s="2872"/>
      <c r="RGM163" s="2907"/>
      <c r="RGN163" s="2910"/>
      <c r="RGT163" s="2878"/>
      <c r="RGU163" s="2910"/>
      <c r="RHA163" s="2878"/>
      <c r="RHB163" s="2910"/>
      <c r="RHH163" s="2878"/>
      <c r="RHI163" s="2870"/>
      <c r="RHJ163" s="2871"/>
      <c r="RHK163" s="2870"/>
      <c r="RHL163" s="2870"/>
      <c r="RHM163" s="2872"/>
      <c r="RHP163" s="2907"/>
      <c r="RHQ163" s="2907"/>
      <c r="RHR163" s="2907"/>
      <c r="RHS163" s="2907"/>
      <c r="RHT163" s="2908"/>
      <c r="RHV163" s="2909"/>
      <c r="RHW163" s="2878"/>
      <c r="RHX163" s="2878"/>
      <c r="RHY163" s="2878"/>
      <c r="RHZ163" s="2878"/>
      <c r="RIA163" s="2877"/>
      <c r="RIB163" s="2872"/>
      <c r="RIC163" s="2877"/>
      <c r="RID163" s="2907"/>
      <c r="RIE163" s="2907"/>
      <c r="RIF163" s="2907"/>
      <c r="RIG163" s="2907"/>
      <c r="RIH163" s="2910"/>
      <c r="RIN163" s="2878"/>
      <c r="RIO163" s="2872"/>
      <c r="RIU163" s="2907"/>
      <c r="RIV163" s="2910"/>
      <c r="RJB163" s="2878"/>
      <c r="RJC163" s="2872"/>
      <c r="RJI163" s="2907"/>
      <c r="RJJ163" s="2910"/>
      <c r="RJP163" s="2878"/>
      <c r="RJQ163" s="2910"/>
      <c r="RJW163" s="2878"/>
      <c r="RJX163" s="2910"/>
      <c r="RKD163" s="2878"/>
      <c r="RKE163" s="2870"/>
      <c r="RKF163" s="2871"/>
      <c r="RKG163" s="2870"/>
      <c r="RKH163" s="2870"/>
      <c r="RKI163" s="2872"/>
      <c r="RKL163" s="2907"/>
      <c r="RKM163" s="2907"/>
      <c r="RKN163" s="2907"/>
      <c r="RKO163" s="2907"/>
      <c r="RKP163" s="2908"/>
      <c r="RKR163" s="2909"/>
      <c r="RKS163" s="2878"/>
      <c r="RKT163" s="2878"/>
      <c r="RKU163" s="2878"/>
      <c r="RKV163" s="2878"/>
      <c r="RKW163" s="2877"/>
      <c r="RKX163" s="2872"/>
      <c r="RKY163" s="2877"/>
      <c r="RKZ163" s="2907"/>
      <c r="RLA163" s="2907"/>
      <c r="RLB163" s="2907"/>
      <c r="RLC163" s="2907"/>
      <c r="RLD163" s="2910"/>
      <c r="RLJ163" s="2878"/>
      <c r="RLK163" s="2872"/>
      <c r="RLQ163" s="2907"/>
      <c r="RLR163" s="2910"/>
      <c r="RLX163" s="2878"/>
      <c r="RLY163" s="2872"/>
      <c r="RME163" s="2907"/>
      <c r="RMF163" s="2910"/>
      <c r="RML163" s="2878"/>
      <c r="RMM163" s="2910"/>
      <c r="RMS163" s="2878"/>
      <c r="RMT163" s="2910"/>
      <c r="RMZ163" s="2878"/>
      <c r="RNA163" s="2870"/>
      <c r="RNB163" s="2871"/>
      <c r="RNC163" s="2870"/>
      <c r="RND163" s="2870"/>
      <c r="RNE163" s="2872"/>
      <c r="RNH163" s="2907"/>
      <c r="RNI163" s="2907"/>
      <c r="RNJ163" s="2907"/>
      <c r="RNK163" s="2907"/>
      <c r="RNL163" s="2908"/>
      <c r="RNN163" s="2909"/>
      <c r="RNO163" s="2878"/>
      <c r="RNP163" s="2878"/>
      <c r="RNQ163" s="2878"/>
      <c r="RNR163" s="2878"/>
      <c r="RNS163" s="2877"/>
      <c r="RNT163" s="2872"/>
      <c r="RNU163" s="2877"/>
      <c r="RNV163" s="2907"/>
      <c r="RNW163" s="2907"/>
      <c r="RNX163" s="2907"/>
      <c r="RNY163" s="2907"/>
      <c r="RNZ163" s="2910"/>
      <c r="ROF163" s="2878"/>
      <c r="ROG163" s="2872"/>
      <c r="ROM163" s="2907"/>
      <c r="RON163" s="2910"/>
      <c r="ROT163" s="2878"/>
      <c r="ROU163" s="2872"/>
      <c r="RPA163" s="2907"/>
      <c r="RPB163" s="2910"/>
      <c r="RPH163" s="2878"/>
      <c r="RPI163" s="2910"/>
      <c r="RPO163" s="2878"/>
      <c r="RPP163" s="2910"/>
      <c r="RPV163" s="2878"/>
      <c r="RPW163" s="2870"/>
      <c r="RPX163" s="2871"/>
      <c r="RPY163" s="2870"/>
      <c r="RPZ163" s="2870"/>
      <c r="RQA163" s="2872"/>
      <c r="RQD163" s="2907"/>
      <c r="RQE163" s="2907"/>
      <c r="RQF163" s="2907"/>
      <c r="RQG163" s="2907"/>
      <c r="RQH163" s="2908"/>
      <c r="RQJ163" s="2909"/>
      <c r="RQK163" s="2878"/>
      <c r="RQL163" s="2878"/>
      <c r="RQM163" s="2878"/>
      <c r="RQN163" s="2878"/>
      <c r="RQO163" s="2877"/>
      <c r="RQP163" s="2872"/>
      <c r="RQQ163" s="2877"/>
      <c r="RQR163" s="2907"/>
      <c r="RQS163" s="2907"/>
      <c r="RQT163" s="2907"/>
      <c r="RQU163" s="2907"/>
      <c r="RQV163" s="2910"/>
      <c r="RRB163" s="2878"/>
      <c r="RRC163" s="2872"/>
      <c r="RRI163" s="2907"/>
      <c r="RRJ163" s="2910"/>
      <c r="RRP163" s="2878"/>
      <c r="RRQ163" s="2872"/>
      <c r="RRW163" s="2907"/>
      <c r="RRX163" s="2910"/>
      <c r="RSD163" s="2878"/>
      <c r="RSE163" s="2910"/>
      <c r="RSK163" s="2878"/>
      <c r="RSL163" s="2910"/>
      <c r="RSR163" s="2878"/>
      <c r="RSS163" s="2870"/>
      <c r="RST163" s="2871"/>
      <c r="RSU163" s="2870"/>
      <c r="RSV163" s="2870"/>
      <c r="RSW163" s="2872"/>
      <c r="RSZ163" s="2907"/>
      <c r="RTA163" s="2907"/>
      <c r="RTB163" s="2907"/>
      <c r="RTC163" s="2907"/>
      <c r="RTD163" s="2908"/>
      <c r="RTF163" s="2909"/>
      <c r="RTG163" s="2878"/>
      <c r="RTH163" s="2878"/>
      <c r="RTI163" s="2878"/>
      <c r="RTJ163" s="2878"/>
      <c r="RTK163" s="2877"/>
      <c r="RTL163" s="2872"/>
      <c r="RTM163" s="2877"/>
      <c r="RTN163" s="2907"/>
      <c r="RTO163" s="2907"/>
      <c r="RTP163" s="2907"/>
      <c r="RTQ163" s="2907"/>
      <c r="RTR163" s="2910"/>
      <c r="RTX163" s="2878"/>
      <c r="RTY163" s="2872"/>
      <c r="RUE163" s="2907"/>
      <c r="RUF163" s="2910"/>
      <c r="RUL163" s="2878"/>
      <c r="RUM163" s="2872"/>
      <c r="RUS163" s="2907"/>
      <c r="RUT163" s="2910"/>
      <c r="RUZ163" s="2878"/>
      <c r="RVA163" s="2910"/>
      <c r="RVG163" s="2878"/>
      <c r="RVH163" s="2910"/>
      <c r="RVN163" s="2878"/>
      <c r="RVO163" s="2870"/>
      <c r="RVP163" s="2871"/>
      <c r="RVQ163" s="2870"/>
      <c r="RVR163" s="2870"/>
      <c r="RVS163" s="2872"/>
      <c r="RVV163" s="2907"/>
      <c r="RVW163" s="2907"/>
      <c r="RVX163" s="2907"/>
      <c r="RVY163" s="2907"/>
      <c r="RVZ163" s="2908"/>
      <c r="RWB163" s="2909"/>
      <c r="RWC163" s="2878"/>
      <c r="RWD163" s="2878"/>
      <c r="RWE163" s="2878"/>
      <c r="RWF163" s="2878"/>
      <c r="RWG163" s="2877"/>
      <c r="RWH163" s="2872"/>
      <c r="RWI163" s="2877"/>
      <c r="RWJ163" s="2907"/>
      <c r="RWK163" s="2907"/>
      <c r="RWL163" s="2907"/>
      <c r="RWM163" s="2907"/>
      <c r="RWN163" s="2910"/>
      <c r="RWT163" s="2878"/>
      <c r="RWU163" s="2872"/>
      <c r="RXA163" s="2907"/>
      <c r="RXB163" s="2910"/>
      <c r="RXH163" s="2878"/>
      <c r="RXI163" s="2872"/>
      <c r="RXO163" s="2907"/>
      <c r="RXP163" s="2910"/>
      <c r="RXV163" s="2878"/>
      <c r="RXW163" s="2910"/>
      <c r="RYC163" s="2878"/>
      <c r="RYD163" s="2910"/>
      <c r="RYJ163" s="2878"/>
      <c r="RYK163" s="2870"/>
      <c r="RYL163" s="2871"/>
      <c r="RYM163" s="2870"/>
      <c r="RYN163" s="2870"/>
      <c r="RYO163" s="2872"/>
      <c r="RYR163" s="2907"/>
      <c r="RYS163" s="2907"/>
      <c r="RYT163" s="2907"/>
      <c r="RYU163" s="2907"/>
      <c r="RYV163" s="2908"/>
      <c r="RYX163" s="2909"/>
      <c r="RYY163" s="2878"/>
      <c r="RYZ163" s="2878"/>
      <c r="RZA163" s="2878"/>
      <c r="RZB163" s="2878"/>
      <c r="RZC163" s="2877"/>
      <c r="RZD163" s="2872"/>
      <c r="RZE163" s="2877"/>
      <c r="RZF163" s="2907"/>
      <c r="RZG163" s="2907"/>
      <c r="RZH163" s="2907"/>
      <c r="RZI163" s="2907"/>
      <c r="RZJ163" s="2910"/>
      <c r="RZP163" s="2878"/>
      <c r="RZQ163" s="2872"/>
      <c r="RZW163" s="2907"/>
      <c r="RZX163" s="2910"/>
      <c r="SAD163" s="2878"/>
      <c r="SAE163" s="2872"/>
      <c r="SAK163" s="2907"/>
      <c r="SAL163" s="2910"/>
      <c r="SAR163" s="2878"/>
      <c r="SAS163" s="2910"/>
      <c r="SAY163" s="2878"/>
      <c r="SAZ163" s="2910"/>
      <c r="SBF163" s="2878"/>
      <c r="SBG163" s="2870"/>
      <c r="SBH163" s="2871"/>
      <c r="SBI163" s="2870"/>
      <c r="SBJ163" s="2870"/>
      <c r="SBK163" s="2872"/>
      <c r="SBN163" s="2907"/>
      <c r="SBO163" s="2907"/>
      <c r="SBP163" s="2907"/>
      <c r="SBQ163" s="2907"/>
      <c r="SBR163" s="2908"/>
      <c r="SBT163" s="2909"/>
      <c r="SBU163" s="2878"/>
      <c r="SBV163" s="2878"/>
      <c r="SBW163" s="2878"/>
      <c r="SBX163" s="2878"/>
      <c r="SBY163" s="2877"/>
      <c r="SBZ163" s="2872"/>
      <c r="SCA163" s="2877"/>
      <c r="SCB163" s="2907"/>
      <c r="SCC163" s="2907"/>
      <c r="SCD163" s="2907"/>
      <c r="SCE163" s="2907"/>
      <c r="SCF163" s="2910"/>
      <c r="SCL163" s="2878"/>
      <c r="SCM163" s="2872"/>
      <c r="SCS163" s="2907"/>
      <c r="SCT163" s="2910"/>
      <c r="SCZ163" s="2878"/>
      <c r="SDA163" s="2872"/>
      <c r="SDG163" s="2907"/>
      <c r="SDH163" s="2910"/>
      <c r="SDN163" s="2878"/>
      <c r="SDO163" s="2910"/>
      <c r="SDU163" s="2878"/>
      <c r="SDV163" s="2910"/>
      <c r="SEB163" s="2878"/>
      <c r="SEC163" s="2870"/>
      <c r="SED163" s="2871"/>
      <c r="SEE163" s="2870"/>
      <c r="SEF163" s="2870"/>
      <c r="SEG163" s="2872"/>
      <c r="SEJ163" s="2907"/>
      <c r="SEK163" s="2907"/>
      <c r="SEL163" s="2907"/>
      <c r="SEM163" s="2907"/>
      <c r="SEN163" s="2908"/>
      <c r="SEP163" s="2909"/>
      <c r="SEQ163" s="2878"/>
      <c r="SER163" s="2878"/>
      <c r="SES163" s="2878"/>
      <c r="SET163" s="2878"/>
      <c r="SEU163" s="2877"/>
      <c r="SEV163" s="2872"/>
      <c r="SEW163" s="2877"/>
      <c r="SEX163" s="2907"/>
      <c r="SEY163" s="2907"/>
      <c r="SEZ163" s="2907"/>
      <c r="SFA163" s="2907"/>
      <c r="SFB163" s="2910"/>
      <c r="SFH163" s="2878"/>
      <c r="SFI163" s="2872"/>
      <c r="SFO163" s="2907"/>
      <c r="SFP163" s="2910"/>
      <c r="SFV163" s="2878"/>
      <c r="SFW163" s="2872"/>
      <c r="SGC163" s="2907"/>
      <c r="SGD163" s="2910"/>
      <c r="SGJ163" s="2878"/>
      <c r="SGK163" s="2910"/>
      <c r="SGQ163" s="2878"/>
      <c r="SGR163" s="2910"/>
      <c r="SGX163" s="2878"/>
      <c r="SGY163" s="2870"/>
      <c r="SGZ163" s="2871"/>
      <c r="SHA163" s="2870"/>
      <c r="SHB163" s="2870"/>
      <c r="SHC163" s="2872"/>
      <c r="SHF163" s="2907"/>
      <c r="SHG163" s="2907"/>
      <c r="SHH163" s="2907"/>
      <c r="SHI163" s="2907"/>
      <c r="SHJ163" s="2908"/>
      <c r="SHL163" s="2909"/>
      <c r="SHM163" s="2878"/>
      <c r="SHN163" s="2878"/>
      <c r="SHO163" s="2878"/>
      <c r="SHP163" s="2878"/>
      <c r="SHQ163" s="2877"/>
      <c r="SHR163" s="2872"/>
      <c r="SHS163" s="2877"/>
      <c r="SHT163" s="2907"/>
      <c r="SHU163" s="2907"/>
      <c r="SHV163" s="2907"/>
      <c r="SHW163" s="2907"/>
      <c r="SHX163" s="2910"/>
      <c r="SID163" s="2878"/>
      <c r="SIE163" s="2872"/>
      <c r="SIK163" s="2907"/>
      <c r="SIL163" s="2910"/>
      <c r="SIR163" s="2878"/>
      <c r="SIS163" s="2872"/>
      <c r="SIY163" s="2907"/>
      <c r="SIZ163" s="2910"/>
      <c r="SJF163" s="2878"/>
      <c r="SJG163" s="2910"/>
      <c r="SJM163" s="2878"/>
      <c r="SJN163" s="2910"/>
      <c r="SJT163" s="2878"/>
      <c r="SJU163" s="2870"/>
      <c r="SJV163" s="2871"/>
      <c r="SJW163" s="2870"/>
      <c r="SJX163" s="2870"/>
      <c r="SJY163" s="2872"/>
      <c r="SKB163" s="2907"/>
      <c r="SKC163" s="2907"/>
      <c r="SKD163" s="2907"/>
      <c r="SKE163" s="2907"/>
      <c r="SKF163" s="2908"/>
      <c r="SKH163" s="2909"/>
      <c r="SKI163" s="2878"/>
      <c r="SKJ163" s="2878"/>
      <c r="SKK163" s="2878"/>
      <c r="SKL163" s="2878"/>
      <c r="SKM163" s="2877"/>
      <c r="SKN163" s="2872"/>
      <c r="SKO163" s="2877"/>
      <c r="SKP163" s="2907"/>
      <c r="SKQ163" s="2907"/>
      <c r="SKR163" s="2907"/>
      <c r="SKS163" s="2907"/>
      <c r="SKT163" s="2910"/>
      <c r="SKZ163" s="2878"/>
      <c r="SLA163" s="2872"/>
      <c r="SLG163" s="2907"/>
      <c r="SLH163" s="2910"/>
      <c r="SLN163" s="2878"/>
      <c r="SLO163" s="2872"/>
      <c r="SLU163" s="2907"/>
      <c r="SLV163" s="2910"/>
      <c r="SMB163" s="2878"/>
      <c r="SMC163" s="2910"/>
      <c r="SMI163" s="2878"/>
      <c r="SMJ163" s="2910"/>
      <c r="SMP163" s="2878"/>
      <c r="SMQ163" s="2870"/>
      <c r="SMR163" s="2871"/>
      <c r="SMS163" s="2870"/>
      <c r="SMT163" s="2870"/>
      <c r="SMU163" s="2872"/>
      <c r="SMX163" s="2907"/>
      <c r="SMY163" s="2907"/>
      <c r="SMZ163" s="2907"/>
      <c r="SNA163" s="2907"/>
      <c r="SNB163" s="2908"/>
      <c r="SND163" s="2909"/>
      <c r="SNE163" s="2878"/>
      <c r="SNF163" s="2878"/>
      <c r="SNG163" s="2878"/>
      <c r="SNH163" s="2878"/>
      <c r="SNI163" s="2877"/>
      <c r="SNJ163" s="2872"/>
      <c r="SNK163" s="2877"/>
      <c r="SNL163" s="2907"/>
      <c r="SNM163" s="2907"/>
      <c r="SNN163" s="2907"/>
      <c r="SNO163" s="2907"/>
      <c r="SNP163" s="2910"/>
      <c r="SNV163" s="2878"/>
      <c r="SNW163" s="2872"/>
      <c r="SOC163" s="2907"/>
      <c r="SOD163" s="2910"/>
      <c r="SOJ163" s="2878"/>
      <c r="SOK163" s="2872"/>
      <c r="SOQ163" s="2907"/>
      <c r="SOR163" s="2910"/>
      <c r="SOX163" s="2878"/>
      <c r="SOY163" s="2910"/>
      <c r="SPE163" s="2878"/>
      <c r="SPF163" s="2910"/>
      <c r="SPL163" s="2878"/>
      <c r="SPM163" s="2870"/>
      <c r="SPN163" s="2871"/>
      <c r="SPO163" s="2870"/>
      <c r="SPP163" s="2870"/>
      <c r="SPQ163" s="2872"/>
      <c r="SPT163" s="2907"/>
      <c r="SPU163" s="2907"/>
      <c r="SPV163" s="2907"/>
      <c r="SPW163" s="2907"/>
      <c r="SPX163" s="2908"/>
      <c r="SPZ163" s="2909"/>
      <c r="SQA163" s="2878"/>
      <c r="SQB163" s="2878"/>
      <c r="SQC163" s="2878"/>
      <c r="SQD163" s="2878"/>
      <c r="SQE163" s="2877"/>
      <c r="SQF163" s="2872"/>
      <c r="SQG163" s="2877"/>
      <c r="SQH163" s="2907"/>
      <c r="SQI163" s="2907"/>
      <c r="SQJ163" s="2907"/>
      <c r="SQK163" s="2907"/>
      <c r="SQL163" s="2910"/>
      <c r="SQR163" s="2878"/>
      <c r="SQS163" s="2872"/>
      <c r="SQY163" s="2907"/>
      <c r="SQZ163" s="2910"/>
      <c r="SRF163" s="2878"/>
      <c r="SRG163" s="2872"/>
      <c r="SRM163" s="2907"/>
      <c r="SRN163" s="2910"/>
      <c r="SRT163" s="2878"/>
      <c r="SRU163" s="2910"/>
      <c r="SSA163" s="2878"/>
      <c r="SSB163" s="2910"/>
      <c r="SSH163" s="2878"/>
      <c r="SSI163" s="2870"/>
      <c r="SSJ163" s="2871"/>
      <c r="SSK163" s="2870"/>
      <c r="SSL163" s="2870"/>
      <c r="SSM163" s="2872"/>
      <c r="SSP163" s="2907"/>
      <c r="SSQ163" s="2907"/>
      <c r="SSR163" s="2907"/>
      <c r="SSS163" s="2907"/>
      <c r="SST163" s="2908"/>
      <c r="SSV163" s="2909"/>
      <c r="SSW163" s="2878"/>
      <c r="SSX163" s="2878"/>
      <c r="SSY163" s="2878"/>
      <c r="SSZ163" s="2878"/>
      <c r="STA163" s="2877"/>
      <c r="STB163" s="2872"/>
      <c r="STC163" s="2877"/>
      <c r="STD163" s="2907"/>
      <c r="STE163" s="2907"/>
      <c r="STF163" s="2907"/>
      <c r="STG163" s="2907"/>
      <c r="STH163" s="2910"/>
      <c r="STN163" s="2878"/>
      <c r="STO163" s="2872"/>
      <c r="STU163" s="2907"/>
      <c r="STV163" s="2910"/>
      <c r="SUB163" s="2878"/>
      <c r="SUC163" s="2872"/>
      <c r="SUI163" s="2907"/>
      <c r="SUJ163" s="2910"/>
      <c r="SUP163" s="2878"/>
      <c r="SUQ163" s="2910"/>
      <c r="SUW163" s="2878"/>
      <c r="SUX163" s="2910"/>
      <c r="SVD163" s="2878"/>
      <c r="SVE163" s="2870"/>
      <c r="SVF163" s="2871"/>
      <c r="SVG163" s="2870"/>
      <c r="SVH163" s="2870"/>
      <c r="SVI163" s="2872"/>
      <c r="SVL163" s="2907"/>
      <c r="SVM163" s="2907"/>
      <c r="SVN163" s="2907"/>
      <c r="SVO163" s="2907"/>
      <c r="SVP163" s="2908"/>
      <c r="SVR163" s="2909"/>
      <c r="SVS163" s="2878"/>
      <c r="SVT163" s="2878"/>
      <c r="SVU163" s="2878"/>
      <c r="SVV163" s="2878"/>
      <c r="SVW163" s="2877"/>
      <c r="SVX163" s="2872"/>
      <c r="SVY163" s="2877"/>
      <c r="SVZ163" s="2907"/>
      <c r="SWA163" s="2907"/>
      <c r="SWB163" s="2907"/>
      <c r="SWC163" s="2907"/>
      <c r="SWD163" s="2910"/>
      <c r="SWJ163" s="2878"/>
      <c r="SWK163" s="2872"/>
      <c r="SWQ163" s="2907"/>
      <c r="SWR163" s="2910"/>
      <c r="SWX163" s="2878"/>
      <c r="SWY163" s="2872"/>
      <c r="SXE163" s="2907"/>
      <c r="SXF163" s="2910"/>
      <c r="SXL163" s="2878"/>
      <c r="SXM163" s="2910"/>
      <c r="SXS163" s="2878"/>
      <c r="SXT163" s="2910"/>
      <c r="SXZ163" s="2878"/>
      <c r="SYA163" s="2870"/>
      <c r="SYB163" s="2871"/>
      <c r="SYC163" s="2870"/>
      <c r="SYD163" s="2870"/>
      <c r="SYE163" s="2872"/>
      <c r="SYH163" s="2907"/>
      <c r="SYI163" s="2907"/>
      <c r="SYJ163" s="2907"/>
      <c r="SYK163" s="2907"/>
      <c r="SYL163" s="2908"/>
      <c r="SYN163" s="2909"/>
      <c r="SYO163" s="2878"/>
      <c r="SYP163" s="2878"/>
      <c r="SYQ163" s="2878"/>
      <c r="SYR163" s="2878"/>
      <c r="SYS163" s="2877"/>
      <c r="SYT163" s="2872"/>
      <c r="SYU163" s="2877"/>
      <c r="SYV163" s="2907"/>
      <c r="SYW163" s="2907"/>
      <c r="SYX163" s="2907"/>
      <c r="SYY163" s="2907"/>
      <c r="SYZ163" s="2910"/>
      <c r="SZF163" s="2878"/>
      <c r="SZG163" s="2872"/>
      <c r="SZM163" s="2907"/>
      <c r="SZN163" s="2910"/>
      <c r="SZT163" s="2878"/>
      <c r="SZU163" s="2872"/>
      <c r="TAA163" s="2907"/>
      <c r="TAB163" s="2910"/>
      <c r="TAH163" s="2878"/>
      <c r="TAI163" s="2910"/>
      <c r="TAO163" s="2878"/>
      <c r="TAP163" s="2910"/>
      <c r="TAV163" s="2878"/>
      <c r="TAW163" s="2870"/>
      <c r="TAX163" s="2871"/>
      <c r="TAY163" s="2870"/>
      <c r="TAZ163" s="2870"/>
      <c r="TBA163" s="2872"/>
      <c r="TBD163" s="2907"/>
      <c r="TBE163" s="2907"/>
      <c r="TBF163" s="2907"/>
      <c r="TBG163" s="2907"/>
      <c r="TBH163" s="2908"/>
      <c r="TBJ163" s="2909"/>
      <c r="TBK163" s="2878"/>
      <c r="TBL163" s="2878"/>
      <c r="TBM163" s="2878"/>
      <c r="TBN163" s="2878"/>
      <c r="TBO163" s="2877"/>
      <c r="TBP163" s="2872"/>
      <c r="TBQ163" s="2877"/>
      <c r="TBR163" s="2907"/>
      <c r="TBS163" s="2907"/>
      <c r="TBT163" s="2907"/>
      <c r="TBU163" s="2907"/>
      <c r="TBV163" s="2910"/>
      <c r="TCB163" s="2878"/>
      <c r="TCC163" s="2872"/>
      <c r="TCI163" s="2907"/>
      <c r="TCJ163" s="2910"/>
      <c r="TCP163" s="2878"/>
      <c r="TCQ163" s="2872"/>
      <c r="TCW163" s="2907"/>
      <c r="TCX163" s="2910"/>
      <c r="TDD163" s="2878"/>
      <c r="TDE163" s="2910"/>
      <c r="TDK163" s="2878"/>
      <c r="TDL163" s="2910"/>
      <c r="TDR163" s="2878"/>
      <c r="TDS163" s="2870"/>
      <c r="TDT163" s="2871"/>
      <c r="TDU163" s="2870"/>
      <c r="TDV163" s="2870"/>
      <c r="TDW163" s="2872"/>
      <c r="TDZ163" s="2907"/>
      <c r="TEA163" s="2907"/>
      <c r="TEB163" s="2907"/>
      <c r="TEC163" s="2907"/>
      <c r="TED163" s="2908"/>
      <c r="TEF163" s="2909"/>
      <c r="TEG163" s="2878"/>
      <c r="TEH163" s="2878"/>
      <c r="TEI163" s="2878"/>
      <c r="TEJ163" s="2878"/>
      <c r="TEK163" s="2877"/>
      <c r="TEL163" s="2872"/>
      <c r="TEM163" s="2877"/>
      <c r="TEN163" s="2907"/>
      <c r="TEO163" s="2907"/>
      <c r="TEP163" s="2907"/>
      <c r="TEQ163" s="2907"/>
      <c r="TER163" s="2910"/>
      <c r="TEX163" s="2878"/>
      <c r="TEY163" s="2872"/>
      <c r="TFE163" s="2907"/>
      <c r="TFF163" s="2910"/>
      <c r="TFL163" s="2878"/>
      <c r="TFM163" s="2872"/>
      <c r="TFS163" s="2907"/>
      <c r="TFT163" s="2910"/>
      <c r="TFZ163" s="2878"/>
      <c r="TGA163" s="2910"/>
      <c r="TGG163" s="2878"/>
      <c r="TGH163" s="2910"/>
      <c r="TGN163" s="2878"/>
      <c r="TGO163" s="2870"/>
      <c r="TGP163" s="2871"/>
      <c r="TGQ163" s="2870"/>
      <c r="TGR163" s="2870"/>
      <c r="TGS163" s="2872"/>
      <c r="TGV163" s="2907"/>
      <c r="TGW163" s="2907"/>
      <c r="TGX163" s="2907"/>
      <c r="TGY163" s="2907"/>
      <c r="TGZ163" s="2908"/>
      <c r="THB163" s="2909"/>
      <c r="THC163" s="2878"/>
      <c r="THD163" s="2878"/>
      <c r="THE163" s="2878"/>
      <c r="THF163" s="2878"/>
      <c r="THG163" s="2877"/>
      <c r="THH163" s="2872"/>
      <c r="THI163" s="2877"/>
      <c r="THJ163" s="2907"/>
      <c r="THK163" s="2907"/>
      <c r="THL163" s="2907"/>
      <c r="THM163" s="2907"/>
      <c r="THN163" s="2910"/>
      <c r="THT163" s="2878"/>
      <c r="THU163" s="2872"/>
      <c r="TIA163" s="2907"/>
      <c r="TIB163" s="2910"/>
      <c r="TIH163" s="2878"/>
      <c r="TII163" s="2872"/>
      <c r="TIO163" s="2907"/>
      <c r="TIP163" s="2910"/>
      <c r="TIV163" s="2878"/>
      <c r="TIW163" s="2910"/>
      <c r="TJC163" s="2878"/>
      <c r="TJD163" s="2910"/>
      <c r="TJJ163" s="2878"/>
      <c r="TJK163" s="2870"/>
      <c r="TJL163" s="2871"/>
      <c r="TJM163" s="2870"/>
      <c r="TJN163" s="2870"/>
      <c r="TJO163" s="2872"/>
      <c r="TJR163" s="2907"/>
      <c r="TJS163" s="2907"/>
      <c r="TJT163" s="2907"/>
      <c r="TJU163" s="2907"/>
      <c r="TJV163" s="2908"/>
      <c r="TJX163" s="2909"/>
      <c r="TJY163" s="2878"/>
      <c r="TJZ163" s="2878"/>
      <c r="TKA163" s="2878"/>
      <c r="TKB163" s="2878"/>
      <c r="TKC163" s="2877"/>
      <c r="TKD163" s="2872"/>
      <c r="TKE163" s="2877"/>
      <c r="TKF163" s="2907"/>
      <c r="TKG163" s="2907"/>
      <c r="TKH163" s="2907"/>
      <c r="TKI163" s="2907"/>
      <c r="TKJ163" s="2910"/>
      <c r="TKP163" s="2878"/>
      <c r="TKQ163" s="2872"/>
      <c r="TKW163" s="2907"/>
      <c r="TKX163" s="2910"/>
      <c r="TLD163" s="2878"/>
      <c r="TLE163" s="2872"/>
      <c r="TLK163" s="2907"/>
      <c r="TLL163" s="2910"/>
      <c r="TLR163" s="2878"/>
      <c r="TLS163" s="2910"/>
      <c r="TLY163" s="2878"/>
      <c r="TLZ163" s="2910"/>
      <c r="TMF163" s="2878"/>
      <c r="TMG163" s="2870"/>
      <c r="TMH163" s="2871"/>
      <c r="TMI163" s="2870"/>
      <c r="TMJ163" s="2870"/>
      <c r="TMK163" s="2872"/>
      <c r="TMN163" s="2907"/>
      <c r="TMO163" s="2907"/>
      <c r="TMP163" s="2907"/>
      <c r="TMQ163" s="2907"/>
      <c r="TMR163" s="2908"/>
      <c r="TMT163" s="2909"/>
      <c r="TMU163" s="2878"/>
      <c r="TMV163" s="2878"/>
      <c r="TMW163" s="2878"/>
      <c r="TMX163" s="2878"/>
      <c r="TMY163" s="2877"/>
      <c r="TMZ163" s="2872"/>
      <c r="TNA163" s="2877"/>
      <c r="TNB163" s="2907"/>
      <c r="TNC163" s="2907"/>
      <c r="TND163" s="2907"/>
      <c r="TNE163" s="2907"/>
      <c r="TNF163" s="2910"/>
      <c r="TNL163" s="2878"/>
      <c r="TNM163" s="2872"/>
      <c r="TNS163" s="2907"/>
      <c r="TNT163" s="2910"/>
      <c r="TNZ163" s="2878"/>
      <c r="TOA163" s="2872"/>
      <c r="TOG163" s="2907"/>
      <c r="TOH163" s="2910"/>
      <c r="TON163" s="2878"/>
      <c r="TOO163" s="2910"/>
      <c r="TOU163" s="2878"/>
      <c r="TOV163" s="2910"/>
      <c r="TPB163" s="2878"/>
      <c r="TPC163" s="2870"/>
      <c r="TPD163" s="2871"/>
      <c r="TPE163" s="2870"/>
      <c r="TPF163" s="2870"/>
      <c r="TPG163" s="2872"/>
      <c r="TPJ163" s="2907"/>
      <c r="TPK163" s="2907"/>
      <c r="TPL163" s="2907"/>
      <c r="TPM163" s="2907"/>
      <c r="TPN163" s="2908"/>
      <c r="TPP163" s="2909"/>
      <c r="TPQ163" s="2878"/>
      <c r="TPR163" s="2878"/>
      <c r="TPS163" s="2878"/>
      <c r="TPT163" s="2878"/>
      <c r="TPU163" s="2877"/>
      <c r="TPV163" s="2872"/>
      <c r="TPW163" s="2877"/>
      <c r="TPX163" s="2907"/>
      <c r="TPY163" s="2907"/>
      <c r="TPZ163" s="2907"/>
      <c r="TQA163" s="2907"/>
      <c r="TQB163" s="2910"/>
      <c r="TQH163" s="2878"/>
      <c r="TQI163" s="2872"/>
      <c r="TQO163" s="2907"/>
      <c r="TQP163" s="2910"/>
      <c r="TQV163" s="2878"/>
      <c r="TQW163" s="2872"/>
      <c r="TRC163" s="2907"/>
      <c r="TRD163" s="2910"/>
      <c r="TRJ163" s="2878"/>
      <c r="TRK163" s="2910"/>
      <c r="TRQ163" s="2878"/>
      <c r="TRR163" s="2910"/>
      <c r="TRX163" s="2878"/>
      <c r="TRY163" s="2870"/>
      <c r="TRZ163" s="2871"/>
      <c r="TSA163" s="2870"/>
      <c r="TSB163" s="2870"/>
      <c r="TSC163" s="2872"/>
      <c r="TSF163" s="2907"/>
      <c r="TSG163" s="2907"/>
      <c r="TSH163" s="2907"/>
      <c r="TSI163" s="2907"/>
      <c r="TSJ163" s="2908"/>
      <c r="TSL163" s="2909"/>
      <c r="TSM163" s="2878"/>
      <c r="TSN163" s="2878"/>
      <c r="TSO163" s="2878"/>
      <c r="TSP163" s="2878"/>
      <c r="TSQ163" s="2877"/>
      <c r="TSR163" s="2872"/>
      <c r="TSS163" s="2877"/>
      <c r="TST163" s="2907"/>
      <c r="TSU163" s="2907"/>
      <c r="TSV163" s="2907"/>
      <c r="TSW163" s="2907"/>
      <c r="TSX163" s="2910"/>
      <c r="TTD163" s="2878"/>
      <c r="TTE163" s="2872"/>
      <c r="TTK163" s="2907"/>
      <c r="TTL163" s="2910"/>
      <c r="TTR163" s="2878"/>
      <c r="TTS163" s="2872"/>
      <c r="TTY163" s="2907"/>
      <c r="TTZ163" s="2910"/>
      <c r="TUF163" s="2878"/>
      <c r="TUG163" s="2910"/>
      <c r="TUM163" s="2878"/>
      <c r="TUN163" s="2910"/>
      <c r="TUT163" s="2878"/>
      <c r="TUU163" s="2870"/>
      <c r="TUV163" s="2871"/>
      <c r="TUW163" s="2870"/>
      <c r="TUX163" s="2870"/>
      <c r="TUY163" s="2872"/>
      <c r="TVB163" s="2907"/>
      <c r="TVC163" s="2907"/>
      <c r="TVD163" s="2907"/>
      <c r="TVE163" s="2907"/>
      <c r="TVF163" s="2908"/>
      <c r="TVH163" s="2909"/>
      <c r="TVI163" s="2878"/>
      <c r="TVJ163" s="2878"/>
      <c r="TVK163" s="2878"/>
      <c r="TVL163" s="2878"/>
      <c r="TVM163" s="2877"/>
      <c r="TVN163" s="2872"/>
      <c r="TVO163" s="2877"/>
      <c r="TVP163" s="2907"/>
      <c r="TVQ163" s="2907"/>
      <c r="TVR163" s="2907"/>
      <c r="TVS163" s="2907"/>
      <c r="TVT163" s="2910"/>
      <c r="TVZ163" s="2878"/>
      <c r="TWA163" s="2872"/>
      <c r="TWG163" s="2907"/>
      <c r="TWH163" s="2910"/>
      <c r="TWN163" s="2878"/>
      <c r="TWO163" s="2872"/>
      <c r="TWU163" s="2907"/>
      <c r="TWV163" s="2910"/>
      <c r="TXB163" s="2878"/>
      <c r="TXC163" s="2910"/>
      <c r="TXI163" s="2878"/>
      <c r="TXJ163" s="2910"/>
      <c r="TXP163" s="2878"/>
      <c r="TXQ163" s="2870"/>
      <c r="TXR163" s="2871"/>
      <c r="TXS163" s="2870"/>
      <c r="TXT163" s="2870"/>
      <c r="TXU163" s="2872"/>
      <c r="TXX163" s="2907"/>
      <c r="TXY163" s="2907"/>
      <c r="TXZ163" s="2907"/>
      <c r="TYA163" s="2907"/>
      <c r="TYB163" s="2908"/>
      <c r="TYD163" s="2909"/>
      <c r="TYE163" s="2878"/>
      <c r="TYF163" s="2878"/>
      <c r="TYG163" s="2878"/>
      <c r="TYH163" s="2878"/>
      <c r="TYI163" s="2877"/>
      <c r="TYJ163" s="2872"/>
      <c r="TYK163" s="2877"/>
      <c r="TYL163" s="2907"/>
      <c r="TYM163" s="2907"/>
      <c r="TYN163" s="2907"/>
      <c r="TYO163" s="2907"/>
      <c r="TYP163" s="2910"/>
      <c r="TYV163" s="2878"/>
      <c r="TYW163" s="2872"/>
      <c r="TZC163" s="2907"/>
      <c r="TZD163" s="2910"/>
      <c r="TZJ163" s="2878"/>
      <c r="TZK163" s="2872"/>
      <c r="TZQ163" s="2907"/>
      <c r="TZR163" s="2910"/>
      <c r="TZX163" s="2878"/>
      <c r="TZY163" s="2910"/>
      <c r="UAE163" s="2878"/>
      <c r="UAF163" s="2910"/>
      <c r="UAL163" s="2878"/>
      <c r="UAM163" s="2870"/>
      <c r="UAN163" s="2871"/>
      <c r="UAO163" s="2870"/>
      <c r="UAP163" s="2870"/>
      <c r="UAQ163" s="2872"/>
      <c r="UAT163" s="2907"/>
      <c r="UAU163" s="2907"/>
      <c r="UAV163" s="2907"/>
      <c r="UAW163" s="2907"/>
      <c r="UAX163" s="2908"/>
      <c r="UAZ163" s="2909"/>
      <c r="UBA163" s="2878"/>
      <c r="UBB163" s="2878"/>
      <c r="UBC163" s="2878"/>
      <c r="UBD163" s="2878"/>
      <c r="UBE163" s="2877"/>
      <c r="UBF163" s="2872"/>
      <c r="UBG163" s="2877"/>
      <c r="UBH163" s="2907"/>
      <c r="UBI163" s="2907"/>
      <c r="UBJ163" s="2907"/>
      <c r="UBK163" s="2907"/>
      <c r="UBL163" s="2910"/>
      <c r="UBR163" s="2878"/>
      <c r="UBS163" s="2872"/>
      <c r="UBY163" s="2907"/>
      <c r="UBZ163" s="2910"/>
      <c r="UCF163" s="2878"/>
      <c r="UCG163" s="2872"/>
      <c r="UCM163" s="2907"/>
      <c r="UCN163" s="2910"/>
      <c r="UCT163" s="2878"/>
      <c r="UCU163" s="2910"/>
      <c r="UDA163" s="2878"/>
      <c r="UDB163" s="2910"/>
      <c r="UDH163" s="2878"/>
      <c r="UDI163" s="2870"/>
      <c r="UDJ163" s="2871"/>
      <c r="UDK163" s="2870"/>
      <c r="UDL163" s="2870"/>
      <c r="UDM163" s="2872"/>
      <c r="UDP163" s="2907"/>
      <c r="UDQ163" s="2907"/>
      <c r="UDR163" s="2907"/>
      <c r="UDS163" s="2907"/>
      <c r="UDT163" s="2908"/>
      <c r="UDV163" s="2909"/>
      <c r="UDW163" s="2878"/>
      <c r="UDX163" s="2878"/>
      <c r="UDY163" s="2878"/>
      <c r="UDZ163" s="2878"/>
      <c r="UEA163" s="2877"/>
      <c r="UEB163" s="2872"/>
      <c r="UEC163" s="2877"/>
      <c r="UED163" s="2907"/>
      <c r="UEE163" s="2907"/>
      <c r="UEF163" s="2907"/>
      <c r="UEG163" s="2907"/>
      <c r="UEH163" s="2910"/>
      <c r="UEN163" s="2878"/>
      <c r="UEO163" s="2872"/>
      <c r="UEU163" s="2907"/>
      <c r="UEV163" s="2910"/>
      <c r="UFB163" s="2878"/>
      <c r="UFC163" s="2872"/>
      <c r="UFI163" s="2907"/>
      <c r="UFJ163" s="2910"/>
      <c r="UFP163" s="2878"/>
      <c r="UFQ163" s="2910"/>
      <c r="UFW163" s="2878"/>
      <c r="UFX163" s="2910"/>
      <c r="UGD163" s="2878"/>
      <c r="UGE163" s="2870"/>
      <c r="UGF163" s="2871"/>
      <c r="UGG163" s="2870"/>
      <c r="UGH163" s="2870"/>
      <c r="UGI163" s="2872"/>
      <c r="UGL163" s="2907"/>
      <c r="UGM163" s="2907"/>
      <c r="UGN163" s="2907"/>
      <c r="UGO163" s="2907"/>
      <c r="UGP163" s="2908"/>
      <c r="UGR163" s="2909"/>
      <c r="UGS163" s="2878"/>
      <c r="UGT163" s="2878"/>
      <c r="UGU163" s="2878"/>
      <c r="UGV163" s="2878"/>
      <c r="UGW163" s="2877"/>
      <c r="UGX163" s="2872"/>
      <c r="UGY163" s="2877"/>
      <c r="UGZ163" s="2907"/>
      <c r="UHA163" s="2907"/>
      <c r="UHB163" s="2907"/>
      <c r="UHC163" s="2907"/>
      <c r="UHD163" s="2910"/>
      <c r="UHJ163" s="2878"/>
      <c r="UHK163" s="2872"/>
      <c r="UHQ163" s="2907"/>
      <c r="UHR163" s="2910"/>
      <c r="UHX163" s="2878"/>
      <c r="UHY163" s="2872"/>
      <c r="UIE163" s="2907"/>
      <c r="UIF163" s="2910"/>
      <c r="UIL163" s="2878"/>
      <c r="UIM163" s="2910"/>
      <c r="UIS163" s="2878"/>
      <c r="UIT163" s="2910"/>
      <c r="UIZ163" s="2878"/>
      <c r="UJA163" s="2870"/>
      <c r="UJB163" s="2871"/>
      <c r="UJC163" s="2870"/>
      <c r="UJD163" s="2870"/>
      <c r="UJE163" s="2872"/>
      <c r="UJH163" s="2907"/>
      <c r="UJI163" s="2907"/>
      <c r="UJJ163" s="2907"/>
      <c r="UJK163" s="2907"/>
      <c r="UJL163" s="2908"/>
      <c r="UJN163" s="2909"/>
      <c r="UJO163" s="2878"/>
      <c r="UJP163" s="2878"/>
      <c r="UJQ163" s="2878"/>
      <c r="UJR163" s="2878"/>
      <c r="UJS163" s="2877"/>
      <c r="UJT163" s="2872"/>
      <c r="UJU163" s="2877"/>
      <c r="UJV163" s="2907"/>
      <c r="UJW163" s="2907"/>
      <c r="UJX163" s="2907"/>
      <c r="UJY163" s="2907"/>
      <c r="UJZ163" s="2910"/>
      <c r="UKF163" s="2878"/>
      <c r="UKG163" s="2872"/>
      <c r="UKM163" s="2907"/>
      <c r="UKN163" s="2910"/>
      <c r="UKT163" s="2878"/>
      <c r="UKU163" s="2872"/>
      <c r="ULA163" s="2907"/>
      <c r="ULB163" s="2910"/>
      <c r="ULH163" s="2878"/>
      <c r="ULI163" s="2910"/>
      <c r="ULO163" s="2878"/>
      <c r="ULP163" s="2910"/>
      <c r="ULV163" s="2878"/>
      <c r="ULW163" s="2870"/>
      <c r="ULX163" s="2871"/>
      <c r="ULY163" s="2870"/>
      <c r="ULZ163" s="2870"/>
      <c r="UMA163" s="2872"/>
      <c r="UMD163" s="2907"/>
      <c r="UME163" s="2907"/>
      <c r="UMF163" s="2907"/>
      <c r="UMG163" s="2907"/>
      <c r="UMH163" s="2908"/>
      <c r="UMJ163" s="2909"/>
      <c r="UMK163" s="2878"/>
      <c r="UML163" s="2878"/>
      <c r="UMM163" s="2878"/>
      <c r="UMN163" s="2878"/>
      <c r="UMO163" s="2877"/>
      <c r="UMP163" s="2872"/>
      <c r="UMQ163" s="2877"/>
      <c r="UMR163" s="2907"/>
      <c r="UMS163" s="2907"/>
      <c r="UMT163" s="2907"/>
      <c r="UMU163" s="2907"/>
      <c r="UMV163" s="2910"/>
      <c r="UNB163" s="2878"/>
      <c r="UNC163" s="2872"/>
      <c r="UNI163" s="2907"/>
      <c r="UNJ163" s="2910"/>
      <c r="UNP163" s="2878"/>
      <c r="UNQ163" s="2872"/>
      <c r="UNW163" s="2907"/>
      <c r="UNX163" s="2910"/>
      <c r="UOD163" s="2878"/>
      <c r="UOE163" s="2910"/>
      <c r="UOK163" s="2878"/>
      <c r="UOL163" s="2910"/>
      <c r="UOR163" s="2878"/>
      <c r="UOS163" s="2870"/>
      <c r="UOT163" s="2871"/>
      <c r="UOU163" s="2870"/>
      <c r="UOV163" s="2870"/>
      <c r="UOW163" s="2872"/>
      <c r="UOZ163" s="2907"/>
      <c r="UPA163" s="2907"/>
      <c r="UPB163" s="2907"/>
      <c r="UPC163" s="2907"/>
      <c r="UPD163" s="2908"/>
      <c r="UPF163" s="2909"/>
      <c r="UPG163" s="2878"/>
      <c r="UPH163" s="2878"/>
      <c r="UPI163" s="2878"/>
      <c r="UPJ163" s="2878"/>
      <c r="UPK163" s="2877"/>
      <c r="UPL163" s="2872"/>
      <c r="UPM163" s="2877"/>
      <c r="UPN163" s="2907"/>
      <c r="UPO163" s="2907"/>
      <c r="UPP163" s="2907"/>
      <c r="UPQ163" s="2907"/>
      <c r="UPR163" s="2910"/>
      <c r="UPX163" s="2878"/>
      <c r="UPY163" s="2872"/>
      <c r="UQE163" s="2907"/>
      <c r="UQF163" s="2910"/>
      <c r="UQL163" s="2878"/>
      <c r="UQM163" s="2872"/>
      <c r="UQS163" s="2907"/>
      <c r="UQT163" s="2910"/>
      <c r="UQZ163" s="2878"/>
      <c r="URA163" s="2910"/>
      <c r="URG163" s="2878"/>
      <c r="URH163" s="2910"/>
      <c r="URN163" s="2878"/>
      <c r="URO163" s="2870"/>
      <c r="URP163" s="2871"/>
      <c r="URQ163" s="2870"/>
      <c r="URR163" s="2870"/>
      <c r="URS163" s="2872"/>
      <c r="URV163" s="2907"/>
      <c r="URW163" s="2907"/>
      <c r="URX163" s="2907"/>
      <c r="URY163" s="2907"/>
      <c r="URZ163" s="2908"/>
      <c r="USB163" s="2909"/>
      <c r="USC163" s="2878"/>
      <c r="USD163" s="2878"/>
      <c r="USE163" s="2878"/>
      <c r="USF163" s="2878"/>
      <c r="USG163" s="2877"/>
      <c r="USH163" s="2872"/>
      <c r="USI163" s="2877"/>
      <c r="USJ163" s="2907"/>
      <c r="USK163" s="2907"/>
      <c r="USL163" s="2907"/>
      <c r="USM163" s="2907"/>
      <c r="USN163" s="2910"/>
      <c r="UST163" s="2878"/>
      <c r="USU163" s="2872"/>
      <c r="UTA163" s="2907"/>
      <c r="UTB163" s="2910"/>
      <c r="UTH163" s="2878"/>
      <c r="UTI163" s="2872"/>
      <c r="UTO163" s="2907"/>
      <c r="UTP163" s="2910"/>
      <c r="UTV163" s="2878"/>
      <c r="UTW163" s="2910"/>
      <c r="UUC163" s="2878"/>
      <c r="UUD163" s="2910"/>
      <c r="UUJ163" s="2878"/>
      <c r="UUK163" s="2870"/>
      <c r="UUL163" s="2871"/>
      <c r="UUM163" s="2870"/>
      <c r="UUN163" s="2870"/>
      <c r="UUO163" s="2872"/>
      <c r="UUR163" s="2907"/>
      <c r="UUS163" s="2907"/>
      <c r="UUT163" s="2907"/>
      <c r="UUU163" s="2907"/>
      <c r="UUV163" s="2908"/>
      <c r="UUX163" s="2909"/>
      <c r="UUY163" s="2878"/>
      <c r="UUZ163" s="2878"/>
      <c r="UVA163" s="2878"/>
      <c r="UVB163" s="2878"/>
      <c r="UVC163" s="2877"/>
      <c r="UVD163" s="2872"/>
      <c r="UVE163" s="2877"/>
      <c r="UVF163" s="2907"/>
      <c r="UVG163" s="2907"/>
      <c r="UVH163" s="2907"/>
      <c r="UVI163" s="2907"/>
      <c r="UVJ163" s="2910"/>
      <c r="UVP163" s="2878"/>
      <c r="UVQ163" s="2872"/>
      <c r="UVW163" s="2907"/>
      <c r="UVX163" s="2910"/>
      <c r="UWD163" s="2878"/>
      <c r="UWE163" s="2872"/>
      <c r="UWK163" s="2907"/>
      <c r="UWL163" s="2910"/>
      <c r="UWR163" s="2878"/>
      <c r="UWS163" s="2910"/>
      <c r="UWY163" s="2878"/>
      <c r="UWZ163" s="2910"/>
      <c r="UXF163" s="2878"/>
      <c r="UXG163" s="2870"/>
      <c r="UXH163" s="2871"/>
      <c r="UXI163" s="2870"/>
      <c r="UXJ163" s="2870"/>
      <c r="UXK163" s="2872"/>
      <c r="UXN163" s="2907"/>
      <c r="UXO163" s="2907"/>
      <c r="UXP163" s="2907"/>
      <c r="UXQ163" s="2907"/>
      <c r="UXR163" s="2908"/>
      <c r="UXT163" s="2909"/>
      <c r="UXU163" s="2878"/>
      <c r="UXV163" s="2878"/>
      <c r="UXW163" s="2878"/>
      <c r="UXX163" s="2878"/>
      <c r="UXY163" s="2877"/>
      <c r="UXZ163" s="2872"/>
      <c r="UYA163" s="2877"/>
      <c r="UYB163" s="2907"/>
      <c r="UYC163" s="2907"/>
      <c r="UYD163" s="2907"/>
      <c r="UYE163" s="2907"/>
      <c r="UYF163" s="2910"/>
      <c r="UYL163" s="2878"/>
      <c r="UYM163" s="2872"/>
      <c r="UYS163" s="2907"/>
      <c r="UYT163" s="2910"/>
      <c r="UYZ163" s="2878"/>
      <c r="UZA163" s="2872"/>
      <c r="UZG163" s="2907"/>
      <c r="UZH163" s="2910"/>
      <c r="UZN163" s="2878"/>
      <c r="UZO163" s="2910"/>
      <c r="UZU163" s="2878"/>
      <c r="UZV163" s="2910"/>
      <c r="VAB163" s="2878"/>
      <c r="VAC163" s="2870"/>
      <c r="VAD163" s="2871"/>
      <c r="VAE163" s="2870"/>
      <c r="VAF163" s="2870"/>
      <c r="VAG163" s="2872"/>
      <c r="VAJ163" s="2907"/>
      <c r="VAK163" s="2907"/>
      <c r="VAL163" s="2907"/>
      <c r="VAM163" s="2907"/>
      <c r="VAN163" s="2908"/>
      <c r="VAP163" s="2909"/>
      <c r="VAQ163" s="2878"/>
      <c r="VAR163" s="2878"/>
      <c r="VAS163" s="2878"/>
      <c r="VAT163" s="2878"/>
      <c r="VAU163" s="2877"/>
      <c r="VAV163" s="2872"/>
      <c r="VAW163" s="2877"/>
      <c r="VAX163" s="2907"/>
      <c r="VAY163" s="2907"/>
      <c r="VAZ163" s="2907"/>
      <c r="VBA163" s="2907"/>
      <c r="VBB163" s="2910"/>
      <c r="VBH163" s="2878"/>
      <c r="VBI163" s="2872"/>
      <c r="VBO163" s="2907"/>
      <c r="VBP163" s="2910"/>
      <c r="VBV163" s="2878"/>
      <c r="VBW163" s="2872"/>
      <c r="VCC163" s="2907"/>
      <c r="VCD163" s="2910"/>
      <c r="VCJ163" s="2878"/>
      <c r="VCK163" s="2910"/>
      <c r="VCQ163" s="2878"/>
      <c r="VCR163" s="2910"/>
      <c r="VCX163" s="2878"/>
      <c r="VCY163" s="2870"/>
      <c r="VCZ163" s="2871"/>
      <c r="VDA163" s="2870"/>
      <c r="VDB163" s="2870"/>
      <c r="VDC163" s="2872"/>
      <c r="VDF163" s="2907"/>
      <c r="VDG163" s="2907"/>
      <c r="VDH163" s="2907"/>
      <c r="VDI163" s="2907"/>
      <c r="VDJ163" s="2908"/>
      <c r="VDL163" s="2909"/>
      <c r="VDM163" s="2878"/>
      <c r="VDN163" s="2878"/>
      <c r="VDO163" s="2878"/>
      <c r="VDP163" s="2878"/>
      <c r="VDQ163" s="2877"/>
      <c r="VDR163" s="2872"/>
      <c r="VDS163" s="2877"/>
      <c r="VDT163" s="2907"/>
      <c r="VDU163" s="2907"/>
      <c r="VDV163" s="2907"/>
      <c r="VDW163" s="2907"/>
      <c r="VDX163" s="2910"/>
      <c r="VED163" s="2878"/>
      <c r="VEE163" s="2872"/>
      <c r="VEK163" s="2907"/>
      <c r="VEL163" s="2910"/>
      <c r="VER163" s="2878"/>
      <c r="VES163" s="2872"/>
      <c r="VEY163" s="2907"/>
      <c r="VEZ163" s="2910"/>
      <c r="VFF163" s="2878"/>
      <c r="VFG163" s="2910"/>
      <c r="VFM163" s="2878"/>
      <c r="VFN163" s="2910"/>
      <c r="VFT163" s="2878"/>
      <c r="VFU163" s="2870"/>
      <c r="VFV163" s="2871"/>
      <c r="VFW163" s="2870"/>
      <c r="VFX163" s="2870"/>
      <c r="VFY163" s="2872"/>
      <c r="VGB163" s="2907"/>
      <c r="VGC163" s="2907"/>
      <c r="VGD163" s="2907"/>
      <c r="VGE163" s="2907"/>
      <c r="VGF163" s="2908"/>
      <c r="VGH163" s="2909"/>
      <c r="VGI163" s="2878"/>
      <c r="VGJ163" s="2878"/>
      <c r="VGK163" s="2878"/>
      <c r="VGL163" s="2878"/>
      <c r="VGM163" s="2877"/>
      <c r="VGN163" s="2872"/>
      <c r="VGO163" s="2877"/>
      <c r="VGP163" s="2907"/>
      <c r="VGQ163" s="2907"/>
      <c r="VGR163" s="2907"/>
      <c r="VGS163" s="2907"/>
      <c r="VGT163" s="2910"/>
      <c r="VGZ163" s="2878"/>
      <c r="VHA163" s="2872"/>
      <c r="VHG163" s="2907"/>
      <c r="VHH163" s="2910"/>
      <c r="VHN163" s="2878"/>
      <c r="VHO163" s="2872"/>
      <c r="VHU163" s="2907"/>
      <c r="VHV163" s="2910"/>
      <c r="VIB163" s="2878"/>
      <c r="VIC163" s="2910"/>
      <c r="VII163" s="2878"/>
      <c r="VIJ163" s="2910"/>
      <c r="VIP163" s="2878"/>
      <c r="VIQ163" s="2870"/>
      <c r="VIR163" s="2871"/>
      <c r="VIS163" s="2870"/>
      <c r="VIT163" s="2870"/>
      <c r="VIU163" s="2872"/>
      <c r="VIX163" s="2907"/>
      <c r="VIY163" s="2907"/>
      <c r="VIZ163" s="2907"/>
      <c r="VJA163" s="2907"/>
      <c r="VJB163" s="2908"/>
      <c r="VJD163" s="2909"/>
      <c r="VJE163" s="2878"/>
      <c r="VJF163" s="2878"/>
      <c r="VJG163" s="2878"/>
      <c r="VJH163" s="2878"/>
      <c r="VJI163" s="2877"/>
      <c r="VJJ163" s="2872"/>
      <c r="VJK163" s="2877"/>
      <c r="VJL163" s="2907"/>
      <c r="VJM163" s="2907"/>
      <c r="VJN163" s="2907"/>
      <c r="VJO163" s="2907"/>
      <c r="VJP163" s="2910"/>
      <c r="VJV163" s="2878"/>
      <c r="VJW163" s="2872"/>
      <c r="VKC163" s="2907"/>
      <c r="VKD163" s="2910"/>
      <c r="VKJ163" s="2878"/>
      <c r="VKK163" s="2872"/>
      <c r="VKQ163" s="2907"/>
      <c r="VKR163" s="2910"/>
      <c r="VKX163" s="2878"/>
      <c r="VKY163" s="2910"/>
      <c r="VLE163" s="2878"/>
      <c r="VLF163" s="2910"/>
      <c r="VLL163" s="2878"/>
      <c r="VLM163" s="2870"/>
      <c r="VLN163" s="2871"/>
      <c r="VLO163" s="2870"/>
      <c r="VLP163" s="2870"/>
      <c r="VLQ163" s="2872"/>
      <c r="VLT163" s="2907"/>
      <c r="VLU163" s="2907"/>
      <c r="VLV163" s="2907"/>
      <c r="VLW163" s="2907"/>
      <c r="VLX163" s="2908"/>
      <c r="VLZ163" s="2909"/>
      <c r="VMA163" s="2878"/>
      <c r="VMB163" s="2878"/>
      <c r="VMC163" s="2878"/>
      <c r="VMD163" s="2878"/>
      <c r="VME163" s="2877"/>
      <c r="VMF163" s="2872"/>
      <c r="VMG163" s="2877"/>
      <c r="VMH163" s="2907"/>
      <c r="VMI163" s="2907"/>
      <c r="VMJ163" s="2907"/>
      <c r="VMK163" s="2907"/>
      <c r="VML163" s="2910"/>
      <c r="VMR163" s="2878"/>
      <c r="VMS163" s="2872"/>
      <c r="VMY163" s="2907"/>
      <c r="VMZ163" s="2910"/>
      <c r="VNF163" s="2878"/>
      <c r="VNG163" s="2872"/>
      <c r="VNM163" s="2907"/>
      <c r="VNN163" s="2910"/>
      <c r="VNT163" s="2878"/>
      <c r="VNU163" s="2910"/>
      <c r="VOA163" s="2878"/>
      <c r="VOB163" s="2910"/>
      <c r="VOH163" s="2878"/>
      <c r="VOI163" s="2870"/>
      <c r="VOJ163" s="2871"/>
      <c r="VOK163" s="2870"/>
      <c r="VOL163" s="2870"/>
      <c r="VOM163" s="2872"/>
      <c r="VOP163" s="2907"/>
      <c r="VOQ163" s="2907"/>
      <c r="VOR163" s="2907"/>
      <c r="VOS163" s="2907"/>
      <c r="VOT163" s="2908"/>
      <c r="VOV163" s="2909"/>
      <c r="VOW163" s="2878"/>
      <c r="VOX163" s="2878"/>
      <c r="VOY163" s="2878"/>
      <c r="VOZ163" s="2878"/>
      <c r="VPA163" s="2877"/>
      <c r="VPB163" s="2872"/>
      <c r="VPC163" s="2877"/>
      <c r="VPD163" s="2907"/>
      <c r="VPE163" s="2907"/>
      <c r="VPF163" s="2907"/>
      <c r="VPG163" s="2907"/>
      <c r="VPH163" s="2910"/>
      <c r="VPN163" s="2878"/>
      <c r="VPO163" s="2872"/>
      <c r="VPU163" s="2907"/>
      <c r="VPV163" s="2910"/>
      <c r="VQB163" s="2878"/>
      <c r="VQC163" s="2872"/>
      <c r="VQI163" s="2907"/>
      <c r="VQJ163" s="2910"/>
      <c r="VQP163" s="2878"/>
      <c r="VQQ163" s="2910"/>
      <c r="VQW163" s="2878"/>
      <c r="VQX163" s="2910"/>
      <c r="VRD163" s="2878"/>
      <c r="VRE163" s="2870"/>
      <c r="VRF163" s="2871"/>
      <c r="VRG163" s="2870"/>
      <c r="VRH163" s="2870"/>
      <c r="VRI163" s="2872"/>
      <c r="VRL163" s="2907"/>
      <c r="VRM163" s="2907"/>
      <c r="VRN163" s="2907"/>
      <c r="VRO163" s="2907"/>
      <c r="VRP163" s="2908"/>
      <c r="VRR163" s="2909"/>
      <c r="VRS163" s="2878"/>
      <c r="VRT163" s="2878"/>
      <c r="VRU163" s="2878"/>
      <c r="VRV163" s="2878"/>
      <c r="VRW163" s="2877"/>
      <c r="VRX163" s="2872"/>
      <c r="VRY163" s="2877"/>
      <c r="VRZ163" s="2907"/>
      <c r="VSA163" s="2907"/>
      <c r="VSB163" s="2907"/>
      <c r="VSC163" s="2907"/>
      <c r="VSD163" s="2910"/>
      <c r="VSJ163" s="2878"/>
      <c r="VSK163" s="2872"/>
      <c r="VSQ163" s="2907"/>
      <c r="VSR163" s="2910"/>
      <c r="VSX163" s="2878"/>
      <c r="VSY163" s="2872"/>
      <c r="VTE163" s="2907"/>
      <c r="VTF163" s="2910"/>
      <c r="VTL163" s="2878"/>
      <c r="VTM163" s="2910"/>
      <c r="VTS163" s="2878"/>
      <c r="VTT163" s="2910"/>
      <c r="VTZ163" s="2878"/>
      <c r="VUA163" s="2870"/>
      <c r="VUB163" s="2871"/>
      <c r="VUC163" s="2870"/>
      <c r="VUD163" s="2870"/>
      <c r="VUE163" s="2872"/>
      <c r="VUH163" s="2907"/>
      <c r="VUI163" s="2907"/>
      <c r="VUJ163" s="2907"/>
      <c r="VUK163" s="2907"/>
      <c r="VUL163" s="2908"/>
      <c r="VUN163" s="2909"/>
      <c r="VUO163" s="2878"/>
      <c r="VUP163" s="2878"/>
      <c r="VUQ163" s="2878"/>
      <c r="VUR163" s="2878"/>
      <c r="VUS163" s="2877"/>
      <c r="VUT163" s="2872"/>
      <c r="VUU163" s="2877"/>
      <c r="VUV163" s="2907"/>
      <c r="VUW163" s="2907"/>
      <c r="VUX163" s="2907"/>
      <c r="VUY163" s="2907"/>
      <c r="VUZ163" s="2910"/>
      <c r="VVF163" s="2878"/>
      <c r="VVG163" s="2872"/>
      <c r="VVM163" s="2907"/>
      <c r="VVN163" s="2910"/>
      <c r="VVT163" s="2878"/>
      <c r="VVU163" s="2872"/>
      <c r="VWA163" s="2907"/>
      <c r="VWB163" s="2910"/>
      <c r="VWH163" s="2878"/>
      <c r="VWI163" s="2910"/>
      <c r="VWO163" s="2878"/>
      <c r="VWP163" s="2910"/>
      <c r="VWV163" s="2878"/>
      <c r="VWW163" s="2870"/>
      <c r="VWX163" s="2871"/>
      <c r="VWY163" s="2870"/>
      <c r="VWZ163" s="2870"/>
      <c r="VXA163" s="2872"/>
      <c r="VXD163" s="2907"/>
      <c r="VXE163" s="2907"/>
      <c r="VXF163" s="2907"/>
      <c r="VXG163" s="2907"/>
      <c r="VXH163" s="2908"/>
      <c r="VXJ163" s="2909"/>
      <c r="VXK163" s="2878"/>
      <c r="VXL163" s="2878"/>
      <c r="VXM163" s="2878"/>
      <c r="VXN163" s="2878"/>
      <c r="VXO163" s="2877"/>
      <c r="VXP163" s="2872"/>
      <c r="VXQ163" s="2877"/>
      <c r="VXR163" s="2907"/>
      <c r="VXS163" s="2907"/>
      <c r="VXT163" s="2907"/>
      <c r="VXU163" s="2907"/>
      <c r="VXV163" s="2910"/>
      <c r="VYB163" s="2878"/>
      <c r="VYC163" s="2872"/>
      <c r="VYI163" s="2907"/>
      <c r="VYJ163" s="2910"/>
      <c r="VYP163" s="2878"/>
      <c r="VYQ163" s="2872"/>
      <c r="VYW163" s="2907"/>
      <c r="VYX163" s="2910"/>
      <c r="VZD163" s="2878"/>
      <c r="VZE163" s="2910"/>
      <c r="VZK163" s="2878"/>
      <c r="VZL163" s="2910"/>
      <c r="VZR163" s="2878"/>
      <c r="VZS163" s="2870"/>
      <c r="VZT163" s="2871"/>
      <c r="VZU163" s="2870"/>
      <c r="VZV163" s="2870"/>
      <c r="VZW163" s="2872"/>
      <c r="VZZ163" s="2907"/>
      <c r="WAA163" s="2907"/>
      <c r="WAB163" s="2907"/>
      <c r="WAC163" s="2907"/>
      <c r="WAD163" s="2908"/>
      <c r="WAF163" s="2909"/>
      <c r="WAG163" s="2878"/>
      <c r="WAH163" s="2878"/>
      <c r="WAI163" s="2878"/>
      <c r="WAJ163" s="2878"/>
      <c r="WAK163" s="2877"/>
      <c r="WAL163" s="2872"/>
      <c r="WAM163" s="2877"/>
      <c r="WAN163" s="2907"/>
      <c r="WAO163" s="2907"/>
      <c r="WAP163" s="2907"/>
      <c r="WAQ163" s="2907"/>
      <c r="WAR163" s="2910"/>
      <c r="WAX163" s="2878"/>
      <c r="WAY163" s="2872"/>
      <c r="WBE163" s="2907"/>
      <c r="WBF163" s="2910"/>
      <c r="WBL163" s="2878"/>
      <c r="WBM163" s="2872"/>
      <c r="WBS163" s="2907"/>
      <c r="WBT163" s="2910"/>
      <c r="WBZ163" s="2878"/>
      <c r="WCA163" s="2910"/>
      <c r="WCG163" s="2878"/>
      <c r="WCH163" s="2910"/>
      <c r="WCN163" s="2878"/>
      <c r="WCO163" s="2870"/>
      <c r="WCP163" s="2871"/>
      <c r="WCQ163" s="2870"/>
      <c r="WCR163" s="2870"/>
      <c r="WCS163" s="2872"/>
      <c r="WCV163" s="2907"/>
      <c r="WCW163" s="2907"/>
      <c r="WCX163" s="2907"/>
      <c r="WCY163" s="2907"/>
      <c r="WCZ163" s="2908"/>
      <c r="WDB163" s="2909"/>
      <c r="WDC163" s="2878"/>
      <c r="WDD163" s="2878"/>
      <c r="WDE163" s="2878"/>
      <c r="WDF163" s="2878"/>
      <c r="WDG163" s="2877"/>
      <c r="WDH163" s="2872"/>
      <c r="WDI163" s="2877"/>
      <c r="WDJ163" s="2907"/>
      <c r="WDK163" s="2907"/>
      <c r="WDL163" s="2907"/>
      <c r="WDM163" s="2907"/>
      <c r="WDN163" s="2910"/>
      <c r="WDT163" s="2878"/>
      <c r="WDU163" s="2872"/>
      <c r="WEA163" s="2907"/>
      <c r="WEB163" s="2910"/>
      <c r="WEH163" s="2878"/>
      <c r="WEI163" s="2872"/>
      <c r="WEO163" s="2907"/>
      <c r="WEP163" s="2910"/>
      <c r="WEV163" s="2878"/>
      <c r="WEW163" s="2910"/>
      <c r="WFC163" s="2878"/>
      <c r="WFD163" s="2910"/>
      <c r="WFJ163" s="2878"/>
      <c r="WFK163" s="2870"/>
      <c r="WFL163" s="2871"/>
      <c r="WFM163" s="2870"/>
      <c r="WFN163" s="2870"/>
      <c r="WFO163" s="2872"/>
      <c r="WFR163" s="2907"/>
      <c r="WFS163" s="2907"/>
      <c r="WFT163" s="2907"/>
      <c r="WFU163" s="2907"/>
      <c r="WFV163" s="2908"/>
      <c r="WFX163" s="2909"/>
      <c r="WFY163" s="2878"/>
      <c r="WFZ163" s="2878"/>
      <c r="WGA163" s="2878"/>
      <c r="WGB163" s="2878"/>
      <c r="WGC163" s="2877"/>
      <c r="WGD163" s="2872"/>
      <c r="WGE163" s="2877"/>
      <c r="WGF163" s="2907"/>
      <c r="WGG163" s="2907"/>
      <c r="WGH163" s="2907"/>
      <c r="WGI163" s="2907"/>
      <c r="WGJ163" s="2910"/>
      <c r="WGP163" s="2878"/>
      <c r="WGQ163" s="2872"/>
      <c r="WGW163" s="2907"/>
      <c r="WGX163" s="2910"/>
      <c r="WHD163" s="2878"/>
      <c r="WHE163" s="2872"/>
      <c r="WHK163" s="2907"/>
      <c r="WHL163" s="2910"/>
      <c r="WHR163" s="2878"/>
      <c r="WHS163" s="2910"/>
      <c r="WHY163" s="2878"/>
      <c r="WHZ163" s="2910"/>
      <c r="WIF163" s="2878"/>
      <c r="WIG163" s="2870"/>
      <c r="WIH163" s="2871"/>
      <c r="WII163" s="2870"/>
      <c r="WIJ163" s="2870"/>
      <c r="WIK163" s="2872"/>
      <c r="WIN163" s="2907"/>
      <c r="WIO163" s="2907"/>
      <c r="WIP163" s="2907"/>
      <c r="WIQ163" s="2907"/>
      <c r="WIR163" s="2908"/>
      <c r="WIT163" s="2909"/>
      <c r="WIU163" s="2878"/>
      <c r="WIV163" s="2878"/>
      <c r="WIW163" s="2878"/>
      <c r="WIX163" s="2878"/>
      <c r="WIY163" s="2877"/>
      <c r="WIZ163" s="2872"/>
      <c r="WJA163" s="2877"/>
      <c r="WJB163" s="2907"/>
      <c r="WJC163" s="2907"/>
      <c r="WJD163" s="2907"/>
      <c r="WJE163" s="2907"/>
      <c r="WJF163" s="2910"/>
      <c r="WJL163" s="2878"/>
      <c r="WJM163" s="2872"/>
      <c r="WJS163" s="2907"/>
      <c r="WJT163" s="2910"/>
      <c r="WJZ163" s="2878"/>
      <c r="WKA163" s="2872"/>
      <c r="WKG163" s="2907"/>
      <c r="WKH163" s="2910"/>
      <c r="WKN163" s="2878"/>
      <c r="WKO163" s="2910"/>
      <c r="WKU163" s="2878"/>
      <c r="WKV163" s="2910"/>
      <c r="WLB163" s="2878"/>
      <c r="WLC163" s="2870"/>
      <c r="WLD163" s="2871"/>
      <c r="WLE163" s="2870"/>
      <c r="WLF163" s="2870"/>
      <c r="WLG163" s="2872"/>
      <c r="WLJ163" s="2907"/>
      <c r="WLK163" s="2907"/>
      <c r="WLL163" s="2907"/>
      <c r="WLM163" s="2907"/>
      <c r="WLN163" s="2908"/>
      <c r="WLP163" s="2909"/>
      <c r="WLQ163" s="2878"/>
      <c r="WLR163" s="2878"/>
      <c r="WLS163" s="2878"/>
      <c r="WLT163" s="2878"/>
      <c r="WLU163" s="2877"/>
      <c r="WLV163" s="2872"/>
      <c r="WLW163" s="2877"/>
      <c r="WLX163" s="2907"/>
      <c r="WLY163" s="2907"/>
      <c r="WLZ163" s="2907"/>
      <c r="WMA163" s="2907"/>
      <c r="WMB163" s="2910"/>
      <c r="WMH163" s="2878"/>
      <c r="WMI163" s="2872"/>
      <c r="WMO163" s="2907"/>
      <c r="WMP163" s="2910"/>
      <c r="WMV163" s="2878"/>
      <c r="WMW163" s="2872"/>
      <c r="WNC163" s="2907"/>
      <c r="WND163" s="2910"/>
      <c r="WNJ163" s="2878"/>
      <c r="WNK163" s="2910"/>
      <c r="WNQ163" s="2878"/>
      <c r="WNR163" s="2910"/>
      <c r="WNX163" s="2878"/>
      <c r="WNY163" s="2870"/>
      <c r="WNZ163" s="2871"/>
      <c r="WOA163" s="2870"/>
      <c r="WOB163" s="2870"/>
      <c r="WOC163" s="2872"/>
      <c r="WOF163" s="2907"/>
      <c r="WOG163" s="2907"/>
      <c r="WOH163" s="2907"/>
      <c r="WOI163" s="2907"/>
      <c r="WOJ163" s="2908"/>
      <c r="WOL163" s="2909"/>
      <c r="WOM163" s="2878"/>
      <c r="WON163" s="2878"/>
      <c r="WOO163" s="2878"/>
      <c r="WOP163" s="2878"/>
      <c r="WOQ163" s="2877"/>
      <c r="WOR163" s="2872"/>
      <c r="WOS163" s="2877"/>
      <c r="WOT163" s="2907"/>
      <c r="WOU163" s="2907"/>
      <c r="WOV163" s="2907"/>
      <c r="WOW163" s="2907"/>
      <c r="WOX163" s="2910"/>
      <c r="WPD163" s="2878"/>
      <c r="WPE163" s="2872"/>
      <c r="WPK163" s="2907"/>
      <c r="WPL163" s="2910"/>
      <c r="WPR163" s="2878"/>
      <c r="WPS163" s="2872"/>
      <c r="WPY163" s="2907"/>
      <c r="WPZ163" s="2910"/>
      <c r="WQF163" s="2878"/>
      <c r="WQG163" s="2910"/>
      <c r="WQM163" s="2878"/>
      <c r="WQN163" s="2910"/>
      <c r="WQT163" s="2878"/>
      <c r="WQU163" s="2870"/>
      <c r="WQV163" s="2871"/>
      <c r="WQW163" s="2870"/>
      <c r="WQX163" s="2870"/>
      <c r="WQY163" s="2872"/>
      <c r="WRB163" s="2907"/>
      <c r="WRC163" s="2907"/>
      <c r="WRD163" s="2907"/>
      <c r="WRE163" s="2907"/>
      <c r="WRF163" s="2908"/>
      <c r="WRH163" s="2909"/>
      <c r="WRI163" s="2878"/>
      <c r="WRJ163" s="2878"/>
      <c r="WRK163" s="2878"/>
      <c r="WRL163" s="2878"/>
      <c r="WRM163" s="2877"/>
      <c r="WRN163" s="2872"/>
      <c r="WRO163" s="2877"/>
      <c r="WRP163" s="2907"/>
      <c r="WRQ163" s="2907"/>
      <c r="WRR163" s="2907"/>
      <c r="WRS163" s="2907"/>
      <c r="WRT163" s="2910"/>
      <c r="WRZ163" s="2878"/>
      <c r="WSA163" s="2872"/>
      <c r="WSG163" s="2907"/>
      <c r="WSH163" s="2910"/>
      <c r="WSN163" s="2878"/>
      <c r="WSO163" s="2872"/>
      <c r="WSU163" s="2907"/>
      <c r="WSV163" s="2910"/>
      <c r="WTB163" s="2878"/>
      <c r="WTC163" s="2910"/>
      <c r="WTI163" s="2878"/>
      <c r="WTJ163" s="2910"/>
      <c r="WTP163" s="2878"/>
      <c r="WTQ163" s="2870"/>
      <c r="WTR163" s="2871"/>
      <c r="WTS163" s="2870"/>
      <c r="WTT163" s="2870"/>
      <c r="WTU163" s="2872"/>
      <c r="WTX163" s="2907"/>
      <c r="WTY163" s="2907"/>
      <c r="WTZ163" s="2907"/>
      <c r="WUA163" s="2907"/>
      <c r="WUB163" s="2908"/>
      <c r="WUD163" s="2909"/>
      <c r="WUE163" s="2878"/>
      <c r="WUF163" s="2878"/>
      <c r="WUG163" s="2878"/>
      <c r="WUH163" s="2878"/>
      <c r="WUI163" s="2877"/>
      <c r="WUJ163" s="2872"/>
      <c r="WUK163" s="2877"/>
      <c r="WUL163" s="2907"/>
      <c r="WUM163" s="2907"/>
      <c r="WUN163" s="2907"/>
      <c r="WUO163" s="2907"/>
      <c r="WUP163" s="2910"/>
      <c r="WUV163" s="2878"/>
      <c r="WUW163" s="2872"/>
      <c r="WVC163" s="2907"/>
      <c r="WVD163" s="2910"/>
      <c r="WVJ163" s="2878"/>
      <c r="WVK163" s="2872"/>
      <c r="WVQ163" s="2907"/>
      <c r="WVR163" s="2910"/>
      <c r="WVX163" s="2878"/>
      <c r="WVY163" s="2910"/>
      <c r="WWE163" s="2878"/>
      <c r="WWF163" s="2910"/>
      <c r="WWL163" s="2878"/>
      <c r="WWM163" s="2870"/>
      <c r="WWN163" s="2871"/>
      <c r="WWO163" s="2870"/>
      <c r="WWP163" s="2870"/>
      <c r="WWQ163" s="2872"/>
      <c r="WWT163" s="2907"/>
      <c r="WWU163" s="2907"/>
      <c r="WWV163" s="2907"/>
      <c r="WWW163" s="2907"/>
      <c r="WWX163" s="2908"/>
      <c r="WWZ163" s="2909"/>
      <c r="WXA163" s="2878"/>
      <c r="WXB163" s="2878"/>
      <c r="WXC163" s="2878"/>
      <c r="WXD163" s="2878"/>
      <c r="WXE163" s="2877"/>
      <c r="WXF163" s="2872"/>
      <c r="WXG163" s="2877"/>
      <c r="WXH163" s="2907"/>
      <c r="WXI163" s="2907"/>
      <c r="WXJ163" s="2907"/>
      <c r="WXK163" s="2907"/>
      <c r="WXL163" s="2910"/>
      <c r="WXR163" s="2878"/>
      <c r="WXS163" s="2872"/>
      <c r="WXY163" s="2907"/>
      <c r="WXZ163" s="2910"/>
      <c r="WYF163" s="2878"/>
      <c r="WYG163" s="2872"/>
      <c r="WYM163" s="2907"/>
      <c r="WYN163" s="2910"/>
      <c r="WYT163" s="2878"/>
      <c r="WYU163" s="2910"/>
      <c r="WZA163" s="2878"/>
      <c r="WZB163" s="2910"/>
      <c r="WZH163" s="2878"/>
      <c r="WZI163" s="2870"/>
      <c r="WZJ163" s="2871"/>
      <c r="WZK163" s="2870"/>
      <c r="WZL163" s="2870"/>
      <c r="WZM163" s="2872"/>
      <c r="WZP163" s="2907"/>
      <c r="WZQ163" s="2907"/>
      <c r="WZR163" s="2907"/>
      <c r="WZS163" s="2907"/>
      <c r="WZT163" s="2908"/>
      <c r="WZV163" s="2909"/>
      <c r="WZW163" s="2878"/>
      <c r="WZX163" s="2878"/>
      <c r="WZY163" s="2878"/>
      <c r="WZZ163" s="2878"/>
      <c r="XAA163" s="2877"/>
      <c r="XAB163" s="2872"/>
      <c r="XAC163" s="2877"/>
      <c r="XAD163" s="2907"/>
      <c r="XAE163" s="2907"/>
      <c r="XAF163" s="2907"/>
      <c r="XAG163" s="2907"/>
      <c r="XAH163" s="2910"/>
      <c r="XAN163" s="2878"/>
      <c r="XAO163" s="2872"/>
      <c r="XAU163" s="2907"/>
      <c r="XAV163" s="2910"/>
      <c r="XBB163" s="2878"/>
      <c r="XBC163" s="2872"/>
      <c r="XBI163" s="2907"/>
      <c r="XBJ163" s="2910"/>
      <c r="XBP163" s="2878"/>
      <c r="XBQ163" s="2910"/>
      <c r="XBW163" s="2878"/>
      <c r="XBX163" s="2910"/>
      <c r="XCD163" s="2878"/>
      <c r="XCE163" s="2870"/>
      <c r="XCF163" s="2871"/>
      <c r="XCG163" s="2870"/>
      <c r="XCH163" s="2870"/>
      <c r="XCI163" s="2872"/>
      <c r="XCL163" s="2907"/>
      <c r="XCM163" s="2907"/>
      <c r="XCN163" s="2907"/>
      <c r="XCO163" s="2907"/>
      <c r="XCP163" s="2908"/>
      <c r="XCR163" s="2909"/>
      <c r="XCS163" s="2878"/>
      <c r="XCT163" s="2878"/>
      <c r="XCU163" s="2878"/>
      <c r="XCV163" s="2878"/>
      <c r="XCW163" s="2877"/>
      <c r="XCX163" s="2872"/>
      <c r="XCY163" s="2877"/>
      <c r="XCZ163" s="2907"/>
      <c r="XDA163" s="2907"/>
      <c r="XDB163" s="2907"/>
      <c r="XDC163" s="2907"/>
      <c r="XDD163" s="2910"/>
      <c r="XDJ163" s="2878"/>
      <c r="XDK163" s="2872"/>
      <c r="XDQ163" s="2907"/>
      <c r="XDR163" s="2910"/>
      <c r="XDX163" s="2878"/>
      <c r="XDY163" s="2872"/>
      <c r="XEE163" s="2907"/>
      <c r="XEF163" s="2910"/>
      <c r="XEL163" s="2878"/>
      <c r="XEM163" s="2910"/>
      <c r="XES163" s="2878"/>
      <c r="XET163" s="2910"/>
      <c r="XEZ163" s="2878"/>
      <c r="XFA163" s="2870"/>
      <c r="XFB163" s="2871"/>
      <c r="XFC163" s="2870"/>
      <c r="XFD163" s="2870"/>
    </row>
    <row r="164" spans="1:1021 1027:3072 3074:5119 5125:6141 6147:7163 7169:8192 8198:11261 11267:12283 12289:13312 13318:14334 14340:16384" s="2906" customFormat="1" ht="12">
      <c r="A164" s="2178"/>
      <c r="B164" s="2179"/>
      <c r="C164" s="2178" t="s">
        <v>583</v>
      </c>
      <c r="D164" s="2179" t="s">
        <v>584</v>
      </c>
      <c r="E164" s="2180"/>
      <c r="F164" s="2796"/>
      <c r="G164" s="2905">
        <v>0</v>
      </c>
      <c r="H164" s="2804">
        <v>0</v>
      </c>
      <c r="I164" s="2804">
        <v>0</v>
      </c>
      <c r="J164" s="2804">
        <v>0</v>
      </c>
      <c r="K164" s="2804"/>
      <c r="L164" s="2799"/>
      <c r="M164" s="2800"/>
      <c r="N164" s="2848">
        <v>0</v>
      </c>
      <c r="O164" s="2801">
        <v>0</v>
      </c>
      <c r="P164" s="2801">
        <v>0</v>
      </c>
      <c r="Q164" s="2804">
        <v>0</v>
      </c>
      <c r="R164" s="2801"/>
      <c r="S164" s="2849"/>
      <c r="T164" s="2795"/>
      <c r="U164" s="2803">
        <v>0</v>
      </c>
      <c r="V164" s="2804">
        <v>0</v>
      </c>
      <c r="W164" s="2804">
        <v>0</v>
      </c>
      <c r="X164" s="2804">
        <v>0</v>
      </c>
      <c r="Y164" s="2804"/>
      <c r="Z164" s="2805"/>
      <c r="AA164" s="2800"/>
      <c r="AB164" s="2807">
        <v>0</v>
      </c>
      <c r="AC164" s="2800">
        <v>0</v>
      </c>
      <c r="AD164" s="2800">
        <v>0</v>
      </c>
      <c r="AE164" s="2804">
        <v>0</v>
      </c>
      <c r="AF164" s="2801"/>
      <c r="AG164" s="2180"/>
      <c r="AH164" s="2796"/>
      <c r="AI164" s="2905">
        <v>0</v>
      </c>
      <c r="AJ164" s="2800">
        <v>0</v>
      </c>
      <c r="AK164" s="2800">
        <v>0</v>
      </c>
      <c r="AL164" s="2804">
        <v>0</v>
      </c>
      <c r="AM164" s="2804"/>
      <c r="AN164" s="2805"/>
      <c r="AO164" s="2800"/>
      <c r="AP164" s="2807">
        <v>5850</v>
      </c>
      <c r="AQ164" s="2800">
        <v>175266</v>
      </c>
      <c r="AR164" s="2800">
        <v>175266</v>
      </c>
      <c r="AS164" s="2804">
        <v>70106.400000000009</v>
      </c>
      <c r="AT164" s="2801"/>
      <c r="AU164" s="2180"/>
      <c r="AV164" s="2796"/>
      <c r="AW164" s="2905">
        <v>0</v>
      </c>
      <c r="AX164" s="2800">
        <v>0</v>
      </c>
      <c r="AY164" s="2800">
        <v>0</v>
      </c>
      <c r="AZ164" s="2804">
        <v>0</v>
      </c>
      <c r="BA164" s="2804"/>
      <c r="BB164" s="2805"/>
      <c r="BC164" s="2800"/>
      <c r="BD164" s="2807">
        <v>0</v>
      </c>
      <c r="BE164" s="2800">
        <v>0</v>
      </c>
      <c r="BF164" s="2800">
        <v>0</v>
      </c>
      <c r="BG164" s="2804">
        <v>0</v>
      </c>
      <c r="BH164" s="2801"/>
      <c r="BI164" s="2805"/>
      <c r="BJ164" s="2800"/>
      <c r="BK164" s="2807">
        <v>55</v>
      </c>
      <c r="BL164" s="2800">
        <v>1313.4</v>
      </c>
      <c r="BM164" s="2800">
        <v>1313.4</v>
      </c>
      <c r="BN164" s="2804">
        <v>525.36</v>
      </c>
      <c r="BO164" s="2801"/>
      <c r="BP164" s="2805"/>
      <c r="BQ164" s="2800"/>
      <c r="BR164" s="2800">
        <v>1</v>
      </c>
      <c r="BS164" s="2800">
        <v>48</v>
      </c>
      <c r="BT164" s="2800">
        <v>48</v>
      </c>
      <c r="BU164" s="2804">
        <v>19.200000000000003</v>
      </c>
      <c r="BV164" s="2801"/>
      <c r="BW164" s="2178"/>
      <c r="BX164" s="2801"/>
      <c r="BY164" s="2800">
        <v>0</v>
      </c>
      <c r="BZ164" s="2800">
        <v>0</v>
      </c>
      <c r="CA164" s="2800">
        <v>0</v>
      </c>
      <c r="CB164" s="2804">
        <v>0</v>
      </c>
      <c r="CC164" s="2801"/>
      <c r="CD164" s="2178"/>
      <c r="CE164" s="2801"/>
      <c r="CF164" s="2800">
        <v>0</v>
      </c>
      <c r="CG164" s="2800">
        <v>0</v>
      </c>
      <c r="CH164" s="2800">
        <v>0</v>
      </c>
      <c r="CI164" s="2804">
        <v>0</v>
      </c>
      <c r="CJ164" s="2801"/>
      <c r="CK164" s="2178"/>
      <c r="CL164" s="2801"/>
      <c r="CM164" s="2849">
        <v>5906</v>
      </c>
      <c r="CN164" s="2801">
        <v>176627.4</v>
      </c>
      <c r="CO164" s="2801">
        <v>176627.4</v>
      </c>
      <c r="CP164" s="2801">
        <v>70650.960000000006</v>
      </c>
      <c r="CQ164" s="2801"/>
      <c r="CR164" s="2870"/>
      <c r="CS164" s="2870"/>
      <c r="CT164" s="2870"/>
      <c r="CU164" s="2870"/>
      <c r="CV164" s="2870"/>
      <c r="CW164" s="2872"/>
      <c r="CZ164" s="2907"/>
      <c r="DA164" s="2907"/>
      <c r="DB164" s="2907"/>
      <c r="DC164" s="2907"/>
      <c r="DD164" s="2908"/>
      <c r="DE164" s="2908"/>
      <c r="DF164" s="2908"/>
      <c r="DH164" s="2909"/>
      <c r="DI164" s="2878"/>
      <c r="DJ164" s="2878"/>
      <c r="DK164" s="2878"/>
      <c r="DL164" s="2878"/>
      <c r="DM164" s="2877"/>
      <c r="DN164" s="2872"/>
      <c r="DO164" s="2877"/>
      <c r="DP164" s="2907"/>
      <c r="DQ164" s="2907"/>
      <c r="DR164" s="2907"/>
      <c r="DS164" s="2907"/>
      <c r="DT164" s="2907"/>
      <c r="DU164" s="2907"/>
      <c r="DV164" s="2910"/>
      <c r="EB164" s="2878"/>
      <c r="EC164" s="2872"/>
      <c r="EI164" s="2907"/>
      <c r="EJ164" s="2910"/>
      <c r="EP164" s="2878"/>
      <c r="EQ164" s="2872"/>
      <c r="EW164" s="2907"/>
      <c r="EX164" s="2910"/>
      <c r="FD164" s="2878"/>
      <c r="FE164" s="2910"/>
      <c r="FK164" s="2878"/>
      <c r="FL164" s="2910"/>
      <c r="FR164" s="2878"/>
      <c r="FS164" s="2870"/>
      <c r="FT164" s="2871"/>
      <c r="FU164" s="2870"/>
      <c r="FV164" s="2870"/>
      <c r="FW164" s="2872"/>
      <c r="FZ164" s="2907"/>
      <c r="GA164" s="2907"/>
      <c r="GB164" s="2907"/>
      <c r="GC164" s="2907"/>
      <c r="GD164" s="2908"/>
      <c r="GF164" s="2909"/>
      <c r="GG164" s="2878"/>
      <c r="GH164" s="2878"/>
      <c r="GI164" s="2878"/>
      <c r="GJ164" s="2878"/>
      <c r="GK164" s="2877"/>
      <c r="GL164" s="2872"/>
      <c r="GM164" s="2877"/>
      <c r="GN164" s="2907"/>
      <c r="GO164" s="2907"/>
      <c r="GP164" s="2907"/>
      <c r="GQ164" s="2907"/>
      <c r="GR164" s="2910"/>
      <c r="GX164" s="2878"/>
      <c r="GY164" s="2872"/>
      <c r="HE164" s="2907"/>
      <c r="HF164" s="2910"/>
      <c r="HL164" s="2878"/>
      <c r="HM164" s="2872"/>
      <c r="HS164" s="2907"/>
      <c r="HT164" s="2910"/>
      <c r="HZ164" s="2878"/>
      <c r="IA164" s="2910"/>
      <c r="IG164" s="2878"/>
      <c r="IH164" s="2910"/>
      <c r="IN164" s="2878"/>
      <c r="IO164" s="2870"/>
      <c r="IP164" s="2871"/>
      <c r="IQ164" s="2870"/>
      <c r="IR164" s="2870"/>
      <c r="IS164" s="2872"/>
      <c r="IV164" s="2907"/>
      <c r="IW164" s="2907"/>
      <c r="IX164" s="2907"/>
      <c r="IY164" s="2907"/>
      <c r="IZ164" s="2908"/>
      <c r="JB164" s="2909"/>
      <c r="JC164" s="2878"/>
      <c r="JD164" s="2878"/>
      <c r="JE164" s="2878"/>
      <c r="JF164" s="2878"/>
      <c r="JG164" s="2877"/>
      <c r="JH164" s="2872"/>
      <c r="JI164" s="2877"/>
      <c r="JJ164" s="2907"/>
      <c r="JK164" s="2907"/>
      <c r="JL164" s="2907"/>
      <c r="JM164" s="2907"/>
      <c r="JN164" s="2910"/>
      <c r="JT164" s="2878"/>
      <c r="JU164" s="2872"/>
      <c r="KA164" s="2907"/>
      <c r="KB164" s="2910"/>
      <c r="KH164" s="2878"/>
      <c r="KI164" s="2872"/>
      <c r="KO164" s="2907"/>
      <c r="KP164" s="2910"/>
      <c r="KV164" s="2878"/>
      <c r="KW164" s="2910"/>
      <c r="LC164" s="2878"/>
      <c r="LD164" s="2910"/>
      <c r="LJ164" s="2878"/>
      <c r="LK164" s="2870"/>
      <c r="LL164" s="2871"/>
      <c r="LM164" s="2870"/>
      <c r="LN164" s="2870"/>
      <c r="LO164" s="2872"/>
      <c r="LR164" s="2907"/>
      <c r="LS164" s="2907"/>
      <c r="LT164" s="2907"/>
      <c r="LU164" s="2907"/>
      <c r="LV164" s="2908"/>
      <c r="LX164" s="2909"/>
      <c r="LY164" s="2878"/>
      <c r="LZ164" s="2878"/>
      <c r="MA164" s="2878"/>
      <c r="MB164" s="2878"/>
      <c r="MC164" s="2877"/>
      <c r="MD164" s="2872"/>
      <c r="ME164" s="2877"/>
      <c r="MF164" s="2907"/>
      <c r="MG164" s="2907"/>
      <c r="MH164" s="2907"/>
      <c r="MI164" s="2907"/>
      <c r="MJ164" s="2910"/>
      <c r="MP164" s="2878"/>
      <c r="MQ164" s="2872"/>
      <c r="MW164" s="2907"/>
      <c r="MX164" s="2910"/>
      <c r="ND164" s="2878"/>
      <c r="NE164" s="2872"/>
      <c r="NK164" s="2907"/>
      <c r="NL164" s="2910"/>
      <c r="NR164" s="2878"/>
      <c r="NS164" s="2910"/>
      <c r="NY164" s="2878"/>
      <c r="NZ164" s="2910"/>
      <c r="OF164" s="2878"/>
      <c r="OG164" s="2870"/>
      <c r="OH164" s="2871"/>
      <c r="OI164" s="2870"/>
      <c r="OJ164" s="2870"/>
      <c r="OK164" s="2872"/>
      <c r="ON164" s="2907"/>
      <c r="OO164" s="2907"/>
      <c r="OP164" s="2907"/>
      <c r="OQ164" s="2907"/>
      <c r="OR164" s="2908"/>
      <c r="OT164" s="2909"/>
      <c r="OU164" s="2878"/>
      <c r="OV164" s="2878"/>
      <c r="OW164" s="2878"/>
      <c r="OX164" s="2878"/>
      <c r="OY164" s="2877"/>
      <c r="OZ164" s="2872"/>
      <c r="PA164" s="2877"/>
      <c r="PB164" s="2907"/>
      <c r="PC164" s="2907"/>
      <c r="PD164" s="2907"/>
      <c r="PE164" s="2907"/>
      <c r="PF164" s="2910"/>
      <c r="PL164" s="2878"/>
      <c r="PM164" s="2872"/>
      <c r="PS164" s="2907"/>
      <c r="PT164" s="2910"/>
      <c r="PZ164" s="2878"/>
      <c r="QA164" s="2872"/>
      <c r="QG164" s="2907"/>
      <c r="QH164" s="2910"/>
      <c r="QN164" s="2878"/>
      <c r="QO164" s="2910"/>
      <c r="QU164" s="2878"/>
      <c r="QV164" s="2910"/>
      <c r="RB164" s="2878"/>
      <c r="RC164" s="2870"/>
      <c r="RD164" s="2871"/>
      <c r="RE164" s="2870"/>
      <c r="RF164" s="2870"/>
      <c r="RG164" s="2872"/>
      <c r="RJ164" s="2907"/>
      <c r="RK164" s="2907"/>
      <c r="RL164" s="2907"/>
      <c r="RM164" s="2907"/>
      <c r="RN164" s="2908"/>
      <c r="RP164" s="2909"/>
      <c r="RQ164" s="2878"/>
      <c r="RR164" s="2878"/>
      <c r="RS164" s="2878"/>
      <c r="RT164" s="2878"/>
      <c r="RU164" s="2877"/>
      <c r="RV164" s="2872"/>
      <c r="RW164" s="2877"/>
      <c r="RX164" s="2907"/>
      <c r="RY164" s="2907"/>
      <c r="RZ164" s="2907"/>
      <c r="SA164" s="2907"/>
      <c r="SB164" s="2910"/>
      <c r="SH164" s="2878"/>
      <c r="SI164" s="2872"/>
      <c r="SO164" s="2907"/>
      <c r="SP164" s="2910"/>
      <c r="SV164" s="2878"/>
      <c r="SW164" s="2872"/>
      <c r="TC164" s="2907"/>
      <c r="TD164" s="2910"/>
      <c r="TJ164" s="2878"/>
      <c r="TK164" s="2910"/>
      <c r="TQ164" s="2878"/>
      <c r="TR164" s="2910"/>
      <c r="TX164" s="2878"/>
      <c r="TY164" s="2870"/>
      <c r="TZ164" s="2871"/>
      <c r="UA164" s="2870"/>
      <c r="UB164" s="2870"/>
      <c r="UC164" s="2872"/>
      <c r="UF164" s="2907"/>
      <c r="UG164" s="2907"/>
      <c r="UH164" s="2907"/>
      <c r="UI164" s="2907"/>
      <c r="UJ164" s="2908"/>
      <c r="UL164" s="2909"/>
      <c r="UM164" s="2878"/>
      <c r="UN164" s="2878"/>
      <c r="UO164" s="2878"/>
      <c r="UP164" s="2878"/>
      <c r="UQ164" s="2877"/>
      <c r="UR164" s="2872"/>
      <c r="US164" s="2877"/>
      <c r="UT164" s="2907"/>
      <c r="UU164" s="2907"/>
      <c r="UV164" s="2907"/>
      <c r="UW164" s="2907"/>
      <c r="UX164" s="2910"/>
      <c r="VD164" s="2878"/>
      <c r="VE164" s="2872"/>
      <c r="VK164" s="2907"/>
      <c r="VL164" s="2910"/>
      <c r="VR164" s="2878"/>
      <c r="VS164" s="2872"/>
      <c r="VY164" s="2907"/>
      <c r="VZ164" s="2910"/>
      <c r="WF164" s="2878"/>
      <c r="WG164" s="2910"/>
      <c r="WM164" s="2878"/>
      <c r="WN164" s="2910"/>
      <c r="WT164" s="2878"/>
      <c r="WU164" s="2870"/>
      <c r="WV164" s="2871"/>
      <c r="WW164" s="2870"/>
      <c r="WX164" s="2870"/>
      <c r="WY164" s="2872"/>
      <c r="XB164" s="2907"/>
      <c r="XC164" s="2907"/>
      <c r="XD164" s="2907"/>
      <c r="XE164" s="2907"/>
      <c r="XF164" s="2908"/>
      <c r="XH164" s="2909"/>
      <c r="XI164" s="2878"/>
      <c r="XJ164" s="2878"/>
      <c r="XK164" s="2878"/>
      <c r="XL164" s="2878"/>
      <c r="XM164" s="2877"/>
      <c r="XN164" s="2872"/>
      <c r="XO164" s="2877"/>
      <c r="XP164" s="2907"/>
      <c r="XQ164" s="2907"/>
      <c r="XR164" s="2907"/>
      <c r="XS164" s="2907"/>
      <c r="XT164" s="2910"/>
      <c r="XZ164" s="2878"/>
      <c r="YA164" s="2872"/>
      <c r="YG164" s="2907"/>
      <c r="YH164" s="2910"/>
      <c r="YN164" s="2878"/>
      <c r="YO164" s="2872"/>
      <c r="YU164" s="2907"/>
      <c r="YV164" s="2910"/>
      <c r="ZB164" s="2878"/>
      <c r="ZC164" s="2910"/>
      <c r="ZI164" s="2878"/>
      <c r="ZJ164" s="2910"/>
      <c r="ZP164" s="2878"/>
      <c r="ZQ164" s="2870"/>
      <c r="ZR164" s="2871"/>
      <c r="ZS164" s="2870"/>
      <c r="ZT164" s="2870"/>
      <c r="ZU164" s="2872"/>
      <c r="ZX164" s="2907"/>
      <c r="ZY164" s="2907"/>
      <c r="ZZ164" s="2907"/>
      <c r="AAA164" s="2907"/>
      <c r="AAB164" s="2908"/>
      <c r="AAD164" s="2909"/>
      <c r="AAE164" s="2878"/>
      <c r="AAF164" s="2878"/>
      <c r="AAG164" s="2878"/>
      <c r="AAH164" s="2878"/>
      <c r="AAI164" s="2877"/>
      <c r="AAJ164" s="2872"/>
      <c r="AAK164" s="2877"/>
      <c r="AAL164" s="2907"/>
      <c r="AAM164" s="2907"/>
      <c r="AAN164" s="2907"/>
      <c r="AAO164" s="2907"/>
      <c r="AAP164" s="2910"/>
      <c r="AAV164" s="2878"/>
      <c r="AAW164" s="2872"/>
      <c r="ABC164" s="2907"/>
      <c r="ABD164" s="2910"/>
      <c r="ABJ164" s="2878"/>
      <c r="ABK164" s="2872"/>
      <c r="ABQ164" s="2907"/>
      <c r="ABR164" s="2910"/>
      <c r="ABX164" s="2878"/>
      <c r="ABY164" s="2910"/>
      <c r="ACE164" s="2878"/>
      <c r="ACF164" s="2910"/>
      <c r="ACL164" s="2878"/>
      <c r="ACM164" s="2870"/>
      <c r="ACN164" s="2871"/>
      <c r="ACO164" s="2870"/>
      <c r="ACP164" s="2870"/>
      <c r="ACQ164" s="2872"/>
      <c r="ACT164" s="2907"/>
      <c r="ACU164" s="2907"/>
      <c r="ACV164" s="2907"/>
      <c r="ACW164" s="2907"/>
      <c r="ACX164" s="2908"/>
      <c r="ACZ164" s="2909"/>
      <c r="ADA164" s="2878"/>
      <c r="ADB164" s="2878"/>
      <c r="ADC164" s="2878"/>
      <c r="ADD164" s="2878"/>
      <c r="ADE164" s="2877"/>
      <c r="ADF164" s="2872"/>
      <c r="ADG164" s="2877"/>
      <c r="ADH164" s="2907"/>
      <c r="ADI164" s="2907"/>
      <c r="ADJ164" s="2907"/>
      <c r="ADK164" s="2907"/>
      <c r="ADL164" s="2910"/>
      <c r="ADR164" s="2878"/>
      <c r="ADS164" s="2872"/>
      <c r="ADY164" s="2907"/>
      <c r="ADZ164" s="2910"/>
      <c r="AEF164" s="2878"/>
      <c r="AEG164" s="2872"/>
      <c r="AEM164" s="2907"/>
      <c r="AEN164" s="2910"/>
      <c r="AET164" s="2878"/>
      <c r="AEU164" s="2910"/>
      <c r="AFA164" s="2878"/>
      <c r="AFB164" s="2910"/>
      <c r="AFH164" s="2878"/>
      <c r="AFI164" s="2870"/>
      <c r="AFJ164" s="2871"/>
      <c r="AFK164" s="2870"/>
      <c r="AFL164" s="2870"/>
      <c r="AFM164" s="2872"/>
      <c r="AFP164" s="2907"/>
      <c r="AFQ164" s="2907"/>
      <c r="AFR164" s="2907"/>
      <c r="AFS164" s="2907"/>
      <c r="AFT164" s="2908"/>
      <c r="AFV164" s="2909"/>
      <c r="AFW164" s="2878"/>
      <c r="AFX164" s="2878"/>
      <c r="AFY164" s="2878"/>
      <c r="AFZ164" s="2878"/>
      <c r="AGA164" s="2877"/>
      <c r="AGB164" s="2872"/>
      <c r="AGC164" s="2877"/>
      <c r="AGD164" s="2907"/>
      <c r="AGE164" s="2907"/>
      <c r="AGF164" s="2907"/>
      <c r="AGG164" s="2907"/>
      <c r="AGH164" s="2910"/>
      <c r="AGN164" s="2878"/>
      <c r="AGO164" s="2872"/>
      <c r="AGU164" s="2907"/>
      <c r="AGV164" s="2910"/>
      <c r="AHB164" s="2878"/>
      <c r="AHC164" s="2872"/>
      <c r="AHI164" s="2907"/>
      <c r="AHJ164" s="2910"/>
      <c r="AHP164" s="2878"/>
      <c r="AHQ164" s="2910"/>
      <c r="AHW164" s="2878"/>
      <c r="AHX164" s="2910"/>
      <c r="AID164" s="2878"/>
      <c r="AIE164" s="2870"/>
      <c r="AIF164" s="2871"/>
      <c r="AIG164" s="2870"/>
      <c r="AIH164" s="2870"/>
      <c r="AII164" s="2872"/>
      <c r="AIL164" s="2907"/>
      <c r="AIM164" s="2907"/>
      <c r="AIN164" s="2907"/>
      <c r="AIO164" s="2907"/>
      <c r="AIP164" s="2908"/>
      <c r="AIR164" s="2909"/>
      <c r="AIS164" s="2878"/>
      <c r="AIT164" s="2878"/>
      <c r="AIU164" s="2878"/>
      <c r="AIV164" s="2878"/>
      <c r="AIW164" s="2877"/>
      <c r="AIX164" s="2872"/>
      <c r="AIY164" s="2877"/>
      <c r="AIZ164" s="2907"/>
      <c r="AJA164" s="2907"/>
      <c r="AJB164" s="2907"/>
      <c r="AJC164" s="2907"/>
      <c r="AJD164" s="2910"/>
      <c r="AJJ164" s="2878"/>
      <c r="AJK164" s="2872"/>
      <c r="AJQ164" s="2907"/>
      <c r="AJR164" s="2910"/>
      <c r="AJX164" s="2878"/>
      <c r="AJY164" s="2872"/>
      <c r="AKE164" s="2907"/>
      <c r="AKF164" s="2910"/>
      <c r="AKL164" s="2878"/>
      <c r="AKM164" s="2910"/>
      <c r="AKS164" s="2878"/>
      <c r="AKT164" s="2910"/>
      <c r="AKZ164" s="2878"/>
      <c r="ALA164" s="2870"/>
      <c r="ALB164" s="2871"/>
      <c r="ALC164" s="2870"/>
      <c r="ALD164" s="2870"/>
      <c r="ALE164" s="2872"/>
      <c r="ALH164" s="2907"/>
      <c r="ALI164" s="2907"/>
      <c r="ALJ164" s="2907"/>
      <c r="ALK164" s="2907"/>
      <c r="ALL164" s="2908"/>
      <c r="ALN164" s="2909"/>
      <c r="ALO164" s="2878"/>
      <c r="ALP164" s="2878"/>
      <c r="ALQ164" s="2878"/>
      <c r="ALR164" s="2878"/>
      <c r="ALS164" s="2877"/>
      <c r="ALT164" s="2872"/>
      <c r="ALU164" s="2877"/>
      <c r="ALV164" s="2907"/>
      <c r="ALW164" s="2907"/>
      <c r="ALX164" s="2907"/>
      <c r="ALY164" s="2907"/>
      <c r="ALZ164" s="2910"/>
      <c r="AMF164" s="2878"/>
      <c r="AMG164" s="2872"/>
      <c r="AMM164" s="2907"/>
      <c r="AMN164" s="2910"/>
      <c r="AMT164" s="2878"/>
      <c r="AMU164" s="2872"/>
      <c r="ANA164" s="2907"/>
      <c r="ANB164" s="2910"/>
      <c r="ANH164" s="2878"/>
      <c r="ANI164" s="2910"/>
      <c r="ANO164" s="2878"/>
      <c r="ANP164" s="2910"/>
      <c r="ANV164" s="2878"/>
      <c r="ANW164" s="2870"/>
      <c r="ANX164" s="2871"/>
      <c r="ANY164" s="2870"/>
      <c r="ANZ164" s="2870"/>
      <c r="AOA164" s="2872"/>
      <c r="AOD164" s="2907"/>
      <c r="AOE164" s="2907"/>
      <c r="AOF164" s="2907"/>
      <c r="AOG164" s="2907"/>
      <c r="AOH164" s="2908"/>
      <c r="AOJ164" s="2909"/>
      <c r="AOK164" s="2878"/>
      <c r="AOL164" s="2878"/>
      <c r="AOM164" s="2878"/>
      <c r="AON164" s="2878"/>
      <c r="AOO164" s="2877"/>
      <c r="AOP164" s="2872"/>
      <c r="AOQ164" s="2877"/>
      <c r="AOR164" s="2907"/>
      <c r="AOS164" s="2907"/>
      <c r="AOT164" s="2907"/>
      <c r="AOU164" s="2907"/>
      <c r="AOV164" s="2910"/>
      <c r="APB164" s="2878"/>
      <c r="APC164" s="2872"/>
      <c r="API164" s="2907"/>
      <c r="APJ164" s="2910"/>
      <c r="APP164" s="2878"/>
      <c r="APQ164" s="2872"/>
      <c r="APW164" s="2907"/>
      <c r="APX164" s="2910"/>
      <c r="AQD164" s="2878"/>
      <c r="AQE164" s="2910"/>
      <c r="AQK164" s="2878"/>
      <c r="AQL164" s="2910"/>
      <c r="AQR164" s="2878"/>
      <c r="AQS164" s="2870"/>
      <c r="AQT164" s="2871"/>
      <c r="AQU164" s="2870"/>
      <c r="AQV164" s="2870"/>
      <c r="AQW164" s="2872"/>
      <c r="AQZ164" s="2907"/>
      <c r="ARA164" s="2907"/>
      <c r="ARB164" s="2907"/>
      <c r="ARC164" s="2907"/>
      <c r="ARD164" s="2908"/>
      <c r="ARF164" s="2909"/>
      <c r="ARG164" s="2878"/>
      <c r="ARH164" s="2878"/>
      <c r="ARI164" s="2878"/>
      <c r="ARJ164" s="2878"/>
      <c r="ARK164" s="2877"/>
      <c r="ARL164" s="2872"/>
      <c r="ARM164" s="2877"/>
      <c r="ARN164" s="2907"/>
      <c r="ARO164" s="2907"/>
      <c r="ARP164" s="2907"/>
      <c r="ARQ164" s="2907"/>
      <c r="ARR164" s="2910"/>
      <c r="ARX164" s="2878"/>
      <c r="ARY164" s="2872"/>
      <c r="ASE164" s="2907"/>
      <c r="ASF164" s="2910"/>
      <c r="ASL164" s="2878"/>
      <c r="ASM164" s="2872"/>
      <c r="ASS164" s="2907"/>
      <c r="AST164" s="2910"/>
      <c r="ASZ164" s="2878"/>
      <c r="ATA164" s="2910"/>
      <c r="ATG164" s="2878"/>
      <c r="ATH164" s="2910"/>
      <c r="ATN164" s="2878"/>
      <c r="ATO164" s="2870"/>
      <c r="ATP164" s="2871"/>
      <c r="ATQ164" s="2870"/>
      <c r="ATR164" s="2870"/>
      <c r="ATS164" s="2872"/>
      <c r="ATV164" s="2907"/>
      <c r="ATW164" s="2907"/>
      <c r="ATX164" s="2907"/>
      <c r="ATY164" s="2907"/>
      <c r="ATZ164" s="2908"/>
      <c r="AUB164" s="2909"/>
      <c r="AUC164" s="2878"/>
      <c r="AUD164" s="2878"/>
      <c r="AUE164" s="2878"/>
      <c r="AUF164" s="2878"/>
      <c r="AUG164" s="2877"/>
      <c r="AUH164" s="2872"/>
      <c r="AUI164" s="2877"/>
      <c r="AUJ164" s="2907"/>
      <c r="AUK164" s="2907"/>
      <c r="AUL164" s="2907"/>
      <c r="AUM164" s="2907"/>
      <c r="AUN164" s="2910"/>
      <c r="AUT164" s="2878"/>
      <c r="AUU164" s="2872"/>
      <c r="AVA164" s="2907"/>
      <c r="AVB164" s="2910"/>
      <c r="AVH164" s="2878"/>
      <c r="AVI164" s="2872"/>
      <c r="AVO164" s="2907"/>
      <c r="AVP164" s="2910"/>
      <c r="AVV164" s="2878"/>
      <c r="AVW164" s="2910"/>
      <c r="AWC164" s="2878"/>
      <c r="AWD164" s="2910"/>
      <c r="AWJ164" s="2878"/>
      <c r="AWK164" s="2870"/>
      <c r="AWL164" s="2871"/>
      <c r="AWM164" s="2870"/>
      <c r="AWN164" s="2870"/>
      <c r="AWO164" s="2872"/>
      <c r="AWR164" s="2907"/>
      <c r="AWS164" s="2907"/>
      <c r="AWT164" s="2907"/>
      <c r="AWU164" s="2907"/>
      <c r="AWV164" s="2908"/>
      <c r="AWX164" s="2909"/>
      <c r="AWY164" s="2878"/>
      <c r="AWZ164" s="2878"/>
      <c r="AXA164" s="2878"/>
      <c r="AXB164" s="2878"/>
      <c r="AXC164" s="2877"/>
      <c r="AXD164" s="2872"/>
      <c r="AXE164" s="2877"/>
      <c r="AXF164" s="2907"/>
      <c r="AXG164" s="2907"/>
      <c r="AXH164" s="2907"/>
      <c r="AXI164" s="2907"/>
      <c r="AXJ164" s="2910"/>
      <c r="AXP164" s="2878"/>
      <c r="AXQ164" s="2872"/>
      <c r="AXW164" s="2907"/>
      <c r="AXX164" s="2910"/>
      <c r="AYD164" s="2878"/>
      <c r="AYE164" s="2872"/>
      <c r="AYK164" s="2907"/>
      <c r="AYL164" s="2910"/>
      <c r="AYR164" s="2878"/>
      <c r="AYS164" s="2910"/>
      <c r="AYY164" s="2878"/>
      <c r="AYZ164" s="2910"/>
      <c r="AZF164" s="2878"/>
      <c r="AZG164" s="2870"/>
      <c r="AZH164" s="2871"/>
      <c r="AZI164" s="2870"/>
      <c r="AZJ164" s="2870"/>
      <c r="AZK164" s="2872"/>
      <c r="AZN164" s="2907"/>
      <c r="AZO164" s="2907"/>
      <c r="AZP164" s="2907"/>
      <c r="AZQ164" s="2907"/>
      <c r="AZR164" s="2908"/>
      <c r="AZT164" s="2909"/>
      <c r="AZU164" s="2878"/>
      <c r="AZV164" s="2878"/>
      <c r="AZW164" s="2878"/>
      <c r="AZX164" s="2878"/>
      <c r="AZY164" s="2877"/>
      <c r="AZZ164" s="2872"/>
      <c r="BAA164" s="2877"/>
      <c r="BAB164" s="2907"/>
      <c r="BAC164" s="2907"/>
      <c r="BAD164" s="2907"/>
      <c r="BAE164" s="2907"/>
      <c r="BAF164" s="2910"/>
      <c r="BAL164" s="2878"/>
      <c r="BAM164" s="2872"/>
      <c r="BAS164" s="2907"/>
      <c r="BAT164" s="2910"/>
      <c r="BAZ164" s="2878"/>
      <c r="BBA164" s="2872"/>
      <c r="BBG164" s="2907"/>
      <c r="BBH164" s="2910"/>
      <c r="BBN164" s="2878"/>
      <c r="BBO164" s="2910"/>
      <c r="BBU164" s="2878"/>
      <c r="BBV164" s="2910"/>
      <c r="BCB164" s="2878"/>
      <c r="BCC164" s="2870"/>
      <c r="BCD164" s="2871"/>
      <c r="BCE164" s="2870"/>
      <c r="BCF164" s="2870"/>
      <c r="BCG164" s="2872"/>
      <c r="BCJ164" s="2907"/>
      <c r="BCK164" s="2907"/>
      <c r="BCL164" s="2907"/>
      <c r="BCM164" s="2907"/>
      <c r="BCN164" s="2908"/>
      <c r="BCP164" s="2909"/>
      <c r="BCQ164" s="2878"/>
      <c r="BCR164" s="2878"/>
      <c r="BCS164" s="2878"/>
      <c r="BCT164" s="2878"/>
      <c r="BCU164" s="2877"/>
      <c r="BCV164" s="2872"/>
      <c r="BCW164" s="2877"/>
      <c r="BCX164" s="2907"/>
      <c r="BCY164" s="2907"/>
      <c r="BCZ164" s="2907"/>
      <c r="BDA164" s="2907"/>
      <c r="BDB164" s="2910"/>
      <c r="BDH164" s="2878"/>
      <c r="BDI164" s="2872"/>
      <c r="BDO164" s="2907"/>
      <c r="BDP164" s="2910"/>
      <c r="BDV164" s="2878"/>
      <c r="BDW164" s="2872"/>
      <c r="BEC164" s="2907"/>
      <c r="BED164" s="2910"/>
      <c r="BEJ164" s="2878"/>
      <c r="BEK164" s="2910"/>
      <c r="BEQ164" s="2878"/>
      <c r="BER164" s="2910"/>
      <c r="BEX164" s="2878"/>
      <c r="BEY164" s="2870"/>
      <c r="BEZ164" s="2871"/>
      <c r="BFA164" s="2870"/>
      <c r="BFB164" s="2870"/>
      <c r="BFC164" s="2872"/>
      <c r="BFF164" s="2907"/>
      <c r="BFG164" s="2907"/>
      <c r="BFH164" s="2907"/>
      <c r="BFI164" s="2907"/>
      <c r="BFJ164" s="2908"/>
      <c r="BFL164" s="2909"/>
      <c r="BFM164" s="2878"/>
      <c r="BFN164" s="2878"/>
      <c r="BFO164" s="2878"/>
      <c r="BFP164" s="2878"/>
      <c r="BFQ164" s="2877"/>
      <c r="BFR164" s="2872"/>
      <c r="BFS164" s="2877"/>
      <c r="BFT164" s="2907"/>
      <c r="BFU164" s="2907"/>
      <c r="BFV164" s="2907"/>
      <c r="BFW164" s="2907"/>
      <c r="BFX164" s="2910"/>
      <c r="BGD164" s="2878"/>
      <c r="BGE164" s="2872"/>
      <c r="BGK164" s="2907"/>
      <c r="BGL164" s="2910"/>
      <c r="BGR164" s="2878"/>
      <c r="BGS164" s="2872"/>
      <c r="BGY164" s="2907"/>
      <c r="BGZ164" s="2910"/>
      <c r="BHF164" s="2878"/>
      <c r="BHG164" s="2910"/>
      <c r="BHM164" s="2878"/>
      <c r="BHN164" s="2910"/>
      <c r="BHT164" s="2878"/>
      <c r="BHU164" s="2870"/>
      <c r="BHV164" s="2871"/>
      <c r="BHW164" s="2870"/>
      <c r="BHX164" s="2870"/>
      <c r="BHY164" s="2872"/>
      <c r="BIB164" s="2907"/>
      <c r="BIC164" s="2907"/>
      <c r="BID164" s="2907"/>
      <c r="BIE164" s="2907"/>
      <c r="BIF164" s="2908"/>
      <c r="BIH164" s="2909"/>
      <c r="BII164" s="2878"/>
      <c r="BIJ164" s="2878"/>
      <c r="BIK164" s="2878"/>
      <c r="BIL164" s="2878"/>
      <c r="BIM164" s="2877"/>
      <c r="BIN164" s="2872"/>
      <c r="BIO164" s="2877"/>
      <c r="BIP164" s="2907"/>
      <c r="BIQ164" s="2907"/>
      <c r="BIR164" s="2907"/>
      <c r="BIS164" s="2907"/>
      <c r="BIT164" s="2910"/>
      <c r="BIZ164" s="2878"/>
      <c r="BJA164" s="2872"/>
      <c r="BJG164" s="2907"/>
      <c r="BJH164" s="2910"/>
      <c r="BJN164" s="2878"/>
      <c r="BJO164" s="2872"/>
      <c r="BJU164" s="2907"/>
      <c r="BJV164" s="2910"/>
      <c r="BKB164" s="2878"/>
      <c r="BKC164" s="2910"/>
      <c r="BKI164" s="2878"/>
      <c r="BKJ164" s="2910"/>
      <c r="BKP164" s="2878"/>
      <c r="BKQ164" s="2870"/>
      <c r="BKR164" s="2871"/>
      <c r="BKS164" s="2870"/>
      <c r="BKT164" s="2870"/>
      <c r="BKU164" s="2872"/>
      <c r="BKX164" s="2907"/>
      <c r="BKY164" s="2907"/>
      <c r="BKZ164" s="2907"/>
      <c r="BLA164" s="2907"/>
      <c r="BLB164" s="2908"/>
      <c r="BLD164" s="2909"/>
      <c r="BLE164" s="2878"/>
      <c r="BLF164" s="2878"/>
      <c r="BLG164" s="2878"/>
      <c r="BLH164" s="2878"/>
      <c r="BLI164" s="2877"/>
      <c r="BLJ164" s="2872"/>
      <c r="BLK164" s="2877"/>
      <c r="BLL164" s="2907"/>
      <c r="BLM164" s="2907"/>
      <c r="BLN164" s="2907"/>
      <c r="BLO164" s="2907"/>
      <c r="BLP164" s="2910"/>
      <c r="BLV164" s="2878"/>
      <c r="BLW164" s="2872"/>
      <c r="BMC164" s="2907"/>
      <c r="BMD164" s="2910"/>
      <c r="BMJ164" s="2878"/>
      <c r="BMK164" s="2872"/>
      <c r="BMQ164" s="2907"/>
      <c r="BMR164" s="2910"/>
      <c r="BMX164" s="2878"/>
      <c r="BMY164" s="2910"/>
      <c r="BNE164" s="2878"/>
      <c r="BNF164" s="2910"/>
      <c r="BNL164" s="2878"/>
      <c r="BNM164" s="2870"/>
      <c r="BNN164" s="2871"/>
      <c r="BNO164" s="2870"/>
      <c r="BNP164" s="2870"/>
      <c r="BNQ164" s="2872"/>
      <c r="BNT164" s="2907"/>
      <c r="BNU164" s="2907"/>
      <c r="BNV164" s="2907"/>
      <c r="BNW164" s="2907"/>
      <c r="BNX164" s="2908"/>
      <c r="BNZ164" s="2909"/>
      <c r="BOA164" s="2878"/>
      <c r="BOB164" s="2878"/>
      <c r="BOC164" s="2878"/>
      <c r="BOD164" s="2878"/>
      <c r="BOE164" s="2877"/>
      <c r="BOF164" s="2872"/>
      <c r="BOG164" s="2877"/>
      <c r="BOH164" s="2907"/>
      <c r="BOI164" s="2907"/>
      <c r="BOJ164" s="2907"/>
      <c r="BOK164" s="2907"/>
      <c r="BOL164" s="2910"/>
      <c r="BOR164" s="2878"/>
      <c r="BOS164" s="2872"/>
      <c r="BOY164" s="2907"/>
      <c r="BOZ164" s="2910"/>
      <c r="BPF164" s="2878"/>
      <c r="BPG164" s="2872"/>
      <c r="BPM164" s="2907"/>
      <c r="BPN164" s="2910"/>
      <c r="BPT164" s="2878"/>
      <c r="BPU164" s="2910"/>
      <c r="BQA164" s="2878"/>
      <c r="BQB164" s="2910"/>
      <c r="BQH164" s="2878"/>
      <c r="BQI164" s="2870"/>
      <c r="BQJ164" s="2871"/>
      <c r="BQK164" s="2870"/>
      <c r="BQL164" s="2870"/>
      <c r="BQM164" s="2872"/>
      <c r="BQP164" s="2907"/>
      <c r="BQQ164" s="2907"/>
      <c r="BQR164" s="2907"/>
      <c r="BQS164" s="2907"/>
      <c r="BQT164" s="2908"/>
      <c r="BQV164" s="2909"/>
      <c r="BQW164" s="2878"/>
      <c r="BQX164" s="2878"/>
      <c r="BQY164" s="2878"/>
      <c r="BQZ164" s="2878"/>
      <c r="BRA164" s="2877"/>
      <c r="BRB164" s="2872"/>
      <c r="BRC164" s="2877"/>
      <c r="BRD164" s="2907"/>
      <c r="BRE164" s="2907"/>
      <c r="BRF164" s="2907"/>
      <c r="BRG164" s="2907"/>
      <c r="BRH164" s="2910"/>
      <c r="BRN164" s="2878"/>
      <c r="BRO164" s="2872"/>
      <c r="BRU164" s="2907"/>
      <c r="BRV164" s="2910"/>
      <c r="BSB164" s="2878"/>
      <c r="BSC164" s="2872"/>
      <c r="BSI164" s="2907"/>
      <c r="BSJ164" s="2910"/>
      <c r="BSP164" s="2878"/>
      <c r="BSQ164" s="2910"/>
      <c r="BSW164" s="2878"/>
      <c r="BSX164" s="2910"/>
      <c r="BTD164" s="2878"/>
      <c r="BTE164" s="2870"/>
      <c r="BTF164" s="2871"/>
      <c r="BTG164" s="2870"/>
      <c r="BTH164" s="2870"/>
      <c r="BTI164" s="2872"/>
      <c r="BTL164" s="2907"/>
      <c r="BTM164" s="2907"/>
      <c r="BTN164" s="2907"/>
      <c r="BTO164" s="2907"/>
      <c r="BTP164" s="2908"/>
      <c r="BTR164" s="2909"/>
      <c r="BTS164" s="2878"/>
      <c r="BTT164" s="2878"/>
      <c r="BTU164" s="2878"/>
      <c r="BTV164" s="2878"/>
      <c r="BTW164" s="2877"/>
      <c r="BTX164" s="2872"/>
      <c r="BTY164" s="2877"/>
      <c r="BTZ164" s="2907"/>
      <c r="BUA164" s="2907"/>
      <c r="BUB164" s="2907"/>
      <c r="BUC164" s="2907"/>
      <c r="BUD164" s="2910"/>
      <c r="BUJ164" s="2878"/>
      <c r="BUK164" s="2872"/>
      <c r="BUQ164" s="2907"/>
      <c r="BUR164" s="2910"/>
      <c r="BUX164" s="2878"/>
      <c r="BUY164" s="2872"/>
      <c r="BVE164" s="2907"/>
      <c r="BVF164" s="2910"/>
      <c r="BVL164" s="2878"/>
      <c r="BVM164" s="2910"/>
      <c r="BVS164" s="2878"/>
      <c r="BVT164" s="2910"/>
      <c r="BVZ164" s="2878"/>
      <c r="BWA164" s="2870"/>
      <c r="BWB164" s="2871"/>
      <c r="BWC164" s="2870"/>
      <c r="BWD164" s="2870"/>
      <c r="BWE164" s="2872"/>
      <c r="BWH164" s="2907"/>
      <c r="BWI164" s="2907"/>
      <c r="BWJ164" s="2907"/>
      <c r="BWK164" s="2907"/>
      <c r="BWL164" s="2908"/>
      <c r="BWN164" s="2909"/>
      <c r="BWO164" s="2878"/>
      <c r="BWP164" s="2878"/>
      <c r="BWQ164" s="2878"/>
      <c r="BWR164" s="2878"/>
      <c r="BWS164" s="2877"/>
      <c r="BWT164" s="2872"/>
      <c r="BWU164" s="2877"/>
      <c r="BWV164" s="2907"/>
      <c r="BWW164" s="2907"/>
      <c r="BWX164" s="2907"/>
      <c r="BWY164" s="2907"/>
      <c r="BWZ164" s="2910"/>
      <c r="BXF164" s="2878"/>
      <c r="BXG164" s="2872"/>
      <c r="BXM164" s="2907"/>
      <c r="BXN164" s="2910"/>
      <c r="BXT164" s="2878"/>
      <c r="BXU164" s="2872"/>
      <c r="BYA164" s="2907"/>
      <c r="BYB164" s="2910"/>
      <c r="BYH164" s="2878"/>
      <c r="BYI164" s="2910"/>
      <c r="BYO164" s="2878"/>
      <c r="BYP164" s="2910"/>
      <c r="BYV164" s="2878"/>
      <c r="BYW164" s="2870"/>
      <c r="BYX164" s="2871"/>
      <c r="BYY164" s="2870"/>
      <c r="BYZ164" s="2870"/>
      <c r="BZA164" s="2872"/>
      <c r="BZD164" s="2907"/>
      <c r="BZE164" s="2907"/>
      <c r="BZF164" s="2907"/>
      <c r="BZG164" s="2907"/>
      <c r="BZH164" s="2908"/>
      <c r="BZJ164" s="2909"/>
      <c r="BZK164" s="2878"/>
      <c r="BZL164" s="2878"/>
      <c r="BZM164" s="2878"/>
      <c r="BZN164" s="2878"/>
      <c r="BZO164" s="2877"/>
      <c r="BZP164" s="2872"/>
      <c r="BZQ164" s="2877"/>
      <c r="BZR164" s="2907"/>
      <c r="BZS164" s="2907"/>
      <c r="BZT164" s="2907"/>
      <c r="BZU164" s="2907"/>
      <c r="BZV164" s="2910"/>
      <c r="CAB164" s="2878"/>
      <c r="CAC164" s="2872"/>
      <c r="CAI164" s="2907"/>
      <c r="CAJ164" s="2910"/>
      <c r="CAP164" s="2878"/>
      <c r="CAQ164" s="2872"/>
      <c r="CAW164" s="2907"/>
      <c r="CAX164" s="2910"/>
      <c r="CBD164" s="2878"/>
      <c r="CBE164" s="2910"/>
      <c r="CBK164" s="2878"/>
      <c r="CBL164" s="2910"/>
      <c r="CBR164" s="2878"/>
      <c r="CBS164" s="2870"/>
      <c r="CBT164" s="2871"/>
      <c r="CBU164" s="2870"/>
      <c r="CBV164" s="2870"/>
      <c r="CBW164" s="2872"/>
      <c r="CBZ164" s="2907"/>
      <c r="CCA164" s="2907"/>
      <c r="CCB164" s="2907"/>
      <c r="CCC164" s="2907"/>
      <c r="CCD164" s="2908"/>
      <c r="CCF164" s="2909"/>
      <c r="CCG164" s="2878"/>
      <c r="CCH164" s="2878"/>
      <c r="CCI164" s="2878"/>
      <c r="CCJ164" s="2878"/>
      <c r="CCK164" s="2877"/>
      <c r="CCL164" s="2872"/>
      <c r="CCM164" s="2877"/>
      <c r="CCN164" s="2907"/>
      <c r="CCO164" s="2907"/>
      <c r="CCP164" s="2907"/>
      <c r="CCQ164" s="2907"/>
      <c r="CCR164" s="2910"/>
      <c r="CCX164" s="2878"/>
      <c r="CCY164" s="2872"/>
      <c r="CDE164" s="2907"/>
      <c r="CDF164" s="2910"/>
      <c r="CDL164" s="2878"/>
      <c r="CDM164" s="2872"/>
      <c r="CDS164" s="2907"/>
      <c r="CDT164" s="2910"/>
      <c r="CDZ164" s="2878"/>
      <c r="CEA164" s="2910"/>
      <c r="CEG164" s="2878"/>
      <c r="CEH164" s="2910"/>
      <c r="CEN164" s="2878"/>
      <c r="CEO164" s="2870"/>
      <c r="CEP164" s="2871"/>
      <c r="CEQ164" s="2870"/>
      <c r="CER164" s="2870"/>
      <c r="CES164" s="2872"/>
      <c r="CEV164" s="2907"/>
      <c r="CEW164" s="2907"/>
      <c r="CEX164" s="2907"/>
      <c r="CEY164" s="2907"/>
      <c r="CEZ164" s="2908"/>
      <c r="CFB164" s="2909"/>
      <c r="CFC164" s="2878"/>
      <c r="CFD164" s="2878"/>
      <c r="CFE164" s="2878"/>
      <c r="CFF164" s="2878"/>
      <c r="CFG164" s="2877"/>
      <c r="CFH164" s="2872"/>
      <c r="CFI164" s="2877"/>
      <c r="CFJ164" s="2907"/>
      <c r="CFK164" s="2907"/>
      <c r="CFL164" s="2907"/>
      <c r="CFM164" s="2907"/>
      <c r="CFN164" s="2910"/>
      <c r="CFT164" s="2878"/>
      <c r="CFU164" s="2872"/>
      <c r="CGA164" s="2907"/>
      <c r="CGB164" s="2910"/>
      <c r="CGH164" s="2878"/>
      <c r="CGI164" s="2872"/>
      <c r="CGO164" s="2907"/>
      <c r="CGP164" s="2910"/>
      <c r="CGV164" s="2878"/>
      <c r="CGW164" s="2910"/>
      <c r="CHC164" s="2878"/>
      <c r="CHD164" s="2910"/>
      <c r="CHJ164" s="2878"/>
      <c r="CHK164" s="2870"/>
      <c r="CHL164" s="2871"/>
      <c r="CHM164" s="2870"/>
      <c r="CHN164" s="2870"/>
      <c r="CHO164" s="2872"/>
      <c r="CHR164" s="2907"/>
      <c r="CHS164" s="2907"/>
      <c r="CHT164" s="2907"/>
      <c r="CHU164" s="2907"/>
      <c r="CHV164" s="2908"/>
      <c r="CHX164" s="2909"/>
      <c r="CHY164" s="2878"/>
      <c r="CHZ164" s="2878"/>
      <c r="CIA164" s="2878"/>
      <c r="CIB164" s="2878"/>
      <c r="CIC164" s="2877"/>
      <c r="CID164" s="2872"/>
      <c r="CIE164" s="2877"/>
      <c r="CIF164" s="2907"/>
      <c r="CIG164" s="2907"/>
      <c r="CIH164" s="2907"/>
      <c r="CII164" s="2907"/>
      <c r="CIJ164" s="2910"/>
      <c r="CIP164" s="2878"/>
      <c r="CIQ164" s="2872"/>
      <c r="CIW164" s="2907"/>
      <c r="CIX164" s="2910"/>
      <c r="CJD164" s="2878"/>
      <c r="CJE164" s="2872"/>
      <c r="CJK164" s="2907"/>
      <c r="CJL164" s="2910"/>
      <c r="CJR164" s="2878"/>
      <c r="CJS164" s="2910"/>
      <c r="CJY164" s="2878"/>
      <c r="CJZ164" s="2910"/>
      <c r="CKF164" s="2878"/>
      <c r="CKG164" s="2870"/>
      <c r="CKH164" s="2871"/>
      <c r="CKI164" s="2870"/>
      <c r="CKJ164" s="2870"/>
      <c r="CKK164" s="2872"/>
      <c r="CKN164" s="2907"/>
      <c r="CKO164" s="2907"/>
      <c r="CKP164" s="2907"/>
      <c r="CKQ164" s="2907"/>
      <c r="CKR164" s="2908"/>
      <c r="CKT164" s="2909"/>
      <c r="CKU164" s="2878"/>
      <c r="CKV164" s="2878"/>
      <c r="CKW164" s="2878"/>
      <c r="CKX164" s="2878"/>
      <c r="CKY164" s="2877"/>
      <c r="CKZ164" s="2872"/>
      <c r="CLA164" s="2877"/>
      <c r="CLB164" s="2907"/>
      <c r="CLC164" s="2907"/>
      <c r="CLD164" s="2907"/>
      <c r="CLE164" s="2907"/>
      <c r="CLF164" s="2910"/>
      <c r="CLL164" s="2878"/>
      <c r="CLM164" s="2872"/>
      <c r="CLS164" s="2907"/>
      <c r="CLT164" s="2910"/>
      <c r="CLZ164" s="2878"/>
      <c r="CMA164" s="2872"/>
      <c r="CMG164" s="2907"/>
      <c r="CMH164" s="2910"/>
      <c r="CMN164" s="2878"/>
      <c r="CMO164" s="2910"/>
      <c r="CMU164" s="2878"/>
      <c r="CMV164" s="2910"/>
      <c r="CNB164" s="2878"/>
      <c r="CNC164" s="2870"/>
      <c r="CND164" s="2871"/>
      <c r="CNE164" s="2870"/>
      <c r="CNF164" s="2870"/>
      <c r="CNG164" s="2872"/>
      <c r="CNJ164" s="2907"/>
      <c r="CNK164" s="2907"/>
      <c r="CNL164" s="2907"/>
      <c r="CNM164" s="2907"/>
      <c r="CNN164" s="2908"/>
      <c r="CNP164" s="2909"/>
      <c r="CNQ164" s="2878"/>
      <c r="CNR164" s="2878"/>
      <c r="CNS164" s="2878"/>
      <c r="CNT164" s="2878"/>
      <c r="CNU164" s="2877"/>
      <c r="CNV164" s="2872"/>
      <c r="CNW164" s="2877"/>
      <c r="CNX164" s="2907"/>
      <c r="CNY164" s="2907"/>
      <c r="CNZ164" s="2907"/>
      <c r="COA164" s="2907"/>
      <c r="COB164" s="2910"/>
      <c r="COH164" s="2878"/>
      <c r="COI164" s="2872"/>
      <c r="COO164" s="2907"/>
      <c r="COP164" s="2910"/>
      <c r="COV164" s="2878"/>
      <c r="COW164" s="2872"/>
      <c r="CPC164" s="2907"/>
      <c r="CPD164" s="2910"/>
      <c r="CPJ164" s="2878"/>
      <c r="CPK164" s="2910"/>
      <c r="CPQ164" s="2878"/>
      <c r="CPR164" s="2910"/>
      <c r="CPX164" s="2878"/>
      <c r="CPY164" s="2870"/>
      <c r="CPZ164" s="2871"/>
      <c r="CQA164" s="2870"/>
      <c r="CQB164" s="2870"/>
      <c r="CQC164" s="2872"/>
      <c r="CQF164" s="2907"/>
      <c r="CQG164" s="2907"/>
      <c r="CQH164" s="2907"/>
      <c r="CQI164" s="2907"/>
      <c r="CQJ164" s="2908"/>
      <c r="CQL164" s="2909"/>
      <c r="CQM164" s="2878"/>
      <c r="CQN164" s="2878"/>
      <c r="CQO164" s="2878"/>
      <c r="CQP164" s="2878"/>
      <c r="CQQ164" s="2877"/>
      <c r="CQR164" s="2872"/>
      <c r="CQS164" s="2877"/>
      <c r="CQT164" s="2907"/>
      <c r="CQU164" s="2907"/>
      <c r="CQV164" s="2907"/>
      <c r="CQW164" s="2907"/>
      <c r="CQX164" s="2910"/>
      <c r="CRD164" s="2878"/>
      <c r="CRE164" s="2872"/>
      <c r="CRK164" s="2907"/>
      <c r="CRL164" s="2910"/>
      <c r="CRR164" s="2878"/>
      <c r="CRS164" s="2872"/>
      <c r="CRY164" s="2907"/>
      <c r="CRZ164" s="2910"/>
      <c r="CSF164" s="2878"/>
      <c r="CSG164" s="2910"/>
      <c r="CSM164" s="2878"/>
      <c r="CSN164" s="2910"/>
      <c r="CST164" s="2878"/>
      <c r="CSU164" s="2870"/>
      <c r="CSV164" s="2871"/>
      <c r="CSW164" s="2870"/>
      <c r="CSX164" s="2870"/>
      <c r="CSY164" s="2872"/>
      <c r="CTB164" s="2907"/>
      <c r="CTC164" s="2907"/>
      <c r="CTD164" s="2907"/>
      <c r="CTE164" s="2907"/>
      <c r="CTF164" s="2908"/>
      <c r="CTH164" s="2909"/>
      <c r="CTI164" s="2878"/>
      <c r="CTJ164" s="2878"/>
      <c r="CTK164" s="2878"/>
      <c r="CTL164" s="2878"/>
      <c r="CTM164" s="2877"/>
      <c r="CTN164" s="2872"/>
      <c r="CTO164" s="2877"/>
      <c r="CTP164" s="2907"/>
      <c r="CTQ164" s="2907"/>
      <c r="CTR164" s="2907"/>
      <c r="CTS164" s="2907"/>
      <c r="CTT164" s="2910"/>
      <c r="CTZ164" s="2878"/>
      <c r="CUA164" s="2872"/>
      <c r="CUG164" s="2907"/>
      <c r="CUH164" s="2910"/>
      <c r="CUN164" s="2878"/>
      <c r="CUO164" s="2872"/>
      <c r="CUU164" s="2907"/>
      <c r="CUV164" s="2910"/>
      <c r="CVB164" s="2878"/>
      <c r="CVC164" s="2910"/>
      <c r="CVI164" s="2878"/>
      <c r="CVJ164" s="2910"/>
      <c r="CVP164" s="2878"/>
      <c r="CVQ164" s="2870"/>
      <c r="CVR164" s="2871"/>
      <c r="CVS164" s="2870"/>
      <c r="CVT164" s="2870"/>
      <c r="CVU164" s="2872"/>
      <c r="CVX164" s="2907"/>
      <c r="CVY164" s="2907"/>
      <c r="CVZ164" s="2907"/>
      <c r="CWA164" s="2907"/>
      <c r="CWB164" s="2908"/>
      <c r="CWD164" s="2909"/>
      <c r="CWE164" s="2878"/>
      <c r="CWF164" s="2878"/>
      <c r="CWG164" s="2878"/>
      <c r="CWH164" s="2878"/>
      <c r="CWI164" s="2877"/>
      <c r="CWJ164" s="2872"/>
      <c r="CWK164" s="2877"/>
      <c r="CWL164" s="2907"/>
      <c r="CWM164" s="2907"/>
      <c r="CWN164" s="2907"/>
      <c r="CWO164" s="2907"/>
      <c r="CWP164" s="2910"/>
      <c r="CWV164" s="2878"/>
      <c r="CWW164" s="2872"/>
      <c r="CXC164" s="2907"/>
      <c r="CXD164" s="2910"/>
      <c r="CXJ164" s="2878"/>
      <c r="CXK164" s="2872"/>
      <c r="CXQ164" s="2907"/>
      <c r="CXR164" s="2910"/>
      <c r="CXX164" s="2878"/>
      <c r="CXY164" s="2910"/>
      <c r="CYE164" s="2878"/>
      <c r="CYF164" s="2910"/>
      <c r="CYL164" s="2878"/>
      <c r="CYM164" s="2870"/>
      <c r="CYN164" s="2871"/>
      <c r="CYO164" s="2870"/>
      <c r="CYP164" s="2870"/>
      <c r="CYQ164" s="2872"/>
      <c r="CYT164" s="2907"/>
      <c r="CYU164" s="2907"/>
      <c r="CYV164" s="2907"/>
      <c r="CYW164" s="2907"/>
      <c r="CYX164" s="2908"/>
      <c r="CYZ164" s="2909"/>
      <c r="CZA164" s="2878"/>
      <c r="CZB164" s="2878"/>
      <c r="CZC164" s="2878"/>
      <c r="CZD164" s="2878"/>
      <c r="CZE164" s="2877"/>
      <c r="CZF164" s="2872"/>
      <c r="CZG164" s="2877"/>
      <c r="CZH164" s="2907"/>
      <c r="CZI164" s="2907"/>
      <c r="CZJ164" s="2907"/>
      <c r="CZK164" s="2907"/>
      <c r="CZL164" s="2910"/>
      <c r="CZR164" s="2878"/>
      <c r="CZS164" s="2872"/>
      <c r="CZY164" s="2907"/>
      <c r="CZZ164" s="2910"/>
      <c r="DAF164" s="2878"/>
      <c r="DAG164" s="2872"/>
      <c r="DAM164" s="2907"/>
      <c r="DAN164" s="2910"/>
      <c r="DAT164" s="2878"/>
      <c r="DAU164" s="2910"/>
      <c r="DBA164" s="2878"/>
      <c r="DBB164" s="2910"/>
      <c r="DBH164" s="2878"/>
      <c r="DBI164" s="2870"/>
      <c r="DBJ164" s="2871"/>
      <c r="DBK164" s="2870"/>
      <c r="DBL164" s="2870"/>
      <c r="DBM164" s="2872"/>
      <c r="DBP164" s="2907"/>
      <c r="DBQ164" s="2907"/>
      <c r="DBR164" s="2907"/>
      <c r="DBS164" s="2907"/>
      <c r="DBT164" s="2908"/>
      <c r="DBV164" s="2909"/>
      <c r="DBW164" s="2878"/>
      <c r="DBX164" s="2878"/>
      <c r="DBY164" s="2878"/>
      <c r="DBZ164" s="2878"/>
      <c r="DCA164" s="2877"/>
      <c r="DCB164" s="2872"/>
      <c r="DCC164" s="2877"/>
      <c r="DCD164" s="2907"/>
      <c r="DCE164" s="2907"/>
      <c r="DCF164" s="2907"/>
      <c r="DCG164" s="2907"/>
      <c r="DCH164" s="2910"/>
      <c r="DCN164" s="2878"/>
      <c r="DCO164" s="2872"/>
      <c r="DCU164" s="2907"/>
      <c r="DCV164" s="2910"/>
      <c r="DDB164" s="2878"/>
      <c r="DDC164" s="2872"/>
      <c r="DDI164" s="2907"/>
      <c r="DDJ164" s="2910"/>
      <c r="DDP164" s="2878"/>
      <c r="DDQ164" s="2910"/>
      <c r="DDW164" s="2878"/>
      <c r="DDX164" s="2910"/>
      <c r="DED164" s="2878"/>
      <c r="DEE164" s="2870"/>
      <c r="DEF164" s="2871"/>
      <c r="DEG164" s="2870"/>
      <c r="DEH164" s="2870"/>
      <c r="DEI164" s="2872"/>
      <c r="DEL164" s="2907"/>
      <c r="DEM164" s="2907"/>
      <c r="DEN164" s="2907"/>
      <c r="DEO164" s="2907"/>
      <c r="DEP164" s="2908"/>
      <c r="DER164" s="2909"/>
      <c r="DES164" s="2878"/>
      <c r="DET164" s="2878"/>
      <c r="DEU164" s="2878"/>
      <c r="DEV164" s="2878"/>
      <c r="DEW164" s="2877"/>
      <c r="DEX164" s="2872"/>
      <c r="DEY164" s="2877"/>
      <c r="DEZ164" s="2907"/>
      <c r="DFA164" s="2907"/>
      <c r="DFB164" s="2907"/>
      <c r="DFC164" s="2907"/>
      <c r="DFD164" s="2910"/>
      <c r="DFJ164" s="2878"/>
      <c r="DFK164" s="2872"/>
      <c r="DFQ164" s="2907"/>
      <c r="DFR164" s="2910"/>
      <c r="DFX164" s="2878"/>
      <c r="DFY164" s="2872"/>
      <c r="DGE164" s="2907"/>
      <c r="DGF164" s="2910"/>
      <c r="DGL164" s="2878"/>
      <c r="DGM164" s="2910"/>
      <c r="DGS164" s="2878"/>
      <c r="DGT164" s="2910"/>
      <c r="DGZ164" s="2878"/>
      <c r="DHA164" s="2870"/>
      <c r="DHB164" s="2871"/>
      <c r="DHC164" s="2870"/>
      <c r="DHD164" s="2870"/>
      <c r="DHE164" s="2872"/>
      <c r="DHH164" s="2907"/>
      <c r="DHI164" s="2907"/>
      <c r="DHJ164" s="2907"/>
      <c r="DHK164" s="2907"/>
      <c r="DHL164" s="2908"/>
      <c r="DHN164" s="2909"/>
      <c r="DHO164" s="2878"/>
      <c r="DHP164" s="2878"/>
      <c r="DHQ164" s="2878"/>
      <c r="DHR164" s="2878"/>
      <c r="DHS164" s="2877"/>
      <c r="DHT164" s="2872"/>
      <c r="DHU164" s="2877"/>
      <c r="DHV164" s="2907"/>
      <c r="DHW164" s="2907"/>
      <c r="DHX164" s="2907"/>
      <c r="DHY164" s="2907"/>
      <c r="DHZ164" s="2910"/>
      <c r="DIF164" s="2878"/>
      <c r="DIG164" s="2872"/>
      <c r="DIM164" s="2907"/>
      <c r="DIN164" s="2910"/>
      <c r="DIT164" s="2878"/>
      <c r="DIU164" s="2872"/>
      <c r="DJA164" s="2907"/>
      <c r="DJB164" s="2910"/>
      <c r="DJH164" s="2878"/>
      <c r="DJI164" s="2910"/>
      <c r="DJO164" s="2878"/>
      <c r="DJP164" s="2910"/>
      <c r="DJV164" s="2878"/>
      <c r="DJW164" s="2870"/>
      <c r="DJX164" s="2871"/>
      <c r="DJY164" s="2870"/>
      <c r="DJZ164" s="2870"/>
      <c r="DKA164" s="2872"/>
      <c r="DKD164" s="2907"/>
      <c r="DKE164" s="2907"/>
      <c r="DKF164" s="2907"/>
      <c r="DKG164" s="2907"/>
      <c r="DKH164" s="2908"/>
      <c r="DKJ164" s="2909"/>
      <c r="DKK164" s="2878"/>
      <c r="DKL164" s="2878"/>
      <c r="DKM164" s="2878"/>
      <c r="DKN164" s="2878"/>
      <c r="DKO164" s="2877"/>
      <c r="DKP164" s="2872"/>
      <c r="DKQ164" s="2877"/>
      <c r="DKR164" s="2907"/>
      <c r="DKS164" s="2907"/>
      <c r="DKT164" s="2907"/>
      <c r="DKU164" s="2907"/>
      <c r="DKV164" s="2910"/>
      <c r="DLB164" s="2878"/>
      <c r="DLC164" s="2872"/>
      <c r="DLI164" s="2907"/>
      <c r="DLJ164" s="2910"/>
      <c r="DLP164" s="2878"/>
      <c r="DLQ164" s="2872"/>
      <c r="DLW164" s="2907"/>
      <c r="DLX164" s="2910"/>
      <c r="DMD164" s="2878"/>
      <c r="DME164" s="2910"/>
      <c r="DMK164" s="2878"/>
      <c r="DML164" s="2910"/>
      <c r="DMR164" s="2878"/>
      <c r="DMS164" s="2870"/>
      <c r="DMT164" s="2871"/>
      <c r="DMU164" s="2870"/>
      <c r="DMV164" s="2870"/>
      <c r="DMW164" s="2872"/>
      <c r="DMZ164" s="2907"/>
      <c r="DNA164" s="2907"/>
      <c r="DNB164" s="2907"/>
      <c r="DNC164" s="2907"/>
      <c r="DND164" s="2908"/>
      <c r="DNF164" s="2909"/>
      <c r="DNG164" s="2878"/>
      <c r="DNH164" s="2878"/>
      <c r="DNI164" s="2878"/>
      <c r="DNJ164" s="2878"/>
      <c r="DNK164" s="2877"/>
      <c r="DNL164" s="2872"/>
      <c r="DNM164" s="2877"/>
      <c r="DNN164" s="2907"/>
      <c r="DNO164" s="2907"/>
      <c r="DNP164" s="2907"/>
      <c r="DNQ164" s="2907"/>
      <c r="DNR164" s="2910"/>
      <c r="DNX164" s="2878"/>
      <c r="DNY164" s="2872"/>
      <c r="DOE164" s="2907"/>
      <c r="DOF164" s="2910"/>
      <c r="DOL164" s="2878"/>
      <c r="DOM164" s="2872"/>
      <c r="DOS164" s="2907"/>
      <c r="DOT164" s="2910"/>
      <c r="DOZ164" s="2878"/>
      <c r="DPA164" s="2910"/>
      <c r="DPG164" s="2878"/>
      <c r="DPH164" s="2910"/>
      <c r="DPN164" s="2878"/>
      <c r="DPO164" s="2870"/>
      <c r="DPP164" s="2871"/>
      <c r="DPQ164" s="2870"/>
      <c r="DPR164" s="2870"/>
      <c r="DPS164" s="2872"/>
      <c r="DPV164" s="2907"/>
      <c r="DPW164" s="2907"/>
      <c r="DPX164" s="2907"/>
      <c r="DPY164" s="2907"/>
      <c r="DPZ164" s="2908"/>
      <c r="DQB164" s="2909"/>
      <c r="DQC164" s="2878"/>
      <c r="DQD164" s="2878"/>
      <c r="DQE164" s="2878"/>
      <c r="DQF164" s="2878"/>
      <c r="DQG164" s="2877"/>
      <c r="DQH164" s="2872"/>
      <c r="DQI164" s="2877"/>
      <c r="DQJ164" s="2907"/>
      <c r="DQK164" s="2907"/>
      <c r="DQL164" s="2907"/>
      <c r="DQM164" s="2907"/>
      <c r="DQN164" s="2910"/>
      <c r="DQT164" s="2878"/>
      <c r="DQU164" s="2872"/>
      <c r="DRA164" s="2907"/>
      <c r="DRB164" s="2910"/>
      <c r="DRH164" s="2878"/>
      <c r="DRI164" s="2872"/>
      <c r="DRO164" s="2907"/>
      <c r="DRP164" s="2910"/>
      <c r="DRV164" s="2878"/>
      <c r="DRW164" s="2910"/>
      <c r="DSC164" s="2878"/>
      <c r="DSD164" s="2910"/>
      <c r="DSJ164" s="2878"/>
      <c r="DSK164" s="2870"/>
      <c r="DSL164" s="2871"/>
      <c r="DSM164" s="2870"/>
      <c r="DSN164" s="2870"/>
      <c r="DSO164" s="2872"/>
      <c r="DSR164" s="2907"/>
      <c r="DSS164" s="2907"/>
      <c r="DST164" s="2907"/>
      <c r="DSU164" s="2907"/>
      <c r="DSV164" s="2908"/>
      <c r="DSX164" s="2909"/>
      <c r="DSY164" s="2878"/>
      <c r="DSZ164" s="2878"/>
      <c r="DTA164" s="2878"/>
      <c r="DTB164" s="2878"/>
      <c r="DTC164" s="2877"/>
      <c r="DTD164" s="2872"/>
      <c r="DTE164" s="2877"/>
      <c r="DTF164" s="2907"/>
      <c r="DTG164" s="2907"/>
      <c r="DTH164" s="2907"/>
      <c r="DTI164" s="2907"/>
      <c r="DTJ164" s="2910"/>
      <c r="DTP164" s="2878"/>
      <c r="DTQ164" s="2872"/>
      <c r="DTW164" s="2907"/>
      <c r="DTX164" s="2910"/>
      <c r="DUD164" s="2878"/>
      <c r="DUE164" s="2872"/>
      <c r="DUK164" s="2907"/>
      <c r="DUL164" s="2910"/>
      <c r="DUR164" s="2878"/>
      <c r="DUS164" s="2910"/>
      <c r="DUY164" s="2878"/>
      <c r="DUZ164" s="2910"/>
      <c r="DVF164" s="2878"/>
      <c r="DVG164" s="2870"/>
      <c r="DVH164" s="2871"/>
      <c r="DVI164" s="2870"/>
      <c r="DVJ164" s="2870"/>
      <c r="DVK164" s="2872"/>
      <c r="DVN164" s="2907"/>
      <c r="DVO164" s="2907"/>
      <c r="DVP164" s="2907"/>
      <c r="DVQ164" s="2907"/>
      <c r="DVR164" s="2908"/>
      <c r="DVT164" s="2909"/>
      <c r="DVU164" s="2878"/>
      <c r="DVV164" s="2878"/>
      <c r="DVW164" s="2878"/>
      <c r="DVX164" s="2878"/>
      <c r="DVY164" s="2877"/>
      <c r="DVZ164" s="2872"/>
      <c r="DWA164" s="2877"/>
      <c r="DWB164" s="2907"/>
      <c r="DWC164" s="2907"/>
      <c r="DWD164" s="2907"/>
      <c r="DWE164" s="2907"/>
      <c r="DWF164" s="2910"/>
      <c r="DWL164" s="2878"/>
      <c r="DWM164" s="2872"/>
      <c r="DWS164" s="2907"/>
      <c r="DWT164" s="2910"/>
      <c r="DWZ164" s="2878"/>
      <c r="DXA164" s="2872"/>
      <c r="DXG164" s="2907"/>
      <c r="DXH164" s="2910"/>
      <c r="DXN164" s="2878"/>
      <c r="DXO164" s="2910"/>
      <c r="DXU164" s="2878"/>
      <c r="DXV164" s="2910"/>
      <c r="DYB164" s="2878"/>
      <c r="DYC164" s="2870"/>
      <c r="DYD164" s="2871"/>
      <c r="DYE164" s="2870"/>
      <c r="DYF164" s="2870"/>
      <c r="DYG164" s="2872"/>
      <c r="DYJ164" s="2907"/>
      <c r="DYK164" s="2907"/>
      <c r="DYL164" s="2907"/>
      <c r="DYM164" s="2907"/>
      <c r="DYN164" s="2908"/>
      <c r="DYP164" s="2909"/>
      <c r="DYQ164" s="2878"/>
      <c r="DYR164" s="2878"/>
      <c r="DYS164" s="2878"/>
      <c r="DYT164" s="2878"/>
      <c r="DYU164" s="2877"/>
      <c r="DYV164" s="2872"/>
      <c r="DYW164" s="2877"/>
      <c r="DYX164" s="2907"/>
      <c r="DYY164" s="2907"/>
      <c r="DYZ164" s="2907"/>
      <c r="DZA164" s="2907"/>
      <c r="DZB164" s="2910"/>
      <c r="DZH164" s="2878"/>
      <c r="DZI164" s="2872"/>
      <c r="DZO164" s="2907"/>
      <c r="DZP164" s="2910"/>
      <c r="DZV164" s="2878"/>
      <c r="DZW164" s="2872"/>
      <c r="EAC164" s="2907"/>
      <c r="EAD164" s="2910"/>
      <c r="EAJ164" s="2878"/>
      <c r="EAK164" s="2910"/>
      <c r="EAQ164" s="2878"/>
      <c r="EAR164" s="2910"/>
      <c r="EAX164" s="2878"/>
      <c r="EAY164" s="2870"/>
      <c r="EAZ164" s="2871"/>
      <c r="EBA164" s="2870"/>
      <c r="EBB164" s="2870"/>
      <c r="EBC164" s="2872"/>
      <c r="EBF164" s="2907"/>
      <c r="EBG164" s="2907"/>
      <c r="EBH164" s="2907"/>
      <c r="EBI164" s="2907"/>
      <c r="EBJ164" s="2908"/>
      <c r="EBL164" s="2909"/>
      <c r="EBM164" s="2878"/>
      <c r="EBN164" s="2878"/>
      <c r="EBO164" s="2878"/>
      <c r="EBP164" s="2878"/>
      <c r="EBQ164" s="2877"/>
      <c r="EBR164" s="2872"/>
      <c r="EBS164" s="2877"/>
      <c r="EBT164" s="2907"/>
      <c r="EBU164" s="2907"/>
      <c r="EBV164" s="2907"/>
      <c r="EBW164" s="2907"/>
      <c r="EBX164" s="2910"/>
      <c r="ECD164" s="2878"/>
      <c r="ECE164" s="2872"/>
      <c r="ECK164" s="2907"/>
      <c r="ECL164" s="2910"/>
      <c r="ECR164" s="2878"/>
      <c r="ECS164" s="2872"/>
      <c r="ECY164" s="2907"/>
      <c r="ECZ164" s="2910"/>
      <c r="EDF164" s="2878"/>
      <c r="EDG164" s="2910"/>
      <c r="EDM164" s="2878"/>
      <c r="EDN164" s="2910"/>
      <c r="EDT164" s="2878"/>
      <c r="EDU164" s="2870"/>
      <c r="EDV164" s="2871"/>
      <c r="EDW164" s="2870"/>
      <c r="EDX164" s="2870"/>
      <c r="EDY164" s="2872"/>
      <c r="EEB164" s="2907"/>
      <c r="EEC164" s="2907"/>
      <c r="EED164" s="2907"/>
      <c r="EEE164" s="2907"/>
      <c r="EEF164" s="2908"/>
      <c r="EEH164" s="2909"/>
      <c r="EEI164" s="2878"/>
      <c r="EEJ164" s="2878"/>
      <c r="EEK164" s="2878"/>
      <c r="EEL164" s="2878"/>
      <c r="EEM164" s="2877"/>
      <c r="EEN164" s="2872"/>
      <c r="EEO164" s="2877"/>
      <c r="EEP164" s="2907"/>
      <c r="EEQ164" s="2907"/>
      <c r="EER164" s="2907"/>
      <c r="EES164" s="2907"/>
      <c r="EET164" s="2910"/>
      <c r="EEZ164" s="2878"/>
      <c r="EFA164" s="2872"/>
      <c r="EFG164" s="2907"/>
      <c r="EFH164" s="2910"/>
      <c r="EFN164" s="2878"/>
      <c r="EFO164" s="2872"/>
      <c r="EFU164" s="2907"/>
      <c r="EFV164" s="2910"/>
      <c r="EGB164" s="2878"/>
      <c r="EGC164" s="2910"/>
      <c r="EGI164" s="2878"/>
      <c r="EGJ164" s="2910"/>
      <c r="EGP164" s="2878"/>
      <c r="EGQ164" s="2870"/>
      <c r="EGR164" s="2871"/>
      <c r="EGS164" s="2870"/>
      <c r="EGT164" s="2870"/>
      <c r="EGU164" s="2872"/>
      <c r="EGX164" s="2907"/>
      <c r="EGY164" s="2907"/>
      <c r="EGZ164" s="2907"/>
      <c r="EHA164" s="2907"/>
      <c r="EHB164" s="2908"/>
      <c r="EHD164" s="2909"/>
      <c r="EHE164" s="2878"/>
      <c r="EHF164" s="2878"/>
      <c r="EHG164" s="2878"/>
      <c r="EHH164" s="2878"/>
      <c r="EHI164" s="2877"/>
      <c r="EHJ164" s="2872"/>
      <c r="EHK164" s="2877"/>
      <c r="EHL164" s="2907"/>
      <c r="EHM164" s="2907"/>
      <c r="EHN164" s="2907"/>
      <c r="EHO164" s="2907"/>
      <c r="EHP164" s="2910"/>
      <c r="EHV164" s="2878"/>
      <c r="EHW164" s="2872"/>
      <c r="EIC164" s="2907"/>
      <c r="EID164" s="2910"/>
      <c r="EIJ164" s="2878"/>
      <c r="EIK164" s="2872"/>
      <c r="EIQ164" s="2907"/>
      <c r="EIR164" s="2910"/>
      <c r="EIX164" s="2878"/>
      <c r="EIY164" s="2910"/>
      <c r="EJE164" s="2878"/>
      <c r="EJF164" s="2910"/>
      <c r="EJL164" s="2878"/>
      <c r="EJM164" s="2870"/>
      <c r="EJN164" s="2871"/>
      <c r="EJO164" s="2870"/>
      <c r="EJP164" s="2870"/>
      <c r="EJQ164" s="2872"/>
      <c r="EJT164" s="2907"/>
      <c r="EJU164" s="2907"/>
      <c r="EJV164" s="2907"/>
      <c r="EJW164" s="2907"/>
      <c r="EJX164" s="2908"/>
      <c r="EJZ164" s="2909"/>
      <c r="EKA164" s="2878"/>
      <c r="EKB164" s="2878"/>
      <c r="EKC164" s="2878"/>
      <c r="EKD164" s="2878"/>
      <c r="EKE164" s="2877"/>
      <c r="EKF164" s="2872"/>
      <c r="EKG164" s="2877"/>
      <c r="EKH164" s="2907"/>
      <c r="EKI164" s="2907"/>
      <c r="EKJ164" s="2907"/>
      <c r="EKK164" s="2907"/>
      <c r="EKL164" s="2910"/>
      <c r="EKR164" s="2878"/>
      <c r="EKS164" s="2872"/>
      <c r="EKY164" s="2907"/>
      <c r="EKZ164" s="2910"/>
      <c r="ELF164" s="2878"/>
      <c r="ELG164" s="2872"/>
      <c r="ELM164" s="2907"/>
      <c r="ELN164" s="2910"/>
      <c r="ELT164" s="2878"/>
      <c r="ELU164" s="2910"/>
      <c r="EMA164" s="2878"/>
      <c r="EMB164" s="2910"/>
      <c r="EMH164" s="2878"/>
      <c r="EMI164" s="2870"/>
      <c r="EMJ164" s="2871"/>
      <c r="EMK164" s="2870"/>
      <c r="EML164" s="2870"/>
      <c r="EMM164" s="2872"/>
      <c r="EMP164" s="2907"/>
      <c r="EMQ164" s="2907"/>
      <c r="EMR164" s="2907"/>
      <c r="EMS164" s="2907"/>
      <c r="EMT164" s="2908"/>
      <c r="EMV164" s="2909"/>
      <c r="EMW164" s="2878"/>
      <c r="EMX164" s="2878"/>
      <c r="EMY164" s="2878"/>
      <c r="EMZ164" s="2878"/>
      <c r="ENA164" s="2877"/>
      <c r="ENB164" s="2872"/>
      <c r="ENC164" s="2877"/>
      <c r="END164" s="2907"/>
      <c r="ENE164" s="2907"/>
      <c r="ENF164" s="2907"/>
      <c r="ENG164" s="2907"/>
      <c r="ENH164" s="2910"/>
      <c r="ENN164" s="2878"/>
      <c r="ENO164" s="2872"/>
      <c r="ENU164" s="2907"/>
      <c r="ENV164" s="2910"/>
      <c r="EOB164" s="2878"/>
      <c r="EOC164" s="2872"/>
      <c r="EOI164" s="2907"/>
      <c r="EOJ164" s="2910"/>
      <c r="EOP164" s="2878"/>
      <c r="EOQ164" s="2910"/>
      <c r="EOW164" s="2878"/>
      <c r="EOX164" s="2910"/>
      <c r="EPD164" s="2878"/>
      <c r="EPE164" s="2870"/>
      <c r="EPF164" s="2871"/>
      <c r="EPG164" s="2870"/>
      <c r="EPH164" s="2870"/>
      <c r="EPI164" s="2872"/>
      <c r="EPL164" s="2907"/>
      <c r="EPM164" s="2907"/>
      <c r="EPN164" s="2907"/>
      <c r="EPO164" s="2907"/>
      <c r="EPP164" s="2908"/>
      <c r="EPR164" s="2909"/>
      <c r="EPS164" s="2878"/>
      <c r="EPT164" s="2878"/>
      <c r="EPU164" s="2878"/>
      <c r="EPV164" s="2878"/>
      <c r="EPW164" s="2877"/>
      <c r="EPX164" s="2872"/>
      <c r="EPY164" s="2877"/>
      <c r="EPZ164" s="2907"/>
      <c r="EQA164" s="2907"/>
      <c r="EQB164" s="2907"/>
      <c r="EQC164" s="2907"/>
      <c r="EQD164" s="2910"/>
      <c r="EQJ164" s="2878"/>
      <c r="EQK164" s="2872"/>
      <c r="EQQ164" s="2907"/>
      <c r="EQR164" s="2910"/>
      <c r="EQX164" s="2878"/>
      <c r="EQY164" s="2872"/>
      <c r="ERE164" s="2907"/>
      <c r="ERF164" s="2910"/>
      <c r="ERL164" s="2878"/>
      <c r="ERM164" s="2910"/>
      <c r="ERS164" s="2878"/>
      <c r="ERT164" s="2910"/>
      <c r="ERZ164" s="2878"/>
      <c r="ESA164" s="2870"/>
      <c r="ESB164" s="2871"/>
      <c r="ESC164" s="2870"/>
      <c r="ESD164" s="2870"/>
      <c r="ESE164" s="2872"/>
      <c r="ESH164" s="2907"/>
      <c r="ESI164" s="2907"/>
      <c r="ESJ164" s="2907"/>
      <c r="ESK164" s="2907"/>
      <c r="ESL164" s="2908"/>
      <c r="ESN164" s="2909"/>
      <c r="ESO164" s="2878"/>
      <c r="ESP164" s="2878"/>
      <c r="ESQ164" s="2878"/>
      <c r="ESR164" s="2878"/>
      <c r="ESS164" s="2877"/>
      <c r="EST164" s="2872"/>
      <c r="ESU164" s="2877"/>
      <c r="ESV164" s="2907"/>
      <c r="ESW164" s="2907"/>
      <c r="ESX164" s="2907"/>
      <c r="ESY164" s="2907"/>
      <c r="ESZ164" s="2910"/>
      <c r="ETF164" s="2878"/>
      <c r="ETG164" s="2872"/>
      <c r="ETM164" s="2907"/>
      <c r="ETN164" s="2910"/>
      <c r="ETT164" s="2878"/>
      <c r="ETU164" s="2872"/>
      <c r="EUA164" s="2907"/>
      <c r="EUB164" s="2910"/>
      <c r="EUH164" s="2878"/>
      <c r="EUI164" s="2910"/>
      <c r="EUO164" s="2878"/>
      <c r="EUP164" s="2910"/>
      <c r="EUV164" s="2878"/>
      <c r="EUW164" s="2870"/>
      <c r="EUX164" s="2871"/>
      <c r="EUY164" s="2870"/>
      <c r="EUZ164" s="2870"/>
      <c r="EVA164" s="2872"/>
      <c r="EVD164" s="2907"/>
      <c r="EVE164" s="2907"/>
      <c r="EVF164" s="2907"/>
      <c r="EVG164" s="2907"/>
      <c r="EVH164" s="2908"/>
      <c r="EVJ164" s="2909"/>
      <c r="EVK164" s="2878"/>
      <c r="EVL164" s="2878"/>
      <c r="EVM164" s="2878"/>
      <c r="EVN164" s="2878"/>
      <c r="EVO164" s="2877"/>
      <c r="EVP164" s="2872"/>
      <c r="EVQ164" s="2877"/>
      <c r="EVR164" s="2907"/>
      <c r="EVS164" s="2907"/>
      <c r="EVT164" s="2907"/>
      <c r="EVU164" s="2907"/>
      <c r="EVV164" s="2910"/>
      <c r="EWB164" s="2878"/>
      <c r="EWC164" s="2872"/>
      <c r="EWI164" s="2907"/>
      <c r="EWJ164" s="2910"/>
      <c r="EWP164" s="2878"/>
      <c r="EWQ164" s="2872"/>
      <c r="EWW164" s="2907"/>
      <c r="EWX164" s="2910"/>
      <c r="EXD164" s="2878"/>
      <c r="EXE164" s="2910"/>
      <c r="EXK164" s="2878"/>
      <c r="EXL164" s="2910"/>
      <c r="EXR164" s="2878"/>
      <c r="EXS164" s="2870"/>
      <c r="EXT164" s="2871"/>
      <c r="EXU164" s="2870"/>
      <c r="EXV164" s="2870"/>
      <c r="EXW164" s="2872"/>
      <c r="EXZ164" s="2907"/>
      <c r="EYA164" s="2907"/>
      <c r="EYB164" s="2907"/>
      <c r="EYC164" s="2907"/>
      <c r="EYD164" s="2908"/>
      <c r="EYF164" s="2909"/>
      <c r="EYG164" s="2878"/>
      <c r="EYH164" s="2878"/>
      <c r="EYI164" s="2878"/>
      <c r="EYJ164" s="2878"/>
      <c r="EYK164" s="2877"/>
      <c r="EYL164" s="2872"/>
      <c r="EYM164" s="2877"/>
      <c r="EYN164" s="2907"/>
      <c r="EYO164" s="2907"/>
      <c r="EYP164" s="2907"/>
      <c r="EYQ164" s="2907"/>
      <c r="EYR164" s="2910"/>
      <c r="EYX164" s="2878"/>
      <c r="EYY164" s="2872"/>
      <c r="EZE164" s="2907"/>
      <c r="EZF164" s="2910"/>
      <c r="EZL164" s="2878"/>
      <c r="EZM164" s="2872"/>
      <c r="EZS164" s="2907"/>
      <c r="EZT164" s="2910"/>
      <c r="EZZ164" s="2878"/>
      <c r="FAA164" s="2910"/>
      <c r="FAG164" s="2878"/>
      <c r="FAH164" s="2910"/>
      <c r="FAN164" s="2878"/>
      <c r="FAO164" s="2870"/>
      <c r="FAP164" s="2871"/>
      <c r="FAQ164" s="2870"/>
      <c r="FAR164" s="2870"/>
      <c r="FAS164" s="2872"/>
      <c r="FAV164" s="2907"/>
      <c r="FAW164" s="2907"/>
      <c r="FAX164" s="2907"/>
      <c r="FAY164" s="2907"/>
      <c r="FAZ164" s="2908"/>
      <c r="FBB164" s="2909"/>
      <c r="FBC164" s="2878"/>
      <c r="FBD164" s="2878"/>
      <c r="FBE164" s="2878"/>
      <c r="FBF164" s="2878"/>
      <c r="FBG164" s="2877"/>
      <c r="FBH164" s="2872"/>
      <c r="FBI164" s="2877"/>
      <c r="FBJ164" s="2907"/>
      <c r="FBK164" s="2907"/>
      <c r="FBL164" s="2907"/>
      <c r="FBM164" s="2907"/>
      <c r="FBN164" s="2910"/>
      <c r="FBT164" s="2878"/>
      <c r="FBU164" s="2872"/>
      <c r="FCA164" s="2907"/>
      <c r="FCB164" s="2910"/>
      <c r="FCH164" s="2878"/>
      <c r="FCI164" s="2872"/>
      <c r="FCO164" s="2907"/>
      <c r="FCP164" s="2910"/>
      <c r="FCV164" s="2878"/>
      <c r="FCW164" s="2910"/>
      <c r="FDC164" s="2878"/>
      <c r="FDD164" s="2910"/>
      <c r="FDJ164" s="2878"/>
      <c r="FDK164" s="2870"/>
      <c r="FDL164" s="2871"/>
      <c r="FDM164" s="2870"/>
      <c r="FDN164" s="2870"/>
      <c r="FDO164" s="2872"/>
      <c r="FDR164" s="2907"/>
      <c r="FDS164" s="2907"/>
      <c r="FDT164" s="2907"/>
      <c r="FDU164" s="2907"/>
      <c r="FDV164" s="2908"/>
      <c r="FDX164" s="2909"/>
      <c r="FDY164" s="2878"/>
      <c r="FDZ164" s="2878"/>
      <c r="FEA164" s="2878"/>
      <c r="FEB164" s="2878"/>
      <c r="FEC164" s="2877"/>
      <c r="FED164" s="2872"/>
      <c r="FEE164" s="2877"/>
      <c r="FEF164" s="2907"/>
      <c r="FEG164" s="2907"/>
      <c r="FEH164" s="2907"/>
      <c r="FEI164" s="2907"/>
      <c r="FEJ164" s="2910"/>
      <c r="FEP164" s="2878"/>
      <c r="FEQ164" s="2872"/>
      <c r="FEW164" s="2907"/>
      <c r="FEX164" s="2910"/>
      <c r="FFD164" s="2878"/>
      <c r="FFE164" s="2872"/>
      <c r="FFK164" s="2907"/>
      <c r="FFL164" s="2910"/>
      <c r="FFR164" s="2878"/>
      <c r="FFS164" s="2910"/>
      <c r="FFY164" s="2878"/>
      <c r="FFZ164" s="2910"/>
      <c r="FGF164" s="2878"/>
      <c r="FGG164" s="2870"/>
      <c r="FGH164" s="2871"/>
      <c r="FGI164" s="2870"/>
      <c r="FGJ164" s="2870"/>
      <c r="FGK164" s="2872"/>
      <c r="FGN164" s="2907"/>
      <c r="FGO164" s="2907"/>
      <c r="FGP164" s="2907"/>
      <c r="FGQ164" s="2907"/>
      <c r="FGR164" s="2908"/>
      <c r="FGT164" s="2909"/>
      <c r="FGU164" s="2878"/>
      <c r="FGV164" s="2878"/>
      <c r="FGW164" s="2878"/>
      <c r="FGX164" s="2878"/>
      <c r="FGY164" s="2877"/>
      <c r="FGZ164" s="2872"/>
      <c r="FHA164" s="2877"/>
      <c r="FHB164" s="2907"/>
      <c r="FHC164" s="2907"/>
      <c r="FHD164" s="2907"/>
      <c r="FHE164" s="2907"/>
      <c r="FHF164" s="2910"/>
      <c r="FHL164" s="2878"/>
      <c r="FHM164" s="2872"/>
      <c r="FHS164" s="2907"/>
      <c r="FHT164" s="2910"/>
      <c r="FHZ164" s="2878"/>
      <c r="FIA164" s="2872"/>
      <c r="FIG164" s="2907"/>
      <c r="FIH164" s="2910"/>
      <c r="FIN164" s="2878"/>
      <c r="FIO164" s="2910"/>
      <c r="FIU164" s="2878"/>
      <c r="FIV164" s="2910"/>
      <c r="FJB164" s="2878"/>
      <c r="FJC164" s="2870"/>
      <c r="FJD164" s="2871"/>
      <c r="FJE164" s="2870"/>
      <c r="FJF164" s="2870"/>
      <c r="FJG164" s="2872"/>
      <c r="FJJ164" s="2907"/>
      <c r="FJK164" s="2907"/>
      <c r="FJL164" s="2907"/>
      <c r="FJM164" s="2907"/>
      <c r="FJN164" s="2908"/>
      <c r="FJP164" s="2909"/>
      <c r="FJQ164" s="2878"/>
      <c r="FJR164" s="2878"/>
      <c r="FJS164" s="2878"/>
      <c r="FJT164" s="2878"/>
      <c r="FJU164" s="2877"/>
      <c r="FJV164" s="2872"/>
      <c r="FJW164" s="2877"/>
      <c r="FJX164" s="2907"/>
      <c r="FJY164" s="2907"/>
      <c r="FJZ164" s="2907"/>
      <c r="FKA164" s="2907"/>
      <c r="FKB164" s="2910"/>
      <c r="FKH164" s="2878"/>
      <c r="FKI164" s="2872"/>
      <c r="FKO164" s="2907"/>
      <c r="FKP164" s="2910"/>
      <c r="FKV164" s="2878"/>
      <c r="FKW164" s="2872"/>
      <c r="FLC164" s="2907"/>
      <c r="FLD164" s="2910"/>
      <c r="FLJ164" s="2878"/>
      <c r="FLK164" s="2910"/>
      <c r="FLQ164" s="2878"/>
      <c r="FLR164" s="2910"/>
      <c r="FLX164" s="2878"/>
      <c r="FLY164" s="2870"/>
      <c r="FLZ164" s="2871"/>
      <c r="FMA164" s="2870"/>
      <c r="FMB164" s="2870"/>
      <c r="FMC164" s="2872"/>
      <c r="FMF164" s="2907"/>
      <c r="FMG164" s="2907"/>
      <c r="FMH164" s="2907"/>
      <c r="FMI164" s="2907"/>
      <c r="FMJ164" s="2908"/>
      <c r="FML164" s="2909"/>
      <c r="FMM164" s="2878"/>
      <c r="FMN164" s="2878"/>
      <c r="FMO164" s="2878"/>
      <c r="FMP164" s="2878"/>
      <c r="FMQ164" s="2877"/>
      <c r="FMR164" s="2872"/>
      <c r="FMS164" s="2877"/>
      <c r="FMT164" s="2907"/>
      <c r="FMU164" s="2907"/>
      <c r="FMV164" s="2907"/>
      <c r="FMW164" s="2907"/>
      <c r="FMX164" s="2910"/>
      <c r="FND164" s="2878"/>
      <c r="FNE164" s="2872"/>
      <c r="FNK164" s="2907"/>
      <c r="FNL164" s="2910"/>
      <c r="FNR164" s="2878"/>
      <c r="FNS164" s="2872"/>
      <c r="FNY164" s="2907"/>
      <c r="FNZ164" s="2910"/>
      <c r="FOF164" s="2878"/>
      <c r="FOG164" s="2910"/>
      <c r="FOM164" s="2878"/>
      <c r="FON164" s="2910"/>
      <c r="FOT164" s="2878"/>
      <c r="FOU164" s="2870"/>
      <c r="FOV164" s="2871"/>
      <c r="FOW164" s="2870"/>
      <c r="FOX164" s="2870"/>
      <c r="FOY164" s="2872"/>
      <c r="FPB164" s="2907"/>
      <c r="FPC164" s="2907"/>
      <c r="FPD164" s="2907"/>
      <c r="FPE164" s="2907"/>
      <c r="FPF164" s="2908"/>
      <c r="FPH164" s="2909"/>
      <c r="FPI164" s="2878"/>
      <c r="FPJ164" s="2878"/>
      <c r="FPK164" s="2878"/>
      <c r="FPL164" s="2878"/>
      <c r="FPM164" s="2877"/>
      <c r="FPN164" s="2872"/>
      <c r="FPO164" s="2877"/>
      <c r="FPP164" s="2907"/>
      <c r="FPQ164" s="2907"/>
      <c r="FPR164" s="2907"/>
      <c r="FPS164" s="2907"/>
      <c r="FPT164" s="2910"/>
      <c r="FPZ164" s="2878"/>
      <c r="FQA164" s="2872"/>
      <c r="FQG164" s="2907"/>
      <c r="FQH164" s="2910"/>
      <c r="FQN164" s="2878"/>
      <c r="FQO164" s="2872"/>
      <c r="FQU164" s="2907"/>
      <c r="FQV164" s="2910"/>
      <c r="FRB164" s="2878"/>
      <c r="FRC164" s="2910"/>
      <c r="FRI164" s="2878"/>
      <c r="FRJ164" s="2910"/>
      <c r="FRP164" s="2878"/>
      <c r="FRQ164" s="2870"/>
      <c r="FRR164" s="2871"/>
      <c r="FRS164" s="2870"/>
      <c r="FRT164" s="2870"/>
      <c r="FRU164" s="2872"/>
      <c r="FRX164" s="2907"/>
      <c r="FRY164" s="2907"/>
      <c r="FRZ164" s="2907"/>
      <c r="FSA164" s="2907"/>
      <c r="FSB164" s="2908"/>
      <c r="FSD164" s="2909"/>
      <c r="FSE164" s="2878"/>
      <c r="FSF164" s="2878"/>
      <c r="FSG164" s="2878"/>
      <c r="FSH164" s="2878"/>
      <c r="FSI164" s="2877"/>
      <c r="FSJ164" s="2872"/>
      <c r="FSK164" s="2877"/>
      <c r="FSL164" s="2907"/>
      <c r="FSM164" s="2907"/>
      <c r="FSN164" s="2907"/>
      <c r="FSO164" s="2907"/>
      <c r="FSP164" s="2910"/>
      <c r="FSV164" s="2878"/>
      <c r="FSW164" s="2872"/>
      <c r="FTC164" s="2907"/>
      <c r="FTD164" s="2910"/>
      <c r="FTJ164" s="2878"/>
      <c r="FTK164" s="2872"/>
      <c r="FTQ164" s="2907"/>
      <c r="FTR164" s="2910"/>
      <c r="FTX164" s="2878"/>
      <c r="FTY164" s="2910"/>
      <c r="FUE164" s="2878"/>
      <c r="FUF164" s="2910"/>
      <c r="FUL164" s="2878"/>
      <c r="FUM164" s="2870"/>
      <c r="FUN164" s="2871"/>
      <c r="FUO164" s="2870"/>
      <c r="FUP164" s="2870"/>
      <c r="FUQ164" s="2872"/>
      <c r="FUT164" s="2907"/>
      <c r="FUU164" s="2907"/>
      <c r="FUV164" s="2907"/>
      <c r="FUW164" s="2907"/>
      <c r="FUX164" s="2908"/>
      <c r="FUZ164" s="2909"/>
      <c r="FVA164" s="2878"/>
      <c r="FVB164" s="2878"/>
      <c r="FVC164" s="2878"/>
      <c r="FVD164" s="2878"/>
      <c r="FVE164" s="2877"/>
      <c r="FVF164" s="2872"/>
      <c r="FVG164" s="2877"/>
      <c r="FVH164" s="2907"/>
      <c r="FVI164" s="2907"/>
      <c r="FVJ164" s="2907"/>
      <c r="FVK164" s="2907"/>
      <c r="FVL164" s="2910"/>
      <c r="FVR164" s="2878"/>
      <c r="FVS164" s="2872"/>
      <c r="FVY164" s="2907"/>
      <c r="FVZ164" s="2910"/>
      <c r="FWF164" s="2878"/>
      <c r="FWG164" s="2872"/>
      <c r="FWM164" s="2907"/>
      <c r="FWN164" s="2910"/>
      <c r="FWT164" s="2878"/>
      <c r="FWU164" s="2910"/>
      <c r="FXA164" s="2878"/>
      <c r="FXB164" s="2910"/>
      <c r="FXH164" s="2878"/>
      <c r="FXI164" s="2870"/>
      <c r="FXJ164" s="2871"/>
      <c r="FXK164" s="2870"/>
      <c r="FXL164" s="2870"/>
      <c r="FXM164" s="2872"/>
      <c r="FXP164" s="2907"/>
      <c r="FXQ164" s="2907"/>
      <c r="FXR164" s="2907"/>
      <c r="FXS164" s="2907"/>
      <c r="FXT164" s="2908"/>
      <c r="FXV164" s="2909"/>
      <c r="FXW164" s="2878"/>
      <c r="FXX164" s="2878"/>
      <c r="FXY164" s="2878"/>
      <c r="FXZ164" s="2878"/>
      <c r="FYA164" s="2877"/>
      <c r="FYB164" s="2872"/>
      <c r="FYC164" s="2877"/>
      <c r="FYD164" s="2907"/>
      <c r="FYE164" s="2907"/>
      <c r="FYF164" s="2907"/>
      <c r="FYG164" s="2907"/>
      <c r="FYH164" s="2910"/>
      <c r="FYN164" s="2878"/>
      <c r="FYO164" s="2872"/>
      <c r="FYU164" s="2907"/>
      <c r="FYV164" s="2910"/>
      <c r="FZB164" s="2878"/>
      <c r="FZC164" s="2872"/>
      <c r="FZI164" s="2907"/>
      <c r="FZJ164" s="2910"/>
      <c r="FZP164" s="2878"/>
      <c r="FZQ164" s="2910"/>
      <c r="FZW164" s="2878"/>
      <c r="FZX164" s="2910"/>
      <c r="GAD164" s="2878"/>
      <c r="GAE164" s="2870"/>
      <c r="GAF164" s="2871"/>
      <c r="GAG164" s="2870"/>
      <c r="GAH164" s="2870"/>
      <c r="GAI164" s="2872"/>
      <c r="GAL164" s="2907"/>
      <c r="GAM164" s="2907"/>
      <c r="GAN164" s="2907"/>
      <c r="GAO164" s="2907"/>
      <c r="GAP164" s="2908"/>
      <c r="GAR164" s="2909"/>
      <c r="GAS164" s="2878"/>
      <c r="GAT164" s="2878"/>
      <c r="GAU164" s="2878"/>
      <c r="GAV164" s="2878"/>
      <c r="GAW164" s="2877"/>
      <c r="GAX164" s="2872"/>
      <c r="GAY164" s="2877"/>
      <c r="GAZ164" s="2907"/>
      <c r="GBA164" s="2907"/>
      <c r="GBB164" s="2907"/>
      <c r="GBC164" s="2907"/>
      <c r="GBD164" s="2910"/>
      <c r="GBJ164" s="2878"/>
      <c r="GBK164" s="2872"/>
      <c r="GBQ164" s="2907"/>
      <c r="GBR164" s="2910"/>
      <c r="GBX164" s="2878"/>
      <c r="GBY164" s="2872"/>
      <c r="GCE164" s="2907"/>
      <c r="GCF164" s="2910"/>
      <c r="GCL164" s="2878"/>
      <c r="GCM164" s="2910"/>
      <c r="GCS164" s="2878"/>
      <c r="GCT164" s="2910"/>
      <c r="GCZ164" s="2878"/>
      <c r="GDA164" s="2870"/>
      <c r="GDB164" s="2871"/>
      <c r="GDC164" s="2870"/>
      <c r="GDD164" s="2870"/>
      <c r="GDE164" s="2872"/>
      <c r="GDH164" s="2907"/>
      <c r="GDI164" s="2907"/>
      <c r="GDJ164" s="2907"/>
      <c r="GDK164" s="2907"/>
      <c r="GDL164" s="2908"/>
      <c r="GDN164" s="2909"/>
      <c r="GDO164" s="2878"/>
      <c r="GDP164" s="2878"/>
      <c r="GDQ164" s="2878"/>
      <c r="GDR164" s="2878"/>
      <c r="GDS164" s="2877"/>
      <c r="GDT164" s="2872"/>
      <c r="GDU164" s="2877"/>
      <c r="GDV164" s="2907"/>
      <c r="GDW164" s="2907"/>
      <c r="GDX164" s="2907"/>
      <c r="GDY164" s="2907"/>
      <c r="GDZ164" s="2910"/>
      <c r="GEF164" s="2878"/>
      <c r="GEG164" s="2872"/>
      <c r="GEM164" s="2907"/>
      <c r="GEN164" s="2910"/>
      <c r="GET164" s="2878"/>
      <c r="GEU164" s="2872"/>
      <c r="GFA164" s="2907"/>
      <c r="GFB164" s="2910"/>
      <c r="GFH164" s="2878"/>
      <c r="GFI164" s="2910"/>
      <c r="GFO164" s="2878"/>
      <c r="GFP164" s="2910"/>
      <c r="GFV164" s="2878"/>
      <c r="GFW164" s="2870"/>
      <c r="GFX164" s="2871"/>
      <c r="GFY164" s="2870"/>
      <c r="GFZ164" s="2870"/>
      <c r="GGA164" s="2872"/>
      <c r="GGD164" s="2907"/>
      <c r="GGE164" s="2907"/>
      <c r="GGF164" s="2907"/>
      <c r="GGG164" s="2907"/>
      <c r="GGH164" s="2908"/>
      <c r="GGJ164" s="2909"/>
      <c r="GGK164" s="2878"/>
      <c r="GGL164" s="2878"/>
      <c r="GGM164" s="2878"/>
      <c r="GGN164" s="2878"/>
      <c r="GGO164" s="2877"/>
      <c r="GGP164" s="2872"/>
      <c r="GGQ164" s="2877"/>
      <c r="GGR164" s="2907"/>
      <c r="GGS164" s="2907"/>
      <c r="GGT164" s="2907"/>
      <c r="GGU164" s="2907"/>
      <c r="GGV164" s="2910"/>
      <c r="GHB164" s="2878"/>
      <c r="GHC164" s="2872"/>
      <c r="GHI164" s="2907"/>
      <c r="GHJ164" s="2910"/>
      <c r="GHP164" s="2878"/>
      <c r="GHQ164" s="2872"/>
      <c r="GHW164" s="2907"/>
      <c r="GHX164" s="2910"/>
      <c r="GID164" s="2878"/>
      <c r="GIE164" s="2910"/>
      <c r="GIK164" s="2878"/>
      <c r="GIL164" s="2910"/>
      <c r="GIR164" s="2878"/>
      <c r="GIS164" s="2870"/>
      <c r="GIT164" s="2871"/>
      <c r="GIU164" s="2870"/>
      <c r="GIV164" s="2870"/>
      <c r="GIW164" s="2872"/>
      <c r="GIZ164" s="2907"/>
      <c r="GJA164" s="2907"/>
      <c r="GJB164" s="2907"/>
      <c r="GJC164" s="2907"/>
      <c r="GJD164" s="2908"/>
      <c r="GJF164" s="2909"/>
      <c r="GJG164" s="2878"/>
      <c r="GJH164" s="2878"/>
      <c r="GJI164" s="2878"/>
      <c r="GJJ164" s="2878"/>
      <c r="GJK164" s="2877"/>
      <c r="GJL164" s="2872"/>
      <c r="GJM164" s="2877"/>
      <c r="GJN164" s="2907"/>
      <c r="GJO164" s="2907"/>
      <c r="GJP164" s="2907"/>
      <c r="GJQ164" s="2907"/>
      <c r="GJR164" s="2910"/>
      <c r="GJX164" s="2878"/>
      <c r="GJY164" s="2872"/>
      <c r="GKE164" s="2907"/>
      <c r="GKF164" s="2910"/>
      <c r="GKL164" s="2878"/>
      <c r="GKM164" s="2872"/>
      <c r="GKS164" s="2907"/>
      <c r="GKT164" s="2910"/>
      <c r="GKZ164" s="2878"/>
      <c r="GLA164" s="2910"/>
      <c r="GLG164" s="2878"/>
      <c r="GLH164" s="2910"/>
      <c r="GLN164" s="2878"/>
      <c r="GLO164" s="2870"/>
      <c r="GLP164" s="2871"/>
      <c r="GLQ164" s="2870"/>
      <c r="GLR164" s="2870"/>
      <c r="GLS164" s="2872"/>
      <c r="GLV164" s="2907"/>
      <c r="GLW164" s="2907"/>
      <c r="GLX164" s="2907"/>
      <c r="GLY164" s="2907"/>
      <c r="GLZ164" s="2908"/>
      <c r="GMB164" s="2909"/>
      <c r="GMC164" s="2878"/>
      <c r="GMD164" s="2878"/>
      <c r="GME164" s="2878"/>
      <c r="GMF164" s="2878"/>
      <c r="GMG164" s="2877"/>
      <c r="GMH164" s="2872"/>
      <c r="GMI164" s="2877"/>
      <c r="GMJ164" s="2907"/>
      <c r="GMK164" s="2907"/>
      <c r="GML164" s="2907"/>
      <c r="GMM164" s="2907"/>
      <c r="GMN164" s="2910"/>
      <c r="GMT164" s="2878"/>
      <c r="GMU164" s="2872"/>
      <c r="GNA164" s="2907"/>
      <c r="GNB164" s="2910"/>
      <c r="GNH164" s="2878"/>
      <c r="GNI164" s="2872"/>
      <c r="GNO164" s="2907"/>
      <c r="GNP164" s="2910"/>
      <c r="GNV164" s="2878"/>
      <c r="GNW164" s="2910"/>
      <c r="GOC164" s="2878"/>
      <c r="GOD164" s="2910"/>
      <c r="GOJ164" s="2878"/>
      <c r="GOK164" s="2870"/>
      <c r="GOL164" s="2871"/>
      <c r="GOM164" s="2870"/>
      <c r="GON164" s="2870"/>
      <c r="GOO164" s="2872"/>
      <c r="GOR164" s="2907"/>
      <c r="GOS164" s="2907"/>
      <c r="GOT164" s="2907"/>
      <c r="GOU164" s="2907"/>
      <c r="GOV164" s="2908"/>
      <c r="GOX164" s="2909"/>
      <c r="GOY164" s="2878"/>
      <c r="GOZ164" s="2878"/>
      <c r="GPA164" s="2878"/>
      <c r="GPB164" s="2878"/>
      <c r="GPC164" s="2877"/>
      <c r="GPD164" s="2872"/>
      <c r="GPE164" s="2877"/>
      <c r="GPF164" s="2907"/>
      <c r="GPG164" s="2907"/>
      <c r="GPH164" s="2907"/>
      <c r="GPI164" s="2907"/>
      <c r="GPJ164" s="2910"/>
      <c r="GPP164" s="2878"/>
      <c r="GPQ164" s="2872"/>
      <c r="GPW164" s="2907"/>
      <c r="GPX164" s="2910"/>
      <c r="GQD164" s="2878"/>
      <c r="GQE164" s="2872"/>
      <c r="GQK164" s="2907"/>
      <c r="GQL164" s="2910"/>
      <c r="GQR164" s="2878"/>
      <c r="GQS164" s="2910"/>
      <c r="GQY164" s="2878"/>
      <c r="GQZ164" s="2910"/>
      <c r="GRF164" s="2878"/>
      <c r="GRG164" s="2870"/>
      <c r="GRH164" s="2871"/>
      <c r="GRI164" s="2870"/>
      <c r="GRJ164" s="2870"/>
      <c r="GRK164" s="2872"/>
      <c r="GRN164" s="2907"/>
      <c r="GRO164" s="2907"/>
      <c r="GRP164" s="2907"/>
      <c r="GRQ164" s="2907"/>
      <c r="GRR164" s="2908"/>
      <c r="GRT164" s="2909"/>
      <c r="GRU164" s="2878"/>
      <c r="GRV164" s="2878"/>
      <c r="GRW164" s="2878"/>
      <c r="GRX164" s="2878"/>
      <c r="GRY164" s="2877"/>
      <c r="GRZ164" s="2872"/>
      <c r="GSA164" s="2877"/>
      <c r="GSB164" s="2907"/>
      <c r="GSC164" s="2907"/>
      <c r="GSD164" s="2907"/>
      <c r="GSE164" s="2907"/>
      <c r="GSF164" s="2910"/>
      <c r="GSL164" s="2878"/>
      <c r="GSM164" s="2872"/>
      <c r="GSS164" s="2907"/>
      <c r="GST164" s="2910"/>
      <c r="GSZ164" s="2878"/>
      <c r="GTA164" s="2872"/>
      <c r="GTG164" s="2907"/>
      <c r="GTH164" s="2910"/>
      <c r="GTN164" s="2878"/>
      <c r="GTO164" s="2910"/>
      <c r="GTU164" s="2878"/>
      <c r="GTV164" s="2910"/>
      <c r="GUB164" s="2878"/>
      <c r="GUC164" s="2870"/>
      <c r="GUD164" s="2871"/>
      <c r="GUE164" s="2870"/>
      <c r="GUF164" s="2870"/>
      <c r="GUG164" s="2872"/>
      <c r="GUJ164" s="2907"/>
      <c r="GUK164" s="2907"/>
      <c r="GUL164" s="2907"/>
      <c r="GUM164" s="2907"/>
      <c r="GUN164" s="2908"/>
      <c r="GUP164" s="2909"/>
      <c r="GUQ164" s="2878"/>
      <c r="GUR164" s="2878"/>
      <c r="GUS164" s="2878"/>
      <c r="GUT164" s="2878"/>
      <c r="GUU164" s="2877"/>
      <c r="GUV164" s="2872"/>
      <c r="GUW164" s="2877"/>
      <c r="GUX164" s="2907"/>
      <c r="GUY164" s="2907"/>
      <c r="GUZ164" s="2907"/>
      <c r="GVA164" s="2907"/>
      <c r="GVB164" s="2910"/>
      <c r="GVH164" s="2878"/>
      <c r="GVI164" s="2872"/>
      <c r="GVO164" s="2907"/>
      <c r="GVP164" s="2910"/>
      <c r="GVV164" s="2878"/>
      <c r="GVW164" s="2872"/>
      <c r="GWC164" s="2907"/>
      <c r="GWD164" s="2910"/>
      <c r="GWJ164" s="2878"/>
      <c r="GWK164" s="2910"/>
      <c r="GWQ164" s="2878"/>
      <c r="GWR164" s="2910"/>
      <c r="GWX164" s="2878"/>
      <c r="GWY164" s="2870"/>
      <c r="GWZ164" s="2871"/>
      <c r="GXA164" s="2870"/>
      <c r="GXB164" s="2870"/>
      <c r="GXC164" s="2872"/>
      <c r="GXF164" s="2907"/>
      <c r="GXG164" s="2907"/>
      <c r="GXH164" s="2907"/>
      <c r="GXI164" s="2907"/>
      <c r="GXJ164" s="2908"/>
      <c r="GXL164" s="2909"/>
      <c r="GXM164" s="2878"/>
      <c r="GXN164" s="2878"/>
      <c r="GXO164" s="2878"/>
      <c r="GXP164" s="2878"/>
      <c r="GXQ164" s="2877"/>
      <c r="GXR164" s="2872"/>
      <c r="GXS164" s="2877"/>
      <c r="GXT164" s="2907"/>
      <c r="GXU164" s="2907"/>
      <c r="GXV164" s="2907"/>
      <c r="GXW164" s="2907"/>
      <c r="GXX164" s="2910"/>
      <c r="GYD164" s="2878"/>
      <c r="GYE164" s="2872"/>
      <c r="GYK164" s="2907"/>
      <c r="GYL164" s="2910"/>
      <c r="GYR164" s="2878"/>
      <c r="GYS164" s="2872"/>
      <c r="GYY164" s="2907"/>
      <c r="GYZ164" s="2910"/>
      <c r="GZF164" s="2878"/>
      <c r="GZG164" s="2910"/>
      <c r="GZM164" s="2878"/>
      <c r="GZN164" s="2910"/>
      <c r="GZT164" s="2878"/>
      <c r="GZU164" s="2870"/>
      <c r="GZV164" s="2871"/>
      <c r="GZW164" s="2870"/>
      <c r="GZX164" s="2870"/>
      <c r="GZY164" s="2872"/>
      <c r="HAB164" s="2907"/>
      <c r="HAC164" s="2907"/>
      <c r="HAD164" s="2907"/>
      <c r="HAE164" s="2907"/>
      <c r="HAF164" s="2908"/>
      <c r="HAH164" s="2909"/>
      <c r="HAI164" s="2878"/>
      <c r="HAJ164" s="2878"/>
      <c r="HAK164" s="2878"/>
      <c r="HAL164" s="2878"/>
      <c r="HAM164" s="2877"/>
      <c r="HAN164" s="2872"/>
      <c r="HAO164" s="2877"/>
      <c r="HAP164" s="2907"/>
      <c r="HAQ164" s="2907"/>
      <c r="HAR164" s="2907"/>
      <c r="HAS164" s="2907"/>
      <c r="HAT164" s="2910"/>
      <c r="HAZ164" s="2878"/>
      <c r="HBA164" s="2872"/>
      <c r="HBG164" s="2907"/>
      <c r="HBH164" s="2910"/>
      <c r="HBN164" s="2878"/>
      <c r="HBO164" s="2872"/>
      <c r="HBU164" s="2907"/>
      <c r="HBV164" s="2910"/>
      <c r="HCB164" s="2878"/>
      <c r="HCC164" s="2910"/>
      <c r="HCI164" s="2878"/>
      <c r="HCJ164" s="2910"/>
      <c r="HCP164" s="2878"/>
      <c r="HCQ164" s="2870"/>
      <c r="HCR164" s="2871"/>
      <c r="HCS164" s="2870"/>
      <c r="HCT164" s="2870"/>
      <c r="HCU164" s="2872"/>
      <c r="HCX164" s="2907"/>
      <c r="HCY164" s="2907"/>
      <c r="HCZ164" s="2907"/>
      <c r="HDA164" s="2907"/>
      <c r="HDB164" s="2908"/>
      <c r="HDD164" s="2909"/>
      <c r="HDE164" s="2878"/>
      <c r="HDF164" s="2878"/>
      <c r="HDG164" s="2878"/>
      <c r="HDH164" s="2878"/>
      <c r="HDI164" s="2877"/>
      <c r="HDJ164" s="2872"/>
      <c r="HDK164" s="2877"/>
      <c r="HDL164" s="2907"/>
      <c r="HDM164" s="2907"/>
      <c r="HDN164" s="2907"/>
      <c r="HDO164" s="2907"/>
      <c r="HDP164" s="2910"/>
      <c r="HDV164" s="2878"/>
      <c r="HDW164" s="2872"/>
      <c r="HEC164" s="2907"/>
      <c r="HED164" s="2910"/>
      <c r="HEJ164" s="2878"/>
      <c r="HEK164" s="2872"/>
      <c r="HEQ164" s="2907"/>
      <c r="HER164" s="2910"/>
      <c r="HEX164" s="2878"/>
      <c r="HEY164" s="2910"/>
      <c r="HFE164" s="2878"/>
      <c r="HFF164" s="2910"/>
      <c r="HFL164" s="2878"/>
      <c r="HFM164" s="2870"/>
      <c r="HFN164" s="2871"/>
      <c r="HFO164" s="2870"/>
      <c r="HFP164" s="2870"/>
      <c r="HFQ164" s="2872"/>
      <c r="HFT164" s="2907"/>
      <c r="HFU164" s="2907"/>
      <c r="HFV164" s="2907"/>
      <c r="HFW164" s="2907"/>
      <c r="HFX164" s="2908"/>
      <c r="HFZ164" s="2909"/>
      <c r="HGA164" s="2878"/>
      <c r="HGB164" s="2878"/>
      <c r="HGC164" s="2878"/>
      <c r="HGD164" s="2878"/>
      <c r="HGE164" s="2877"/>
      <c r="HGF164" s="2872"/>
      <c r="HGG164" s="2877"/>
      <c r="HGH164" s="2907"/>
      <c r="HGI164" s="2907"/>
      <c r="HGJ164" s="2907"/>
      <c r="HGK164" s="2907"/>
      <c r="HGL164" s="2910"/>
      <c r="HGR164" s="2878"/>
      <c r="HGS164" s="2872"/>
      <c r="HGY164" s="2907"/>
      <c r="HGZ164" s="2910"/>
      <c r="HHF164" s="2878"/>
      <c r="HHG164" s="2872"/>
      <c r="HHM164" s="2907"/>
      <c r="HHN164" s="2910"/>
      <c r="HHT164" s="2878"/>
      <c r="HHU164" s="2910"/>
      <c r="HIA164" s="2878"/>
      <c r="HIB164" s="2910"/>
      <c r="HIH164" s="2878"/>
      <c r="HII164" s="2870"/>
      <c r="HIJ164" s="2871"/>
      <c r="HIK164" s="2870"/>
      <c r="HIL164" s="2870"/>
      <c r="HIM164" s="2872"/>
      <c r="HIP164" s="2907"/>
      <c r="HIQ164" s="2907"/>
      <c r="HIR164" s="2907"/>
      <c r="HIS164" s="2907"/>
      <c r="HIT164" s="2908"/>
      <c r="HIV164" s="2909"/>
      <c r="HIW164" s="2878"/>
      <c r="HIX164" s="2878"/>
      <c r="HIY164" s="2878"/>
      <c r="HIZ164" s="2878"/>
      <c r="HJA164" s="2877"/>
      <c r="HJB164" s="2872"/>
      <c r="HJC164" s="2877"/>
      <c r="HJD164" s="2907"/>
      <c r="HJE164" s="2907"/>
      <c r="HJF164" s="2907"/>
      <c r="HJG164" s="2907"/>
      <c r="HJH164" s="2910"/>
      <c r="HJN164" s="2878"/>
      <c r="HJO164" s="2872"/>
      <c r="HJU164" s="2907"/>
      <c r="HJV164" s="2910"/>
      <c r="HKB164" s="2878"/>
      <c r="HKC164" s="2872"/>
      <c r="HKI164" s="2907"/>
      <c r="HKJ164" s="2910"/>
      <c r="HKP164" s="2878"/>
      <c r="HKQ164" s="2910"/>
      <c r="HKW164" s="2878"/>
      <c r="HKX164" s="2910"/>
      <c r="HLD164" s="2878"/>
      <c r="HLE164" s="2870"/>
      <c r="HLF164" s="2871"/>
      <c r="HLG164" s="2870"/>
      <c r="HLH164" s="2870"/>
      <c r="HLI164" s="2872"/>
      <c r="HLL164" s="2907"/>
      <c r="HLM164" s="2907"/>
      <c r="HLN164" s="2907"/>
      <c r="HLO164" s="2907"/>
      <c r="HLP164" s="2908"/>
      <c r="HLR164" s="2909"/>
      <c r="HLS164" s="2878"/>
      <c r="HLT164" s="2878"/>
      <c r="HLU164" s="2878"/>
      <c r="HLV164" s="2878"/>
      <c r="HLW164" s="2877"/>
      <c r="HLX164" s="2872"/>
      <c r="HLY164" s="2877"/>
      <c r="HLZ164" s="2907"/>
      <c r="HMA164" s="2907"/>
      <c r="HMB164" s="2907"/>
      <c r="HMC164" s="2907"/>
      <c r="HMD164" s="2910"/>
      <c r="HMJ164" s="2878"/>
      <c r="HMK164" s="2872"/>
      <c r="HMQ164" s="2907"/>
      <c r="HMR164" s="2910"/>
      <c r="HMX164" s="2878"/>
      <c r="HMY164" s="2872"/>
      <c r="HNE164" s="2907"/>
      <c r="HNF164" s="2910"/>
      <c r="HNL164" s="2878"/>
      <c r="HNM164" s="2910"/>
      <c r="HNS164" s="2878"/>
      <c r="HNT164" s="2910"/>
      <c r="HNZ164" s="2878"/>
      <c r="HOA164" s="2870"/>
      <c r="HOB164" s="2871"/>
      <c r="HOC164" s="2870"/>
      <c r="HOD164" s="2870"/>
      <c r="HOE164" s="2872"/>
      <c r="HOH164" s="2907"/>
      <c r="HOI164" s="2907"/>
      <c r="HOJ164" s="2907"/>
      <c r="HOK164" s="2907"/>
      <c r="HOL164" s="2908"/>
      <c r="HON164" s="2909"/>
      <c r="HOO164" s="2878"/>
      <c r="HOP164" s="2878"/>
      <c r="HOQ164" s="2878"/>
      <c r="HOR164" s="2878"/>
      <c r="HOS164" s="2877"/>
      <c r="HOT164" s="2872"/>
      <c r="HOU164" s="2877"/>
      <c r="HOV164" s="2907"/>
      <c r="HOW164" s="2907"/>
      <c r="HOX164" s="2907"/>
      <c r="HOY164" s="2907"/>
      <c r="HOZ164" s="2910"/>
      <c r="HPF164" s="2878"/>
      <c r="HPG164" s="2872"/>
      <c r="HPM164" s="2907"/>
      <c r="HPN164" s="2910"/>
      <c r="HPT164" s="2878"/>
      <c r="HPU164" s="2872"/>
      <c r="HQA164" s="2907"/>
      <c r="HQB164" s="2910"/>
      <c r="HQH164" s="2878"/>
      <c r="HQI164" s="2910"/>
      <c r="HQO164" s="2878"/>
      <c r="HQP164" s="2910"/>
      <c r="HQV164" s="2878"/>
      <c r="HQW164" s="2870"/>
      <c r="HQX164" s="2871"/>
      <c r="HQY164" s="2870"/>
      <c r="HQZ164" s="2870"/>
      <c r="HRA164" s="2872"/>
      <c r="HRD164" s="2907"/>
      <c r="HRE164" s="2907"/>
      <c r="HRF164" s="2907"/>
      <c r="HRG164" s="2907"/>
      <c r="HRH164" s="2908"/>
      <c r="HRJ164" s="2909"/>
      <c r="HRK164" s="2878"/>
      <c r="HRL164" s="2878"/>
      <c r="HRM164" s="2878"/>
      <c r="HRN164" s="2878"/>
      <c r="HRO164" s="2877"/>
      <c r="HRP164" s="2872"/>
      <c r="HRQ164" s="2877"/>
      <c r="HRR164" s="2907"/>
      <c r="HRS164" s="2907"/>
      <c r="HRT164" s="2907"/>
      <c r="HRU164" s="2907"/>
      <c r="HRV164" s="2910"/>
      <c r="HSB164" s="2878"/>
      <c r="HSC164" s="2872"/>
      <c r="HSI164" s="2907"/>
      <c r="HSJ164" s="2910"/>
      <c r="HSP164" s="2878"/>
      <c r="HSQ164" s="2872"/>
      <c r="HSW164" s="2907"/>
      <c r="HSX164" s="2910"/>
      <c r="HTD164" s="2878"/>
      <c r="HTE164" s="2910"/>
      <c r="HTK164" s="2878"/>
      <c r="HTL164" s="2910"/>
      <c r="HTR164" s="2878"/>
      <c r="HTS164" s="2870"/>
      <c r="HTT164" s="2871"/>
      <c r="HTU164" s="2870"/>
      <c r="HTV164" s="2870"/>
      <c r="HTW164" s="2872"/>
      <c r="HTZ164" s="2907"/>
      <c r="HUA164" s="2907"/>
      <c r="HUB164" s="2907"/>
      <c r="HUC164" s="2907"/>
      <c r="HUD164" s="2908"/>
      <c r="HUF164" s="2909"/>
      <c r="HUG164" s="2878"/>
      <c r="HUH164" s="2878"/>
      <c r="HUI164" s="2878"/>
      <c r="HUJ164" s="2878"/>
      <c r="HUK164" s="2877"/>
      <c r="HUL164" s="2872"/>
      <c r="HUM164" s="2877"/>
      <c r="HUN164" s="2907"/>
      <c r="HUO164" s="2907"/>
      <c r="HUP164" s="2907"/>
      <c r="HUQ164" s="2907"/>
      <c r="HUR164" s="2910"/>
      <c r="HUX164" s="2878"/>
      <c r="HUY164" s="2872"/>
      <c r="HVE164" s="2907"/>
      <c r="HVF164" s="2910"/>
      <c r="HVL164" s="2878"/>
      <c r="HVM164" s="2872"/>
      <c r="HVS164" s="2907"/>
      <c r="HVT164" s="2910"/>
      <c r="HVZ164" s="2878"/>
      <c r="HWA164" s="2910"/>
      <c r="HWG164" s="2878"/>
      <c r="HWH164" s="2910"/>
      <c r="HWN164" s="2878"/>
      <c r="HWO164" s="2870"/>
      <c r="HWP164" s="2871"/>
      <c r="HWQ164" s="2870"/>
      <c r="HWR164" s="2870"/>
      <c r="HWS164" s="2872"/>
      <c r="HWV164" s="2907"/>
      <c r="HWW164" s="2907"/>
      <c r="HWX164" s="2907"/>
      <c r="HWY164" s="2907"/>
      <c r="HWZ164" s="2908"/>
      <c r="HXB164" s="2909"/>
      <c r="HXC164" s="2878"/>
      <c r="HXD164" s="2878"/>
      <c r="HXE164" s="2878"/>
      <c r="HXF164" s="2878"/>
      <c r="HXG164" s="2877"/>
      <c r="HXH164" s="2872"/>
      <c r="HXI164" s="2877"/>
      <c r="HXJ164" s="2907"/>
      <c r="HXK164" s="2907"/>
      <c r="HXL164" s="2907"/>
      <c r="HXM164" s="2907"/>
      <c r="HXN164" s="2910"/>
      <c r="HXT164" s="2878"/>
      <c r="HXU164" s="2872"/>
      <c r="HYA164" s="2907"/>
      <c r="HYB164" s="2910"/>
      <c r="HYH164" s="2878"/>
      <c r="HYI164" s="2872"/>
      <c r="HYO164" s="2907"/>
      <c r="HYP164" s="2910"/>
      <c r="HYV164" s="2878"/>
      <c r="HYW164" s="2910"/>
      <c r="HZC164" s="2878"/>
      <c r="HZD164" s="2910"/>
      <c r="HZJ164" s="2878"/>
      <c r="HZK164" s="2870"/>
      <c r="HZL164" s="2871"/>
      <c r="HZM164" s="2870"/>
      <c r="HZN164" s="2870"/>
      <c r="HZO164" s="2872"/>
      <c r="HZR164" s="2907"/>
      <c r="HZS164" s="2907"/>
      <c r="HZT164" s="2907"/>
      <c r="HZU164" s="2907"/>
      <c r="HZV164" s="2908"/>
      <c r="HZX164" s="2909"/>
      <c r="HZY164" s="2878"/>
      <c r="HZZ164" s="2878"/>
      <c r="IAA164" s="2878"/>
      <c r="IAB164" s="2878"/>
      <c r="IAC164" s="2877"/>
      <c r="IAD164" s="2872"/>
      <c r="IAE164" s="2877"/>
      <c r="IAF164" s="2907"/>
      <c r="IAG164" s="2907"/>
      <c r="IAH164" s="2907"/>
      <c r="IAI164" s="2907"/>
      <c r="IAJ164" s="2910"/>
      <c r="IAP164" s="2878"/>
      <c r="IAQ164" s="2872"/>
      <c r="IAW164" s="2907"/>
      <c r="IAX164" s="2910"/>
      <c r="IBD164" s="2878"/>
      <c r="IBE164" s="2872"/>
      <c r="IBK164" s="2907"/>
      <c r="IBL164" s="2910"/>
      <c r="IBR164" s="2878"/>
      <c r="IBS164" s="2910"/>
      <c r="IBY164" s="2878"/>
      <c r="IBZ164" s="2910"/>
      <c r="ICF164" s="2878"/>
      <c r="ICG164" s="2870"/>
      <c r="ICH164" s="2871"/>
      <c r="ICI164" s="2870"/>
      <c r="ICJ164" s="2870"/>
      <c r="ICK164" s="2872"/>
      <c r="ICN164" s="2907"/>
      <c r="ICO164" s="2907"/>
      <c r="ICP164" s="2907"/>
      <c r="ICQ164" s="2907"/>
      <c r="ICR164" s="2908"/>
      <c r="ICT164" s="2909"/>
      <c r="ICU164" s="2878"/>
      <c r="ICV164" s="2878"/>
      <c r="ICW164" s="2878"/>
      <c r="ICX164" s="2878"/>
      <c r="ICY164" s="2877"/>
      <c r="ICZ164" s="2872"/>
      <c r="IDA164" s="2877"/>
      <c r="IDB164" s="2907"/>
      <c r="IDC164" s="2907"/>
      <c r="IDD164" s="2907"/>
      <c r="IDE164" s="2907"/>
      <c r="IDF164" s="2910"/>
      <c r="IDL164" s="2878"/>
      <c r="IDM164" s="2872"/>
      <c r="IDS164" s="2907"/>
      <c r="IDT164" s="2910"/>
      <c r="IDZ164" s="2878"/>
      <c r="IEA164" s="2872"/>
      <c r="IEG164" s="2907"/>
      <c r="IEH164" s="2910"/>
      <c r="IEN164" s="2878"/>
      <c r="IEO164" s="2910"/>
      <c r="IEU164" s="2878"/>
      <c r="IEV164" s="2910"/>
      <c r="IFB164" s="2878"/>
      <c r="IFC164" s="2870"/>
      <c r="IFD164" s="2871"/>
      <c r="IFE164" s="2870"/>
      <c r="IFF164" s="2870"/>
      <c r="IFG164" s="2872"/>
      <c r="IFJ164" s="2907"/>
      <c r="IFK164" s="2907"/>
      <c r="IFL164" s="2907"/>
      <c r="IFM164" s="2907"/>
      <c r="IFN164" s="2908"/>
      <c r="IFP164" s="2909"/>
      <c r="IFQ164" s="2878"/>
      <c r="IFR164" s="2878"/>
      <c r="IFS164" s="2878"/>
      <c r="IFT164" s="2878"/>
      <c r="IFU164" s="2877"/>
      <c r="IFV164" s="2872"/>
      <c r="IFW164" s="2877"/>
      <c r="IFX164" s="2907"/>
      <c r="IFY164" s="2907"/>
      <c r="IFZ164" s="2907"/>
      <c r="IGA164" s="2907"/>
      <c r="IGB164" s="2910"/>
      <c r="IGH164" s="2878"/>
      <c r="IGI164" s="2872"/>
      <c r="IGO164" s="2907"/>
      <c r="IGP164" s="2910"/>
      <c r="IGV164" s="2878"/>
      <c r="IGW164" s="2872"/>
      <c r="IHC164" s="2907"/>
      <c r="IHD164" s="2910"/>
      <c r="IHJ164" s="2878"/>
      <c r="IHK164" s="2910"/>
      <c r="IHQ164" s="2878"/>
      <c r="IHR164" s="2910"/>
      <c r="IHX164" s="2878"/>
      <c r="IHY164" s="2870"/>
      <c r="IHZ164" s="2871"/>
      <c r="IIA164" s="2870"/>
      <c r="IIB164" s="2870"/>
      <c r="IIC164" s="2872"/>
      <c r="IIF164" s="2907"/>
      <c r="IIG164" s="2907"/>
      <c r="IIH164" s="2907"/>
      <c r="III164" s="2907"/>
      <c r="IIJ164" s="2908"/>
      <c r="IIL164" s="2909"/>
      <c r="IIM164" s="2878"/>
      <c r="IIN164" s="2878"/>
      <c r="IIO164" s="2878"/>
      <c r="IIP164" s="2878"/>
      <c r="IIQ164" s="2877"/>
      <c r="IIR164" s="2872"/>
      <c r="IIS164" s="2877"/>
      <c r="IIT164" s="2907"/>
      <c r="IIU164" s="2907"/>
      <c r="IIV164" s="2907"/>
      <c r="IIW164" s="2907"/>
      <c r="IIX164" s="2910"/>
      <c r="IJD164" s="2878"/>
      <c r="IJE164" s="2872"/>
      <c r="IJK164" s="2907"/>
      <c r="IJL164" s="2910"/>
      <c r="IJR164" s="2878"/>
      <c r="IJS164" s="2872"/>
      <c r="IJY164" s="2907"/>
      <c r="IJZ164" s="2910"/>
      <c r="IKF164" s="2878"/>
      <c r="IKG164" s="2910"/>
      <c r="IKM164" s="2878"/>
      <c r="IKN164" s="2910"/>
      <c r="IKT164" s="2878"/>
      <c r="IKU164" s="2870"/>
      <c r="IKV164" s="2871"/>
      <c r="IKW164" s="2870"/>
      <c r="IKX164" s="2870"/>
      <c r="IKY164" s="2872"/>
      <c r="ILB164" s="2907"/>
      <c r="ILC164" s="2907"/>
      <c r="ILD164" s="2907"/>
      <c r="ILE164" s="2907"/>
      <c r="ILF164" s="2908"/>
      <c r="ILH164" s="2909"/>
      <c r="ILI164" s="2878"/>
      <c r="ILJ164" s="2878"/>
      <c r="ILK164" s="2878"/>
      <c r="ILL164" s="2878"/>
      <c r="ILM164" s="2877"/>
      <c r="ILN164" s="2872"/>
      <c r="ILO164" s="2877"/>
      <c r="ILP164" s="2907"/>
      <c r="ILQ164" s="2907"/>
      <c r="ILR164" s="2907"/>
      <c r="ILS164" s="2907"/>
      <c r="ILT164" s="2910"/>
      <c r="ILZ164" s="2878"/>
      <c r="IMA164" s="2872"/>
      <c r="IMG164" s="2907"/>
      <c r="IMH164" s="2910"/>
      <c r="IMN164" s="2878"/>
      <c r="IMO164" s="2872"/>
      <c r="IMU164" s="2907"/>
      <c r="IMV164" s="2910"/>
      <c r="INB164" s="2878"/>
      <c r="INC164" s="2910"/>
      <c r="INI164" s="2878"/>
      <c r="INJ164" s="2910"/>
      <c r="INP164" s="2878"/>
      <c r="INQ164" s="2870"/>
      <c r="INR164" s="2871"/>
      <c r="INS164" s="2870"/>
      <c r="INT164" s="2870"/>
      <c r="INU164" s="2872"/>
      <c r="INX164" s="2907"/>
      <c r="INY164" s="2907"/>
      <c r="INZ164" s="2907"/>
      <c r="IOA164" s="2907"/>
      <c r="IOB164" s="2908"/>
      <c r="IOD164" s="2909"/>
      <c r="IOE164" s="2878"/>
      <c r="IOF164" s="2878"/>
      <c r="IOG164" s="2878"/>
      <c r="IOH164" s="2878"/>
      <c r="IOI164" s="2877"/>
      <c r="IOJ164" s="2872"/>
      <c r="IOK164" s="2877"/>
      <c r="IOL164" s="2907"/>
      <c r="IOM164" s="2907"/>
      <c r="ION164" s="2907"/>
      <c r="IOO164" s="2907"/>
      <c r="IOP164" s="2910"/>
      <c r="IOV164" s="2878"/>
      <c r="IOW164" s="2872"/>
      <c r="IPC164" s="2907"/>
      <c r="IPD164" s="2910"/>
      <c r="IPJ164" s="2878"/>
      <c r="IPK164" s="2872"/>
      <c r="IPQ164" s="2907"/>
      <c r="IPR164" s="2910"/>
      <c r="IPX164" s="2878"/>
      <c r="IPY164" s="2910"/>
      <c r="IQE164" s="2878"/>
      <c r="IQF164" s="2910"/>
      <c r="IQL164" s="2878"/>
      <c r="IQM164" s="2870"/>
      <c r="IQN164" s="2871"/>
      <c r="IQO164" s="2870"/>
      <c r="IQP164" s="2870"/>
      <c r="IQQ164" s="2872"/>
      <c r="IQT164" s="2907"/>
      <c r="IQU164" s="2907"/>
      <c r="IQV164" s="2907"/>
      <c r="IQW164" s="2907"/>
      <c r="IQX164" s="2908"/>
      <c r="IQZ164" s="2909"/>
      <c r="IRA164" s="2878"/>
      <c r="IRB164" s="2878"/>
      <c r="IRC164" s="2878"/>
      <c r="IRD164" s="2878"/>
      <c r="IRE164" s="2877"/>
      <c r="IRF164" s="2872"/>
      <c r="IRG164" s="2877"/>
      <c r="IRH164" s="2907"/>
      <c r="IRI164" s="2907"/>
      <c r="IRJ164" s="2907"/>
      <c r="IRK164" s="2907"/>
      <c r="IRL164" s="2910"/>
      <c r="IRR164" s="2878"/>
      <c r="IRS164" s="2872"/>
      <c r="IRY164" s="2907"/>
      <c r="IRZ164" s="2910"/>
      <c r="ISF164" s="2878"/>
      <c r="ISG164" s="2872"/>
      <c r="ISM164" s="2907"/>
      <c r="ISN164" s="2910"/>
      <c r="IST164" s="2878"/>
      <c r="ISU164" s="2910"/>
      <c r="ITA164" s="2878"/>
      <c r="ITB164" s="2910"/>
      <c r="ITH164" s="2878"/>
      <c r="ITI164" s="2870"/>
      <c r="ITJ164" s="2871"/>
      <c r="ITK164" s="2870"/>
      <c r="ITL164" s="2870"/>
      <c r="ITM164" s="2872"/>
      <c r="ITP164" s="2907"/>
      <c r="ITQ164" s="2907"/>
      <c r="ITR164" s="2907"/>
      <c r="ITS164" s="2907"/>
      <c r="ITT164" s="2908"/>
      <c r="ITV164" s="2909"/>
      <c r="ITW164" s="2878"/>
      <c r="ITX164" s="2878"/>
      <c r="ITY164" s="2878"/>
      <c r="ITZ164" s="2878"/>
      <c r="IUA164" s="2877"/>
      <c r="IUB164" s="2872"/>
      <c r="IUC164" s="2877"/>
      <c r="IUD164" s="2907"/>
      <c r="IUE164" s="2907"/>
      <c r="IUF164" s="2907"/>
      <c r="IUG164" s="2907"/>
      <c r="IUH164" s="2910"/>
      <c r="IUN164" s="2878"/>
      <c r="IUO164" s="2872"/>
      <c r="IUU164" s="2907"/>
      <c r="IUV164" s="2910"/>
      <c r="IVB164" s="2878"/>
      <c r="IVC164" s="2872"/>
      <c r="IVI164" s="2907"/>
      <c r="IVJ164" s="2910"/>
      <c r="IVP164" s="2878"/>
      <c r="IVQ164" s="2910"/>
      <c r="IVW164" s="2878"/>
      <c r="IVX164" s="2910"/>
      <c r="IWD164" s="2878"/>
      <c r="IWE164" s="2870"/>
      <c r="IWF164" s="2871"/>
      <c r="IWG164" s="2870"/>
      <c r="IWH164" s="2870"/>
      <c r="IWI164" s="2872"/>
      <c r="IWL164" s="2907"/>
      <c r="IWM164" s="2907"/>
      <c r="IWN164" s="2907"/>
      <c r="IWO164" s="2907"/>
      <c r="IWP164" s="2908"/>
      <c r="IWR164" s="2909"/>
      <c r="IWS164" s="2878"/>
      <c r="IWT164" s="2878"/>
      <c r="IWU164" s="2878"/>
      <c r="IWV164" s="2878"/>
      <c r="IWW164" s="2877"/>
      <c r="IWX164" s="2872"/>
      <c r="IWY164" s="2877"/>
      <c r="IWZ164" s="2907"/>
      <c r="IXA164" s="2907"/>
      <c r="IXB164" s="2907"/>
      <c r="IXC164" s="2907"/>
      <c r="IXD164" s="2910"/>
      <c r="IXJ164" s="2878"/>
      <c r="IXK164" s="2872"/>
      <c r="IXQ164" s="2907"/>
      <c r="IXR164" s="2910"/>
      <c r="IXX164" s="2878"/>
      <c r="IXY164" s="2872"/>
      <c r="IYE164" s="2907"/>
      <c r="IYF164" s="2910"/>
      <c r="IYL164" s="2878"/>
      <c r="IYM164" s="2910"/>
      <c r="IYS164" s="2878"/>
      <c r="IYT164" s="2910"/>
      <c r="IYZ164" s="2878"/>
      <c r="IZA164" s="2870"/>
      <c r="IZB164" s="2871"/>
      <c r="IZC164" s="2870"/>
      <c r="IZD164" s="2870"/>
      <c r="IZE164" s="2872"/>
      <c r="IZH164" s="2907"/>
      <c r="IZI164" s="2907"/>
      <c r="IZJ164" s="2907"/>
      <c r="IZK164" s="2907"/>
      <c r="IZL164" s="2908"/>
      <c r="IZN164" s="2909"/>
      <c r="IZO164" s="2878"/>
      <c r="IZP164" s="2878"/>
      <c r="IZQ164" s="2878"/>
      <c r="IZR164" s="2878"/>
      <c r="IZS164" s="2877"/>
      <c r="IZT164" s="2872"/>
      <c r="IZU164" s="2877"/>
      <c r="IZV164" s="2907"/>
      <c r="IZW164" s="2907"/>
      <c r="IZX164" s="2907"/>
      <c r="IZY164" s="2907"/>
      <c r="IZZ164" s="2910"/>
      <c r="JAF164" s="2878"/>
      <c r="JAG164" s="2872"/>
      <c r="JAM164" s="2907"/>
      <c r="JAN164" s="2910"/>
      <c r="JAT164" s="2878"/>
      <c r="JAU164" s="2872"/>
      <c r="JBA164" s="2907"/>
      <c r="JBB164" s="2910"/>
      <c r="JBH164" s="2878"/>
      <c r="JBI164" s="2910"/>
      <c r="JBO164" s="2878"/>
      <c r="JBP164" s="2910"/>
      <c r="JBV164" s="2878"/>
      <c r="JBW164" s="2870"/>
      <c r="JBX164" s="2871"/>
      <c r="JBY164" s="2870"/>
      <c r="JBZ164" s="2870"/>
      <c r="JCA164" s="2872"/>
      <c r="JCD164" s="2907"/>
      <c r="JCE164" s="2907"/>
      <c r="JCF164" s="2907"/>
      <c r="JCG164" s="2907"/>
      <c r="JCH164" s="2908"/>
      <c r="JCJ164" s="2909"/>
      <c r="JCK164" s="2878"/>
      <c r="JCL164" s="2878"/>
      <c r="JCM164" s="2878"/>
      <c r="JCN164" s="2878"/>
      <c r="JCO164" s="2877"/>
      <c r="JCP164" s="2872"/>
      <c r="JCQ164" s="2877"/>
      <c r="JCR164" s="2907"/>
      <c r="JCS164" s="2907"/>
      <c r="JCT164" s="2907"/>
      <c r="JCU164" s="2907"/>
      <c r="JCV164" s="2910"/>
      <c r="JDB164" s="2878"/>
      <c r="JDC164" s="2872"/>
      <c r="JDI164" s="2907"/>
      <c r="JDJ164" s="2910"/>
      <c r="JDP164" s="2878"/>
      <c r="JDQ164" s="2872"/>
      <c r="JDW164" s="2907"/>
      <c r="JDX164" s="2910"/>
      <c r="JED164" s="2878"/>
      <c r="JEE164" s="2910"/>
      <c r="JEK164" s="2878"/>
      <c r="JEL164" s="2910"/>
      <c r="JER164" s="2878"/>
      <c r="JES164" s="2870"/>
      <c r="JET164" s="2871"/>
      <c r="JEU164" s="2870"/>
      <c r="JEV164" s="2870"/>
      <c r="JEW164" s="2872"/>
      <c r="JEZ164" s="2907"/>
      <c r="JFA164" s="2907"/>
      <c r="JFB164" s="2907"/>
      <c r="JFC164" s="2907"/>
      <c r="JFD164" s="2908"/>
      <c r="JFF164" s="2909"/>
      <c r="JFG164" s="2878"/>
      <c r="JFH164" s="2878"/>
      <c r="JFI164" s="2878"/>
      <c r="JFJ164" s="2878"/>
      <c r="JFK164" s="2877"/>
      <c r="JFL164" s="2872"/>
      <c r="JFM164" s="2877"/>
      <c r="JFN164" s="2907"/>
      <c r="JFO164" s="2907"/>
      <c r="JFP164" s="2907"/>
      <c r="JFQ164" s="2907"/>
      <c r="JFR164" s="2910"/>
      <c r="JFX164" s="2878"/>
      <c r="JFY164" s="2872"/>
      <c r="JGE164" s="2907"/>
      <c r="JGF164" s="2910"/>
      <c r="JGL164" s="2878"/>
      <c r="JGM164" s="2872"/>
      <c r="JGS164" s="2907"/>
      <c r="JGT164" s="2910"/>
      <c r="JGZ164" s="2878"/>
      <c r="JHA164" s="2910"/>
      <c r="JHG164" s="2878"/>
      <c r="JHH164" s="2910"/>
      <c r="JHN164" s="2878"/>
      <c r="JHO164" s="2870"/>
      <c r="JHP164" s="2871"/>
      <c r="JHQ164" s="2870"/>
      <c r="JHR164" s="2870"/>
      <c r="JHS164" s="2872"/>
      <c r="JHV164" s="2907"/>
      <c r="JHW164" s="2907"/>
      <c r="JHX164" s="2907"/>
      <c r="JHY164" s="2907"/>
      <c r="JHZ164" s="2908"/>
      <c r="JIB164" s="2909"/>
      <c r="JIC164" s="2878"/>
      <c r="JID164" s="2878"/>
      <c r="JIE164" s="2878"/>
      <c r="JIF164" s="2878"/>
      <c r="JIG164" s="2877"/>
      <c r="JIH164" s="2872"/>
      <c r="JII164" s="2877"/>
      <c r="JIJ164" s="2907"/>
      <c r="JIK164" s="2907"/>
      <c r="JIL164" s="2907"/>
      <c r="JIM164" s="2907"/>
      <c r="JIN164" s="2910"/>
      <c r="JIT164" s="2878"/>
      <c r="JIU164" s="2872"/>
      <c r="JJA164" s="2907"/>
      <c r="JJB164" s="2910"/>
      <c r="JJH164" s="2878"/>
      <c r="JJI164" s="2872"/>
      <c r="JJO164" s="2907"/>
      <c r="JJP164" s="2910"/>
      <c r="JJV164" s="2878"/>
      <c r="JJW164" s="2910"/>
      <c r="JKC164" s="2878"/>
      <c r="JKD164" s="2910"/>
      <c r="JKJ164" s="2878"/>
      <c r="JKK164" s="2870"/>
      <c r="JKL164" s="2871"/>
      <c r="JKM164" s="2870"/>
      <c r="JKN164" s="2870"/>
      <c r="JKO164" s="2872"/>
      <c r="JKR164" s="2907"/>
      <c r="JKS164" s="2907"/>
      <c r="JKT164" s="2907"/>
      <c r="JKU164" s="2907"/>
      <c r="JKV164" s="2908"/>
      <c r="JKX164" s="2909"/>
      <c r="JKY164" s="2878"/>
      <c r="JKZ164" s="2878"/>
      <c r="JLA164" s="2878"/>
      <c r="JLB164" s="2878"/>
      <c r="JLC164" s="2877"/>
      <c r="JLD164" s="2872"/>
      <c r="JLE164" s="2877"/>
      <c r="JLF164" s="2907"/>
      <c r="JLG164" s="2907"/>
      <c r="JLH164" s="2907"/>
      <c r="JLI164" s="2907"/>
      <c r="JLJ164" s="2910"/>
      <c r="JLP164" s="2878"/>
      <c r="JLQ164" s="2872"/>
      <c r="JLW164" s="2907"/>
      <c r="JLX164" s="2910"/>
      <c r="JMD164" s="2878"/>
      <c r="JME164" s="2872"/>
      <c r="JMK164" s="2907"/>
      <c r="JML164" s="2910"/>
      <c r="JMR164" s="2878"/>
      <c r="JMS164" s="2910"/>
      <c r="JMY164" s="2878"/>
      <c r="JMZ164" s="2910"/>
      <c r="JNF164" s="2878"/>
      <c r="JNG164" s="2870"/>
      <c r="JNH164" s="2871"/>
      <c r="JNI164" s="2870"/>
      <c r="JNJ164" s="2870"/>
      <c r="JNK164" s="2872"/>
      <c r="JNN164" s="2907"/>
      <c r="JNO164" s="2907"/>
      <c r="JNP164" s="2907"/>
      <c r="JNQ164" s="2907"/>
      <c r="JNR164" s="2908"/>
      <c r="JNT164" s="2909"/>
      <c r="JNU164" s="2878"/>
      <c r="JNV164" s="2878"/>
      <c r="JNW164" s="2878"/>
      <c r="JNX164" s="2878"/>
      <c r="JNY164" s="2877"/>
      <c r="JNZ164" s="2872"/>
      <c r="JOA164" s="2877"/>
      <c r="JOB164" s="2907"/>
      <c r="JOC164" s="2907"/>
      <c r="JOD164" s="2907"/>
      <c r="JOE164" s="2907"/>
      <c r="JOF164" s="2910"/>
      <c r="JOL164" s="2878"/>
      <c r="JOM164" s="2872"/>
      <c r="JOS164" s="2907"/>
      <c r="JOT164" s="2910"/>
      <c r="JOZ164" s="2878"/>
      <c r="JPA164" s="2872"/>
      <c r="JPG164" s="2907"/>
      <c r="JPH164" s="2910"/>
      <c r="JPN164" s="2878"/>
      <c r="JPO164" s="2910"/>
      <c r="JPU164" s="2878"/>
      <c r="JPV164" s="2910"/>
      <c r="JQB164" s="2878"/>
      <c r="JQC164" s="2870"/>
      <c r="JQD164" s="2871"/>
      <c r="JQE164" s="2870"/>
      <c r="JQF164" s="2870"/>
      <c r="JQG164" s="2872"/>
      <c r="JQJ164" s="2907"/>
      <c r="JQK164" s="2907"/>
      <c r="JQL164" s="2907"/>
      <c r="JQM164" s="2907"/>
      <c r="JQN164" s="2908"/>
      <c r="JQP164" s="2909"/>
      <c r="JQQ164" s="2878"/>
      <c r="JQR164" s="2878"/>
      <c r="JQS164" s="2878"/>
      <c r="JQT164" s="2878"/>
      <c r="JQU164" s="2877"/>
      <c r="JQV164" s="2872"/>
      <c r="JQW164" s="2877"/>
      <c r="JQX164" s="2907"/>
      <c r="JQY164" s="2907"/>
      <c r="JQZ164" s="2907"/>
      <c r="JRA164" s="2907"/>
      <c r="JRB164" s="2910"/>
      <c r="JRH164" s="2878"/>
      <c r="JRI164" s="2872"/>
      <c r="JRO164" s="2907"/>
      <c r="JRP164" s="2910"/>
      <c r="JRV164" s="2878"/>
      <c r="JRW164" s="2872"/>
      <c r="JSC164" s="2907"/>
      <c r="JSD164" s="2910"/>
      <c r="JSJ164" s="2878"/>
      <c r="JSK164" s="2910"/>
      <c r="JSQ164" s="2878"/>
      <c r="JSR164" s="2910"/>
      <c r="JSX164" s="2878"/>
      <c r="JSY164" s="2870"/>
      <c r="JSZ164" s="2871"/>
      <c r="JTA164" s="2870"/>
      <c r="JTB164" s="2870"/>
      <c r="JTC164" s="2872"/>
      <c r="JTF164" s="2907"/>
      <c r="JTG164" s="2907"/>
      <c r="JTH164" s="2907"/>
      <c r="JTI164" s="2907"/>
      <c r="JTJ164" s="2908"/>
      <c r="JTL164" s="2909"/>
      <c r="JTM164" s="2878"/>
      <c r="JTN164" s="2878"/>
      <c r="JTO164" s="2878"/>
      <c r="JTP164" s="2878"/>
      <c r="JTQ164" s="2877"/>
      <c r="JTR164" s="2872"/>
      <c r="JTS164" s="2877"/>
      <c r="JTT164" s="2907"/>
      <c r="JTU164" s="2907"/>
      <c r="JTV164" s="2907"/>
      <c r="JTW164" s="2907"/>
      <c r="JTX164" s="2910"/>
      <c r="JUD164" s="2878"/>
      <c r="JUE164" s="2872"/>
      <c r="JUK164" s="2907"/>
      <c r="JUL164" s="2910"/>
      <c r="JUR164" s="2878"/>
      <c r="JUS164" s="2872"/>
      <c r="JUY164" s="2907"/>
      <c r="JUZ164" s="2910"/>
      <c r="JVF164" s="2878"/>
      <c r="JVG164" s="2910"/>
      <c r="JVM164" s="2878"/>
      <c r="JVN164" s="2910"/>
      <c r="JVT164" s="2878"/>
      <c r="JVU164" s="2870"/>
      <c r="JVV164" s="2871"/>
      <c r="JVW164" s="2870"/>
      <c r="JVX164" s="2870"/>
      <c r="JVY164" s="2872"/>
      <c r="JWB164" s="2907"/>
      <c r="JWC164" s="2907"/>
      <c r="JWD164" s="2907"/>
      <c r="JWE164" s="2907"/>
      <c r="JWF164" s="2908"/>
      <c r="JWH164" s="2909"/>
      <c r="JWI164" s="2878"/>
      <c r="JWJ164" s="2878"/>
      <c r="JWK164" s="2878"/>
      <c r="JWL164" s="2878"/>
      <c r="JWM164" s="2877"/>
      <c r="JWN164" s="2872"/>
      <c r="JWO164" s="2877"/>
      <c r="JWP164" s="2907"/>
      <c r="JWQ164" s="2907"/>
      <c r="JWR164" s="2907"/>
      <c r="JWS164" s="2907"/>
      <c r="JWT164" s="2910"/>
      <c r="JWZ164" s="2878"/>
      <c r="JXA164" s="2872"/>
      <c r="JXG164" s="2907"/>
      <c r="JXH164" s="2910"/>
      <c r="JXN164" s="2878"/>
      <c r="JXO164" s="2872"/>
      <c r="JXU164" s="2907"/>
      <c r="JXV164" s="2910"/>
      <c r="JYB164" s="2878"/>
      <c r="JYC164" s="2910"/>
      <c r="JYI164" s="2878"/>
      <c r="JYJ164" s="2910"/>
      <c r="JYP164" s="2878"/>
      <c r="JYQ164" s="2870"/>
      <c r="JYR164" s="2871"/>
      <c r="JYS164" s="2870"/>
      <c r="JYT164" s="2870"/>
      <c r="JYU164" s="2872"/>
      <c r="JYX164" s="2907"/>
      <c r="JYY164" s="2907"/>
      <c r="JYZ164" s="2907"/>
      <c r="JZA164" s="2907"/>
      <c r="JZB164" s="2908"/>
      <c r="JZD164" s="2909"/>
      <c r="JZE164" s="2878"/>
      <c r="JZF164" s="2878"/>
      <c r="JZG164" s="2878"/>
      <c r="JZH164" s="2878"/>
      <c r="JZI164" s="2877"/>
      <c r="JZJ164" s="2872"/>
      <c r="JZK164" s="2877"/>
      <c r="JZL164" s="2907"/>
      <c r="JZM164" s="2907"/>
      <c r="JZN164" s="2907"/>
      <c r="JZO164" s="2907"/>
      <c r="JZP164" s="2910"/>
      <c r="JZV164" s="2878"/>
      <c r="JZW164" s="2872"/>
      <c r="KAC164" s="2907"/>
      <c r="KAD164" s="2910"/>
      <c r="KAJ164" s="2878"/>
      <c r="KAK164" s="2872"/>
      <c r="KAQ164" s="2907"/>
      <c r="KAR164" s="2910"/>
      <c r="KAX164" s="2878"/>
      <c r="KAY164" s="2910"/>
      <c r="KBE164" s="2878"/>
      <c r="KBF164" s="2910"/>
      <c r="KBL164" s="2878"/>
      <c r="KBM164" s="2870"/>
      <c r="KBN164" s="2871"/>
      <c r="KBO164" s="2870"/>
      <c r="KBP164" s="2870"/>
      <c r="KBQ164" s="2872"/>
      <c r="KBT164" s="2907"/>
      <c r="KBU164" s="2907"/>
      <c r="KBV164" s="2907"/>
      <c r="KBW164" s="2907"/>
      <c r="KBX164" s="2908"/>
      <c r="KBZ164" s="2909"/>
      <c r="KCA164" s="2878"/>
      <c r="KCB164" s="2878"/>
      <c r="KCC164" s="2878"/>
      <c r="KCD164" s="2878"/>
      <c r="KCE164" s="2877"/>
      <c r="KCF164" s="2872"/>
      <c r="KCG164" s="2877"/>
      <c r="KCH164" s="2907"/>
      <c r="KCI164" s="2907"/>
      <c r="KCJ164" s="2907"/>
      <c r="KCK164" s="2907"/>
      <c r="KCL164" s="2910"/>
      <c r="KCR164" s="2878"/>
      <c r="KCS164" s="2872"/>
      <c r="KCY164" s="2907"/>
      <c r="KCZ164" s="2910"/>
      <c r="KDF164" s="2878"/>
      <c r="KDG164" s="2872"/>
      <c r="KDM164" s="2907"/>
      <c r="KDN164" s="2910"/>
      <c r="KDT164" s="2878"/>
      <c r="KDU164" s="2910"/>
      <c r="KEA164" s="2878"/>
      <c r="KEB164" s="2910"/>
      <c r="KEH164" s="2878"/>
      <c r="KEI164" s="2870"/>
      <c r="KEJ164" s="2871"/>
      <c r="KEK164" s="2870"/>
      <c r="KEL164" s="2870"/>
      <c r="KEM164" s="2872"/>
      <c r="KEP164" s="2907"/>
      <c r="KEQ164" s="2907"/>
      <c r="KER164" s="2907"/>
      <c r="KES164" s="2907"/>
      <c r="KET164" s="2908"/>
      <c r="KEV164" s="2909"/>
      <c r="KEW164" s="2878"/>
      <c r="KEX164" s="2878"/>
      <c r="KEY164" s="2878"/>
      <c r="KEZ164" s="2878"/>
      <c r="KFA164" s="2877"/>
      <c r="KFB164" s="2872"/>
      <c r="KFC164" s="2877"/>
      <c r="KFD164" s="2907"/>
      <c r="KFE164" s="2907"/>
      <c r="KFF164" s="2907"/>
      <c r="KFG164" s="2907"/>
      <c r="KFH164" s="2910"/>
      <c r="KFN164" s="2878"/>
      <c r="KFO164" s="2872"/>
      <c r="KFU164" s="2907"/>
      <c r="KFV164" s="2910"/>
      <c r="KGB164" s="2878"/>
      <c r="KGC164" s="2872"/>
      <c r="KGI164" s="2907"/>
      <c r="KGJ164" s="2910"/>
      <c r="KGP164" s="2878"/>
      <c r="KGQ164" s="2910"/>
      <c r="KGW164" s="2878"/>
      <c r="KGX164" s="2910"/>
      <c r="KHD164" s="2878"/>
      <c r="KHE164" s="2870"/>
      <c r="KHF164" s="2871"/>
      <c r="KHG164" s="2870"/>
      <c r="KHH164" s="2870"/>
      <c r="KHI164" s="2872"/>
      <c r="KHL164" s="2907"/>
      <c r="KHM164" s="2907"/>
      <c r="KHN164" s="2907"/>
      <c r="KHO164" s="2907"/>
      <c r="KHP164" s="2908"/>
      <c r="KHR164" s="2909"/>
      <c r="KHS164" s="2878"/>
      <c r="KHT164" s="2878"/>
      <c r="KHU164" s="2878"/>
      <c r="KHV164" s="2878"/>
      <c r="KHW164" s="2877"/>
      <c r="KHX164" s="2872"/>
      <c r="KHY164" s="2877"/>
      <c r="KHZ164" s="2907"/>
      <c r="KIA164" s="2907"/>
      <c r="KIB164" s="2907"/>
      <c r="KIC164" s="2907"/>
      <c r="KID164" s="2910"/>
      <c r="KIJ164" s="2878"/>
      <c r="KIK164" s="2872"/>
      <c r="KIQ164" s="2907"/>
      <c r="KIR164" s="2910"/>
      <c r="KIX164" s="2878"/>
      <c r="KIY164" s="2872"/>
      <c r="KJE164" s="2907"/>
      <c r="KJF164" s="2910"/>
      <c r="KJL164" s="2878"/>
      <c r="KJM164" s="2910"/>
      <c r="KJS164" s="2878"/>
      <c r="KJT164" s="2910"/>
      <c r="KJZ164" s="2878"/>
      <c r="KKA164" s="2870"/>
      <c r="KKB164" s="2871"/>
      <c r="KKC164" s="2870"/>
      <c r="KKD164" s="2870"/>
      <c r="KKE164" s="2872"/>
      <c r="KKH164" s="2907"/>
      <c r="KKI164" s="2907"/>
      <c r="KKJ164" s="2907"/>
      <c r="KKK164" s="2907"/>
      <c r="KKL164" s="2908"/>
      <c r="KKN164" s="2909"/>
      <c r="KKO164" s="2878"/>
      <c r="KKP164" s="2878"/>
      <c r="KKQ164" s="2878"/>
      <c r="KKR164" s="2878"/>
      <c r="KKS164" s="2877"/>
      <c r="KKT164" s="2872"/>
      <c r="KKU164" s="2877"/>
      <c r="KKV164" s="2907"/>
      <c r="KKW164" s="2907"/>
      <c r="KKX164" s="2907"/>
      <c r="KKY164" s="2907"/>
      <c r="KKZ164" s="2910"/>
      <c r="KLF164" s="2878"/>
      <c r="KLG164" s="2872"/>
      <c r="KLM164" s="2907"/>
      <c r="KLN164" s="2910"/>
      <c r="KLT164" s="2878"/>
      <c r="KLU164" s="2872"/>
      <c r="KMA164" s="2907"/>
      <c r="KMB164" s="2910"/>
      <c r="KMH164" s="2878"/>
      <c r="KMI164" s="2910"/>
      <c r="KMO164" s="2878"/>
      <c r="KMP164" s="2910"/>
      <c r="KMV164" s="2878"/>
      <c r="KMW164" s="2870"/>
      <c r="KMX164" s="2871"/>
      <c r="KMY164" s="2870"/>
      <c r="KMZ164" s="2870"/>
      <c r="KNA164" s="2872"/>
      <c r="KND164" s="2907"/>
      <c r="KNE164" s="2907"/>
      <c r="KNF164" s="2907"/>
      <c r="KNG164" s="2907"/>
      <c r="KNH164" s="2908"/>
      <c r="KNJ164" s="2909"/>
      <c r="KNK164" s="2878"/>
      <c r="KNL164" s="2878"/>
      <c r="KNM164" s="2878"/>
      <c r="KNN164" s="2878"/>
      <c r="KNO164" s="2877"/>
      <c r="KNP164" s="2872"/>
      <c r="KNQ164" s="2877"/>
      <c r="KNR164" s="2907"/>
      <c r="KNS164" s="2907"/>
      <c r="KNT164" s="2907"/>
      <c r="KNU164" s="2907"/>
      <c r="KNV164" s="2910"/>
      <c r="KOB164" s="2878"/>
      <c r="KOC164" s="2872"/>
      <c r="KOI164" s="2907"/>
      <c r="KOJ164" s="2910"/>
      <c r="KOP164" s="2878"/>
      <c r="KOQ164" s="2872"/>
      <c r="KOW164" s="2907"/>
      <c r="KOX164" s="2910"/>
      <c r="KPD164" s="2878"/>
      <c r="KPE164" s="2910"/>
      <c r="KPK164" s="2878"/>
      <c r="KPL164" s="2910"/>
      <c r="KPR164" s="2878"/>
      <c r="KPS164" s="2870"/>
      <c r="KPT164" s="2871"/>
      <c r="KPU164" s="2870"/>
      <c r="KPV164" s="2870"/>
      <c r="KPW164" s="2872"/>
      <c r="KPZ164" s="2907"/>
      <c r="KQA164" s="2907"/>
      <c r="KQB164" s="2907"/>
      <c r="KQC164" s="2907"/>
      <c r="KQD164" s="2908"/>
      <c r="KQF164" s="2909"/>
      <c r="KQG164" s="2878"/>
      <c r="KQH164" s="2878"/>
      <c r="KQI164" s="2878"/>
      <c r="KQJ164" s="2878"/>
      <c r="KQK164" s="2877"/>
      <c r="KQL164" s="2872"/>
      <c r="KQM164" s="2877"/>
      <c r="KQN164" s="2907"/>
      <c r="KQO164" s="2907"/>
      <c r="KQP164" s="2907"/>
      <c r="KQQ164" s="2907"/>
      <c r="KQR164" s="2910"/>
      <c r="KQX164" s="2878"/>
      <c r="KQY164" s="2872"/>
      <c r="KRE164" s="2907"/>
      <c r="KRF164" s="2910"/>
      <c r="KRL164" s="2878"/>
      <c r="KRM164" s="2872"/>
      <c r="KRS164" s="2907"/>
      <c r="KRT164" s="2910"/>
      <c r="KRZ164" s="2878"/>
      <c r="KSA164" s="2910"/>
      <c r="KSG164" s="2878"/>
      <c r="KSH164" s="2910"/>
      <c r="KSN164" s="2878"/>
      <c r="KSO164" s="2870"/>
      <c r="KSP164" s="2871"/>
      <c r="KSQ164" s="2870"/>
      <c r="KSR164" s="2870"/>
      <c r="KSS164" s="2872"/>
      <c r="KSV164" s="2907"/>
      <c r="KSW164" s="2907"/>
      <c r="KSX164" s="2907"/>
      <c r="KSY164" s="2907"/>
      <c r="KSZ164" s="2908"/>
      <c r="KTB164" s="2909"/>
      <c r="KTC164" s="2878"/>
      <c r="KTD164" s="2878"/>
      <c r="KTE164" s="2878"/>
      <c r="KTF164" s="2878"/>
      <c r="KTG164" s="2877"/>
      <c r="KTH164" s="2872"/>
      <c r="KTI164" s="2877"/>
      <c r="KTJ164" s="2907"/>
      <c r="KTK164" s="2907"/>
      <c r="KTL164" s="2907"/>
      <c r="KTM164" s="2907"/>
      <c r="KTN164" s="2910"/>
      <c r="KTT164" s="2878"/>
      <c r="KTU164" s="2872"/>
      <c r="KUA164" s="2907"/>
      <c r="KUB164" s="2910"/>
      <c r="KUH164" s="2878"/>
      <c r="KUI164" s="2872"/>
      <c r="KUO164" s="2907"/>
      <c r="KUP164" s="2910"/>
      <c r="KUV164" s="2878"/>
      <c r="KUW164" s="2910"/>
      <c r="KVC164" s="2878"/>
      <c r="KVD164" s="2910"/>
      <c r="KVJ164" s="2878"/>
      <c r="KVK164" s="2870"/>
      <c r="KVL164" s="2871"/>
      <c r="KVM164" s="2870"/>
      <c r="KVN164" s="2870"/>
      <c r="KVO164" s="2872"/>
      <c r="KVR164" s="2907"/>
      <c r="KVS164" s="2907"/>
      <c r="KVT164" s="2907"/>
      <c r="KVU164" s="2907"/>
      <c r="KVV164" s="2908"/>
      <c r="KVX164" s="2909"/>
      <c r="KVY164" s="2878"/>
      <c r="KVZ164" s="2878"/>
      <c r="KWA164" s="2878"/>
      <c r="KWB164" s="2878"/>
      <c r="KWC164" s="2877"/>
      <c r="KWD164" s="2872"/>
      <c r="KWE164" s="2877"/>
      <c r="KWF164" s="2907"/>
      <c r="KWG164" s="2907"/>
      <c r="KWH164" s="2907"/>
      <c r="KWI164" s="2907"/>
      <c r="KWJ164" s="2910"/>
      <c r="KWP164" s="2878"/>
      <c r="KWQ164" s="2872"/>
      <c r="KWW164" s="2907"/>
      <c r="KWX164" s="2910"/>
      <c r="KXD164" s="2878"/>
      <c r="KXE164" s="2872"/>
      <c r="KXK164" s="2907"/>
      <c r="KXL164" s="2910"/>
      <c r="KXR164" s="2878"/>
      <c r="KXS164" s="2910"/>
      <c r="KXY164" s="2878"/>
      <c r="KXZ164" s="2910"/>
      <c r="KYF164" s="2878"/>
      <c r="KYG164" s="2870"/>
      <c r="KYH164" s="2871"/>
      <c r="KYI164" s="2870"/>
      <c r="KYJ164" s="2870"/>
      <c r="KYK164" s="2872"/>
      <c r="KYN164" s="2907"/>
      <c r="KYO164" s="2907"/>
      <c r="KYP164" s="2907"/>
      <c r="KYQ164" s="2907"/>
      <c r="KYR164" s="2908"/>
      <c r="KYT164" s="2909"/>
      <c r="KYU164" s="2878"/>
      <c r="KYV164" s="2878"/>
      <c r="KYW164" s="2878"/>
      <c r="KYX164" s="2878"/>
      <c r="KYY164" s="2877"/>
      <c r="KYZ164" s="2872"/>
      <c r="KZA164" s="2877"/>
      <c r="KZB164" s="2907"/>
      <c r="KZC164" s="2907"/>
      <c r="KZD164" s="2907"/>
      <c r="KZE164" s="2907"/>
      <c r="KZF164" s="2910"/>
      <c r="KZL164" s="2878"/>
      <c r="KZM164" s="2872"/>
      <c r="KZS164" s="2907"/>
      <c r="KZT164" s="2910"/>
      <c r="KZZ164" s="2878"/>
      <c r="LAA164" s="2872"/>
      <c r="LAG164" s="2907"/>
      <c r="LAH164" s="2910"/>
      <c r="LAN164" s="2878"/>
      <c r="LAO164" s="2910"/>
      <c r="LAU164" s="2878"/>
      <c r="LAV164" s="2910"/>
      <c r="LBB164" s="2878"/>
      <c r="LBC164" s="2870"/>
      <c r="LBD164" s="2871"/>
      <c r="LBE164" s="2870"/>
      <c r="LBF164" s="2870"/>
      <c r="LBG164" s="2872"/>
      <c r="LBJ164" s="2907"/>
      <c r="LBK164" s="2907"/>
      <c r="LBL164" s="2907"/>
      <c r="LBM164" s="2907"/>
      <c r="LBN164" s="2908"/>
      <c r="LBP164" s="2909"/>
      <c r="LBQ164" s="2878"/>
      <c r="LBR164" s="2878"/>
      <c r="LBS164" s="2878"/>
      <c r="LBT164" s="2878"/>
      <c r="LBU164" s="2877"/>
      <c r="LBV164" s="2872"/>
      <c r="LBW164" s="2877"/>
      <c r="LBX164" s="2907"/>
      <c r="LBY164" s="2907"/>
      <c r="LBZ164" s="2907"/>
      <c r="LCA164" s="2907"/>
      <c r="LCB164" s="2910"/>
      <c r="LCH164" s="2878"/>
      <c r="LCI164" s="2872"/>
      <c r="LCO164" s="2907"/>
      <c r="LCP164" s="2910"/>
      <c r="LCV164" s="2878"/>
      <c r="LCW164" s="2872"/>
      <c r="LDC164" s="2907"/>
      <c r="LDD164" s="2910"/>
      <c r="LDJ164" s="2878"/>
      <c r="LDK164" s="2910"/>
      <c r="LDQ164" s="2878"/>
      <c r="LDR164" s="2910"/>
      <c r="LDX164" s="2878"/>
      <c r="LDY164" s="2870"/>
      <c r="LDZ164" s="2871"/>
      <c r="LEA164" s="2870"/>
      <c r="LEB164" s="2870"/>
      <c r="LEC164" s="2872"/>
      <c r="LEF164" s="2907"/>
      <c r="LEG164" s="2907"/>
      <c r="LEH164" s="2907"/>
      <c r="LEI164" s="2907"/>
      <c r="LEJ164" s="2908"/>
      <c r="LEL164" s="2909"/>
      <c r="LEM164" s="2878"/>
      <c r="LEN164" s="2878"/>
      <c r="LEO164" s="2878"/>
      <c r="LEP164" s="2878"/>
      <c r="LEQ164" s="2877"/>
      <c r="LER164" s="2872"/>
      <c r="LES164" s="2877"/>
      <c r="LET164" s="2907"/>
      <c r="LEU164" s="2907"/>
      <c r="LEV164" s="2907"/>
      <c r="LEW164" s="2907"/>
      <c r="LEX164" s="2910"/>
      <c r="LFD164" s="2878"/>
      <c r="LFE164" s="2872"/>
      <c r="LFK164" s="2907"/>
      <c r="LFL164" s="2910"/>
      <c r="LFR164" s="2878"/>
      <c r="LFS164" s="2872"/>
      <c r="LFY164" s="2907"/>
      <c r="LFZ164" s="2910"/>
      <c r="LGF164" s="2878"/>
      <c r="LGG164" s="2910"/>
      <c r="LGM164" s="2878"/>
      <c r="LGN164" s="2910"/>
      <c r="LGT164" s="2878"/>
      <c r="LGU164" s="2870"/>
      <c r="LGV164" s="2871"/>
      <c r="LGW164" s="2870"/>
      <c r="LGX164" s="2870"/>
      <c r="LGY164" s="2872"/>
      <c r="LHB164" s="2907"/>
      <c r="LHC164" s="2907"/>
      <c r="LHD164" s="2907"/>
      <c r="LHE164" s="2907"/>
      <c r="LHF164" s="2908"/>
      <c r="LHH164" s="2909"/>
      <c r="LHI164" s="2878"/>
      <c r="LHJ164" s="2878"/>
      <c r="LHK164" s="2878"/>
      <c r="LHL164" s="2878"/>
      <c r="LHM164" s="2877"/>
      <c r="LHN164" s="2872"/>
      <c r="LHO164" s="2877"/>
      <c r="LHP164" s="2907"/>
      <c r="LHQ164" s="2907"/>
      <c r="LHR164" s="2907"/>
      <c r="LHS164" s="2907"/>
      <c r="LHT164" s="2910"/>
      <c r="LHZ164" s="2878"/>
      <c r="LIA164" s="2872"/>
      <c r="LIG164" s="2907"/>
      <c r="LIH164" s="2910"/>
      <c r="LIN164" s="2878"/>
      <c r="LIO164" s="2872"/>
      <c r="LIU164" s="2907"/>
      <c r="LIV164" s="2910"/>
      <c r="LJB164" s="2878"/>
      <c r="LJC164" s="2910"/>
      <c r="LJI164" s="2878"/>
      <c r="LJJ164" s="2910"/>
      <c r="LJP164" s="2878"/>
      <c r="LJQ164" s="2870"/>
      <c r="LJR164" s="2871"/>
      <c r="LJS164" s="2870"/>
      <c r="LJT164" s="2870"/>
      <c r="LJU164" s="2872"/>
      <c r="LJX164" s="2907"/>
      <c r="LJY164" s="2907"/>
      <c r="LJZ164" s="2907"/>
      <c r="LKA164" s="2907"/>
      <c r="LKB164" s="2908"/>
      <c r="LKD164" s="2909"/>
      <c r="LKE164" s="2878"/>
      <c r="LKF164" s="2878"/>
      <c r="LKG164" s="2878"/>
      <c r="LKH164" s="2878"/>
      <c r="LKI164" s="2877"/>
      <c r="LKJ164" s="2872"/>
      <c r="LKK164" s="2877"/>
      <c r="LKL164" s="2907"/>
      <c r="LKM164" s="2907"/>
      <c r="LKN164" s="2907"/>
      <c r="LKO164" s="2907"/>
      <c r="LKP164" s="2910"/>
      <c r="LKV164" s="2878"/>
      <c r="LKW164" s="2872"/>
      <c r="LLC164" s="2907"/>
      <c r="LLD164" s="2910"/>
      <c r="LLJ164" s="2878"/>
      <c r="LLK164" s="2872"/>
      <c r="LLQ164" s="2907"/>
      <c r="LLR164" s="2910"/>
      <c r="LLX164" s="2878"/>
      <c r="LLY164" s="2910"/>
      <c r="LME164" s="2878"/>
      <c r="LMF164" s="2910"/>
      <c r="LML164" s="2878"/>
      <c r="LMM164" s="2870"/>
      <c r="LMN164" s="2871"/>
      <c r="LMO164" s="2870"/>
      <c r="LMP164" s="2870"/>
      <c r="LMQ164" s="2872"/>
      <c r="LMT164" s="2907"/>
      <c r="LMU164" s="2907"/>
      <c r="LMV164" s="2907"/>
      <c r="LMW164" s="2907"/>
      <c r="LMX164" s="2908"/>
      <c r="LMZ164" s="2909"/>
      <c r="LNA164" s="2878"/>
      <c r="LNB164" s="2878"/>
      <c r="LNC164" s="2878"/>
      <c r="LND164" s="2878"/>
      <c r="LNE164" s="2877"/>
      <c r="LNF164" s="2872"/>
      <c r="LNG164" s="2877"/>
      <c r="LNH164" s="2907"/>
      <c r="LNI164" s="2907"/>
      <c r="LNJ164" s="2907"/>
      <c r="LNK164" s="2907"/>
      <c r="LNL164" s="2910"/>
      <c r="LNR164" s="2878"/>
      <c r="LNS164" s="2872"/>
      <c r="LNY164" s="2907"/>
      <c r="LNZ164" s="2910"/>
      <c r="LOF164" s="2878"/>
      <c r="LOG164" s="2872"/>
      <c r="LOM164" s="2907"/>
      <c r="LON164" s="2910"/>
      <c r="LOT164" s="2878"/>
      <c r="LOU164" s="2910"/>
      <c r="LPA164" s="2878"/>
      <c r="LPB164" s="2910"/>
      <c r="LPH164" s="2878"/>
      <c r="LPI164" s="2870"/>
      <c r="LPJ164" s="2871"/>
      <c r="LPK164" s="2870"/>
      <c r="LPL164" s="2870"/>
      <c r="LPM164" s="2872"/>
      <c r="LPP164" s="2907"/>
      <c r="LPQ164" s="2907"/>
      <c r="LPR164" s="2907"/>
      <c r="LPS164" s="2907"/>
      <c r="LPT164" s="2908"/>
      <c r="LPV164" s="2909"/>
      <c r="LPW164" s="2878"/>
      <c r="LPX164" s="2878"/>
      <c r="LPY164" s="2878"/>
      <c r="LPZ164" s="2878"/>
      <c r="LQA164" s="2877"/>
      <c r="LQB164" s="2872"/>
      <c r="LQC164" s="2877"/>
      <c r="LQD164" s="2907"/>
      <c r="LQE164" s="2907"/>
      <c r="LQF164" s="2907"/>
      <c r="LQG164" s="2907"/>
      <c r="LQH164" s="2910"/>
      <c r="LQN164" s="2878"/>
      <c r="LQO164" s="2872"/>
      <c r="LQU164" s="2907"/>
      <c r="LQV164" s="2910"/>
      <c r="LRB164" s="2878"/>
      <c r="LRC164" s="2872"/>
      <c r="LRI164" s="2907"/>
      <c r="LRJ164" s="2910"/>
      <c r="LRP164" s="2878"/>
      <c r="LRQ164" s="2910"/>
      <c r="LRW164" s="2878"/>
      <c r="LRX164" s="2910"/>
      <c r="LSD164" s="2878"/>
      <c r="LSE164" s="2870"/>
      <c r="LSF164" s="2871"/>
      <c r="LSG164" s="2870"/>
      <c r="LSH164" s="2870"/>
      <c r="LSI164" s="2872"/>
      <c r="LSL164" s="2907"/>
      <c r="LSM164" s="2907"/>
      <c r="LSN164" s="2907"/>
      <c r="LSO164" s="2907"/>
      <c r="LSP164" s="2908"/>
      <c r="LSR164" s="2909"/>
      <c r="LSS164" s="2878"/>
      <c r="LST164" s="2878"/>
      <c r="LSU164" s="2878"/>
      <c r="LSV164" s="2878"/>
      <c r="LSW164" s="2877"/>
      <c r="LSX164" s="2872"/>
      <c r="LSY164" s="2877"/>
      <c r="LSZ164" s="2907"/>
      <c r="LTA164" s="2907"/>
      <c r="LTB164" s="2907"/>
      <c r="LTC164" s="2907"/>
      <c r="LTD164" s="2910"/>
      <c r="LTJ164" s="2878"/>
      <c r="LTK164" s="2872"/>
      <c r="LTQ164" s="2907"/>
      <c r="LTR164" s="2910"/>
      <c r="LTX164" s="2878"/>
      <c r="LTY164" s="2872"/>
      <c r="LUE164" s="2907"/>
      <c r="LUF164" s="2910"/>
      <c r="LUL164" s="2878"/>
      <c r="LUM164" s="2910"/>
      <c r="LUS164" s="2878"/>
      <c r="LUT164" s="2910"/>
      <c r="LUZ164" s="2878"/>
      <c r="LVA164" s="2870"/>
      <c r="LVB164" s="2871"/>
      <c r="LVC164" s="2870"/>
      <c r="LVD164" s="2870"/>
      <c r="LVE164" s="2872"/>
      <c r="LVH164" s="2907"/>
      <c r="LVI164" s="2907"/>
      <c r="LVJ164" s="2907"/>
      <c r="LVK164" s="2907"/>
      <c r="LVL164" s="2908"/>
      <c r="LVN164" s="2909"/>
      <c r="LVO164" s="2878"/>
      <c r="LVP164" s="2878"/>
      <c r="LVQ164" s="2878"/>
      <c r="LVR164" s="2878"/>
      <c r="LVS164" s="2877"/>
      <c r="LVT164" s="2872"/>
      <c r="LVU164" s="2877"/>
      <c r="LVV164" s="2907"/>
      <c r="LVW164" s="2907"/>
      <c r="LVX164" s="2907"/>
      <c r="LVY164" s="2907"/>
      <c r="LVZ164" s="2910"/>
      <c r="LWF164" s="2878"/>
      <c r="LWG164" s="2872"/>
      <c r="LWM164" s="2907"/>
      <c r="LWN164" s="2910"/>
      <c r="LWT164" s="2878"/>
      <c r="LWU164" s="2872"/>
      <c r="LXA164" s="2907"/>
      <c r="LXB164" s="2910"/>
      <c r="LXH164" s="2878"/>
      <c r="LXI164" s="2910"/>
      <c r="LXO164" s="2878"/>
      <c r="LXP164" s="2910"/>
      <c r="LXV164" s="2878"/>
      <c r="LXW164" s="2870"/>
      <c r="LXX164" s="2871"/>
      <c r="LXY164" s="2870"/>
      <c r="LXZ164" s="2870"/>
      <c r="LYA164" s="2872"/>
      <c r="LYD164" s="2907"/>
      <c r="LYE164" s="2907"/>
      <c r="LYF164" s="2907"/>
      <c r="LYG164" s="2907"/>
      <c r="LYH164" s="2908"/>
      <c r="LYJ164" s="2909"/>
      <c r="LYK164" s="2878"/>
      <c r="LYL164" s="2878"/>
      <c r="LYM164" s="2878"/>
      <c r="LYN164" s="2878"/>
      <c r="LYO164" s="2877"/>
      <c r="LYP164" s="2872"/>
      <c r="LYQ164" s="2877"/>
      <c r="LYR164" s="2907"/>
      <c r="LYS164" s="2907"/>
      <c r="LYT164" s="2907"/>
      <c r="LYU164" s="2907"/>
      <c r="LYV164" s="2910"/>
      <c r="LZB164" s="2878"/>
      <c r="LZC164" s="2872"/>
      <c r="LZI164" s="2907"/>
      <c r="LZJ164" s="2910"/>
      <c r="LZP164" s="2878"/>
      <c r="LZQ164" s="2872"/>
      <c r="LZW164" s="2907"/>
      <c r="LZX164" s="2910"/>
      <c r="MAD164" s="2878"/>
      <c r="MAE164" s="2910"/>
      <c r="MAK164" s="2878"/>
      <c r="MAL164" s="2910"/>
      <c r="MAR164" s="2878"/>
      <c r="MAS164" s="2870"/>
      <c r="MAT164" s="2871"/>
      <c r="MAU164" s="2870"/>
      <c r="MAV164" s="2870"/>
      <c r="MAW164" s="2872"/>
      <c r="MAZ164" s="2907"/>
      <c r="MBA164" s="2907"/>
      <c r="MBB164" s="2907"/>
      <c r="MBC164" s="2907"/>
      <c r="MBD164" s="2908"/>
      <c r="MBF164" s="2909"/>
      <c r="MBG164" s="2878"/>
      <c r="MBH164" s="2878"/>
      <c r="MBI164" s="2878"/>
      <c r="MBJ164" s="2878"/>
      <c r="MBK164" s="2877"/>
      <c r="MBL164" s="2872"/>
      <c r="MBM164" s="2877"/>
      <c r="MBN164" s="2907"/>
      <c r="MBO164" s="2907"/>
      <c r="MBP164" s="2907"/>
      <c r="MBQ164" s="2907"/>
      <c r="MBR164" s="2910"/>
      <c r="MBX164" s="2878"/>
      <c r="MBY164" s="2872"/>
      <c r="MCE164" s="2907"/>
      <c r="MCF164" s="2910"/>
      <c r="MCL164" s="2878"/>
      <c r="MCM164" s="2872"/>
      <c r="MCS164" s="2907"/>
      <c r="MCT164" s="2910"/>
      <c r="MCZ164" s="2878"/>
      <c r="MDA164" s="2910"/>
      <c r="MDG164" s="2878"/>
      <c r="MDH164" s="2910"/>
      <c r="MDN164" s="2878"/>
      <c r="MDO164" s="2870"/>
      <c r="MDP164" s="2871"/>
      <c r="MDQ164" s="2870"/>
      <c r="MDR164" s="2870"/>
      <c r="MDS164" s="2872"/>
      <c r="MDV164" s="2907"/>
      <c r="MDW164" s="2907"/>
      <c r="MDX164" s="2907"/>
      <c r="MDY164" s="2907"/>
      <c r="MDZ164" s="2908"/>
      <c r="MEB164" s="2909"/>
      <c r="MEC164" s="2878"/>
      <c r="MED164" s="2878"/>
      <c r="MEE164" s="2878"/>
      <c r="MEF164" s="2878"/>
      <c r="MEG164" s="2877"/>
      <c r="MEH164" s="2872"/>
      <c r="MEI164" s="2877"/>
      <c r="MEJ164" s="2907"/>
      <c r="MEK164" s="2907"/>
      <c r="MEL164" s="2907"/>
      <c r="MEM164" s="2907"/>
      <c r="MEN164" s="2910"/>
      <c r="MET164" s="2878"/>
      <c r="MEU164" s="2872"/>
      <c r="MFA164" s="2907"/>
      <c r="MFB164" s="2910"/>
      <c r="MFH164" s="2878"/>
      <c r="MFI164" s="2872"/>
      <c r="MFO164" s="2907"/>
      <c r="MFP164" s="2910"/>
      <c r="MFV164" s="2878"/>
      <c r="MFW164" s="2910"/>
      <c r="MGC164" s="2878"/>
      <c r="MGD164" s="2910"/>
      <c r="MGJ164" s="2878"/>
      <c r="MGK164" s="2870"/>
      <c r="MGL164" s="2871"/>
      <c r="MGM164" s="2870"/>
      <c r="MGN164" s="2870"/>
      <c r="MGO164" s="2872"/>
      <c r="MGR164" s="2907"/>
      <c r="MGS164" s="2907"/>
      <c r="MGT164" s="2907"/>
      <c r="MGU164" s="2907"/>
      <c r="MGV164" s="2908"/>
      <c r="MGX164" s="2909"/>
      <c r="MGY164" s="2878"/>
      <c r="MGZ164" s="2878"/>
      <c r="MHA164" s="2878"/>
      <c r="MHB164" s="2878"/>
      <c r="MHC164" s="2877"/>
      <c r="MHD164" s="2872"/>
      <c r="MHE164" s="2877"/>
      <c r="MHF164" s="2907"/>
      <c r="MHG164" s="2907"/>
      <c r="MHH164" s="2907"/>
      <c r="MHI164" s="2907"/>
      <c r="MHJ164" s="2910"/>
      <c r="MHP164" s="2878"/>
      <c r="MHQ164" s="2872"/>
      <c r="MHW164" s="2907"/>
      <c r="MHX164" s="2910"/>
      <c r="MID164" s="2878"/>
      <c r="MIE164" s="2872"/>
      <c r="MIK164" s="2907"/>
      <c r="MIL164" s="2910"/>
      <c r="MIR164" s="2878"/>
      <c r="MIS164" s="2910"/>
      <c r="MIY164" s="2878"/>
      <c r="MIZ164" s="2910"/>
      <c r="MJF164" s="2878"/>
      <c r="MJG164" s="2870"/>
      <c r="MJH164" s="2871"/>
      <c r="MJI164" s="2870"/>
      <c r="MJJ164" s="2870"/>
      <c r="MJK164" s="2872"/>
      <c r="MJN164" s="2907"/>
      <c r="MJO164" s="2907"/>
      <c r="MJP164" s="2907"/>
      <c r="MJQ164" s="2907"/>
      <c r="MJR164" s="2908"/>
      <c r="MJT164" s="2909"/>
      <c r="MJU164" s="2878"/>
      <c r="MJV164" s="2878"/>
      <c r="MJW164" s="2878"/>
      <c r="MJX164" s="2878"/>
      <c r="MJY164" s="2877"/>
      <c r="MJZ164" s="2872"/>
      <c r="MKA164" s="2877"/>
      <c r="MKB164" s="2907"/>
      <c r="MKC164" s="2907"/>
      <c r="MKD164" s="2907"/>
      <c r="MKE164" s="2907"/>
      <c r="MKF164" s="2910"/>
      <c r="MKL164" s="2878"/>
      <c r="MKM164" s="2872"/>
      <c r="MKS164" s="2907"/>
      <c r="MKT164" s="2910"/>
      <c r="MKZ164" s="2878"/>
      <c r="MLA164" s="2872"/>
      <c r="MLG164" s="2907"/>
      <c r="MLH164" s="2910"/>
      <c r="MLN164" s="2878"/>
      <c r="MLO164" s="2910"/>
      <c r="MLU164" s="2878"/>
      <c r="MLV164" s="2910"/>
      <c r="MMB164" s="2878"/>
      <c r="MMC164" s="2870"/>
      <c r="MMD164" s="2871"/>
      <c r="MME164" s="2870"/>
      <c r="MMF164" s="2870"/>
      <c r="MMG164" s="2872"/>
      <c r="MMJ164" s="2907"/>
      <c r="MMK164" s="2907"/>
      <c r="MML164" s="2907"/>
      <c r="MMM164" s="2907"/>
      <c r="MMN164" s="2908"/>
      <c r="MMP164" s="2909"/>
      <c r="MMQ164" s="2878"/>
      <c r="MMR164" s="2878"/>
      <c r="MMS164" s="2878"/>
      <c r="MMT164" s="2878"/>
      <c r="MMU164" s="2877"/>
      <c r="MMV164" s="2872"/>
      <c r="MMW164" s="2877"/>
      <c r="MMX164" s="2907"/>
      <c r="MMY164" s="2907"/>
      <c r="MMZ164" s="2907"/>
      <c r="MNA164" s="2907"/>
      <c r="MNB164" s="2910"/>
      <c r="MNH164" s="2878"/>
      <c r="MNI164" s="2872"/>
      <c r="MNO164" s="2907"/>
      <c r="MNP164" s="2910"/>
      <c r="MNV164" s="2878"/>
      <c r="MNW164" s="2872"/>
      <c r="MOC164" s="2907"/>
      <c r="MOD164" s="2910"/>
      <c r="MOJ164" s="2878"/>
      <c r="MOK164" s="2910"/>
      <c r="MOQ164" s="2878"/>
      <c r="MOR164" s="2910"/>
      <c r="MOX164" s="2878"/>
      <c r="MOY164" s="2870"/>
      <c r="MOZ164" s="2871"/>
      <c r="MPA164" s="2870"/>
      <c r="MPB164" s="2870"/>
      <c r="MPC164" s="2872"/>
      <c r="MPF164" s="2907"/>
      <c r="MPG164" s="2907"/>
      <c r="MPH164" s="2907"/>
      <c r="MPI164" s="2907"/>
      <c r="MPJ164" s="2908"/>
      <c r="MPL164" s="2909"/>
      <c r="MPM164" s="2878"/>
      <c r="MPN164" s="2878"/>
      <c r="MPO164" s="2878"/>
      <c r="MPP164" s="2878"/>
      <c r="MPQ164" s="2877"/>
      <c r="MPR164" s="2872"/>
      <c r="MPS164" s="2877"/>
      <c r="MPT164" s="2907"/>
      <c r="MPU164" s="2907"/>
      <c r="MPV164" s="2907"/>
      <c r="MPW164" s="2907"/>
      <c r="MPX164" s="2910"/>
      <c r="MQD164" s="2878"/>
      <c r="MQE164" s="2872"/>
      <c r="MQK164" s="2907"/>
      <c r="MQL164" s="2910"/>
      <c r="MQR164" s="2878"/>
      <c r="MQS164" s="2872"/>
      <c r="MQY164" s="2907"/>
      <c r="MQZ164" s="2910"/>
      <c r="MRF164" s="2878"/>
      <c r="MRG164" s="2910"/>
      <c r="MRM164" s="2878"/>
      <c r="MRN164" s="2910"/>
      <c r="MRT164" s="2878"/>
      <c r="MRU164" s="2870"/>
      <c r="MRV164" s="2871"/>
      <c r="MRW164" s="2870"/>
      <c r="MRX164" s="2870"/>
      <c r="MRY164" s="2872"/>
      <c r="MSB164" s="2907"/>
      <c r="MSC164" s="2907"/>
      <c r="MSD164" s="2907"/>
      <c r="MSE164" s="2907"/>
      <c r="MSF164" s="2908"/>
      <c r="MSH164" s="2909"/>
      <c r="MSI164" s="2878"/>
      <c r="MSJ164" s="2878"/>
      <c r="MSK164" s="2878"/>
      <c r="MSL164" s="2878"/>
      <c r="MSM164" s="2877"/>
      <c r="MSN164" s="2872"/>
      <c r="MSO164" s="2877"/>
      <c r="MSP164" s="2907"/>
      <c r="MSQ164" s="2907"/>
      <c r="MSR164" s="2907"/>
      <c r="MSS164" s="2907"/>
      <c r="MST164" s="2910"/>
      <c r="MSZ164" s="2878"/>
      <c r="MTA164" s="2872"/>
      <c r="MTG164" s="2907"/>
      <c r="MTH164" s="2910"/>
      <c r="MTN164" s="2878"/>
      <c r="MTO164" s="2872"/>
      <c r="MTU164" s="2907"/>
      <c r="MTV164" s="2910"/>
      <c r="MUB164" s="2878"/>
      <c r="MUC164" s="2910"/>
      <c r="MUI164" s="2878"/>
      <c r="MUJ164" s="2910"/>
      <c r="MUP164" s="2878"/>
      <c r="MUQ164" s="2870"/>
      <c r="MUR164" s="2871"/>
      <c r="MUS164" s="2870"/>
      <c r="MUT164" s="2870"/>
      <c r="MUU164" s="2872"/>
      <c r="MUX164" s="2907"/>
      <c r="MUY164" s="2907"/>
      <c r="MUZ164" s="2907"/>
      <c r="MVA164" s="2907"/>
      <c r="MVB164" s="2908"/>
      <c r="MVD164" s="2909"/>
      <c r="MVE164" s="2878"/>
      <c r="MVF164" s="2878"/>
      <c r="MVG164" s="2878"/>
      <c r="MVH164" s="2878"/>
      <c r="MVI164" s="2877"/>
      <c r="MVJ164" s="2872"/>
      <c r="MVK164" s="2877"/>
      <c r="MVL164" s="2907"/>
      <c r="MVM164" s="2907"/>
      <c r="MVN164" s="2907"/>
      <c r="MVO164" s="2907"/>
      <c r="MVP164" s="2910"/>
      <c r="MVV164" s="2878"/>
      <c r="MVW164" s="2872"/>
      <c r="MWC164" s="2907"/>
      <c r="MWD164" s="2910"/>
      <c r="MWJ164" s="2878"/>
      <c r="MWK164" s="2872"/>
      <c r="MWQ164" s="2907"/>
      <c r="MWR164" s="2910"/>
      <c r="MWX164" s="2878"/>
      <c r="MWY164" s="2910"/>
      <c r="MXE164" s="2878"/>
      <c r="MXF164" s="2910"/>
      <c r="MXL164" s="2878"/>
      <c r="MXM164" s="2870"/>
      <c r="MXN164" s="2871"/>
      <c r="MXO164" s="2870"/>
      <c r="MXP164" s="2870"/>
      <c r="MXQ164" s="2872"/>
      <c r="MXT164" s="2907"/>
      <c r="MXU164" s="2907"/>
      <c r="MXV164" s="2907"/>
      <c r="MXW164" s="2907"/>
      <c r="MXX164" s="2908"/>
      <c r="MXZ164" s="2909"/>
      <c r="MYA164" s="2878"/>
      <c r="MYB164" s="2878"/>
      <c r="MYC164" s="2878"/>
      <c r="MYD164" s="2878"/>
      <c r="MYE164" s="2877"/>
      <c r="MYF164" s="2872"/>
      <c r="MYG164" s="2877"/>
      <c r="MYH164" s="2907"/>
      <c r="MYI164" s="2907"/>
      <c r="MYJ164" s="2907"/>
      <c r="MYK164" s="2907"/>
      <c r="MYL164" s="2910"/>
      <c r="MYR164" s="2878"/>
      <c r="MYS164" s="2872"/>
      <c r="MYY164" s="2907"/>
      <c r="MYZ164" s="2910"/>
      <c r="MZF164" s="2878"/>
      <c r="MZG164" s="2872"/>
      <c r="MZM164" s="2907"/>
      <c r="MZN164" s="2910"/>
      <c r="MZT164" s="2878"/>
      <c r="MZU164" s="2910"/>
      <c r="NAA164" s="2878"/>
      <c r="NAB164" s="2910"/>
      <c r="NAH164" s="2878"/>
      <c r="NAI164" s="2870"/>
      <c r="NAJ164" s="2871"/>
      <c r="NAK164" s="2870"/>
      <c r="NAL164" s="2870"/>
      <c r="NAM164" s="2872"/>
      <c r="NAP164" s="2907"/>
      <c r="NAQ164" s="2907"/>
      <c r="NAR164" s="2907"/>
      <c r="NAS164" s="2907"/>
      <c r="NAT164" s="2908"/>
      <c r="NAV164" s="2909"/>
      <c r="NAW164" s="2878"/>
      <c r="NAX164" s="2878"/>
      <c r="NAY164" s="2878"/>
      <c r="NAZ164" s="2878"/>
      <c r="NBA164" s="2877"/>
      <c r="NBB164" s="2872"/>
      <c r="NBC164" s="2877"/>
      <c r="NBD164" s="2907"/>
      <c r="NBE164" s="2907"/>
      <c r="NBF164" s="2907"/>
      <c r="NBG164" s="2907"/>
      <c r="NBH164" s="2910"/>
      <c r="NBN164" s="2878"/>
      <c r="NBO164" s="2872"/>
      <c r="NBU164" s="2907"/>
      <c r="NBV164" s="2910"/>
      <c r="NCB164" s="2878"/>
      <c r="NCC164" s="2872"/>
      <c r="NCI164" s="2907"/>
      <c r="NCJ164" s="2910"/>
      <c r="NCP164" s="2878"/>
      <c r="NCQ164" s="2910"/>
      <c r="NCW164" s="2878"/>
      <c r="NCX164" s="2910"/>
      <c r="NDD164" s="2878"/>
      <c r="NDE164" s="2870"/>
      <c r="NDF164" s="2871"/>
      <c r="NDG164" s="2870"/>
      <c r="NDH164" s="2870"/>
      <c r="NDI164" s="2872"/>
      <c r="NDL164" s="2907"/>
      <c r="NDM164" s="2907"/>
      <c r="NDN164" s="2907"/>
      <c r="NDO164" s="2907"/>
      <c r="NDP164" s="2908"/>
      <c r="NDR164" s="2909"/>
      <c r="NDS164" s="2878"/>
      <c r="NDT164" s="2878"/>
      <c r="NDU164" s="2878"/>
      <c r="NDV164" s="2878"/>
      <c r="NDW164" s="2877"/>
      <c r="NDX164" s="2872"/>
      <c r="NDY164" s="2877"/>
      <c r="NDZ164" s="2907"/>
      <c r="NEA164" s="2907"/>
      <c r="NEB164" s="2907"/>
      <c r="NEC164" s="2907"/>
      <c r="NED164" s="2910"/>
      <c r="NEJ164" s="2878"/>
      <c r="NEK164" s="2872"/>
      <c r="NEQ164" s="2907"/>
      <c r="NER164" s="2910"/>
      <c r="NEX164" s="2878"/>
      <c r="NEY164" s="2872"/>
      <c r="NFE164" s="2907"/>
      <c r="NFF164" s="2910"/>
      <c r="NFL164" s="2878"/>
      <c r="NFM164" s="2910"/>
      <c r="NFS164" s="2878"/>
      <c r="NFT164" s="2910"/>
      <c r="NFZ164" s="2878"/>
      <c r="NGA164" s="2870"/>
      <c r="NGB164" s="2871"/>
      <c r="NGC164" s="2870"/>
      <c r="NGD164" s="2870"/>
      <c r="NGE164" s="2872"/>
      <c r="NGH164" s="2907"/>
      <c r="NGI164" s="2907"/>
      <c r="NGJ164" s="2907"/>
      <c r="NGK164" s="2907"/>
      <c r="NGL164" s="2908"/>
      <c r="NGN164" s="2909"/>
      <c r="NGO164" s="2878"/>
      <c r="NGP164" s="2878"/>
      <c r="NGQ164" s="2878"/>
      <c r="NGR164" s="2878"/>
      <c r="NGS164" s="2877"/>
      <c r="NGT164" s="2872"/>
      <c r="NGU164" s="2877"/>
      <c r="NGV164" s="2907"/>
      <c r="NGW164" s="2907"/>
      <c r="NGX164" s="2907"/>
      <c r="NGY164" s="2907"/>
      <c r="NGZ164" s="2910"/>
      <c r="NHF164" s="2878"/>
      <c r="NHG164" s="2872"/>
      <c r="NHM164" s="2907"/>
      <c r="NHN164" s="2910"/>
      <c r="NHT164" s="2878"/>
      <c r="NHU164" s="2872"/>
      <c r="NIA164" s="2907"/>
      <c r="NIB164" s="2910"/>
      <c r="NIH164" s="2878"/>
      <c r="NII164" s="2910"/>
      <c r="NIO164" s="2878"/>
      <c r="NIP164" s="2910"/>
      <c r="NIV164" s="2878"/>
      <c r="NIW164" s="2870"/>
      <c r="NIX164" s="2871"/>
      <c r="NIY164" s="2870"/>
      <c r="NIZ164" s="2870"/>
      <c r="NJA164" s="2872"/>
      <c r="NJD164" s="2907"/>
      <c r="NJE164" s="2907"/>
      <c r="NJF164" s="2907"/>
      <c r="NJG164" s="2907"/>
      <c r="NJH164" s="2908"/>
      <c r="NJJ164" s="2909"/>
      <c r="NJK164" s="2878"/>
      <c r="NJL164" s="2878"/>
      <c r="NJM164" s="2878"/>
      <c r="NJN164" s="2878"/>
      <c r="NJO164" s="2877"/>
      <c r="NJP164" s="2872"/>
      <c r="NJQ164" s="2877"/>
      <c r="NJR164" s="2907"/>
      <c r="NJS164" s="2907"/>
      <c r="NJT164" s="2907"/>
      <c r="NJU164" s="2907"/>
      <c r="NJV164" s="2910"/>
      <c r="NKB164" s="2878"/>
      <c r="NKC164" s="2872"/>
      <c r="NKI164" s="2907"/>
      <c r="NKJ164" s="2910"/>
      <c r="NKP164" s="2878"/>
      <c r="NKQ164" s="2872"/>
      <c r="NKW164" s="2907"/>
      <c r="NKX164" s="2910"/>
      <c r="NLD164" s="2878"/>
      <c r="NLE164" s="2910"/>
      <c r="NLK164" s="2878"/>
      <c r="NLL164" s="2910"/>
      <c r="NLR164" s="2878"/>
      <c r="NLS164" s="2870"/>
      <c r="NLT164" s="2871"/>
      <c r="NLU164" s="2870"/>
      <c r="NLV164" s="2870"/>
      <c r="NLW164" s="2872"/>
      <c r="NLZ164" s="2907"/>
      <c r="NMA164" s="2907"/>
      <c r="NMB164" s="2907"/>
      <c r="NMC164" s="2907"/>
      <c r="NMD164" s="2908"/>
      <c r="NMF164" s="2909"/>
      <c r="NMG164" s="2878"/>
      <c r="NMH164" s="2878"/>
      <c r="NMI164" s="2878"/>
      <c r="NMJ164" s="2878"/>
      <c r="NMK164" s="2877"/>
      <c r="NML164" s="2872"/>
      <c r="NMM164" s="2877"/>
      <c r="NMN164" s="2907"/>
      <c r="NMO164" s="2907"/>
      <c r="NMP164" s="2907"/>
      <c r="NMQ164" s="2907"/>
      <c r="NMR164" s="2910"/>
      <c r="NMX164" s="2878"/>
      <c r="NMY164" s="2872"/>
      <c r="NNE164" s="2907"/>
      <c r="NNF164" s="2910"/>
      <c r="NNL164" s="2878"/>
      <c r="NNM164" s="2872"/>
      <c r="NNS164" s="2907"/>
      <c r="NNT164" s="2910"/>
      <c r="NNZ164" s="2878"/>
      <c r="NOA164" s="2910"/>
      <c r="NOG164" s="2878"/>
      <c r="NOH164" s="2910"/>
      <c r="NON164" s="2878"/>
      <c r="NOO164" s="2870"/>
      <c r="NOP164" s="2871"/>
      <c r="NOQ164" s="2870"/>
      <c r="NOR164" s="2870"/>
      <c r="NOS164" s="2872"/>
      <c r="NOV164" s="2907"/>
      <c r="NOW164" s="2907"/>
      <c r="NOX164" s="2907"/>
      <c r="NOY164" s="2907"/>
      <c r="NOZ164" s="2908"/>
      <c r="NPB164" s="2909"/>
      <c r="NPC164" s="2878"/>
      <c r="NPD164" s="2878"/>
      <c r="NPE164" s="2878"/>
      <c r="NPF164" s="2878"/>
      <c r="NPG164" s="2877"/>
      <c r="NPH164" s="2872"/>
      <c r="NPI164" s="2877"/>
      <c r="NPJ164" s="2907"/>
      <c r="NPK164" s="2907"/>
      <c r="NPL164" s="2907"/>
      <c r="NPM164" s="2907"/>
      <c r="NPN164" s="2910"/>
      <c r="NPT164" s="2878"/>
      <c r="NPU164" s="2872"/>
      <c r="NQA164" s="2907"/>
      <c r="NQB164" s="2910"/>
      <c r="NQH164" s="2878"/>
      <c r="NQI164" s="2872"/>
      <c r="NQO164" s="2907"/>
      <c r="NQP164" s="2910"/>
      <c r="NQV164" s="2878"/>
      <c r="NQW164" s="2910"/>
      <c r="NRC164" s="2878"/>
      <c r="NRD164" s="2910"/>
      <c r="NRJ164" s="2878"/>
      <c r="NRK164" s="2870"/>
      <c r="NRL164" s="2871"/>
      <c r="NRM164" s="2870"/>
      <c r="NRN164" s="2870"/>
      <c r="NRO164" s="2872"/>
      <c r="NRR164" s="2907"/>
      <c r="NRS164" s="2907"/>
      <c r="NRT164" s="2907"/>
      <c r="NRU164" s="2907"/>
      <c r="NRV164" s="2908"/>
      <c r="NRX164" s="2909"/>
      <c r="NRY164" s="2878"/>
      <c r="NRZ164" s="2878"/>
      <c r="NSA164" s="2878"/>
      <c r="NSB164" s="2878"/>
      <c r="NSC164" s="2877"/>
      <c r="NSD164" s="2872"/>
      <c r="NSE164" s="2877"/>
      <c r="NSF164" s="2907"/>
      <c r="NSG164" s="2907"/>
      <c r="NSH164" s="2907"/>
      <c r="NSI164" s="2907"/>
      <c r="NSJ164" s="2910"/>
      <c r="NSP164" s="2878"/>
      <c r="NSQ164" s="2872"/>
      <c r="NSW164" s="2907"/>
      <c r="NSX164" s="2910"/>
      <c r="NTD164" s="2878"/>
      <c r="NTE164" s="2872"/>
      <c r="NTK164" s="2907"/>
      <c r="NTL164" s="2910"/>
      <c r="NTR164" s="2878"/>
      <c r="NTS164" s="2910"/>
      <c r="NTY164" s="2878"/>
      <c r="NTZ164" s="2910"/>
      <c r="NUF164" s="2878"/>
      <c r="NUG164" s="2870"/>
      <c r="NUH164" s="2871"/>
      <c r="NUI164" s="2870"/>
      <c r="NUJ164" s="2870"/>
      <c r="NUK164" s="2872"/>
      <c r="NUN164" s="2907"/>
      <c r="NUO164" s="2907"/>
      <c r="NUP164" s="2907"/>
      <c r="NUQ164" s="2907"/>
      <c r="NUR164" s="2908"/>
      <c r="NUT164" s="2909"/>
      <c r="NUU164" s="2878"/>
      <c r="NUV164" s="2878"/>
      <c r="NUW164" s="2878"/>
      <c r="NUX164" s="2878"/>
      <c r="NUY164" s="2877"/>
      <c r="NUZ164" s="2872"/>
      <c r="NVA164" s="2877"/>
      <c r="NVB164" s="2907"/>
      <c r="NVC164" s="2907"/>
      <c r="NVD164" s="2907"/>
      <c r="NVE164" s="2907"/>
      <c r="NVF164" s="2910"/>
      <c r="NVL164" s="2878"/>
      <c r="NVM164" s="2872"/>
      <c r="NVS164" s="2907"/>
      <c r="NVT164" s="2910"/>
      <c r="NVZ164" s="2878"/>
      <c r="NWA164" s="2872"/>
      <c r="NWG164" s="2907"/>
      <c r="NWH164" s="2910"/>
      <c r="NWN164" s="2878"/>
      <c r="NWO164" s="2910"/>
      <c r="NWU164" s="2878"/>
      <c r="NWV164" s="2910"/>
      <c r="NXB164" s="2878"/>
      <c r="NXC164" s="2870"/>
      <c r="NXD164" s="2871"/>
      <c r="NXE164" s="2870"/>
      <c r="NXF164" s="2870"/>
      <c r="NXG164" s="2872"/>
      <c r="NXJ164" s="2907"/>
      <c r="NXK164" s="2907"/>
      <c r="NXL164" s="2907"/>
      <c r="NXM164" s="2907"/>
      <c r="NXN164" s="2908"/>
      <c r="NXP164" s="2909"/>
      <c r="NXQ164" s="2878"/>
      <c r="NXR164" s="2878"/>
      <c r="NXS164" s="2878"/>
      <c r="NXT164" s="2878"/>
      <c r="NXU164" s="2877"/>
      <c r="NXV164" s="2872"/>
      <c r="NXW164" s="2877"/>
      <c r="NXX164" s="2907"/>
      <c r="NXY164" s="2907"/>
      <c r="NXZ164" s="2907"/>
      <c r="NYA164" s="2907"/>
      <c r="NYB164" s="2910"/>
      <c r="NYH164" s="2878"/>
      <c r="NYI164" s="2872"/>
      <c r="NYO164" s="2907"/>
      <c r="NYP164" s="2910"/>
      <c r="NYV164" s="2878"/>
      <c r="NYW164" s="2872"/>
      <c r="NZC164" s="2907"/>
      <c r="NZD164" s="2910"/>
      <c r="NZJ164" s="2878"/>
      <c r="NZK164" s="2910"/>
      <c r="NZQ164" s="2878"/>
      <c r="NZR164" s="2910"/>
      <c r="NZX164" s="2878"/>
      <c r="NZY164" s="2870"/>
      <c r="NZZ164" s="2871"/>
      <c r="OAA164" s="2870"/>
      <c r="OAB164" s="2870"/>
      <c r="OAC164" s="2872"/>
      <c r="OAF164" s="2907"/>
      <c r="OAG164" s="2907"/>
      <c r="OAH164" s="2907"/>
      <c r="OAI164" s="2907"/>
      <c r="OAJ164" s="2908"/>
      <c r="OAL164" s="2909"/>
      <c r="OAM164" s="2878"/>
      <c r="OAN164" s="2878"/>
      <c r="OAO164" s="2878"/>
      <c r="OAP164" s="2878"/>
      <c r="OAQ164" s="2877"/>
      <c r="OAR164" s="2872"/>
      <c r="OAS164" s="2877"/>
      <c r="OAT164" s="2907"/>
      <c r="OAU164" s="2907"/>
      <c r="OAV164" s="2907"/>
      <c r="OAW164" s="2907"/>
      <c r="OAX164" s="2910"/>
      <c r="OBD164" s="2878"/>
      <c r="OBE164" s="2872"/>
      <c r="OBK164" s="2907"/>
      <c r="OBL164" s="2910"/>
      <c r="OBR164" s="2878"/>
      <c r="OBS164" s="2872"/>
      <c r="OBY164" s="2907"/>
      <c r="OBZ164" s="2910"/>
      <c r="OCF164" s="2878"/>
      <c r="OCG164" s="2910"/>
      <c r="OCM164" s="2878"/>
      <c r="OCN164" s="2910"/>
      <c r="OCT164" s="2878"/>
      <c r="OCU164" s="2870"/>
      <c r="OCV164" s="2871"/>
      <c r="OCW164" s="2870"/>
      <c r="OCX164" s="2870"/>
      <c r="OCY164" s="2872"/>
      <c r="ODB164" s="2907"/>
      <c r="ODC164" s="2907"/>
      <c r="ODD164" s="2907"/>
      <c r="ODE164" s="2907"/>
      <c r="ODF164" s="2908"/>
      <c r="ODH164" s="2909"/>
      <c r="ODI164" s="2878"/>
      <c r="ODJ164" s="2878"/>
      <c r="ODK164" s="2878"/>
      <c r="ODL164" s="2878"/>
      <c r="ODM164" s="2877"/>
      <c r="ODN164" s="2872"/>
      <c r="ODO164" s="2877"/>
      <c r="ODP164" s="2907"/>
      <c r="ODQ164" s="2907"/>
      <c r="ODR164" s="2907"/>
      <c r="ODS164" s="2907"/>
      <c r="ODT164" s="2910"/>
      <c r="ODZ164" s="2878"/>
      <c r="OEA164" s="2872"/>
      <c r="OEG164" s="2907"/>
      <c r="OEH164" s="2910"/>
      <c r="OEN164" s="2878"/>
      <c r="OEO164" s="2872"/>
      <c r="OEU164" s="2907"/>
      <c r="OEV164" s="2910"/>
      <c r="OFB164" s="2878"/>
      <c r="OFC164" s="2910"/>
      <c r="OFI164" s="2878"/>
      <c r="OFJ164" s="2910"/>
      <c r="OFP164" s="2878"/>
      <c r="OFQ164" s="2870"/>
      <c r="OFR164" s="2871"/>
      <c r="OFS164" s="2870"/>
      <c r="OFT164" s="2870"/>
      <c r="OFU164" s="2872"/>
      <c r="OFX164" s="2907"/>
      <c r="OFY164" s="2907"/>
      <c r="OFZ164" s="2907"/>
      <c r="OGA164" s="2907"/>
      <c r="OGB164" s="2908"/>
      <c r="OGD164" s="2909"/>
      <c r="OGE164" s="2878"/>
      <c r="OGF164" s="2878"/>
      <c r="OGG164" s="2878"/>
      <c r="OGH164" s="2878"/>
      <c r="OGI164" s="2877"/>
      <c r="OGJ164" s="2872"/>
      <c r="OGK164" s="2877"/>
      <c r="OGL164" s="2907"/>
      <c r="OGM164" s="2907"/>
      <c r="OGN164" s="2907"/>
      <c r="OGO164" s="2907"/>
      <c r="OGP164" s="2910"/>
      <c r="OGV164" s="2878"/>
      <c r="OGW164" s="2872"/>
      <c r="OHC164" s="2907"/>
      <c r="OHD164" s="2910"/>
      <c r="OHJ164" s="2878"/>
      <c r="OHK164" s="2872"/>
      <c r="OHQ164" s="2907"/>
      <c r="OHR164" s="2910"/>
      <c r="OHX164" s="2878"/>
      <c r="OHY164" s="2910"/>
      <c r="OIE164" s="2878"/>
      <c r="OIF164" s="2910"/>
      <c r="OIL164" s="2878"/>
      <c r="OIM164" s="2870"/>
      <c r="OIN164" s="2871"/>
      <c r="OIO164" s="2870"/>
      <c r="OIP164" s="2870"/>
      <c r="OIQ164" s="2872"/>
      <c r="OIT164" s="2907"/>
      <c r="OIU164" s="2907"/>
      <c r="OIV164" s="2907"/>
      <c r="OIW164" s="2907"/>
      <c r="OIX164" s="2908"/>
      <c r="OIZ164" s="2909"/>
      <c r="OJA164" s="2878"/>
      <c r="OJB164" s="2878"/>
      <c r="OJC164" s="2878"/>
      <c r="OJD164" s="2878"/>
      <c r="OJE164" s="2877"/>
      <c r="OJF164" s="2872"/>
      <c r="OJG164" s="2877"/>
      <c r="OJH164" s="2907"/>
      <c r="OJI164" s="2907"/>
      <c r="OJJ164" s="2907"/>
      <c r="OJK164" s="2907"/>
      <c r="OJL164" s="2910"/>
      <c r="OJR164" s="2878"/>
      <c r="OJS164" s="2872"/>
      <c r="OJY164" s="2907"/>
      <c r="OJZ164" s="2910"/>
      <c r="OKF164" s="2878"/>
      <c r="OKG164" s="2872"/>
      <c r="OKM164" s="2907"/>
      <c r="OKN164" s="2910"/>
      <c r="OKT164" s="2878"/>
      <c r="OKU164" s="2910"/>
      <c r="OLA164" s="2878"/>
      <c r="OLB164" s="2910"/>
      <c r="OLH164" s="2878"/>
      <c r="OLI164" s="2870"/>
      <c r="OLJ164" s="2871"/>
      <c r="OLK164" s="2870"/>
      <c r="OLL164" s="2870"/>
      <c r="OLM164" s="2872"/>
      <c r="OLP164" s="2907"/>
      <c r="OLQ164" s="2907"/>
      <c r="OLR164" s="2907"/>
      <c r="OLS164" s="2907"/>
      <c r="OLT164" s="2908"/>
      <c r="OLV164" s="2909"/>
      <c r="OLW164" s="2878"/>
      <c r="OLX164" s="2878"/>
      <c r="OLY164" s="2878"/>
      <c r="OLZ164" s="2878"/>
      <c r="OMA164" s="2877"/>
      <c r="OMB164" s="2872"/>
      <c r="OMC164" s="2877"/>
      <c r="OMD164" s="2907"/>
      <c r="OME164" s="2907"/>
      <c r="OMF164" s="2907"/>
      <c r="OMG164" s="2907"/>
      <c r="OMH164" s="2910"/>
      <c r="OMN164" s="2878"/>
      <c r="OMO164" s="2872"/>
      <c r="OMU164" s="2907"/>
      <c r="OMV164" s="2910"/>
      <c r="ONB164" s="2878"/>
      <c r="ONC164" s="2872"/>
      <c r="ONI164" s="2907"/>
      <c r="ONJ164" s="2910"/>
      <c r="ONP164" s="2878"/>
      <c r="ONQ164" s="2910"/>
      <c r="ONW164" s="2878"/>
      <c r="ONX164" s="2910"/>
      <c r="OOD164" s="2878"/>
      <c r="OOE164" s="2870"/>
      <c r="OOF164" s="2871"/>
      <c r="OOG164" s="2870"/>
      <c r="OOH164" s="2870"/>
      <c r="OOI164" s="2872"/>
      <c r="OOL164" s="2907"/>
      <c r="OOM164" s="2907"/>
      <c r="OON164" s="2907"/>
      <c r="OOO164" s="2907"/>
      <c r="OOP164" s="2908"/>
      <c r="OOR164" s="2909"/>
      <c r="OOS164" s="2878"/>
      <c r="OOT164" s="2878"/>
      <c r="OOU164" s="2878"/>
      <c r="OOV164" s="2878"/>
      <c r="OOW164" s="2877"/>
      <c r="OOX164" s="2872"/>
      <c r="OOY164" s="2877"/>
      <c r="OOZ164" s="2907"/>
      <c r="OPA164" s="2907"/>
      <c r="OPB164" s="2907"/>
      <c r="OPC164" s="2907"/>
      <c r="OPD164" s="2910"/>
      <c r="OPJ164" s="2878"/>
      <c r="OPK164" s="2872"/>
      <c r="OPQ164" s="2907"/>
      <c r="OPR164" s="2910"/>
      <c r="OPX164" s="2878"/>
      <c r="OPY164" s="2872"/>
      <c r="OQE164" s="2907"/>
      <c r="OQF164" s="2910"/>
      <c r="OQL164" s="2878"/>
      <c r="OQM164" s="2910"/>
      <c r="OQS164" s="2878"/>
      <c r="OQT164" s="2910"/>
      <c r="OQZ164" s="2878"/>
      <c r="ORA164" s="2870"/>
      <c r="ORB164" s="2871"/>
      <c r="ORC164" s="2870"/>
      <c r="ORD164" s="2870"/>
      <c r="ORE164" s="2872"/>
      <c r="ORH164" s="2907"/>
      <c r="ORI164" s="2907"/>
      <c r="ORJ164" s="2907"/>
      <c r="ORK164" s="2907"/>
      <c r="ORL164" s="2908"/>
      <c r="ORN164" s="2909"/>
      <c r="ORO164" s="2878"/>
      <c r="ORP164" s="2878"/>
      <c r="ORQ164" s="2878"/>
      <c r="ORR164" s="2878"/>
      <c r="ORS164" s="2877"/>
      <c r="ORT164" s="2872"/>
      <c r="ORU164" s="2877"/>
      <c r="ORV164" s="2907"/>
      <c r="ORW164" s="2907"/>
      <c r="ORX164" s="2907"/>
      <c r="ORY164" s="2907"/>
      <c r="ORZ164" s="2910"/>
      <c r="OSF164" s="2878"/>
      <c r="OSG164" s="2872"/>
      <c r="OSM164" s="2907"/>
      <c r="OSN164" s="2910"/>
      <c r="OST164" s="2878"/>
      <c r="OSU164" s="2872"/>
      <c r="OTA164" s="2907"/>
      <c r="OTB164" s="2910"/>
      <c r="OTH164" s="2878"/>
      <c r="OTI164" s="2910"/>
      <c r="OTO164" s="2878"/>
      <c r="OTP164" s="2910"/>
      <c r="OTV164" s="2878"/>
      <c r="OTW164" s="2870"/>
      <c r="OTX164" s="2871"/>
      <c r="OTY164" s="2870"/>
      <c r="OTZ164" s="2870"/>
      <c r="OUA164" s="2872"/>
      <c r="OUD164" s="2907"/>
      <c r="OUE164" s="2907"/>
      <c r="OUF164" s="2907"/>
      <c r="OUG164" s="2907"/>
      <c r="OUH164" s="2908"/>
      <c r="OUJ164" s="2909"/>
      <c r="OUK164" s="2878"/>
      <c r="OUL164" s="2878"/>
      <c r="OUM164" s="2878"/>
      <c r="OUN164" s="2878"/>
      <c r="OUO164" s="2877"/>
      <c r="OUP164" s="2872"/>
      <c r="OUQ164" s="2877"/>
      <c r="OUR164" s="2907"/>
      <c r="OUS164" s="2907"/>
      <c r="OUT164" s="2907"/>
      <c r="OUU164" s="2907"/>
      <c r="OUV164" s="2910"/>
      <c r="OVB164" s="2878"/>
      <c r="OVC164" s="2872"/>
      <c r="OVI164" s="2907"/>
      <c r="OVJ164" s="2910"/>
      <c r="OVP164" s="2878"/>
      <c r="OVQ164" s="2872"/>
      <c r="OVW164" s="2907"/>
      <c r="OVX164" s="2910"/>
      <c r="OWD164" s="2878"/>
      <c r="OWE164" s="2910"/>
      <c r="OWK164" s="2878"/>
      <c r="OWL164" s="2910"/>
      <c r="OWR164" s="2878"/>
      <c r="OWS164" s="2870"/>
      <c r="OWT164" s="2871"/>
      <c r="OWU164" s="2870"/>
      <c r="OWV164" s="2870"/>
      <c r="OWW164" s="2872"/>
      <c r="OWZ164" s="2907"/>
      <c r="OXA164" s="2907"/>
      <c r="OXB164" s="2907"/>
      <c r="OXC164" s="2907"/>
      <c r="OXD164" s="2908"/>
      <c r="OXF164" s="2909"/>
      <c r="OXG164" s="2878"/>
      <c r="OXH164" s="2878"/>
      <c r="OXI164" s="2878"/>
      <c r="OXJ164" s="2878"/>
      <c r="OXK164" s="2877"/>
      <c r="OXL164" s="2872"/>
      <c r="OXM164" s="2877"/>
      <c r="OXN164" s="2907"/>
      <c r="OXO164" s="2907"/>
      <c r="OXP164" s="2907"/>
      <c r="OXQ164" s="2907"/>
      <c r="OXR164" s="2910"/>
      <c r="OXX164" s="2878"/>
      <c r="OXY164" s="2872"/>
      <c r="OYE164" s="2907"/>
      <c r="OYF164" s="2910"/>
      <c r="OYL164" s="2878"/>
      <c r="OYM164" s="2872"/>
      <c r="OYS164" s="2907"/>
      <c r="OYT164" s="2910"/>
      <c r="OYZ164" s="2878"/>
      <c r="OZA164" s="2910"/>
      <c r="OZG164" s="2878"/>
      <c r="OZH164" s="2910"/>
      <c r="OZN164" s="2878"/>
      <c r="OZO164" s="2870"/>
      <c r="OZP164" s="2871"/>
      <c r="OZQ164" s="2870"/>
      <c r="OZR164" s="2870"/>
      <c r="OZS164" s="2872"/>
      <c r="OZV164" s="2907"/>
      <c r="OZW164" s="2907"/>
      <c r="OZX164" s="2907"/>
      <c r="OZY164" s="2907"/>
      <c r="OZZ164" s="2908"/>
      <c r="PAB164" s="2909"/>
      <c r="PAC164" s="2878"/>
      <c r="PAD164" s="2878"/>
      <c r="PAE164" s="2878"/>
      <c r="PAF164" s="2878"/>
      <c r="PAG164" s="2877"/>
      <c r="PAH164" s="2872"/>
      <c r="PAI164" s="2877"/>
      <c r="PAJ164" s="2907"/>
      <c r="PAK164" s="2907"/>
      <c r="PAL164" s="2907"/>
      <c r="PAM164" s="2907"/>
      <c r="PAN164" s="2910"/>
      <c r="PAT164" s="2878"/>
      <c r="PAU164" s="2872"/>
      <c r="PBA164" s="2907"/>
      <c r="PBB164" s="2910"/>
      <c r="PBH164" s="2878"/>
      <c r="PBI164" s="2872"/>
      <c r="PBO164" s="2907"/>
      <c r="PBP164" s="2910"/>
      <c r="PBV164" s="2878"/>
      <c r="PBW164" s="2910"/>
      <c r="PCC164" s="2878"/>
      <c r="PCD164" s="2910"/>
      <c r="PCJ164" s="2878"/>
      <c r="PCK164" s="2870"/>
      <c r="PCL164" s="2871"/>
      <c r="PCM164" s="2870"/>
      <c r="PCN164" s="2870"/>
      <c r="PCO164" s="2872"/>
      <c r="PCR164" s="2907"/>
      <c r="PCS164" s="2907"/>
      <c r="PCT164" s="2907"/>
      <c r="PCU164" s="2907"/>
      <c r="PCV164" s="2908"/>
      <c r="PCX164" s="2909"/>
      <c r="PCY164" s="2878"/>
      <c r="PCZ164" s="2878"/>
      <c r="PDA164" s="2878"/>
      <c r="PDB164" s="2878"/>
      <c r="PDC164" s="2877"/>
      <c r="PDD164" s="2872"/>
      <c r="PDE164" s="2877"/>
      <c r="PDF164" s="2907"/>
      <c r="PDG164" s="2907"/>
      <c r="PDH164" s="2907"/>
      <c r="PDI164" s="2907"/>
      <c r="PDJ164" s="2910"/>
      <c r="PDP164" s="2878"/>
      <c r="PDQ164" s="2872"/>
      <c r="PDW164" s="2907"/>
      <c r="PDX164" s="2910"/>
      <c r="PED164" s="2878"/>
      <c r="PEE164" s="2872"/>
      <c r="PEK164" s="2907"/>
      <c r="PEL164" s="2910"/>
      <c r="PER164" s="2878"/>
      <c r="PES164" s="2910"/>
      <c r="PEY164" s="2878"/>
      <c r="PEZ164" s="2910"/>
      <c r="PFF164" s="2878"/>
      <c r="PFG164" s="2870"/>
      <c r="PFH164" s="2871"/>
      <c r="PFI164" s="2870"/>
      <c r="PFJ164" s="2870"/>
      <c r="PFK164" s="2872"/>
      <c r="PFN164" s="2907"/>
      <c r="PFO164" s="2907"/>
      <c r="PFP164" s="2907"/>
      <c r="PFQ164" s="2907"/>
      <c r="PFR164" s="2908"/>
      <c r="PFT164" s="2909"/>
      <c r="PFU164" s="2878"/>
      <c r="PFV164" s="2878"/>
      <c r="PFW164" s="2878"/>
      <c r="PFX164" s="2878"/>
      <c r="PFY164" s="2877"/>
      <c r="PFZ164" s="2872"/>
      <c r="PGA164" s="2877"/>
      <c r="PGB164" s="2907"/>
      <c r="PGC164" s="2907"/>
      <c r="PGD164" s="2907"/>
      <c r="PGE164" s="2907"/>
      <c r="PGF164" s="2910"/>
      <c r="PGL164" s="2878"/>
      <c r="PGM164" s="2872"/>
      <c r="PGS164" s="2907"/>
      <c r="PGT164" s="2910"/>
      <c r="PGZ164" s="2878"/>
      <c r="PHA164" s="2872"/>
      <c r="PHG164" s="2907"/>
      <c r="PHH164" s="2910"/>
      <c r="PHN164" s="2878"/>
      <c r="PHO164" s="2910"/>
      <c r="PHU164" s="2878"/>
      <c r="PHV164" s="2910"/>
      <c r="PIB164" s="2878"/>
      <c r="PIC164" s="2870"/>
      <c r="PID164" s="2871"/>
      <c r="PIE164" s="2870"/>
      <c r="PIF164" s="2870"/>
      <c r="PIG164" s="2872"/>
      <c r="PIJ164" s="2907"/>
      <c r="PIK164" s="2907"/>
      <c r="PIL164" s="2907"/>
      <c r="PIM164" s="2907"/>
      <c r="PIN164" s="2908"/>
      <c r="PIP164" s="2909"/>
      <c r="PIQ164" s="2878"/>
      <c r="PIR164" s="2878"/>
      <c r="PIS164" s="2878"/>
      <c r="PIT164" s="2878"/>
      <c r="PIU164" s="2877"/>
      <c r="PIV164" s="2872"/>
      <c r="PIW164" s="2877"/>
      <c r="PIX164" s="2907"/>
      <c r="PIY164" s="2907"/>
      <c r="PIZ164" s="2907"/>
      <c r="PJA164" s="2907"/>
      <c r="PJB164" s="2910"/>
      <c r="PJH164" s="2878"/>
      <c r="PJI164" s="2872"/>
      <c r="PJO164" s="2907"/>
      <c r="PJP164" s="2910"/>
      <c r="PJV164" s="2878"/>
      <c r="PJW164" s="2872"/>
      <c r="PKC164" s="2907"/>
      <c r="PKD164" s="2910"/>
      <c r="PKJ164" s="2878"/>
      <c r="PKK164" s="2910"/>
      <c r="PKQ164" s="2878"/>
      <c r="PKR164" s="2910"/>
      <c r="PKX164" s="2878"/>
      <c r="PKY164" s="2870"/>
      <c r="PKZ164" s="2871"/>
      <c r="PLA164" s="2870"/>
      <c r="PLB164" s="2870"/>
      <c r="PLC164" s="2872"/>
      <c r="PLF164" s="2907"/>
      <c r="PLG164" s="2907"/>
      <c r="PLH164" s="2907"/>
      <c r="PLI164" s="2907"/>
      <c r="PLJ164" s="2908"/>
      <c r="PLL164" s="2909"/>
      <c r="PLM164" s="2878"/>
      <c r="PLN164" s="2878"/>
      <c r="PLO164" s="2878"/>
      <c r="PLP164" s="2878"/>
      <c r="PLQ164" s="2877"/>
      <c r="PLR164" s="2872"/>
      <c r="PLS164" s="2877"/>
      <c r="PLT164" s="2907"/>
      <c r="PLU164" s="2907"/>
      <c r="PLV164" s="2907"/>
      <c r="PLW164" s="2907"/>
      <c r="PLX164" s="2910"/>
      <c r="PMD164" s="2878"/>
      <c r="PME164" s="2872"/>
      <c r="PMK164" s="2907"/>
      <c r="PML164" s="2910"/>
      <c r="PMR164" s="2878"/>
      <c r="PMS164" s="2872"/>
      <c r="PMY164" s="2907"/>
      <c r="PMZ164" s="2910"/>
      <c r="PNF164" s="2878"/>
      <c r="PNG164" s="2910"/>
      <c r="PNM164" s="2878"/>
      <c r="PNN164" s="2910"/>
      <c r="PNT164" s="2878"/>
      <c r="PNU164" s="2870"/>
      <c r="PNV164" s="2871"/>
      <c r="PNW164" s="2870"/>
      <c r="PNX164" s="2870"/>
      <c r="PNY164" s="2872"/>
      <c r="POB164" s="2907"/>
      <c r="POC164" s="2907"/>
      <c r="POD164" s="2907"/>
      <c r="POE164" s="2907"/>
      <c r="POF164" s="2908"/>
      <c r="POH164" s="2909"/>
      <c r="POI164" s="2878"/>
      <c r="POJ164" s="2878"/>
      <c r="POK164" s="2878"/>
      <c r="POL164" s="2878"/>
      <c r="POM164" s="2877"/>
      <c r="PON164" s="2872"/>
      <c r="POO164" s="2877"/>
      <c r="POP164" s="2907"/>
      <c r="POQ164" s="2907"/>
      <c r="POR164" s="2907"/>
      <c r="POS164" s="2907"/>
      <c r="POT164" s="2910"/>
      <c r="POZ164" s="2878"/>
      <c r="PPA164" s="2872"/>
      <c r="PPG164" s="2907"/>
      <c r="PPH164" s="2910"/>
      <c r="PPN164" s="2878"/>
      <c r="PPO164" s="2872"/>
      <c r="PPU164" s="2907"/>
      <c r="PPV164" s="2910"/>
      <c r="PQB164" s="2878"/>
      <c r="PQC164" s="2910"/>
      <c r="PQI164" s="2878"/>
      <c r="PQJ164" s="2910"/>
      <c r="PQP164" s="2878"/>
      <c r="PQQ164" s="2870"/>
      <c r="PQR164" s="2871"/>
      <c r="PQS164" s="2870"/>
      <c r="PQT164" s="2870"/>
      <c r="PQU164" s="2872"/>
      <c r="PQX164" s="2907"/>
      <c r="PQY164" s="2907"/>
      <c r="PQZ164" s="2907"/>
      <c r="PRA164" s="2907"/>
      <c r="PRB164" s="2908"/>
      <c r="PRD164" s="2909"/>
      <c r="PRE164" s="2878"/>
      <c r="PRF164" s="2878"/>
      <c r="PRG164" s="2878"/>
      <c r="PRH164" s="2878"/>
      <c r="PRI164" s="2877"/>
      <c r="PRJ164" s="2872"/>
      <c r="PRK164" s="2877"/>
      <c r="PRL164" s="2907"/>
      <c r="PRM164" s="2907"/>
      <c r="PRN164" s="2907"/>
      <c r="PRO164" s="2907"/>
      <c r="PRP164" s="2910"/>
      <c r="PRV164" s="2878"/>
      <c r="PRW164" s="2872"/>
      <c r="PSC164" s="2907"/>
      <c r="PSD164" s="2910"/>
      <c r="PSJ164" s="2878"/>
      <c r="PSK164" s="2872"/>
      <c r="PSQ164" s="2907"/>
      <c r="PSR164" s="2910"/>
      <c r="PSX164" s="2878"/>
      <c r="PSY164" s="2910"/>
      <c r="PTE164" s="2878"/>
      <c r="PTF164" s="2910"/>
      <c r="PTL164" s="2878"/>
      <c r="PTM164" s="2870"/>
      <c r="PTN164" s="2871"/>
      <c r="PTO164" s="2870"/>
      <c r="PTP164" s="2870"/>
      <c r="PTQ164" s="2872"/>
      <c r="PTT164" s="2907"/>
      <c r="PTU164" s="2907"/>
      <c r="PTV164" s="2907"/>
      <c r="PTW164" s="2907"/>
      <c r="PTX164" s="2908"/>
      <c r="PTZ164" s="2909"/>
      <c r="PUA164" s="2878"/>
      <c r="PUB164" s="2878"/>
      <c r="PUC164" s="2878"/>
      <c r="PUD164" s="2878"/>
      <c r="PUE164" s="2877"/>
      <c r="PUF164" s="2872"/>
      <c r="PUG164" s="2877"/>
      <c r="PUH164" s="2907"/>
      <c r="PUI164" s="2907"/>
      <c r="PUJ164" s="2907"/>
      <c r="PUK164" s="2907"/>
      <c r="PUL164" s="2910"/>
      <c r="PUR164" s="2878"/>
      <c r="PUS164" s="2872"/>
      <c r="PUY164" s="2907"/>
      <c r="PUZ164" s="2910"/>
      <c r="PVF164" s="2878"/>
      <c r="PVG164" s="2872"/>
      <c r="PVM164" s="2907"/>
      <c r="PVN164" s="2910"/>
      <c r="PVT164" s="2878"/>
      <c r="PVU164" s="2910"/>
      <c r="PWA164" s="2878"/>
      <c r="PWB164" s="2910"/>
      <c r="PWH164" s="2878"/>
      <c r="PWI164" s="2870"/>
      <c r="PWJ164" s="2871"/>
      <c r="PWK164" s="2870"/>
      <c r="PWL164" s="2870"/>
      <c r="PWM164" s="2872"/>
      <c r="PWP164" s="2907"/>
      <c r="PWQ164" s="2907"/>
      <c r="PWR164" s="2907"/>
      <c r="PWS164" s="2907"/>
      <c r="PWT164" s="2908"/>
      <c r="PWV164" s="2909"/>
      <c r="PWW164" s="2878"/>
      <c r="PWX164" s="2878"/>
      <c r="PWY164" s="2878"/>
      <c r="PWZ164" s="2878"/>
      <c r="PXA164" s="2877"/>
      <c r="PXB164" s="2872"/>
      <c r="PXC164" s="2877"/>
      <c r="PXD164" s="2907"/>
      <c r="PXE164" s="2907"/>
      <c r="PXF164" s="2907"/>
      <c r="PXG164" s="2907"/>
      <c r="PXH164" s="2910"/>
      <c r="PXN164" s="2878"/>
      <c r="PXO164" s="2872"/>
      <c r="PXU164" s="2907"/>
      <c r="PXV164" s="2910"/>
      <c r="PYB164" s="2878"/>
      <c r="PYC164" s="2872"/>
      <c r="PYI164" s="2907"/>
      <c r="PYJ164" s="2910"/>
      <c r="PYP164" s="2878"/>
      <c r="PYQ164" s="2910"/>
      <c r="PYW164" s="2878"/>
      <c r="PYX164" s="2910"/>
      <c r="PZD164" s="2878"/>
      <c r="PZE164" s="2870"/>
      <c r="PZF164" s="2871"/>
      <c r="PZG164" s="2870"/>
      <c r="PZH164" s="2870"/>
      <c r="PZI164" s="2872"/>
      <c r="PZL164" s="2907"/>
      <c r="PZM164" s="2907"/>
      <c r="PZN164" s="2907"/>
      <c r="PZO164" s="2907"/>
      <c r="PZP164" s="2908"/>
      <c r="PZR164" s="2909"/>
      <c r="PZS164" s="2878"/>
      <c r="PZT164" s="2878"/>
      <c r="PZU164" s="2878"/>
      <c r="PZV164" s="2878"/>
      <c r="PZW164" s="2877"/>
      <c r="PZX164" s="2872"/>
      <c r="PZY164" s="2877"/>
      <c r="PZZ164" s="2907"/>
      <c r="QAA164" s="2907"/>
      <c r="QAB164" s="2907"/>
      <c r="QAC164" s="2907"/>
      <c r="QAD164" s="2910"/>
      <c r="QAJ164" s="2878"/>
      <c r="QAK164" s="2872"/>
      <c r="QAQ164" s="2907"/>
      <c r="QAR164" s="2910"/>
      <c r="QAX164" s="2878"/>
      <c r="QAY164" s="2872"/>
      <c r="QBE164" s="2907"/>
      <c r="QBF164" s="2910"/>
      <c r="QBL164" s="2878"/>
      <c r="QBM164" s="2910"/>
      <c r="QBS164" s="2878"/>
      <c r="QBT164" s="2910"/>
      <c r="QBZ164" s="2878"/>
      <c r="QCA164" s="2870"/>
      <c r="QCB164" s="2871"/>
      <c r="QCC164" s="2870"/>
      <c r="QCD164" s="2870"/>
      <c r="QCE164" s="2872"/>
      <c r="QCH164" s="2907"/>
      <c r="QCI164" s="2907"/>
      <c r="QCJ164" s="2907"/>
      <c r="QCK164" s="2907"/>
      <c r="QCL164" s="2908"/>
      <c r="QCN164" s="2909"/>
      <c r="QCO164" s="2878"/>
      <c r="QCP164" s="2878"/>
      <c r="QCQ164" s="2878"/>
      <c r="QCR164" s="2878"/>
      <c r="QCS164" s="2877"/>
      <c r="QCT164" s="2872"/>
      <c r="QCU164" s="2877"/>
      <c r="QCV164" s="2907"/>
      <c r="QCW164" s="2907"/>
      <c r="QCX164" s="2907"/>
      <c r="QCY164" s="2907"/>
      <c r="QCZ164" s="2910"/>
      <c r="QDF164" s="2878"/>
      <c r="QDG164" s="2872"/>
      <c r="QDM164" s="2907"/>
      <c r="QDN164" s="2910"/>
      <c r="QDT164" s="2878"/>
      <c r="QDU164" s="2872"/>
      <c r="QEA164" s="2907"/>
      <c r="QEB164" s="2910"/>
      <c r="QEH164" s="2878"/>
      <c r="QEI164" s="2910"/>
      <c r="QEO164" s="2878"/>
      <c r="QEP164" s="2910"/>
      <c r="QEV164" s="2878"/>
      <c r="QEW164" s="2870"/>
      <c r="QEX164" s="2871"/>
      <c r="QEY164" s="2870"/>
      <c r="QEZ164" s="2870"/>
      <c r="QFA164" s="2872"/>
      <c r="QFD164" s="2907"/>
      <c r="QFE164" s="2907"/>
      <c r="QFF164" s="2907"/>
      <c r="QFG164" s="2907"/>
      <c r="QFH164" s="2908"/>
      <c r="QFJ164" s="2909"/>
      <c r="QFK164" s="2878"/>
      <c r="QFL164" s="2878"/>
      <c r="QFM164" s="2878"/>
      <c r="QFN164" s="2878"/>
      <c r="QFO164" s="2877"/>
      <c r="QFP164" s="2872"/>
      <c r="QFQ164" s="2877"/>
      <c r="QFR164" s="2907"/>
      <c r="QFS164" s="2907"/>
      <c r="QFT164" s="2907"/>
      <c r="QFU164" s="2907"/>
      <c r="QFV164" s="2910"/>
      <c r="QGB164" s="2878"/>
      <c r="QGC164" s="2872"/>
      <c r="QGI164" s="2907"/>
      <c r="QGJ164" s="2910"/>
      <c r="QGP164" s="2878"/>
      <c r="QGQ164" s="2872"/>
      <c r="QGW164" s="2907"/>
      <c r="QGX164" s="2910"/>
      <c r="QHD164" s="2878"/>
      <c r="QHE164" s="2910"/>
      <c r="QHK164" s="2878"/>
      <c r="QHL164" s="2910"/>
      <c r="QHR164" s="2878"/>
      <c r="QHS164" s="2870"/>
      <c r="QHT164" s="2871"/>
      <c r="QHU164" s="2870"/>
      <c r="QHV164" s="2870"/>
      <c r="QHW164" s="2872"/>
      <c r="QHZ164" s="2907"/>
      <c r="QIA164" s="2907"/>
      <c r="QIB164" s="2907"/>
      <c r="QIC164" s="2907"/>
      <c r="QID164" s="2908"/>
      <c r="QIF164" s="2909"/>
      <c r="QIG164" s="2878"/>
      <c r="QIH164" s="2878"/>
      <c r="QII164" s="2878"/>
      <c r="QIJ164" s="2878"/>
      <c r="QIK164" s="2877"/>
      <c r="QIL164" s="2872"/>
      <c r="QIM164" s="2877"/>
      <c r="QIN164" s="2907"/>
      <c r="QIO164" s="2907"/>
      <c r="QIP164" s="2907"/>
      <c r="QIQ164" s="2907"/>
      <c r="QIR164" s="2910"/>
      <c r="QIX164" s="2878"/>
      <c r="QIY164" s="2872"/>
      <c r="QJE164" s="2907"/>
      <c r="QJF164" s="2910"/>
      <c r="QJL164" s="2878"/>
      <c r="QJM164" s="2872"/>
      <c r="QJS164" s="2907"/>
      <c r="QJT164" s="2910"/>
      <c r="QJZ164" s="2878"/>
      <c r="QKA164" s="2910"/>
      <c r="QKG164" s="2878"/>
      <c r="QKH164" s="2910"/>
      <c r="QKN164" s="2878"/>
      <c r="QKO164" s="2870"/>
      <c r="QKP164" s="2871"/>
      <c r="QKQ164" s="2870"/>
      <c r="QKR164" s="2870"/>
      <c r="QKS164" s="2872"/>
      <c r="QKV164" s="2907"/>
      <c r="QKW164" s="2907"/>
      <c r="QKX164" s="2907"/>
      <c r="QKY164" s="2907"/>
      <c r="QKZ164" s="2908"/>
      <c r="QLB164" s="2909"/>
      <c r="QLC164" s="2878"/>
      <c r="QLD164" s="2878"/>
      <c r="QLE164" s="2878"/>
      <c r="QLF164" s="2878"/>
      <c r="QLG164" s="2877"/>
      <c r="QLH164" s="2872"/>
      <c r="QLI164" s="2877"/>
      <c r="QLJ164" s="2907"/>
      <c r="QLK164" s="2907"/>
      <c r="QLL164" s="2907"/>
      <c r="QLM164" s="2907"/>
      <c r="QLN164" s="2910"/>
      <c r="QLT164" s="2878"/>
      <c r="QLU164" s="2872"/>
      <c r="QMA164" s="2907"/>
      <c r="QMB164" s="2910"/>
      <c r="QMH164" s="2878"/>
      <c r="QMI164" s="2872"/>
      <c r="QMO164" s="2907"/>
      <c r="QMP164" s="2910"/>
      <c r="QMV164" s="2878"/>
      <c r="QMW164" s="2910"/>
      <c r="QNC164" s="2878"/>
      <c r="QND164" s="2910"/>
      <c r="QNJ164" s="2878"/>
      <c r="QNK164" s="2870"/>
      <c r="QNL164" s="2871"/>
      <c r="QNM164" s="2870"/>
      <c r="QNN164" s="2870"/>
      <c r="QNO164" s="2872"/>
      <c r="QNR164" s="2907"/>
      <c r="QNS164" s="2907"/>
      <c r="QNT164" s="2907"/>
      <c r="QNU164" s="2907"/>
      <c r="QNV164" s="2908"/>
      <c r="QNX164" s="2909"/>
      <c r="QNY164" s="2878"/>
      <c r="QNZ164" s="2878"/>
      <c r="QOA164" s="2878"/>
      <c r="QOB164" s="2878"/>
      <c r="QOC164" s="2877"/>
      <c r="QOD164" s="2872"/>
      <c r="QOE164" s="2877"/>
      <c r="QOF164" s="2907"/>
      <c r="QOG164" s="2907"/>
      <c r="QOH164" s="2907"/>
      <c r="QOI164" s="2907"/>
      <c r="QOJ164" s="2910"/>
      <c r="QOP164" s="2878"/>
      <c r="QOQ164" s="2872"/>
      <c r="QOW164" s="2907"/>
      <c r="QOX164" s="2910"/>
      <c r="QPD164" s="2878"/>
      <c r="QPE164" s="2872"/>
      <c r="QPK164" s="2907"/>
      <c r="QPL164" s="2910"/>
      <c r="QPR164" s="2878"/>
      <c r="QPS164" s="2910"/>
      <c r="QPY164" s="2878"/>
      <c r="QPZ164" s="2910"/>
      <c r="QQF164" s="2878"/>
      <c r="QQG164" s="2870"/>
      <c r="QQH164" s="2871"/>
      <c r="QQI164" s="2870"/>
      <c r="QQJ164" s="2870"/>
      <c r="QQK164" s="2872"/>
      <c r="QQN164" s="2907"/>
      <c r="QQO164" s="2907"/>
      <c r="QQP164" s="2907"/>
      <c r="QQQ164" s="2907"/>
      <c r="QQR164" s="2908"/>
      <c r="QQT164" s="2909"/>
      <c r="QQU164" s="2878"/>
      <c r="QQV164" s="2878"/>
      <c r="QQW164" s="2878"/>
      <c r="QQX164" s="2878"/>
      <c r="QQY164" s="2877"/>
      <c r="QQZ164" s="2872"/>
      <c r="QRA164" s="2877"/>
      <c r="QRB164" s="2907"/>
      <c r="QRC164" s="2907"/>
      <c r="QRD164" s="2907"/>
      <c r="QRE164" s="2907"/>
      <c r="QRF164" s="2910"/>
      <c r="QRL164" s="2878"/>
      <c r="QRM164" s="2872"/>
      <c r="QRS164" s="2907"/>
      <c r="QRT164" s="2910"/>
      <c r="QRZ164" s="2878"/>
      <c r="QSA164" s="2872"/>
      <c r="QSG164" s="2907"/>
      <c r="QSH164" s="2910"/>
      <c r="QSN164" s="2878"/>
      <c r="QSO164" s="2910"/>
      <c r="QSU164" s="2878"/>
      <c r="QSV164" s="2910"/>
      <c r="QTB164" s="2878"/>
      <c r="QTC164" s="2870"/>
      <c r="QTD164" s="2871"/>
      <c r="QTE164" s="2870"/>
      <c r="QTF164" s="2870"/>
      <c r="QTG164" s="2872"/>
      <c r="QTJ164" s="2907"/>
      <c r="QTK164" s="2907"/>
      <c r="QTL164" s="2907"/>
      <c r="QTM164" s="2907"/>
      <c r="QTN164" s="2908"/>
      <c r="QTP164" s="2909"/>
      <c r="QTQ164" s="2878"/>
      <c r="QTR164" s="2878"/>
      <c r="QTS164" s="2878"/>
      <c r="QTT164" s="2878"/>
      <c r="QTU164" s="2877"/>
      <c r="QTV164" s="2872"/>
      <c r="QTW164" s="2877"/>
      <c r="QTX164" s="2907"/>
      <c r="QTY164" s="2907"/>
      <c r="QTZ164" s="2907"/>
      <c r="QUA164" s="2907"/>
      <c r="QUB164" s="2910"/>
      <c r="QUH164" s="2878"/>
      <c r="QUI164" s="2872"/>
      <c r="QUO164" s="2907"/>
      <c r="QUP164" s="2910"/>
      <c r="QUV164" s="2878"/>
      <c r="QUW164" s="2872"/>
      <c r="QVC164" s="2907"/>
      <c r="QVD164" s="2910"/>
      <c r="QVJ164" s="2878"/>
      <c r="QVK164" s="2910"/>
      <c r="QVQ164" s="2878"/>
      <c r="QVR164" s="2910"/>
      <c r="QVX164" s="2878"/>
      <c r="QVY164" s="2870"/>
      <c r="QVZ164" s="2871"/>
      <c r="QWA164" s="2870"/>
      <c r="QWB164" s="2870"/>
      <c r="QWC164" s="2872"/>
      <c r="QWF164" s="2907"/>
      <c r="QWG164" s="2907"/>
      <c r="QWH164" s="2907"/>
      <c r="QWI164" s="2907"/>
      <c r="QWJ164" s="2908"/>
      <c r="QWL164" s="2909"/>
      <c r="QWM164" s="2878"/>
      <c r="QWN164" s="2878"/>
      <c r="QWO164" s="2878"/>
      <c r="QWP164" s="2878"/>
      <c r="QWQ164" s="2877"/>
      <c r="QWR164" s="2872"/>
      <c r="QWS164" s="2877"/>
      <c r="QWT164" s="2907"/>
      <c r="QWU164" s="2907"/>
      <c r="QWV164" s="2907"/>
      <c r="QWW164" s="2907"/>
      <c r="QWX164" s="2910"/>
      <c r="QXD164" s="2878"/>
      <c r="QXE164" s="2872"/>
      <c r="QXK164" s="2907"/>
      <c r="QXL164" s="2910"/>
      <c r="QXR164" s="2878"/>
      <c r="QXS164" s="2872"/>
      <c r="QXY164" s="2907"/>
      <c r="QXZ164" s="2910"/>
      <c r="QYF164" s="2878"/>
      <c r="QYG164" s="2910"/>
      <c r="QYM164" s="2878"/>
      <c r="QYN164" s="2910"/>
      <c r="QYT164" s="2878"/>
      <c r="QYU164" s="2870"/>
      <c r="QYV164" s="2871"/>
      <c r="QYW164" s="2870"/>
      <c r="QYX164" s="2870"/>
      <c r="QYY164" s="2872"/>
      <c r="QZB164" s="2907"/>
      <c r="QZC164" s="2907"/>
      <c r="QZD164" s="2907"/>
      <c r="QZE164" s="2907"/>
      <c r="QZF164" s="2908"/>
      <c r="QZH164" s="2909"/>
      <c r="QZI164" s="2878"/>
      <c r="QZJ164" s="2878"/>
      <c r="QZK164" s="2878"/>
      <c r="QZL164" s="2878"/>
      <c r="QZM164" s="2877"/>
      <c r="QZN164" s="2872"/>
      <c r="QZO164" s="2877"/>
      <c r="QZP164" s="2907"/>
      <c r="QZQ164" s="2907"/>
      <c r="QZR164" s="2907"/>
      <c r="QZS164" s="2907"/>
      <c r="QZT164" s="2910"/>
      <c r="QZZ164" s="2878"/>
      <c r="RAA164" s="2872"/>
      <c r="RAG164" s="2907"/>
      <c r="RAH164" s="2910"/>
      <c r="RAN164" s="2878"/>
      <c r="RAO164" s="2872"/>
      <c r="RAU164" s="2907"/>
      <c r="RAV164" s="2910"/>
      <c r="RBB164" s="2878"/>
      <c r="RBC164" s="2910"/>
      <c r="RBI164" s="2878"/>
      <c r="RBJ164" s="2910"/>
      <c r="RBP164" s="2878"/>
      <c r="RBQ164" s="2870"/>
      <c r="RBR164" s="2871"/>
      <c r="RBS164" s="2870"/>
      <c r="RBT164" s="2870"/>
      <c r="RBU164" s="2872"/>
      <c r="RBX164" s="2907"/>
      <c r="RBY164" s="2907"/>
      <c r="RBZ164" s="2907"/>
      <c r="RCA164" s="2907"/>
      <c r="RCB164" s="2908"/>
      <c r="RCD164" s="2909"/>
      <c r="RCE164" s="2878"/>
      <c r="RCF164" s="2878"/>
      <c r="RCG164" s="2878"/>
      <c r="RCH164" s="2878"/>
      <c r="RCI164" s="2877"/>
      <c r="RCJ164" s="2872"/>
      <c r="RCK164" s="2877"/>
      <c r="RCL164" s="2907"/>
      <c r="RCM164" s="2907"/>
      <c r="RCN164" s="2907"/>
      <c r="RCO164" s="2907"/>
      <c r="RCP164" s="2910"/>
      <c r="RCV164" s="2878"/>
      <c r="RCW164" s="2872"/>
      <c r="RDC164" s="2907"/>
      <c r="RDD164" s="2910"/>
      <c r="RDJ164" s="2878"/>
      <c r="RDK164" s="2872"/>
      <c r="RDQ164" s="2907"/>
      <c r="RDR164" s="2910"/>
      <c r="RDX164" s="2878"/>
      <c r="RDY164" s="2910"/>
      <c r="REE164" s="2878"/>
      <c r="REF164" s="2910"/>
      <c r="REL164" s="2878"/>
      <c r="REM164" s="2870"/>
      <c r="REN164" s="2871"/>
      <c r="REO164" s="2870"/>
      <c r="REP164" s="2870"/>
      <c r="REQ164" s="2872"/>
      <c r="RET164" s="2907"/>
      <c r="REU164" s="2907"/>
      <c r="REV164" s="2907"/>
      <c r="REW164" s="2907"/>
      <c r="REX164" s="2908"/>
      <c r="REZ164" s="2909"/>
      <c r="RFA164" s="2878"/>
      <c r="RFB164" s="2878"/>
      <c r="RFC164" s="2878"/>
      <c r="RFD164" s="2878"/>
      <c r="RFE164" s="2877"/>
      <c r="RFF164" s="2872"/>
      <c r="RFG164" s="2877"/>
      <c r="RFH164" s="2907"/>
      <c r="RFI164" s="2907"/>
      <c r="RFJ164" s="2907"/>
      <c r="RFK164" s="2907"/>
      <c r="RFL164" s="2910"/>
      <c r="RFR164" s="2878"/>
      <c r="RFS164" s="2872"/>
      <c r="RFY164" s="2907"/>
      <c r="RFZ164" s="2910"/>
      <c r="RGF164" s="2878"/>
      <c r="RGG164" s="2872"/>
      <c r="RGM164" s="2907"/>
      <c r="RGN164" s="2910"/>
      <c r="RGT164" s="2878"/>
      <c r="RGU164" s="2910"/>
      <c r="RHA164" s="2878"/>
      <c r="RHB164" s="2910"/>
      <c r="RHH164" s="2878"/>
      <c r="RHI164" s="2870"/>
      <c r="RHJ164" s="2871"/>
      <c r="RHK164" s="2870"/>
      <c r="RHL164" s="2870"/>
      <c r="RHM164" s="2872"/>
      <c r="RHP164" s="2907"/>
      <c r="RHQ164" s="2907"/>
      <c r="RHR164" s="2907"/>
      <c r="RHS164" s="2907"/>
      <c r="RHT164" s="2908"/>
      <c r="RHV164" s="2909"/>
      <c r="RHW164" s="2878"/>
      <c r="RHX164" s="2878"/>
      <c r="RHY164" s="2878"/>
      <c r="RHZ164" s="2878"/>
      <c r="RIA164" s="2877"/>
      <c r="RIB164" s="2872"/>
      <c r="RIC164" s="2877"/>
      <c r="RID164" s="2907"/>
      <c r="RIE164" s="2907"/>
      <c r="RIF164" s="2907"/>
      <c r="RIG164" s="2907"/>
      <c r="RIH164" s="2910"/>
      <c r="RIN164" s="2878"/>
      <c r="RIO164" s="2872"/>
      <c r="RIU164" s="2907"/>
      <c r="RIV164" s="2910"/>
      <c r="RJB164" s="2878"/>
      <c r="RJC164" s="2872"/>
      <c r="RJI164" s="2907"/>
      <c r="RJJ164" s="2910"/>
      <c r="RJP164" s="2878"/>
      <c r="RJQ164" s="2910"/>
      <c r="RJW164" s="2878"/>
      <c r="RJX164" s="2910"/>
      <c r="RKD164" s="2878"/>
      <c r="RKE164" s="2870"/>
      <c r="RKF164" s="2871"/>
      <c r="RKG164" s="2870"/>
      <c r="RKH164" s="2870"/>
      <c r="RKI164" s="2872"/>
      <c r="RKL164" s="2907"/>
      <c r="RKM164" s="2907"/>
      <c r="RKN164" s="2907"/>
      <c r="RKO164" s="2907"/>
      <c r="RKP164" s="2908"/>
      <c r="RKR164" s="2909"/>
      <c r="RKS164" s="2878"/>
      <c r="RKT164" s="2878"/>
      <c r="RKU164" s="2878"/>
      <c r="RKV164" s="2878"/>
      <c r="RKW164" s="2877"/>
      <c r="RKX164" s="2872"/>
      <c r="RKY164" s="2877"/>
      <c r="RKZ164" s="2907"/>
      <c r="RLA164" s="2907"/>
      <c r="RLB164" s="2907"/>
      <c r="RLC164" s="2907"/>
      <c r="RLD164" s="2910"/>
      <c r="RLJ164" s="2878"/>
      <c r="RLK164" s="2872"/>
      <c r="RLQ164" s="2907"/>
      <c r="RLR164" s="2910"/>
      <c r="RLX164" s="2878"/>
      <c r="RLY164" s="2872"/>
      <c r="RME164" s="2907"/>
      <c r="RMF164" s="2910"/>
      <c r="RML164" s="2878"/>
      <c r="RMM164" s="2910"/>
      <c r="RMS164" s="2878"/>
      <c r="RMT164" s="2910"/>
      <c r="RMZ164" s="2878"/>
      <c r="RNA164" s="2870"/>
      <c r="RNB164" s="2871"/>
      <c r="RNC164" s="2870"/>
      <c r="RND164" s="2870"/>
      <c r="RNE164" s="2872"/>
      <c r="RNH164" s="2907"/>
      <c r="RNI164" s="2907"/>
      <c r="RNJ164" s="2907"/>
      <c r="RNK164" s="2907"/>
      <c r="RNL164" s="2908"/>
      <c r="RNN164" s="2909"/>
      <c r="RNO164" s="2878"/>
      <c r="RNP164" s="2878"/>
      <c r="RNQ164" s="2878"/>
      <c r="RNR164" s="2878"/>
      <c r="RNS164" s="2877"/>
      <c r="RNT164" s="2872"/>
      <c r="RNU164" s="2877"/>
      <c r="RNV164" s="2907"/>
      <c r="RNW164" s="2907"/>
      <c r="RNX164" s="2907"/>
      <c r="RNY164" s="2907"/>
      <c r="RNZ164" s="2910"/>
      <c r="ROF164" s="2878"/>
      <c r="ROG164" s="2872"/>
      <c r="ROM164" s="2907"/>
      <c r="RON164" s="2910"/>
      <c r="ROT164" s="2878"/>
      <c r="ROU164" s="2872"/>
      <c r="RPA164" s="2907"/>
      <c r="RPB164" s="2910"/>
      <c r="RPH164" s="2878"/>
      <c r="RPI164" s="2910"/>
      <c r="RPO164" s="2878"/>
      <c r="RPP164" s="2910"/>
      <c r="RPV164" s="2878"/>
      <c r="RPW164" s="2870"/>
      <c r="RPX164" s="2871"/>
      <c r="RPY164" s="2870"/>
      <c r="RPZ164" s="2870"/>
      <c r="RQA164" s="2872"/>
      <c r="RQD164" s="2907"/>
      <c r="RQE164" s="2907"/>
      <c r="RQF164" s="2907"/>
      <c r="RQG164" s="2907"/>
      <c r="RQH164" s="2908"/>
      <c r="RQJ164" s="2909"/>
      <c r="RQK164" s="2878"/>
      <c r="RQL164" s="2878"/>
      <c r="RQM164" s="2878"/>
      <c r="RQN164" s="2878"/>
      <c r="RQO164" s="2877"/>
      <c r="RQP164" s="2872"/>
      <c r="RQQ164" s="2877"/>
      <c r="RQR164" s="2907"/>
      <c r="RQS164" s="2907"/>
      <c r="RQT164" s="2907"/>
      <c r="RQU164" s="2907"/>
      <c r="RQV164" s="2910"/>
      <c r="RRB164" s="2878"/>
      <c r="RRC164" s="2872"/>
      <c r="RRI164" s="2907"/>
      <c r="RRJ164" s="2910"/>
      <c r="RRP164" s="2878"/>
      <c r="RRQ164" s="2872"/>
      <c r="RRW164" s="2907"/>
      <c r="RRX164" s="2910"/>
      <c r="RSD164" s="2878"/>
      <c r="RSE164" s="2910"/>
      <c r="RSK164" s="2878"/>
      <c r="RSL164" s="2910"/>
      <c r="RSR164" s="2878"/>
      <c r="RSS164" s="2870"/>
      <c r="RST164" s="2871"/>
      <c r="RSU164" s="2870"/>
      <c r="RSV164" s="2870"/>
      <c r="RSW164" s="2872"/>
      <c r="RSZ164" s="2907"/>
      <c r="RTA164" s="2907"/>
      <c r="RTB164" s="2907"/>
      <c r="RTC164" s="2907"/>
      <c r="RTD164" s="2908"/>
      <c r="RTF164" s="2909"/>
      <c r="RTG164" s="2878"/>
      <c r="RTH164" s="2878"/>
      <c r="RTI164" s="2878"/>
      <c r="RTJ164" s="2878"/>
      <c r="RTK164" s="2877"/>
      <c r="RTL164" s="2872"/>
      <c r="RTM164" s="2877"/>
      <c r="RTN164" s="2907"/>
      <c r="RTO164" s="2907"/>
      <c r="RTP164" s="2907"/>
      <c r="RTQ164" s="2907"/>
      <c r="RTR164" s="2910"/>
      <c r="RTX164" s="2878"/>
      <c r="RTY164" s="2872"/>
      <c r="RUE164" s="2907"/>
      <c r="RUF164" s="2910"/>
      <c r="RUL164" s="2878"/>
      <c r="RUM164" s="2872"/>
      <c r="RUS164" s="2907"/>
      <c r="RUT164" s="2910"/>
      <c r="RUZ164" s="2878"/>
      <c r="RVA164" s="2910"/>
      <c r="RVG164" s="2878"/>
      <c r="RVH164" s="2910"/>
      <c r="RVN164" s="2878"/>
      <c r="RVO164" s="2870"/>
      <c r="RVP164" s="2871"/>
      <c r="RVQ164" s="2870"/>
      <c r="RVR164" s="2870"/>
      <c r="RVS164" s="2872"/>
      <c r="RVV164" s="2907"/>
      <c r="RVW164" s="2907"/>
      <c r="RVX164" s="2907"/>
      <c r="RVY164" s="2907"/>
      <c r="RVZ164" s="2908"/>
      <c r="RWB164" s="2909"/>
      <c r="RWC164" s="2878"/>
      <c r="RWD164" s="2878"/>
      <c r="RWE164" s="2878"/>
      <c r="RWF164" s="2878"/>
      <c r="RWG164" s="2877"/>
      <c r="RWH164" s="2872"/>
      <c r="RWI164" s="2877"/>
      <c r="RWJ164" s="2907"/>
      <c r="RWK164" s="2907"/>
      <c r="RWL164" s="2907"/>
      <c r="RWM164" s="2907"/>
      <c r="RWN164" s="2910"/>
      <c r="RWT164" s="2878"/>
      <c r="RWU164" s="2872"/>
      <c r="RXA164" s="2907"/>
      <c r="RXB164" s="2910"/>
      <c r="RXH164" s="2878"/>
      <c r="RXI164" s="2872"/>
      <c r="RXO164" s="2907"/>
      <c r="RXP164" s="2910"/>
      <c r="RXV164" s="2878"/>
      <c r="RXW164" s="2910"/>
      <c r="RYC164" s="2878"/>
      <c r="RYD164" s="2910"/>
      <c r="RYJ164" s="2878"/>
      <c r="RYK164" s="2870"/>
      <c r="RYL164" s="2871"/>
      <c r="RYM164" s="2870"/>
      <c r="RYN164" s="2870"/>
      <c r="RYO164" s="2872"/>
      <c r="RYR164" s="2907"/>
      <c r="RYS164" s="2907"/>
      <c r="RYT164" s="2907"/>
      <c r="RYU164" s="2907"/>
      <c r="RYV164" s="2908"/>
      <c r="RYX164" s="2909"/>
      <c r="RYY164" s="2878"/>
      <c r="RYZ164" s="2878"/>
      <c r="RZA164" s="2878"/>
      <c r="RZB164" s="2878"/>
      <c r="RZC164" s="2877"/>
      <c r="RZD164" s="2872"/>
      <c r="RZE164" s="2877"/>
      <c r="RZF164" s="2907"/>
      <c r="RZG164" s="2907"/>
      <c r="RZH164" s="2907"/>
      <c r="RZI164" s="2907"/>
      <c r="RZJ164" s="2910"/>
      <c r="RZP164" s="2878"/>
      <c r="RZQ164" s="2872"/>
      <c r="RZW164" s="2907"/>
      <c r="RZX164" s="2910"/>
      <c r="SAD164" s="2878"/>
      <c r="SAE164" s="2872"/>
      <c r="SAK164" s="2907"/>
      <c r="SAL164" s="2910"/>
      <c r="SAR164" s="2878"/>
      <c r="SAS164" s="2910"/>
      <c r="SAY164" s="2878"/>
      <c r="SAZ164" s="2910"/>
      <c r="SBF164" s="2878"/>
      <c r="SBG164" s="2870"/>
      <c r="SBH164" s="2871"/>
      <c r="SBI164" s="2870"/>
      <c r="SBJ164" s="2870"/>
      <c r="SBK164" s="2872"/>
      <c r="SBN164" s="2907"/>
      <c r="SBO164" s="2907"/>
      <c r="SBP164" s="2907"/>
      <c r="SBQ164" s="2907"/>
      <c r="SBR164" s="2908"/>
      <c r="SBT164" s="2909"/>
      <c r="SBU164" s="2878"/>
      <c r="SBV164" s="2878"/>
      <c r="SBW164" s="2878"/>
      <c r="SBX164" s="2878"/>
      <c r="SBY164" s="2877"/>
      <c r="SBZ164" s="2872"/>
      <c r="SCA164" s="2877"/>
      <c r="SCB164" s="2907"/>
      <c r="SCC164" s="2907"/>
      <c r="SCD164" s="2907"/>
      <c r="SCE164" s="2907"/>
      <c r="SCF164" s="2910"/>
      <c r="SCL164" s="2878"/>
      <c r="SCM164" s="2872"/>
      <c r="SCS164" s="2907"/>
      <c r="SCT164" s="2910"/>
      <c r="SCZ164" s="2878"/>
      <c r="SDA164" s="2872"/>
      <c r="SDG164" s="2907"/>
      <c r="SDH164" s="2910"/>
      <c r="SDN164" s="2878"/>
      <c r="SDO164" s="2910"/>
      <c r="SDU164" s="2878"/>
      <c r="SDV164" s="2910"/>
      <c r="SEB164" s="2878"/>
      <c r="SEC164" s="2870"/>
      <c r="SED164" s="2871"/>
      <c r="SEE164" s="2870"/>
      <c r="SEF164" s="2870"/>
      <c r="SEG164" s="2872"/>
      <c r="SEJ164" s="2907"/>
      <c r="SEK164" s="2907"/>
      <c r="SEL164" s="2907"/>
      <c r="SEM164" s="2907"/>
      <c r="SEN164" s="2908"/>
      <c r="SEP164" s="2909"/>
      <c r="SEQ164" s="2878"/>
      <c r="SER164" s="2878"/>
      <c r="SES164" s="2878"/>
      <c r="SET164" s="2878"/>
      <c r="SEU164" s="2877"/>
      <c r="SEV164" s="2872"/>
      <c r="SEW164" s="2877"/>
      <c r="SEX164" s="2907"/>
      <c r="SEY164" s="2907"/>
      <c r="SEZ164" s="2907"/>
      <c r="SFA164" s="2907"/>
      <c r="SFB164" s="2910"/>
      <c r="SFH164" s="2878"/>
      <c r="SFI164" s="2872"/>
      <c r="SFO164" s="2907"/>
      <c r="SFP164" s="2910"/>
      <c r="SFV164" s="2878"/>
      <c r="SFW164" s="2872"/>
      <c r="SGC164" s="2907"/>
      <c r="SGD164" s="2910"/>
      <c r="SGJ164" s="2878"/>
      <c r="SGK164" s="2910"/>
      <c r="SGQ164" s="2878"/>
      <c r="SGR164" s="2910"/>
      <c r="SGX164" s="2878"/>
      <c r="SGY164" s="2870"/>
      <c r="SGZ164" s="2871"/>
      <c r="SHA164" s="2870"/>
      <c r="SHB164" s="2870"/>
      <c r="SHC164" s="2872"/>
      <c r="SHF164" s="2907"/>
      <c r="SHG164" s="2907"/>
      <c r="SHH164" s="2907"/>
      <c r="SHI164" s="2907"/>
      <c r="SHJ164" s="2908"/>
      <c r="SHL164" s="2909"/>
      <c r="SHM164" s="2878"/>
      <c r="SHN164" s="2878"/>
      <c r="SHO164" s="2878"/>
      <c r="SHP164" s="2878"/>
      <c r="SHQ164" s="2877"/>
      <c r="SHR164" s="2872"/>
      <c r="SHS164" s="2877"/>
      <c r="SHT164" s="2907"/>
      <c r="SHU164" s="2907"/>
      <c r="SHV164" s="2907"/>
      <c r="SHW164" s="2907"/>
      <c r="SHX164" s="2910"/>
      <c r="SID164" s="2878"/>
      <c r="SIE164" s="2872"/>
      <c r="SIK164" s="2907"/>
      <c r="SIL164" s="2910"/>
      <c r="SIR164" s="2878"/>
      <c r="SIS164" s="2872"/>
      <c r="SIY164" s="2907"/>
      <c r="SIZ164" s="2910"/>
      <c r="SJF164" s="2878"/>
      <c r="SJG164" s="2910"/>
      <c r="SJM164" s="2878"/>
      <c r="SJN164" s="2910"/>
      <c r="SJT164" s="2878"/>
      <c r="SJU164" s="2870"/>
      <c r="SJV164" s="2871"/>
      <c r="SJW164" s="2870"/>
      <c r="SJX164" s="2870"/>
      <c r="SJY164" s="2872"/>
      <c r="SKB164" s="2907"/>
      <c r="SKC164" s="2907"/>
      <c r="SKD164" s="2907"/>
      <c r="SKE164" s="2907"/>
      <c r="SKF164" s="2908"/>
      <c r="SKH164" s="2909"/>
      <c r="SKI164" s="2878"/>
      <c r="SKJ164" s="2878"/>
      <c r="SKK164" s="2878"/>
      <c r="SKL164" s="2878"/>
      <c r="SKM164" s="2877"/>
      <c r="SKN164" s="2872"/>
      <c r="SKO164" s="2877"/>
      <c r="SKP164" s="2907"/>
      <c r="SKQ164" s="2907"/>
      <c r="SKR164" s="2907"/>
      <c r="SKS164" s="2907"/>
      <c r="SKT164" s="2910"/>
      <c r="SKZ164" s="2878"/>
      <c r="SLA164" s="2872"/>
      <c r="SLG164" s="2907"/>
      <c r="SLH164" s="2910"/>
      <c r="SLN164" s="2878"/>
      <c r="SLO164" s="2872"/>
      <c r="SLU164" s="2907"/>
      <c r="SLV164" s="2910"/>
      <c r="SMB164" s="2878"/>
      <c r="SMC164" s="2910"/>
      <c r="SMI164" s="2878"/>
      <c r="SMJ164" s="2910"/>
      <c r="SMP164" s="2878"/>
      <c r="SMQ164" s="2870"/>
      <c r="SMR164" s="2871"/>
      <c r="SMS164" s="2870"/>
      <c r="SMT164" s="2870"/>
      <c r="SMU164" s="2872"/>
      <c r="SMX164" s="2907"/>
      <c r="SMY164" s="2907"/>
      <c r="SMZ164" s="2907"/>
      <c r="SNA164" s="2907"/>
      <c r="SNB164" s="2908"/>
      <c r="SND164" s="2909"/>
      <c r="SNE164" s="2878"/>
      <c r="SNF164" s="2878"/>
      <c r="SNG164" s="2878"/>
      <c r="SNH164" s="2878"/>
      <c r="SNI164" s="2877"/>
      <c r="SNJ164" s="2872"/>
      <c r="SNK164" s="2877"/>
      <c r="SNL164" s="2907"/>
      <c r="SNM164" s="2907"/>
      <c r="SNN164" s="2907"/>
      <c r="SNO164" s="2907"/>
      <c r="SNP164" s="2910"/>
      <c r="SNV164" s="2878"/>
      <c r="SNW164" s="2872"/>
      <c r="SOC164" s="2907"/>
      <c r="SOD164" s="2910"/>
      <c r="SOJ164" s="2878"/>
      <c r="SOK164" s="2872"/>
      <c r="SOQ164" s="2907"/>
      <c r="SOR164" s="2910"/>
      <c r="SOX164" s="2878"/>
      <c r="SOY164" s="2910"/>
      <c r="SPE164" s="2878"/>
      <c r="SPF164" s="2910"/>
      <c r="SPL164" s="2878"/>
      <c r="SPM164" s="2870"/>
      <c r="SPN164" s="2871"/>
      <c r="SPO164" s="2870"/>
      <c r="SPP164" s="2870"/>
      <c r="SPQ164" s="2872"/>
      <c r="SPT164" s="2907"/>
      <c r="SPU164" s="2907"/>
      <c r="SPV164" s="2907"/>
      <c r="SPW164" s="2907"/>
      <c r="SPX164" s="2908"/>
      <c r="SPZ164" s="2909"/>
      <c r="SQA164" s="2878"/>
      <c r="SQB164" s="2878"/>
      <c r="SQC164" s="2878"/>
      <c r="SQD164" s="2878"/>
      <c r="SQE164" s="2877"/>
      <c r="SQF164" s="2872"/>
      <c r="SQG164" s="2877"/>
      <c r="SQH164" s="2907"/>
      <c r="SQI164" s="2907"/>
      <c r="SQJ164" s="2907"/>
      <c r="SQK164" s="2907"/>
      <c r="SQL164" s="2910"/>
      <c r="SQR164" s="2878"/>
      <c r="SQS164" s="2872"/>
      <c r="SQY164" s="2907"/>
      <c r="SQZ164" s="2910"/>
      <c r="SRF164" s="2878"/>
      <c r="SRG164" s="2872"/>
      <c r="SRM164" s="2907"/>
      <c r="SRN164" s="2910"/>
      <c r="SRT164" s="2878"/>
      <c r="SRU164" s="2910"/>
      <c r="SSA164" s="2878"/>
      <c r="SSB164" s="2910"/>
      <c r="SSH164" s="2878"/>
      <c r="SSI164" s="2870"/>
      <c r="SSJ164" s="2871"/>
      <c r="SSK164" s="2870"/>
      <c r="SSL164" s="2870"/>
      <c r="SSM164" s="2872"/>
      <c r="SSP164" s="2907"/>
      <c r="SSQ164" s="2907"/>
      <c r="SSR164" s="2907"/>
      <c r="SSS164" s="2907"/>
      <c r="SST164" s="2908"/>
      <c r="SSV164" s="2909"/>
      <c r="SSW164" s="2878"/>
      <c r="SSX164" s="2878"/>
      <c r="SSY164" s="2878"/>
      <c r="SSZ164" s="2878"/>
      <c r="STA164" s="2877"/>
      <c r="STB164" s="2872"/>
      <c r="STC164" s="2877"/>
      <c r="STD164" s="2907"/>
      <c r="STE164" s="2907"/>
      <c r="STF164" s="2907"/>
      <c r="STG164" s="2907"/>
      <c r="STH164" s="2910"/>
      <c r="STN164" s="2878"/>
      <c r="STO164" s="2872"/>
      <c r="STU164" s="2907"/>
      <c r="STV164" s="2910"/>
      <c r="SUB164" s="2878"/>
      <c r="SUC164" s="2872"/>
      <c r="SUI164" s="2907"/>
      <c r="SUJ164" s="2910"/>
      <c r="SUP164" s="2878"/>
      <c r="SUQ164" s="2910"/>
      <c r="SUW164" s="2878"/>
      <c r="SUX164" s="2910"/>
      <c r="SVD164" s="2878"/>
      <c r="SVE164" s="2870"/>
      <c r="SVF164" s="2871"/>
      <c r="SVG164" s="2870"/>
      <c r="SVH164" s="2870"/>
      <c r="SVI164" s="2872"/>
      <c r="SVL164" s="2907"/>
      <c r="SVM164" s="2907"/>
      <c r="SVN164" s="2907"/>
      <c r="SVO164" s="2907"/>
      <c r="SVP164" s="2908"/>
      <c r="SVR164" s="2909"/>
      <c r="SVS164" s="2878"/>
      <c r="SVT164" s="2878"/>
      <c r="SVU164" s="2878"/>
      <c r="SVV164" s="2878"/>
      <c r="SVW164" s="2877"/>
      <c r="SVX164" s="2872"/>
      <c r="SVY164" s="2877"/>
      <c r="SVZ164" s="2907"/>
      <c r="SWA164" s="2907"/>
      <c r="SWB164" s="2907"/>
      <c r="SWC164" s="2907"/>
      <c r="SWD164" s="2910"/>
      <c r="SWJ164" s="2878"/>
      <c r="SWK164" s="2872"/>
      <c r="SWQ164" s="2907"/>
      <c r="SWR164" s="2910"/>
      <c r="SWX164" s="2878"/>
      <c r="SWY164" s="2872"/>
      <c r="SXE164" s="2907"/>
      <c r="SXF164" s="2910"/>
      <c r="SXL164" s="2878"/>
      <c r="SXM164" s="2910"/>
      <c r="SXS164" s="2878"/>
      <c r="SXT164" s="2910"/>
      <c r="SXZ164" s="2878"/>
      <c r="SYA164" s="2870"/>
      <c r="SYB164" s="2871"/>
      <c r="SYC164" s="2870"/>
      <c r="SYD164" s="2870"/>
      <c r="SYE164" s="2872"/>
      <c r="SYH164" s="2907"/>
      <c r="SYI164" s="2907"/>
      <c r="SYJ164" s="2907"/>
      <c r="SYK164" s="2907"/>
      <c r="SYL164" s="2908"/>
      <c r="SYN164" s="2909"/>
      <c r="SYO164" s="2878"/>
      <c r="SYP164" s="2878"/>
      <c r="SYQ164" s="2878"/>
      <c r="SYR164" s="2878"/>
      <c r="SYS164" s="2877"/>
      <c r="SYT164" s="2872"/>
      <c r="SYU164" s="2877"/>
      <c r="SYV164" s="2907"/>
      <c r="SYW164" s="2907"/>
      <c r="SYX164" s="2907"/>
      <c r="SYY164" s="2907"/>
      <c r="SYZ164" s="2910"/>
      <c r="SZF164" s="2878"/>
      <c r="SZG164" s="2872"/>
      <c r="SZM164" s="2907"/>
      <c r="SZN164" s="2910"/>
      <c r="SZT164" s="2878"/>
      <c r="SZU164" s="2872"/>
      <c r="TAA164" s="2907"/>
      <c r="TAB164" s="2910"/>
      <c r="TAH164" s="2878"/>
      <c r="TAI164" s="2910"/>
      <c r="TAO164" s="2878"/>
      <c r="TAP164" s="2910"/>
      <c r="TAV164" s="2878"/>
      <c r="TAW164" s="2870"/>
      <c r="TAX164" s="2871"/>
      <c r="TAY164" s="2870"/>
      <c r="TAZ164" s="2870"/>
      <c r="TBA164" s="2872"/>
      <c r="TBD164" s="2907"/>
      <c r="TBE164" s="2907"/>
      <c r="TBF164" s="2907"/>
      <c r="TBG164" s="2907"/>
      <c r="TBH164" s="2908"/>
      <c r="TBJ164" s="2909"/>
      <c r="TBK164" s="2878"/>
      <c r="TBL164" s="2878"/>
      <c r="TBM164" s="2878"/>
      <c r="TBN164" s="2878"/>
      <c r="TBO164" s="2877"/>
      <c r="TBP164" s="2872"/>
      <c r="TBQ164" s="2877"/>
      <c r="TBR164" s="2907"/>
      <c r="TBS164" s="2907"/>
      <c r="TBT164" s="2907"/>
      <c r="TBU164" s="2907"/>
      <c r="TBV164" s="2910"/>
      <c r="TCB164" s="2878"/>
      <c r="TCC164" s="2872"/>
      <c r="TCI164" s="2907"/>
      <c r="TCJ164" s="2910"/>
      <c r="TCP164" s="2878"/>
      <c r="TCQ164" s="2872"/>
      <c r="TCW164" s="2907"/>
      <c r="TCX164" s="2910"/>
      <c r="TDD164" s="2878"/>
      <c r="TDE164" s="2910"/>
      <c r="TDK164" s="2878"/>
      <c r="TDL164" s="2910"/>
      <c r="TDR164" s="2878"/>
      <c r="TDS164" s="2870"/>
      <c r="TDT164" s="2871"/>
      <c r="TDU164" s="2870"/>
      <c r="TDV164" s="2870"/>
      <c r="TDW164" s="2872"/>
      <c r="TDZ164" s="2907"/>
      <c r="TEA164" s="2907"/>
      <c r="TEB164" s="2907"/>
      <c r="TEC164" s="2907"/>
      <c r="TED164" s="2908"/>
      <c r="TEF164" s="2909"/>
      <c r="TEG164" s="2878"/>
      <c r="TEH164" s="2878"/>
      <c r="TEI164" s="2878"/>
      <c r="TEJ164" s="2878"/>
      <c r="TEK164" s="2877"/>
      <c r="TEL164" s="2872"/>
      <c r="TEM164" s="2877"/>
      <c r="TEN164" s="2907"/>
      <c r="TEO164" s="2907"/>
      <c r="TEP164" s="2907"/>
      <c r="TEQ164" s="2907"/>
      <c r="TER164" s="2910"/>
      <c r="TEX164" s="2878"/>
      <c r="TEY164" s="2872"/>
      <c r="TFE164" s="2907"/>
      <c r="TFF164" s="2910"/>
      <c r="TFL164" s="2878"/>
      <c r="TFM164" s="2872"/>
      <c r="TFS164" s="2907"/>
      <c r="TFT164" s="2910"/>
      <c r="TFZ164" s="2878"/>
      <c r="TGA164" s="2910"/>
      <c r="TGG164" s="2878"/>
      <c r="TGH164" s="2910"/>
      <c r="TGN164" s="2878"/>
      <c r="TGO164" s="2870"/>
      <c r="TGP164" s="2871"/>
      <c r="TGQ164" s="2870"/>
      <c r="TGR164" s="2870"/>
      <c r="TGS164" s="2872"/>
      <c r="TGV164" s="2907"/>
      <c r="TGW164" s="2907"/>
      <c r="TGX164" s="2907"/>
      <c r="TGY164" s="2907"/>
      <c r="TGZ164" s="2908"/>
      <c r="THB164" s="2909"/>
      <c r="THC164" s="2878"/>
      <c r="THD164" s="2878"/>
      <c r="THE164" s="2878"/>
      <c r="THF164" s="2878"/>
      <c r="THG164" s="2877"/>
      <c r="THH164" s="2872"/>
      <c r="THI164" s="2877"/>
      <c r="THJ164" s="2907"/>
      <c r="THK164" s="2907"/>
      <c r="THL164" s="2907"/>
      <c r="THM164" s="2907"/>
      <c r="THN164" s="2910"/>
      <c r="THT164" s="2878"/>
      <c r="THU164" s="2872"/>
      <c r="TIA164" s="2907"/>
      <c r="TIB164" s="2910"/>
      <c r="TIH164" s="2878"/>
      <c r="TII164" s="2872"/>
      <c r="TIO164" s="2907"/>
      <c r="TIP164" s="2910"/>
      <c r="TIV164" s="2878"/>
      <c r="TIW164" s="2910"/>
      <c r="TJC164" s="2878"/>
      <c r="TJD164" s="2910"/>
      <c r="TJJ164" s="2878"/>
      <c r="TJK164" s="2870"/>
      <c r="TJL164" s="2871"/>
      <c r="TJM164" s="2870"/>
      <c r="TJN164" s="2870"/>
      <c r="TJO164" s="2872"/>
      <c r="TJR164" s="2907"/>
      <c r="TJS164" s="2907"/>
      <c r="TJT164" s="2907"/>
      <c r="TJU164" s="2907"/>
      <c r="TJV164" s="2908"/>
      <c r="TJX164" s="2909"/>
      <c r="TJY164" s="2878"/>
      <c r="TJZ164" s="2878"/>
      <c r="TKA164" s="2878"/>
      <c r="TKB164" s="2878"/>
      <c r="TKC164" s="2877"/>
      <c r="TKD164" s="2872"/>
      <c r="TKE164" s="2877"/>
      <c r="TKF164" s="2907"/>
      <c r="TKG164" s="2907"/>
      <c r="TKH164" s="2907"/>
      <c r="TKI164" s="2907"/>
      <c r="TKJ164" s="2910"/>
      <c r="TKP164" s="2878"/>
      <c r="TKQ164" s="2872"/>
      <c r="TKW164" s="2907"/>
      <c r="TKX164" s="2910"/>
      <c r="TLD164" s="2878"/>
      <c r="TLE164" s="2872"/>
      <c r="TLK164" s="2907"/>
      <c r="TLL164" s="2910"/>
      <c r="TLR164" s="2878"/>
      <c r="TLS164" s="2910"/>
      <c r="TLY164" s="2878"/>
      <c r="TLZ164" s="2910"/>
      <c r="TMF164" s="2878"/>
      <c r="TMG164" s="2870"/>
      <c r="TMH164" s="2871"/>
      <c r="TMI164" s="2870"/>
      <c r="TMJ164" s="2870"/>
      <c r="TMK164" s="2872"/>
      <c r="TMN164" s="2907"/>
      <c r="TMO164" s="2907"/>
      <c r="TMP164" s="2907"/>
      <c r="TMQ164" s="2907"/>
      <c r="TMR164" s="2908"/>
      <c r="TMT164" s="2909"/>
      <c r="TMU164" s="2878"/>
      <c r="TMV164" s="2878"/>
      <c r="TMW164" s="2878"/>
      <c r="TMX164" s="2878"/>
      <c r="TMY164" s="2877"/>
      <c r="TMZ164" s="2872"/>
      <c r="TNA164" s="2877"/>
      <c r="TNB164" s="2907"/>
      <c r="TNC164" s="2907"/>
      <c r="TND164" s="2907"/>
      <c r="TNE164" s="2907"/>
      <c r="TNF164" s="2910"/>
      <c r="TNL164" s="2878"/>
      <c r="TNM164" s="2872"/>
      <c r="TNS164" s="2907"/>
      <c r="TNT164" s="2910"/>
      <c r="TNZ164" s="2878"/>
      <c r="TOA164" s="2872"/>
      <c r="TOG164" s="2907"/>
      <c r="TOH164" s="2910"/>
      <c r="TON164" s="2878"/>
      <c r="TOO164" s="2910"/>
      <c r="TOU164" s="2878"/>
      <c r="TOV164" s="2910"/>
      <c r="TPB164" s="2878"/>
      <c r="TPC164" s="2870"/>
      <c r="TPD164" s="2871"/>
      <c r="TPE164" s="2870"/>
      <c r="TPF164" s="2870"/>
      <c r="TPG164" s="2872"/>
      <c r="TPJ164" s="2907"/>
      <c r="TPK164" s="2907"/>
      <c r="TPL164" s="2907"/>
      <c r="TPM164" s="2907"/>
      <c r="TPN164" s="2908"/>
      <c r="TPP164" s="2909"/>
      <c r="TPQ164" s="2878"/>
      <c r="TPR164" s="2878"/>
      <c r="TPS164" s="2878"/>
      <c r="TPT164" s="2878"/>
      <c r="TPU164" s="2877"/>
      <c r="TPV164" s="2872"/>
      <c r="TPW164" s="2877"/>
      <c r="TPX164" s="2907"/>
      <c r="TPY164" s="2907"/>
      <c r="TPZ164" s="2907"/>
      <c r="TQA164" s="2907"/>
      <c r="TQB164" s="2910"/>
      <c r="TQH164" s="2878"/>
      <c r="TQI164" s="2872"/>
      <c r="TQO164" s="2907"/>
      <c r="TQP164" s="2910"/>
      <c r="TQV164" s="2878"/>
      <c r="TQW164" s="2872"/>
      <c r="TRC164" s="2907"/>
      <c r="TRD164" s="2910"/>
      <c r="TRJ164" s="2878"/>
      <c r="TRK164" s="2910"/>
      <c r="TRQ164" s="2878"/>
      <c r="TRR164" s="2910"/>
      <c r="TRX164" s="2878"/>
      <c r="TRY164" s="2870"/>
      <c r="TRZ164" s="2871"/>
      <c r="TSA164" s="2870"/>
      <c r="TSB164" s="2870"/>
      <c r="TSC164" s="2872"/>
      <c r="TSF164" s="2907"/>
      <c r="TSG164" s="2907"/>
      <c r="TSH164" s="2907"/>
      <c r="TSI164" s="2907"/>
      <c r="TSJ164" s="2908"/>
      <c r="TSL164" s="2909"/>
      <c r="TSM164" s="2878"/>
      <c r="TSN164" s="2878"/>
      <c r="TSO164" s="2878"/>
      <c r="TSP164" s="2878"/>
      <c r="TSQ164" s="2877"/>
      <c r="TSR164" s="2872"/>
      <c r="TSS164" s="2877"/>
      <c r="TST164" s="2907"/>
      <c r="TSU164" s="2907"/>
      <c r="TSV164" s="2907"/>
      <c r="TSW164" s="2907"/>
      <c r="TSX164" s="2910"/>
      <c r="TTD164" s="2878"/>
      <c r="TTE164" s="2872"/>
      <c r="TTK164" s="2907"/>
      <c r="TTL164" s="2910"/>
      <c r="TTR164" s="2878"/>
      <c r="TTS164" s="2872"/>
      <c r="TTY164" s="2907"/>
      <c r="TTZ164" s="2910"/>
      <c r="TUF164" s="2878"/>
      <c r="TUG164" s="2910"/>
      <c r="TUM164" s="2878"/>
      <c r="TUN164" s="2910"/>
      <c r="TUT164" s="2878"/>
      <c r="TUU164" s="2870"/>
      <c r="TUV164" s="2871"/>
      <c r="TUW164" s="2870"/>
      <c r="TUX164" s="2870"/>
      <c r="TUY164" s="2872"/>
      <c r="TVB164" s="2907"/>
      <c r="TVC164" s="2907"/>
      <c r="TVD164" s="2907"/>
      <c r="TVE164" s="2907"/>
      <c r="TVF164" s="2908"/>
      <c r="TVH164" s="2909"/>
      <c r="TVI164" s="2878"/>
      <c r="TVJ164" s="2878"/>
      <c r="TVK164" s="2878"/>
      <c r="TVL164" s="2878"/>
      <c r="TVM164" s="2877"/>
      <c r="TVN164" s="2872"/>
      <c r="TVO164" s="2877"/>
      <c r="TVP164" s="2907"/>
      <c r="TVQ164" s="2907"/>
      <c r="TVR164" s="2907"/>
      <c r="TVS164" s="2907"/>
      <c r="TVT164" s="2910"/>
      <c r="TVZ164" s="2878"/>
      <c r="TWA164" s="2872"/>
      <c r="TWG164" s="2907"/>
      <c r="TWH164" s="2910"/>
      <c r="TWN164" s="2878"/>
      <c r="TWO164" s="2872"/>
      <c r="TWU164" s="2907"/>
      <c r="TWV164" s="2910"/>
      <c r="TXB164" s="2878"/>
      <c r="TXC164" s="2910"/>
      <c r="TXI164" s="2878"/>
      <c r="TXJ164" s="2910"/>
      <c r="TXP164" s="2878"/>
      <c r="TXQ164" s="2870"/>
      <c r="TXR164" s="2871"/>
      <c r="TXS164" s="2870"/>
      <c r="TXT164" s="2870"/>
      <c r="TXU164" s="2872"/>
      <c r="TXX164" s="2907"/>
      <c r="TXY164" s="2907"/>
      <c r="TXZ164" s="2907"/>
      <c r="TYA164" s="2907"/>
      <c r="TYB164" s="2908"/>
      <c r="TYD164" s="2909"/>
      <c r="TYE164" s="2878"/>
      <c r="TYF164" s="2878"/>
      <c r="TYG164" s="2878"/>
      <c r="TYH164" s="2878"/>
      <c r="TYI164" s="2877"/>
      <c r="TYJ164" s="2872"/>
      <c r="TYK164" s="2877"/>
      <c r="TYL164" s="2907"/>
      <c r="TYM164" s="2907"/>
      <c r="TYN164" s="2907"/>
      <c r="TYO164" s="2907"/>
      <c r="TYP164" s="2910"/>
      <c r="TYV164" s="2878"/>
      <c r="TYW164" s="2872"/>
      <c r="TZC164" s="2907"/>
      <c r="TZD164" s="2910"/>
      <c r="TZJ164" s="2878"/>
      <c r="TZK164" s="2872"/>
      <c r="TZQ164" s="2907"/>
      <c r="TZR164" s="2910"/>
      <c r="TZX164" s="2878"/>
      <c r="TZY164" s="2910"/>
      <c r="UAE164" s="2878"/>
      <c r="UAF164" s="2910"/>
      <c r="UAL164" s="2878"/>
      <c r="UAM164" s="2870"/>
      <c r="UAN164" s="2871"/>
      <c r="UAO164" s="2870"/>
      <c r="UAP164" s="2870"/>
      <c r="UAQ164" s="2872"/>
      <c r="UAT164" s="2907"/>
      <c r="UAU164" s="2907"/>
      <c r="UAV164" s="2907"/>
      <c r="UAW164" s="2907"/>
      <c r="UAX164" s="2908"/>
      <c r="UAZ164" s="2909"/>
      <c r="UBA164" s="2878"/>
      <c r="UBB164" s="2878"/>
      <c r="UBC164" s="2878"/>
      <c r="UBD164" s="2878"/>
      <c r="UBE164" s="2877"/>
      <c r="UBF164" s="2872"/>
      <c r="UBG164" s="2877"/>
      <c r="UBH164" s="2907"/>
      <c r="UBI164" s="2907"/>
      <c r="UBJ164" s="2907"/>
      <c r="UBK164" s="2907"/>
      <c r="UBL164" s="2910"/>
      <c r="UBR164" s="2878"/>
      <c r="UBS164" s="2872"/>
      <c r="UBY164" s="2907"/>
      <c r="UBZ164" s="2910"/>
      <c r="UCF164" s="2878"/>
      <c r="UCG164" s="2872"/>
      <c r="UCM164" s="2907"/>
      <c r="UCN164" s="2910"/>
      <c r="UCT164" s="2878"/>
      <c r="UCU164" s="2910"/>
      <c r="UDA164" s="2878"/>
      <c r="UDB164" s="2910"/>
      <c r="UDH164" s="2878"/>
      <c r="UDI164" s="2870"/>
      <c r="UDJ164" s="2871"/>
      <c r="UDK164" s="2870"/>
      <c r="UDL164" s="2870"/>
      <c r="UDM164" s="2872"/>
      <c r="UDP164" s="2907"/>
      <c r="UDQ164" s="2907"/>
      <c r="UDR164" s="2907"/>
      <c r="UDS164" s="2907"/>
      <c r="UDT164" s="2908"/>
      <c r="UDV164" s="2909"/>
      <c r="UDW164" s="2878"/>
      <c r="UDX164" s="2878"/>
      <c r="UDY164" s="2878"/>
      <c r="UDZ164" s="2878"/>
      <c r="UEA164" s="2877"/>
      <c r="UEB164" s="2872"/>
      <c r="UEC164" s="2877"/>
      <c r="UED164" s="2907"/>
      <c r="UEE164" s="2907"/>
      <c r="UEF164" s="2907"/>
      <c r="UEG164" s="2907"/>
      <c r="UEH164" s="2910"/>
      <c r="UEN164" s="2878"/>
      <c r="UEO164" s="2872"/>
      <c r="UEU164" s="2907"/>
      <c r="UEV164" s="2910"/>
      <c r="UFB164" s="2878"/>
      <c r="UFC164" s="2872"/>
      <c r="UFI164" s="2907"/>
      <c r="UFJ164" s="2910"/>
      <c r="UFP164" s="2878"/>
      <c r="UFQ164" s="2910"/>
      <c r="UFW164" s="2878"/>
      <c r="UFX164" s="2910"/>
      <c r="UGD164" s="2878"/>
      <c r="UGE164" s="2870"/>
      <c r="UGF164" s="2871"/>
      <c r="UGG164" s="2870"/>
      <c r="UGH164" s="2870"/>
      <c r="UGI164" s="2872"/>
      <c r="UGL164" s="2907"/>
      <c r="UGM164" s="2907"/>
      <c r="UGN164" s="2907"/>
      <c r="UGO164" s="2907"/>
      <c r="UGP164" s="2908"/>
      <c r="UGR164" s="2909"/>
      <c r="UGS164" s="2878"/>
      <c r="UGT164" s="2878"/>
      <c r="UGU164" s="2878"/>
      <c r="UGV164" s="2878"/>
      <c r="UGW164" s="2877"/>
      <c r="UGX164" s="2872"/>
      <c r="UGY164" s="2877"/>
      <c r="UGZ164" s="2907"/>
      <c r="UHA164" s="2907"/>
      <c r="UHB164" s="2907"/>
      <c r="UHC164" s="2907"/>
      <c r="UHD164" s="2910"/>
      <c r="UHJ164" s="2878"/>
      <c r="UHK164" s="2872"/>
      <c r="UHQ164" s="2907"/>
      <c r="UHR164" s="2910"/>
      <c r="UHX164" s="2878"/>
      <c r="UHY164" s="2872"/>
      <c r="UIE164" s="2907"/>
      <c r="UIF164" s="2910"/>
      <c r="UIL164" s="2878"/>
      <c r="UIM164" s="2910"/>
      <c r="UIS164" s="2878"/>
      <c r="UIT164" s="2910"/>
      <c r="UIZ164" s="2878"/>
      <c r="UJA164" s="2870"/>
      <c r="UJB164" s="2871"/>
      <c r="UJC164" s="2870"/>
      <c r="UJD164" s="2870"/>
      <c r="UJE164" s="2872"/>
      <c r="UJH164" s="2907"/>
      <c r="UJI164" s="2907"/>
      <c r="UJJ164" s="2907"/>
      <c r="UJK164" s="2907"/>
      <c r="UJL164" s="2908"/>
      <c r="UJN164" s="2909"/>
      <c r="UJO164" s="2878"/>
      <c r="UJP164" s="2878"/>
      <c r="UJQ164" s="2878"/>
      <c r="UJR164" s="2878"/>
      <c r="UJS164" s="2877"/>
      <c r="UJT164" s="2872"/>
      <c r="UJU164" s="2877"/>
      <c r="UJV164" s="2907"/>
      <c r="UJW164" s="2907"/>
      <c r="UJX164" s="2907"/>
      <c r="UJY164" s="2907"/>
      <c r="UJZ164" s="2910"/>
      <c r="UKF164" s="2878"/>
      <c r="UKG164" s="2872"/>
      <c r="UKM164" s="2907"/>
      <c r="UKN164" s="2910"/>
      <c r="UKT164" s="2878"/>
      <c r="UKU164" s="2872"/>
      <c r="ULA164" s="2907"/>
      <c r="ULB164" s="2910"/>
      <c r="ULH164" s="2878"/>
      <c r="ULI164" s="2910"/>
      <c r="ULO164" s="2878"/>
      <c r="ULP164" s="2910"/>
      <c r="ULV164" s="2878"/>
      <c r="ULW164" s="2870"/>
      <c r="ULX164" s="2871"/>
      <c r="ULY164" s="2870"/>
      <c r="ULZ164" s="2870"/>
      <c r="UMA164" s="2872"/>
      <c r="UMD164" s="2907"/>
      <c r="UME164" s="2907"/>
      <c r="UMF164" s="2907"/>
      <c r="UMG164" s="2907"/>
      <c r="UMH164" s="2908"/>
      <c r="UMJ164" s="2909"/>
      <c r="UMK164" s="2878"/>
      <c r="UML164" s="2878"/>
      <c r="UMM164" s="2878"/>
      <c r="UMN164" s="2878"/>
      <c r="UMO164" s="2877"/>
      <c r="UMP164" s="2872"/>
      <c r="UMQ164" s="2877"/>
      <c r="UMR164" s="2907"/>
      <c r="UMS164" s="2907"/>
      <c r="UMT164" s="2907"/>
      <c r="UMU164" s="2907"/>
      <c r="UMV164" s="2910"/>
      <c r="UNB164" s="2878"/>
      <c r="UNC164" s="2872"/>
      <c r="UNI164" s="2907"/>
      <c r="UNJ164" s="2910"/>
      <c r="UNP164" s="2878"/>
      <c r="UNQ164" s="2872"/>
      <c r="UNW164" s="2907"/>
      <c r="UNX164" s="2910"/>
      <c r="UOD164" s="2878"/>
      <c r="UOE164" s="2910"/>
      <c r="UOK164" s="2878"/>
      <c r="UOL164" s="2910"/>
      <c r="UOR164" s="2878"/>
      <c r="UOS164" s="2870"/>
      <c r="UOT164" s="2871"/>
      <c r="UOU164" s="2870"/>
      <c r="UOV164" s="2870"/>
      <c r="UOW164" s="2872"/>
      <c r="UOZ164" s="2907"/>
      <c r="UPA164" s="2907"/>
      <c r="UPB164" s="2907"/>
      <c r="UPC164" s="2907"/>
      <c r="UPD164" s="2908"/>
      <c r="UPF164" s="2909"/>
      <c r="UPG164" s="2878"/>
      <c r="UPH164" s="2878"/>
      <c r="UPI164" s="2878"/>
      <c r="UPJ164" s="2878"/>
      <c r="UPK164" s="2877"/>
      <c r="UPL164" s="2872"/>
      <c r="UPM164" s="2877"/>
      <c r="UPN164" s="2907"/>
      <c r="UPO164" s="2907"/>
      <c r="UPP164" s="2907"/>
      <c r="UPQ164" s="2907"/>
      <c r="UPR164" s="2910"/>
      <c r="UPX164" s="2878"/>
      <c r="UPY164" s="2872"/>
      <c r="UQE164" s="2907"/>
      <c r="UQF164" s="2910"/>
      <c r="UQL164" s="2878"/>
      <c r="UQM164" s="2872"/>
      <c r="UQS164" s="2907"/>
      <c r="UQT164" s="2910"/>
      <c r="UQZ164" s="2878"/>
      <c r="URA164" s="2910"/>
      <c r="URG164" s="2878"/>
      <c r="URH164" s="2910"/>
      <c r="URN164" s="2878"/>
      <c r="URO164" s="2870"/>
      <c r="URP164" s="2871"/>
      <c r="URQ164" s="2870"/>
      <c r="URR164" s="2870"/>
      <c r="URS164" s="2872"/>
      <c r="URV164" s="2907"/>
      <c r="URW164" s="2907"/>
      <c r="URX164" s="2907"/>
      <c r="URY164" s="2907"/>
      <c r="URZ164" s="2908"/>
      <c r="USB164" s="2909"/>
      <c r="USC164" s="2878"/>
      <c r="USD164" s="2878"/>
      <c r="USE164" s="2878"/>
      <c r="USF164" s="2878"/>
      <c r="USG164" s="2877"/>
      <c r="USH164" s="2872"/>
      <c r="USI164" s="2877"/>
      <c r="USJ164" s="2907"/>
      <c r="USK164" s="2907"/>
      <c r="USL164" s="2907"/>
      <c r="USM164" s="2907"/>
      <c r="USN164" s="2910"/>
      <c r="UST164" s="2878"/>
      <c r="USU164" s="2872"/>
      <c r="UTA164" s="2907"/>
      <c r="UTB164" s="2910"/>
      <c r="UTH164" s="2878"/>
      <c r="UTI164" s="2872"/>
      <c r="UTO164" s="2907"/>
      <c r="UTP164" s="2910"/>
      <c r="UTV164" s="2878"/>
      <c r="UTW164" s="2910"/>
      <c r="UUC164" s="2878"/>
      <c r="UUD164" s="2910"/>
      <c r="UUJ164" s="2878"/>
      <c r="UUK164" s="2870"/>
      <c r="UUL164" s="2871"/>
      <c r="UUM164" s="2870"/>
      <c r="UUN164" s="2870"/>
      <c r="UUO164" s="2872"/>
      <c r="UUR164" s="2907"/>
      <c r="UUS164" s="2907"/>
      <c r="UUT164" s="2907"/>
      <c r="UUU164" s="2907"/>
      <c r="UUV164" s="2908"/>
      <c r="UUX164" s="2909"/>
      <c r="UUY164" s="2878"/>
      <c r="UUZ164" s="2878"/>
      <c r="UVA164" s="2878"/>
      <c r="UVB164" s="2878"/>
      <c r="UVC164" s="2877"/>
      <c r="UVD164" s="2872"/>
      <c r="UVE164" s="2877"/>
      <c r="UVF164" s="2907"/>
      <c r="UVG164" s="2907"/>
      <c r="UVH164" s="2907"/>
      <c r="UVI164" s="2907"/>
      <c r="UVJ164" s="2910"/>
      <c r="UVP164" s="2878"/>
      <c r="UVQ164" s="2872"/>
      <c r="UVW164" s="2907"/>
      <c r="UVX164" s="2910"/>
      <c r="UWD164" s="2878"/>
      <c r="UWE164" s="2872"/>
      <c r="UWK164" s="2907"/>
      <c r="UWL164" s="2910"/>
      <c r="UWR164" s="2878"/>
      <c r="UWS164" s="2910"/>
      <c r="UWY164" s="2878"/>
      <c r="UWZ164" s="2910"/>
      <c r="UXF164" s="2878"/>
      <c r="UXG164" s="2870"/>
      <c r="UXH164" s="2871"/>
      <c r="UXI164" s="2870"/>
      <c r="UXJ164" s="2870"/>
      <c r="UXK164" s="2872"/>
      <c r="UXN164" s="2907"/>
      <c r="UXO164" s="2907"/>
      <c r="UXP164" s="2907"/>
      <c r="UXQ164" s="2907"/>
      <c r="UXR164" s="2908"/>
      <c r="UXT164" s="2909"/>
      <c r="UXU164" s="2878"/>
      <c r="UXV164" s="2878"/>
      <c r="UXW164" s="2878"/>
      <c r="UXX164" s="2878"/>
      <c r="UXY164" s="2877"/>
      <c r="UXZ164" s="2872"/>
      <c r="UYA164" s="2877"/>
      <c r="UYB164" s="2907"/>
      <c r="UYC164" s="2907"/>
      <c r="UYD164" s="2907"/>
      <c r="UYE164" s="2907"/>
      <c r="UYF164" s="2910"/>
      <c r="UYL164" s="2878"/>
      <c r="UYM164" s="2872"/>
      <c r="UYS164" s="2907"/>
      <c r="UYT164" s="2910"/>
      <c r="UYZ164" s="2878"/>
      <c r="UZA164" s="2872"/>
      <c r="UZG164" s="2907"/>
      <c r="UZH164" s="2910"/>
      <c r="UZN164" s="2878"/>
      <c r="UZO164" s="2910"/>
      <c r="UZU164" s="2878"/>
      <c r="UZV164" s="2910"/>
      <c r="VAB164" s="2878"/>
      <c r="VAC164" s="2870"/>
      <c r="VAD164" s="2871"/>
      <c r="VAE164" s="2870"/>
      <c r="VAF164" s="2870"/>
      <c r="VAG164" s="2872"/>
      <c r="VAJ164" s="2907"/>
      <c r="VAK164" s="2907"/>
      <c r="VAL164" s="2907"/>
      <c r="VAM164" s="2907"/>
      <c r="VAN164" s="2908"/>
      <c r="VAP164" s="2909"/>
      <c r="VAQ164" s="2878"/>
      <c r="VAR164" s="2878"/>
      <c r="VAS164" s="2878"/>
      <c r="VAT164" s="2878"/>
      <c r="VAU164" s="2877"/>
      <c r="VAV164" s="2872"/>
      <c r="VAW164" s="2877"/>
      <c r="VAX164" s="2907"/>
      <c r="VAY164" s="2907"/>
      <c r="VAZ164" s="2907"/>
      <c r="VBA164" s="2907"/>
      <c r="VBB164" s="2910"/>
      <c r="VBH164" s="2878"/>
      <c r="VBI164" s="2872"/>
      <c r="VBO164" s="2907"/>
      <c r="VBP164" s="2910"/>
      <c r="VBV164" s="2878"/>
      <c r="VBW164" s="2872"/>
      <c r="VCC164" s="2907"/>
      <c r="VCD164" s="2910"/>
      <c r="VCJ164" s="2878"/>
      <c r="VCK164" s="2910"/>
      <c r="VCQ164" s="2878"/>
      <c r="VCR164" s="2910"/>
      <c r="VCX164" s="2878"/>
      <c r="VCY164" s="2870"/>
      <c r="VCZ164" s="2871"/>
      <c r="VDA164" s="2870"/>
      <c r="VDB164" s="2870"/>
      <c r="VDC164" s="2872"/>
      <c r="VDF164" s="2907"/>
      <c r="VDG164" s="2907"/>
      <c r="VDH164" s="2907"/>
      <c r="VDI164" s="2907"/>
      <c r="VDJ164" s="2908"/>
      <c r="VDL164" s="2909"/>
      <c r="VDM164" s="2878"/>
      <c r="VDN164" s="2878"/>
      <c r="VDO164" s="2878"/>
      <c r="VDP164" s="2878"/>
      <c r="VDQ164" s="2877"/>
      <c r="VDR164" s="2872"/>
      <c r="VDS164" s="2877"/>
      <c r="VDT164" s="2907"/>
      <c r="VDU164" s="2907"/>
      <c r="VDV164" s="2907"/>
      <c r="VDW164" s="2907"/>
      <c r="VDX164" s="2910"/>
      <c r="VED164" s="2878"/>
      <c r="VEE164" s="2872"/>
      <c r="VEK164" s="2907"/>
      <c r="VEL164" s="2910"/>
      <c r="VER164" s="2878"/>
      <c r="VES164" s="2872"/>
      <c r="VEY164" s="2907"/>
      <c r="VEZ164" s="2910"/>
      <c r="VFF164" s="2878"/>
      <c r="VFG164" s="2910"/>
      <c r="VFM164" s="2878"/>
      <c r="VFN164" s="2910"/>
      <c r="VFT164" s="2878"/>
      <c r="VFU164" s="2870"/>
      <c r="VFV164" s="2871"/>
      <c r="VFW164" s="2870"/>
      <c r="VFX164" s="2870"/>
      <c r="VFY164" s="2872"/>
      <c r="VGB164" s="2907"/>
      <c r="VGC164" s="2907"/>
      <c r="VGD164" s="2907"/>
      <c r="VGE164" s="2907"/>
      <c r="VGF164" s="2908"/>
      <c r="VGH164" s="2909"/>
      <c r="VGI164" s="2878"/>
      <c r="VGJ164" s="2878"/>
      <c r="VGK164" s="2878"/>
      <c r="VGL164" s="2878"/>
      <c r="VGM164" s="2877"/>
      <c r="VGN164" s="2872"/>
      <c r="VGO164" s="2877"/>
      <c r="VGP164" s="2907"/>
      <c r="VGQ164" s="2907"/>
      <c r="VGR164" s="2907"/>
      <c r="VGS164" s="2907"/>
      <c r="VGT164" s="2910"/>
      <c r="VGZ164" s="2878"/>
      <c r="VHA164" s="2872"/>
      <c r="VHG164" s="2907"/>
      <c r="VHH164" s="2910"/>
      <c r="VHN164" s="2878"/>
      <c r="VHO164" s="2872"/>
      <c r="VHU164" s="2907"/>
      <c r="VHV164" s="2910"/>
      <c r="VIB164" s="2878"/>
      <c r="VIC164" s="2910"/>
      <c r="VII164" s="2878"/>
      <c r="VIJ164" s="2910"/>
      <c r="VIP164" s="2878"/>
      <c r="VIQ164" s="2870"/>
      <c r="VIR164" s="2871"/>
      <c r="VIS164" s="2870"/>
      <c r="VIT164" s="2870"/>
      <c r="VIU164" s="2872"/>
      <c r="VIX164" s="2907"/>
      <c r="VIY164" s="2907"/>
      <c r="VIZ164" s="2907"/>
      <c r="VJA164" s="2907"/>
      <c r="VJB164" s="2908"/>
      <c r="VJD164" s="2909"/>
      <c r="VJE164" s="2878"/>
      <c r="VJF164" s="2878"/>
      <c r="VJG164" s="2878"/>
      <c r="VJH164" s="2878"/>
      <c r="VJI164" s="2877"/>
      <c r="VJJ164" s="2872"/>
      <c r="VJK164" s="2877"/>
      <c r="VJL164" s="2907"/>
      <c r="VJM164" s="2907"/>
      <c r="VJN164" s="2907"/>
      <c r="VJO164" s="2907"/>
      <c r="VJP164" s="2910"/>
      <c r="VJV164" s="2878"/>
      <c r="VJW164" s="2872"/>
      <c r="VKC164" s="2907"/>
      <c r="VKD164" s="2910"/>
      <c r="VKJ164" s="2878"/>
      <c r="VKK164" s="2872"/>
      <c r="VKQ164" s="2907"/>
      <c r="VKR164" s="2910"/>
      <c r="VKX164" s="2878"/>
      <c r="VKY164" s="2910"/>
      <c r="VLE164" s="2878"/>
      <c r="VLF164" s="2910"/>
      <c r="VLL164" s="2878"/>
      <c r="VLM164" s="2870"/>
      <c r="VLN164" s="2871"/>
      <c r="VLO164" s="2870"/>
      <c r="VLP164" s="2870"/>
      <c r="VLQ164" s="2872"/>
      <c r="VLT164" s="2907"/>
      <c r="VLU164" s="2907"/>
      <c r="VLV164" s="2907"/>
      <c r="VLW164" s="2907"/>
      <c r="VLX164" s="2908"/>
      <c r="VLZ164" s="2909"/>
      <c r="VMA164" s="2878"/>
      <c r="VMB164" s="2878"/>
      <c r="VMC164" s="2878"/>
      <c r="VMD164" s="2878"/>
      <c r="VME164" s="2877"/>
      <c r="VMF164" s="2872"/>
      <c r="VMG164" s="2877"/>
      <c r="VMH164" s="2907"/>
      <c r="VMI164" s="2907"/>
      <c r="VMJ164" s="2907"/>
      <c r="VMK164" s="2907"/>
      <c r="VML164" s="2910"/>
      <c r="VMR164" s="2878"/>
      <c r="VMS164" s="2872"/>
      <c r="VMY164" s="2907"/>
      <c r="VMZ164" s="2910"/>
      <c r="VNF164" s="2878"/>
      <c r="VNG164" s="2872"/>
      <c r="VNM164" s="2907"/>
      <c r="VNN164" s="2910"/>
      <c r="VNT164" s="2878"/>
      <c r="VNU164" s="2910"/>
      <c r="VOA164" s="2878"/>
      <c r="VOB164" s="2910"/>
      <c r="VOH164" s="2878"/>
      <c r="VOI164" s="2870"/>
      <c r="VOJ164" s="2871"/>
      <c r="VOK164" s="2870"/>
      <c r="VOL164" s="2870"/>
      <c r="VOM164" s="2872"/>
      <c r="VOP164" s="2907"/>
      <c r="VOQ164" s="2907"/>
      <c r="VOR164" s="2907"/>
      <c r="VOS164" s="2907"/>
      <c r="VOT164" s="2908"/>
      <c r="VOV164" s="2909"/>
      <c r="VOW164" s="2878"/>
      <c r="VOX164" s="2878"/>
      <c r="VOY164" s="2878"/>
      <c r="VOZ164" s="2878"/>
      <c r="VPA164" s="2877"/>
      <c r="VPB164" s="2872"/>
      <c r="VPC164" s="2877"/>
      <c r="VPD164" s="2907"/>
      <c r="VPE164" s="2907"/>
      <c r="VPF164" s="2907"/>
      <c r="VPG164" s="2907"/>
      <c r="VPH164" s="2910"/>
      <c r="VPN164" s="2878"/>
      <c r="VPO164" s="2872"/>
      <c r="VPU164" s="2907"/>
      <c r="VPV164" s="2910"/>
      <c r="VQB164" s="2878"/>
      <c r="VQC164" s="2872"/>
      <c r="VQI164" s="2907"/>
      <c r="VQJ164" s="2910"/>
      <c r="VQP164" s="2878"/>
      <c r="VQQ164" s="2910"/>
      <c r="VQW164" s="2878"/>
      <c r="VQX164" s="2910"/>
      <c r="VRD164" s="2878"/>
      <c r="VRE164" s="2870"/>
      <c r="VRF164" s="2871"/>
      <c r="VRG164" s="2870"/>
      <c r="VRH164" s="2870"/>
      <c r="VRI164" s="2872"/>
      <c r="VRL164" s="2907"/>
      <c r="VRM164" s="2907"/>
      <c r="VRN164" s="2907"/>
      <c r="VRO164" s="2907"/>
      <c r="VRP164" s="2908"/>
      <c r="VRR164" s="2909"/>
      <c r="VRS164" s="2878"/>
      <c r="VRT164" s="2878"/>
      <c r="VRU164" s="2878"/>
      <c r="VRV164" s="2878"/>
      <c r="VRW164" s="2877"/>
      <c r="VRX164" s="2872"/>
      <c r="VRY164" s="2877"/>
      <c r="VRZ164" s="2907"/>
      <c r="VSA164" s="2907"/>
      <c r="VSB164" s="2907"/>
      <c r="VSC164" s="2907"/>
      <c r="VSD164" s="2910"/>
      <c r="VSJ164" s="2878"/>
      <c r="VSK164" s="2872"/>
      <c r="VSQ164" s="2907"/>
      <c r="VSR164" s="2910"/>
      <c r="VSX164" s="2878"/>
      <c r="VSY164" s="2872"/>
      <c r="VTE164" s="2907"/>
      <c r="VTF164" s="2910"/>
      <c r="VTL164" s="2878"/>
      <c r="VTM164" s="2910"/>
      <c r="VTS164" s="2878"/>
      <c r="VTT164" s="2910"/>
      <c r="VTZ164" s="2878"/>
      <c r="VUA164" s="2870"/>
      <c r="VUB164" s="2871"/>
      <c r="VUC164" s="2870"/>
      <c r="VUD164" s="2870"/>
      <c r="VUE164" s="2872"/>
      <c r="VUH164" s="2907"/>
      <c r="VUI164" s="2907"/>
      <c r="VUJ164" s="2907"/>
      <c r="VUK164" s="2907"/>
      <c r="VUL164" s="2908"/>
      <c r="VUN164" s="2909"/>
      <c r="VUO164" s="2878"/>
      <c r="VUP164" s="2878"/>
      <c r="VUQ164" s="2878"/>
      <c r="VUR164" s="2878"/>
      <c r="VUS164" s="2877"/>
      <c r="VUT164" s="2872"/>
      <c r="VUU164" s="2877"/>
      <c r="VUV164" s="2907"/>
      <c r="VUW164" s="2907"/>
      <c r="VUX164" s="2907"/>
      <c r="VUY164" s="2907"/>
      <c r="VUZ164" s="2910"/>
      <c r="VVF164" s="2878"/>
      <c r="VVG164" s="2872"/>
      <c r="VVM164" s="2907"/>
      <c r="VVN164" s="2910"/>
      <c r="VVT164" s="2878"/>
      <c r="VVU164" s="2872"/>
      <c r="VWA164" s="2907"/>
      <c r="VWB164" s="2910"/>
      <c r="VWH164" s="2878"/>
      <c r="VWI164" s="2910"/>
      <c r="VWO164" s="2878"/>
      <c r="VWP164" s="2910"/>
      <c r="VWV164" s="2878"/>
      <c r="VWW164" s="2870"/>
      <c r="VWX164" s="2871"/>
      <c r="VWY164" s="2870"/>
      <c r="VWZ164" s="2870"/>
      <c r="VXA164" s="2872"/>
      <c r="VXD164" s="2907"/>
      <c r="VXE164" s="2907"/>
      <c r="VXF164" s="2907"/>
      <c r="VXG164" s="2907"/>
      <c r="VXH164" s="2908"/>
      <c r="VXJ164" s="2909"/>
      <c r="VXK164" s="2878"/>
      <c r="VXL164" s="2878"/>
      <c r="VXM164" s="2878"/>
      <c r="VXN164" s="2878"/>
      <c r="VXO164" s="2877"/>
      <c r="VXP164" s="2872"/>
      <c r="VXQ164" s="2877"/>
      <c r="VXR164" s="2907"/>
      <c r="VXS164" s="2907"/>
      <c r="VXT164" s="2907"/>
      <c r="VXU164" s="2907"/>
      <c r="VXV164" s="2910"/>
      <c r="VYB164" s="2878"/>
      <c r="VYC164" s="2872"/>
      <c r="VYI164" s="2907"/>
      <c r="VYJ164" s="2910"/>
      <c r="VYP164" s="2878"/>
      <c r="VYQ164" s="2872"/>
      <c r="VYW164" s="2907"/>
      <c r="VYX164" s="2910"/>
      <c r="VZD164" s="2878"/>
      <c r="VZE164" s="2910"/>
      <c r="VZK164" s="2878"/>
      <c r="VZL164" s="2910"/>
      <c r="VZR164" s="2878"/>
      <c r="VZS164" s="2870"/>
      <c r="VZT164" s="2871"/>
      <c r="VZU164" s="2870"/>
      <c r="VZV164" s="2870"/>
      <c r="VZW164" s="2872"/>
      <c r="VZZ164" s="2907"/>
      <c r="WAA164" s="2907"/>
      <c r="WAB164" s="2907"/>
      <c r="WAC164" s="2907"/>
      <c r="WAD164" s="2908"/>
      <c r="WAF164" s="2909"/>
      <c r="WAG164" s="2878"/>
      <c r="WAH164" s="2878"/>
      <c r="WAI164" s="2878"/>
      <c r="WAJ164" s="2878"/>
      <c r="WAK164" s="2877"/>
      <c r="WAL164" s="2872"/>
      <c r="WAM164" s="2877"/>
      <c r="WAN164" s="2907"/>
      <c r="WAO164" s="2907"/>
      <c r="WAP164" s="2907"/>
      <c r="WAQ164" s="2907"/>
      <c r="WAR164" s="2910"/>
      <c r="WAX164" s="2878"/>
      <c r="WAY164" s="2872"/>
      <c r="WBE164" s="2907"/>
      <c r="WBF164" s="2910"/>
      <c r="WBL164" s="2878"/>
      <c r="WBM164" s="2872"/>
      <c r="WBS164" s="2907"/>
      <c r="WBT164" s="2910"/>
      <c r="WBZ164" s="2878"/>
      <c r="WCA164" s="2910"/>
      <c r="WCG164" s="2878"/>
      <c r="WCH164" s="2910"/>
      <c r="WCN164" s="2878"/>
      <c r="WCO164" s="2870"/>
      <c r="WCP164" s="2871"/>
      <c r="WCQ164" s="2870"/>
      <c r="WCR164" s="2870"/>
      <c r="WCS164" s="2872"/>
      <c r="WCV164" s="2907"/>
      <c r="WCW164" s="2907"/>
      <c r="WCX164" s="2907"/>
      <c r="WCY164" s="2907"/>
      <c r="WCZ164" s="2908"/>
      <c r="WDB164" s="2909"/>
      <c r="WDC164" s="2878"/>
      <c r="WDD164" s="2878"/>
      <c r="WDE164" s="2878"/>
      <c r="WDF164" s="2878"/>
      <c r="WDG164" s="2877"/>
      <c r="WDH164" s="2872"/>
      <c r="WDI164" s="2877"/>
      <c r="WDJ164" s="2907"/>
      <c r="WDK164" s="2907"/>
      <c r="WDL164" s="2907"/>
      <c r="WDM164" s="2907"/>
      <c r="WDN164" s="2910"/>
      <c r="WDT164" s="2878"/>
      <c r="WDU164" s="2872"/>
      <c r="WEA164" s="2907"/>
      <c r="WEB164" s="2910"/>
      <c r="WEH164" s="2878"/>
      <c r="WEI164" s="2872"/>
      <c r="WEO164" s="2907"/>
      <c r="WEP164" s="2910"/>
      <c r="WEV164" s="2878"/>
      <c r="WEW164" s="2910"/>
      <c r="WFC164" s="2878"/>
      <c r="WFD164" s="2910"/>
      <c r="WFJ164" s="2878"/>
      <c r="WFK164" s="2870"/>
      <c r="WFL164" s="2871"/>
      <c r="WFM164" s="2870"/>
      <c r="WFN164" s="2870"/>
      <c r="WFO164" s="2872"/>
      <c r="WFR164" s="2907"/>
      <c r="WFS164" s="2907"/>
      <c r="WFT164" s="2907"/>
      <c r="WFU164" s="2907"/>
      <c r="WFV164" s="2908"/>
      <c r="WFX164" s="2909"/>
      <c r="WFY164" s="2878"/>
      <c r="WFZ164" s="2878"/>
      <c r="WGA164" s="2878"/>
      <c r="WGB164" s="2878"/>
      <c r="WGC164" s="2877"/>
      <c r="WGD164" s="2872"/>
      <c r="WGE164" s="2877"/>
      <c r="WGF164" s="2907"/>
      <c r="WGG164" s="2907"/>
      <c r="WGH164" s="2907"/>
      <c r="WGI164" s="2907"/>
      <c r="WGJ164" s="2910"/>
      <c r="WGP164" s="2878"/>
      <c r="WGQ164" s="2872"/>
      <c r="WGW164" s="2907"/>
      <c r="WGX164" s="2910"/>
      <c r="WHD164" s="2878"/>
      <c r="WHE164" s="2872"/>
      <c r="WHK164" s="2907"/>
      <c r="WHL164" s="2910"/>
      <c r="WHR164" s="2878"/>
      <c r="WHS164" s="2910"/>
      <c r="WHY164" s="2878"/>
      <c r="WHZ164" s="2910"/>
      <c r="WIF164" s="2878"/>
      <c r="WIG164" s="2870"/>
      <c r="WIH164" s="2871"/>
      <c r="WII164" s="2870"/>
      <c r="WIJ164" s="2870"/>
      <c r="WIK164" s="2872"/>
      <c r="WIN164" s="2907"/>
      <c r="WIO164" s="2907"/>
      <c r="WIP164" s="2907"/>
      <c r="WIQ164" s="2907"/>
      <c r="WIR164" s="2908"/>
      <c r="WIT164" s="2909"/>
      <c r="WIU164" s="2878"/>
      <c r="WIV164" s="2878"/>
      <c r="WIW164" s="2878"/>
      <c r="WIX164" s="2878"/>
      <c r="WIY164" s="2877"/>
      <c r="WIZ164" s="2872"/>
      <c r="WJA164" s="2877"/>
      <c r="WJB164" s="2907"/>
      <c r="WJC164" s="2907"/>
      <c r="WJD164" s="2907"/>
      <c r="WJE164" s="2907"/>
      <c r="WJF164" s="2910"/>
      <c r="WJL164" s="2878"/>
      <c r="WJM164" s="2872"/>
      <c r="WJS164" s="2907"/>
      <c r="WJT164" s="2910"/>
      <c r="WJZ164" s="2878"/>
      <c r="WKA164" s="2872"/>
      <c r="WKG164" s="2907"/>
      <c r="WKH164" s="2910"/>
      <c r="WKN164" s="2878"/>
      <c r="WKO164" s="2910"/>
      <c r="WKU164" s="2878"/>
      <c r="WKV164" s="2910"/>
      <c r="WLB164" s="2878"/>
      <c r="WLC164" s="2870"/>
      <c r="WLD164" s="2871"/>
      <c r="WLE164" s="2870"/>
      <c r="WLF164" s="2870"/>
      <c r="WLG164" s="2872"/>
      <c r="WLJ164" s="2907"/>
      <c r="WLK164" s="2907"/>
      <c r="WLL164" s="2907"/>
      <c r="WLM164" s="2907"/>
      <c r="WLN164" s="2908"/>
      <c r="WLP164" s="2909"/>
      <c r="WLQ164" s="2878"/>
      <c r="WLR164" s="2878"/>
      <c r="WLS164" s="2878"/>
      <c r="WLT164" s="2878"/>
      <c r="WLU164" s="2877"/>
      <c r="WLV164" s="2872"/>
      <c r="WLW164" s="2877"/>
      <c r="WLX164" s="2907"/>
      <c r="WLY164" s="2907"/>
      <c r="WLZ164" s="2907"/>
      <c r="WMA164" s="2907"/>
      <c r="WMB164" s="2910"/>
      <c r="WMH164" s="2878"/>
      <c r="WMI164" s="2872"/>
      <c r="WMO164" s="2907"/>
      <c r="WMP164" s="2910"/>
      <c r="WMV164" s="2878"/>
      <c r="WMW164" s="2872"/>
      <c r="WNC164" s="2907"/>
      <c r="WND164" s="2910"/>
      <c r="WNJ164" s="2878"/>
      <c r="WNK164" s="2910"/>
      <c r="WNQ164" s="2878"/>
      <c r="WNR164" s="2910"/>
      <c r="WNX164" s="2878"/>
      <c r="WNY164" s="2870"/>
      <c r="WNZ164" s="2871"/>
      <c r="WOA164" s="2870"/>
      <c r="WOB164" s="2870"/>
      <c r="WOC164" s="2872"/>
      <c r="WOF164" s="2907"/>
      <c r="WOG164" s="2907"/>
      <c r="WOH164" s="2907"/>
      <c r="WOI164" s="2907"/>
      <c r="WOJ164" s="2908"/>
      <c r="WOL164" s="2909"/>
      <c r="WOM164" s="2878"/>
      <c r="WON164" s="2878"/>
      <c r="WOO164" s="2878"/>
      <c r="WOP164" s="2878"/>
      <c r="WOQ164" s="2877"/>
      <c r="WOR164" s="2872"/>
      <c r="WOS164" s="2877"/>
      <c r="WOT164" s="2907"/>
      <c r="WOU164" s="2907"/>
      <c r="WOV164" s="2907"/>
      <c r="WOW164" s="2907"/>
      <c r="WOX164" s="2910"/>
      <c r="WPD164" s="2878"/>
      <c r="WPE164" s="2872"/>
      <c r="WPK164" s="2907"/>
      <c r="WPL164" s="2910"/>
      <c r="WPR164" s="2878"/>
      <c r="WPS164" s="2872"/>
      <c r="WPY164" s="2907"/>
      <c r="WPZ164" s="2910"/>
      <c r="WQF164" s="2878"/>
      <c r="WQG164" s="2910"/>
      <c r="WQM164" s="2878"/>
      <c r="WQN164" s="2910"/>
      <c r="WQT164" s="2878"/>
      <c r="WQU164" s="2870"/>
      <c r="WQV164" s="2871"/>
      <c r="WQW164" s="2870"/>
      <c r="WQX164" s="2870"/>
      <c r="WQY164" s="2872"/>
      <c r="WRB164" s="2907"/>
      <c r="WRC164" s="2907"/>
      <c r="WRD164" s="2907"/>
      <c r="WRE164" s="2907"/>
      <c r="WRF164" s="2908"/>
      <c r="WRH164" s="2909"/>
      <c r="WRI164" s="2878"/>
      <c r="WRJ164" s="2878"/>
      <c r="WRK164" s="2878"/>
      <c r="WRL164" s="2878"/>
      <c r="WRM164" s="2877"/>
      <c r="WRN164" s="2872"/>
      <c r="WRO164" s="2877"/>
      <c r="WRP164" s="2907"/>
      <c r="WRQ164" s="2907"/>
      <c r="WRR164" s="2907"/>
      <c r="WRS164" s="2907"/>
      <c r="WRT164" s="2910"/>
      <c r="WRZ164" s="2878"/>
      <c r="WSA164" s="2872"/>
      <c r="WSG164" s="2907"/>
      <c r="WSH164" s="2910"/>
      <c r="WSN164" s="2878"/>
      <c r="WSO164" s="2872"/>
      <c r="WSU164" s="2907"/>
      <c r="WSV164" s="2910"/>
      <c r="WTB164" s="2878"/>
      <c r="WTC164" s="2910"/>
      <c r="WTI164" s="2878"/>
      <c r="WTJ164" s="2910"/>
      <c r="WTP164" s="2878"/>
      <c r="WTQ164" s="2870"/>
      <c r="WTR164" s="2871"/>
      <c r="WTS164" s="2870"/>
      <c r="WTT164" s="2870"/>
      <c r="WTU164" s="2872"/>
      <c r="WTX164" s="2907"/>
      <c r="WTY164" s="2907"/>
      <c r="WTZ164" s="2907"/>
      <c r="WUA164" s="2907"/>
      <c r="WUB164" s="2908"/>
      <c r="WUD164" s="2909"/>
      <c r="WUE164" s="2878"/>
      <c r="WUF164" s="2878"/>
      <c r="WUG164" s="2878"/>
      <c r="WUH164" s="2878"/>
      <c r="WUI164" s="2877"/>
      <c r="WUJ164" s="2872"/>
      <c r="WUK164" s="2877"/>
      <c r="WUL164" s="2907"/>
      <c r="WUM164" s="2907"/>
      <c r="WUN164" s="2907"/>
      <c r="WUO164" s="2907"/>
      <c r="WUP164" s="2910"/>
      <c r="WUV164" s="2878"/>
      <c r="WUW164" s="2872"/>
      <c r="WVC164" s="2907"/>
      <c r="WVD164" s="2910"/>
      <c r="WVJ164" s="2878"/>
      <c r="WVK164" s="2872"/>
      <c r="WVQ164" s="2907"/>
      <c r="WVR164" s="2910"/>
      <c r="WVX164" s="2878"/>
      <c r="WVY164" s="2910"/>
      <c r="WWE164" s="2878"/>
      <c r="WWF164" s="2910"/>
      <c r="WWL164" s="2878"/>
      <c r="WWM164" s="2870"/>
      <c r="WWN164" s="2871"/>
      <c r="WWO164" s="2870"/>
      <c r="WWP164" s="2870"/>
      <c r="WWQ164" s="2872"/>
      <c r="WWT164" s="2907"/>
      <c r="WWU164" s="2907"/>
      <c r="WWV164" s="2907"/>
      <c r="WWW164" s="2907"/>
      <c r="WWX164" s="2908"/>
      <c r="WWZ164" s="2909"/>
      <c r="WXA164" s="2878"/>
      <c r="WXB164" s="2878"/>
      <c r="WXC164" s="2878"/>
      <c r="WXD164" s="2878"/>
      <c r="WXE164" s="2877"/>
      <c r="WXF164" s="2872"/>
      <c r="WXG164" s="2877"/>
      <c r="WXH164" s="2907"/>
      <c r="WXI164" s="2907"/>
      <c r="WXJ164" s="2907"/>
      <c r="WXK164" s="2907"/>
      <c r="WXL164" s="2910"/>
      <c r="WXR164" s="2878"/>
      <c r="WXS164" s="2872"/>
      <c r="WXY164" s="2907"/>
      <c r="WXZ164" s="2910"/>
      <c r="WYF164" s="2878"/>
      <c r="WYG164" s="2872"/>
      <c r="WYM164" s="2907"/>
      <c r="WYN164" s="2910"/>
      <c r="WYT164" s="2878"/>
      <c r="WYU164" s="2910"/>
      <c r="WZA164" s="2878"/>
      <c r="WZB164" s="2910"/>
      <c r="WZH164" s="2878"/>
      <c r="WZI164" s="2870"/>
      <c r="WZJ164" s="2871"/>
      <c r="WZK164" s="2870"/>
      <c r="WZL164" s="2870"/>
      <c r="WZM164" s="2872"/>
      <c r="WZP164" s="2907"/>
      <c r="WZQ164" s="2907"/>
      <c r="WZR164" s="2907"/>
      <c r="WZS164" s="2907"/>
      <c r="WZT164" s="2908"/>
      <c r="WZV164" s="2909"/>
      <c r="WZW164" s="2878"/>
      <c r="WZX164" s="2878"/>
      <c r="WZY164" s="2878"/>
      <c r="WZZ164" s="2878"/>
      <c r="XAA164" s="2877"/>
      <c r="XAB164" s="2872"/>
      <c r="XAC164" s="2877"/>
      <c r="XAD164" s="2907"/>
      <c r="XAE164" s="2907"/>
      <c r="XAF164" s="2907"/>
      <c r="XAG164" s="2907"/>
      <c r="XAH164" s="2910"/>
      <c r="XAN164" s="2878"/>
      <c r="XAO164" s="2872"/>
      <c r="XAU164" s="2907"/>
      <c r="XAV164" s="2910"/>
      <c r="XBB164" s="2878"/>
      <c r="XBC164" s="2872"/>
      <c r="XBI164" s="2907"/>
      <c r="XBJ164" s="2910"/>
      <c r="XBP164" s="2878"/>
      <c r="XBQ164" s="2910"/>
      <c r="XBW164" s="2878"/>
      <c r="XBX164" s="2910"/>
      <c r="XCD164" s="2878"/>
      <c r="XCE164" s="2870"/>
      <c r="XCF164" s="2871"/>
      <c r="XCG164" s="2870"/>
      <c r="XCH164" s="2870"/>
      <c r="XCI164" s="2872"/>
      <c r="XCL164" s="2907"/>
      <c r="XCM164" s="2907"/>
      <c r="XCN164" s="2907"/>
      <c r="XCO164" s="2907"/>
      <c r="XCP164" s="2908"/>
      <c r="XCR164" s="2909"/>
      <c r="XCS164" s="2878"/>
      <c r="XCT164" s="2878"/>
      <c r="XCU164" s="2878"/>
      <c r="XCV164" s="2878"/>
      <c r="XCW164" s="2877"/>
      <c r="XCX164" s="2872"/>
      <c r="XCY164" s="2877"/>
      <c r="XCZ164" s="2907"/>
      <c r="XDA164" s="2907"/>
      <c r="XDB164" s="2907"/>
      <c r="XDC164" s="2907"/>
      <c r="XDD164" s="2910"/>
      <c r="XDJ164" s="2878"/>
      <c r="XDK164" s="2872"/>
      <c r="XDQ164" s="2907"/>
      <c r="XDR164" s="2910"/>
      <c r="XDX164" s="2878"/>
      <c r="XDY164" s="2872"/>
      <c r="XEE164" s="2907"/>
      <c r="XEF164" s="2910"/>
      <c r="XEL164" s="2878"/>
      <c r="XEM164" s="2910"/>
      <c r="XES164" s="2878"/>
      <c r="XET164" s="2910"/>
      <c r="XEZ164" s="2878"/>
      <c r="XFA164" s="2870"/>
      <c r="XFB164" s="2871"/>
      <c r="XFC164" s="2870"/>
      <c r="XFD164" s="2870"/>
    </row>
    <row r="165" spans="1:1021 1027:3072 3074:5119 5125:6141 6147:7163 7169:8192 8198:11261 11267:12283 12289:13312 13318:14334 14340:16384">
      <c r="C165" s="2178" t="s">
        <v>585</v>
      </c>
      <c r="D165" s="2179" t="s">
        <v>586</v>
      </c>
      <c r="E165" s="2180"/>
      <c r="F165" s="2796"/>
      <c r="G165" s="2905">
        <v>0</v>
      </c>
      <c r="H165" s="2804">
        <v>0</v>
      </c>
      <c r="I165" s="2804">
        <v>0</v>
      </c>
      <c r="J165" s="2804">
        <v>0</v>
      </c>
      <c r="K165" s="2804"/>
      <c r="L165" s="2799"/>
      <c r="M165" s="2800"/>
      <c r="N165" s="2848">
        <v>0</v>
      </c>
      <c r="O165" s="2801">
        <v>0</v>
      </c>
      <c r="P165" s="2801">
        <v>0</v>
      </c>
      <c r="Q165" s="2804">
        <v>0</v>
      </c>
      <c r="R165" s="2801"/>
      <c r="S165" s="2849"/>
      <c r="T165" s="2795"/>
      <c r="U165" s="2803">
        <v>0</v>
      </c>
      <c r="V165" s="2804">
        <v>0</v>
      </c>
      <c r="W165" s="2804">
        <v>0</v>
      </c>
      <c r="X165" s="2804">
        <v>0</v>
      </c>
      <c r="Y165" s="2804"/>
      <c r="Z165" s="2805"/>
      <c r="AA165" s="2800"/>
      <c r="AB165" s="2807">
        <v>0</v>
      </c>
      <c r="AC165" s="2800">
        <v>0</v>
      </c>
      <c r="AD165" s="2800">
        <v>0</v>
      </c>
      <c r="AE165" s="2804">
        <v>0</v>
      </c>
      <c r="AF165" s="2801"/>
      <c r="AG165" s="2180"/>
      <c r="AH165" s="2796"/>
      <c r="AI165" s="2905">
        <v>0</v>
      </c>
      <c r="AJ165" s="2800">
        <v>0</v>
      </c>
      <c r="AK165" s="2800">
        <v>0</v>
      </c>
      <c r="AL165" s="2804">
        <v>0</v>
      </c>
      <c r="AM165" s="2804"/>
      <c r="AN165" s="2805"/>
      <c r="AO165" s="2800"/>
      <c r="AP165" s="2807">
        <v>7900</v>
      </c>
      <c r="AQ165" s="2800">
        <v>235186</v>
      </c>
      <c r="AR165" s="2800">
        <v>235186</v>
      </c>
      <c r="AS165" s="2804">
        <v>94074.400000000009</v>
      </c>
      <c r="AT165" s="2801"/>
      <c r="AU165" s="2180"/>
      <c r="AV165" s="2796"/>
      <c r="AW165" s="2905">
        <v>0</v>
      </c>
      <c r="AX165" s="2800">
        <v>0</v>
      </c>
      <c r="AY165" s="2800">
        <v>0</v>
      </c>
      <c r="AZ165" s="2804">
        <v>0</v>
      </c>
      <c r="BA165" s="2804"/>
      <c r="BB165" s="2805"/>
      <c r="BC165" s="2800"/>
      <c r="BD165" s="2807">
        <v>0</v>
      </c>
      <c r="BE165" s="2800">
        <v>0</v>
      </c>
      <c r="BF165" s="2800">
        <v>0</v>
      </c>
      <c r="BG165" s="2804">
        <v>0</v>
      </c>
      <c r="BH165" s="2801"/>
      <c r="BI165" s="2805"/>
      <c r="BJ165" s="2800"/>
      <c r="BK165" s="2807">
        <v>55</v>
      </c>
      <c r="BL165" s="2800">
        <v>1313.4</v>
      </c>
      <c r="BM165" s="2800">
        <v>1313.4</v>
      </c>
      <c r="BN165" s="2804">
        <v>525.36</v>
      </c>
      <c r="BO165" s="2801"/>
      <c r="BP165" s="2805"/>
      <c r="BQ165" s="2800"/>
      <c r="BR165" s="2800">
        <v>1</v>
      </c>
      <c r="BS165" s="2800">
        <v>48</v>
      </c>
      <c r="BT165" s="2800">
        <v>48</v>
      </c>
      <c r="BU165" s="2804">
        <v>19.200000000000003</v>
      </c>
      <c r="BV165" s="2801"/>
      <c r="BW165" s="2178"/>
      <c r="BX165" s="2801"/>
      <c r="BY165" s="2800">
        <v>0</v>
      </c>
      <c r="BZ165" s="2800">
        <v>0</v>
      </c>
      <c r="CA165" s="2800">
        <v>0</v>
      </c>
      <c r="CB165" s="2804">
        <v>0</v>
      </c>
      <c r="CC165" s="2801"/>
      <c r="CD165" s="2178"/>
      <c r="CE165" s="2801"/>
      <c r="CF165" s="2800">
        <v>0</v>
      </c>
      <c r="CG165" s="2800">
        <v>0</v>
      </c>
      <c r="CH165" s="2800">
        <v>0</v>
      </c>
      <c r="CI165" s="2804">
        <v>0</v>
      </c>
      <c r="CJ165" s="2801"/>
      <c r="CK165" s="2178"/>
      <c r="CL165" s="2801"/>
      <c r="CM165" s="2849">
        <v>7956</v>
      </c>
      <c r="CN165" s="2801">
        <v>236547.4</v>
      </c>
      <c r="CO165" s="2801">
        <v>236547.4</v>
      </c>
      <c r="CP165" s="2801">
        <v>94618.96</v>
      </c>
      <c r="CQ165" s="2801"/>
    </row>
    <row r="166" spans="1:1021 1027:3072 3074:5119 5125:6141 6147:7163 7169:8192 8198:11261 11267:12283 12289:13312 13318:14334 14340:16384">
      <c r="C166" s="2178" t="s">
        <v>587</v>
      </c>
      <c r="D166" s="2179" t="s">
        <v>588</v>
      </c>
      <c r="E166" s="2180"/>
      <c r="F166" s="2796"/>
      <c r="G166" s="2905">
        <v>38280</v>
      </c>
      <c r="H166" s="2804">
        <v>958320</v>
      </c>
      <c r="I166" s="2804">
        <v>958320</v>
      </c>
      <c r="J166" s="2804">
        <v>383328</v>
      </c>
      <c r="K166" s="2804"/>
      <c r="L166" s="2799"/>
      <c r="M166" s="2800"/>
      <c r="N166" s="2848">
        <v>55935</v>
      </c>
      <c r="O166" s="2801">
        <v>1436410.8</v>
      </c>
      <c r="P166" s="2801">
        <v>1436410.8</v>
      </c>
      <c r="Q166" s="2804">
        <v>574564.32000000007</v>
      </c>
      <c r="R166" s="2801"/>
      <c r="S166" s="2849"/>
      <c r="T166" s="2795"/>
      <c r="U166" s="2803">
        <v>47465</v>
      </c>
      <c r="V166" s="2804">
        <v>1218901.2</v>
      </c>
      <c r="W166" s="2804">
        <v>1218901.2</v>
      </c>
      <c r="X166" s="2804">
        <v>487560.48</v>
      </c>
      <c r="Y166" s="2804"/>
      <c r="Z166" s="2805"/>
      <c r="AA166" s="2800"/>
      <c r="AB166" s="2807">
        <v>59675</v>
      </c>
      <c r="AC166" s="2800">
        <v>1532454</v>
      </c>
      <c r="AD166" s="2800">
        <v>1532454</v>
      </c>
      <c r="AE166" s="2804">
        <v>612981.6</v>
      </c>
      <c r="AF166" s="2801"/>
      <c r="AG166" s="2180"/>
      <c r="AH166" s="2796"/>
      <c r="AI166" s="2905">
        <v>47600</v>
      </c>
      <c r="AJ166" s="2800">
        <v>1294272</v>
      </c>
      <c r="AK166" s="2800">
        <v>1294272</v>
      </c>
      <c r="AL166" s="2804">
        <v>517708.80000000005</v>
      </c>
      <c r="AM166" s="2804"/>
      <c r="AN166" s="2805"/>
      <c r="AO166" s="2800"/>
      <c r="AP166" s="2807">
        <v>49405</v>
      </c>
      <c r="AQ166" s="2800">
        <v>1289264.3999999999</v>
      </c>
      <c r="AR166" s="2800">
        <v>1289264.3999999999</v>
      </c>
      <c r="AS166" s="2804">
        <v>515705.76</v>
      </c>
      <c r="AT166" s="2801"/>
      <c r="AU166" s="2180"/>
      <c r="AV166" s="2796"/>
      <c r="AW166" s="2905">
        <v>63525</v>
      </c>
      <c r="AX166" s="2800">
        <v>1631322</v>
      </c>
      <c r="AY166" s="2800">
        <v>1631322</v>
      </c>
      <c r="AZ166" s="2804">
        <v>652528.80000000005</v>
      </c>
      <c r="BA166" s="2804"/>
      <c r="BB166" s="2805"/>
      <c r="BC166" s="2800"/>
      <c r="BD166" s="2807">
        <v>32890</v>
      </c>
      <c r="BE166" s="2800">
        <v>844615.2</v>
      </c>
      <c r="BF166" s="2800">
        <v>844615.2</v>
      </c>
      <c r="BG166" s="2804">
        <v>337846.08</v>
      </c>
      <c r="BH166" s="2801"/>
      <c r="BI166" s="2805"/>
      <c r="BJ166" s="2800"/>
      <c r="BK166" s="2807">
        <v>15345</v>
      </c>
      <c r="BL166" s="2800">
        <v>394059.6</v>
      </c>
      <c r="BM166" s="2800">
        <v>394059.6</v>
      </c>
      <c r="BN166" s="2804">
        <v>157623.84</v>
      </c>
      <c r="BO166" s="2801"/>
      <c r="BP166" s="2805"/>
      <c r="BQ166" s="2800"/>
      <c r="BR166" s="2800">
        <v>9959</v>
      </c>
      <c r="BS166" s="2800">
        <v>261974.39999999999</v>
      </c>
      <c r="BT166" s="2800">
        <v>261974.39999999999</v>
      </c>
      <c r="BU166" s="2804">
        <v>104789.76000000001</v>
      </c>
      <c r="BV166" s="2801"/>
      <c r="BW166" s="2178"/>
      <c r="BX166" s="2801"/>
      <c r="BY166" s="2800">
        <v>176</v>
      </c>
      <c r="BZ166" s="2800">
        <v>8448</v>
      </c>
      <c r="CA166" s="2800">
        <v>8448</v>
      </c>
      <c r="CB166" s="2804">
        <v>3379.2000000000003</v>
      </c>
      <c r="CC166" s="2801"/>
      <c r="CD166" s="2178"/>
      <c r="CE166" s="2801"/>
      <c r="CF166" s="2800">
        <v>110</v>
      </c>
      <c r="CG166" s="2800">
        <v>2824.8</v>
      </c>
      <c r="CH166" s="2800">
        <v>2824.8</v>
      </c>
      <c r="CI166" s="2804">
        <v>1129.92</v>
      </c>
      <c r="CJ166" s="2801"/>
      <c r="CK166" s="2178"/>
      <c r="CL166" s="2801"/>
      <c r="CM166" s="2849">
        <v>420365</v>
      </c>
      <c r="CN166" s="2801">
        <v>10872866.4</v>
      </c>
      <c r="CO166" s="2801">
        <v>10872866.4</v>
      </c>
      <c r="CP166" s="2801">
        <v>4349146.5599999996</v>
      </c>
      <c r="CQ166" s="2801"/>
    </row>
    <row r="167" spans="1:1021 1027:3072 3074:5119 5125:6141 6147:7163 7169:8192 8198:11261 11267:12283 12289:13312 13318:14334 14340:16384">
      <c r="C167" s="2178" t="s">
        <v>589</v>
      </c>
      <c r="D167" s="2179" t="s">
        <v>590</v>
      </c>
      <c r="E167" s="2180"/>
      <c r="F167" s="2796"/>
      <c r="G167" s="2905">
        <v>0</v>
      </c>
      <c r="H167" s="2804">
        <v>0</v>
      </c>
      <c r="I167" s="2804">
        <v>0</v>
      </c>
      <c r="J167" s="2804">
        <v>0</v>
      </c>
      <c r="K167" s="2804"/>
      <c r="L167" s="2799"/>
      <c r="M167" s="2800"/>
      <c r="N167" s="2848">
        <v>0</v>
      </c>
      <c r="O167" s="2801">
        <v>0</v>
      </c>
      <c r="P167" s="2801">
        <v>0</v>
      </c>
      <c r="Q167" s="2804">
        <v>0</v>
      </c>
      <c r="R167" s="2801"/>
      <c r="S167" s="2849"/>
      <c r="T167" s="2795"/>
      <c r="U167" s="2803">
        <v>32560</v>
      </c>
      <c r="V167" s="2804">
        <v>836140.8</v>
      </c>
      <c r="W167" s="2804">
        <v>836140.8</v>
      </c>
      <c r="X167" s="2804">
        <v>334456.32000000007</v>
      </c>
      <c r="Y167" s="2804"/>
      <c r="Z167" s="2805"/>
      <c r="AA167" s="2800"/>
      <c r="AB167" s="2807">
        <v>13820</v>
      </c>
      <c r="AC167" s="2800">
        <v>384857.59999999998</v>
      </c>
      <c r="AD167" s="2800">
        <v>384857.59999999998</v>
      </c>
      <c r="AE167" s="2804">
        <v>153943.04000000001</v>
      </c>
      <c r="AF167" s="2801"/>
      <c r="AG167" s="2180"/>
      <c r="AH167" s="2796"/>
      <c r="AI167" s="2905">
        <v>22820</v>
      </c>
      <c r="AJ167" s="2800">
        <v>640373.6</v>
      </c>
      <c r="AK167" s="2800">
        <v>640373.6</v>
      </c>
      <c r="AL167" s="2804">
        <v>256149.44</v>
      </c>
      <c r="AM167" s="2804"/>
      <c r="AN167" s="2805"/>
      <c r="AO167" s="2800"/>
      <c r="AP167" s="2807">
        <v>50</v>
      </c>
      <c r="AQ167" s="2800">
        <v>1498</v>
      </c>
      <c r="AR167" s="2800">
        <v>1498</v>
      </c>
      <c r="AS167" s="2804">
        <v>599.20000000000005</v>
      </c>
      <c r="AT167" s="2801"/>
      <c r="AU167" s="2180"/>
      <c r="AV167" s="2796"/>
      <c r="AW167" s="2905">
        <v>37950</v>
      </c>
      <c r="AX167" s="2800">
        <v>974556</v>
      </c>
      <c r="AY167" s="2800">
        <v>974556</v>
      </c>
      <c r="AZ167" s="2804">
        <v>389822.4</v>
      </c>
      <c r="BA167" s="2804"/>
      <c r="BB167" s="2805"/>
      <c r="BC167" s="2800"/>
      <c r="BD167" s="2807">
        <v>31240</v>
      </c>
      <c r="BE167" s="2800">
        <v>802243.2</v>
      </c>
      <c r="BF167" s="2800">
        <v>802243.2</v>
      </c>
      <c r="BG167" s="2804">
        <v>320897.28000000003</v>
      </c>
      <c r="BH167" s="2801"/>
      <c r="BI167" s="2805"/>
      <c r="BJ167" s="2800"/>
      <c r="BK167" s="2807">
        <v>42405</v>
      </c>
      <c r="BL167" s="2800">
        <v>1088960.3999999999</v>
      </c>
      <c r="BM167" s="2800">
        <v>1088960.3999999999</v>
      </c>
      <c r="BN167" s="2804">
        <v>435584.16</v>
      </c>
      <c r="BO167" s="2801"/>
      <c r="BP167" s="2805"/>
      <c r="BQ167" s="2800"/>
      <c r="BR167" s="2800">
        <v>57311</v>
      </c>
      <c r="BS167" s="2800">
        <v>1488955.2</v>
      </c>
      <c r="BT167" s="2800">
        <v>1488955.2</v>
      </c>
      <c r="BU167" s="2804">
        <v>595582.07999999996</v>
      </c>
      <c r="BV167" s="2801"/>
      <c r="BW167" s="2178"/>
      <c r="BX167" s="2801"/>
      <c r="BY167" s="2800">
        <v>50308</v>
      </c>
      <c r="BZ167" s="2800">
        <v>1314854.3999999999</v>
      </c>
      <c r="CA167" s="2800">
        <v>1314854.3999999999</v>
      </c>
      <c r="CB167" s="2804">
        <v>525941.76000000001</v>
      </c>
      <c r="CC167" s="2801"/>
      <c r="CD167" s="2178"/>
      <c r="CE167" s="2801"/>
      <c r="CF167" s="2800">
        <v>9667.5</v>
      </c>
      <c r="CG167" s="2800">
        <v>268851.59999999998</v>
      </c>
      <c r="CH167" s="2800">
        <v>268851.59999999998</v>
      </c>
      <c r="CI167" s="2804">
        <v>107540.64</v>
      </c>
      <c r="CJ167" s="2801"/>
      <c r="CK167" s="2178"/>
      <c r="CL167" s="2801"/>
      <c r="CM167" s="2849">
        <v>298131.5</v>
      </c>
      <c r="CN167" s="2801">
        <v>7801290.7999999989</v>
      </c>
      <c r="CO167" s="2801">
        <v>7801290.7999999989</v>
      </c>
      <c r="CP167" s="2801">
        <v>3120516.32</v>
      </c>
      <c r="CQ167" s="2801"/>
    </row>
    <row r="168" spans="1:1021 1027:3072 3074:5119 5125:6141 6147:7163 7169:8192 8198:11261 11267:12283 12289:13312 13318:14334 14340:16384">
      <c r="C168" s="2178" t="s">
        <v>591</v>
      </c>
      <c r="D168" s="2179" t="s">
        <v>592</v>
      </c>
      <c r="E168" s="2180"/>
      <c r="F168" s="2796"/>
      <c r="G168" s="2905">
        <v>0</v>
      </c>
      <c r="H168" s="2804">
        <v>0</v>
      </c>
      <c r="I168" s="2804">
        <v>0</v>
      </c>
      <c r="J168" s="2804">
        <v>0</v>
      </c>
      <c r="K168" s="2804"/>
      <c r="L168" s="2799"/>
      <c r="M168" s="2800"/>
      <c r="N168" s="2848">
        <v>0</v>
      </c>
      <c r="O168" s="2801">
        <v>0</v>
      </c>
      <c r="P168" s="2801">
        <v>0</v>
      </c>
      <c r="Q168" s="2804">
        <v>0</v>
      </c>
      <c r="R168" s="2801"/>
      <c r="S168" s="2849"/>
      <c r="T168" s="2795"/>
      <c r="U168" s="2803">
        <v>0</v>
      </c>
      <c r="V168" s="2804">
        <v>0</v>
      </c>
      <c r="W168" s="2804">
        <v>0</v>
      </c>
      <c r="X168" s="2804">
        <v>0</v>
      </c>
      <c r="Y168" s="2804"/>
      <c r="Z168" s="2805"/>
      <c r="AA168" s="2800"/>
      <c r="AB168" s="2807">
        <v>0</v>
      </c>
      <c r="AC168" s="2800">
        <v>0</v>
      </c>
      <c r="AD168" s="2800">
        <v>0</v>
      </c>
      <c r="AE168" s="2804">
        <v>0</v>
      </c>
      <c r="AF168" s="2801"/>
      <c r="AG168" s="2180"/>
      <c r="AH168" s="2796"/>
      <c r="AI168" s="2905">
        <v>0</v>
      </c>
      <c r="AJ168" s="2800">
        <v>0</v>
      </c>
      <c r="AK168" s="2800">
        <v>0</v>
      </c>
      <c r="AL168" s="2804">
        <v>0</v>
      </c>
      <c r="AM168" s="2804"/>
      <c r="AN168" s="2805"/>
      <c r="AO168" s="2800"/>
      <c r="AP168" s="2807">
        <v>0</v>
      </c>
      <c r="AQ168" s="2800">
        <v>0</v>
      </c>
      <c r="AR168" s="2800">
        <v>0</v>
      </c>
      <c r="AS168" s="2804">
        <v>0</v>
      </c>
      <c r="AT168" s="2801"/>
      <c r="AU168" s="2180"/>
      <c r="AV168" s="2796"/>
      <c r="AW168" s="2905">
        <v>0</v>
      </c>
      <c r="AX168" s="2800">
        <v>0</v>
      </c>
      <c r="AY168" s="2800">
        <v>0</v>
      </c>
      <c r="AZ168" s="2804">
        <v>0</v>
      </c>
      <c r="BA168" s="2804"/>
      <c r="BB168" s="2805"/>
      <c r="BC168" s="2800"/>
      <c r="BD168" s="2807">
        <v>0</v>
      </c>
      <c r="BE168" s="2800">
        <v>0</v>
      </c>
      <c r="BF168" s="2800">
        <v>0</v>
      </c>
      <c r="BG168" s="2804">
        <v>0</v>
      </c>
      <c r="BH168" s="2801"/>
      <c r="BI168" s="2805"/>
      <c r="BJ168" s="2800"/>
      <c r="BK168" s="2807">
        <v>6160</v>
      </c>
      <c r="BL168" s="2800">
        <v>158188.79999999999</v>
      </c>
      <c r="BM168" s="2800">
        <v>158188.79999999999</v>
      </c>
      <c r="BN168" s="2804">
        <v>63275.519999999997</v>
      </c>
      <c r="BO168" s="2801"/>
      <c r="BP168" s="2805"/>
      <c r="BQ168" s="2800"/>
      <c r="BR168" s="2800">
        <v>2477</v>
      </c>
      <c r="BS168" s="2800">
        <v>66109.2</v>
      </c>
      <c r="BT168" s="2800">
        <v>66109.2</v>
      </c>
      <c r="BU168" s="2804">
        <v>26443.68</v>
      </c>
      <c r="BV168" s="2801"/>
      <c r="BW168" s="2178"/>
      <c r="BX168" s="2801"/>
      <c r="BY168" s="2800">
        <v>43</v>
      </c>
      <c r="BZ168" s="2800">
        <v>2064</v>
      </c>
      <c r="CA168" s="2800">
        <v>2064</v>
      </c>
      <c r="CB168" s="2804">
        <v>825.6</v>
      </c>
      <c r="CC168" s="2801"/>
      <c r="CD168" s="2178"/>
      <c r="CE168" s="2801"/>
      <c r="CF168" s="2800">
        <v>10890</v>
      </c>
      <c r="CG168" s="2800">
        <v>279655.2</v>
      </c>
      <c r="CH168" s="2800">
        <v>279655.2</v>
      </c>
      <c r="CI168" s="2804">
        <v>111862.08000000002</v>
      </c>
      <c r="CJ168" s="2801"/>
      <c r="CK168" s="2178"/>
      <c r="CL168" s="2801"/>
      <c r="CM168" s="2849">
        <v>19570</v>
      </c>
      <c r="CN168" s="2801">
        <v>506017.2</v>
      </c>
      <c r="CO168" s="2801">
        <v>506017.2</v>
      </c>
      <c r="CP168" s="2801">
        <v>202406.88</v>
      </c>
      <c r="CQ168" s="2801"/>
    </row>
    <row r="169" spans="1:1021 1027:3072 3074:5119 5125:6141 6147:7163 7169:8192 8198:11261 11267:12283 12289:13312 13318:14334 14340:16384">
      <c r="C169" s="2178" t="s">
        <v>593</v>
      </c>
      <c r="D169" s="2179" t="s">
        <v>594</v>
      </c>
      <c r="E169" s="2180"/>
      <c r="F169" s="2796"/>
      <c r="G169" s="2905">
        <v>40124</v>
      </c>
      <c r="H169" s="2804">
        <v>681113.28</v>
      </c>
      <c r="I169" s="2804">
        <v>681113.28</v>
      </c>
      <c r="J169" s="2804">
        <v>272445.31200000003</v>
      </c>
      <c r="K169" s="2804"/>
      <c r="L169" s="2799"/>
      <c r="M169" s="2800"/>
      <c r="N169" s="2848">
        <v>20072</v>
      </c>
      <c r="O169" s="2801">
        <v>344435.52</v>
      </c>
      <c r="P169" s="2801">
        <v>344435.52</v>
      </c>
      <c r="Q169" s="2804">
        <v>137774.20800000001</v>
      </c>
      <c r="R169" s="2801"/>
      <c r="S169" s="2849"/>
      <c r="T169" s="2795"/>
      <c r="U169" s="2803">
        <v>30368</v>
      </c>
      <c r="V169" s="2804">
        <v>521114.88</v>
      </c>
      <c r="W169" s="2804">
        <v>521114.88</v>
      </c>
      <c r="X169" s="2804">
        <v>208445.95200000002</v>
      </c>
      <c r="Y169" s="2804"/>
      <c r="Z169" s="2805"/>
      <c r="AA169" s="2800"/>
      <c r="AB169" s="2807">
        <v>28704</v>
      </c>
      <c r="AC169" s="2800">
        <v>492560.64000000001</v>
      </c>
      <c r="AD169" s="2800">
        <v>492560.64000000001</v>
      </c>
      <c r="AE169" s="2804">
        <v>197024.25600000002</v>
      </c>
      <c r="AF169" s="2801"/>
      <c r="AG169" s="2180"/>
      <c r="AH169" s="2796"/>
      <c r="AI169" s="2905">
        <v>29016</v>
      </c>
      <c r="AJ169" s="2800">
        <v>497914.56</v>
      </c>
      <c r="AK169" s="2800">
        <v>497914.56</v>
      </c>
      <c r="AL169" s="2804">
        <v>199165.82400000002</v>
      </c>
      <c r="AM169" s="2804"/>
      <c r="AN169" s="2805"/>
      <c r="AO169" s="2800"/>
      <c r="AP169" s="2807">
        <v>26624</v>
      </c>
      <c r="AQ169" s="2800">
        <v>456867.84000000003</v>
      </c>
      <c r="AR169" s="2800">
        <v>456867.84000000003</v>
      </c>
      <c r="AS169" s="2804">
        <v>182747.13600000003</v>
      </c>
      <c r="AT169" s="2801"/>
      <c r="AU169" s="2180"/>
      <c r="AV169" s="2796"/>
      <c r="AW169" s="2905">
        <v>39780</v>
      </c>
      <c r="AX169" s="2800">
        <v>682624.8</v>
      </c>
      <c r="AY169" s="2800">
        <v>682624.8</v>
      </c>
      <c r="AZ169" s="2804">
        <v>273049.92000000004</v>
      </c>
      <c r="BA169" s="2804"/>
      <c r="BB169" s="2805"/>
      <c r="BC169" s="2800"/>
      <c r="BD169" s="2807">
        <v>77792</v>
      </c>
      <c r="BE169" s="2800">
        <v>1334910.72</v>
      </c>
      <c r="BF169" s="2800">
        <v>1334910.72</v>
      </c>
      <c r="BG169" s="2804">
        <v>533964.28800000006</v>
      </c>
      <c r="BH169" s="2801"/>
      <c r="BI169" s="2805"/>
      <c r="BJ169" s="2800"/>
      <c r="BK169" s="2807">
        <v>19240</v>
      </c>
      <c r="BL169" s="2800">
        <v>330158.40000000002</v>
      </c>
      <c r="BM169" s="2800">
        <v>330158.40000000002</v>
      </c>
      <c r="BN169" s="2804">
        <v>132063.36000000002</v>
      </c>
      <c r="BO169" s="2801"/>
      <c r="BP169" s="2805"/>
      <c r="BQ169" s="2800"/>
      <c r="BR169" s="2800">
        <v>31050</v>
      </c>
      <c r="BS169" s="2800">
        <v>544228.80000000005</v>
      </c>
      <c r="BT169" s="2800">
        <v>544228.80000000005</v>
      </c>
      <c r="BU169" s="2804">
        <v>217691.52000000002</v>
      </c>
      <c r="BV169" s="2801"/>
      <c r="BW169" s="2178"/>
      <c r="BX169" s="2801"/>
      <c r="BY169" s="2800">
        <v>590</v>
      </c>
      <c r="BZ169" s="2800">
        <v>28320</v>
      </c>
      <c r="CA169" s="2800">
        <v>28320</v>
      </c>
      <c r="CB169" s="2804">
        <v>11328</v>
      </c>
      <c r="CC169" s="2801"/>
      <c r="CD169" s="2178"/>
      <c r="CE169" s="2801"/>
      <c r="CF169" s="2800">
        <v>16588</v>
      </c>
      <c r="CG169" s="2800">
        <v>284650.08</v>
      </c>
      <c r="CH169" s="2800">
        <v>284650.08</v>
      </c>
      <c r="CI169" s="2804">
        <v>113860.03200000001</v>
      </c>
      <c r="CJ169" s="2801"/>
      <c r="CK169" s="2178"/>
      <c r="CL169" s="2801"/>
      <c r="CM169" s="2849">
        <v>359948</v>
      </c>
      <c r="CN169" s="2801">
        <v>6198899.5200000005</v>
      </c>
      <c r="CO169" s="2801">
        <v>6198899.5200000005</v>
      </c>
      <c r="CP169" s="2801">
        <v>2479559.8080000002</v>
      </c>
      <c r="CQ169" s="2801"/>
    </row>
    <row r="170" spans="1:1021 1027:3072 3074:5119 5125:6141 6147:7163 7169:8192 8198:11261 11267:12283 12289:13312 13318:14334 14340:16384">
      <c r="C170" s="2178" t="s">
        <v>595</v>
      </c>
      <c r="D170" s="2179" t="s">
        <v>596</v>
      </c>
      <c r="E170" s="2180"/>
      <c r="F170" s="2796"/>
      <c r="G170" s="2905">
        <v>35808</v>
      </c>
      <c r="H170" s="2804">
        <v>600529.92000000004</v>
      </c>
      <c r="I170" s="2804">
        <v>600529.92000000004</v>
      </c>
      <c r="J170" s="2804">
        <v>240211.96800000002</v>
      </c>
      <c r="K170" s="2804"/>
      <c r="L170" s="2799"/>
      <c r="M170" s="2800"/>
      <c r="N170" s="2848">
        <v>24232</v>
      </c>
      <c r="O170" s="2801">
        <v>415821.12</v>
      </c>
      <c r="P170" s="2801">
        <v>415821.12</v>
      </c>
      <c r="Q170" s="2804">
        <v>166328.448</v>
      </c>
      <c r="R170" s="2801"/>
      <c r="S170" s="2849"/>
      <c r="T170" s="2795"/>
      <c r="U170" s="2803">
        <v>27560</v>
      </c>
      <c r="V170" s="2804">
        <v>472929.6</v>
      </c>
      <c r="W170" s="2804">
        <v>472929.6</v>
      </c>
      <c r="X170" s="2804">
        <v>189171.84</v>
      </c>
      <c r="Y170" s="2804"/>
      <c r="Z170" s="2805"/>
      <c r="AA170" s="2800"/>
      <c r="AB170" s="2807">
        <v>21060</v>
      </c>
      <c r="AC170" s="2800">
        <v>361389.6</v>
      </c>
      <c r="AD170" s="2800">
        <v>361389.6</v>
      </c>
      <c r="AE170" s="2804">
        <v>144555.84</v>
      </c>
      <c r="AF170" s="2801"/>
      <c r="AG170" s="2180"/>
      <c r="AH170" s="2796"/>
      <c r="AI170" s="2905">
        <v>48308</v>
      </c>
      <c r="AJ170" s="2800">
        <v>828965.28</v>
      </c>
      <c r="AK170" s="2800">
        <v>828965.28</v>
      </c>
      <c r="AL170" s="2804">
        <v>331586.11200000002</v>
      </c>
      <c r="AM170" s="2804"/>
      <c r="AN170" s="2805"/>
      <c r="AO170" s="2800"/>
      <c r="AP170" s="2807">
        <v>38376</v>
      </c>
      <c r="AQ170" s="2800">
        <v>658532.16</v>
      </c>
      <c r="AR170" s="2800">
        <v>658532.16</v>
      </c>
      <c r="AS170" s="2804">
        <v>263412.864</v>
      </c>
      <c r="AT170" s="2801"/>
      <c r="AU170" s="2180"/>
      <c r="AV170" s="2796"/>
      <c r="AW170" s="2905">
        <v>62088</v>
      </c>
      <c r="AX170" s="2800">
        <v>1065430.08</v>
      </c>
      <c r="AY170" s="2800">
        <v>1065430.08</v>
      </c>
      <c r="AZ170" s="2804">
        <v>426172.03200000006</v>
      </c>
      <c r="BA170" s="2804"/>
      <c r="BB170" s="2805"/>
      <c r="BC170" s="2800"/>
      <c r="BD170" s="2807">
        <v>21840</v>
      </c>
      <c r="BE170" s="2800">
        <v>374774.4</v>
      </c>
      <c r="BF170" s="2800">
        <v>374774.4</v>
      </c>
      <c r="BG170" s="2804">
        <v>149909.76000000001</v>
      </c>
      <c r="BH170" s="2801"/>
      <c r="BI170" s="2805"/>
      <c r="BJ170" s="2800"/>
      <c r="BK170" s="2807">
        <v>42744</v>
      </c>
      <c r="BL170" s="2800">
        <v>733487.04</v>
      </c>
      <c r="BM170" s="2800">
        <v>733487.04</v>
      </c>
      <c r="BN170" s="2804">
        <v>293394.81600000005</v>
      </c>
      <c r="BO170" s="2801"/>
      <c r="BP170" s="2805"/>
      <c r="BQ170" s="2800"/>
      <c r="BR170" s="2800">
        <v>64002</v>
      </c>
      <c r="BS170" s="2800">
        <v>1123624.8</v>
      </c>
      <c r="BT170" s="2800">
        <v>1123624.8</v>
      </c>
      <c r="BU170" s="2804">
        <v>449449.92000000004</v>
      </c>
      <c r="BV170" s="2801"/>
      <c r="BW170" s="2178"/>
      <c r="BX170" s="2801"/>
      <c r="BY170" s="2800">
        <v>93307</v>
      </c>
      <c r="BZ170" s="2800">
        <v>1638618.72</v>
      </c>
      <c r="CA170" s="2800">
        <v>1638618.72</v>
      </c>
      <c r="CB170" s="2804">
        <v>655447.48800000001</v>
      </c>
      <c r="CC170" s="2801"/>
      <c r="CD170" s="2178"/>
      <c r="CE170" s="2801"/>
      <c r="CF170" s="2800">
        <v>21295</v>
      </c>
      <c r="CG170" s="2800">
        <v>419176.32</v>
      </c>
      <c r="CH170" s="2800">
        <v>419176.32</v>
      </c>
      <c r="CI170" s="2804">
        <v>167670.52800000002</v>
      </c>
      <c r="CJ170" s="2801"/>
      <c r="CK170" s="2178"/>
      <c r="CL170" s="2801"/>
      <c r="CM170" s="2849">
        <v>500620</v>
      </c>
      <c r="CN170" s="2801">
        <v>8693279.040000001</v>
      </c>
      <c r="CO170" s="2801">
        <v>8693279.040000001</v>
      </c>
      <c r="CP170" s="2801">
        <v>3477311.6159999999</v>
      </c>
      <c r="CQ170" s="2801"/>
    </row>
    <row r="171" spans="1:1021 1027:3072 3074:5119 5125:6141 6147:7163 7169:8192 8198:11261 11267:12283 12289:13312 13318:14334 14340:16384">
      <c r="C171" s="2178" t="s">
        <v>597</v>
      </c>
      <c r="D171" s="2179" t="s">
        <v>598</v>
      </c>
      <c r="E171" s="2180"/>
      <c r="F171" s="2796"/>
      <c r="G171" s="2905">
        <v>0</v>
      </c>
      <c r="H171" s="2804">
        <v>0</v>
      </c>
      <c r="I171" s="2804">
        <v>0</v>
      </c>
      <c r="J171" s="2804">
        <v>0</v>
      </c>
      <c r="K171" s="2804"/>
      <c r="L171" s="2799"/>
      <c r="M171" s="2800"/>
      <c r="N171" s="2848">
        <v>0</v>
      </c>
      <c r="O171" s="2801">
        <v>0</v>
      </c>
      <c r="P171" s="2801">
        <v>0</v>
      </c>
      <c r="Q171" s="2804">
        <v>0</v>
      </c>
      <c r="R171" s="2801"/>
      <c r="S171" s="2849"/>
      <c r="T171" s="2795"/>
      <c r="U171" s="2803">
        <v>0</v>
      </c>
      <c r="V171" s="2804">
        <v>0</v>
      </c>
      <c r="W171" s="2804">
        <v>0</v>
      </c>
      <c r="X171" s="2804">
        <v>0</v>
      </c>
      <c r="Y171" s="2804"/>
      <c r="Z171" s="2805"/>
      <c r="AA171" s="2800"/>
      <c r="AB171" s="2807">
        <v>0</v>
      </c>
      <c r="AC171" s="2800">
        <v>0</v>
      </c>
      <c r="AD171" s="2800">
        <v>0</v>
      </c>
      <c r="AE171" s="2804">
        <v>0</v>
      </c>
      <c r="AF171" s="2801"/>
      <c r="AG171" s="2180"/>
      <c r="AH171" s="2796"/>
      <c r="AI171" s="2905">
        <v>0</v>
      </c>
      <c r="AJ171" s="2800">
        <v>0</v>
      </c>
      <c r="AK171" s="2800">
        <v>0</v>
      </c>
      <c r="AL171" s="2804">
        <v>0</v>
      </c>
      <c r="AM171" s="2804"/>
      <c r="AN171" s="2805"/>
      <c r="AO171" s="2800"/>
      <c r="AP171" s="2807">
        <v>0</v>
      </c>
      <c r="AQ171" s="2800">
        <v>0</v>
      </c>
      <c r="AR171" s="2800">
        <v>0</v>
      </c>
      <c r="AS171" s="2804">
        <v>0</v>
      </c>
      <c r="AT171" s="2801"/>
      <c r="AU171" s="2180"/>
      <c r="AV171" s="2796"/>
      <c r="AW171" s="2905">
        <v>0</v>
      </c>
      <c r="AX171" s="2800">
        <v>0</v>
      </c>
      <c r="AY171" s="2800">
        <v>0</v>
      </c>
      <c r="AZ171" s="2804">
        <v>0</v>
      </c>
      <c r="BA171" s="2804"/>
      <c r="BB171" s="2805"/>
      <c r="BC171" s="2800"/>
      <c r="BD171" s="2807">
        <v>0</v>
      </c>
      <c r="BE171" s="2800">
        <v>0</v>
      </c>
      <c r="BF171" s="2800">
        <v>0</v>
      </c>
      <c r="BG171" s="2804">
        <v>0</v>
      </c>
      <c r="BH171" s="2801"/>
      <c r="BI171" s="2805"/>
      <c r="BJ171" s="2800"/>
      <c r="BK171" s="2807">
        <v>7280</v>
      </c>
      <c r="BL171" s="2800">
        <v>124924.8</v>
      </c>
      <c r="BM171" s="2800">
        <v>124924.8</v>
      </c>
      <c r="BN171" s="2804">
        <v>49969.920000000006</v>
      </c>
      <c r="BO171" s="2801"/>
      <c r="BP171" s="2805"/>
      <c r="BQ171" s="2800"/>
      <c r="BR171" s="2800">
        <v>1492</v>
      </c>
      <c r="BS171" s="2800">
        <v>29920.32</v>
      </c>
      <c r="BT171" s="2800">
        <v>29920.32</v>
      </c>
      <c r="BU171" s="2804">
        <v>11968.128000000001</v>
      </c>
      <c r="BV171" s="2801"/>
      <c r="BW171" s="2178"/>
      <c r="BX171" s="2801"/>
      <c r="BY171" s="2800">
        <v>26</v>
      </c>
      <c r="BZ171" s="2800">
        <v>1248</v>
      </c>
      <c r="CA171" s="2800">
        <v>1248</v>
      </c>
      <c r="CB171" s="2804">
        <v>499.20000000000005</v>
      </c>
      <c r="CC171" s="2801"/>
      <c r="CD171" s="2178"/>
      <c r="CE171" s="2801"/>
      <c r="CF171" s="2800">
        <v>0</v>
      </c>
      <c r="CG171" s="2800">
        <v>0</v>
      </c>
      <c r="CH171" s="2800">
        <v>0</v>
      </c>
      <c r="CI171" s="2804">
        <v>0</v>
      </c>
      <c r="CJ171" s="2801"/>
      <c r="CK171" s="2178"/>
      <c r="CL171" s="2801"/>
      <c r="CM171" s="2849">
        <v>8798</v>
      </c>
      <c r="CN171" s="2801">
        <v>156093.12</v>
      </c>
      <c r="CO171" s="2801">
        <v>156093.12</v>
      </c>
      <c r="CP171" s="2801">
        <v>62437.248000000007</v>
      </c>
      <c r="CQ171" s="2801"/>
    </row>
    <row r="172" spans="1:1021 1027:3072 3074:5119 5125:6141 6147:7163 7169:8192 8198:11261 11267:12283 12289:13312 13318:14334 14340:16384">
      <c r="C172" s="2178" t="s">
        <v>599</v>
      </c>
      <c r="D172" s="2179" t="s">
        <v>600</v>
      </c>
      <c r="E172" s="2180"/>
      <c r="F172" s="2796"/>
      <c r="G172" s="2905">
        <v>8200</v>
      </c>
      <c r="H172" s="2804">
        <v>223040</v>
      </c>
      <c r="I172" s="2804">
        <v>223040</v>
      </c>
      <c r="J172" s="2804">
        <v>89216</v>
      </c>
      <c r="K172" s="2804"/>
      <c r="L172" s="2799"/>
      <c r="M172" s="2800"/>
      <c r="N172" s="2848">
        <v>16720</v>
      </c>
      <c r="O172" s="2801">
        <v>475516.8</v>
      </c>
      <c r="P172" s="2801">
        <v>475516.8</v>
      </c>
      <c r="Q172" s="2804">
        <v>190206.72</v>
      </c>
      <c r="R172" s="2801"/>
      <c r="S172" s="2849"/>
      <c r="T172" s="2795"/>
      <c r="U172" s="2803">
        <v>16360</v>
      </c>
      <c r="V172" s="2804">
        <v>465278.4</v>
      </c>
      <c r="W172" s="2804">
        <v>465278.4</v>
      </c>
      <c r="X172" s="2804">
        <v>186111.36000000002</v>
      </c>
      <c r="Y172" s="2804"/>
      <c r="Z172" s="2805"/>
      <c r="AA172" s="2800"/>
      <c r="AB172" s="2807">
        <v>1120</v>
      </c>
      <c r="AC172" s="2800">
        <v>31852.799999999999</v>
      </c>
      <c r="AD172" s="2800">
        <v>31852.799999999999</v>
      </c>
      <c r="AE172" s="2804">
        <v>12741.12</v>
      </c>
      <c r="AF172" s="2801"/>
      <c r="AG172" s="2180"/>
      <c r="AH172" s="2796"/>
      <c r="AI172" s="2905">
        <v>22880</v>
      </c>
      <c r="AJ172" s="2800">
        <v>650707.19999999995</v>
      </c>
      <c r="AK172" s="2800">
        <v>650707.19999999995</v>
      </c>
      <c r="AL172" s="2804">
        <v>260282.88</v>
      </c>
      <c r="AM172" s="2804"/>
      <c r="AN172" s="2805"/>
      <c r="AO172" s="2800"/>
      <c r="AP172" s="2807">
        <v>24640</v>
      </c>
      <c r="AQ172" s="2800">
        <v>700761.59999999998</v>
      </c>
      <c r="AR172" s="2800">
        <v>700761.59999999998</v>
      </c>
      <c r="AS172" s="2804">
        <v>280304.64000000001</v>
      </c>
      <c r="AT172" s="2801"/>
      <c r="AU172" s="2180"/>
      <c r="AV172" s="2796"/>
      <c r="AW172" s="2905">
        <v>19360</v>
      </c>
      <c r="AX172" s="2800">
        <v>550598.40000000002</v>
      </c>
      <c r="AY172" s="2800">
        <v>550598.40000000002</v>
      </c>
      <c r="AZ172" s="2804">
        <v>220239.36000000002</v>
      </c>
      <c r="BA172" s="2804"/>
      <c r="BB172" s="2805"/>
      <c r="BC172" s="2800"/>
      <c r="BD172" s="2807">
        <v>16680</v>
      </c>
      <c r="BE172" s="2800">
        <v>474379.2</v>
      </c>
      <c r="BF172" s="2800">
        <v>474379.2</v>
      </c>
      <c r="BG172" s="2804">
        <v>189751.68000000002</v>
      </c>
      <c r="BH172" s="2801"/>
      <c r="BI172" s="2805"/>
      <c r="BJ172" s="2800"/>
      <c r="BK172" s="2807">
        <v>15480</v>
      </c>
      <c r="BL172" s="2800">
        <v>440251.2</v>
      </c>
      <c r="BM172" s="2800">
        <v>440251.2</v>
      </c>
      <c r="BN172" s="2804">
        <v>176100.48000000001</v>
      </c>
      <c r="BO172" s="2801"/>
      <c r="BP172" s="2805"/>
      <c r="BQ172" s="2800"/>
      <c r="BR172" s="2800">
        <v>33667</v>
      </c>
      <c r="BS172" s="2800">
        <v>965059.2</v>
      </c>
      <c r="BT172" s="2800">
        <v>965059.2</v>
      </c>
      <c r="BU172" s="2804">
        <v>386023.67999999999</v>
      </c>
      <c r="BV172" s="2801"/>
      <c r="BW172" s="2178"/>
      <c r="BX172" s="2801"/>
      <c r="BY172" s="2800">
        <v>18472</v>
      </c>
      <c r="BZ172" s="2800">
        <v>541617.6</v>
      </c>
      <c r="CA172" s="2800">
        <v>541617.6</v>
      </c>
      <c r="CB172" s="2804">
        <v>216647.04000000001</v>
      </c>
      <c r="CC172" s="2801"/>
      <c r="CD172" s="2178"/>
      <c r="CE172" s="2801"/>
      <c r="CF172" s="2800">
        <v>12601</v>
      </c>
      <c r="CG172" s="2800">
        <v>366998.4</v>
      </c>
      <c r="CH172" s="2800">
        <v>366998.4</v>
      </c>
      <c r="CI172" s="2804">
        <v>146799.36000000002</v>
      </c>
      <c r="CJ172" s="2801"/>
      <c r="CK172" s="2178"/>
      <c r="CL172" s="2801"/>
      <c r="CM172" s="2849">
        <v>206180</v>
      </c>
      <c r="CN172" s="2801">
        <v>5886060.8000000007</v>
      </c>
      <c r="CO172" s="2801">
        <v>5886060.8000000007</v>
      </c>
      <c r="CP172" s="2801">
        <v>2354424.3199999998</v>
      </c>
      <c r="CQ172" s="2801"/>
    </row>
    <row r="173" spans="1:1021 1027:3072 3074:5119 5125:6141 6147:7163 7169:8192 8198:11261 11267:12283 12289:13312 13318:14334 14340:16384">
      <c r="C173" s="2178" t="s">
        <v>601</v>
      </c>
      <c r="D173" s="2179" t="s">
        <v>602</v>
      </c>
      <c r="E173" s="2180"/>
      <c r="F173" s="2796"/>
      <c r="G173" s="2905">
        <v>15800</v>
      </c>
      <c r="H173" s="2804">
        <v>449203.20000000001</v>
      </c>
      <c r="I173" s="2804">
        <v>449203.20000000001</v>
      </c>
      <c r="J173" s="2804">
        <v>179681.28000000003</v>
      </c>
      <c r="K173" s="2804"/>
      <c r="L173" s="2799"/>
      <c r="M173" s="2800"/>
      <c r="N173" s="2848">
        <v>600</v>
      </c>
      <c r="O173" s="2801">
        <v>17064</v>
      </c>
      <c r="P173" s="2801">
        <v>17064</v>
      </c>
      <c r="Q173" s="2804">
        <v>6825.6</v>
      </c>
      <c r="R173" s="2801"/>
      <c r="S173" s="2849"/>
      <c r="T173" s="2795"/>
      <c r="U173" s="2803">
        <v>21840</v>
      </c>
      <c r="V173" s="2804">
        <v>621129.6</v>
      </c>
      <c r="W173" s="2804">
        <v>621129.6</v>
      </c>
      <c r="X173" s="2804">
        <v>248451.84</v>
      </c>
      <c r="Y173" s="2804"/>
      <c r="Z173" s="2805"/>
      <c r="AA173" s="2800"/>
      <c r="AB173" s="2807">
        <v>27240</v>
      </c>
      <c r="AC173" s="2800">
        <v>774705.6</v>
      </c>
      <c r="AD173" s="2800">
        <v>774705.6</v>
      </c>
      <c r="AE173" s="2804">
        <v>309882.23999999999</v>
      </c>
      <c r="AF173" s="2801"/>
      <c r="AG173" s="2180"/>
      <c r="AH173" s="2796"/>
      <c r="AI173" s="2905">
        <v>7840</v>
      </c>
      <c r="AJ173" s="2800">
        <v>222969.60000000001</v>
      </c>
      <c r="AK173" s="2800">
        <v>222969.60000000001</v>
      </c>
      <c r="AL173" s="2804">
        <v>89187.840000000011</v>
      </c>
      <c r="AM173" s="2804"/>
      <c r="AN173" s="2805"/>
      <c r="AO173" s="2800"/>
      <c r="AP173" s="2807">
        <v>8960</v>
      </c>
      <c r="AQ173" s="2800">
        <v>254822.39999999999</v>
      </c>
      <c r="AR173" s="2800">
        <v>254822.39999999999</v>
      </c>
      <c r="AS173" s="2804">
        <v>101928.96000000001</v>
      </c>
      <c r="AT173" s="2801"/>
      <c r="AU173" s="2180"/>
      <c r="AV173" s="2796"/>
      <c r="AW173" s="2905">
        <v>31360</v>
      </c>
      <c r="AX173" s="2800">
        <v>891878.40000000002</v>
      </c>
      <c r="AY173" s="2800">
        <v>891878.40000000002</v>
      </c>
      <c r="AZ173" s="2804">
        <v>356751.36000000004</v>
      </c>
      <c r="BA173" s="2804"/>
      <c r="BB173" s="2805"/>
      <c r="BC173" s="2800"/>
      <c r="BD173" s="2807">
        <v>8440</v>
      </c>
      <c r="BE173" s="2800">
        <v>240033.6</v>
      </c>
      <c r="BF173" s="2800">
        <v>240033.6</v>
      </c>
      <c r="BG173" s="2804">
        <v>96013.440000000002</v>
      </c>
      <c r="BH173" s="2801"/>
      <c r="BI173" s="2805"/>
      <c r="BJ173" s="2800"/>
      <c r="BK173" s="2807">
        <v>8440</v>
      </c>
      <c r="BL173" s="2800">
        <v>240033.6</v>
      </c>
      <c r="BM173" s="2800">
        <v>240033.6</v>
      </c>
      <c r="BN173" s="2804">
        <v>96013.440000000002</v>
      </c>
      <c r="BO173" s="2801"/>
      <c r="BP173" s="2805"/>
      <c r="BQ173" s="2800"/>
      <c r="BR173" s="2800">
        <v>238</v>
      </c>
      <c r="BS173" s="2800">
        <v>10895.88</v>
      </c>
      <c r="BT173" s="2800">
        <v>10895.88</v>
      </c>
      <c r="BU173" s="2804">
        <v>4358.3519999999999</v>
      </c>
      <c r="BV173" s="2801"/>
      <c r="BW173" s="2178"/>
      <c r="BX173" s="2801"/>
      <c r="BY173" s="2800">
        <v>0.68</v>
      </c>
      <c r="BZ173" s="2800">
        <v>32.64</v>
      </c>
      <c r="CA173" s="2800">
        <v>32.64</v>
      </c>
      <c r="CB173" s="2804">
        <v>13.056000000000001</v>
      </c>
      <c r="CC173" s="2801"/>
      <c r="CD173" s="2178"/>
      <c r="CE173" s="2801"/>
      <c r="CF173" s="2800">
        <v>0</v>
      </c>
      <c r="CG173" s="2800">
        <v>0</v>
      </c>
      <c r="CH173" s="2800">
        <v>0</v>
      </c>
      <c r="CI173" s="2804">
        <v>0</v>
      </c>
      <c r="CJ173" s="2801"/>
      <c r="CK173" s="2178"/>
      <c r="CL173" s="2801"/>
      <c r="CM173" s="2849">
        <v>130758.68</v>
      </c>
      <c r="CN173" s="2801">
        <v>3722768.52</v>
      </c>
      <c r="CO173" s="2801">
        <v>3722768.52</v>
      </c>
      <c r="CP173" s="2801">
        <v>1489107.4079999998</v>
      </c>
      <c r="CQ173" s="2801"/>
    </row>
    <row r="174" spans="1:1021 1027:3072 3074:5119 5125:6141 6147:7163 7169:8192 8198:11261 11267:12283 12289:13312 13318:14334 14340:16384">
      <c r="C174" s="2178" t="s">
        <v>603</v>
      </c>
      <c r="D174" s="2179" t="s">
        <v>604</v>
      </c>
      <c r="E174" s="2180"/>
      <c r="F174" s="2796"/>
      <c r="G174" s="2905">
        <v>20920</v>
      </c>
      <c r="H174" s="2804">
        <v>578745.59999999998</v>
      </c>
      <c r="I174" s="2804">
        <v>578745.59999999998</v>
      </c>
      <c r="J174" s="2804">
        <v>231498.23999999999</v>
      </c>
      <c r="K174" s="2804"/>
      <c r="L174" s="2799"/>
      <c r="M174" s="2800"/>
      <c r="N174" s="2848">
        <v>22000</v>
      </c>
      <c r="O174" s="2801">
        <v>625680</v>
      </c>
      <c r="P174" s="2801">
        <v>625680</v>
      </c>
      <c r="Q174" s="2804">
        <v>250272</v>
      </c>
      <c r="R174" s="2801"/>
      <c r="S174" s="2849"/>
      <c r="T174" s="2795"/>
      <c r="U174" s="2803">
        <v>19120</v>
      </c>
      <c r="V174" s="2804">
        <v>543772.80000000005</v>
      </c>
      <c r="W174" s="2804">
        <v>543772.80000000005</v>
      </c>
      <c r="X174" s="2804">
        <v>217509.12000000002</v>
      </c>
      <c r="Y174" s="2804"/>
      <c r="Z174" s="2805"/>
      <c r="AA174" s="2800"/>
      <c r="AB174" s="2807">
        <v>24520</v>
      </c>
      <c r="AC174" s="2800">
        <v>697348.8</v>
      </c>
      <c r="AD174" s="2800">
        <v>697348.8</v>
      </c>
      <c r="AE174" s="2804">
        <v>278939.52000000002</v>
      </c>
      <c r="AF174" s="2801"/>
      <c r="AG174" s="2180"/>
      <c r="AH174" s="2796"/>
      <c r="AI174" s="2905">
        <v>26320</v>
      </c>
      <c r="AJ174" s="2800">
        <v>748540.8</v>
      </c>
      <c r="AK174" s="2800">
        <v>748540.8</v>
      </c>
      <c r="AL174" s="2804">
        <v>299416.32000000001</v>
      </c>
      <c r="AM174" s="2804"/>
      <c r="AN174" s="2805"/>
      <c r="AO174" s="2800"/>
      <c r="AP174" s="2807">
        <v>14640</v>
      </c>
      <c r="AQ174" s="2800">
        <v>416361.6</v>
      </c>
      <c r="AR174" s="2800">
        <v>416361.6</v>
      </c>
      <c r="AS174" s="2804">
        <v>166544.64000000001</v>
      </c>
      <c r="AT174" s="2801"/>
      <c r="AU174" s="2180"/>
      <c r="AV174" s="2796"/>
      <c r="AW174" s="2905">
        <v>13000</v>
      </c>
      <c r="AX174" s="2800">
        <v>369720</v>
      </c>
      <c r="AY174" s="2800">
        <v>369720</v>
      </c>
      <c r="AZ174" s="2804">
        <v>147888</v>
      </c>
      <c r="BA174" s="2804"/>
      <c r="BB174" s="2805"/>
      <c r="BC174" s="2800"/>
      <c r="BD174" s="2807">
        <v>8160</v>
      </c>
      <c r="BE174" s="2800">
        <v>232070.39999999999</v>
      </c>
      <c r="BF174" s="2800">
        <v>232070.39999999999</v>
      </c>
      <c r="BG174" s="2804">
        <v>92828.160000000003</v>
      </c>
      <c r="BH174" s="2801"/>
      <c r="BI174" s="2805"/>
      <c r="BJ174" s="2800"/>
      <c r="BK174" s="2807">
        <v>8080</v>
      </c>
      <c r="BL174" s="2800">
        <v>229795.20000000001</v>
      </c>
      <c r="BM174" s="2800">
        <v>229795.20000000001</v>
      </c>
      <c r="BN174" s="2804">
        <v>91918.080000000016</v>
      </c>
      <c r="BO174" s="2801"/>
      <c r="BP174" s="2805"/>
      <c r="BQ174" s="2800"/>
      <c r="BR174" s="2800">
        <v>240</v>
      </c>
      <c r="BS174" s="2800">
        <v>10776.72</v>
      </c>
      <c r="BT174" s="2800">
        <v>10776.72</v>
      </c>
      <c r="BU174" s="2804">
        <v>4310.6880000000001</v>
      </c>
      <c r="BV174" s="2801"/>
      <c r="BW174" s="2178"/>
      <c r="BX174" s="2801"/>
      <c r="BY174" s="2800">
        <v>0.95</v>
      </c>
      <c r="BZ174" s="2800">
        <v>45.6</v>
      </c>
      <c r="CA174" s="2800">
        <v>45.6</v>
      </c>
      <c r="CB174" s="2804">
        <v>18.240000000000002</v>
      </c>
      <c r="CC174" s="2801"/>
      <c r="CD174" s="2178"/>
      <c r="CE174" s="2801"/>
      <c r="CF174" s="2800">
        <v>40</v>
      </c>
      <c r="CG174" s="2800">
        <v>1137.5999999999999</v>
      </c>
      <c r="CH174" s="2800">
        <v>1137.5999999999999</v>
      </c>
      <c r="CI174" s="2804">
        <v>455.03999999999996</v>
      </c>
      <c r="CJ174" s="2801"/>
      <c r="CK174" s="2178"/>
      <c r="CL174" s="2801"/>
      <c r="CM174" s="2849">
        <v>157040.95000000001</v>
      </c>
      <c r="CN174" s="2801">
        <v>4453995.1199999992</v>
      </c>
      <c r="CO174" s="2801">
        <v>4453995.1199999992</v>
      </c>
      <c r="CP174" s="2801">
        <v>1781598.048</v>
      </c>
      <c r="CQ174" s="2801"/>
    </row>
    <row r="175" spans="1:1021 1027:3072 3074:5119 5125:6141 6147:7163 7169:8192 8198:11261 11267:12283 12289:13312 13318:14334 14340:16384">
      <c r="C175" s="2178"/>
      <c r="D175" s="2178"/>
      <c r="E175" s="2180"/>
      <c r="F175" s="2796"/>
      <c r="G175" s="2796"/>
      <c r="H175" s="2804"/>
      <c r="I175" s="2804"/>
      <c r="J175" s="2804"/>
      <c r="K175" s="2804"/>
      <c r="L175" s="2799"/>
      <c r="M175" s="2800"/>
      <c r="N175" s="2848"/>
      <c r="O175" s="2801"/>
      <c r="P175" s="2801"/>
      <c r="Q175" s="2801"/>
      <c r="R175" s="2801"/>
      <c r="S175" s="2849"/>
      <c r="T175" s="2795"/>
      <c r="U175" s="2803"/>
      <c r="V175" s="2804"/>
      <c r="W175" s="2804"/>
      <c r="X175" s="2804"/>
      <c r="Y175" s="2804"/>
      <c r="Z175" s="2805"/>
      <c r="AA175" s="2800"/>
      <c r="AB175" s="2800"/>
      <c r="AC175" s="2800"/>
      <c r="AD175" s="2800"/>
      <c r="AE175" s="2800"/>
      <c r="AF175" s="2801"/>
      <c r="AG175" s="2180"/>
      <c r="AH175" s="2796"/>
      <c r="AI175" s="2796"/>
      <c r="AJ175" s="2800"/>
      <c r="AK175" s="2800"/>
      <c r="AL175" s="2800"/>
      <c r="AM175" s="2804"/>
      <c r="AN175" s="2805"/>
      <c r="AO175" s="2800"/>
      <c r="AP175" s="2800"/>
      <c r="AQ175" s="2800"/>
      <c r="AR175" s="2800"/>
      <c r="AS175" s="2800"/>
      <c r="AT175" s="2801"/>
      <c r="AU175" s="2180"/>
      <c r="AV175" s="2796"/>
      <c r="AW175" s="2796"/>
      <c r="AX175" s="2800"/>
      <c r="AY175" s="2800"/>
      <c r="AZ175" s="2800"/>
      <c r="BA175" s="2804"/>
      <c r="BB175" s="2805"/>
      <c r="BC175" s="2800"/>
      <c r="BD175" s="2800"/>
      <c r="BE175" s="2800"/>
      <c r="BF175" s="2800"/>
      <c r="BG175" s="2800"/>
      <c r="BH175" s="2801"/>
      <c r="BI175" s="2805"/>
      <c r="BJ175" s="2800"/>
      <c r="BK175" s="2800"/>
      <c r="BL175" s="2800"/>
      <c r="BM175" s="2800"/>
      <c r="BN175" s="2800"/>
      <c r="BO175" s="2801"/>
      <c r="BP175" s="2805"/>
      <c r="BQ175" s="2800"/>
      <c r="BR175" s="2800"/>
      <c r="BS175" s="2800"/>
      <c r="BT175" s="2800"/>
      <c r="BU175" s="2800"/>
      <c r="BV175" s="2801"/>
      <c r="BW175" s="2178"/>
      <c r="BX175" s="2801"/>
      <c r="BY175" s="2800"/>
      <c r="BZ175" s="2800"/>
      <c r="CA175" s="2800"/>
      <c r="CB175" s="2800"/>
      <c r="CC175" s="2801"/>
      <c r="CD175" s="2178"/>
      <c r="CE175" s="2801"/>
      <c r="CF175" s="2800"/>
      <c r="CG175" s="2800"/>
      <c r="CH175" s="2800"/>
      <c r="CI175" s="2800"/>
      <c r="CJ175" s="2801"/>
      <c r="CK175" s="2178"/>
      <c r="CL175" s="2801"/>
      <c r="CM175" s="2849"/>
      <c r="CN175" s="2801"/>
      <c r="CO175" s="2801"/>
      <c r="CP175" s="2801"/>
      <c r="CQ175" s="2801"/>
    </row>
    <row r="176" spans="1:1021 1027:3072 3074:5119 5125:6141 6147:7163 7169:8192 8198:11261 11267:12283 12289:13312 13318:14334 14340:16384">
      <c r="C176" s="2828"/>
      <c r="D176" s="2828"/>
      <c r="E176" s="2830"/>
      <c r="F176" s="2831"/>
      <c r="G176" s="2853">
        <v>159132</v>
      </c>
      <c r="H176" s="2854">
        <v>3490952.0000000005</v>
      </c>
      <c r="I176" s="2854">
        <v>3490952.0000000005</v>
      </c>
      <c r="J176" s="2696">
        <v>1396380.8</v>
      </c>
      <c r="K176" s="2855">
        <v>0</v>
      </c>
      <c r="L176" s="2855">
        <v>0</v>
      </c>
      <c r="M176" s="2855">
        <v>0</v>
      </c>
      <c r="N176" s="2856">
        <v>142916</v>
      </c>
      <c r="O176" s="2854">
        <v>3473943.78</v>
      </c>
      <c r="P176" s="2857">
        <v>3473943.78</v>
      </c>
      <c r="Q176" s="2858">
        <v>1389577.5120000001</v>
      </c>
      <c r="R176" s="2858">
        <v>0</v>
      </c>
      <c r="S176" s="2858">
        <v>0</v>
      </c>
      <c r="T176" s="2858">
        <v>0</v>
      </c>
      <c r="U176" s="2859">
        <v>195273</v>
      </c>
      <c r="V176" s="2858">
        <v>4679267.28</v>
      </c>
      <c r="W176" s="2859">
        <v>4679267.28</v>
      </c>
      <c r="X176" s="2696">
        <v>1871706.9120000005</v>
      </c>
      <c r="Y176" s="2855">
        <v>0</v>
      </c>
      <c r="Z176" s="2855">
        <v>0</v>
      </c>
      <c r="AA176" s="2855">
        <v>0</v>
      </c>
      <c r="AB176" s="2860">
        <v>183155</v>
      </c>
      <c r="AC176" s="2854">
        <v>4611937.04</v>
      </c>
      <c r="AD176" s="2854">
        <v>4611937.04</v>
      </c>
      <c r="AE176" s="2854">
        <v>1844774.8160000003</v>
      </c>
      <c r="AF176" s="2854">
        <v>0</v>
      </c>
      <c r="AG176" s="2854">
        <v>0</v>
      </c>
      <c r="AH176" s="2858">
        <v>0</v>
      </c>
      <c r="AI176" s="2860">
        <v>208492</v>
      </c>
      <c r="AJ176" s="2854">
        <v>5061727.04</v>
      </c>
      <c r="AK176" s="2854">
        <v>5061727.04</v>
      </c>
      <c r="AL176" s="2861">
        <v>2024690.8160000001</v>
      </c>
      <c r="AM176" s="2862">
        <v>0</v>
      </c>
      <c r="AN176" s="2862">
        <v>0</v>
      </c>
      <c r="AO176" s="2855">
        <v>0</v>
      </c>
      <c r="AP176" s="2860">
        <v>176445</v>
      </c>
      <c r="AQ176" s="2854">
        <v>4188560</v>
      </c>
      <c r="AR176" s="2854">
        <v>4188560</v>
      </c>
      <c r="AS176" s="2854">
        <v>1675424</v>
      </c>
      <c r="AT176" s="2854">
        <v>0</v>
      </c>
      <c r="AU176" s="2854">
        <v>0</v>
      </c>
      <c r="AV176" s="2858">
        <v>0</v>
      </c>
      <c r="AW176" s="2860">
        <v>275073</v>
      </c>
      <c r="AX176" s="2854">
        <v>6550609.6800000006</v>
      </c>
      <c r="AY176" s="2854">
        <v>6550609.6800000006</v>
      </c>
      <c r="AZ176" s="2861">
        <v>2620243.872</v>
      </c>
      <c r="BA176" s="2862">
        <v>0</v>
      </c>
      <c r="BB176" s="2862">
        <v>0</v>
      </c>
      <c r="BC176" s="2855">
        <v>0</v>
      </c>
      <c r="BD176" s="2860">
        <v>202439</v>
      </c>
      <c r="BE176" s="2854">
        <v>4562082.7200000007</v>
      </c>
      <c r="BF176" s="2854">
        <v>4562082.7200000007</v>
      </c>
      <c r="BG176" s="2854">
        <v>1824833.0879999998</v>
      </c>
      <c r="BH176" s="2854">
        <v>0</v>
      </c>
      <c r="BI176" s="2854">
        <v>0</v>
      </c>
      <c r="BJ176" s="2858">
        <v>0</v>
      </c>
      <c r="BK176" s="2860">
        <v>165284</v>
      </c>
      <c r="BL176" s="2854">
        <v>3742485.8400000003</v>
      </c>
      <c r="BM176" s="2854">
        <v>3742485.8400000003</v>
      </c>
      <c r="BN176" s="2854">
        <v>1496994.3359999999</v>
      </c>
      <c r="BO176" s="2854">
        <v>0</v>
      </c>
      <c r="BP176" s="2854">
        <v>0</v>
      </c>
      <c r="BQ176" s="2858">
        <v>0</v>
      </c>
      <c r="BR176" s="2860">
        <v>204352</v>
      </c>
      <c r="BS176" s="2854">
        <v>4689512.5199999996</v>
      </c>
      <c r="BT176" s="2854">
        <v>4689512.5199999996</v>
      </c>
      <c r="BU176" s="2854">
        <v>1875805.0080000001</v>
      </c>
      <c r="BV176" s="2854">
        <v>0</v>
      </c>
      <c r="BW176" s="2854">
        <v>0</v>
      </c>
      <c r="BX176" s="2858">
        <v>0</v>
      </c>
      <c r="BY176" s="2860">
        <v>162923.63</v>
      </c>
      <c r="BZ176" s="2854">
        <v>3535248.9600000004</v>
      </c>
      <c r="CA176" s="2854">
        <v>3535248.9600000004</v>
      </c>
      <c r="CB176" s="2854">
        <v>1414099.584</v>
      </c>
      <c r="CC176" s="2854">
        <v>0</v>
      </c>
      <c r="CD176" s="2854">
        <v>0</v>
      </c>
      <c r="CE176" s="2858">
        <v>0</v>
      </c>
      <c r="CF176" s="2860">
        <v>71191.5</v>
      </c>
      <c r="CG176" s="2854">
        <v>1623294</v>
      </c>
      <c r="CH176" s="2854">
        <v>1623294</v>
      </c>
      <c r="CI176" s="2854">
        <v>649317.60000000009</v>
      </c>
      <c r="CJ176" s="2854">
        <v>0</v>
      </c>
      <c r="CK176" s="2854">
        <v>0</v>
      </c>
      <c r="CL176" s="2858">
        <v>0</v>
      </c>
      <c r="CM176" s="2859">
        <v>2146676.13</v>
      </c>
      <c r="CN176" s="2858">
        <v>50209620.859999999</v>
      </c>
      <c r="CO176" s="2858">
        <v>50209620.859999999</v>
      </c>
      <c r="CP176" s="2858">
        <v>20083848.344000001</v>
      </c>
      <c r="CQ176" s="2858">
        <v>0</v>
      </c>
    </row>
    <row r="177" spans="3:128" s="2845" customFormat="1">
      <c r="G177" s="2911"/>
      <c r="H177" s="2846"/>
      <c r="I177" s="2846"/>
      <c r="N177" s="2912"/>
      <c r="O177" s="2846"/>
      <c r="P177" s="2913"/>
      <c r="V177" s="2193"/>
      <c r="AC177" s="2846">
        <v>4611937.04</v>
      </c>
      <c r="AD177" s="2846"/>
      <c r="AE177" s="2846"/>
      <c r="AF177" s="2846"/>
      <c r="AG177" s="2846"/>
      <c r="AJ177" s="2846">
        <v>5061727.04</v>
      </c>
      <c r="AK177" s="2846"/>
      <c r="AL177" s="2846"/>
      <c r="AM177" s="2846"/>
      <c r="AN177" s="2846"/>
      <c r="AQ177" s="2846"/>
      <c r="AR177" s="2846"/>
      <c r="AS177" s="2846"/>
      <c r="AT177" s="2846"/>
      <c r="AU177" s="2846"/>
      <c r="AX177" s="2846">
        <v>6550609.6799999997</v>
      </c>
      <c r="AY177" s="2846"/>
      <c r="AZ177" s="2846"/>
      <c r="BA177" s="2846"/>
      <c r="BB177" s="2846"/>
      <c r="BE177" s="2846">
        <v>4562082.72</v>
      </c>
      <c r="BF177" s="2846"/>
      <c r="BG177" s="2846"/>
      <c r="BH177" s="2846"/>
      <c r="BI177" s="2846"/>
      <c r="BL177" s="2846"/>
      <c r="BM177" s="2846"/>
      <c r="BN177" s="2846"/>
      <c r="BO177" s="2846"/>
      <c r="BP177" s="2846"/>
      <c r="BS177" s="2846">
        <v>4689512.5199999996</v>
      </c>
      <c r="BT177" s="2846"/>
      <c r="BU177" s="2846"/>
      <c r="BV177" s="2846"/>
      <c r="BW177" s="2846"/>
      <c r="BZ177" s="2846"/>
      <c r="CA177" s="2846"/>
      <c r="CB177" s="2846"/>
      <c r="CC177" s="2846"/>
      <c r="CD177" s="2846"/>
      <c r="CG177" s="2846"/>
      <c r="CH177" s="2846"/>
      <c r="CI177" s="2846"/>
      <c r="CJ177" s="2846"/>
      <c r="CK177" s="2846"/>
      <c r="DX177" s="2846"/>
    </row>
    <row r="178" spans="3:128" s="2845" customFormat="1">
      <c r="G178" s="2911"/>
      <c r="H178" s="2846"/>
      <c r="I178" s="2846"/>
      <c r="N178" s="2912"/>
      <c r="O178" s="2846"/>
      <c r="P178" s="2913"/>
      <c r="V178" s="2193"/>
      <c r="AC178" s="2846">
        <v>0</v>
      </c>
      <c r="AD178" s="2846"/>
      <c r="AE178" s="2846"/>
      <c r="AF178" s="2846"/>
      <c r="AG178" s="2846"/>
      <c r="AJ178" s="2846">
        <v>0</v>
      </c>
      <c r="AK178" s="2846"/>
      <c r="AL178" s="2846"/>
      <c r="AM178" s="2846"/>
      <c r="AN178" s="2846"/>
      <c r="AQ178" s="2846"/>
      <c r="AR178" s="2846"/>
      <c r="AS178" s="2846"/>
      <c r="AT178" s="2846"/>
      <c r="AU178" s="2846"/>
      <c r="AX178" s="2846">
        <v>0</v>
      </c>
      <c r="AY178" s="2846"/>
      <c r="AZ178" s="2846"/>
      <c r="BA178" s="2846"/>
      <c r="BB178" s="2846"/>
      <c r="BE178" s="2846">
        <v>0</v>
      </c>
      <c r="BF178" s="2846"/>
      <c r="BG178" s="2846"/>
      <c r="BH178" s="2846"/>
      <c r="BI178" s="2846"/>
      <c r="BL178" s="2846"/>
      <c r="BM178" s="2846"/>
      <c r="BN178" s="2846"/>
      <c r="BO178" s="2846"/>
      <c r="BP178" s="2846"/>
      <c r="BS178" s="2846">
        <v>0</v>
      </c>
      <c r="BT178" s="2846"/>
      <c r="BU178" s="2846"/>
      <c r="BV178" s="2846"/>
      <c r="BW178" s="2846"/>
      <c r="BZ178" s="2846"/>
      <c r="CA178" s="2846"/>
      <c r="CB178" s="2846"/>
      <c r="CC178" s="2846"/>
      <c r="CD178" s="2846"/>
      <c r="CG178" s="2846"/>
      <c r="CH178" s="2846"/>
      <c r="CI178" s="2846"/>
      <c r="CJ178" s="2846"/>
      <c r="CK178" s="2846"/>
      <c r="DX178" s="2846"/>
    </row>
    <row r="179" spans="3:128" ht="12.75" customHeight="1">
      <c r="C179" s="2975" t="s">
        <v>605</v>
      </c>
      <c r="D179" s="3013"/>
      <c r="E179" s="2976"/>
      <c r="F179" s="2187"/>
      <c r="G179" s="2979"/>
      <c r="H179" s="3014">
        <v>198223184.78</v>
      </c>
      <c r="I179" s="3016"/>
      <c r="J179" s="3014">
        <v>101048069.22000001</v>
      </c>
      <c r="K179" s="2914"/>
      <c r="L179" s="2914"/>
      <c r="M179" s="2914"/>
      <c r="N179" s="2915"/>
      <c r="O179" s="3014">
        <v>166434584.34999999</v>
      </c>
      <c r="P179" s="3016"/>
      <c r="Q179" s="3014">
        <v>85510294.50999999</v>
      </c>
      <c r="R179" s="2914"/>
      <c r="S179" s="2914"/>
      <c r="T179" s="2914"/>
      <c r="U179" s="3018">
        <v>1219702</v>
      </c>
      <c r="V179" s="3014">
        <v>141183726.31999999</v>
      </c>
      <c r="W179" s="3016"/>
      <c r="X179" s="3014">
        <v>76518602.727567241</v>
      </c>
      <c r="Y179" s="2914"/>
      <c r="Z179" s="2914"/>
      <c r="AA179" s="2914"/>
      <c r="AB179" s="2916"/>
      <c r="AC179" s="3014">
        <v>186430039.47999996</v>
      </c>
      <c r="AD179" s="3016"/>
      <c r="AE179" s="3014">
        <v>97950226.289999992</v>
      </c>
      <c r="AF179" s="2917"/>
      <c r="AG179" s="2917"/>
      <c r="AH179" s="2914"/>
      <c r="AI179" s="2979">
        <v>1502159</v>
      </c>
      <c r="AJ179" s="3014">
        <v>204664908.40000001</v>
      </c>
      <c r="AK179" s="3016"/>
      <c r="AL179" s="3014">
        <v>111400621.01999998</v>
      </c>
      <c r="AM179" s="2917"/>
      <c r="AN179" s="2917"/>
      <c r="AO179" s="2914"/>
      <c r="AP179" s="2916"/>
      <c r="AQ179" s="3014">
        <v>122240258.08000003</v>
      </c>
      <c r="AR179" s="3016"/>
      <c r="AS179" s="3014">
        <v>67870641.75</v>
      </c>
      <c r="AT179" s="2917"/>
      <c r="AU179" s="2917"/>
      <c r="AV179" s="2914"/>
      <c r="AW179" s="2916"/>
      <c r="AX179" s="3014">
        <v>167198244.50000003</v>
      </c>
      <c r="AY179" s="3016"/>
      <c r="AZ179" s="3014">
        <v>87237638.350000024</v>
      </c>
      <c r="BA179" s="2917"/>
      <c r="BB179" s="2917"/>
      <c r="BC179" s="2914"/>
      <c r="BD179" s="2916"/>
      <c r="BE179" s="3014">
        <v>153138780.74999997</v>
      </c>
      <c r="BF179" s="3016"/>
      <c r="BG179" s="3014">
        <v>85733761.090000004</v>
      </c>
      <c r="BH179" s="2917"/>
      <c r="BI179" s="2917"/>
      <c r="BJ179" s="2914"/>
      <c r="BK179" s="2916"/>
      <c r="BL179" s="3014">
        <v>179527936.47999999</v>
      </c>
      <c r="BM179" s="3016"/>
      <c r="BN179" s="3014">
        <v>102789493.70999998</v>
      </c>
      <c r="BO179" s="2862"/>
      <c r="BP179" s="2862"/>
      <c r="BQ179" s="2916"/>
      <c r="BR179" s="2916"/>
      <c r="BS179" s="3014">
        <v>189238013.12</v>
      </c>
      <c r="BT179" s="3016"/>
      <c r="BU179" s="3014">
        <v>105226534.43999998</v>
      </c>
      <c r="BV179" s="2862"/>
      <c r="BW179" s="2862"/>
      <c r="BX179" s="2916"/>
      <c r="BY179" s="2916"/>
      <c r="BZ179" s="3014">
        <v>216771045.47000003</v>
      </c>
      <c r="CA179" s="3016"/>
      <c r="CB179" s="3014">
        <v>123371915.94</v>
      </c>
      <c r="CC179" s="2862"/>
      <c r="CD179" s="2862"/>
      <c r="CE179" s="2862"/>
      <c r="CF179" s="2916"/>
      <c r="CG179" s="3014">
        <v>141970532.46000001</v>
      </c>
      <c r="CH179" s="3016"/>
      <c r="CI179" s="3014">
        <v>86124788.359999985</v>
      </c>
      <c r="CJ179" s="2862"/>
      <c r="CK179" s="2862"/>
      <c r="CL179" s="2862"/>
      <c r="CM179" s="3014"/>
      <c r="CN179" s="3016">
        <v>2067021254.1899998</v>
      </c>
      <c r="CO179" s="3014">
        <v>1023535886.87</v>
      </c>
      <c r="CP179" s="3014">
        <v>1130782587.4075673</v>
      </c>
      <c r="CQ179" s="2862"/>
    </row>
    <row r="180" spans="3:128">
      <c r="C180" s="2975"/>
      <c r="D180" s="3013"/>
      <c r="E180" s="2976"/>
      <c r="F180" s="2187"/>
      <c r="G180" s="2979"/>
      <c r="H180" s="3015"/>
      <c r="I180" s="3017"/>
      <c r="J180" s="3015"/>
      <c r="K180" s="2914"/>
      <c r="L180" s="2914"/>
      <c r="M180" s="2914"/>
      <c r="N180" s="2915"/>
      <c r="O180" s="3015"/>
      <c r="P180" s="3017"/>
      <c r="Q180" s="3015"/>
      <c r="R180" s="2914"/>
      <c r="S180" s="2914"/>
      <c r="T180" s="2914"/>
      <c r="U180" s="3018"/>
      <c r="V180" s="3015"/>
      <c r="W180" s="3017"/>
      <c r="X180" s="3015"/>
      <c r="Y180" s="2914"/>
      <c r="Z180" s="2914"/>
      <c r="AA180" s="2914"/>
      <c r="AB180" s="2916"/>
      <c r="AC180" s="3015"/>
      <c r="AD180" s="3017"/>
      <c r="AE180" s="3015"/>
      <c r="AF180" s="2917"/>
      <c r="AG180" s="2917"/>
      <c r="AH180" s="2914"/>
      <c r="AI180" s="2979"/>
      <c r="AJ180" s="3015"/>
      <c r="AK180" s="3017"/>
      <c r="AL180" s="3015"/>
      <c r="AM180" s="2917"/>
      <c r="AN180" s="2917"/>
      <c r="AO180" s="2914"/>
      <c r="AP180" s="2916"/>
      <c r="AQ180" s="3015"/>
      <c r="AR180" s="3017"/>
      <c r="AS180" s="3015"/>
      <c r="AT180" s="2917"/>
      <c r="AU180" s="2917"/>
      <c r="AV180" s="2914"/>
      <c r="AW180" s="2916"/>
      <c r="AX180" s="3015"/>
      <c r="AY180" s="3017"/>
      <c r="AZ180" s="3015"/>
      <c r="BA180" s="2917"/>
      <c r="BB180" s="2917"/>
      <c r="BC180" s="2914"/>
      <c r="BD180" s="2916"/>
      <c r="BE180" s="3015"/>
      <c r="BF180" s="3017"/>
      <c r="BG180" s="3015"/>
      <c r="BH180" s="2917"/>
      <c r="BI180" s="2917"/>
      <c r="BJ180" s="2914"/>
      <c r="BK180" s="2916"/>
      <c r="BL180" s="3015"/>
      <c r="BM180" s="3017"/>
      <c r="BN180" s="3015"/>
      <c r="BO180" s="2862"/>
      <c r="BP180" s="2862"/>
      <c r="BQ180" s="2916"/>
      <c r="BR180" s="2916"/>
      <c r="BS180" s="3015"/>
      <c r="BT180" s="3017"/>
      <c r="BU180" s="3015"/>
      <c r="BV180" s="2862"/>
      <c r="BW180" s="2862"/>
      <c r="BX180" s="2916"/>
      <c r="BY180" s="2916"/>
      <c r="BZ180" s="3015"/>
      <c r="CA180" s="3017"/>
      <c r="CB180" s="3015"/>
      <c r="CC180" s="2862"/>
      <c r="CD180" s="2862"/>
      <c r="CE180" s="2862"/>
      <c r="CF180" s="2916"/>
      <c r="CG180" s="3015"/>
      <c r="CH180" s="3017"/>
      <c r="CI180" s="3015"/>
      <c r="CJ180" s="2862"/>
      <c r="CK180" s="2862"/>
      <c r="CL180" s="2862"/>
      <c r="CM180" s="3015"/>
      <c r="CN180" s="3017"/>
      <c r="CO180" s="3015"/>
      <c r="CP180" s="3015"/>
      <c r="CQ180" s="2862"/>
    </row>
    <row r="181" spans="3:128" s="2918" customFormat="1">
      <c r="D181" s="2918" t="s">
        <v>606</v>
      </c>
      <c r="G181" s="2919"/>
      <c r="H181" s="2920">
        <v>198223184.78</v>
      </c>
      <c r="I181" s="2920"/>
      <c r="J181" s="2921">
        <v>101048069.22000001</v>
      </c>
      <c r="K181" s="2921"/>
      <c r="L181" s="2921"/>
      <c r="M181" s="2921"/>
      <c r="N181" s="2922"/>
      <c r="O181" s="2920">
        <v>166434584.34999999</v>
      </c>
      <c r="P181" s="2923"/>
      <c r="Q181" s="2921">
        <v>85510294.50999999</v>
      </c>
      <c r="R181" s="2921"/>
      <c r="S181" s="2921"/>
      <c r="T181" s="2921"/>
      <c r="U181" s="2924"/>
      <c r="V181" s="2925">
        <v>141183726.31999999</v>
      </c>
      <c r="W181" s="2924"/>
      <c r="X181" s="2921">
        <v>76518602.729999989</v>
      </c>
      <c r="Y181" s="2921"/>
      <c r="Z181" s="2921"/>
      <c r="AA181" s="2921"/>
      <c r="AB181" s="2926"/>
      <c r="AC181" s="2920">
        <v>186430039.47999999</v>
      </c>
      <c r="AD181" s="2920"/>
      <c r="AE181" s="2920">
        <v>97950226.289999992</v>
      </c>
      <c r="AF181" s="2920"/>
      <c r="AG181" s="2920"/>
      <c r="AH181" s="2921"/>
      <c r="AI181" s="2926"/>
      <c r="AJ181" s="2920">
        <v>204664908.09</v>
      </c>
      <c r="AK181" s="2920"/>
      <c r="AL181" s="2920">
        <v>111400621.02</v>
      </c>
      <c r="AM181" s="2920"/>
      <c r="AN181" s="2920"/>
      <c r="AO181" s="2921"/>
      <c r="AP181" s="2926"/>
      <c r="AQ181" s="2920">
        <v>122240258.08000001</v>
      </c>
      <c r="AR181" s="2920"/>
      <c r="AS181" s="2920">
        <v>67870641.75</v>
      </c>
      <c r="AT181" s="2920"/>
      <c r="AU181" s="2920"/>
      <c r="AV181" s="2921"/>
      <c r="AW181" s="2926"/>
      <c r="AX181" s="2920">
        <v>167198244.5</v>
      </c>
      <c r="AY181" s="2920"/>
      <c r="AZ181" s="2920">
        <v>87237638.350000009</v>
      </c>
      <c r="BA181" s="2920"/>
      <c r="BB181" s="2920"/>
      <c r="BC181" s="2921"/>
      <c r="BD181" s="2926"/>
      <c r="BE181" s="2920">
        <v>153138780.75</v>
      </c>
      <c r="BF181" s="2920"/>
      <c r="BG181" s="2920">
        <v>85733761.090000004</v>
      </c>
      <c r="BH181" s="2920"/>
      <c r="BI181" s="2920"/>
      <c r="BJ181" s="2921"/>
      <c r="BK181" s="2926"/>
      <c r="BL181" s="2920">
        <v>179527936.47999999</v>
      </c>
      <c r="BM181" s="2920"/>
      <c r="BN181" s="2920">
        <v>102789493.70999999</v>
      </c>
      <c r="BO181" s="2920"/>
      <c r="BP181" s="2920"/>
      <c r="BR181" s="2926"/>
      <c r="BS181" s="2920">
        <v>189238013.12</v>
      </c>
      <c r="BT181" s="2920"/>
      <c r="BU181" s="2920">
        <v>105226534.44</v>
      </c>
      <c r="BV181" s="2920"/>
      <c r="BW181" s="2920"/>
      <c r="BY181" s="2926"/>
      <c r="BZ181" s="2920">
        <v>216771045.46999997</v>
      </c>
      <c r="CA181" s="2920"/>
      <c r="CB181" s="2920">
        <v>123371915.94000001</v>
      </c>
      <c r="CC181" s="2920"/>
      <c r="CD181" s="2920"/>
      <c r="CF181" s="2926"/>
      <c r="CG181" s="2920">
        <v>141970532.46000001</v>
      </c>
      <c r="CH181" s="2920"/>
      <c r="CI181" s="2920">
        <v>86124788.359999999</v>
      </c>
      <c r="CJ181" s="2920"/>
      <c r="CK181" s="2920"/>
      <c r="CM181" s="2924"/>
      <c r="CN181" s="2920">
        <v>2067021253.8800001</v>
      </c>
      <c r="CO181" s="2920"/>
      <c r="CP181" s="2920">
        <v>1130782587.4100001</v>
      </c>
      <c r="DX181" s="2920"/>
    </row>
    <row r="182" spans="3:128" s="2918" customFormat="1">
      <c r="G182" s="2919"/>
      <c r="H182" s="2921">
        <v>0</v>
      </c>
      <c r="I182" s="2920"/>
      <c r="J182" s="2921">
        <v>0</v>
      </c>
      <c r="K182" s="2921"/>
      <c r="L182" s="2921"/>
      <c r="M182" s="2921"/>
      <c r="N182" s="2922"/>
      <c r="O182" s="2921">
        <v>0</v>
      </c>
      <c r="P182" s="2923"/>
      <c r="Q182" s="2921">
        <v>0</v>
      </c>
      <c r="R182" s="2921"/>
      <c r="S182" s="2921"/>
      <c r="T182" s="2921"/>
      <c r="U182" s="2924"/>
      <c r="V182" s="2921">
        <v>0</v>
      </c>
      <c r="W182" s="2924"/>
      <c r="X182" s="2921">
        <v>2.4327486753463745E-3</v>
      </c>
      <c r="Y182" s="2921"/>
      <c r="Z182" s="2921"/>
      <c r="AA182" s="2921"/>
      <c r="AB182" s="2926"/>
      <c r="AC182" s="2921">
        <v>0</v>
      </c>
      <c r="AD182" s="2920"/>
      <c r="AE182" s="2921">
        <v>0</v>
      </c>
      <c r="AF182" s="2920"/>
      <c r="AG182" s="2920"/>
      <c r="AH182" s="2921"/>
      <c r="AI182" s="2926"/>
      <c r="AJ182" s="2921">
        <v>-0.31000000238418579</v>
      </c>
      <c r="AK182" s="2920"/>
      <c r="AL182" s="2921">
        <v>0</v>
      </c>
      <c r="AM182" s="2920"/>
      <c r="AN182" s="2920"/>
      <c r="AO182" s="2921"/>
      <c r="AP182" s="2926"/>
      <c r="AQ182" s="2921">
        <v>0</v>
      </c>
      <c r="AR182" s="2920"/>
      <c r="AS182" s="2921">
        <v>0</v>
      </c>
      <c r="AT182" s="2920"/>
      <c r="AU182" s="2920"/>
      <c r="AV182" s="2921"/>
      <c r="AW182" s="2926"/>
      <c r="AX182" s="2921">
        <v>0</v>
      </c>
      <c r="AY182" s="2920"/>
      <c r="AZ182" s="2921">
        <v>0</v>
      </c>
      <c r="BA182" s="2920"/>
      <c r="BB182" s="2920"/>
      <c r="BC182" s="2921"/>
      <c r="BD182" s="2926"/>
      <c r="BE182" s="2921">
        <v>0</v>
      </c>
      <c r="BF182" s="2920"/>
      <c r="BG182" s="2921">
        <v>0</v>
      </c>
      <c r="BH182" s="2920"/>
      <c r="BI182" s="2920"/>
      <c r="BJ182" s="2921"/>
      <c r="BK182" s="2926"/>
      <c r="BL182" s="2921">
        <v>0</v>
      </c>
      <c r="BM182" s="2920"/>
      <c r="BN182" s="2921">
        <v>0</v>
      </c>
      <c r="BO182" s="2920"/>
      <c r="BP182" s="2920"/>
      <c r="BR182" s="2926"/>
      <c r="BS182" s="2921">
        <v>0</v>
      </c>
      <c r="BT182" s="2920"/>
      <c r="BU182" s="2921">
        <v>0</v>
      </c>
      <c r="BV182" s="2920"/>
      <c r="BW182" s="2920"/>
      <c r="BY182" s="2926"/>
      <c r="BZ182" s="2921">
        <v>0</v>
      </c>
      <c r="CA182" s="2920"/>
      <c r="CB182" s="2921">
        <v>0</v>
      </c>
      <c r="CC182" s="2920"/>
      <c r="CD182" s="2920"/>
      <c r="CF182" s="2926"/>
      <c r="CG182" s="2921">
        <v>0</v>
      </c>
      <c r="CH182" s="2920"/>
      <c r="CI182" s="2921">
        <v>0</v>
      </c>
      <c r="CJ182" s="2920"/>
      <c r="CK182" s="2920"/>
      <c r="CM182" s="2924"/>
      <c r="CN182" s="2921">
        <v>-0.30999970436096191</v>
      </c>
      <c r="CO182" s="2920"/>
      <c r="CP182" s="2921">
        <v>2.4328231811523438E-3</v>
      </c>
      <c r="DX182" s="2920"/>
    </row>
    <row r="183" spans="3:128">
      <c r="J183" s="2927"/>
      <c r="K183" s="2927"/>
      <c r="L183" s="2927"/>
      <c r="M183" s="2927"/>
      <c r="Q183" s="2927"/>
      <c r="R183" s="2927"/>
      <c r="S183" s="2927"/>
      <c r="T183" s="2927"/>
      <c r="X183" s="2927"/>
      <c r="Y183" s="2927"/>
      <c r="Z183" s="2927"/>
      <c r="AA183" s="2927"/>
      <c r="AE183" s="2928"/>
      <c r="AF183" s="2928"/>
      <c r="AG183" s="2928"/>
      <c r="AH183" s="2927"/>
      <c r="AL183" s="2928"/>
      <c r="AM183" s="2928"/>
      <c r="AN183" s="2928"/>
      <c r="AO183" s="2927"/>
      <c r="AS183" s="2928"/>
      <c r="AT183" s="2928"/>
      <c r="AU183" s="2928"/>
      <c r="AV183" s="2927"/>
      <c r="AZ183" s="2928"/>
      <c r="BA183" s="2928"/>
      <c r="BB183" s="2928"/>
      <c r="BC183" s="2927"/>
      <c r="BG183" s="2928"/>
      <c r="BH183" s="2928"/>
      <c r="BI183" s="2928"/>
      <c r="BJ183" s="2927"/>
      <c r="BN183" s="2928"/>
      <c r="BO183" s="2928"/>
      <c r="BP183" s="2928"/>
      <c r="BU183" s="2928"/>
      <c r="BV183" s="2928"/>
      <c r="BW183" s="2928"/>
      <c r="CB183" s="2928"/>
      <c r="CC183" s="2928"/>
      <c r="CD183" s="2928"/>
      <c r="CI183" s="2928"/>
      <c r="CJ183" s="2928"/>
      <c r="CK183" s="2928"/>
    </row>
    <row r="184" spans="3:128" s="2845" customFormat="1">
      <c r="G184" s="2911">
        <v>0</v>
      </c>
      <c r="H184" s="2846">
        <v>0</v>
      </c>
      <c r="I184" s="2846">
        <v>0</v>
      </c>
      <c r="J184" s="2929"/>
      <c r="K184" s="2929"/>
      <c r="L184" s="2929"/>
      <c r="M184" s="2929"/>
      <c r="N184" s="2912">
        <v>0</v>
      </c>
      <c r="O184" s="2846">
        <v>0</v>
      </c>
      <c r="P184" s="2913">
        <v>0</v>
      </c>
      <c r="Q184" s="2929"/>
      <c r="R184" s="2929"/>
      <c r="S184" s="2929"/>
      <c r="T184" s="2929"/>
      <c r="U184" s="2845">
        <v>0</v>
      </c>
      <c r="V184" s="2845">
        <v>0</v>
      </c>
      <c r="W184" s="2845">
        <v>0</v>
      </c>
      <c r="X184" s="2929"/>
      <c r="Y184" s="2929"/>
      <c r="Z184" s="2929"/>
      <c r="AA184" s="2929"/>
      <c r="AB184" s="2845">
        <v>0</v>
      </c>
      <c r="AC184" s="2846">
        <v>0</v>
      </c>
      <c r="AD184" s="2846">
        <v>0</v>
      </c>
      <c r="AE184" s="2930"/>
      <c r="AF184" s="2930"/>
      <c r="AG184" s="2930"/>
      <c r="AH184" s="2929"/>
      <c r="AI184" s="2845">
        <v>0</v>
      </c>
      <c r="AJ184" s="2846">
        <v>0</v>
      </c>
      <c r="AK184" s="2846">
        <v>0</v>
      </c>
      <c r="AL184" s="2930"/>
      <c r="AM184" s="2930"/>
      <c r="AN184" s="2930"/>
      <c r="AO184" s="2929"/>
      <c r="AP184" s="2845">
        <v>0</v>
      </c>
      <c r="AQ184" s="2846">
        <v>0</v>
      </c>
      <c r="AR184" s="2846">
        <v>0</v>
      </c>
      <c r="AS184" s="2930"/>
      <c r="AT184" s="2930"/>
      <c r="AU184" s="2930"/>
      <c r="AV184" s="2929"/>
      <c r="AW184" s="2845">
        <v>0</v>
      </c>
      <c r="AX184" s="2846">
        <v>0</v>
      </c>
      <c r="AY184" s="2846">
        <v>0</v>
      </c>
      <c r="AZ184" s="2930"/>
      <c r="BA184" s="2930"/>
      <c r="BB184" s="2930"/>
      <c r="BC184" s="2929"/>
      <c r="BD184" s="2845">
        <v>0</v>
      </c>
      <c r="BE184" s="2846">
        <v>0</v>
      </c>
      <c r="BF184" s="2846">
        <v>0</v>
      </c>
      <c r="BG184" s="2930"/>
      <c r="BH184" s="2930"/>
      <c r="BI184" s="2930"/>
      <c r="BJ184" s="2929"/>
      <c r="BK184" s="2845">
        <v>0</v>
      </c>
      <c r="BL184" s="2846">
        <v>0</v>
      </c>
      <c r="BM184" s="2846">
        <v>0</v>
      </c>
      <c r="BN184" s="2930"/>
      <c r="BO184" s="2930"/>
      <c r="BP184" s="2930"/>
      <c r="BR184" s="2845">
        <v>0</v>
      </c>
      <c r="BS184" s="2846">
        <v>0</v>
      </c>
      <c r="BT184" s="2846">
        <v>0</v>
      </c>
      <c r="BU184" s="2930"/>
      <c r="BV184" s="2930"/>
      <c r="BW184" s="2930"/>
      <c r="BY184" s="2845">
        <v>0</v>
      </c>
      <c r="BZ184" s="2846">
        <v>0</v>
      </c>
      <c r="CA184" s="2846">
        <v>0</v>
      </c>
      <c r="CB184" s="2930"/>
      <c r="CC184" s="2930"/>
      <c r="CD184" s="2930"/>
      <c r="CF184" s="2845">
        <v>0</v>
      </c>
      <c r="CG184" s="2846">
        <v>0</v>
      </c>
      <c r="CH184" s="2846">
        <v>0</v>
      </c>
      <c r="CI184" s="2930"/>
      <c r="CJ184" s="2930"/>
      <c r="CK184" s="2930"/>
      <c r="DX184" s="2846"/>
    </row>
    <row r="185" spans="3:128">
      <c r="J185" s="2845"/>
      <c r="K185" s="2845"/>
      <c r="L185" s="2845"/>
    </row>
    <row r="186" spans="3:128">
      <c r="J186" s="2193"/>
      <c r="K186" s="2193"/>
      <c r="L186" s="2193"/>
    </row>
  </sheetData>
  <mergeCells count="622">
    <mergeCell ref="CH179:CH180"/>
    <mergeCell ref="CI179:CI180"/>
    <mergeCell ref="CM179:CM180"/>
    <mergeCell ref="CN179:CN180"/>
    <mergeCell ref="CO179:CO180"/>
    <mergeCell ref="CP179:CP180"/>
    <mergeCell ref="BT179:BT180"/>
    <mergeCell ref="BU179:BU180"/>
    <mergeCell ref="BZ179:BZ180"/>
    <mergeCell ref="CA179:CA180"/>
    <mergeCell ref="CB179:CB180"/>
    <mergeCell ref="CG179:CG180"/>
    <mergeCell ref="BF179:BF180"/>
    <mergeCell ref="BG179:BG180"/>
    <mergeCell ref="BL179:BL180"/>
    <mergeCell ref="BM179:BM180"/>
    <mergeCell ref="BN179:BN180"/>
    <mergeCell ref="BS179:BS180"/>
    <mergeCell ref="AR179:AR180"/>
    <mergeCell ref="AS179:AS180"/>
    <mergeCell ref="AX179:AX180"/>
    <mergeCell ref="AY179:AY180"/>
    <mergeCell ref="AZ179:AZ180"/>
    <mergeCell ref="BE179:BE180"/>
    <mergeCell ref="AE179:AE180"/>
    <mergeCell ref="AI179:AI180"/>
    <mergeCell ref="AJ179:AJ180"/>
    <mergeCell ref="AK179:AK180"/>
    <mergeCell ref="AL179:AL180"/>
    <mergeCell ref="AQ179:AQ180"/>
    <mergeCell ref="U179:U180"/>
    <mergeCell ref="V179:V180"/>
    <mergeCell ref="W179:W180"/>
    <mergeCell ref="X179:X180"/>
    <mergeCell ref="AC179:AC180"/>
    <mergeCell ref="AD179:AD180"/>
    <mergeCell ref="CP161:CP162"/>
    <mergeCell ref="CQ161:CQ162"/>
    <mergeCell ref="C179:E180"/>
    <mergeCell ref="G179:G180"/>
    <mergeCell ref="H179:H180"/>
    <mergeCell ref="I179:I180"/>
    <mergeCell ref="J179:J180"/>
    <mergeCell ref="O179:O180"/>
    <mergeCell ref="P179:P180"/>
    <mergeCell ref="Q179:Q180"/>
    <mergeCell ref="CJ161:CJ162"/>
    <mergeCell ref="CK161:CK162"/>
    <mergeCell ref="CL161:CL162"/>
    <mergeCell ref="CM161:CM162"/>
    <mergeCell ref="CN161:CN162"/>
    <mergeCell ref="CO161:CO162"/>
    <mergeCell ref="CD161:CD162"/>
    <mergeCell ref="CE161:CE162"/>
    <mergeCell ref="CF161:CF162"/>
    <mergeCell ref="CG161:CG162"/>
    <mergeCell ref="CH161:CH162"/>
    <mergeCell ref="CI161:CI162"/>
    <mergeCell ref="BX161:BX162"/>
    <mergeCell ref="BY161:BY162"/>
    <mergeCell ref="BZ161:BZ162"/>
    <mergeCell ref="CA161:CA162"/>
    <mergeCell ref="CB161:CB162"/>
    <mergeCell ref="CC161:CC162"/>
    <mergeCell ref="BR161:BR162"/>
    <mergeCell ref="BS161:BS162"/>
    <mergeCell ref="BT161:BT162"/>
    <mergeCell ref="BU161:BU162"/>
    <mergeCell ref="BV161:BV162"/>
    <mergeCell ref="BW161:BW162"/>
    <mergeCell ref="BL161:BL162"/>
    <mergeCell ref="BM161:BM162"/>
    <mergeCell ref="BN161:BN162"/>
    <mergeCell ref="BO161:BO162"/>
    <mergeCell ref="BP161:BP162"/>
    <mergeCell ref="BQ161:BQ162"/>
    <mergeCell ref="BF161:BF162"/>
    <mergeCell ref="BG161:BG162"/>
    <mergeCell ref="BH161:BH162"/>
    <mergeCell ref="BI161:BI162"/>
    <mergeCell ref="BJ161:BJ162"/>
    <mergeCell ref="BK161:BK162"/>
    <mergeCell ref="AZ161:AZ162"/>
    <mergeCell ref="BA161:BA162"/>
    <mergeCell ref="BB161:BB162"/>
    <mergeCell ref="BC161:BC162"/>
    <mergeCell ref="BD161:BD162"/>
    <mergeCell ref="BE161:BE162"/>
    <mergeCell ref="AT161:AT162"/>
    <mergeCell ref="AU161:AU162"/>
    <mergeCell ref="AV161:AV162"/>
    <mergeCell ref="AW161:AW162"/>
    <mergeCell ref="AX161:AX162"/>
    <mergeCell ref="AY161:AY162"/>
    <mergeCell ref="AN161:AN162"/>
    <mergeCell ref="AO161:AO162"/>
    <mergeCell ref="AP161:AP162"/>
    <mergeCell ref="AQ161:AQ162"/>
    <mergeCell ref="AR161:AR162"/>
    <mergeCell ref="AS161:AS162"/>
    <mergeCell ref="AH161:AH162"/>
    <mergeCell ref="AI161:AI162"/>
    <mergeCell ref="AJ161:AJ162"/>
    <mergeCell ref="AK161:AK162"/>
    <mergeCell ref="AL161:AL162"/>
    <mergeCell ref="AM161:AM162"/>
    <mergeCell ref="AB161:AB162"/>
    <mergeCell ref="AC161:AC162"/>
    <mergeCell ref="AD161:AD162"/>
    <mergeCell ref="AE161:AE162"/>
    <mergeCell ref="AF161:AF162"/>
    <mergeCell ref="AG161:AG162"/>
    <mergeCell ref="V161:V162"/>
    <mergeCell ref="W161:W162"/>
    <mergeCell ref="X161:X162"/>
    <mergeCell ref="Y161:Y162"/>
    <mergeCell ref="Z161:Z162"/>
    <mergeCell ref="AA161:AA162"/>
    <mergeCell ref="P161:P162"/>
    <mergeCell ref="Q161:Q162"/>
    <mergeCell ref="R161:R162"/>
    <mergeCell ref="S161:S162"/>
    <mergeCell ref="T161:T162"/>
    <mergeCell ref="U161:U162"/>
    <mergeCell ref="J161:J162"/>
    <mergeCell ref="K161:K162"/>
    <mergeCell ref="L161:L162"/>
    <mergeCell ref="M161:M162"/>
    <mergeCell ref="N161:N162"/>
    <mergeCell ref="O161:O162"/>
    <mergeCell ref="CP152:CP153"/>
    <mergeCell ref="CQ152:CQ153"/>
    <mergeCell ref="CM160:CP160"/>
    <mergeCell ref="C161:C162"/>
    <mergeCell ref="D161:D162"/>
    <mergeCell ref="E161:E162"/>
    <mergeCell ref="F161:F162"/>
    <mergeCell ref="G161:G162"/>
    <mergeCell ref="H161:H162"/>
    <mergeCell ref="I161:I162"/>
    <mergeCell ref="CJ152:CJ153"/>
    <mergeCell ref="CK152:CK153"/>
    <mergeCell ref="CL152:CL153"/>
    <mergeCell ref="CM152:CM153"/>
    <mergeCell ref="CN152:CN153"/>
    <mergeCell ref="CO152:CO153"/>
    <mergeCell ref="CD152:CD153"/>
    <mergeCell ref="CE152:CE153"/>
    <mergeCell ref="CF152:CF153"/>
    <mergeCell ref="CG152:CG153"/>
    <mergeCell ref="CH152:CH153"/>
    <mergeCell ref="CI152:CI153"/>
    <mergeCell ref="BX152:BX153"/>
    <mergeCell ref="BY152:BY153"/>
    <mergeCell ref="BZ152:BZ153"/>
    <mergeCell ref="CA152:CA153"/>
    <mergeCell ref="CB152:CB153"/>
    <mergeCell ref="CC152:CC153"/>
    <mergeCell ref="BR152:BR153"/>
    <mergeCell ref="BS152:BS153"/>
    <mergeCell ref="BT152:BT153"/>
    <mergeCell ref="BU152:BU153"/>
    <mergeCell ref="BV152:BV153"/>
    <mergeCell ref="BW152:BW153"/>
    <mergeCell ref="BL152:BL153"/>
    <mergeCell ref="BM152:BM153"/>
    <mergeCell ref="BN152:BN153"/>
    <mergeCell ref="BO152:BO153"/>
    <mergeCell ref="BP152:BP153"/>
    <mergeCell ref="BQ152:BQ153"/>
    <mergeCell ref="BF152:BF153"/>
    <mergeCell ref="BG152:BG153"/>
    <mergeCell ref="BH152:BH153"/>
    <mergeCell ref="BI152:BI153"/>
    <mergeCell ref="BJ152:BJ153"/>
    <mergeCell ref="BK152:BK153"/>
    <mergeCell ref="AZ152:AZ153"/>
    <mergeCell ref="BA152:BA153"/>
    <mergeCell ref="BB152:BB153"/>
    <mergeCell ref="BC152:BC153"/>
    <mergeCell ref="BD152:BD153"/>
    <mergeCell ref="BE152:BE153"/>
    <mergeCell ref="AT152:AT153"/>
    <mergeCell ref="AU152:AU153"/>
    <mergeCell ref="AV152:AV153"/>
    <mergeCell ref="AW152:AW153"/>
    <mergeCell ref="AX152:AX153"/>
    <mergeCell ref="AY152:AY153"/>
    <mergeCell ref="AN152:AN153"/>
    <mergeCell ref="AO152:AO153"/>
    <mergeCell ref="AP152:AP153"/>
    <mergeCell ref="AQ152:AQ153"/>
    <mergeCell ref="AR152:AR153"/>
    <mergeCell ref="AS152:AS153"/>
    <mergeCell ref="AH152:AH153"/>
    <mergeCell ref="AI152:AI153"/>
    <mergeCell ref="AJ152:AJ153"/>
    <mergeCell ref="AK152:AK153"/>
    <mergeCell ref="AL152:AL153"/>
    <mergeCell ref="AM152:AM153"/>
    <mergeCell ref="AB152:AB153"/>
    <mergeCell ref="AC152:AC153"/>
    <mergeCell ref="AD152:AD153"/>
    <mergeCell ref="AE152:AE153"/>
    <mergeCell ref="AF152:AF153"/>
    <mergeCell ref="AG152:AG153"/>
    <mergeCell ref="V152:V153"/>
    <mergeCell ref="W152:W153"/>
    <mergeCell ref="X152:X153"/>
    <mergeCell ref="Y152:Y153"/>
    <mergeCell ref="Z152:Z153"/>
    <mergeCell ref="AA152:AA153"/>
    <mergeCell ref="P152:P153"/>
    <mergeCell ref="Q152:Q153"/>
    <mergeCell ref="R152:R153"/>
    <mergeCell ref="S152:S153"/>
    <mergeCell ref="T152:T153"/>
    <mergeCell ref="U152:U153"/>
    <mergeCell ref="J152:J153"/>
    <mergeCell ref="K152:K153"/>
    <mergeCell ref="L152:L153"/>
    <mergeCell ref="M152:M153"/>
    <mergeCell ref="N152:N153"/>
    <mergeCell ref="O152:O153"/>
    <mergeCell ref="CP142:CP143"/>
    <mergeCell ref="CQ142:CQ143"/>
    <mergeCell ref="CM151:CP151"/>
    <mergeCell ref="C152:C153"/>
    <mergeCell ref="D152:D153"/>
    <mergeCell ref="E152:E153"/>
    <mergeCell ref="F152:F153"/>
    <mergeCell ref="G152:G153"/>
    <mergeCell ref="H152:H153"/>
    <mergeCell ref="I152:I153"/>
    <mergeCell ref="CJ142:CJ143"/>
    <mergeCell ref="CK142:CK143"/>
    <mergeCell ref="CL142:CL143"/>
    <mergeCell ref="CM142:CM143"/>
    <mergeCell ref="CN142:CN143"/>
    <mergeCell ref="CO142:CO143"/>
    <mergeCell ref="CD142:CD143"/>
    <mergeCell ref="CE142:CE143"/>
    <mergeCell ref="CF142:CF143"/>
    <mergeCell ref="CG142:CG143"/>
    <mergeCell ref="CH142:CH143"/>
    <mergeCell ref="CI142:CI143"/>
    <mergeCell ref="BX142:BX143"/>
    <mergeCell ref="BY142:BY143"/>
    <mergeCell ref="BZ142:BZ143"/>
    <mergeCell ref="CA142:CA143"/>
    <mergeCell ref="CB142:CB143"/>
    <mergeCell ref="CC142:CC143"/>
    <mergeCell ref="BR142:BR143"/>
    <mergeCell ref="BS142:BS143"/>
    <mergeCell ref="BT142:BT143"/>
    <mergeCell ref="BU142:BU143"/>
    <mergeCell ref="BV142:BV143"/>
    <mergeCell ref="BW142:BW143"/>
    <mergeCell ref="BL142:BL143"/>
    <mergeCell ref="BM142:BM143"/>
    <mergeCell ref="BN142:BN143"/>
    <mergeCell ref="BO142:BO143"/>
    <mergeCell ref="BP142:BP143"/>
    <mergeCell ref="BQ142:BQ143"/>
    <mergeCell ref="BF142:BF143"/>
    <mergeCell ref="BG142:BG143"/>
    <mergeCell ref="BH142:BH143"/>
    <mergeCell ref="BI142:BI143"/>
    <mergeCell ref="BJ142:BJ143"/>
    <mergeCell ref="BK142:BK143"/>
    <mergeCell ref="AZ142:AZ143"/>
    <mergeCell ref="BA142:BA143"/>
    <mergeCell ref="BB142:BB143"/>
    <mergeCell ref="BC142:BC143"/>
    <mergeCell ref="BD142:BD143"/>
    <mergeCell ref="BE142:BE143"/>
    <mergeCell ref="AT142:AT143"/>
    <mergeCell ref="AU142:AU143"/>
    <mergeCell ref="AV142:AV143"/>
    <mergeCell ref="AW142:AW143"/>
    <mergeCell ref="AX142:AX143"/>
    <mergeCell ref="AY142:AY143"/>
    <mergeCell ref="AN142:AN143"/>
    <mergeCell ref="AO142:AO143"/>
    <mergeCell ref="AP142:AP143"/>
    <mergeCell ref="AQ142:AQ143"/>
    <mergeCell ref="AR142:AR143"/>
    <mergeCell ref="AS142:AS143"/>
    <mergeCell ref="AH142:AH143"/>
    <mergeCell ref="AI142:AI143"/>
    <mergeCell ref="AJ142:AJ143"/>
    <mergeCell ref="AK142:AK143"/>
    <mergeCell ref="AL142:AL143"/>
    <mergeCell ref="AM142:AM143"/>
    <mergeCell ref="AB142:AB143"/>
    <mergeCell ref="AC142:AC143"/>
    <mergeCell ref="AD142:AD143"/>
    <mergeCell ref="AE142:AE143"/>
    <mergeCell ref="AF142:AF143"/>
    <mergeCell ref="AG142:AG143"/>
    <mergeCell ref="V142:V143"/>
    <mergeCell ref="W142:W143"/>
    <mergeCell ref="X142:X143"/>
    <mergeCell ref="Y142:Y143"/>
    <mergeCell ref="Z142:Z143"/>
    <mergeCell ref="AA142:AA143"/>
    <mergeCell ref="P142:P143"/>
    <mergeCell ref="Q142:Q143"/>
    <mergeCell ref="R142:R143"/>
    <mergeCell ref="S142:S143"/>
    <mergeCell ref="T142:T143"/>
    <mergeCell ref="U142:U143"/>
    <mergeCell ref="J142:J143"/>
    <mergeCell ref="K142:K143"/>
    <mergeCell ref="L142:L143"/>
    <mergeCell ref="M142:M143"/>
    <mergeCell ref="N142:N143"/>
    <mergeCell ref="O142:O143"/>
    <mergeCell ref="CP58:CP59"/>
    <mergeCell ref="CQ58:CQ59"/>
    <mergeCell ref="CM141:CP141"/>
    <mergeCell ref="C142:C143"/>
    <mergeCell ref="D142:D143"/>
    <mergeCell ref="E142:E143"/>
    <mergeCell ref="F142:F143"/>
    <mergeCell ref="G142:G143"/>
    <mergeCell ref="H142:H143"/>
    <mergeCell ref="I142:I143"/>
    <mergeCell ref="CJ58:CJ59"/>
    <mergeCell ref="CK58:CK59"/>
    <mergeCell ref="CL58:CL59"/>
    <mergeCell ref="CM58:CM59"/>
    <mergeCell ref="CN58:CN59"/>
    <mergeCell ref="CO58:CO59"/>
    <mergeCell ref="CD58:CD59"/>
    <mergeCell ref="CE58:CE59"/>
    <mergeCell ref="CF58:CF59"/>
    <mergeCell ref="CG58:CG59"/>
    <mergeCell ref="CH58:CH59"/>
    <mergeCell ref="CI58:CI59"/>
    <mergeCell ref="BX58:BX59"/>
    <mergeCell ref="BY58:BY59"/>
    <mergeCell ref="BZ58:BZ59"/>
    <mergeCell ref="CA58:CA59"/>
    <mergeCell ref="CB58:CB59"/>
    <mergeCell ref="CC58:CC59"/>
    <mergeCell ref="BR58:BR59"/>
    <mergeCell ref="BS58:BS59"/>
    <mergeCell ref="BT58:BT59"/>
    <mergeCell ref="BU58:BU59"/>
    <mergeCell ref="BV58:BV59"/>
    <mergeCell ref="BW58:BW59"/>
    <mergeCell ref="BL58:BL59"/>
    <mergeCell ref="BM58:BM59"/>
    <mergeCell ref="BN58:BN59"/>
    <mergeCell ref="BO58:BO59"/>
    <mergeCell ref="BP58:BP59"/>
    <mergeCell ref="BQ58:BQ59"/>
    <mergeCell ref="BF58:BF59"/>
    <mergeCell ref="BG58:BG59"/>
    <mergeCell ref="BH58:BH59"/>
    <mergeCell ref="BI58:BI59"/>
    <mergeCell ref="BJ58:BJ59"/>
    <mergeCell ref="BK58:BK59"/>
    <mergeCell ref="AZ58:AZ59"/>
    <mergeCell ref="BA58:BA59"/>
    <mergeCell ref="BB58:BB59"/>
    <mergeCell ref="BC58:BC59"/>
    <mergeCell ref="BD58:BD59"/>
    <mergeCell ref="BE58:BE59"/>
    <mergeCell ref="AT58:AT59"/>
    <mergeCell ref="AU58:AU59"/>
    <mergeCell ref="AV58:AV59"/>
    <mergeCell ref="AW58:AW59"/>
    <mergeCell ref="AX58:AX59"/>
    <mergeCell ref="AY58:AY59"/>
    <mergeCell ref="AN58:AN59"/>
    <mergeCell ref="AO58:AO59"/>
    <mergeCell ref="AP58:AP59"/>
    <mergeCell ref="AQ58:AQ59"/>
    <mergeCell ref="AR58:AR59"/>
    <mergeCell ref="AS58:AS59"/>
    <mergeCell ref="AH58:AH59"/>
    <mergeCell ref="AI58:AI59"/>
    <mergeCell ref="AJ58:AJ59"/>
    <mergeCell ref="AK58:AK59"/>
    <mergeCell ref="AL58:AL59"/>
    <mergeCell ref="AM58:AM59"/>
    <mergeCell ref="AB58:AB59"/>
    <mergeCell ref="AC58:AC59"/>
    <mergeCell ref="AD58:AD59"/>
    <mergeCell ref="AE58:AE59"/>
    <mergeCell ref="AF58:AF59"/>
    <mergeCell ref="AG58:AG59"/>
    <mergeCell ref="V58:V59"/>
    <mergeCell ref="W58:W59"/>
    <mergeCell ref="X58:X59"/>
    <mergeCell ref="Y58:Y59"/>
    <mergeCell ref="Z58:Z59"/>
    <mergeCell ref="AA58:AA59"/>
    <mergeCell ref="P58:P59"/>
    <mergeCell ref="Q58:Q59"/>
    <mergeCell ref="R58:R59"/>
    <mergeCell ref="S58:S59"/>
    <mergeCell ref="T58:T59"/>
    <mergeCell ref="U58:U59"/>
    <mergeCell ref="J58:J59"/>
    <mergeCell ref="K58:K59"/>
    <mergeCell ref="L58:L59"/>
    <mergeCell ref="M58:M59"/>
    <mergeCell ref="N58:N59"/>
    <mergeCell ref="O58:O59"/>
    <mergeCell ref="CP44:CP45"/>
    <mergeCell ref="CQ44:CQ45"/>
    <mergeCell ref="CM57:CP57"/>
    <mergeCell ref="C58:C59"/>
    <mergeCell ref="D58:D59"/>
    <mergeCell ref="E58:E59"/>
    <mergeCell ref="F58:F59"/>
    <mergeCell ref="G58:G59"/>
    <mergeCell ref="H58:H59"/>
    <mergeCell ref="I58:I59"/>
    <mergeCell ref="CJ44:CJ45"/>
    <mergeCell ref="CK44:CK45"/>
    <mergeCell ref="CL44:CL45"/>
    <mergeCell ref="CM44:CM45"/>
    <mergeCell ref="CN44:CN45"/>
    <mergeCell ref="CO44:CO45"/>
    <mergeCell ref="CD44:CD45"/>
    <mergeCell ref="CE44:CE45"/>
    <mergeCell ref="CF44:CF45"/>
    <mergeCell ref="CG44:CG45"/>
    <mergeCell ref="CH44:CH45"/>
    <mergeCell ref="CI44:CI45"/>
    <mergeCell ref="BX44:BX45"/>
    <mergeCell ref="BY44:BY45"/>
    <mergeCell ref="BZ44:BZ45"/>
    <mergeCell ref="CA44:CA45"/>
    <mergeCell ref="CB44:CB45"/>
    <mergeCell ref="CC44:CC45"/>
    <mergeCell ref="BR44:BR45"/>
    <mergeCell ref="BS44:BS45"/>
    <mergeCell ref="BT44:BT45"/>
    <mergeCell ref="BU44:BU45"/>
    <mergeCell ref="BV44:BV45"/>
    <mergeCell ref="BW44:BW45"/>
    <mergeCell ref="BL44:BL45"/>
    <mergeCell ref="BM44:BM45"/>
    <mergeCell ref="BN44:BN45"/>
    <mergeCell ref="BO44:BO45"/>
    <mergeCell ref="BP44:BP45"/>
    <mergeCell ref="BQ44:BQ45"/>
    <mergeCell ref="BF44:BF45"/>
    <mergeCell ref="BG44:BG45"/>
    <mergeCell ref="BH44:BH45"/>
    <mergeCell ref="BI44:BI45"/>
    <mergeCell ref="BJ44:BJ45"/>
    <mergeCell ref="BK44:BK45"/>
    <mergeCell ref="AZ44:AZ45"/>
    <mergeCell ref="BA44:BA45"/>
    <mergeCell ref="BB44:BB45"/>
    <mergeCell ref="BC44:BC45"/>
    <mergeCell ref="BD44:BD45"/>
    <mergeCell ref="BE44:BE45"/>
    <mergeCell ref="AT44:AT45"/>
    <mergeCell ref="AU44:AU45"/>
    <mergeCell ref="AV44:AV45"/>
    <mergeCell ref="AW44:AW45"/>
    <mergeCell ref="AX44:AX45"/>
    <mergeCell ref="AY44:AY45"/>
    <mergeCell ref="AN44:AN45"/>
    <mergeCell ref="AO44:AO45"/>
    <mergeCell ref="AP44:AP45"/>
    <mergeCell ref="AQ44:AQ45"/>
    <mergeCell ref="AR44:AR45"/>
    <mergeCell ref="AS44:AS45"/>
    <mergeCell ref="AH44:AH45"/>
    <mergeCell ref="AI44:AI45"/>
    <mergeCell ref="AJ44:AJ45"/>
    <mergeCell ref="AK44:AK45"/>
    <mergeCell ref="AL44:AL45"/>
    <mergeCell ref="AM44:AM45"/>
    <mergeCell ref="AB44:AB45"/>
    <mergeCell ref="AC44:AC45"/>
    <mergeCell ref="AD44:AD45"/>
    <mergeCell ref="AE44:AE45"/>
    <mergeCell ref="AF44:AF45"/>
    <mergeCell ref="AG44:AG45"/>
    <mergeCell ref="V44:V45"/>
    <mergeCell ref="W44:W45"/>
    <mergeCell ref="X44:X45"/>
    <mergeCell ref="Y44:Y45"/>
    <mergeCell ref="Z44:Z45"/>
    <mergeCell ref="AA44:AA45"/>
    <mergeCell ref="P44:P45"/>
    <mergeCell ref="Q44:Q45"/>
    <mergeCell ref="R44:R45"/>
    <mergeCell ref="S44:S45"/>
    <mergeCell ref="T44:T45"/>
    <mergeCell ref="U44:U45"/>
    <mergeCell ref="J44:J45"/>
    <mergeCell ref="K44:K45"/>
    <mergeCell ref="L44:L45"/>
    <mergeCell ref="M44:M45"/>
    <mergeCell ref="N44:N45"/>
    <mergeCell ref="O44:O45"/>
    <mergeCell ref="DT11:DV11"/>
    <mergeCell ref="DZ11:EB11"/>
    <mergeCell ref="CM43:CP43"/>
    <mergeCell ref="C44:C45"/>
    <mergeCell ref="D44:D45"/>
    <mergeCell ref="E44:E45"/>
    <mergeCell ref="F44:F45"/>
    <mergeCell ref="G44:G45"/>
    <mergeCell ref="H44:H45"/>
    <mergeCell ref="I44:I45"/>
    <mergeCell ref="CL10:CL11"/>
    <mergeCell ref="CM10:CM11"/>
    <mergeCell ref="CN10:CN11"/>
    <mergeCell ref="CO10:CO11"/>
    <mergeCell ref="CP10:CP11"/>
    <mergeCell ref="CQ10:CQ11"/>
    <mergeCell ref="CF10:CF11"/>
    <mergeCell ref="CG10:CG11"/>
    <mergeCell ref="CH10:CH11"/>
    <mergeCell ref="CI10:CI11"/>
    <mergeCell ref="CJ10:CJ11"/>
    <mergeCell ref="CK10:CK11"/>
    <mergeCell ref="BZ10:BZ11"/>
    <mergeCell ref="CA10:CA11"/>
    <mergeCell ref="CB10:CB11"/>
    <mergeCell ref="CC10:CC11"/>
    <mergeCell ref="CD10:CD11"/>
    <mergeCell ref="CE10:CE11"/>
    <mergeCell ref="BT10:BT11"/>
    <mergeCell ref="BU10:BU11"/>
    <mergeCell ref="BV10:BV11"/>
    <mergeCell ref="BW10:BW11"/>
    <mergeCell ref="BX10:BX11"/>
    <mergeCell ref="BY10:BY11"/>
    <mergeCell ref="BN10:BN11"/>
    <mergeCell ref="BO10:BO11"/>
    <mergeCell ref="BP10:BP11"/>
    <mergeCell ref="BQ10:BQ11"/>
    <mergeCell ref="BR10:BR11"/>
    <mergeCell ref="BS10:BS11"/>
    <mergeCell ref="BH10:BH11"/>
    <mergeCell ref="BI10:BI11"/>
    <mergeCell ref="BJ10:BJ11"/>
    <mergeCell ref="BK10:BK11"/>
    <mergeCell ref="BL10:BL11"/>
    <mergeCell ref="BM10:BM11"/>
    <mergeCell ref="BB10:BB11"/>
    <mergeCell ref="BC10:BC11"/>
    <mergeCell ref="BD10:BD11"/>
    <mergeCell ref="BE10:BE11"/>
    <mergeCell ref="BF10:BF11"/>
    <mergeCell ref="BG10:BG11"/>
    <mergeCell ref="AV10:AV11"/>
    <mergeCell ref="AW10:AW11"/>
    <mergeCell ref="AX10:AX11"/>
    <mergeCell ref="AY10:AY11"/>
    <mergeCell ref="AZ10:AZ11"/>
    <mergeCell ref="BA10:BA11"/>
    <mergeCell ref="AP10:AP11"/>
    <mergeCell ref="AQ10:AQ11"/>
    <mergeCell ref="AR10:AR11"/>
    <mergeCell ref="AS10:AS11"/>
    <mergeCell ref="AT10:AT11"/>
    <mergeCell ref="AU10:AU11"/>
    <mergeCell ref="AJ10:AJ11"/>
    <mergeCell ref="AK10:AK11"/>
    <mergeCell ref="AL10:AL11"/>
    <mergeCell ref="AM10:AM11"/>
    <mergeCell ref="AN10:AN11"/>
    <mergeCell ref="AO10:AO11"/>
    <mergeCell ref="AD10:AD11"/>
    <mergeCell ref="AE10:AE11"/>
    <mergeCell ref="AF10:AF11"/>
    <mergeCell ref="AG10:AG11"/>
    <mergeCell ref="AH10:AH11"/>
    <mergeCell ref="AI10:AI11"/>
    <mergeCell ref="X10:X11"/>
    <mergeCell ref="Y10:Y11"/>
    <mergeCell ref="Z10:Z11"/>
    <mergeCell ref="AA10:AA11"/>
    <mergeCell ref="AB10:AB11"/>
    <mergeCell ref="AC10:AC11"/>
    <mergeCell ref="T10:T11"/>
    <mergeCell ref="U10:U11"/>
    <mergeCell ref="V10:V11"/>
    <mergeCell ref="W10:W11"/>
    <mergeCell ref="L10:L11"/>
    <mergeCell ref="M10:M11"/>
    <mergeCell ref="N10:N11"/>
    <mergeCell ref="O10:O11"/>
    <mergeCell ref="P10:P11"/>
    <mergeCell ref="Q10:Q11"/>
    <mergeCell ref="CM9:CP9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AW9:BC9"/>
    <mergeCell ref="BD9:BJ9"/>
    <mergeCell ref="BK9:BQ9"/>
    <mergeCell ref="BR9:BX9"/>
    <mergeCell ref="BY9:CE9"/>
    <mergeCell ref="CF9:CL9"/>
    <mergeCell ref="G9:M9"/>
    <mergeCell ref="N9:T9"/>
    <mergeCell ref="U9:AA9"/>
    <mergeCell ref="AB9:AH9"/>
    <mergeCell ref="AI9:AO9"/>
    <mergeCell ref="AP9:AV9"/>
    <mergeCell ref="R10:R11"/>
    <mergeCell ref="S10:S11"/>
  </mergeCells>
  <conditionalFormatting sqref="C138:C139 C46:C51 C60:C136">
    <cfRule type="duplicateValues" dxfId="98" priority="14"/>
  </conditionalFormatting>
  <conditionalFormatting sqref="M12:M37">
    <cfRule type="colorScale" priority="13">
      <colorScale>
        <cfvo type="min"/>
        <cfvo type="percent" val="30"/>
        <cfvo type="max"/>
        <color rgb="FFFF0000"/>
        <color rgb="FFFFEB84"/>
        <color rgb="FF00B050"/>
      </colorScale>
    </cfRule>
  </conditionalFormatting>
  <conditionalFormatting sqref="T12:T37">
    <cfRule type="colorScale" priority="12">
      <colorScale>
        <cfvo type="min"/>
        <cfvo type="percent" val="30"/>
        <cfvo type="max"/>
        <color rgb="FFFF0000"/>
        <color rgb="FFFFEB84"/>
        <color rgb="FF00B050"/>
      </colorScale>
    </cfRule>
  </conditionalFormatting>
  <conditionalFormatting sqref="AA12:AA37">
    <cfRule type="colorScale" priority="11">
      <colorScale>
        <cfvo type="min"/>
        <cfvo type="percent" val="30"/>
        <cfvo type="max"/>
        <color rgb="FFFF0000"/>
        <color rgb="FFFFEB84"/>
        <color rgb="FF00B050"/>
      </colorScale>
    </cfRule>
  </conditionalFormatting>
  <conditionalFormatting sqref="AH12:AH37">
    <cfRule type="colorScale" priority="10">
      <colorScale>
        <cfvo type="min"/>
        <cfvo type="percent" val="30"/>
        <cfvo type="max"/>
        <color rgb="FFFF0000"/>
        <color rgb="FFFFEB84"/>
        <color rgb="FF00B050"/>
      </colorScale>
    </cfRule>
  </conditionalFormatting>
  <conditionalFormatting sqref="AO12:AO37">
    <cfRule type="colorScale" priority="9">
      <colorScale>
        <cfvo type="min"/>
        <cfvo type="percent" val="30"/>
        <cfvo type="max"/>
        <color rgb="FFFF0000"/>
        <color rgb="FFFFEB84"/>
        <color rgb="FF00B050"/>
      </colorScale>
    </cfRule>
  </conditionalFormatting>
  <conditionalFormatting sqref="AV12:AV37">
    <cfRule type="colorScale" priority="8">
      <colorScale>
        <cfvo type="min"/>
        <cfvo type="percent" val="30"/>
        <cfvo type="max"/>
        <color rgb="FFFF0000"/>
        <color rgb="FFFFEB84"/>
        <color rgb="FF00B050"/>
      </colorScale>
    </cfRule>
  </conditionalFormatting>
  <conditionalFormatting sqref="BC12:BC37">
    <cfRule type="colorScale" priority="7">
      <colorScale>
        <cfvo type="min"/>
        <cfvo type="percent" val="30"/>
        <cfvo type="max"/>
        <color rgb="FFFF0000"/>
        <color rgb="FFFFEB84"/>
        <color rgb="FF00B050"/>
      </colorScale>
    </cfRule>
  </conditionalFormatting>
  <conditionalFormatting sqref="BJ12:BJ37">
    <cfRule type="colorScale" priority="6">
      <colorScale>
        <cfvo type="min"/>
        <cfvo type="percent" val="30"/>
        <cfvo type="max"/>
        <color rgb="FFFF0000"/>
        <color rgb="FFFFEB84"/>
        <color rgb="FF00B050"/>
      </colorScale>
    </cfRule>
  </conditionalFormatting>
  <conditionalFormatting sqref="BQ12:BQ37">
    <cfRule type="colorScale" priority="5">
      <colorScale>
        <cfvo type="min"/>
        <cfvo type="percent" val="30"/>
        <cfvo type="max"/>
        <color rgb="FFFF0000"/>
        <color rgb="FFFFEB84"/>
        <color rgb="FF00B050"/>
      </colorScale>
    </cfRule>
  </conditionalFormatting>
  <conditionalFormatting sqref="BX12:BX37">
    <cfRule type="colorScale" priority="4">
      <colorScale>
        <cfvo type="min"/>
        <cfvo type="percent" val="30"/>
        <cfvo type="max"/>
        <color rgb="FFFF0000"/>
        <color rgb="FFFFEB84"/>
        <color rgb="FF00B050"/>
      </colorScale>
    </cfRule>
  </conditionalFormatting>
  <conditionalFormatting sqref="CE12:CE37">
    <cfRule type="colorScale" priority="3">
      <colorScale>
        <cfvo type="min"/>
        <cfvo type="percent" val="30"/>
        <cfvo type="max"/>
        <color rgb="FFFF0000"/>
        <color rgb="FFFFEB84"/>
        <color rgb="FF00B050"/>
      </colorScale>
    </cfRule>
  </conditionalFormatting>
  <pageMargins left="0.31496062992125984" right="0.31496062992125984" top="0.31496062992125984" bottom="0.47244094488188981" header="0" footer="0"/>
  <pageSetup scale="49" fitToHeight="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11552-8F96-433F-AA19-B5291042059D}">
  <sheetPr>
    <pageSetUpPr fitToPage="1"/>
  </sheetPr>
  <dimension ref="A1:GW79"/>
  <sheetViews>
    <sheetView showGridLines="0" zoomScale="80" zoomScaleNormal="80" workbookViewId="0"/>
  </sheetViews>
  <sheetFormatPr baseColWidth="10" defaultColWidth="10.1640625" defaultRowHeight="13"/>
  <cols>
    <col min="1" max="1" width="27.1640625" style="2709" customWidth="1"/>
    <col min="2" max="2" width="16.5" style="2709" customWidth="1"/>
    <col min="3" max="3" width="16.5" style="2709" hidden="1" customWidth="1"/>
    <col min="4" max="4" width="16.5" style="2709" customWidth="1"/>
    <col min="5" max="5" width="16.5" style="2709" hidden="1" customWidth="1"/>
    <col min="6" max="6" width="16.5" style="2709" customWidth="1"/>
    <col min="7" max="7" width="16.5" style="2709" hidden="1" customWidth="1"/>
    <col min="8" max="8" width="15.5" style="2709" bestFit="1" customWidth="1"/>
    <col min="9" max="9" width="17.1640625" style="2709" customWidth="1"/>
    <col min="10" max="10" width="13.5" style="2709" customWidth="1"/>
    <col min="11" max="11" width="15.1640625" style="2709" bestFit="1" customWidth="1"/>
    <col min="12" max="12" width="13.5" style="2709" customWidth="1"/>
    <col min="13" max="16384" width="10.1640625" style="2709"/>
  </cols>
  <sheetData>
    <row r="1" spans="1:21" s="78" customFormat="1" ht="15" customHeight="1">
      <c r="A1" s="2697" t="s">
        <v>191</v>
      </c>
      <c r="B1" s="89"/>
      <c r="C1" s="137"/>
      <c r="D1" s="137"/>
      <c r="E1" s="137"/>
      <c r="F1" s="137"/>
      <c r="G1" s="137"/>
      <c r="H1" s="137"/>
      <c r="I1" s="137"/>
      <c r="S1" s="129"/>
    </row>
    <row r="2" spans="1:21" s="78" customFormat="1" ht="14" customHeight="1">
      <c r="A2" s="2698" t="s">
        <v>1</v>
      </c>
      <c r="B2" s="179"/>
      <c r="C2" s="137"/>
      <c r="D2" s="137"/>
      <c r="E2" s="137"/>
      <c r="F2" s="137"/>
      <c r="G2" s="137"/>
      <c r="H2" s="137"/>
      <c r="I2" s="137"/>
    </row>
    <row r="3" spans="1:21" s="78" customFormat="1" ht="14" customHeight="1">
      <c r="A3" s="70"/>
      <c r="B3" s="70"/>
      <c r="C3" s="137"/>
      <c r="D3" s="137"/>
      <c r="E3" s="137"/>
      <c r="F3" s="137"/>
      <c r="G3" s="137"/>
      <c r="H3" s="137"/>
      <c r="I3" s="137"/>
    </row>
    <row r="4" spans="1:21" s="78" customFormat="1" ht="20.25" customHeight="1">
      <c r="A4" s="70"/>
      <c r="B4" s="137"/>
      <c r="C4" s="137"/>
      <c r="D4" s="137"/>
      <c r="E4" s="137"/>
      <c r="F4" s="137"/>
      <c r="G4" s="137"/>
      <c r="H4" s="137"/>
      <c r="I4" s="137"/>
    </row>
    <row r="5" spans="1:21" s="8" customFormat="1" ht="20.25" customHeight="1">
      <c r="A5" s="2731" t="s">
        <v>607</v>
      </c>
      <c r="C5" s="82"/>
      <c r="D5" s="74"/>
      <c r="E5" s="82"/>
      <c r="F5" s="74" t="s">
        <v>608</v>
      </c>
      <c r="G5" s="82"/>
      <c r="H5" s="185"/>
      <c r="I5" s="185"/>
    </row>
    <row r="6" spans="1:21" s="64" customFormat="1" ht="2.25" customHeight="1">
      <c r="A6" s="63"/>
      <c r="B6" s="63"/>
      <c r="C6" s="63"/>
      <c r="D6" s="63"/>
      <c r="E6" s="63"/>
      <c r="F6" s="63"/>
      <c r="G6" s="63"/>
      <c r="H6" s="63"/>
      <c r="I6" s="63"/>
    </row>
    <row r="7" spans="1:21" s="64" customFormat="1" ht="1" customHeight="1">
      <c r="A7" s="66"/>
      <c r="B7" s="66"/>
      <c r="C7" s="66"/>
      <c r="D7" s="66"/>
      <c r="E7" s="66"/>
      <c r="F7" s="66"/>
      <c r="G7" s="66"/>
      <c r="H7" s="66"/>
      <c r="I7" s="66"/>
    </row>
    <row r="8" spans="1:21" s="64" customFormat="1" ht="2.25" customHeight="1">
      <c r="A8" s="68"/>
      <c r="B8" s="68"/>
      <c r="C8" s="68"/>
      <c r="D8" s="68"/>
      <c r="E8" s="68"/>
      <c r="F8" s="68"/>
      <c r="G8" s="68"/>
      <c r="H8" s="68"/>
      <c r="I8" s="68"/>
    </row>
    <row r="9" spans="1:21" s="64" customFormat="1" ht="25" customHeight="1">
      <c r="A9" s="71"/>
      <c r="B9" s="71"/>
      <c r="C9" s="71"/>
      <c r="D9" s="71"/>
      <c r="E9" s="71"/>
      <c r="F9" s="71"/>
      <c r="G9" s="71"/>
      <c r="H9" s="71"/>
      <c r="I9" s="71"/>
    </row>
    <row r="10" spans="1:21" s="2701" customFormat="1" ht="45">
      <c r="A10" s="2699" t="s">
        <v>79</v>
      </c>
      <c r="B10" s="2700" t="s">
        <v>609</v>
      </c>
      <c r="C10" s="2700" t="s">
        <v>610</v>
      </c>
      <c r="D10" s="2700" t="s">
        <v>611</v>
      </c>
      <c r="E10" s="2700" t="s">
        <v>612</v>
      </c>
      <c r="F10" s="2700" t="s">
        <v>613</v>
      </c>
      <c r="G10" s="2700" t="s">
        <v>614</v>
      </c>
      <c r="H10" s="2700" t="s">
        <v>615</v>
      </c>
      <c r="I10" s="2700" t="s">
        <v>616</v>
      </c>
    </row>
    <row r="11" spans="1:21" s="2705" customFormat="1" ht="20.25" customHeight="1">
      <c r="A11" s="2702"/>
      <c r="B11" s="2703"/>
      <c r="C11" s="2704"/>
      <c r="D11" s="2704"/>
      <c r="E11" s="2704"/>
      <c r="F11" s="2704"/>
      <c r="G11" s="2704"/>
      <c r="H11" s="2703"/>
      <c r="I11" s="2703"/>
    </row>
    <row r="12" spans="1:21" s="213" customFormat="1" ht="25" customHeight="1">
      <c r="A12" s="207" t="s">
        <v>617</v>
      </c>
      <c r="B12" s="208">
        <v>53022.672413793109</v>
      </c>
      <c r="C12" s="208">
        <v>26511.336206896554</v>
      </c>
      <c r="D12" s="208">
        <v>471567.1551724138</v>
      </c>
      <c r="E12" s="208">
        <v>39297.262931034486</v>
      </c>
      <c r="F12" s="208">
        <v>558663.44827586203</v>
      </c>
      <c r="G12" s="208">
        <v>46555.287356321838</v>
      </c>
      <c r="H12" s="208">
        <v>1083253.2758620689</v>
      </c>
      <c r="I12" s="208">
        <v>41663.587533156497</v>
      </c>
      <c r="J12" s="2706"/>
      <c r="K12" s="2706"/>
      <c r="L12" s="2706"/>
      <c r="M12" s="2706"/>
      <c r="N12" s="2706"/>
      <c r="O12" s="2706"/>
      <c r="P12" s="2706"/>
      <c r="Q12" s="2707"/>
    </row>
    <row r="13" spans="1:21" ht="30" customHeight="1">
      <c r="A13" s="2708"/>
      <c r="B13" s="220"/>
      <c r="C13" s="220"/>
      <c r="D13" s="220"/>
      <c r="E13" s="220"/>
      <c r="F13" s="220"/>
      <c r="G13" s="220"/>
      <c r="H13" s="220"/>
      <c r="I13" s="220"/>
    </row>
    <row r="14" spans="1:21">
      <c r="A14" s="2710" t="s">
        <v>117</v>
      </c>
      <c r="B14" s="223"/>
      <c r="C14" s="223"/>
      <c r="D14" s="223"/>
      <c r="E14" s="223"/>
      <c r="F14" s="223"/>
      <c r="G14" s="223"/>
      <c r="H14" s="223"/>
      <c r="I14" s="223"/>
      <c r="S14" s="2711"/>
      <c r="T14" s="2712"/>
      <c r="U14" s="2713"/>
    </row>
    <row r="15" spans="1:21" s="232" customFormat="1" hidden="1">
      <c r="A15" s="2714" t="s">
        <v>618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709"/>
      <c r="K15" s="2709"/>
      <c r="L15" s="2709"/>
      <c r="M15" s="2709"/>
      <c r="N15" s="2709"/>
      <c r="O15" s="2709"/>
      <c r="P15" s="2709"/>
      <c r="Q15" s="2709"/>
    </row>
    <row r="16" spans="1:21" s="232" customFormat="1" hidden="1">
      <c r="A16" s="2715" t="s">
        <v>619</v>
      </c>
      <c r="B16" s="234">
        <v>0</v>
      </c>
      <c r="C16" s="234">
        <v>0</v>
      </c>
      <c r="D16" s="234">
        <v>0</v>
      </c>
      <c r="E16" s="234">
        <v>0</v>
      </c>
      <c r="F16" s="234">
        <v>0</v>
      </c>
      <c r="G16" s="234">
        <v>0</v>
      </c>
      <c r="H16" s="234">
        <v>0</v>
      </c>
      <c r="I16" s="234">
        <v>0</v>
      </c>
      <c r="J16" s="2709"/>
      <c r="K16" s="2709"/>
      <c r="L16" s="2709"/>
      <c r="M16" s="2709"/>
      <c r="N16" s="2709"/>
      <c r="O16" s="2709"/>
      <c r="P16" s="2709"/>
      <c r="Q16" s="2709"/>
    </row>
    <row r="17" spans="1:205" s="232" customFormat="1" hidden="1">
      <c r="A17" s="2715" t="s">
        <v>233</v>
      </c>
      <c r="B17" s="234">
        <v>0</v>
      </c>
      <c r="C17" s="234">
        <v>0</v>
      </c>
      <c r="D17" s="234">
        <v>0</v>
      </c>
      <c r="E17" s="234">
        <v>0</v>
      </c>
      <c r="F17" s="234">
        <v>0</v>
      </c>
      <c r="G17" s="234">
        <v>0</v>
      </c>
      <c r="H17" s="234">
        <v>0</v>
      </c>
      <c r="I17" s="234">
        <v>0</v>
      </c>
      <c r="J17" s="2709"/>
      <c r="K17" s="2709"/>
      <c r="L17" s="2709"/>
      <c r="M17" s="2709"/>
      <c r="N17" s="2709"/>
      <c r="O17" s="2709"/>
      <c r="P17" s="2709"/>
      <c r="Q17" s="2709"/>
      <c r="R17" s="237"/>
      <c r="Y17" s="237"/>
      <c r="AF17" s="237"/>
      <c r="AG17" s="237"/>
      <c r="AI17" s="237"/>
      <c r="AP17" s="237"/>
      <c r="AW17" s="237"/>
      <c r="AX17" s="237"/>
      <c r="AZ17" s="237"/>
      <c r="BG17" s="237"/>
      <c r="BN17" s="237"/>
      <c r="BO17" s="237"/>
      <c r="BQ17" s="237"/>
      <c r="BX17" s="237"/>
      <c r="CE17" s="237"/>
      <c r="CF17" s="237"/>
      <c r="CH17" s="237"/>
      <c r="CO17" s="237"/>
      <c r="CV17" s="237"/>
      <c r="CW17" s="237"/>
      <c r="CY17" s="237"/>
      <c r="DF17" s="237"/>
      <c r="DM17" s="237"/>
      <c r="DN17" s="237"/>
      <c r="DP17" s="237"/>
      <c r="DW17" s="237"/>
      <c r="ED17" s="237"/>
      <c r="EE17" s="237"/>
      <c r="EG17" s="237"/>
      <c r="EN17" s="237"/>
      <c r="EU17" s="237"/>
      <c r="EV17" s="237"/>
      <c r="EX17" s="237"/>
      <c r="FE17" s="237"/>
      <c r="FL17" s="237"/>
      <c r="FM17" s="237"/>
      <c r="FO17" s="237"/>
      <c r="FV17" s="237"/>
      <c r="GC17" s="237"/>
      <c r="GD17" s="237"/>
      <c r="GF17" s="237"/>
      <c r="GM17" s="237"/>
      <c r="GT17" s="237"/>
      <c r="GU17" s="237"/>
      <c r="GW17" s="237"/>
    </row>
    <row r="18" spans="1:205" s="232" customFormat="1" hidden="1">
      <c r="A18" s="2715" t="s">
        <v>620</v>
      </c>
      <c r="B18" s="234">
        <v>0</v>
      </c>
      <c r="C18" s="234">
        <v>0</v>
      </c>
      <c r="D18" s="234">
        <v>0</v>
      </c>
      <c r="E18" s="234">
        <v>0</v>
      </c>
      <c r="F18" s="234">
        <v>0</v>
      </c>
      <c r="G18" s="234">
        <v>0</v>
      </c>
      <c r="H18" s="234">
        <v>0</v>
      </c>
      <c r="I18" s="234">
        <v>0</v>
      </c>
      <c r="J18" s="2709"/>
      <c r="K18" s="2709"/>
      <c r="L18" s="2709"/>
      <c r="M18" s="2709"/>
      <c r="N18" s="2709"/>
      <c r="O18" s="2709"/>
      <c r="P18" s="2709"/>
      <c r="Q18" s="2709"/>
      <c r="R18" s="237"/>
      <c r="Y18" s="237"/>
      <c r="AF18" s="237"/>
      <c r="AG18" s="237"/>
      <c r="AI18" s="237"/>
      <c r="AP18" s="237"/>
      <c r="AW18" s="237"/>
      <c r="AX18" s="237"/>
      <c r="AZ18" s="237"/>
      <c r="BG18" s="237"/>
      <c r="BN18" s="237"/>
      <c r="BO18" s="237"/>
      <c r="BQ18" s="237"/>
      <c r="BX18" s="237"/>
      <c r="CE18" s="237"/>
      <c r="CF18" s="237"/>
      <c r="CH18" s="237"/>
      <c r="CO18" s="237"/>
      <c r="CV18" s="237"/>
      <c r="CW18" s="237"/>
      <c r="CY18" s="237"/>
      <c r="DF18" s="237"/>
      <c r="DM18" s="237"/>
      <c r="DN18" s="237"/>
      <c r="DP18" s="237"/>
      <c r="DW18" s="237"/>
      <c r="ED18" s="237"/>
      <c r="EE18" s="237"/>
      <c r="EG18" s="237"/>
      <c r="EN18" s="237"/>
      <c r="EU18" s="237"/>
      <c r="EV18" s="237"/>
      <c r="EX18" s="237"/>
      <c r="FE18" s="237"/>
      <c r="FL18" s="237"/>
      <c r="FM18" s="237"/>
      <c r="FO18" s="237"/>
      <c r="FV18" s="237"/>
      <c r="GC18" s="237"/>
      <c r="GD18" s="237"/>
      <c r="GF18" s="237"/>
      <c r="GM18" s="237"/>
      <c r="GT18" s="237"/>
      <c r="GU18" s="237"/>
      <c r="GW18" s="237"/>
    </row>
    <row r="19" spans="1:205" s="232" customFormat="1" hidden="1">
      <c r="A19" s="2715" t="s">
        <v>234</v>
      </c>
      <c r="B19" s="234">
        <v>0</v>
      </c>
      <c r="C19" s="234">
        <v>0</v>
      </c>
      <c r="D19" s="234">
        <v>0</v>
      </c>
      <c r="E19" s="234">
        <v>0</v>
      </c>
      <c r="F19" s="234">
        <v>0</v>
      </c>
      <c r="G19" s="234">
        <v>0</v>
      </c>
      <c r="H19" s="234">
        <v>0</v>
      </c>
      <c r="I19" s="234">
        <v>0</v>
      </c>
      <c r="J19" s="2709"/>
      <c r="K19" s="2709"/>
      <c r="L19" s="2709"/>
      <c r="M19" s="2709"/>
      <c r="N19" s="2709"/>
      <c r="O19" s="2709"/>
      <c r="P19" s="2709"/>
      <c r="Q19" s="2709"/>
      <c r="R19" s="237"/>
      <c r="Y19" s="237"/>
      <c r="AF19" s="237"/>
      <c r="AG19" s="237"/>
      <c r="AI19" s="237"/>
      <c r="AP19" s="237"/>
      <c r="AW19" s="237"/>
      <c r="AX19" s="237"/>
      <c r="AZ19" s="237"/>
      <c r="BG19" s="237"/>
      <c r="BN19" s="237"/>
      <c r="BO19" s="237"/>
      <c r="BQ19" s="237"/>
      <c r="BX19" s="237"/>
      <c r="CE19" s="237"/>
      <c r="CF19" s="237"/>
      <c r="CH19" s="237"/>
      <c r="CO19" s="237"/>
      <c r="CV19" s="237"/>
      <c r="CW19" s="237"/>
      <c r="CY19" s="237"/>
      <c r="DF19" s="237"/>
      <c r="DM19" s="237"/>
      <c r="DN19" s="237"/>
      <c r="DP19" s="237"/>
      <c r="DW19" s="237"/>
      <c r="ED19" s="237"/>
      <c r="EE19" s="237"/>
      <c r="EG19" s="237"/>
      <c r="EN19" s="237"/>
      <c r="EU19" s="237"/>
      <c r="EV19" s="237"/>
      <c r="EX19" s="237"/>
      <c r="FE19" s="237"/>
      <c r="FL19" s="237"/>
      <c r="FM19" s="237"/>
      <c r="FO19" s="237"/>
      <c r="FV19" s="237"/>
      <c r="GC19" s="237"/>
      <c r="GD19" s="237"/>
      <c r="GF19" s="237"/>
      <c r="GM19" s="237"/>
      <c r="GT19" s="237"/>
      <c r="GU19" s="237"/>
      <c r="GW19" s="237"/>
    </row>
    <row r="20" spans="1:205" s="232" customFormat="1" hidden="1">
      <c r="A20" s="2715" t="s">
        <v>621</v>
      </c>
      <c r="B20" s="234">
        <v>0</v>
      </c>
      <c r="C20" s="234">
        <v>0</v>
      </c>
      <c r="D20" s="234">
        <v>0</v>
      </c>
      <c r="E20" s="234">
        <v>0</v>
      </c>
      <c r="F20" s="234">
        <v>0</v>
      </c>
      <c r="G20" s="234">
        <v>0</v>
      </c>
      <c r="H20" s="234">
        <v>0</v>
      </c>
      <c r="I20" s="234">
        <v>0</v>
      </c>
      <c r="J20" s="2709"/>
      <c r="K20" s="2709"/>
      <c r="L20" s="2709"/>
      <c r="M20" s="2709"/>
      <c r="N20" s="2709"/>
      <c r="O20" s="2709"/>
      <c r="P20" s="2709"/>
      <c r="Q20" s="2709"/>
      <c r="R20" s="237"/>
      <c r="Y20" s="237"/>
      <c r="AF20" s="237"/>
      <c r="AG20" s="237"/>
      <c r="AI20" s="237"/>
      <c r="AP20" s="237"/>
      <c r="AW20" s="237"/>
      <c r="AX20" s="237"/>
      <c r="AZ20" s="237"/>
      <c r="BG20" s="237"/>
      <c r="BN20" s="237"/>
      <c r="BO20" s="237"/>
      <c r="BQ20" s="237"/>
      <c r="BX20" s="237"/>
      <c r="CE20" s="237"/>
      <c r="CF20" s="237"/>
      <c r="CH20" s="237"/>
      <c r="CO20" s="237"/>
      <c r="CV20" s="237"/>
      <c r="CW20" s="237"/>
      <c r="CY20" s="237"/>
      <c r="DF20" s="237"/>
      <c r="DM20" s="237"/>
      <c r="DN20" s="237"/>
      <c r="DP20" s="237"/>
      <c r="DW20" s="237"/>
      <c r="ED20" s="237"/>
      <c r="EE20" s="237"/>
      <c r="EG20" s="237"/>
      <c r="EN20" s="237"/>
      <c r="EU20" s="237"/>
      <c r="EV20" s="237"/>
      <c r="EX20" s="237"/>
      <c r="FE20" s="237"/>
      <c r="FL20" s="237"/>
      <c r="FM20" s="237"/>
      <c r="FO20" s="237"/>
      <c r="FV20" s="237"/>
      <c r="GC20" s="237"/>
      <c r="GD20" s="237"/>
      <c r="GF20" s="237"/>
      <c r="GM20" s="237"/>
      <c r="GT20" s="237"/>
      <c r="GU20" s="237"/>
      <c r="GW20" s="237"/>
    </row>
    <row r="21" spans="1:205" s="232" customFormat="1" hidden="1">
      <c r="A21" s="2715" t="s">
        <v>622</v>
      </c>
      <c r="B21" s="234">
        <v>0</v>
      </c>
      <c r="C21" s="234">
        <v>0</v>
      </c>
      <c r="D21" s="234">
        <v>0</v>
      </c>
      <c r="E21" s="234">
        <v>0</v>
      </c>
      <c r="F21" s="234">
        <v>0</v>
      </c>
      <c r="G21" s="234">
        <v>0</v>
      </c>
      <c r="H21" s="234">
        <v>0</v>
      </c>
      <c r="I21" s="234">
        <v>0</v>
      </c>
      <c r="J21" s="2709"/>
      <c r="K21" s="2709"/>
      <c r="L21" s="2709"/>
      <c r="M21" s="2709"/>
      <c r="N21" s="2709"/>
      <c r="O21" s="2709"/>
      <c r="P21" s="2709"/>
      <c r="Q21" s="2709"/>
      <c r="R21" s="237"/>
      <c r="Y21" s="237"/>
      <c r="AF21" s="237"/>
      <c r="AG21" s="237"/>
      <c r="AI21" s="237"/>
      <c r="AP21" s="237"/>
      <c r="AW21" s="237"/>
      <c r="AX21" s="237"/>
      <c r="AZ21" s="237"/>
      <c r="BG21" s="237"/>
      <c r="BN21" s="237"/>
      <c r="BO21" s="237"/>
      <c r="BQ21" s="237"/>
      <c r="BX21" s="237"/>
      <c r="CE21" s="237"/>
      <c r="CF21" s="237"/>
      <c r="CH21" s="237"/>
      <c r="CO21" s="237"/>
      <c r="CV21" s="237"/>
      <c r="CW21" s="237"/>
      <c r="CY21" s="237"/>
      <c r="DF21" s="237"/>
      <c r="DM21" s="237"/>
      <c r="DN21" s="237"/>
      <c r="DP21" s="237"/>
      <c r="DW21" s="237"/>
      <c r="ED21" s="237"/>
      <c r="EE21" s="237"/>
      <c r="EG21" s="237"/>
      <c r="EN21" s="237"/>
      <c r="EU21" s="237"/>
      <c r="EV21" s="237"/>
      <c r="EX21" s="237"/>
      <c r="FE21" s="237"/>
      <c r="FL21" s="237"/>
      <c r="FM21" s="237"/>
      <c r="FO21" s="237"/>
      <c r="FV21" s="237"/>
      <c r="GC21" s="237"/>
      <c r="GD21" s="237"/>
      <c r="GF21" s="237"/>
      <c r="GM21" s="237"/>
      <c r="GT21" s="237"/>
      <c r="GU21" s="237"/>
      <c r="GW21" s="237"/>
    </row>
    <row r="22" spans="1:205" s="232" customFormat="1" hidden="1">
      <c r="A22" s="2714" t="s">
        <v>240</v>
      </c>
      <c r="B22" s="228">
        <v>0</v>
      </c>
      <c r="C22" s="228">
        <v>0</v>
      </c>
      <c r="D22" s="228">
        <v>0</v>
      </c>
      <c r="E22" s="228">
        <v>0</v>
      </c>
      <c r="F22" s="228">
        <v>0</v>
      </c>
      <c r="G22" s="228">
        <v>0</v>
      </c>
      <c r="H22" s="228">
        <v>0</v>
      </c>
      <c r="I22" s="228">
        <v>0</v>
      </c>
      <c r="J22" s="2709"/>
      <c r="K22" s="2709"/>
      <c r="L22" s="2709"/>
      <c r="M22" s="2709"/>
      <c r="N22" s="2709"/>
      <c r="O22" s="2709"/>
      <c r="P22" s="2709"/>
      <c r="Q22" s="2709"/>
    </row>
    <row r="23" spans="1:205" s="232" customFormat="1" hidden="1">
      <c r="A23" s="2714" t="s">
        <v>623</v>
      </c>
      <c r="B23" s="228">
        <v>0</v>
      </c>
      <c r="C23" s="228">
        <v>0</v>
      </c>
      <c r="D23" s="228">
        <v>0</v>
      </c>
      <c r="E23" s="228">
        <v>0</v>
      </c>
      <c r="F23" s="228">
        <v>0</v>
      </c>
      <c r="G23" s="228">
        <v>0</v>
      </c>
      <c r="H23" s="228">
        <v>0</v>
      </c>
      <c r="I23" s="228">
        <v>0</v>
      </c>
      <c r="J23" s="2709"/>
      <c r="K23" s="2709"/>
      <c r="L23" s="2709"/>
      <c r="M23" s="2709"/>
      <c r="N23" s="2709"/>
      <c r="O23" s="2709"/>
      <c r="P23" s="2709"/>
      <c r="Q23" s="2709"/>
      <c r="R23" s="237"/>
      <c r="Y23" s="237"/>
      <c r="AF23" s="237"/>
      <c r="AG23" s="237"/>
      <c r="AI23" s="237"/>
      <c r="AP23" s="237"/>
      <c r="AW23" s="237"/>
      <c r="AX23" s="237"/>
      <c r="AZ23" s="237"/>
      <c r="BG23" s="237"/>
      <c r="BN23" s="237"/>
      <c r="BO23" s="237"/>
      <c r="BQ23" s="237"/>
      <c r="BX23" s="237"/>
      <c r="CE23" s="237"/>
      <c r="CF23" s="237"/>
      <c r="CH23" s="237"/>
      <c r="CO23" s="237"/>
      <c r="CV23" s="237"/>
      <c r="CW23" s="237"/>
      <c r="CY23" s="237"/>
      <c r="DF23" s="237"/>
      <c r="DM23" s="237"/>
      <c r="DN23" s="237"/>
      <c r="DP23" s="237"/>
      <c r="DW23" s="237"/>
      <c r="ED23" s="237"/>
      <c r="EE23" s="237"/>
      <c r="EG23" s="237"/>
      <c r="EN23" s="237"/>
      <c r="EU23" s="237"/>
      <c r="EV23" s="237"/>
      <c r="EX23" s="237"/>
      <c r="FE23" s="237"/>
      <c r="FL23" s="237"/>
      <c r="FM23" s="237"/>
      <c r="FO23" s="237"/>
      <c r="FV23" s="237"/>
      <c r="GC23" s="237"/>
      <c r="GD23" s="237"/>
      <c r="GF23" s="237"/>
      <c r="GM23" s="237"/>
      <c r="GT23" s="237"/>
      <c r="GU23" s="237"/>
      <c r="GW23" s="237"/>
    </row>
    <row r="24" spans="1:205" s="232" customFormat="1" hidden="1">
      <c r="A24" s="2714" t="s">
        <v>624</v>
      </c>
      <c r="B24" s="228">
        <v>0</v>
      </c>
      <c r="C24" s="228">
        <v>0</v>
      </c>
      <c r="D24" s="228">
        <v>0</v>
      </c>
      <c r="E24" s="228">
        <v>0</v>
      </c>
      <c r="F24" s="228">
        <v>0</v>
      </c>
      <c r="G24" s="228">
        <v>0</v>
      </c>
      <c r="H24" s="228">
        <v>0</v>
      </c>
      <c r="I24" s="228">
        <v>0</v>
      </c>
      <c r="J24" s="2709"/>
      <c r="K24" s="2709"/>
      <c r="L24" s="2709"/>
      <c r="M24" s="2709"/>
      <c r="N24" s="2709"/>
      <c r="O24" s="2709"/>
      <c r="P24" s="2709"/>
      <c r="Q24" s="2709"/>
      <c r="R24" s="237"/>
      <c r="Y24" s="237"/>
      <c r="AF24" s="237"/>
      <c r="AG24" s="237"/>
      <c r="AI24" s="237"/>
      <c r="AP24" s="237"/>
      <c r="AW24" s="237"/>
      <c r="AX24" s="237"/>
      <c r="AZ24" s="237"/>
      <c r="BG24" s="237"/>
      <c r="BN24" s="237"/>
      <c r="BO24" s="237"/>
      <c r="BQ24" s="237"/>
      <c r="BX24" s="237"/>
      <c r="CE24" s="237"/>
      <c r="CF24" s="237"/>
      <c r="CH24" s="237"/>
      <c r="CO24" s="237"/>
      <c r="CV24" s="237"/>
      <c r="CW24" s="237"/>
      <c r="CY24" s="237"/>
      <c r="DF24" s="237"/>
      <c r="DM24" s="237"/>
      <c r="DN24" s="237"/>
      <c r="DP24" s="237"/>
      <c r="DW24" s="237"/>
      <c r="ED24" s="237"/>
      <c r="EE24" s="237"/>
      <c r="EG24" s="237"/>
      <c r="EN24" s="237"/>
      <c r="EU24" s="237"/>
      <c r="EV24" s="237"/>
      <c r="EX24" s="237"/>
      <c r="FE24" s="237"/>
      <c r="FL24" s="237"/>
      <c r="FM24" s="237"/>
      <c r="FO24" s="237"/>
      <c r="FV24" s="237"/>
      <c r="GC24" s="237"/>
      <c r="GD24" s="237"/>
      <c r="GF24" s="237"/>
      <c r="GM24" s="237"/>
      <c r="GT24" s="237"/>
      <c r="GU24" s="237"/>
      <c r="GW24" s="237"/>
    </row>
    <row r="25" spans="1:205" s="232" customFormat="1" hidden="1">
      <c r="A25" s="2714" t="s">
        <v>625</v>
      </c>
      <c r="B25" s="228">
        <v>0</v>
      </c>
      <c r="C25" s="228">
        <v>0</v>
      </c>
      <c r="D25" s="228">
        <v>0</v>
      </c>
      <c r="E25" s="228">
        <v>0</v>
      </c>
      <c r="F25" s="228">
        <v>0</v>
      </c>
      <c r="G25" s="228">
        <v>0</v>
      </c>
      <c r="H25" s="228">
        <v>0</v>
      </c>
      <c r="I25" s="228">
        <v>0</v>
      </c>
      <c r="J25" s="2709"/>
      <c r="K25" s="2709"/>
      <c r="L25" s="2709"/>
      <c r="M25" s="2709"/>
      <c r="N25" s="2709"/>
      <c r="O25" s="2709"/>
      <c r="P25" s="2709"/>
      <c r="Q25" s="2709"/>
      <c r="R25" s="237"/>
      <c r="Y25" s="237"/>
      <c r="AF25" s="237"/>
      <c r="AG25" s="237"/>
      <c r="AI25" s="237"/>
      <c r="AP25" s="237"/>
      <c r="AW25" s="237"/>
      <c r="AX25" s="237"/>
      <c r="AZ25" s="237"/>
      <c r="BG25" s="237"/>
      <c r="BN25" s="237"/>
      <c r="BO25" s="237"/>
      <c r="BQ25" s="237"/>
      <c r="BX25" s="237"/>
      <c r="CE25" s="237"/>
      <c r="CF25" s="237"/>
      <c r="CH25" s="237"/>
      <c r="CO25" s="237"/>
      <c r="CV25" s="237"/>
      <c r="CW25" s="237"/>
      <c r="CY25" s="237"/>
      <c r="DF25" s="237"/>
      <c r="DM25" s="237"/>
      <c r="DN25" s="237"/>
      <c r="DP25" s="237"/>
      <c r="DW25" s="237"/>
      <c r="ED25" s="237"/>
      <c r="EE25" s="237"/>
      <c r="EG25" s="237"/>
      <c r="EN25" s="237"/>
      <c r="EU25" s="237"/>
      <c r="EV25" s="237"/>
      <c r="EX25" s="237"/>
      <c r="FE25" s="237"/>
      <c r="FL25" s="237"/>
      <c r="FM25" s="237"/>
      <c r="FO25" s="237"/>
      <c r="FV25" s="237"/>
      <c r="GC25" s="237"/>
      <c r="GD25" s="237"/>
      <c r="GF25" s="237"/>
      <c r="GM25" s="237"/>
      <c r="GT25" s="237"/>
      <c r="GU25" s="237"/>
      <c r="GW25" s="237"/>
    </row>
    <row r="26" spans="1:205" s="232" customFormat="1" hidden="1">
      <c r="A26" s="2714" t="s">
        <v>626</v>
      </c>
      <c r="B26" s="228">
        <v>0</v>
      </c>
      <c r="C26" s="228">
        <v>0</v>
      </c>
      <c r="D26" s="228">
        <v>0</v>
      </c>
      <c r="E26" s="228">
        <v>0</v>
      </c>
      <c r="F26" s="228">
        <v>0</v>
      </c>
      <c r="G26" s="228">
        <v>0</v>
      </c>
      <c r="H26" s="228">
        <v>0</v>
      </c>
      <c r="I26" s="228">
        <v>0</v>
      </c>
      <c r="J26" s="2709"/>
      <c r="K26" s="2709"/>
      <c r="L26" s="2709"/>
      <c r="M26" s="2709"/>
      <c r="N26" s="2709"/>
      <c r="O26" s="2709"/>
      <c r="P26" s="2709"/>
      <c r="Q26" s="2709"/>
      <c r="R26" s="237"/>
      <c r="Y26" s="237"/>
      <c r="AF26" s="237"/>
      <c r="AG26" s="237"/>
      <c r="AI26" s="237"/>
      <c r="AP26" s="237"/>
      <c r="AW26" s="237"/>
      <c r="AX26" s="237"/>
      <c r="AZ26" s="237"/>
      <c r="BG26" s="237"/>
      <c r="BN26" s="237"/>
      <c r="BO26" s="237"/>
      <c r="BQ26" s="237"/>
      <c r="BX26" s="237"/>
      <c r="CE26" s="237"/>
      <c r="CF26" s="237"/>
      <c r="CH26" s="237"/>
      <c r="CO26" s="237"/>
      <c r="CV26" s="237"/>
      <c r="CW26" s="237"/>
      <c r="CY26" s="237"/>
      <c r="DF26" s="237"/>
      <c r="DM26" s="237"/>
      <c r="DN26" s="237"/>
      <c r="DP26" s="237"/>
      <c r="DW26" s="237"/>
      <c r="ED26" s="237"/>
      <c r="EE26" s="237"/>
      <c r="EG26" s="237"/>
      <c r="EN26" s="237"/>
      <c r="EU26" s="237"/>
      <c r="EV26" s="237"/>
      <c r="EX26" s="237"/>
      <c r="FE26" s="237"/>
      <c r="FL26" s="237"/>
      <c r="FM26" s="237"/>
      <c r="FO26" s="237"/>
      <c r="FV26" s="237"/>
      <c r="GC26" s="237"/>
      <c r="GD26" s="237"/>
      <c r="GF26" s="237"/>
      <c r="GM26" s="237"/>
      <c r="GT26" s="237"/>
      <c r="GU26" s="237"/>
      <c r="GW26" s="237"/>
    </row>
    <row r="27" spans="1:205" s="232" customFormat="1">
      <c r="A27" s="2714" t="s">
        <v>239</v>
      </c>
      <c r="B27" s="228">
        <v>12055.68</v>
      </c>
      <c r="C27" s="228">
        <v>6027.84</v>
      </c>
      <c r="D27" s="228">
        <v>56058.840000000004</v>
      </c>
      <c r="E27" s="228">
        <v>4671.5700000000006</v>
      </c>
      <c r="F27" s="228">
        <v>18987.66</v>
      </c>
      <c r="G27" s="228">
        <v>1582.3050000000001</v>
      </c>
      <c r="H27" s="228">
        <v>87102.180000000008</v>
      </c>
      <c r="I27" s="228">
        <v>3350.0838461538465</v>
      </c>
      <c r="J27" s="2709"/>
      <c r="K27" s="2709"/>
      <c r="L27" s="2709"/>
      <c r="M27" s="2709"/>
      <c r="N27" s="2709"/>
      <c r="O27" s="2709"/>
      <c r="P27" s="2709"/>
      <c r="Q27" s="2709"/>
      <c r="R27" s="237"/>
      <c r="Y27" s="237"/>
      <c r="AF27" s="237"/>
      <c r="AG27" s="237"/>
      <c r="AI27" s="237"/>
      <c r="AP27" s="237"/>
      <c r="AW27" s="237"/>
      <c r="AX27" s="237"/>
      <c r="AZ27" s="237"/>
      <c r="BG27" s="237"/>
      <c r="BN27" s="237"/>
      <c r="BO27" s="237"/>
      <c r="BQ27" s="237"/>
      <c r="BX27" s="237"/>
      <c r="CE27" s="237"/>
      <c r="CF27" s="237"/>
      <c r="CH27" s="237"/>
      <c r="CO27" s="237"/>
      <c r="CV27" s="237"/>
      <c r="CW27" s="237"/>
      <c r="CY27" s="237"/>
      <c r="DF27" s="237"/>
      <c r="DM27" s="237"/>
      <c r="DN27" s="237"/>
      <c r="DP27" s="237"/>
      <c r="DW27" s="237"/>
      <c r="ED27" s="237"/>
      <c r="EE27" s="237"/>
      <c r="EG27" s="237"/>
      <c r="EN27" s="237"/>
      <c r="EU27" s="237"/>
      <c r="EV27" s="237"/>
      <c r="EX27" s="237"/>
      <c r="FE27" s="237"/>
      <c r="FL27" s="237"/>
      <c r="FM27" s="237"/>
      <c r="FO27" s="237"/>
      <c r="FV27" s="237"/>
      <c r="GC27" s="237"/>
      <c r="GD27" s="237"/>
      <c r="GF27" s="237"/>
      <c r="GM27" s="237"/>
      <c r="GT27" s="237"/>
      <c r="GU27" s="237"/>
      <c r="GW27" s="237"/>
    </row>
    <row r="28" spans="1:205" s="232" customFormat="1" hidden="1">
      <c r="A28" s="2714" t="s">
        <v>627</v>
      </c>
      <c r="B28" s="228">
        <v>0</v>
      </c>
      <c r="C28" s="228">
        <v>0</v>
      </c>
      <c r="D28" s="228">
        <v>0</v>
      </c>
      <c r="E28" s="228">
        <v>0</v>
      </c>
      <c r="F28" s="228">
        <v>0</v>
      </c>
      <c r="G28" s="228">
        <v>0</v>
      </c>
      <c r="H28" s="228">
        <v>0</v>
      </c>
      <c r="I28" s="228">
        <v>0</v>
      </c>
      <c r="J28" s="2709"/>
      <c r="K28" s="2709"/>
      <c r="L28" s="2709"/>
      <c r="M28" s="2709"/>
      <c r="N28" s="2709"/>
      <c r="O28" s="2709"/>
      <c r="P28" s="2709"/>
      <c r="Q28" s="2709"/>
      <c r="R28" s="237"/>
      <c r="Y28" s="237"/>
      <c r="AF28" s="237"/>
      <c r="AG28" s="237"/>
      <c r="AI28" s="237"/>
      <c r="AP28" s="237"/>
      <c r="AW28" s="237"/>
      <c r="AX28" s="237"/>
      <c r="AZ28" s="237"/>
      <c r="BG28" s="237"/>
      <c r="BN28" s="237"/>
      <c r="BO28" s="237"/>
      <c r="BQ28" s="237"/>
      <c r="BX28" s="237"/>
      <c r="CE28" s="237"/>
      <c r="CF28" s="237"/>
      <c r="CH28" s="237"/>
      <c r="CO28" s="237"/>
      <c r="CV28" s="237"/>
      <c r="CW28" s="237"/>
      <c r="CY28" s="237"/>
      <c r="DF28" s="237"/>
      <c r="DM28" s="237"/>
      <c r="DN28" s="237"/>
      <c r="DP28" s="237"/>
      <c r="DW28" s="237"/>
      <c r="ED28" s="237"/>
      <c r="EE28" s="237"/>
      <c r="EG28" s="237"/>
      <c r="EN28" s="237"/>
      <c r="EU28" s="237"/>
      <c r="EV28" s="237"/>
      <c r="EX28" s="237"/>
      <c r="FE28" s="237"/>
      <c r="FL28" s="237"/>
      <c r="FM28" s="237"/>
      <c r="FO28" s="237"/>
      <c r="FV28" s="237"/>
      <c r="GC28" s="237"/>
      <c r="GD28" s="237"/>
      <c r="GF28" s="237"/>
      <c r="GM28" s="237"/>
      <c r="GT28" s="237"/>
      <c r="GU28" s="237"/>
      <c r="GW28" s="237"/>
    </row>
    <row r="29" spans="1:205" s="232" customFormat="1" hidden="1">
      <c r="A29" s="2714" t="s">
        <v>628</v>
      </c>
      <c r="B29" s="228">
        <v>0</v>
      </c>
      <c r="C29" s="228">
        <v>0</v>
      </c>
      <c r="D29" s="228">
        <v>0</v>
      </c>
      <c r="E29" s="228">
        <v>0</v>
      </c>
      <c r="F29" s="228">
        <v>0</v>
      </c>
      <c r="G29" s="228">
        <v>0</v>
      </c>
      <c r="H29" s="228">
        <v>0</v>
      </c>
      <c r="I29" s="228">
        <v>0</v>
      </c>
      <c r="J29" s="2709"/>
      <c r="K29" s="2709"/>
      <c r="L29" s="2709"/>
      <c r="M29" s="2709"/>
      <c r="N29" s="2709"/>
      <c r="O29" s="2709"/>
      <c r="P29" s="2709"/>
      <c r="Q29" s="2709"/>
      <c r="R29" s="237"/>
      <c r="Y29" s="237"/>
      <c r="AF29" s="237"/>
      <c r="AG29" s="237"/>
      <c r="AI29" s="237"/>
      <c r="AP29" s="237"/>
      <c r="AW29" s="237"/>
      <c r="AX29" s="237"/>
      <c r="AZ29" s="237"/>
      <c r="BG29" s="237"/>
      <c r="BN29" s="237"/>
      <c r="BO29" s="237"/>
      <c r="BQ29" s="237"/>
      <c r="BX29" s="237"/>
      <c r="CE29" s="237"/>
      <c r="CF29" s="237"/>
      <c r="CH29" s="237"/>
      <c r="CO29" s="237"/>
      <c r="CV29" s="237"/>
      <c r="CW29" s="237"/>
      <c r="CY29" s="237"/>
      <c r="DF29" s="237"/>
      <c r="DM29" s="237"/>
      <c r="DN29" s="237"/>
      <c r="DP29" s="237"/>
      <c r="DW29" s="237"/>
      <c r="ED29" s="237"/>
      <c r="EE29" s="237"/>
      <c r="EG29" s="237"/>
      <c r="EN29" s="237"/>
      <c r="EU29" s="237"/>
      <c r="EV29" s="237"/>
      <c r="EX29" s="237"/>
      <c r="FE29" s="237"/>
      <c r="FL29" s="237"/>
      <c r="FM29" s="237"/>
      <c r="FO29" s="237"/>
      <c r="FV29" s="237"/>
      <c r="GC29" s="237"/>
      <c r="GD29" s="237"/>
      <c r="GF29" s="237"/>
      <c r="GM29" s="237"/>
      <c r="GT29" s="237"/>
      <c r="GU29" s="237"/>
      <c r="GW29" s="237"/>
    </row>
    <row r="30" spans="1:205" s="232" customFormat="1" hidden="1">
      <c r="A30" s="2714" t="s">
        <v>629</v>
      </c>
      <c r="B30" s="228">
        <v>0</v>
      </c>
      <c r="C30" s="228">
        <v>0</v>
      </c>
      <c r="D30" s="228">
        <v>0</v>
      </c>
      <c r="E30" s="228">
        <v>0</v>
      </c>
      <c r="F30" s="228">
        <v>0</v>
      </c>
      <c r="G30" s="228">
        <v>0</v>
      </c>
      <c r="H30" s="228">
        <v>0</v>
      </c>
      <c r="I30" s="228">
        <v>0</v>
      </c>
      <c r="J30" s="2709"/>
      <c r="K30" s="2709"/>
      <c r="L30" s="2709"/>
      <c r="M30" s="2709"/>
      <c r="N30" s="2709"/>
      <c r="O30" s="2709"/>
      <c r="P30" s="2709"/>
      <c r="Q30" s="2709"/>
      <c r="R30" s="237"/>
      <c r="Y30" s="237"/>
      <c r="AF30" s="237"/>
      <c r="AG30" s="237"/>
      <c r="AI30" s="237"/>
      <c r="AP30" s="237"/>
      <c r="AW30" s="237"/>
      <c r="AX30" s="237"/>
      <c r="AZ30" s="237"/>
      <c r="BG30" s="237"/>
      <c r="BN30" s="237"/>
      <c r="BO30" s="237"/>
      <c r="BQ30" s="237"/>
      <c r="BX30" s="237"/>
      <c r="CE30" s="237"/>
      <c r="CF30" s="237"/>
      <c r="CH30" s="237"/>
      <c r="CO30" s="237"/>
      <c r="CV30" s="237"/>
      <c r="CW30" s="237"/>
      <c r="CY30" s="237"/>
      <c r="DF30" s="237"/>
      <c r="DM30" s="237"/>
      <c r="DN30" s="237"/>
      <c r="DP30" s="237"/>
      <c r="DW30" s="237"/>
      <c r="ED30" s="237"/>
      <c r="EE30" s="237"/>
      <c r="EG30" s="237"/>
      <c r="EN30" s="237"/>
      <c r="EU30" s="237"/>
      <c r="EV30" s="237"/>
      <c r="EX30" s="237"/>
      <c r="FE30" s="237"/>
      <c r="FL30" s="237"/>
      <c r="FM30" s="237"/>
      <c r="FO30" s="237"/>
      <c r="FV30" s="237"/>
      <c r="GC30" s="237"/>
      <c r="GD30" s="237"/>
      <c r="GF30" s="237"/>
      <c r="GM30" s="237"/>
      <c r="GT30" s="237"/>
      <c r="GU30" s="237"/>
      <c r="GW30" s="237"/>
    </row>
    <row r="31" spans="1:205" s="232" customFormat="1" hidden="1">
      <c r="A31" s="2714" t="s">
        <v>217</v>
      </c>
      <c r="B31" s="228">
        <v>0</v>
      </c>
      <c r="C31" s="228">
        <v>0</v>
      </c>
      <c r="D31" s="228">
        <v>0</v>
      </c>
      <c r="E31" s="228">
        <v>0</v>
      </c>
      <c r="F31" s="228">
        <v>0</v>
      </c>
      <c r="G31" s="228">
        <v>0</v>
      </c>
      <c r="H31" s="228">
        <v>0</v>
      </c>
      <c r="I31" s="228">
        <v>0</v>
      </c>
      <c r="J31" s="2709"/>
      <c r="K31" s="2709"/>
      <c r="L31" s="2709"/>
      <c r="M31" s="2709"/>
      <c r="N31" s="2709"/>
      <c r="O31" s="2709"/>
      <c r="P31" s="2709"/>
      <c r="Q31" s="2709"/>
      <c r="R31" s="237"/>
      <c r="Y31" s="237"/>
      <c r="AF31" s="237"/>
      <c r="AG31" s="237"/>
      <c r="AI31" s="237"/>
      <c r="AP31" s="237"/>
      <c r="AW31" s="237"/>
      <c r="AX31" s="237"/>
      <c r="AZ31" s="237"/>
      <c r="BG31" s="237"/>
      <c r="BN31" s="237"/>
      <c r="BO31" s="237"/>
      <c r="BQ31" s="237"/>
      <c r="BX31" s="237"/>
      <c r="CE31" s="237"/>
      <c r="CF31" s="237"/>
      <c r="CH31" s="237"/>
      <c r="CO31" s="237"/>
      <c r="CV31" s="237"/>
      <c r="CW31" s="237"/>
      <c r="CY31" s="237"/>
      <c r="DF31" s="237"/>
      <c r="DM31" s="237"/>
      <c r="DN31" s="237"/>
      <c r="DP31" s="237"/>
      <c r="DW31" s="237"/>
      <c r="ED31" s="237"/>
      <c r="EE31" s="237"/>
      <c r="EG31" s="237"/>
      <c r="EN31" s="237"/>
      <c r="EU31" s="237"/>
      <c r="EV31" s="237"/>
      <c r="EX31" s="237"/>
      <c r="FE31" s="237"/>
      <c r="FL31" s="237"/>
      <c r="FM31" s="237"/>
      <c r="FO31" s="237"/>
      <c r="FV31" s="237"/>
      <c r="GC31" s="237"/>
      <c r="GD31" s="237"/>
      <c r="GF31" s="237"/>
      <c r="GM31" s="237"/>
      <c r="GT31" s="237"/>
      <c r="GU31" s="237"/>
      <c r="GW31" s="237"/>
    </row>
    <row r="32" spans="1:205" s="232" customFormat="1" ht="14" thickBot="1">
      <c r="A32" s="2714"/>
      <c r="B32" s="229"/>
      <c r="C32" s="229"/>
      <c r="D32" s="229"/>
      <c r="E32" s="229"/>
      <c r="F32" s="229"/>
      <c r="G32" s="229"/>
      <c r="H32" s="229">
        <v>0</v>
      </c>
      <c r="I32" s="229">
        <v>0</v>
      </c>
      <c r="J32" s="2709"/>
      <c r="K32" s="2709"/>
      <c r="L32" s="2709"/>
      <c r="M32" s="2709"/>
      <c r="N32" s="2709"/>
      <c r="O32" s="2709"/>
      <c r="P32" s="2709"/>
      <c r="Q32" s="2709"/>
      <c r="R32" s="237"/>
      <c r="Y32" s="237"/>
      <c r="AF32" s="237"/>
      <c r="AG32" s="237"/>
      <c r="AI32" s="237"/>
      <c r="AP32" s="237"/>
      <c r="AW32" s="237"/>
      <c r="AX32" s="237"/>
      <c r="AZ32" s="237"/>
      <c r="BG32" s="237"/>
      <c r="BN32" s="237"/>
      <c r="BO32" s="237"/>
      <c r="BQ32" s="237"/>
      <c r="BX32" s="237"/>
      <c r="CE32" s="237"/>
      <c r="CF32" s="237"/>
      <c r="CH32" s="237"/>
      <c r="CO32" s="237"/>
      <c r="CV32" s="237"/>
      <c r="CW32" s="237"/>
      <c r="CY32" s="237"/>
      <c r="DF32" s="237"/>
      <c r="DM32" s="237"/>
      <c r="DN32" s="237"/>
      <c r="DP32" s="237"/>
      <c r="DW32" s="237"/>
      <c r="ED32" s="237"/>
      <c r="EE32" s="237"/>
      <c r="EG32" s="237"/>
      <c r="EN32" s="237"/>
      <c r="EU32" s="237"/>
      <c r="EV32" s="237"/>
      <c r="EX32" s="237"/>
      <c r="FE32" s="237"/>
      <c r="FL32" s="237"/>
      <c r="FM32" s="237"/>
      <c r="FO32" s="237"/>
      <c r="FV32" s="237"/>
      <c r="GC32" s="237"/>
      <c r="GD32" s="237"/>
      <c r="GF32" s="237"/>
      <c r="GM32" s="237"/>
      <c r="GT32" s="237"/>
      <c r="GU32" s="237"/>
      <c r="GW32" s="237"/>
    </row>
    <row r="33" spans="1:17" s="247" customFormat="1" ht="14" thickBot="1">
      <c r="A33" s="2716" t="s">
        <v>630</v>
      </c>
      <c r="B33" s="244">
        <v>12055.68</v>
      </c>
      <c r="C33" s="244">
        <v>6027.84</v>
      </c>
      <c r="D33" s="244">
        <v>56058.840000000004</v>
      </c>
      <c r="E33" s="244">
        <v>4671.5700000000006</v>
      </c>
      <c r="F33" s="244">
        <v>18987.66</v>
      </c>
      <c r="G33" s="244">
        <v>1582.3050000000001</v>
      </c>
      <c r="H33" s="244">
        <v>87102.180000000008</v>
      </c>
      <c r="I33" s="244">
        <v>3350.0838461538465</v>
      </c>
    </row>
    <row r="34" spans="1:17" s="252" customFormat="1" ht="20.25" customHeight="1">
      <c r="A34" s="2717"/>
      <c r="B34" s="249"/>
      <c r="C34" s="249"/>
      <c r="D34" s="249"/>
      <c r="E34" s="249"/>
      <c r="F34" s="249"/>
      <c r="G34" s="249"/>
      <c r="H34" s="249"/>
      <c r="I34" s="249"/>
    </row>
    <row r="35" spans="1:17" s="213" customFormat="1" ht="25" customHeight="1">
      <c r="A35" s="207" t="s">
        <v>119</v>
      </c>
      <c r="B35" s="253">
        <v>40966.992413793108</v>
      </c>
      <c r="C35" s="253">
        <v>20483.496206896554</v>
      </c>
      <c r="D35" s="253">
        <v>415508.31517241377</v>
      </c>
      <c r="E35" s="253">
        <v>34625.692931034486</v>
      </c>
      <c r="F35" s="253">
        <v>539675.788275862</v>
      </c>
      <c r="G35" s="253">
        <v>44972.982356321838</v>
      </c>
      <c r="H35" s="208">
        <v>996151.09586206893</v>
      </c>
      <c r="I35" s="208">
        <v>38313.503687002652</v>
      </c>
      <c r="J35" s="2706"/>
      <c r="K35" s="2706"/>
      <c r="L35" s="2706"/>
      <c r="M35" s="2706"/>
      <c r="N35" s="2706"/>
      <c r="O35" s="2706"/>
      <c r="P35" s="2706"/>
      <c r="Q35" s="2707"/>
    </row>
    <row r="36" spans="1:17" s="2719" customFormat="1" ht="11">
      <c r="A36" s="2718" t="s">
        <v>631</v>
      </c>
      <c r="B36" s="258">
        <v>0.77263160359182714</v>
      </c>
      <c r="C36" s="258">
        <v>0.77263160359182714</v>
      </c>
      <c r="D36" s="258">
        <v>0.88112225504869213</v>
      </c>
      <c r="E36" s="258">
        <v>0.88112225504869224</v>
      </c>
      <c r="F36" s="258">
        <v>0.9660123459685801</v>
      </c>
      <c r="G36" s="258">
        <v>0.96601234596858021</v>
      </c>
      <c r="H36" s="258">
        <v>0.9195920456084633</v>
      </c>
      <c r="I36" s="258">
        <v>0.9195920456084633</v>
      </c>
    </row>
    <row r="37" spans="1:17" s="232" customFormat="1" ht="30" customHeight="1">
      <c r="A37" s="262"/>
      <c r="B37" s="263"/>
      <c r="C37" s="263"/>
      <c r="D37" s="263"/>
      <c r="E37" s="263"/>
      <c r="F37" s="263"/>
      <c r="G37" s="263"/>
      <c r="H37" s="263"/>
      <c r="I37" s="263"/>
    </row>
    <row r="38" spans="1:17" s="271" customFormat="1" ht="12">
      <c r="A38" s="266" t="s">
        <v>632</v>
      </c>
      <c r="B38" s="268">
        <v>31152.191496542931</v>
      </c>
      <c r="C38" s="268">
        <v>15576.095748271466</v>
      </c>
      <c r="D38" s="268">
        <v>261169.1405355302</v>
      </c>
      <c r="E38" s="268">
        <v>21764.095044627516</v>
      </c>
      <c r="F38" s="268">
        <v>282866.89204965124</v>
      </c>
      <c r="G38" s="268">
        <v>23572.241004137602</v>
      </c>
      <c r="H38" s="268">
        <v>575188.22408172442</v>
      </c>
      <c r="I38" s="268">
        <v>22122.624003143246</v>
      </c>
    </row>
    <row r="39" spans="1:17" s="277" customFormat="1" ht="12" hidden="1">
      <c r="A39" s="272" t="s">
        <v>633</v>
      </c>
      <c r="B39" s="268">
        <v>0</v>
      </c>
      <c r="C39" s="268">
        <v>0</v>
      </c>
      <c r="D39" s="268">
        <v>0</v>
      </c>
      <c r="E39" s="268">
        <v>0</v>
      </c>
      <c r="F39" s="268">
        <v>0</v>
      </c>
      <c r="G39" s="268">
        <v>0</v>
      </c>
      <c r="H39" s="268">
        <v>0</v>
      </c>
      <c r="I39" s="268">
        <v>0</v>
      </c>
    </row>
    <row r="40" spans="1:17" s="213" customFormat="1" ht="25" customHeight="1">
      <c r="A40" s="349" t="s">
        <v>634</v>
      </c>
      <c r="B40" s="279">
        <v>31152.191496542931</v>
      </c>
      <c r="C40" s="279">
        <v>15576.095748271466</v>
      </c>
      <c r="D40" s="279">
        <v>261169.1405355302</v>
      </c>
      <c r="E40" s="279">
        <v>21764.095044627516</v>
      </c>
      <c r="F40" s="279">
        <v>282866.89204965124</v>
      </c>
      <c r="G40" s="279">
        <v>23572.241004137602</v>
      </c>
      <c r="H40" s="279">
        <v>575188.22408172442</v>
      </c>
      <c r="I40" s="279">
        <v>22122.624003143246</v>
      </c>
      <c r="J40" s="2706"/>
      <c r="K40" s="2706"/>
      <c r="L40" s="2706"/>
      <c r="M40" s="2706"/>
      <c r="N40" s="2706"/>
      <c r="O40" s="2706"/>
      <c r="P40" s="2706"/>
      <c r="Q40" s="2707"/>
    </row>
    <row r="41" spans="1:17" s="2719" customFormat="1" ht="11">
      <c r="A41" s="2718" t="s">
        <v>635</v>
      </c>
      <c r="B41" s="258">
        <v>0.58752586541524687</v>
      </c>
      <c r="C41" s="258">
        <v>0.58752586541524687</v>
      </c>
      <c r="D41" s="258">
        <v>0.5538323389805252</v>
      </c>
      <c r="E41" s="258">
        <v>0.5538323389805252</v>
      </c>
      <c r="F41" s="258">
        <v>0.50632790264448191</v>
      </c>
      <c r="G41" s="258">
        <v>0.50632790264448191</v>
      </c>
      <c r="H41" s="258">
        <v>0.53098221523861189</v>
      </c>
      <c r="I41" s="258">
        <v>0.53098221523861178</v>
      </c>
    </row>
    <row r="42" spans="1:17" s="232" customFormat="1" ht="20.25" customHeight="1">
      <c r="A42" s="262"/>
      <c r="B42" s="263"/>
      <c r="C42" s="263"/>
      <c r="D42" s="263"/>
      <c r="E42" s="263"/>
      <c r="F42" s="263"/>
      <c r="G42" s="263"/>
      <c r="H42" s="263"/>
      <c r="I42" s="263"/>
    </row>
    <row r="43" spans="1:17" s="213" customFormat="1" ht="25" customHeight="1">
      <c r="A43" s="207" t="s">
        <v>121</v>
      </c>
      <c r="B43" s="208">
        <v>9814.800917250177</v>
      </c>
      <c r="C43" s="208">
        <v>4907.4004586250885</v>
      </c>
      <c r="D43" s="208">
        <v>154339.17463688357</v>
      </c>
      <c r="E43" s="208">
        <v>12861.597886406969</v>
      </c>
      <c r="F43" s="208">
        <v>256808.89622621075</v>
      </c>
      <c r="G43" s="208">
        <v>21400.741352184235</v>
      </c>
      <c r="H43" s="208">
        <v>420962.87178034452</v>
      </c>
      <c r="I43" s="208">
        <v>16190.879683859412</v>
      </c>
      <c r="J43" s="2706"/>
      <c r="K43" s="2706"/>
      <c r="L43" s="2706"/>
      <c r="M43" s="2706"/>
      <c r="N43" s="2706"/>
      <c r="O43" s="2706"/>
      <c r="P43" s="2706"/>
      <c r="Q43" s="2707"/>
    </row>
    <row r="44" spans="1:17" s="2719" customFormat="1" ht="11">
      <c r="A44" s="2718" t="s">
        <v>636</v>
      </c>
      <c r="B44" s="258">
        <v>0.18510573817658035</v>
      </c>
      <c r="C44" s="258">
        <v>0.18510573817658035</v>
      </c>
      <c r="D44" s="258">
        <v>0.32728991606816693</v>
      </c>
      <c r="E44" s="258">
        <v>0.32728991606816704</v>
      </c>
      <c r="F44" s="258">
        <v>0.45968444332409819</v>
      </c>
      <c r="G44" s="258">
        <v>0.4596844433240983</v>
      </c>
      <c r="H44" s="258">
        <v>0.38860983036985147</v>
      </c>
      <c r="I44" s="258">
        <v>0.38860983036985164</v>
      </c>
    </row>
    <row r="45" spans="1:17" s="232" customFormat="1" ht="30" customHeight="1">
      <c r="A45" s="2720"/>
      <c r="B45" s="2720"/>
      <c r="C45" s="2720"/>
      <c r="D45" s="2720"/>
      <c r="E45" s="2720"/>
      <c r="F45" s="2720"/>
      <c r="G45" s="2720"/>
      <c r="H45" s="2720"/>
      <c r="I45" s="2720"/>
    </row>
    <row r="46" spans="1:17">
      <c r="A46" s="2721" t="s">
        <v>122</v>
      </c>
      <c r="B46" s="223"/>
      <c r="C46" s="223"/>
      <c r="D46" s="223"/>
      <c r="E46" s="223"/>
      <c r="F46" s="223"/>
      <c r="G46" s="223"/>
      <c r="H46" s="220"/>
      <c r="I46" s="220"/>
    </row>
    <row r="47" spans="1:17" s="232" customFormat="1" ht="12" hidden="1">
      <c r="A47" s="2722" t="s">
        <v>637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/>
      <c r="I47" s="229"/>
    </row>
    <row r="48" spans="1:17" s="232" customFormat="1" hidden="1">
      <c r="A48" s="2722" t="s">
        <v>638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K48" s="2723"/>
    </row>
    <row r="49" spans="1:17" s="232" customFormat="1" hidden="1">
      <c r="A49" s="2722" t="s">
        <v>214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K49" s="2723"/>
    </row>
    <row r="50" spans="1:17" s="232" customFormat="1" ht="14" thickBot="1">
      <c r="A50" s="2722" t="s">
        <v>639</v>
      </c>
      <c r="B50" s="229">
        <v>61125.21</v>
      </c>
      <c r="C50" s="229">
        <v>30562.605</v>
      </c>
      <c r="D50" s="229">
        <v>823730.41</v>
      </c>
      <c r="E50" s="229">
        <v>68644.200833333336</v>
      </c>
      <c r="F50" s="229">
        <v>653941.74241379311</v>
      </c>
      <c r="G50" s="229">
        <v>54495.145201149426</v>
      </c>
      <c r="H50" s="229">
        <v>1538797.3624137931</v>
      </c>
      <c r="I50" s="229">
        <v>59184.513938992044</v>
      </c>
      <c r="K50" s="2723"/>
    </row>
    <row r="51" spans="1:17" s="232" customFormat="1" ht="14" hidden="1" thickBot="1">
      <c r="A51" s="2722" t="s">
        <v>640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K51" s="2723"/>
    </row>
    <row r="52" spans="1:17" s="232" customFormat="1" ht="14" hidden="1" thickBot="1">
      <c r="A52" s="2722" t="s">
        <v>641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K52" s="2723"/>
    </row>
    <row r="53" spans="1:17" s="247" customFormat="1" ht="14" thickBot="1">
      <c r="A53" s="2716" t="s">
        <v>642</v>
      </c>
      <c r="B53" s="244">
        <v>61125.21</v>
      </c>
      <c r="C53" s="244">
        <v>30562.605</v>
      </c>
      <c r="D53" s="244">
        <v>823730.41</v>
      </c>
      <c r="E53" s="244">
        <v>68644.200833333336</v>
      </c>
      <c r="F53" s="244">
        <v>653941.74241379311</v>
      </c>
      <c r="G53" s="244">
        <v>54495.145201149426</v>
      </c>
      <c r="H53" s="244">
        <v>1538797.3624137931</v>
      </c>
      <c r="I53" s="244">
        <v>59184.513938992044</v>
      </c>
      <c r="K53" s="2709"/>
    </row>
    <row r="54" spans="1:17" s="232" customFormat="1" ht="20.25" customHeight="1">
      <c r="A54" s="262"/>
      <c r="B54" s="263"/>
      <c r="C54" s="263"/>
      <c r="D54" s="263"/>
      <c r="E54" s="263"/>
      <c r="F54" s="263"/>
      <c r="G54" s="263"/>
      <c r="H54" s="263"/>
      <c r="I54" s="263"/>
    </row>
    <row r="55" spans="1:17" s="213" customFormat="1" ht="25" customHeight="1">
      <c r="A55" s="207" t="s">
        <v>128</v>
      </c>
      <c r="B55" s="208">
        <v>-51310.409082749822</v>
      </c>
      <c r="C55" s="208">
        <v>-25655.204541374911</v>
      </c>
      <c r="D55" s="208">
        <v>-669391.23536311649</v>
      </c>
      <c r="E55" s="208">
        <v>-55782.602946926367</v>
      </c>
      <c r="F55" s="208">
        <v>-397132.84618758236</v>
      </c>
      <c r="G55" s="208">
        <v>-33094.403848965187</v>
      </c>
      <c r="H55" s="208">
        <v>-1117834.4906334486</v>
      </c>
      <c r="I55" s="208">
        <v>-42993.634255132638</v>
      </c>
      <c r="J55" s="2706"/>
      <c r="K55" s="2706"/>
      <c r="L55" s="2706"/>
      <c r="M55" s="2706"/>
      <c r="N55" s="2706"/>
      <c r="O55" s="2706"/>
      <c r="P55" s="2706"/>
      <c r="Q55" s="2707"/>
    </row>
    <row r="56" spans="1:17" s="2719" customFormat="1" ht="11">
      <c r="A56" s="2718" t="s">
        <v>643</v>
      </c>
      <c r="B56" s="258">
        <v>-0.96770695905931248</v>
      </c>
      <c r="C56" s="258">
        <v>-0.96770695905931248</v>
      </c>
      <c r="D56" s="258">
        <v>-1.419503517199739</v>
      </c>
      <c r="E56" s="258">
        <v>-1.4195035171997388</v>
      </c>
      <c r="F56" s="258">
        <v>-0.71086241173144082</v>
      </c>
      <c r="G56" s="258">
        <v>-0.7108624117314406</v>
      </c>
      <c r="H56" s="258">
        <v>-1.0319234804472293</v>
      </c>
      <c r="I56" s="258">
        <v>-1.031923480447229</v>
      </c>
    </row>
    <row r="57" spans="1:17" s="2719" customFormat="1" ht="30" customHeight="1" thickBot="1">
      <c r="A57" s="2724"/>
      <c r="B57" s="300"/>
      <c r="C57" s="300"/>
      <c r="D57" s="300"/>
      <c r="E57" s="300"/>
      <c r="F57" s="300"/>
      <c r="G57" s="300"/>
      <c r="H57" s="300"/>
      <c r="I57" s="300"/>
    </row>
    <row r="58" spans="1:17" s="2719" customFormat="1" ht="14" hidden="1" thickBot="1">
      <c r="A58" s="2721" t="s">
        <v>129</v>
      </c>
      <c r="B58" s="223"/>
      <c r="C58" s="223"/>
      <c r="D58" s="223"/>
      <c r="E58" s="223"/>
      <c r="F58" s="223"/>
      <c r="G58" s="223"/>
      <c r="H58" s="223"/>
      <c r="I58" s="223"/>
    </row>
    <row r="59" spans="1:17" s="232" customFormat="1" hidden="1" thickBot="1">
      <c r="A59" s="2722" t="s">
        <v>130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</row>
    <row r="60" spans="1:17" s="232" customFormat="1" hidden="1" thickBot="1">
      <c r="A60" s="2722" t="s">
        <v>131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</row>
    <row r="61" spans="1:17" s="232" customFormat="1" hidden="1" thickBot="1">
      <c r="A61" s="2722" t="s">
        <v>132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</row>
    <row r="62" spans="1:17" s="2719" customFormat="1" ht="14" hidden="1" thickBot="1">
      <c r="A62" s="2716" t="s">
        <v>133</v>
      </c>
      <c r="B62" s="244">
        <v>0</v>
      </c>
      <c r="C62" s="244">
        <v>0</v>
      </c>
      <c r="D62" s="244">
        <v>0</v>
      </c>
      <c r="E62" s="244">
        <v>0</v>
      </c>
      <c r="F62" s="244">
        <v>0</v>
      </c>
      <c r="G62" s="244">
        <v>0</v>
      </c>
      <c r="H62" s="244">
        <v>0</v>
      </c>
      <c r="I62" s="244">
        <v>0</v>
      </c>
      <c r="K62" s="2725"/>
    </row>
    <row r="63" spans="1:17" s="2719" customFormat="1" ht="30" hidden="1" customHeight="1">
      <c r="A63" s="2724"/>
      <c r="B63" s="300"/>
      <c r="C63" s="300"/>
      <c r="D63" s="300"/>
      <c r="E63" s="300"/>
      <c r="F63" s="300"/>
      <c r="G63" s="300"/>
      <c r="H63" s="300"/>
      <c r="I63" s="300"/>
    </row>
    <row r="64" spans="1:17" s="2719" customFormat="1" ht="14" hidden="1" thickBot="1">
      <c r="A64" s="2721" t="s">
        <v>134</v>
      </c>
      <c r="B64" s="2726"/>
      <c r="C64" s="2726"/>
      <c r="D64" s="2726"/>
      <c r="E64" s="2726"/>
      <c r="F64" s="2726"/>
      <c r="G64" s="2726"/>
      <c r="H64" s="2726"/>
      <c r="I64" s="2726"/>
    </row>
    <row r="65" spans="1:17" s="232" customFormat="1" hidden="1" thickBot="1">
      <c r="A65" s="2722" t="s">
        <v>135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</row>
    <row r="66" spans="1:17" s="232" customFormat="1" hidden="1" thickBot="1">
      <c r="A66" s="2722" t="s">
        <v>137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</row>
    <row r="67" spans="1:17" s="2719" customFormat="1" ht="14" hidden="1" thickBot="1">
      <c r="A67" s="2716" t="s">
        <v>138</v>
      </c>
      <c r="B67" s="244">
        <v>0</v>
      </c>
      <c r="C67" s="244">
        <v>0</v>
      </c>
      <c r="D67" s="244">
        <v>0</v>
      </c>
      <c r="E67" s="244">
        <v>0</v>
      </c>
      <c r="F67" s="244">
        <v>0</v>
      </c>
      <c r="G67" s="244">
        <v>0</v>
      </c>
      <c r="H67" s="244">
        <v>0</v>
      </c>
      <c r="I67" s="244">
        <v>0</v>
      </c>
    </row>
    <row r="68" spans="1:17" s="2719" customFormat="1" ht="30" hidden="1" customHeight="1">
      <c r="A68" s="2727"/>
      <c r="B68" s="2726"/>
      <c r="C68" s="2726"/>
      <c r="D68" s="2726"/>
      <c r="E68" s="2726"/>
      <c r="F68" s="2726"/>
      <c r="G68" s="2726"/>
      <c r="H68" s="2726"/>
      <c r="I68" s="2726"/>
    </row>
    <row r="69" spans="1:17" s="2719" customFormat="1" ht="14" hidden="1" thickBot="1">
      <c r="A69" s="2721" t="s">
        <v>140</v>
      </c>
      <c r="B69" s="2726"/>
      <c r="C69" s="2726"/>
      <c r="D69" s="2726"/>
      <c r="E69" s="2726"/>
      <c r="F69" s="2726"/>
      <c r="G69" s="2726"/>
      <c r="H69" s="2726"/>
      <c r="I69" s="2726"/>
    </row>
    <row r="70" spans="1:17" s="232" customFormat="1" hidden="1" thickBot="1">
      <c r="A70" s="2722" t="s">
        <v>141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</row>
    <row r="71" spans="1:17" s="232" customFormat="1" hidden="1" thickBot="1">
      <c r="A71" s="2722" t="s">
        <v>644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</row>
    <row r="72" spans="1:17" s="2719" customFormat="1" ht="14" hidden="1" thickBot="1">
      <c r="A72" s="2716" t="s">
        <v>645</v>
      </c>
      <c r="B72" s="244">
        <v>0</v>
      </c>
      <c r="C72" s="244">
        <v>0</v>
      </c>
      <c r="D72" s="244">
        <v>0</v>
      </c>
      <c r="E72" s="244">
        <v>0</v>
      </c>
      <c r="F72" s="244">
        <v>0</v>
      </c>
      <c r="G72" s="244">
        <v>0</v>
      </c>
      <c r="H72" s="244">
        <v>0</v>
      </c>
      <c r="I72" s="244">
        <v>0</v>
      </c>
    </row>
    <row r="73" spans="1:17" s="2719" customFormat="1" ht="30" hidden="1" customHeight="1" thickBot="1">
      <c r="A73" s="2727"/>
      <c r="B73" s="2726"/>
      <c r="C73" s="2726"/>
      <c r="D73" s="2726"/>
      <c r="E73" s="2726"/>
      <c r="F73" s="2726"/>
      <c r="G73" s="2726"/>
      <c r="H73" s="2726"/>
      <c r="I73" s="2726"/>
    </row>
    <row r="74" spans="1:17" s="213" customFormat="1" ht="40" customHeight="1" thickBot="1">
      <c r="A74" s="207" t="s">
        <v>646</v>
      </c>
      <c r="B74" s="2728">
        <v>-51310.409082749822</v>
      </c>
      <c r="C74" s="2728">
        <v>-25655.204541374911</v>
      </c>
      <c r="D74" s="2728">
        <v>-669391.23536311649</v>
      </c>
      <c r="E74" s="2728">
        <v>-55782.602946926367</v>
      </c>
      <c r="F74" s="2728">
        <v>-397132.84618758236</v>
      </c>
      <c r="G74" s="2728">
        <v>-33094.403848965187</v>
      </c>
      <c r="H74" s="2728">
        <v>-1117834.4906334486</v>
      </c>
      <c r="I74" s="2728">
        <v>-42993.634255132638</v>
      </c>
      <c r="J74" s="2706"/>
      <c r="K74" s="2706"/>
      <c r="L74" s="2706"/>
      <c r="M74" s="2706"/>
      <c r="N74" s="2706"/>
      <c r="O74" s="2706"/>
      <c r="P74" s="2706"/>
      <c r="Q74" s="2707"/>
    </row>
    <row r="75" spans="1:17" s="2719" customFormat="1" ht="11">
      <c r="A75" s="2718" t="s">
        <v>643</v>
      </c>
      <c r="B75" s="258">
        <v>-0.96770695905931248</v>
      </c>
      <c r="C75" s="258">
        <v>-0.96770695905931248</v>
      </c>
      <c r="D75" s="258">
        <v>-1.419503517199739</v>
      </c>
      <c r="E75" s="258">
        <v>-1.4195035171997388</v>
      </c>
      <c r="F75" s="258">
        <v>-0.71086241173144082</v>
      </c>
      <c r="G75" s="258">
        <v>-0.7108624117314406</v>
      </c>
      <c r="H75" s="258">
        <v>-1.0319234804472293</v>
      </c>
      <c r="I75" s="258">
        <v>-1.031923480447229</v>
      </c>
    </row>
    <row r="76" spans="1:17">
      <c r="B76" s="226"/>
      <c r="H76" s="226"/>
      <c r="I76" s="226"/>
    </row>
    <row r="77" spans="1:17" s="2729" customFormat="1">
      <c r="B77" s="2730">
        <v>0</v>
      </c>
      <c r="C77" s="2729">
        <v>0</v>
      </c>
      <c r="D77" s="2729">
        <v>0</v>
      </c>
      <c r="E77" s="2729">
        <v>0</v>
      </c>
      <c r="F77" s="2729">
        <v>0</v>
      </c>
      <c r="G77" s="2729">
        <v>0</v>
      </c>
      <c r="H77" s="2730">
        <v>0</v>
      </c>
      <c r="I77" s="2730">
        <v>0</v>
      </c>
    </row>
    <row r="78" spans="1:17">
      <c r="B78" s="226"/>
      <c r="H78" s="226"/>
      <c r="I78" s="226"/>
    </row>
    <row r="79" spans="1:17">
      <c r="B79" s="226"/>
      <c r="H79" s="226"/>
      <c r="I79" s="226"/>
    </row>
  </sheetData>
  <sheetProtection selectLockedCells="1" selectUnlockedCells="1"/>
  <printOptions horizontalCentered="1"/>
  <pageMargins left="0.15748031496062992" right="0.15748031496062992" top="0.15748031496062992" bottom="0.15748031496062992" header="0" footer="0"/>
  <pageSetup scale="49" orientation="landscape" verticalDpi="300" r:id="rId1"/>
  <headerFooter alignWithMargins="0">
    <oddFooter>&amp;L&amp;11Versión actualizada en Intranet. Para uso exclusivo de Productos Innovador S.A. de C.V.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2A943-D531-420C-B31B-DB954028DB8E}">
  <dimension ref="A1:AG39"/>
  <sheetViews>
    <sheetView topLeftCell="A12" workbookViewId="0">
      <selection activeCell="E42" sqref="E42"/>
    </sheetView>
  </sheetViews>
  <sheetFormatPr baseColWidth="10" defaultColWidth="10.83203125" defaultRowHeight="15"/>
  <cols>
    <col min="1" max="2" width="10.83203125" style="1102"/>
    <col min="3" max="3" width="27.83203125" style="1102" bestFit="1" customWidth="1"/>
    <col min="4" max="4" width="3.5" style="1102" customWidth="1"/>
    <col min="5" max="5" width="11.1640625" style="1102" bestFit="1" customWidth="1"/>
    <col min="6" max="16384" width="10.83203125" style="1102"/>
  </cols>
  <sheetData>
    <row r="1" spans="1:33" s="78" customFormat="1" ht="14">
      <c r="A1" s="2939" t="s">
        <v>191</v>
      </c>
      <c r="B1" s="1529"/>
      <c r="C1" s="137"/>
      <c r="D1" s="5"/>
      <c r="E1" s="5"/>
      <c r="F1" s="137"/>
      <c r="G1" s="5"/>
      <c r="H1" s="137"/>
      <c r="I1" s="5"/>
      <c r="J1" s="137"/>
      <c r="K1" s="5"/>
      <c r="L1" s="137"/>
      <c r="M1" s="5"/>
      <c r="N1" s="137"/>
      <c r="O1" s="5"/>
      <c r="P1" s="137"/>
      <c r="Q1" s="5"/>
      <c r="R1" s="137"/>
      <c r="S1" s="5"/>
      <c r="T1" s="69" t="s">
        <v>72</v>
      </c>
      <c r="U1" s="5"/>
      <c r="V1" s="1529"/>
      <c r="W1" s="1529"/>
      <c r="X1" s="1529"/>
    </row>
    <row r="2" spans="1:33" s="78" customFormat="1" ht="13">
      <c r="A2" s="2940" t="s">
        <v>1</v>
      </c>
      <c r="B2" s="1529"/>
      <c r="C2" s="137"/>
      <c r="D2" s="5"/>
      <c r="E2" s="5"/>
      <c r="F2" s="137"/>
      <c r="G2" s="5"/>
      <c r="H2" s="137"/>
      <c r="I2" s="5"/>
      <c r="J2" s="137"/>
      <c r="K2" s="5"/>
      <c r="L2" s="137"/>
      <c r="M2" s="5"/>
      <c r="N2" s="137"/>
      <c r="O2" s="5"/>
      <c r="P2" s="137"/>
      <c r="Q2" s="5"/>
      <c r="R2" s="137"/>
      <c r="S2" s="5"/>
      <c r="T2" s="1529"/>
      <c r="U2" s="5"/>
      <c r="V2" s="1529"/>
      <c r="W2" s="1529"/>
      <c r="X2" s="1529"/>
    </row>
    <row r="3" spans="1:33" s="78" customFormat="1" ht="14">
      <c r="A3" s="1531"/>
      <c r="B3" s="1529"/>
      <c r="C3" s="137"/>
      <c r="D3" s="5"/>
      <c r="E3" s="5"/>
      <c r="F3" s="137"/>
      <c r="G3" s="5"/>
      <c r="H3" s="137"/>
      <c r="I3" s="5"/>
      <c r="J3" s="137"/>
      <c r="K3" s="5"/>
      <c r="L3" s="137"/>
      <c r="M3" s="5"/>
      <c r="N3" s="137"/>
      <c r="O3" s="5"/>
      <c r="P3" s="137"/>
      <c r="Q3" s="5"/>
      <c r="R3" s="137"/>
      <c r="S3" s="5"/>
      <c r="T3" s="1529"/>
      <c r="U3" s="5"/>
      <c r="V3" s="1529"/>
      <c r="W3" s="1529"/>
      <c r="X3" s="1529"/>
    </row>
    <row r="4" spans="1:33" s="64" customFormat="1" ht="12.5" customHeight="1">
      <c r="A4" s="70"/>
      <c r="B4" s="1532"/>
      <c r="C4" s="70"/>
      <c r="D4" s="65"/>
      <c r="E4" s="1532"/>
      <c r="F4" s="70"/>
      <c r="G4" s="1532"/>
      <c r="H4" s="70"/>
      <c r="I4" s="1532"/>
      <c r="J4" s="70"/>
      <c r="K4" s="1532"/>
      <c r="L4" s="70"/>
      <c r="M4" s="1532"/>
      <c r="N4" s="70"/>
      <c r="O4" s="1532"/>
      <c r="P4" s="70"/>
      <c r="Q4" s="1532"/>
      <c r="R4" s="70"/>
      <c r="S4" s="1532"/>
      <c r="T4" s="1532"/>
      <c r="U4" s="1532"/>
      <c r="V4" s="1532"/>
      <c r="W4" s="1532"/>
      <c r="X4" s="1532"/>
    </row>
    <row r="5" spans="1:33" s="8" customFormat="1" ht="20" customHeight="1">
      <c r="A5" s="1533"/>
      <c r="B5" s="1534"/>
      <c r="C5" s="3019" t="s">
        <v>647</v>
      </c>
      <c r="D5" s="3019"/>
      <c r="E5" s="3019"/>
      <c r="F5" s="3019"/>
      <c r="G5" s="1534"/>
      <c r="H5" s="1534"/>
      <c r="I5" s="1534"/>
      <c r="J5" s="1534"/>
      <c r="K5" s="1534"/>
      <c r="L5" s="1534"/>
      <c r="M5" s="1534"/>
      <c r="N5" s="1534"/>
      <c r="O5" s="1534"/>
      <c r="P5" s="1534"/>
      <c r="Q5" s="1534"/>
      <c r="R5" s="1534"/>
      <c r="S5" s="1534"/>
      <c r="U5" s="74"/>
      <c r="V5" s="74"/>
      <c r="W5" s="74"/>
      <c r="X5" s="74"/>
      <c r="Y5" s="1473"/>
      <c r="Z5" s="1473"/>
      <c r="AA5" s="1473"/>
      <c r="AB5" s="1473"/>
      <c r="AC5" s="1473"/>
      <c r="AD5" s="1473"/>
      <c r="AE5" s="1473"/>
      <c r="AF5" s="1473"/>
      <c r="AG5" s="1473"/>
    </row>
    <row r="6" spans="1:33" s="64" customFormat="1" ht="2.25" customHeight="1">
      <c r="A6" s="62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1474"/>
      <c r="Z6" s="1474"/>
      <c r="AA6" s="1474"/>
      <c r="AB6" s="1474"/>
      <c r="AC6" s="1474"/>
      <c r="AD6" s="1474"/>
      <c r="AE6" s="1474"/>
      <c r="AF6" s="1474"/>
      <c r="AG6" s="1474"/>
    </row>
    <row r="7" spans="1:33" s="64" customFormat="1" ht="1.5" customHeight="1">
      <c r="A7" s="65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1474"/>
      <c r="Z7" s="1474"/>
      <c r="AA7" s="1474"/>
      <c r="AB7" s="1474"/>
      <c r="AC7" s="1474"/>
      <c r="AD7" s="1474"/>
      <c r="AE7" s="1474"/>
      <c r="AF7" s="1474"/>
      <c r="AG7" s="1474"/>
    </row>
    <row r="8" spans="1:33" s="64" customFormat="1" ht="2" customHeight="1">
      <c r="A8" s="67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1474"/>
      <c r="Z8" s="1474"/>
      <c r="AA8" s="1474"/>
      <c r="AB8" s="1474"/>
      <c r="AC8" s="1474"/>
      <c r="AD8" s="1474"/>
      <c r="AE8" s="1474"/>
      <c r="AF8" s="1474"/>
      <c r="AG8" s="1474"/>
    </row>
    <row r="9" spans="1:33" s="64" customFormat="1" ht="2" customHeight="1">
      <c r="A9" s="67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1474"/>
      <c r="Z9" s="1474"/>
      <c r="AA9" s="1474"/>
      <c r="AB9" s="1474"/>
      <c r="AC9" s="1474"/>
      <c r="AD9" s="1474"/>
      <c r="AE9" s="1474"/>
      <c r="AF9" s="1474"/>
      <c r="AG9" s="1474"/>
    </row>
    <row r="10" spans="1:33" s="64" customFormat="1" ht="25.25" customHeight="1">
      <c r="A10" s="70"/>
      <c r="B10" s="66"/>
      <c r="C10" s="71"/>
      <c r="D10" s="76"/>
      <c r="E10" s="372"/>
      <c r="F10" s="71"/>
      <c r="G10" s="372"/>
      <c r="H10" s="71"/>
      <c r="I10" s="372"/>
      <c r="J10" s="71"/>
      <c r="K10" s="372"/>
      <c r="L10" s="71"/>
      <c r="M10" s="372"/>
      <c r="N10" s="71"/>
      <c r="O10" s="372"/>
      <c r="P10" s="71"/>
      <c r="Q10" s="372"/>
      <c r="R10" s="71"/>
      <c r="S10" s="372"/>
      <c r="T10" s="372"/>
      <c r="U10" s="372"/>
      <c r="V10" s="66"/>
      <c r="W10" s="372"/>
      <c r="X10" s="372"/>
      <c r="Y10" s="1474"/>
      <c r="Z10" s="1474"/>
      <c r="AA10" s="1474"/>
      <c r="AB10" s="1474"/>
      <c r="AC10" s="1474"/>
      <c r="AD10" s="1474"/>
      <c r="AE10" s="1474"/>
      <c r="AF10" s="1474"/>
      <c r="AG10" s="1474"/>
    </row>
    <row r="11" spans="1:33" s="64" customFormat="1" ht="25.25" customHeight="1">
      <c r="A11" s="70"/>
      <c r="B11" s="3020" t="s">
        <v>647</v>
      </c>
      <c r="C11" s="3021"/>
      <c r="D11" s="3021"/>
      <c r="E11" s="3021"/>
      <c r="F11" s="3022"/>
      <c r="G11" s="372"/>
      <c r="H11" s="71"/>
      <c r="I11" s="372"/>
      <c r="J11" s="71"/>
      <c r="K11" s="372"/>
      <c r="L11" s="71"/>
      <c r="M11" s="372"/>
      <c r="N11" s="71"/>
      <c r="O11" s="372"/>
      <c r="P11" s="71"/>
      <c r="Q11" s="372"/>
      <c r="R11" s="71"/>
      <c r="S11" s="372"/>
      <c r="T11" s="372"/>
      <c r="U11" s="372"/>
      <c r="V11" s="66"/>
      <c r="W11" s="372"/>
      <c r="X11" s="372"/>
      <c r="Y11" s="1474"/>
      <c r="Z11" s="1474"/>
      <c r="AA11" s="1474"/>
      <c r="AB11" s="1474"/>
      <c r="AC11" s="1474"/>
      <c r="AD11" s="1474"/>
      <c r="AE11" s="1474"/>
      <c r="AF11" s="1474"/>
      <c r="AG11" s="1474"/>
    </row>
    <row r="12" spans="1:33" s="64" customFormat="1" ht="25.25" customHeight="1">
      <c r="A12" s="70"/>
      <c r="B12" s="66"/>
      <c r="C12" s="71"/>
      <c r="D12" s="76"/>
      <c r="E12" s="372"/>
      <c r="F12" s="71"/>
      <c r="G12" s="372"/>
      <c r="H12" s="71"/>
      <c r="I12" s="372"/>
      <c r="J12" s="71"/>
      <c r="K12" s="372"/>
      <c r="L12" s="71"/>
      <c r="M12" s="372"/>
      <c r="N12" s="71"/>
      <c r="O12" s="372"/>
      <c r="P12" s="71"/>
      <c r="Q12" s="372"/>
      <c r="R12" s="71"/>
      <c r="S12" s="372"/>
      <c r="T12" s="372"/>
      <c r="U12" s="372"/>
      <c r="V12" s="66"/>
      <c r="W12" s="372"/>
      <c r="X12" s="372"/>
      <c r="Y12" s="1474"/>
      <c r="Z12" s="1474"/>
      <c r="AA12" s="1474"/>
      <c r="AB12" s="1474"/>
      <c r="AC12" s="1474"/>
      <c r="AD12" s="1474"/>
      <c r="AE12" s="1474"/>
      <c r="AF12" s="1474"/>
      <c r="AG12" s="1474"/>
    </row>
    <row r="13" spans="1:33">
      <c r="B13" s="2931" t="s">
        <v>648</v>
      </c>
      <c r="C13" s="2932" t="s">
        <v>649</v>
      </c>
      <c r="D13" s="2933"/>
      <c r="E13" s="2932" t="s">
        <v>650</v>
      </c>
    </row>
    <row r="14" spans="1:33">
      <c r="C14" s="1102" t="s">
        <v>651</v>
      </c>
      <c r="E14" s="2934">
        <v>33586.559999999998</v>
      </c>
    </row>
    <row r="15" spans="1:33">
      <c r="C15" s="1102" t="s">
        <v>652</v>
      </c>
      <c r="E15" s="2934">
        <v>1379</v>
      </c>
    </row>
    <row r="16" spans="1:33">
      <c r="C16" s="1102" t="s">
        <v>653</v>
      </c>
      <c r="E16" s="2934">
        <v>1990</v>
      </c>
    </row>
    <row r="17" spans="3:5" ht="16" thickBot="1"/>
    <row r="18" spans="3:5" ht="17" thickTop="1" thickBot="1">
      <c r="C18" s="2935" t="s">
        <v>654</v>
      </c>
      <c r="E18" s="2936">
        <v>36955.56</v>
      </c>
    </row>
    <row r="19" spans="3:5" ht="16" thickTop="1"/>
    <row r="20" spans="3:5">
      <c r="C20" s="2932" t="s">
        <v>649</v>
      </c>
      <c r="D20" s="2933"/>
      <c r="E20" s="2932" t="s">
        <v>650</v>
      </c>
    </row>
    <row r="21" spans="3:5">
      <c r="C21" s="1102" t="s">
        <v>655</v>
      </c>
      <c r="E21" s="2934">
        <v>100445</v>
      </c>
    </row>
    <row r="22" spans="3:5">
      <c r="C22" s="1102" t="s">
        <v>656</v>
      </c>
      <c r="E22" s="2934">
        <v>25443</v>
      </c>
    </row>
    <row r="23" spans="3:5">
      <c r="C23" s="1102" t="s">
        <v>657</v>
      </c>
      <c r="E23" s="2934">
        <v>46615</v>
      </c>
    </row>
    <row r="24" spans="3:5">
      <c r="C24" s="1102" t="s">
        <v>658</v>
      </c>
      <c r="E24" s="2934">
        <v>4115</v>
      </c>
    </row>
    <row r="25" spans="3:5">
      <c r="C25" s="1102" t="s">
        <v>659</v>
      </c>
      <c r="E25" s="2934">
        <v>3120</v>
      </c>
    </row>
    <row r="26" spans="3:5">
      <c r="C26" s="1102" t="s">
        <v>660</v>
      </c>
      <c r="E26" s="2934">
        <v>988</v>
      </c>
    </row>
    <row r="27" spans="3:5" ht="16" thickBot="1"/>
    <row r="28" spans="3:5" ht="17" thickTop="1" thickBot="1">
      <c r="C28" s="2935" t="s">
        <v>661</v>
      </c>
      <c r="E28" s="2936">
        <v>180726</v>
      </c>
    </row>
    <row r="29" spans="3:5" ht="16" thickTop="1"/>
    <row r="30" spans="3:5">
      <c r="C30" s="2932" t="s">
        <v>649</v>
      </c>
      <c r="D30" s="2933"/>
      <c r="E30" s="2932" t="s">
        <v>650</v>
      </c>
    </row>
    <row r="31" spans="3:5">
      <c r="C31" s="1102" t="s">
        <v>662</v>
      </c>
      <c r="E31" s="2934">
        <v>15760.34</v>
      </c>
    </row>
    <row r="32" spans="3:5">
      <c r="C32" s="1102" t="s">
        <v>663</v>
      </c>
      <c r="E32" s="2934">
        <v>2281</v>
      </c>
    </row>
    <row r="33" spans="3:5">
      <c r="C33" s="1102" t="s">
        <v>664</v>
      </c>
      <c r="E33" s="2934">
        <v>302</v>
      </c>
    </row>
    <row r="34" spans="3:5">
      <c r="C34" s="1102" t="s">
        <v>665</v>
      </c>
      <c r="E34" s="2934">
        <v>5161</v>
      </c>
    </row>
    <row r="35" spans="3:5">
      <c r="C35" s="1102" t="s">
        <v>666</v>
      </c>
      <c r="E35" s="2934">
        <v>3397</v>
      </c>
    </row>
    <row r="36" spans="3:5" ht="16" thickBot="1"/>
    <row r="37" spans="3:5" ht="17" thickTop="1" thickBot="1">
      <c r="C37" s="2935" t="s">
        <v>667</v>
      </c>
      <c r="E37" s="2936">
        <v>26901.34</v>
      </c>
    </row>
    <row r="38" spans="3:5" ht="16" thickTop="1"/>
    <row r="39" spans="3:5">
      <c r="C39" s="2937" t="s">
        <v>668</v>
      </c>
      <c r="E39" s="2938">
        <v>244582.9</v>
      </c>
    </row>
  </sheetData>
  <mergeCells count="2">
    <mergeCell ref="C5:F5"/>
    <mergeCell ref="B11:F11"/>
  </mergeCells>
  <hyperlinks>
    <hyperlink ref="T1" location="INDICE!A10" tooltip="REGRESAR AL MENU PRINCIPAL" display="INDICE" xr:uid="{F419D1E9-F96A-45C8-96EE-8AE09640D7AE}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DAB8C-87A1-4DFF-8EB3-1CDBC4BBE1A5}">
  <sheetPr>
    <pageSetUpPr fitToPage="1"/>
  </sheetPr>
  <dimension ref="A1:R63"/>
  <sheetViews>
    <sheetView topLeftCell="A7" zoomScaleNormal="100" workbookViewId="0">
      <selection activeCell="P1" sqref="P1"/>
    </sheetView>
  </sheetViews>
  <sheetFormatPr baseColWidth="10" defaultColWidth="10.1640625" defaultRowHeight="13"/>
  <cols>
    <col min="1" max="1" width="35.1640625" style="648" customWidth="1"/>
    <col min="2" max="2" width="2.5" style="173" customWidth="1"/>
    <col min="3" max="3" width="13.83203125" style="173" customWidth="1"/>
    <col min="4" max="4" width="7.1640625" style="261" customWidth="1"/>
    <col min="5" max="5" width="13.83203125" style="173" customWidth="1"/>
    <col min="6" max="6" width="6.83203125" style="261" customWidth="1"/>
    <col min="7" max="7" width="2.5" style="173" customWidth="1"/>
    <col min="8" max="8" width="14.5" style="173" bestFit="1" customWidth="1"/>
    <col min="9" max="9" width="5" style="261" customWidth="1"/>
    <col min="10" max="10" width="14.5" style="173" bestFit="1" customWidth="1"/>
    <col min="11" max="11" width="6.83203125" style="261" bestFit="1" customWidth="1"/>
    <col min="12" max="12" width="2.5" style="173" customWidth="1"/>
    <col min="13" max="13" width="13.83203125" style="173" customWidth="1"/>
    <col min="14" max="14" width="8.83203125" style="261" customWidth="1"/>
    <col min="15" max="15" width="13.83203125" style="173" customWidth="1"/>
    <col min="16" max="16" width="13.5" style="261" bestFit="1" customWidth="1"/>
    <col min="17" max="17" width="10.1640625" style="173"/>
    <col min="18" max="18" width="12.5" style="173" bestFit="1" customWidth="1"/>
    <col min="19" max="44" width="10.1640625" style="173"/>
    <col min="45" max="55" width="0" style="173" hidden="1" customWidth="1"/>
    <col min="56" max="16384" width="10.1640625" style="173"/>
  </cols>
  <sheetData>
    <row r="1" spans="1:18" ht="13.75" customHeight="1">
      <c r="A1" s="87" t="s">
        <v>191</v>
      </c>
      <c r="B1" s="388"/>
      <c r="C1" s="2027"/>
      <c r="D1" s="2027"/>
      <c r="E1" s="388"/>
      <c r="F1" s="2027"/>
      <c r="G1" s="388"/>
      <c r="H1" s="794"/>
      <c r="I1" s="2027"/>
      <c r="J1" s="794"/>
      <c r="K1" s="2027"/>
      <c r="L1" s="388"/>
      <c r="N1" s="388"/>
      <c r="P1" s="69" t="s">
        <v>72</v>
      </c>
    </row>
    <row r="2" spans="1:18" ht="13.75" customHeight="1">
      <c r="A2" s="86" t="s">
        <v>1</v>
      </c>
      <c r="B2" s="388"/>
      <c r="C2" s="2027"/>
      <c r="D2" s="2027"/>
      <c r="E2" s="388"/>
      <c r="F2" s="2027"/>
      <c r="G2" s="388"/>
      <c r="H2" s="2079"/>
      <c r="I2" s="2027"/>
      <c r="J2" s="388"/>
      <c r="K2" s="2027"/>
      <c r="L2" s="388"/>
      <c r="M2" s="388"/>
      <c r="N2" s="388"/>
      <c r="O2" s="388"/>
      <c r="P2" s="388"/>
    </row>
    <row r="3" spans="1:18" ht="13.75" customHeight="1">
      <c r="A3" s="2202"/>
      <c r="B3" s="388"/>
      <c r="C3" s="2027"/>
      <c r="D3" s="2027"/>
      <c r="E3" s="388"/>
      <c r="F3" s="2027"/>
      <c r="G3" s="388"/>
      <c r="H3" s="2079"/>
      <c r="I3" s="2027"/>
      <c r="J3" s="388"/>
      <c r="K3" s="2027"/>
      <c r="L3" s="388"/>
      <c r="M3" s="388"/>
      <c r="N3" s="388"/>
      <c r="O3" s="388"/>
      <c r="P3" s="388"/>
    </row>
    <row r="4" spans="1:18" s="342" customFormat="1" ht="13.75" customHeight="1">
      <c r="A4" s="290"/>
      <c r="B4" s="290"/>
      <c r="C4" s="2203"/>
      <c r="D4" s="2204"/>
      <c r="E4" s="290"/>
      <c r="F4" s="2203"/>
      <c r="G4" s="290"/>
      <c r="H4" s="1134"/>
      <c r="I4" s="2203"/>
      <c r="J4" s="290"/>
      <c r="K4" s="2203"/>
      <c r="L4" s="290"/>
      <c r="M4" s="290"/>
      <c r="N4" s="290"/>
      <c r="O4" s="290"/>
      <c r="P4" s="290"/>
    </row>
    <row r="5" spans="1:18" s="8" customFormat="1" ht="20.25" customHeight="1">
      <c r="A5" s="849" t="s">
        <v>753</v>
      </c>
      <c r="B5" s="850"/>
      <c r="C5" s="850"/>
      <c r="D5" s="850"/>
      <c r="E5" s="850"/>
      <c r="F5" s="850"/>
      <c r="G5" s="850"/>
      <c r="H5" s="678" t="s">
        <v>78</v>
      </c>
      <c r="J5" s="678"/>
      <c r="K5" s="185"/>
      <c r="L5" s="185"/>
      <c r="M5" s="185"/>
      <c r="N5" s="185"/>
      <c r="O5" s="185"/>
      <c r="P5" s="2205" t="s">
        <v>754</v>
      </c>
    </row>
    <row r="6" spans="1:18" s="64" customFormat="1" ht="2.25" customHeight="1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</row>
    <row r="7" spans="1:18" s="64" customFormat="1" ht="1" customHeight="1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1:18" s="64" customFormat="1" ht="2.25" customHeight="1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8" s="64" customFormat="1" ht="25.25" customHeight="1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</row>
    <row r="10" spans="1:18" s="2017" customFormat="1" ht="15" thickBot="1">
      <c r="A10" s="2954" t="s">
        <v>79</v>
      </c>
      <c r="B10" s="1486"/>
      <c r="C10" s="3023" t="s">
        <v>198</v>
      </c>
      <c r="D10" s="3023"/>
      <c r="E10" s="3023"/>
      <c r="F10" s="3023"/>
      <c r="G10" s="2206"/>
      <c r="H10" s="3023" t="s">
        <v>755</v>
      </c>
      <c r="I10" s="3023"/>
      <c r="J10" s="3023"/>
      <c r="K10" s="3023"/>
      <c r="L10" s="2206"/>
      <c r="M10" s="3023" t="s">
        <v>195</v>
      </c>
      <c r="N10" s="3023"/>
      <c r="O10" s="3023"/>
      <c r="P10" s="3023"/>
    </row>
    <row r="11" spans="1:18" s="2017" customFormat="1" ht="14" thickBot="1">
      <c r="A11" s="2954"/>
      <c r="B11" s="1486"/>
      <c r="C11" s="3024" t="s">
        <v>756</v>
      </c>
      <c r="D11" s="3025"/>
      <c r="E11" s="3025" t="s">
        <v>757</v>
      </c>
      <c r="F11" s="3026"/>
      <c r="G11" s="1486"/>
      <c r="H11" s="3027" t="s">
        <v>756</v>
      </c>
      <c r="I11" s="3028"/>
      <c r="J11" s="3028" t="s">
        <v>757</v>
      </c>
      <c r="K11" s="3029"/>
      <c r="L11" s="1486"/>
      <c r="M11" s="3024" t="s">
        <v>198</v>
      </c>
      <c r="N11" s="3025"/>
      <c r="O11" s="3025" t="s">
        <v>758</v>
      </c>
      <c r="P11" s="3026"/>
    </row>
    <row r="12" spans="1:18" s="2017" customFormat="1" ht="15" customHeight="1">
      <c r="A12" s="2954"/>
      <c r="B12" s="2019"/>
      <c r="C12" s="2207" t="s">
        <v>199</v>
      </c>
      <c r="D12" s="2208" t="s">
        <v>200</v>
      </c>
      <c r="E12" s="2208" t="s">
        <v>759</v>
      </c>
      <c r="F12" s="2209" t="s">
        <v>200</v>
      </c>
      <c r="G12" s="2210"/>
      <c r="H12" s="2207" t="s">
        <v>199</v>
      </c>
      <c r="I12" s="2208" t="s">
        <v>200</v>
      </c>
      <c r="J12" s="2208" t="s">
        <v>759</v>
      </c>
      <c r="K12" s="2209" t="s">
        <v>200</v>
      </c>
      <c r="L12" s="2210"/>
      <c r="M12" s="2207" t="s">
        <v>199</v>
      </c>
      <c r="N12" s="2208" t="s">
        <v>200</v>
      </c>
      <c r="O12" s="2208" t="s">
        <v>759</v>
      </c>
      <c r="P12" s="2209" t="s">
        <v>200</v>
      </c>
    </row>
    <row r="13" spans="1:18">
      <c r="A13" s="388"/>
      <c r="B13" s="388"/>
      <c r="C13" s="388"/>
      <c r="D13" s="2027"/>
      <c r="E13" s="388"/>
      <c r="F13" s="2027"/>
      <c r="G13" s="388"/>
      <c r="H13" s="388"/>
      <c r="I13" s="2027"/>
      <c r="J13" s="388"/>
      <c r="K13" s="2027"/>
      <c r="L13" s="388"/>
      <c r="M13" s="388"/>
      <c r="N13" s="2027"/>
      <c r="O13" s="171"/>
      <c r="P13" s="2027"/>
      <c r="R13" s="2017"/>
    </row>
    <row r="14" spans="1:18" s="342" customFormat="1">
      <c r="A14" s="2034" t="s">
        <v>116</v>
      </c>
      <c r="B14" s="290"/>
      <c r="C14" s="2035">
        <v>144704968.94</v>
      </c>
      <c r="D14" s="2120"/>
      <c r="E14" s="2037">
        <v>175026522.75606117</v>
      </c>
      <c r="F14" s="2120"/>
      <c r="G14" s="290"/>
      <c r="H14" s="2035">
        <v>2084679129.6300001</v>
      </c>
      <c r="I14" s="2120"/>
      <c r="J14" s="2037">
        <v>2191276197.08215</v>
      </c>
      <c r="K14" s="2120"/>
      <c r="L14" s="290"/>
      <c r="M14" s="2035">
        <v>-30321553.816061169</v>
      </c>
      <c r="N14" s="2039">
        <v>-0.17323976582864001</v>
      </c>
      <c r="O14" s="2035">
        <v>-106597067.45214987</v>
      </c>
      <c r="P14" s="2039">
        <v>-4.864611206660846E-2</v>
      </c>
      <c r="R14" s="2017"/>
    </row>
    <row r="15" spans="1:18" s="342" customFormat="1">
      <c r="A15" s="2043" t="s">
        <v>218</v>
      </c>
      <c r="B15" s="290"/>
      <c r="C15" s="2044">
        <v>2494937.6599999997</v>
      </c>
      <c r="D15" s="258">
        <v>1.7241547945976151E-2</v>
      </c>
      <c r="E15" s="2051">
        <v>122518.56592924282</v>
      </c>
      <c r="F15" s="1543">
        <v>6.9999999999999999E-4</v>
      </c>
      <c r="G15" s="290"/>
      <c r="H15" s="2044">
        <v>7220414.4699999988</v>
      </c>
      <c r="I15" s="258">
        <v>3.463561546414827E-3</v>
      </c>
      <c r="J15" s="2051">
        <v>1533893.3379575049</v>
      </c>
      <c r="K15" s="1543">
        <v>6.9999999999999999E-4</v>
      </c>
      <c r="L15" s="290"/>
      <c r="M15" s="2044">
        <v>2372419.0940707568</v>
      </c>
      <c r="N15" s="258">
        <v>19.363751738988533</v>
      </c>
      <c r="O15" s="2044">
        <v>5686521.1320424937</v>
      </c>
      <c r="P15" s="258">
        <v>3.7072467761119081</v>
      </c>
      <c r="R15" s="2017"/>
    </row>
    <row r="16" spans="1:18" s="342" customFormat="1" ht="12.5" customHeight="1">
      <c r="A16" s="2034" t="s">
        <v>201</v>
      </c>
      <c r="B16" s="290"/>
      <c r="C16" s="2035">
        <v>142210031.28</v>
      </c>
      <c r="D16" s="2120"/>
      <c r="E16" s="2035">
        <v>174904004.19013193</v>
      </c>
      <c r="F16" s="2120"/>
      <c r="G16" s="290"/>
      <c r="H16" s="2035">
        <v>2077458715.1600001</v>
      </c>
      <c r="I16" s="2120"/>
      <c r="J16" s="2035">
        <v>2189742303.7441926</v>
      </c>
      <c r="K16" s="2120"/>
      <c r="L16" s="290"/>
      <c r="M16" s="2035">
        <v>-32693972.910131931</v>
      </c>
      <c r="N16" s="1543">
        <v>-0.18692523971373162</v>
      </c>
      <c r="O16" s="2035">
        <v>-112283588.58419251</v>
      </c>
      <c r="P16" s="1543">
        <v>-5.1277078765022376E-2</v>
      </c>
      <c r="R16" s="2017"/>
    </row>
    <row r="17" spans="1:18">
      <c r="A17" s="2211"/>
      <c r="B17" s="2027"/>
      <c r="C17" s="422"/>
      <c r="D17" s="2212"/>
      <c r="E17" s="422"/>
      <c r="F17" s="2213"/>
      <c r="G17" s="388"/>
      <c r="H17" s="2214"/>
      <c r="I17" s="2046"/>
      <c r="J17" s="2214"/>
      <c r="K17" s="2046"/>
      <c r="L17" s="388"/>
      <c r="M17" s="2214"/>
      <c r="N17" s="2046"/>
      <c r="O17" s="2214"/>
      <c r="P17" s="2046"/>
    </row>
    <row r="18" spans="1:18" s="342" customFormat="1">
      <c r="A18" s="2034" t="s">
        <v>219</v>
      </c>
      <c r="B18" s="290"/>
      <c r="C18" s="2035">
        <v>16161784.930000002</v>
      </c>
      <c r="D18" s="2039">
        <v>0.1136472918579053</v>
      </c>
      <c r="E18" s="2035">
        <v>20964069.274965804</v>
      </c>
      <c r="F18" s="2039">
        <v>0.11986043070904488</v>
      </c>
      <c r="G18" s="290"/>
      <c r="H18" s="2035">
        <v>263322930.35000005</v>
      </c>
      <c r="I18" s="2039">
        <v>0.12675242517621807</v>
      </c>
      <c r="J18" s="2035">
        <v>252744772.04562473</v>
      </c>
      <c r="K18" s="2039">
        <v>0.11542215338008585</v>
      </c>
      <c r="L18" s="290"/>
      <c r="M18" s="2035">
        <v>-4802284.3449658025</v>
      </c>
      <c r="N18" s="2039">
        <v>-0.22907214634615045</v>
      </c>
      <c r="O18" s="2035">
        <v>10578158.304375321</v>
      </c>
      <c r="P18" s="2039">
        <v>4.1853124077540889E-2</v>
      </c>
      <c r="R18" s="2017"/>
    </row>
    <row r="19" spans="1:18" s="342" customFormat="1">
      <c r="A19" s="2043" t="s">
        <v>221</v>
      </c>
      <c r="B19" s="290"/>
      <c r="C19" s="2044">
        <v>9673643.3000000007</v>
      </c>
      <c r="D19" s="258">
        <v>6.8023635273333022E-2</v>
      </c>
      <c r="E19" s="2051">
        <v>10720371.6500076</v>
      </c>
      <c r="F19" s="1543">
        <v>6.1292888631376698E-2</v>
      </c>
      <c r="G19" s="290"/>
      <c r="H19" s="2044">
        <v>125444364.88000004</v>
      </c>
      <c r="I19" s="258">
        <v>6.0383565730854329E-2</v>
      </c>
      <c r="J19" s="2051">
        <v>133196319.18632343</v>
      </c>
      <c r="K19" s="1543">
        <v>6.0827394601900849E-2</v>
      </c>
      <c r="L19" s="290"/>
      <c r="M19" s="2044">
        <v>-1046728.3500075992</v>
      </c>
      <c r="N19" s="258">
        <v>-9.7639184925725708E-2</v>
      </c>
      <c r="O19" s="2044">
        <v>-7751954.3063233942</v>
      </c>
      <c r="P19" s="258">
        <v>-5.8199463421203634E-2</v>
      </c>
      <c r="R19" s="2017"/>
    </row>
    <row r="20" spans="1:18" s="342" customFormat="1">
      <c r="A20" s="2043" t="s">
        <v>222</v>
      </c>
      <c r="B20" s="290"/>
      <c r="C20" s="2044">
        <v>3907994.03</v>
      </c>
      <c r="D20" s="258">
        <v>2.7480438579648978E-2</v>
      </c>
      <c r="E20" s="2051">
        <v>3403292.5873040003</v>
      </c>
      <c r="F20" s="1543">
        <v>1.945805988297673E-2</v>
      </c>
      <c r="G20" s="290"/>
      <c r="H20" s="2044">
        <v>39192555.930000007</v>
      </c>
      <c r="I20" s="258">
        <v>1.8865624449716924E-2</v>
      </c>
      <c r="J20" s="2051">
        <v>42284545.773436002</v>
      </c>
      <c r="K20" s="1543">
        <v>1.9310284000603441E-2</v>
      </c>
      <c r="L20" s="290"/>
      <c r="M20" s="2044">
        <v>504701.44269599952</v>
      </c>
      <c r="N20" s="258">
        <v>0.1482979878306058</v>
      </c>
      <c r="O20" s="2044">
        <v>-3091989.8434359953</v>
      </c>
      <c r="P20" s="258">
        <v>-7.3123402105419927E-2</v>
      </c>
      <c r="R20" s="2017"/>
    </row>
    <row r="21" spans="1:18" s="342" customFormat="1">
      <c r="A21" s="2043" t="s">
        <v>224</v>
      </c>
      <c r="B21" s="290"/>
      <c r="C21" s="2044">
        <v>622210.00999999989</v>
      </c>
      <c r="D21" s="258">
        <v>4.3752891719355501E-3</v>
      </c>
      <c r="E21" s="2051">
        <v>1701646.2936520001</v>
      </c>
      <c r="F21" s="1543">
        <v>9.7290299414883648E-3</v>
      </c>
      <c r="G21" s="290"/>
      <c r="H21" s="2044">
        <v>19731060.940000001</v>
      </c>
      <c r="I21" s="258">
        <v>9.4976909991110799E-3</v>
      </c>
      <c r="J21" s="2051">
        <v>21142272.886718001</v>
      </c>
      <c r="K21" s="1543">
        <v>9.6551420003017207E-3</v>
      </c>
      <c r="L21" s="290"/>
      <c r="M21" s="2044">
        <v>-1079436.2836520001</v>
      </c>
      <c r="N21" s="258">
        <v>-0.63434821189270796</v>
      </c>
      <c r="O21" s="2044">
        <v>-1411211.9467179999</v>
      </c>
      <c r="P21" s="258">
        <v>-6.6748355499873971E-2</v>
      </c>
      <c r="R21" s="2017"/>
    </row>
    <row r="22" spans="1:18" s="342" customFormat="1">
      <c r="A22" s="2043" t="s">
        <v>225</v>
      </c>
      <c r="B22" s="290"/>
      <c r="C22" s="2044">
        <v>301320</v>
      </c>
      <c r="D22" s="258">
        <v>2.1188378716176879E-3</v>
      </c>
      <c r="E22" s="2051">
        <v>328438.80000000005</v>
      </c>
      <c r="F22" s="1543">
        <v>1.8778232180606104E-3</v>
      </c>
      <c r="G22" s="290"/>
      <c r="H22" s="2044">
        <v>3615840</v>
      </c>
      <c r="I22" s="258">
        <v>1.7405111223697737E-3</v>
      </c>
      <c r="J22" s="2051">
        <v>3832790.3999999994</v>
      </c>
      <c r="K22" s="1543">
        <v>1.7503385642440184E-3</v>
      </c>
      <c r="L22" s="290"/>
      <c r="M22" s="2044">
        <v>-27118.800000000047</v>
      </c>
      <c r="N22" s="258">
        <v>-8.2568807339449671E-2</v>
      </c>
      <c r="O22" s="2044">
        <v>-216950.39999999944</v>
      </c>
      <c r="P22" s="258">
        <v>-5.6603773584905523E-2</v>
      </c>
      <c r="R22" s="2017"/>
    </row>
    <row r="23" spans="1:18" s="342" customFormat="1">
      <c r="A23" s="2043" t="s">
        <v>226</v>
      </c>
      <c r="B23" s="290"/>
      <c r="C23" s="2044">
        <v>911038.14000000013</v>
      </c>
      <c r="D23" s="258">
        <v>6.4062860531001508E-3</v>
      </c>
      <c r="E23" s="2051">
        <v>3331843.7412240007</v>
      </c>
      <c r="F23" s="1543">
        <v>1.9049556679114513E-2</v>
      </c>
      <c r="G23" s="290"/>
      <c r="H23" s="2044">
        <v>36764142.070000008</v>
      </c>
      <c r="I23" s="258">
        <v>1.7696689614921438E-2</v>
      </c>
      <c r="J23" s="2051">
        <v>41430348.288795993</v>
      </c>
      <c r="K23" s="1543">
        <v>1.892019358531602E-2</v>
      </c>
      <c r="L23" s="290"/>
      <c r="M23" s="2044">
        <v>-2420805.6012240006</v>
      </c>
      <c r="N23" s="258">
        <v>-0.72656636662518959</v>
      </c>
      <c r="O23" s="2044">
        <v>-4666206.218795985</v>
      </c>
      <c r="P23" s="258">
        <v>-0.11262773332894879</v>
      </c>
      <c r="R23" s="2017"/>
    </row>
    <row r="24" spans="1:18" s="342" customFormat="1">
      <c r="A24" s="2043" t="s">
        <v>227</v>
      </c>
      <c r="B24" s="290"/>
      <c r="C24" s="2044">
        <v>0</v>
      </c>
      <c r="D24" s="258">
        <v>0</v>
      </c>
      <c r="E24" s="2051">
        <v>882900.00000000012</v>
      </c>
      <c r="F24" s="1543">
        <v>5.0479118765070176E-3</v>
      </c>
      <c r="G24" s="290"/>
      <c r="H24" s="2044">
        <v>3240000</v>
      </c>
      <c r="I24" s="258">
        <v>1.5595977799012311E-3</v>
      </c>
      <c r="J24" s="2051">
        <v>3458700</v>
      </c>
      <c r="K24" s="1543">
        <v>1.5795009276141966E-3</v>
      </c>
      <c r="L24" s="290"/>
      <c r="M24" s="2044">
        <v>-882900.00000000012</v>
      </c>
      <c r="N24" s="258">
        <v>-1</v>
      </c>
      <c r="O24" s="2044">
        <v>-218700</v>
      </c>
      <c r="P24" s="258">
        <v>-6.323185011709602E-2</v>
      </c>
      <c r="R24" s="2017"/>
    </row>
    <row r="25" spans="1:18" s="342" customFormat="1">
      <c r="A25" s="2043" t="s">
        <v>217</v>
      </c>
      <c r="B25" s="290"/>
      <c r="C25" s="2044">
        <v>745579.4500000003</v>
      </c>
      <c r="D25" s="258">
        <v>5.2428049082699022E-3</v>
      </c>
      <c r="E25" s="2051">
        <v>595576.20277820004</v>
      </c>
      <c r="F25" s="1543">
        <v>3.4051604795209281E-3</v>
      </c>
      <c r="G25" s="290"/>
      <c r="H25" s="2044">
        <v>35334966.530000001</v>
      </c>
      <c r="I25" s="258">
        <v>1.7008745479343303E-2</v>
      </c>
      <c r="J25" s="2051">
        <v>7399795.5103513002</v>
      </c>
      <c r="K25" s="1543">
        <v>3.3792997001056021E-3</v>
      </c>
      <c r="L25" s="290"/>
      <c r="M25" s="2044">
        <v>150003.24722180027</v>
      </c>
      <c r="N25" s="258">
        <v>0.25186239228846979</v>
      </c>
      <c r="O25" s="2044">
        <v>27935171.019648701</v>
      </c>
      <c r="P25" s="258">
        <v>3.7751274316393233</v>
      </c>
      <c r="R25" s="2017"/>
    </row>
    <row r="26" spans="1:18" s="342" customFormat="1">
      <c r="A26" s="2034" t="s">
        <v>239</v>
      </c>
      <c r="B26" s="290"/>
      <c r="C26" s="2035">
        <v>13378554.699999999</v>
      </c>
      <c r="D26" s="2120">
        <v>9.4076026702073587E-2</v>
      </c>
      <c r="E26" s="2035">
        <v>14002121.820484899</v>
      </c>
      <c r="F26" s="2120">
        <v>8.0056039227459255E-2</v>
      </c>
      <c r="G26" s="290"/>
      <c r="H26" s="2035">
        <v>179263342.35000002</v>
      </c>
      <c r="I26" s="2120">
        <v>8.6289725539115542E-2</v>
      </c>
      <c r="J26" s="2035">
        <v>175302095.766572</v>
      </c>
      <c r="K26" s="2120">
        <v>8.0056039227459214E-2</v>
      </c>
      <c r="L26" s="290"/>
      <c r="M26" s="2035">
        <v>-623567.12048489973</v>
      </c>
      <c r="N26" s="2120">
        <v>-4.4533759131607481E-2</v>
      </c>
      <c r="O26" s="2035">
        <v>3961246.5834280252</v>
      </c>
      <c r="P26" s="2120">
        <v>2.2596686971174177E-2</v>
      </c>
      <c r="R26" s="2017"/>
    </row>
    <row r="27" spans="1:18" s="342" customFormat="1">
      <c r="A27" s="2043" t="s">
        <v>239</v>
      </c>
      <c r="B27" s="290"/>
      <c r="C27" s="2044">
        <v>5091798.17</v>
      </c>
      <c r="D27" s="258">
        <v>3.5804774980849718E-2</v>
      </c>
      <c r="E27" s="2051">
        <v>4667373.9401616333</v>
      </c>
      <c r="F27" s="1543">
        <v>2.6685346409153085E-2</v>
      </c>
      <c r="G27" s="290"/>
      <c r="H27" s="2044">
        <v>70526384.170000002</v>
      </c>
      <c r="I27" s="258">
        <v>3.3948392646911518E-2</v>
      </c>
      <c r="J27" s="2051">
        <v>58434031.922190666</v>
      </c>
      <c r="K27" s="1543">
        <v>2.6685346409153071E-2</v>
      </c>
      <c r="L27" s="290"/>
      <c r="M27" s="2044">
        <v>424424.22983836662</v>
      </c>
      <c r="N27" s="258">
        <v>9.0934267380270925E-2</v>
      </c>
      <c r="O27" s="2044">
        <v>12092352.247809336</v>
      </c>
      <c r="P27" s="258">
        <v>0.20694023414148827</v>
      </c>
      <c r="R27" s="2017"/>
    </row>
    <row r="28" spans="1:18" s="342" customFormat="1">
      <c r="A28" s="2043" t="s">
        <v>240</v>
      </c>
      <c r="B28" s="290"/>
      <c r="C28" s="2044">
        <v>3736711.9999999991</v>
      </c>
      <c r="D28" s="258">
        <v>2.6276008565406447E-2</v>
      </c>
      <c r="E28" s="2051">
        <v>4667373.9401616333</v>
      </c>
      <c r="F28" s="1543">
        <v>2.6685346409153085E-2</v>
      </c>
      <c r="G28" s="290"/>
      <c r="H28" s="2044">
        <v>44446370.220000006</v>
      </c>
      <c r="I28" s="258">
        <v>2.1394586518450678E-2</v>
      </c>
      <c r="J28" s="2051">
        <v>58434031.922190666</v>
      </c>
      <c r="K28" s="1543">
        <v>2.6685346409153071E-2</v>
      </c>
      <c r="L28" s="290"/>
      <c r="M28" s="2044">
        <v>-930661.94016163424</v>
      </c>
      <c r="N28" s="258">
        <v>-0.19939733822343042</v>
      </c>
      <c r="O28" s="2044">
        <v>-13987661.70219066</v>
      </c>
      <c r="P28" s="258">
        <v>-0.23937526201882303</v>
      </c>
      <c r="R28" s="2017"/>
    </row>
    <row r="29" spans="1:18" s="342" customFormat="1">
      <c r="A29" s="2043" t="s">
        <v>242</v>
      </c>
      <c r="B29" s="290"/>
      <c r="C29" s="2044">
        <v>4550044.53</v>
      </c>
      <c r="D29" s="258">
        <v>3.1995243155817414E-2</v>
      </c>
      <c r="E29" s="2051">
        <v>4667373.9401616333</v>
      </c>
      <c r="F29" s="1543">
        <v>2.6685346409153085E-2</v>
      </c>
      <c r="G29" s="290"/>
      <c r="H29" s="2044">
        <v>64290587.960000001</v>
      </c>
      <c r="I29" s="258">
        <v>3.0946746373753338E-2</v>
      </c>
      <c r="J29" s="2051">
        <v>58434031.922190666</v>
      </c>
      <c r="K29" s="1543">
        <v>2.6685346409153071E-2</v>
      </c>
      <c r="L29" s="290"/>
      <c r="M29" s="2044">
        <v>-117329.41016163304</v>
      </c>
      <c r="N29" s="258">
        <v>-2.5138206551663156E-2</v>
      </c>
      <c r="O29" s="2044">
        <v>5856556.0378093347</v>
      </c>
      <c r="P29" s="258">
        <v>0.10022508879085705</v>
      </c>
      <c r="R29" s="2017"/>
    </row>
    <row r="30" spans="1:18" s="342" customFormat="1" ht="12.5" customHeight="1">
      <c r="A30" s="2034" t="s">
        <v>244</v>
      </c>
      <c r="B30" s="290"/>
      <c r="C30" s="2035">
        <v>112669691.64999999</v>
      </c>
      <c r="D30" s="2120">
        <v>0.79227668144002106</v>
      </c>
      <c r="E30" s="2035">
        <v>139937813.09468123</v>
      </c>
      <c r="F30" s="2120">
        <v>0.80008353006349586</v>
      </c>
      <c r="G30" s="290"/>
      <c r="H30" s="2035">
        <v>1634872442.46</v>
      </c>
      <c r="I30" s="2120">
        <v>0.78695784928466639</v>
      </c>
      <c r="J30" s="2035">
        <v>1761695435.9319959</v>
      </c>
      <c r="K30" s="2120">
        <v>0.80452180739245494</v>
      </c>
      <c r="L30" s="290"/>
      <c r="M30" s="2035">
        <v>-27268121.444681242</v>
      </c>
      <c r="N30" s="2120">
        <v>-0.19485885081133694</v>
      </c>
      <c r="O30" s="2035">
        <v>-126822993.47199583</v>
      </c>
      <c r="P30" s="2120">
        <v>-7.1989170707536188E-2</v>
      </c>
      <c r="R30" s="2017"/>
    </row>
    <row r="31" spans="1:18">
      <c r="A31" s="2211"/>
      <c r="B31" s="2027"/>
      <c r="C31" s="422"/>
      <c r="D31" s="2212"/>
      <c r="E31" s="422"/>
      <c r="F31" s="2213"/>
      <c r="G31" s="388"/>
      <c r="H31" s="2214"/>
      <c r="I31" s="2046"/>
      <c r="J31" s="2214"/>
      <c r="K31" s="2046"/>
      <c r="L31" s="388"/>
      <c r="M31" s="2214"/>
      <c r="N31" s="2046"/>
      <c r="O31" s="2214"/>
      <c r="P31" s="2046"/>
    </row>
    <row r="32" spans="1:18">
      <c r="A32" s="227" t="s">
        <v>120</v>
      </c>
      <c r="B32" s="388"/>
      <c r="C32" s="2044">
        <v>86380788.189999998</v>
      </c>
      <c r="D32" s="1543">
        <v>0.60741698326416393</v>
      </c>
      <c r="E32" s="2044">
        <v>92838358.293324396</v>
      </c>
      <c r="F32" s="1543">
        <v>0.53079607138326645</v>
      </c>
      <c r="G32" s="388"/>
      <c r="H32" s="2044">
        <v>1135246850.6299999</v>
      </c>
      <c r="I32" s="1543">
        <v>0.54645940366741119</v>
      </c>
      <c r="J32" s="2044">
        <v>1148060600.869839</v>
      </c>
      <c r="K32" s="1543">
        <v>0.52429027785908655</v>
      </c>
      <c r="L32" s="388"/>
      <c r="M32" s="2044">
        <v>-6457570.1033243984</v>
      </c>
      <c r="N32" s="1543">
        <v>-6.9557133732606455E-2</v>
      </c>
      <c r="O32" s="2044">
        <v>-12813750.239839077</v>
      </c>
      <c r="P32" s="1543">
        <v>-1.1161214164244133E-2</v>
      </c>
      <c r="R32" s="2017"/>
    </row>
    <row r="33" spans="1:18">
      <c r="A33" s="2211"/>
      <c r="B33" s="2027"/>
      <c r="C33" s="422"/>
      <c r="D33" s="2212"/>
      <c r="E33" s="422"/>
      <c r="F33" s="2213"/>
      <c r="G33" s="388"/>
      <c r="H33" s="2214"/>
      <c r="I33" s="2046"/>
      <c r="J33" s="2214"/>
      <c r="K33" s="2046"/>
      <c r="L33" s="388"/>
      <c r="M33" s="2214"/>
      <c r="N33" s="2046"/>
      <c r="O33" s="2214"/>
      <c r="P33" s="2046"/>
    </row>
    <row r="34" spans="1:18" s="342" customFormat="1">
      <c r="A34" s="2215" t="s">
        <v>202</v>
      </c>
      <c r="B34" s="2046"/>
      <c r="C34" s="2216">
        <v>26288903.459999993</v>
      </c>
      <c r="D34" s="2217">
        <v>0.18485969817585707</v>
      </c>
      <c r="E34" s="2216">
        <v>47099454.801356837</v>
      </c>
      <c r="F34" s="2217">
        <v>0.26928745868022946</v>
      </c>
      <c r="G34" s="290"/>
      <c r="H34" s="2216">
        <v>499625591.83000016</v>
      </c>
      <c r="I34" s="2217">
        <v>0.2404984456172552</v>
      </c>
      <c r="J34" s="2216">
        <v>613634835.06215692</v>
      </c>
      <c r="K34" s="2217">
        <v>0.28023152953336844</v>
      </c>
      <c r="L34" s="290"/>
      <c r="M34" s="2216">
        <v>-20810551.341356844</v>
      </c>
      <c r="N34" s="2217">
        <v>-0.4418427225777003</v>
      </c>
      <c r="O34" s="2216">
        <v>-114009243.23215675</v>
      </c>
      <c r="P34" s="2217">
        <v>-0.1857933036357175</v>
      </c>
    </row>
    <row r="35" spans="1:18">
      <c r="A35" s="2211"/>
      <c r="B35" s="2027"/>
      <c r="C35" s="422"/>
      <c r="D35" s="2212"/>
      <c r="E35" s="422"/>
      <c r="F35" s="2213"/>
      <c r="G35" s="388"/>
      <c r="H35" s="2214"/>
      <c r="I35" s="2046"/>
      <c r="J35" s="2214"/>
      <c r="K35" s="2046"/>
      <c r="L35" s="388"/>
      <c r="M35" s="2214"/>
      <c r="N35" s="2046"/>
      <c r="O35" s="2214"/>
      <c r="P35" s="2046"/>
      <c r="Q35" s="468"/>
    </row>
    <row r="36" spans="1:18">
      <c r="A36" s="227" t="s">
        <v>283</v>
      </c>
      <c r="B36" s="388"/>
      <c r="C36" s="2044">
        <v>3256225.2300000014</v>
      </c>
      <c r="D36" s="1543">
        <v>2.2897296348868376E-2</v>
      </c>
      <c r="E36" s="2044">
        <v>1701213.2759099996</v>
      </c>
      <c r="F36" s="1543">
        <v>9.7265541963274388E-3</v>
      </c>
      <c r="G36" s="388"/>
      <c r="H36" s="2044">
        <v>50026577.479999982</v>
      </c>
      <c r="I36" s="1543">
        <v>2.4080660238847189E-2</v>
      </c>
      <c r="J36" s="2044">
        <v>24212460.551804606</v>
      </c>
      <c r="K36" s="1543">
        <v>1.1057219157890975E-2</v>
      </c>
      <c r="L36" s="388"/>
      <c r="M36" s="2044">
        <v>1555011.9540900018</v>
      </c>
      <c r="N36" s="1543">
        <v>0.91406055672720221</v>
      </c>
      <c r="O36" s="2044">
        <v>25814116.928195376</v>
      </c>
      <c r="P36" s="1543">
        <v>1.0661500871819241</v>
      </c>
      <c r="R36" s="226"/>
    </row>
    <row r="37" spans="1:18">
      <c r="A37" s="227" t="s">
        <v>124</v>
      </c>
      <c r="B37" s="388"/>
      <c r="C37" s="2044">
        <v>42743.56</v>
      </c>
      <c r="D37" s="1543">
        <v>3.0056642007089782E-4</v>
      </c>
      <c r="E37" s="2044">
        <v>61149.971774115023</v>
      </c>
      <c r="F37" s="1543">
        <v>3.4962019341558962E-4</v>
      </c>
      <c r="G37" s="388"/>
      <c r="H37" s="2044">
        <v>448380.76</v>
      </c>
      <c r="I37" s="1543">
        <v>2.1583136970568725E-4</v>
      </c>
      <c r="J37" s="2044">
        <v>1019942.9357949902</v>
      </c>
      <c r="K37" s="1543">
        <v>4.6578217630951916E-4</v>
      </c>
      <c r="L37" s="388"/>
      <c r="M37" s="2044">
        <v>-18406.411774115026</v>
      </c>
      <c r="N37" s="1543">
        <v>-0.30100441979118814</v>
      </c>
      <c r="O37" s="2044">
        <v>-571562.17579499015</v>
      </c>
      <c r="P37" s="1543">
        <v>-0.56038642529494898</v>
      </c>
      <c r="R37" s="226"/>
    </row>
    <row r="38" spans="1:18">
      <c r="A38" s="227" t="s">
        <v>125</v>
      </c>
      <c r="B38" s="388"/>
      <c r="C38" s="2044">
        <v>8686594.5300000031</v>
      </c>
      <c r="D38" s="1543">
        <v>6.1082853662389004E-2</v>
      </c>
      <c r="E38" s="2044">
        <v>8384171.4654815709</v>
      </c>
      <c r="F38" s="1543">
        <v>4.7935846319261143E-2</v>
      </c>
      <c r="G38" s="388"/>
      <c r="H38" s="2044">
        <v>95329959.140000001</v>
      </c>
      <c r="I38" s="1543">
        <v>4.58877755039565E-2</v>
      </c>
      <c r="J38" s="2044">
        <v>97493689.191915989</v>
      </c>
      <c r="K38" s="1543">
        <v>4.4522905286715091E-2</v>
      </c>
      <c r="L38" s="388"/>
      <c r="M38" s="2044">
        <v>302423.06451843213</v>
      </c>
      <c r="N38" s="1543">
        <v>3.6070715605416297E-2</v>
      </c>
      <c r="O38" s="2044">
        <v>-2163730.0519159883</v>
      </c>
      <c r="P38" s="1543">
        <v>-2.2193539600872968E-2</v>
      </c>
    </row>
    <row r="39" spans="1:18">
      <c r="A39" s="227" t="s">
        <v>126</v>
      </c>
      <c r="B39" s="388"/>
      <c r="C39" s="2044">
        <v>1134124.52</v>
      </c>
      <c r="D39" s="1543">
        <v>7.9749966285219426E-3</v>
      </c>
      <c r="E39" s="2044">
        <v>515854.29342416662</v>
      </c>
      <c r="F39" s="1543">
        <v>2.9493566817566951E-3</v>
      </c>
      <c r="G39" s="388"/>
      <c r="H39" s="2044">
        <v>7690713.3900000006</v>
      </c>
      <c r="I39" s="1543">
        <v>3.7019813360804543E-3</v>
      </c>
      <c r="J39" s="2044">
        <v>6190251.5210899999</v>
      </c>
      <c r="K39" s="1543">
        <v>2.8269315117607327E-3</v>
      </c>
      <c r="L39" s="388"/>
      <c r="M39" s="2044">
        <v>618270.2265758334</v>
      </c>
      <c r="N39" s="1543">
        <v>1.1985365527770342</v>
      </c>
      <c r="O39" s="2044">
        <v>1500461.8689100007</v>
      </c>
      <c r="P39" s="1543">
        <v>0.24239109893967514</v>
      </c>
    </row>
    <row r="40" spans="1:18" s="342" customFormat="1">
      <c r="A40" s="2218" t="s">
        <v>760</v>
      </c>
      <c r="B40" s="290"/>
      <c r="C40" s="2035">
        <v>13119687.840000004</v>
      </c>
      <c r="D40" s="2120">
        <v>9.2255713059850211E-2</v>
      </c>
      <c r="E40" s="2035">
        <v>10662389.006589852</v>
      </c>
      <c r="F40" s="2120">
        <v>6.0961377390760865E-2</v>
      </c>
      <c r="G40" s="290"/>
      <c r="H40" s="2035">
        <v>153495630.76999998</v>
      </c>
      <c r="I40" s="2120">
        <v>7.3886248448589834E-2</v>
      </c>
      <c r="J40" s="2035">
        <v>128916344.20060559</v>
      </c>
      <c r="K40" s="2120">
        <v>5.8872838132676318E-2</v>
      </c>
      <c r="L40" s="290"/>
      <c r="M40" s="2035">
        <v>2457298.8334101513</v>
      </c>
      <c r="N40" s="2120">
        <v>0.23046418883154857</v>
      </c>
      <c r="O40" s="2035">
        <v>24579286.569394395</v>
      </c>
      <c r="P40" s="2120">
        <v>0.19066074764846561</v>
      </c>
    </row>
    <row r="41" spans="1:18">
      <c r="A41" s="2211"/>
      <c r="B41" s="2027"/>
      <c r="C41" s="422"/>
      <c r="D41" s="2212"/>
      <c r="E41" s="422"/>
      <c r="F41" s="2213"/>
      <c r="G41" s="388"/>
      <c r="H41" s="2214"/>
      <c r="I41" s="2046"/>
      <c r="J41" s="2214"/>
      <c r="K41" s="2046"/>
      <c r="L41" s="388"/>
      <c r="M41" s="2214"/>
      <c r="N41" s="2046"/>
      <c r="O41" s="2214"/>
      <c r="P41" s="2046"/>
    </row>
    <row r="42" spans="1:18" s="342" customFormat="1">
      <c r="A42" s="2218" t="s">
        <v>205</v>
      </c>
      <c r="B42" s="290"/>
      <c r="C42" s="2035">
        <v>13169215.61999999</v>
      </c>
      <c r="D42" s="2120">
        <v>9.2603985116006857E-2</v>
      </c>
      <c r="E42" s="2035">
        <v>36437065.794766985</v>
      </c>
      <c r="F42" s="2120">
        <v>0.20832608128946861</v>
      </c>
      <c r="G42" s="290"/>
      <c r="H42" s="2035">
        <v>346129961.06000018</v>
      </c>
      <c r="I42" s="2120">
        <v>0.16661219716866538</v>
      </c>
      <c r="J42" s="2035">
        <v>484718490.86155134</v>
      </c>
      <c r="K42" s="2120">
        <v>0.22135869140069211</v>
      </c>
      <c r="L42" s="290"/>
      <c r="M42" s="2035">
        <v>-23267850.174766995</v>
      </c>
      <c r="N42" s="2120">
        <v>-0.63857639651403197</v>
      </c>
      <c r="O42" s="2035">
        <v>-138588529.80155116</v>
      </c>
      <c r="P42" s="2120">
        <v>-0.28591550026329771</v>
      </c>
    </row>
    <row r="43" spans="1:18">
      <c r="A43" s="2211"/>
      <c r="B43" s="2027"/>
      <c r="C43" s="422"/>
      <c r="D43" s="2212"/>
      <c r="E43" s="422"/>
      <c r="F43" s="2213"/>
      <c r="G43" s="388"/>
      <c r="H43" s="2219"/>
      <c r="I43" s="282"/>
      <c r="J43" s="2219"/>
      <c r="K43" s="282"/>
      <c r="L43" s="388"/>
      <c r="M43" s="2219"/>
      <c r="N43" s="282"/>
      <c r="O43" s="2219"/>
      <c r="P43" s="282"/>
    </row>
    <row r="44" spans="1:18">
      <c r="A44" s="227" t="s">
        <v>130</v>
      </c>
      <c r="B44" s="388"/>
      <c r="C44" s="2044">
        <v>5076519.74</v>
      </c>
      <c r="D44" s="1543">
        <v>3.5697339310788459E-2</v>
      </c>
      <c r="E44" s="2044">
        <v>9516118.7076579854</v>
      </c>
      <c r="F44" s="1543">
        <v>5.4407666375169722E-2</v>
      </c>
      <c r="G44" s="388"/>
      <c r="H44" s="2044">
        <v>70522965.979999989</v>
      </c>
      <c r="I44" s="1543">
        <v>3.3946747276067293E-2</v>
      </c>
      <c r="J44" s="2044">
        <v>-7762482.3900000006</v>
      </c>
      <c r="K44" s="1543">
        <v>-3.5449296370294813E-3</v>
      </c>
      <c r="L44" s="388"/>
      <c r="M44" s="2044">
        <v>-4439598.9676579852</v>
      </c>
      <c r="N44" s="1543">
        <v>-0.46653463497520997</v>
      </c>
      <c r="O44" s="2044">
        <v>78285448.36999999</v>
      </c>
      <c r="P44" s="1543">
        <v>-10.085104794678958</v>
      </c>
      <c r="R44" s="2220"/>
    </row>
    <row r="45" spans="1:18">
      <c r="A45" s="227" t="s">
        <v>131</v>
      </c>
      <c r="B45" s="388"/>
      <c r="C45" s="2044">
        <v>-12321.22</v>
      </c>
      <c r="D45" s="1543">
        <v>-8.6641004780742357E-5</v>
      </c>
      <c r="E45" s="2044">
        <v>-15000</v>
      </c>
      <c r="F45" s="1543">
        <v>-8.5761329876096106E-5</v>
      </c>
      <c r="G45" s="388"/>
      <c r="H45" s="2044">
        <v>-128771.68</v>
      </c>
      <c r="I45" s="1543">
        <v>-6.1985193284614737E-5</v>
      </c>
      <c r="J45" s="2044">
        <v>95860274.609113157</v>
      </c>
      <c r="K45" s="1543">
        <v>4.377696610473468E-2</v>
      </c>
      <c r="L45" s="388"/>
      <c r="M45" s="2044">
        <v>2678.7800000000007</v>
      </c>
      <c r="N45" s="1543">
        <v>-0.17858533333333337</v>
      </c>
      <c r="O45" s="2044">
        <v>-95989046.289113164</v>
      </c>
      <c r="P45" s="1543">
        <v>-1.0013433268423766</v>
      </c>
    </row>
    <row r="46" spans="1:18" ht="14" thickBot="1">
      <c r="A46" s="227" t="s">
        <v>132</v>
      </c>
      <c r="B46" s="388"/>
      <c r="C46" s="2044">
        <v>-5949928.5800000001</v>
      </c>
      <c r="D46" s="1543">
        <v>-4.1839021667079687E-2</v>
      </c>
      <c r="E46" s="2044">
        <v>0</v>
      </c>
      <c r="F46" s="1543">
        <v>0</v>
      </c>
      <c r="G46" s="388"/>
      <c r="H46" s="2044">
        <v>-27518521.690000005</v>
      </c>
      <c r="I46" s="1543">
        <v>-1.3246242387002432E-2</v>
      </c>
      <c r="J46" s="2044">
        <v>0</v>
      </c>
      <c r="K46" s="1543">
        <v>0</v>
      </c>
      <c r="L46" s="388"/>
      <c r="M46" s="2044">
        <v>-5949928.5800000001</v>
      </c>
      <c r="N46" s="1543">
        <v>0</v>
      </c>
      <c r="O46" s="2044">
        <v>-27518521.690000005</v>
      </c>
      <c r="P46" s="1543">
        <v>0</v>
      </c>
    </row>
    <row r="47" spans="1:18" ht="14" thickBot="1">
      <c r="A47" s="2221" t="s">
        <v>133</v>
      </c>
      <c r="B47" s="388"/>
      <c r="C47" s="2078">
        <v>-885730.05999999959</v>
      </c>
      <c r="D47" s="2077">
        <v>-6.2283233610719701E-3</v>
      </c>
      <c r="E47" s="2078">
        <v>9501118.7076579854</v>
      </c>
      <c r="F47" s="2077">
        <v>5.4321905045293627E-2</v>
      </c>
      <c r="G47" s="388"/>
      <c r="H47" s="2078">
        <v>42875672.609999977</v>
      </c>
      <c r="I47" s="2077">
        <v>2.0638519695780243E-2</v>
      </c>
      <c r="J47" s="2078">
        <v>88097792.219113156</v>
      </c>
      <c r="K47" s="2077">
        <v>4.02320364677052E-2</v>
      </c>
      <c r="L47" s="388"/>
      <c r="M47" s="2078">
        <v>-10386848.767657984</v>
      </c>
      <c r="N47" s="2077">
        <v>-1.0932237652484116</v>
      </c>
      <c r="O47" s="2078">
        <v>-45222119.609113179</v>
      </c>
      <c r="P47" s="2077">
        <v>-0.51331728605228388</v>
      </c>
    </row>
    <row r="48" spans="1:18">
      <c r="A48" s="2211"/>
      <c r="B48" s="2027"/>
      <c r="C48" s="422"/>
      <c r="D48" s="2212"/>
      <c r="E48" s="422"/>
      <c r="F48" s="2213"/>
      <c r="G48" s="388"/>
      <c r="H48" s="422"/>
      <c r="I48" s="2212"/>
      <c r="J48" s="422"/>
      <c r="K48" s="2213"/>
      <c r="L48" s="388"/>
      <c r="M48" s="2219"/>
      <c r="N48" s="282"/>
      <c r="O48" s="2219"/>
      <c r="P48" s="282"/>
    </row>
    <row r="49" spans="1:16">
      <c r="A49" s="227" t="s">
        <v>135</v>
      </c>
      <c r="B49" s="388"/>
      <c r="C49" s="2044">
        <v>310844.51</v>
      </c>
      <c r="D49" s="1543">
        <v>2.1858128234848104E-3</v>
      </c>
      <c r="E49" s="2044">
        <v>0</v>
      </c>
      <c r="F49" s="1543">
        <v>0</v>
      </c>
      <c r="G49" s="388"/>
      <c r="H49" s="2044">
        <v>3069432.4799999977</v>
      </c>
      <c r="I49" s="1543">
        <v>1.4774938522730636E-3</v>
      </c>
      <c r="J49" s="2044">
        <v>0</v>
      </c>
      <c r="K49" s="1543">
        <v>0</v>
      </c>
      <c r="L49" s="388"/>
      <c r="M49" s="2044">
        <v>310844.51</v>
      </c>
      <c r="N49" s="2222">
        <v>0</v>
      </c>
      <c r="O49" s="2044">
        <v>3069432.4799999977</v>
      </c>
      <c r="P49" s="1543">
        <v>0</v>
      </c>
    </row>
    <row r="50" spans="1:16">
      <c r="A50" s="227" t="s">
        <v>136</v>
      </c>
      <c r="B50" s="388"/>
      <c r="C50" s="2044">
        <v>0</v>
      </c>
      <c r="D50" s="1543">
        <v>0</v>
      </c>
      <c r="E50" s="2044">
        <v>0</v>
      </c>
      <c r="F50" s="1543">
        <v>0</v>
      </c>
      <c r="G50" s="388"/>
      <c r="H50" s="2044">
        <v>0</v>
      </c>
      <c r="I50" s="1543">
        <v>0</v>
      </c>
      <c r="J50" s="2044">
        <v>0</v>
      </c>
      <c r="K50" s="1543">
        <v>0</v>
      </c>
      <c r="L50" s="388"/>
      <c r="M50" s="2044">
        <v>0</v>
      </c>
      <c r="N50" s="2222">
        <v>0</v>
      </c>
      <c r="O50" s="2044">
        <v>0</v>
      </c>
      <c r="P50" s="1543">
        <v>0</v>
      </c>
    </row>
    <row r="51" spans="1:16" ht="14" thickBot="1">
      <c r="A51" s="227" t="s">
        <v>137</v>
      </c>
      <c r="B51" s="388"/>
      <c r="C51" s="2044">
        <v>-361.9</v>
      </c>
      <c r="D51" s="1543">
        <v>-2.5448275114112609E-6</v>
      </c>
      <c r="E51" s="2044">
        <v>0</v>
      </c>
      <c r="F51" s="1543">
        <v>0</v>
      </c>
      <c r="G51" s="388"/>
      <c r="H51" s="2044">
        <v>-10080.5</v>
      </c>
      <c r="I51" s="1543">
        <v>-4.8523226605846786E-6</v>
      </c>
      <c r="J51" s="2044">
        <v>0</v>
      </c>
      <c r="K51" s="1543">
        <v>0</v>
      </c>
      <c r="L51" s="388"/>
      <c r="M51" s="2044">
        <v>-361.9</v>
      </c>
      <c r="N51" s="2222">
        <v>0</v>
      </c>
      <c r="O51" s="2044">
        <v>-10080.5</v>
      </c>
      <c r="P51" s="1543">
        <v>0</v>
      </c>
    </row>
    <row r="52" spans="1:16" ht="14" thickBot="1">
      <c r="A52" s="2221" t="s">
        <v>138</v>
      </c>
      <c r="B52" s="2027"/>
      <c r="C52" s="2078">
        <v>310482.61</v>
      </c>
      <c r="D52" s="2077">
        <v>2.1832679959733988E-3</v>
      </c>
      <c r="E52" s="2078">
        <v>0</v>
      </c>
      <c r="F52" s="2077">
        <v>0</v>
      </c>
      <c r="G52" s="388"/>
      <c r="H52" s="2078">
        <v>3059351.9799999977</v>
      </c>
      <c r="I52" s="2077">
        <v>1.4726415296124789E-3</v>
      </c>
      <c r="J52" s="2078">
        <v>0</v>
      </c>
      <c r="K52" s="2077">
        <v>0</v>
      </c>
      <c r="L52" s="388"/>
      <c r="M52" s="2078">
        <v>310482.61</v>
      </c>
      <c r="N52" s="2077">
        <v>0</v>
      </c>
      <c r="O52" s="2078">
        <v>3059351.9799999977</v>
      </c>
      <c r="P52" s="2077">
        <v>0</v>
      </c>
    </row>
    <row r="53" spans="1:16">
      <c r="A53" s="2223"/>
      <c r="B53" s="2027"/>
      <c r="C53" s="388"/>
      <c r="D53" s="2128"/>
      <c r="E53" s="388"/>
      <c r="F53" s="2027"/>
      <c r="G53" s="388"/>
      <c r="H53" s="2214"/>
      <c r="I53" s="2046"/>
      <c r="J53" s="2214"/>
      <c r="K53" s="2046"/>
      <c r="L53" s="388"/>
      <c r="M53" s="2214"/>
      <c r="N53" s="2046"/>
      <c r="O53" s="2214"/>
      <c r="P53" s="2046"/>
    </row>
    <row r="54" spans="1:16" s="342" customFormat="1">
      <c r="A54" s="2224" t="s">
        <v>761</v>
      </c>
      <c r="B54" s="290"/>
      <c r="C54" s="2225">
        <v>12593968.169999991</v>
      </c>
      <c r="D54" s="2226">
        <v>8.8558929750908288E-2</v>
      </c>
      <c r="E54" s="2225">
        <v>45938184.50242497</v>
      </c>
      <c r="F54" s="2226">
        <v>0.26264798633476222</v>
      </c>
      <c r="G54" s="290"/>
      <c r="H54" s="2225">
        <v>392064985.65000015</v>
      </c>
      <c r="I54" s="2226">
        <v>0.1887233583940581</v>
      </c>
      <c r="J54" s="2225">
        <v>572816283.08066452</v>
      </c>
      <c r="K54" s="2226">
        <v>0.26159072786839732</v>
      </c>
      <c r="L54" s="290"/>
      <c r="M54" s="2225">
        <v>-33344216.33242498</v>
      </c>
      <c r="N54" s="2226">
        <v>-0.72584967589794103</v>
      </c>
      <c r="O54" s="2225">
        <v>-180751297.43066436</v>
      </c>
      <c r="P54" s="2226">
        <v>-0.31554846251675217</v>
      </c>
    </row>
    <row r="55" spans="1:16">
      <c r="A55" s="2211"/>
      <c r="B55" s="2027"/>
      <c r="C55" s="422"/>
      <c r="D55" s="2212"/>
      <c r="E55" s="422"/>
      <c r="F55" s="2213"/>
      <c r="G55" s="388"/>
      <c r="H55" s="2214"/>
      <c r="I55" s="2046"/>
      <c r="J55" s="2214"/>
      <c r="K55" s="2046"/>
      <c r="L55" s="388"/>
      <c r="M55" s="2214"/>
      <c r="N55" s="2046"/>
      <c r="O55" s="2214"/>
      <c r="P55" s="2046"/>
    </row>
    <row r="56" spans="1:16" ht="15">
      <c r="A56" s="2227" t="s">
        <v>140</v>
      </c>
      <c r="B56" s="388"/>
      <c r="C56" s="2228">
        <v>3851075.86</v>
      </c>
      <c r="D56" s="1568">
        <v>2.7080198389222938E-2</v>
      </c>
      <c r="E56" s="2229">
        <v>13781455.350727485</v>
      </c>
      <c r="F56" s="1568">
        <v>7.8794395900428638E-2</v>
      </c>
      <c r="G56" s="388"/>
      <c r="H56" s="2228">
        <v>116764979.19999999</v>
      </c>
      <c r="I56" s="1568">
        <v>5.6205679731646113E-2</v>
      </c>
      <c r="J56" s="2229">
        <v>171844884.92419934</v>
      </c>
      <c r="K56" s="1568">
        <v>7.8477218360519185E-2</v>
      </c>
      <c r="L56" s="388"/>
      <c r="M56" s="2228">
        <v>-9930379.4907274861</v>
      </c>
      <c r="N56" s="1568">
        <v>-0.72056101754182933</v>
      </c>
      <c r="O56" s="2228">
        <v>-55079905.724199355</v>
      </c>
      <c r="P56" s="1568">
        <v>-0.32052106612597203</v>
      </c>
    </row>
    <row r="57" spans="1:16" s="172" customFormat="1" ht="15">
      <c r="A57" s="2088" t="s">
        <v>207</v>
      </c>
      <c r="B57" s="388"/>
      <c r="C57" s="2229">
        <v>199933.29</v>
      </c>
      <c r="D57" s="1568">
        <v>1.4059014557584028E-3</v>
      </c>
      <c r="E57" s="2229">
        <v>689072.76753637427</v>
      </c>
      <c r="F57" s="1568">
        <v>3.9397197950214319E-3</v>
      </c>
      <c r="G57" s="171"/>
      <c r="H57" s="2229">
        <v>8712504</v>
      </c>
      <c r="I57" s="1568">
        <v>4.1938277456112947E-3</v>
      </c>
      <c r="J57" s="2229">
        <v>8592244.246209966</v>
      </c>
      <c r="K57" s="1568">
        <v>3.9238609180259594E-3</v>
      </c>
      <c r="L57" s="171"/>
      <c r="M57" s="2229">
        <v>-489139.47753637424</v>
      </c>
      <c r="N57" s="1568">
        <v>-0.7098517030141579</v>
      </c>
      <c r="O57" s="2229">
        <v>120259.75379003398</v>
      </c>
      <c r="P57" s="1568">
        <v>1.3996314623281396E-2</v>
      </c>
    </row>
    <row r="58" spans="1:16" ht="15" thickBot="1">
      <c r="A58" s="2089"/>
      <c r="B58" s="2027"/>
      <c r="C58" s="422"/>
      <c r="D58" s="2212"/>
      <c r="E58" s="422"/>
      <c r="F58" s="2213"/>
      <c r="G58" s="388"/>
      <c r="H58" s="2214"/>
      <c r="I58" s="2046"/>
      <c r="J58" s="2214"/>
      <c r="K58" s="2046"/>
      <c r="L58" s="388"/>
      <c r="M58" s="2214"/>
      <c r="N58" s="2046"/>
      <c r="O58" s="2214"/>
      <c r="P58" s="2046"/>
    </row>
    <row r="59" spans="1:16" s="548" customFormat="1" ht="30" customHeight="1" thickBot="1">
      <c r="A59" s="2230" t="s">
        <v>208</v>
      </c>
      <c r="B59" s="2092"/>
      <c r="C59" s="2231">
        <v>8542959.0199999921</v>
      </c>
      <c r="D59" s="2232">
        <v>6.007282990592696E-2</v>
      </c>
      <c r="E59" s="2231">
        <v>31467656.384161111</v>
      </c>
      <c r="F59" s="2233">
        <v>0.17991387063931216</v>
      </c>
      <c r="G59" s="2092"/>
      <c r="H59" s="2132">
        <v>266587502.45000017</v>
      </c>
      <c r="I59" s="2133">
        <v>0.12832385091680068</v>
      </c>
      <c r="J59" s="2095">
        <v>392379153.91025519</v>
      </c>
      <c r="K59" s="2134">
        <v>0.17918964858985217</v>
      </c>
      <c r="L59" s="2234"/>
      <c r="M59" s="2231">
        <v>-22924697.364161119</v>
      </c>
      <c r="N59" s="2232">
        <v>-0.72851619721194127</v>
      </c>
      <c r="O59" s="2235">
        <v>-125791651.46025503</v>
      </c>
      <c r="P59" s="2233">
        <v>-0.32058698890264198</v>
      </c>
    </row>
    <row r="60" spans="1:16" s="381" customFormat="1" ht="14">
      <c r="A60" s="2236"/>
      <c r="B60" s="2237"/>
      <c r="C60" s="2238">
        <v>0</v>
      </c>
      <c r="D60" s="2239"/>
      <c r="E60" s="2240"/>
      <c r="F60" s="2237"/>
      <c r="G60" s="2240"/>
      <c r="H60" s="2241">
        <v>0</v>
      </c>
      <c r="I60" s="2242"/>
      <c r="J60" s="2241"/>
      <c r="K60" s="2242"/>
      <c r="L60" s="2240"/>
      <c r="M60" s="2241"/>
      <c r="N60" s="2242"/>
      <c r="O60" s="2241"/>
      <c r="P60" s="2242"/>
    </row>
    <row r="61" spans="1:16">
      <c r="E61" s="950"/>
    </row>
    <row r="62" spans="1:16">
      <c r="E62" s="950"/>
    </row>
    <row r="63" spans="1:16">
      <c r="C63" s="950"/>
    </row>
  </sheetData>
  <mergeCells count="10">
    <mergeCell ref="A10:A12"/>
    <mergeCell ref="C10:F10"/>
    <mergeCell ref="H10:K10"/>
    <mergeCell ref="M10:P10"/>
    <mergeCell ref="C11:D11"/>
    <mergeCell ref="E11:F11"/>
    <mergeCell ref="H11:I11"/>
    <mergeCell ref="J11:K11"/>
    <mergeCell ref="M11:N11"/>
    <mergeCell ref="O11:P11"/>
  </mergeCells>
  <hyperlinks>
    <hyperlink ref="P1" location="INDICE!A10" tooltip="REGRESAR AL MENU PRINCIPAL" display="INDICE" xr:uid="{D9A3FCCC-AC41-482E-A1F7-97673B7E0F95}"/>
  </hyperlinks>
  <printOptions horizontalCentered="1"/>
  <pageMargins left="0.43307086614173229" right="0.35433070866141736" top="0.23622047244094491" bottom="0.47244094488188981" header="0" footer="0.15748031496062992"/>
  <pageSetup scale="67" orientation="landscape" verticalDpi="300" r:id="rId1"/>
  <headerFooter alignWithMargins="0">
    <oddFooter>&amp;L&amp;8Documento controlado por medios eléctronicos. Para uso exclusivo de Productos Innovador, SA de CV.
&amp;R&amp;8Código: &amp;A
Edición: 01.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9F8A2-F299-4F56-B4A5-833A5155E193}">
  <sheetPr>
    <pageSetUpPr fitToPage="1"/>
  </sheetPr>
  <dimension ref="A1:AF116"/>
  <sheetViews>
    <sheetView zoomScale="110" zoomScaleNormal="110" workbookViewId="0">
      <pane xSplit="2" ySplit="12" topLeftCell="C13" activePane="bottomRight" state="frozen"/>
      <selection pane="topRight" activeCell="M3" sqref="M3"/>
      <selection pane="bottomLeft" activeCell="M3" sqref="M3"/>
      <selection pane="bottomRight" activeCell="C22" sqref="C22"/>
    </sheetView>
  </sheetViews>
  <sheetFormatPr baseColWidth="10" defaultColWidth="9.83203125" defaultRowHeight="13"/>
  <cols>
    <col min="1" max="1" width="49" style="78" customWidth="1"/>
    <col min="2" max="2" width="1.5" style="78" customWidth="1"/>
    <col min="3" max="3" width="17.83203125" style="1595" bestFit="1" customWidth="1"/>
    <col min="4" max="4" width="8.5" style="78" bestFit="1" customWidth="1"/>
    <col min="5" max="5" width="19.1640625" style="1595" bestFit="1" customWidth="1"/>
    <col min="6" max="6" width="8.5" style="78" bestFit="1" customWidth="1"/>
    <col min="7" max="7" width="15.5" style="1595" customWidth="1"/>
    <col min="8" max="8" width="7.5" style="78" customWidth="1"/>
    <col min="9" max="9" width="17.83203125" style="1595" customWidth="1"/>
    <col min="10" max="10" width="7.5" style="78" customWidth="1"/>
    <col min="11" max="11" width="15.5" style="1595" customWidth="1"/>
    <col min="12" max="12" width="7.5" style="78" customWidth="1"/>
    <col min="13" max="13" width="16.33203125" style="1595" bestFit="1" customWidth="1"/>
    <col min="14" max="14" width="7.5" style="78" customWidth="1"/>
    <col min="15" max="15" width="15.5" style="1595" customWidth="1"/>
    <col min="16" max="16" width="7.5" style="78" customWidth="1"/>
    <col min="17" max="17" width="17.5" style="1595" bestFit="1" customWidth="1"/>
    <col min="18" max="18" width="7.5" style="78" customWidth="1"/>
    <col min="19" max="19" width="17.5" style="78" bestFit="1" customWidth="1"/>
    <col min="20" max="20" width="7.5" style="78" customWidth="1"/>
    <col min="21" max="21" width="1.5" style="78" customWidth="1"/>
    <col min="22" max="22" width="15.5" style="78" customWidth="1"/>
    <col min="23" max="23" width="7.5" style="78" customWidth="1"/>
    <col min="24" max="24" width="12.1640625" style="78" bestFit="1" customWidth="1"/>
    <col min="25" max="25" width="16.1640625" style="78" bestFit="1" customWidth="1"/>
    <col min="26" max="16384" width="9.83203125" style="78"/>
  </cols>
  <sheetData>
    <row r="1" spans="1:32" ht="14">
      <c r="A1" s="1528" t="s">
        <v>71</v>
      </c>
      <c r="B1" s="1529"/>
      <c r="C1" s="137"/>
      <c r="D1" s="5"/>
      <c r="E1" s="137"/>
      <c r="F1" s="5"/>
      <c r="G1" s="137"/>
      <c r="H1" s="5"/>
      <c r="I1" s="137"/>
      <c r="J1" s="5"/>
      <c r="K1" s="137"/>
      <c r="L1" s="5"/>
      <c r="M1" s="137"/>
      <c r="N1" s="5"/>
      <c r="O1" s="137"/>
      <c r="P1" s="5"/>
      <c r="Q1" s="69" t="s">
        <v>72</v>
      </c>
      <c r="R1" s="5"/>
      <c r="S1" s="1529"/>
      <c r="T1" s="5"/>
      <c r="U1" s="1529"/>
      <c r="V1" s="1529"/>
      <c r="W1" s="1529"/>
    </row>
    <row r="2" spans="1:32">
      <c r="A2" s="1530"/>
      <c r="B2" s="1529"/>
      <c r="C2" s="137"/>
      <c r="D2" s="5"/>
      <c r="E2" s="137"/>
      <c r="F2" s="5"/>
      <c r="G2" s="137"/>
      <c r="H2" s="5"/>
      <c r="I2" s="137"/>
      <c r="J2" s="5"/>
      <c r="K2" s="137"/>
      <c r="L2" s="5"/>
      <c r="M2" s="137"/>
      <c r="N2" s="5"/>
      <c r="O2" s="137"/>
      <c r="P2" s="5"/>
      <c r="Q2" s="137"/>
      <c r="R2" s="5"/>
      <c r="S2" s="1529"/>
      <c r="T2" s="5"/>
      <c r="U2" s="1529"/>
      <c r="V2" s="1529"/>
      <c r="W2" s="1529"/>
    </row>
    <row r="3" spans="1:32" ht="14">
      <c r="A3" s="1531"/>
      <c r="B3" s="1529"/>
      <c r="C3" s="137"/>
      <c r="D3" s="5"/>
      <c r="E3" s="137"/>
      <c r="F3" s="5"/>
      <c r="G3" s="137"/>
      <c r="H3" s="5"/>
      <c r="I3" s="137"/>
      <c r="J3" s="5"/>
      <c r="K3" s="137"/>
      <c r="L3" s="5"/>
      <c r="M3" s="137"/>
      <c r="N3" s="5"/>
      <c r="O3" s="137"/>
      <c r="P3" s="5"/>
      <c r="Q3" s="137"/>
      <c r="R3" s="5"/>
      <c r="S3" s="1529"/>
      <c r="T3" s="5"/>
      <c r="U3" s="1529"/>
      <c r="V3" s="1529"/>
      <c r="W3" s="1529"/>
    </row>
    <row r="4" spans="1:32" s="64" customFormat="1" ht="12.75" customHeight="1">
      <c r="A4" s="70"/>
      <c r="B4" s="1532"/>
      <c r="C4" s="70"/>
      <c r="D4" s="1532"/>
      <c r="E4" s="70"/>
      <c r="F4" s="1532"/>
      <c r="G4" s="70"/>
      <c r="H4" s="1532"/>
      <c r="I4" s="70"/>
      <c r="J4" s="1532"/>
      <c r="K4" s="70"/>
      <c r="L4" s="1532"/>
      <c r="M4" s="70"/>
      <c r="N4" s="1532"/>
      <c r="O4" s="70"/>
      <c r="P4" s="1532"/>
      <c r="Q4" s="70"/>
      <c r="R4" s="1532"/>
      <c r="S4" s="1532"/>
      <c r="T4" s="1532"/>
      <c r="U4" s="1532"/>
      <c r="V4" s="1532"/>
      <c r="W4" s="1532"/>
    </row>
    <row r="5" spans="1:32" s="8" customFormat="1" ht="20.25" customHeight="1">
      <c r="A5" s="1533" t="s">
        <v>762</v>
      </c>
      <c r="B5" s="1534"/>
      <c r="C5" s="1534"/>
      <c r="D5" s="1534"/>
      <c r="E5" s="6" t="s">
        <v>763</v>
      </c>
      <c r="F5" s="1534"/>
      <c r="G5" s="1534"/>
      <c r="H5" s="1534"/>
      <c r="I5" s="1534"/>
      <c r="J5" s="1534"/>
      <c r="K5" s="1534"/>
      <c r="L5" s="1534"/>
      <c r="M5" s="1534"/>
      <c r="N5" s="1534"/>
      <c r="O5" s="1534"/>
      <c r="P5" s="1534"/>
      <c r="Q5" s="1534"/>
      <c r="R5" s="1534"/>
      <c r="T5" s="74"/>
      <c r="U5" s="74"/>
      <c r="V5" s="74"/>
      <c r="W5" s="74"/>
      <c r="X5" s="1473"/>
      <c r="Y5" s="1473"/>
      <c r="Z5" s="1473"/>
      <c r="AA5" s="1473"/>
      <c r="AB5" s="1473"/>
      <c r="AC5" s="1473"/>
      <c r="AD5" s="1473"/>
      <c r="AE5" s="1473"/>
      <c r="AF5" s="1473"/>
    </row>
    <row r="6" spans="1:32" s="64" customFormat="1" ht="2.25" customHeight="1">
      <c r="A6" s="62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1474"/>
      <c r="Y6" s="1474"/>
      <c r="Z6" s="1474"/>
      <c r="AA6" s="1474"/>
      <c r="AB6" s="1474"/>
      <c r="AC6" s="1474"/>
      <c r="AD6" s="1474"/>
      <c r="AE6" s="1474"/>
      <c r="AF6" s="1474"/>
    </row>
    <row r="7" spans="1:32" s="64" customFormat="1" ht="1.25" customHeight="1">
      <c r="A7" s="65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1474"/>
      <c r="Y7" s="1474"/>
      <c r="Z7" s="1474"/>
      <c r="AA7" s="1474"/>
      <c r="AB7" s="1474"/>
      <c r="AC7" s="1474"/>
      <c r="AD7" s="1474"/>
      <c r="AE7" s="1474"/>
      <c r="AF7" s="1474"/>
    </row>
    <row r="8" spans="1:32" s="64" customFormat="1" ht="2.25" customHeight="1">
      <c r="A8" s="67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1474"/>
      <c r="Y8" s="1474"/>
      <c r="Z8" s="1474"/>
      <c r="AA8" s="1474"/>
      <c r="AB8" s="1474"/>
      <c r="AC8" s="1474"/>
      <c r="AD8" s="1474"/>
      <c r="AE8" s="1474"/>
      <c r="AF8" s="1474"/>
    </row>
    <row r="9" spans="1:32" s="64" customFormat="1" ht="25.25" customHeight="1">
      <c r="A9" s="70"/>
      <c r="B9" s="66"/>
      <c r="C9" s="71"/>
      <c r="D9" s="372"/>
      <c r="E9" s="71"/>
      <c r="F9" s="372"/>
      <c r="G9" s="71"/>
      <c r="H9" s="372"/>
      <c r="I9" s="71"/>
      <c r="J9" s="372"/>
      <c r="K9" s="71"/>
      <c r="L9" s="372"/>
      <c r="M9" s="71"/>
      <c r="N9" s="372"/>
      <c r="O9" s="71"/>
      <c r="P9" s="372"/>
      <c r="Q9" s="71"/>
      <c r="R9" s="372"/>
      <c r="S9" s="372"/>
      <c r="T9" s="372"/>
      <c r="U9" s="66"/>
      <c r="V9" s="372"/>
      <c r="W9" s="372"/>
      <c r="X9" s="1474"/>
      <c r="Y9" s="1474"/>
      <c r="Z9" s="1474"/>
      <c r="AA9" s="1474"/>
      <c r="AB9" s="1474"/>
      <c r="AC9" s="1474"/>
      <c r="AD9" s="1474"/>
      <c r="AE9" s="1474"/>
      <c r="AF9" s="1474"/>
    </row>
    <row r="10" spans="1:32" s="79" customFormat="1" ht="14.25" customHeight="1">
      <c r="A10" s="3034" t="s">
        <v>764</v>
      </c>
      <c r="B10" s="1247"/>
      <c r="C10" s="3030" t="s">
        <v>159</v>
      </c>
      <c r="D10" s="3031"/>
      <c r="E10" s="3030" t="s">
        <v>161</v>
      </c>
      <c r="F10" s="3031"/>
      <c r="G10" s="3030" t="s">
        <v>160</v>
      </c>
      <c r="H10" s="3031"/>
      <c r="I10" s="3030" t="s">
        <v>765</v>
      </c>
      <c r="J10" s="3031"/>
      <c r="K10" s="3030" t="s">
        <v>766</v>
      </c>
      <c r="L10" s="3031"/>
      <c r="M10" s="3030" t="s">
        <v>164</v>
      </c>
      <c r="N10" s="3031"/>
      <c r="O10" s="3030" t="s">
        <v>165</v>
      </c>
      <c r="P10" s="3031"/>
      <c r="Q10" s="3030" t="s">
        <v>767</v>
      </c>
      <c r="R10" s="3031"/>
      <c r="S10" s="3035">
        <v>2024</v>
      </c>
      <c r="T10" s="3031"/>
      <c r="U10" s="1247"/>
      <c r="V10" s="3035" t="s">
        <v>195</v>
      </c>
      <c r="W10" s="3031"/>
    </row>
    <row r="11" spans="1:32" ht="14" thickBot="1">
      <c r="A11" s="3034"/>
      <c r="B11" s="5"/>
      <c r="C11" s="3032"/>
      <c r="D11" s="3033"/>
      <c r="E11" s="3032"/>
      <c r="F11" s="3033"/>
      <c r="G11" s="3032"/>
      <c r="H11" s="3033"/>
      <c r="I11" s="3032"/>
      <c r="J11" s="3033"/>
      <c r="K11" s="3032"/>
      <c r="L11" s="3033"/>
      <c r="M11" s="3032"/>
      <c r="N11" s="3033"/>
      <c r="O11" s="3032"/>
      <c r="P11" s="3033"/>
      <c r="Q11" s="3032"/>
      <c r="R11" s="3033"/>
      <c r="S11" s="3036"/>
      <c r="T11" s="3033"/>
      <c r="U11" s="5"/>
      <c r="V11" s="3036"/>
      <c r="W11" s="3033"/>
    </row>
    <row r="12" spans="1:32" ht="14">
      <c r="A12" s="3034"/>
      <c r="B12" s="1247"/>
      <c r="C12" s="1535" t="s">
        <v>199</v>
      </c>
      <c r="D12" s="1536" t="s">
        <v>768</v>
      </c>
      <c r="E12" s="1535" t="s">
        <v>199</v>
      </c>
      <c r="F12" s="1536" t="s">
        <v>768</v>
      </c>
      <c r="G12" s="1535" t="s">
        <v>199</v>
      </c>
      <c r="H12" s="1536" t="s">
        <v>768</v>
      </c>
      <c r="I12" s="1535" t="s">
        <v>199</v>
      </c>
      <c r="J12" s="1536" t="s">
        <v>768</v>
      </c>
      <c r="K12" s="1535" t="s">
        <v>199</v>
      </c>
      <c r="L12" s="1536" t="s">
        <v>768</v>
      </c>
      <c r="M12" s="1535" t="s">
        <v>199</v>
      </c>
      <c r="N12" s="1536" t="s">
        <v>768</v>
      </c>
      <c r="O12" s="1535" t="s">
        <v>199</v>
      </c>
      <c r="P12" s="1536" t="s">
        <v>768</v>
      </c>
      <c r="Q12" s="1535" t="s">
        <v>199</v>
      </c>
      <c r="R12" s="1536" t="s">
        <v>768</v>
      </c>
      <c r="S12" s="1535" t="s">
        <v>199</v>
      </c>
      <c r="T12" s="1536" t="s">
        <v>768</v>
      </c>
      <c r="U12" s="1247"/>
      <c r="V12" s="1535" t="s">
        <v>199</v>
      </c>
      <c r="W12" s="1536" t="s">
        <v>768</v>
      </c>
    </row>
    <row r="13" spans="1:32">
      <c r="A13" s="1537"/>
      <c r="B13" s="5"/>
      <c r="C13" s="1538"/>
      <c r="D13" s="5"/>
      <c r="E13" s="1538"/>
      <c r="F13" s="5"/>
      <c r="G13" s="1538"/>
      <c r="H13" s="5"/>
      <c r="I13" s="1538"/>
      <c r="J13" s="5"/>
      <c r="K13" s="1538"/>
      <c r="L13" s="5"/>
      <c r="M13" s="1538"/>
      <c r="N13" s="5"/>
      <c r="O13" s="1538"/>
      <c r="P13" s="5"/>
      <c r="Q13" s="1538"/>
      <c r="R13" s="5"/>
      <c r="S13" s="1538"/>
      <c r="T13" s="5"/>
      <c r="U13" s="5"/>
      <c r="V13" s="1538"/>
      <c r="W13" s="5"/>
    </row>
    <row r="14" spans="1:32">
      <c r="A14" s="1539" t="s">
        <v>769</v>
      </c>
      <c r="B14" s="5"/>
      <c r="C14" s="1540"/>
      <c r="D14" s="5"/>
      <c r="E14" s="1540"/>
      <c r="F14" s="5"/>
      <c r="G14" s="1540"/>
      <c r="H14" s="5"/>
      <c r="I14" s="1540"/>
      <c r="J14" s="5"/>
      <c r="K14" s="1540"/>
      <c r="L14" s="5"/>
      <c r="M14" s="1540"/>
      <c r="N14" s="5"/>
      <c r="O14" s="1540"/>
      <c r="P14" s="5"/>
      <c r="Q14" s="1540"/>
      <c r="R14" s="5"/>
      <c r="S14" s="1540"/>
      <c r="T14" s="5"/>
      <c r="U14" s="5"/>
      <c r="V14" s="1540"/>
      <c r="W14" s="5"/>
    </row>
    <row r="15" spans="1:32">
      <c r="A15" s="1541" t="s">
        <v>770</v>
      </c>
      <c r="B15" s="5"/>
      <c r="C15" s="1542">
        <v>320833800.13</v>
      </c>
      <c r="D15" s="1543">
        <v>0.23261854805204238</v>
      </c>
      <c r="E15" s="1542">
        <v>1001902.33</v>
      </c>
      <c r="F15" s="1543">
        <v>9.2732762945748858E-3</v>
      </c>
      <c r="G15" s="1542">
        <v>1057616.3399999999</v>
      </c>
      <c r="H15" s="1543">
        <v>2.5387697377940863E-2</v>
      </c>
      <c r="I15" s="1542">
        <v>135244.79999999999</v>
      </c>
      <c r="J15" s="1543">
        <v>4.3409384556309535E-2</v>
      </c>
      <c r="K15" s="1542">
        <v>955338.23999999999</v>
      </c>
      <c r="L15" s="1543">
        <v>3.3905798438655507E-3</v>
      </c>
      <c r="M15" s="1542">
        <v>323983901.83999997</v>
      </c>
      <c r="N15" s="1543">
        <v>0.17862106782954909</v>
      </c>
      <c r="O15" s="1542">
        <v>0</v>
      </c>
      <c r="P15" s="1543" t="e">
        <v>#DIV/0!</v>
      </c>
      <c r="Q15" s="1542">
        <v>323983901.83999997</v>
      </c>
      <c r="R15" s="1543">
        <v>0.17862106782954909</v>
      </c>
      <c r="S15" s="1542">
        <v>103686024.11999999</v>
      </c>
      <c r="T15" s="1543">
        <v>8.2653991903835475E-2</v>
      </c>
      <c r="U15" s="5"/>
      <c r="V15" s="1542">
        <v>220297877.71999997</v>
      </c>
      <c r="W15" s="1543">
        <v>2.1246631799194113</v>
      </c>
    </row>
    <row r="16" spans="1:32">
      <c r="A16" s="1541" t="s">
        <v>771</v>
      </c>
      <c r="B16" s="5"/>
      <c r="C16" s="1542">
        <v>421954339.43000001</v>
      </c>
      <c r="D16" s="1543">
        <v>0.30593536511020242</v>
      </c>
      <c r="E16" s="1542">
        <v>2735950</v>
      </c>
      <c r="F16" s="1543">
        <v>2.5323047485219602E-2</v>
      </c>
      <c r="G16" s="1542">
        <v>0</v>
      </c>
      <c r="H16" s="1543">
        <v>0</v>
      </c>
      <c r="I16" s="1542">
        <v>24647.34</v>
      </c>
      <c r="J16" s="1543">
        <v>7.9110314063839081E-3</v>
      </c>
      <c r="K16" s="1542">
        <v>0</v>
      </c>
      <c r="L16" s="1543">
        <v>0</v>
      </c>
      <c r="M16" s="1542">
        <v>424714936.76999998</v>
      </c>
      <c r="N16" s="1543">
        <v>0.23415680562573729</v>
      </c>
      <c r="O16" s="1542">
        <v>0</v>
      </c>
      <c r="P16" s="1543" t="e">
        <v>#DIV/0!</v>
      </c>
      <c r="Q16" s="1542">
        <v>424714936.76999998</v>
      </c>
      <c r="R16" s="1543">
        <v>0.23415680562573729</v>
      </c>
      <c r="S16" s="1542">
        <v>408924322.45999998</v>
      </c>
      <c r="T16" s="1543">
        <v>0.32597669671250046</v>
      </c>
      <c r="U16" s="5"/>
      <c r="V16" s="1542">
        <v>15790614.310000002</v>
      </c>
      <c r="W16" s="1543">
        <v>3.8615003908319991E-2</v>
      </c>
    </row>
    <row r="17" spans="1:23">
      <c r="A17" s="1541" t="s">
        <v>772</v>
      </c>
      <c r="B17" s="5"/>
      <c r="C17" s="1542">
        <v>314874224.94999999</v>
      </c>
      <c r="D17" s="1543">
        <v>0.22829759519477838</v>
      </c>
      <c r="E17" s="1542">
        <v>87905681.819999993</v>
      </c>
      <c r="F17" s="1543">
        <v>0.81362589043968836</v>
      </c>
      <c r="G17" s="1542">
        <v>35488659.090000004</v>
      </c>
      <c r="H17" s="1543">
        <v>0.85189241433791618</v>
      </c>
      <c r="I17" s="1542">
        <v>7.0000000000000007E-2</v>
      </c>
      <c r="J17" s="1543">
        <v>2.2467828108301892E-8</v>
      </c>
      <c r="K17" s="1542">
        <v>100788671.70999999</v>
      </c>
      <c r="L17" s="1543">
        <v>0.35770790331799973</v>
      </c>
      <c r="M17" s="1542">
        <v>539057237.63999999</v>
      </c>
      <c r="N17" s="1543">
        <v>0.29719680163632112</v>
      </c>
      <c r="O17" s="1542">
        <v>0</v>
      </c>
      <c r="P17" s="1543" t="e">
        <v>#DIV/0!</v>
      </c>
      <c r="Q17" s="1542">
        <v>539057237.63999999</v>
      </c>
      <c r="R17" s="1543">
        <v>0.29719680163632112</v>
      </c>
      <c r="S17" s="1542">
        <v>613200043.70000005</v>
      </c>
      <c r="T17" s="1543">
        <v>0.48881642321199814</v>
      </c>
      <c r="U17" s="5"/>
      <c r="V17" s="1542">
        <v>-74142806.060000062</v>
      </c>
      <c r="W17" s="1543">
        <v>-0.12091128632775089</v>
      </c>
    </row>
    <row r="18" spans="1:23">
      <c r="A18" s="1541" t="s">
        <v>773</v>
      </c>
      <c r="B18" s="5"/>
      <c r="C18" s="1542">
        <v>0</v>
      </c>
      <c r="D18" s="1543">
        <v>0</v>
      </c>
      <c r="E18" s="1542">
        <v>0</v>
      </c>
      <c r="F18" s="1543">
        <v>0</v>
      </c>
      <c r="G18" s="1542">
        <v>0</v>
      </c>
      <c r="H18" s="1543">
        <v>0</v>
      </c>
      <c r="I18" s="1542">
        <v>0</v>
      </c>
      <c r="J18" s="1543">
        <v>0</v>
      </c>
      <c r="K18" s="1542">
        <v>0</v>
      </c>
      <c r="L18" s="1543">
        <v>0</v>
      </c>
      <c r="M18" s="1542">
        <v>0</v>
      </c>
      <c r="N18" s="1543">
        <v>0</v>
      </c>
      <c r="O18" s="1542">
        <v>0</v>
      </c>
      <c r="P18" s="1543" t="e">
        <v>#DIV/0!</v>
      </c>
      <c r="Q18" s="1542">
        <v>0</v>
      </c>
      <c r="R18" s="1543">
        <v>0</v>
      </c>
      <c r="S18" s="1542">
        <v>0</v>
      </c>
      <c r="T18" s="1543">
        <v>0</v>
      </c>
      <c r="U18" s="5"/>
      <c r="V18" s="1542">
        <v>0</v>
      </c>
      <c r="W18" s="1543">
        <v>1</v>
      </c>
    </row>
    <row r="19" spans="1:23">
      <c r="A19" s="1541" t="s">
        <v>774</v>
      </c>
      <c r="B19" s="5"/>
      <c r="C19" s="1542">
        <v>0</v>
      </c>
      <c r="D19" s="1543">
        <v>0</v>
      </c>
      <c r="E19" s="1542">
        <v>0</v>
      </c>
      <c r="F19" s="1543">
        <v>0</v>
      </c>
      <c r="G19" s="1542">
        <v>0</v>
      </c>
      <c r="H19" s="1543">
        <v>0</v>
      </c>
      <c r="I19" s="1542">
        <v>0</v>
      </c>
      <c r="J19" s="1543">
        <v>0</v>
      </c>
      <c r="K19" s="1542">
        <v>0</v>
      </c>
      <c r="L19" s="1543">
        <v>0</v>
      </c>
      <c r="M19" s="1542">
        <v>0</v>
      </c>
      <c r="N19" s="1543">
        <v>0</v>
      </c>
      <c r="O19" s="1542">
        <v>0</v>
      </c>
      <c r="P19" s="1543" t="e">
        <v>#DIV/0!</v>
      </c>
      <c r="Q19" s="1542">
        <v>0</v>
      </c>
      <c r="R19" s="1543">
        <v>0</v>
      </c>
      <c r="S19" s="1542">
        <v>0</v>
      </c>
      <c r="T19" s="1543">
        <v>0</v>
      </c>
      <c r="U19" s="5"/>
      <c r="V19" s="1542">
        <v>0</v>
      </c>
      <c r="W19" s="1543"/>
    </row>
    <row r="20" spans="1:23">
      <c r="A20" s="1541" t="s">
        <v>775</v>
      </c>
      <c r="B20" s="5"/>
      <c r="C20" s="1542">
        <v>228410.73000000045</v>
      </c>
      <c r="D20" s="1543">
        <v>1.6560777683204879E-4</v>
      </c>
      <c r="E20" s="1542">
        <v>44715.17</v>
      </c>
      <c r="F20" s="1543">
        <v>4.1386881091382043E-4</v>
      </c>
      <c r="G20" s="1542">
        <v>65228.15</v>
      </c>
      <c r="H20" s="1543">
        <v>1.5657781277499301E-3</v>
      </c>
      <c r="I20" s="1542">
        <v>140009.5</v>
      </c>
      <c r="J20" s="1543">
        <v>4.4938705421847053E-2</v>
      </c>
      <c r="K20" s="1542">
        <v>135018.73000000001</v>
      </c>
      <c r="L20" s="1543">
        <v>4.7919340534544606E-4</v>
      </c>
      <c r="M20" s="1542">
        <v>613382.28000000049</v>
      </c>
      <c r="N20" s="1543">
        <v>3.3817420315973427E-4</v>
      </c>
      <c r="O20" s="1542">
        <v>0</v>
      </c>
      <c r="P20" s="1543" t="e">
        <v>#DIV/0!</v>
      </c>
      <c r="Q20" s="1542">
        <v>613382.28000000049</v>
      </c>
      <c r="R20" s="1543">
        <v>3.3817420315973427E-4</v>
      </c>
      <c r="S20" s="1542">
        <v>18307.900000000001</v>
      </c>
      <c r="T20" s="1543">
        <v>1.4594262160394136E-5</v>
      </c>
      <c r="U20" s="5"/>
      <c r="V20" s="1542">
        <v>595074.38000000047</v>
      </c>
      <c r="W20" s="1543">
        <v>32.503694033723171</v>
      </c>
    </row>
    <row r="21" spans="1:23">
      <c r="A21" s="1541" t="s">
        <v>776</v>
      </c>
      <c r="B21" s="5"/>
      <c r="C21" s="1542">
        <v>0</v>
      </c>
      <c r="D21" s="1543">
        <v>0</v>
      </c>
      <c r="E21" s="1542">
        <v>0</v>
      </c>
      <c r="F21" s="1543">
        <v>0</v>
      </c>
      <c r="G21" s="1542">
        <v>0</v>
      </c>
      <c r="H21" s="1543">
        <v>0</v>
      </c>
      <c r="I21" s="1542">
        <v>0</v>
      </c>
      <c r="J21" s="1543">
        <v>0</v>
      </c>
      <c r="K21" s="1542">
        <v>0</v>
      </c>
      <c r="L21" s="1543">
        <v>0</v>
      </c>
      <c r="M21" s="1542">
        <v>0</v>
      </c>
      <c r="N21" s="1543">
        <v>0</v>
      </c>
      <c r="O21" s="1542">
        <v>0</v>
      </c>
      <c r="P21" s="1543" t="e">
        <v>#DIV/0!</v>
      </c>
      <c r="Q21" s="1542">
        <v>0</v>
      </c>
      <c r="R21" s="1543">
        <v>0</v>
      </c>
      <c r="S21" s="1542">
        <v>0</v>
      </c>
      <c r="T21" s="1543">
        <v>0</v>
      </c>
      <c r="U21" s="5"/>
      <c r="V21" s="1542">
        <v>0</v>
      </c>
      <c r="W21" s="1543"/>
    </row>
    <row r="22" spans="1:23">
      <c r="A22" s="1541" t="s">
        <v>777</v>
      </c>
      <c r="B22" s="5"/>
      <c r="C22" s="1542">
        <v>150145019</v>
      </c>
      <c r="D22" s="1543">
        <v>0.10886171065166543</v>
      </c>
      <c r="E22" s="1542">
        <v>15443143.5</v>
      </c>
      <c r="F22" s="1543">
        <v>0.14293662390451597</v>
      </c>
      <c r="G22" s="1542">
        <v>2387251.08</v>
      </c>
      <c r="H22" s="1543">
        <v>5.7305097975512087E-2</v>
      </c>
      <c r="I22" s="1542">
        <v>279942.23</v>
      </c>
      <c r="J22" s="1543">
        <v>8.9852770055638742E-2</v>
      </c>
      <c r="K22" s="1542">
        <v>74267</v>
      </c>
      <c r="L22" s="1543">
        <v>2.6358014650848988E-4</v>
      </c>
      <c r="M22" s="1542">
        <v>168329622.81</v>
      </c>
      <c r="N22" s="1543">
        <v>9.2804663450581484E-2</v>
      </c>
      <c r="O22" s="1542">
        <v>0</v>
      </c>
      <c r="P22" s="1543" t="e">
        <v>#DIV/0!</v>
      </c>
      <c r="Q22" s="1542">
        <v>168329622.81</v>
      </c>
      <c r="R22" s="1543">
        <v>9.2804663450581484E-2</v>
      </c>
      <c r="S22" s="1542">
        <v>0</v>
      </c>
      <c r="T22" s="1543">
        <v>0</v>
      </c>
      <c r="U22" s="5"/>
      <c r="V22" s="1542">
        <v>168329622.81</v>
      </c>
      <c r="W22" s="1543">
        <v>1</v>
      </c>
    </row>
    <row r="23" spans="1:23">
      <c r="A23" s="1541" t="s">
        <v>778</v>
      </c>
      <c r="B23" s="5"/>
      <c r="C23" s="1542">
        <v>15921748.279999999</v>
      </c>
      <c r="D23" s="1543">
        <v>1.1543964401016937E-2</v>
      </c>
      <c r="E23" s="1542">
        <v>0</v>
      </c>
      <c r="F23" s="1543">
        <v>0</v>
      </c>
      <c r="G23" s="1542">
        <v>2612927.23</v>
      </c>
      <c r="H23" s="1543">
        <v>6.2722372260078069E-2</v>
      </c>
      <c r="I23" s="1542">
        <v>1371839.1099999999</v>
      </c>
      <c r="J23" s="1543">
        <v>0.44031779022465495</v>
      </c>
      <c r="K23" s="1542">
        <v>9568880.8800000008</v>
      </c>
      <c r="L23" s="1543">
        <v>3.3960803913887568E-2</v>
      </c>
      <c r="M23" s="1542">
        <v>29475395.5</v>
      </c>
      <c r="N23" s="1543">
        <v>1.6250580936297197E-2</v>
      </c>
      <c r="O23" s="1542">
        <v>0</v>
      </c>
      <c r="P23" s="1543" t="e">
        <v>#DIV/0!</v>
      </c>
      <c r="Q23" s="1542">
        <v>29475395.5</v>
      </c>
      <c r="R23" s="1543">
        <v>1.6250580936297197E-2</v>
      </c>
      <c r="S23" s="1542">
        <v>16862895.93</v>
      </c>
      <c r="T23" s="1543">
        <v>1.3442367720266293E-2</v>
      </c>
      <c r="U23" s="5"/>
      <c r="V23" s="1542">
        <v>12612499.57</v>
      </c>
      <c r="W23" s="1543">
        <v>0.74794386577228911</v>
      </c>
    </row>
    <row r="24" spans="1:23">
      <c r="A24" s="1541" t="s">
        <v>779</v>
      </c>
      <c r="B24" s="5"/>
      <c r="C24" s="1542">
        <v>24956949.289999999</v>
      </c>
      <c r="D24" s="1543">
        <v>1.8094880605771323E-2</v>
      </c>
      <c r="E24" s="1542">
        <v>910500.7</v>
      </c>
      <c r="F24" s="1543">
        <v>8.427293065087332E-3</v>
      </c>
      <c r="G24" s="1542">
        <v>46934.26</v>
      </c>
      <c r="H24" s="1543">
        <v>1.1266399208030343E-3</v>
      </c>
      <c r="I24" s="1542">
        <v>3198.19</v>
      </c>
      <c r="J24" s="1543">
        <v>1.026519759681286E-3</v>
      </c>
      <c r="K24" s="1542">
        <v>229848.15</v>
      </c>
      <c r="L24" s="1543">
        <v>8.1575139768275758E-4</v>
      </c>
      <c r="M24" s="1542">
        <v>26147430.59</v>
      </c>
      <c r="N24" s="1543">
        <v>1.4415784075874679E-2</v>
      </c>
      <c r="O24" s="1542">
        <v>0</v>
      </c>
      <c r="P24" s="1543" t="e">
        <v>#DIV/0!</v>
      </c>
      <c r="Q24" s="1542">
        <v>26147430.59</v>
      </c>
      <c r="R24" s="1543">
        <v>1.4415784075874679E-2</v>
      </c>
      <c r="S24" s="1542">
        <v>24019480.100000001</v>
      </c>
      <c r="T24" s="1543">
        <v>1.9147285572663712E-2</v>
      </c>
      <c r="U24" s="5"/>
      <c r="V24" s="1542">
        <v>2127950.4899999984</v>
      </c>
      <c r="W24" s="1543">
        <v>8.8592695642900204E-2</v>
      </c>
    </row>
    <row r="25" spans="1:23">
      <c r="A25" s="1541" t="s">
        <v>780</v>
      </c>
      <c r="B25" s="5"/>
      <c r="C25" s="1542">
        <v>130312585.38</v>
      </c>
      <c r="D25" s="1543">
        <v>9.4482328207691035E-2</v>
      </c>
      <c r="E25" s="1542">
        <v>0</v>
      </c>
      <c r="F25" s="1543">
        <v>0</v>
      </c>
      <c r="G25" s="1542">
        <v>0</v>
      </c>
      <c r="H25" s="1543">
        <v>0</v>
      </c>
      <c r="I25" s="1542">
        <v>1160744.8700000001</v>
      </c>
      <c r="J25" s="1543">
        <v>0.37256308881076039</v>
      </c>
      <c r="K25" s="1542">
        <v>170010471.38</v>
      </c>
      <c r="L25" s="1543">
        <v>0.60338218797471055</v>
      </c>
      <c r="M25" s="1542">
        <v>301483801.63</v>
      </c>
      <c r="N25" s="1543">
        <v>0.16621615541582416</v>
      </c>
      <c r="O25" s="1542">
        <v>0</v>
      </c>
      <c r="P25" s="1543" t="e">
        <v>#DIV/0!</v>
      </c>
      <c r="Q25" s="1542">
        <v>301483801.63</v>
      </c>
      <c r="R25" s="1543">
        <v>0.16621615541582416</v>
      </c>
      <c r="S25" s="1542">
        <v>87747684.909999996</v>
      </c>
      <c r="T25" s="1543">
        <v>6.994864061657538E-2</v>
      </c>
      <c r="U25" s="5"/>
      <c r="V25" s="1542">
        <v>213736116.72</v>
      </c>
      <c r="W25" s="1543">
        <v>2.4358034851770998</v>
      </c>
    </row>
    <row r="26" spans="1:23">
      <c r="A26" s="1541" t="s">
        <v>781</v>
      </c>
      <c r="B26" s="5"/>
      <c r="C26" s="1542">
        <v>0</v>
      </c>
      <c r="D26" s="1543">
        <v>0</v>
      </c>
      <c r="E26" s="1542">
        <v>0</v>
      </c>
      <c r="F26" s="1543">
        <v>0</v>
      </c>
      <c r="G26" s="1542">
        <v>0</v>
      </c>
      <c r="H26" s="1543">
        <v>0</v>
      </c>
      <c r="I26" s="1542">
        <v>-60.17</v>
      </c>
      <c r="J26" s="1543">
        <v>-1.9312703103950354E-5</v>
      </c>
      <c r="K26" s="1542">
        <v>0</v>
      </c>
      <c r="L26" s="1543">
        <v>0</v>
      </c>
      <c r="M26" s="1542">
        <v>-60.17</v>
      </c>
      <c r="N26" s="1543">
        <v>-3.3173344694798157E-8</v>
      </c>
      <c r="O26" s="1542">
        <v>0</v>
      </c>
      <c r="P26" s="1543" t="e">
        <v>#DIV/0!</v>
      </c>
      <c r="Q26" s="1542">
        <v>-60.17</v>
      </c>
      <c r="R26" s="1543">
        <v>-3.3173344694798157E-8</v>
      </c>
      <c r="S26" s="1542">
        <v>0</v>
      </c>
      <c r="T26" s="1543">
        <v>0</v>
      </c>
      <c r="U26" s="5"/>
      <c r="V26" s="1542">
        <v>-60.17</v>
      </c>
      <c r="W26" s="1543" t="e">
        <v>#DIV/0!</v>
      </c>
    </row>
    <row r="27" spans="1:23">
      <c r="A27" s="1537"/>
      <c r="B27" s="5"/>
      <c r="C27" s="1544"/>
      <c r="D27" s="5"/>
      <c r="E27" s="1544"/>
      <c r="F27" s="5"/>
      <c r="G27" s="1544"/>
      <c r="H27" s="5"/>
      <c r="I27" s="1544"/>
      <c r="J27" s="5"/>
      <c r="K27" s="1544"/>
      <c r="L27" s="5"/>
      <c r="M27" s="1544"/>
      <c r="N27" s="5"/>
      <c r="O27" s="1544"/>
      <c r="P27" s="5"/>
      <c r="Q27" s="1544"/>
      <c r="R27" s="5"/>
      <c r="S27" s="1544"/>
      <c r="T27" s="5"/>
      <c r="U27" s="5"/>
      <c r="V27" s="1544"/>
      <c r="W27" s="5"/>
    </row>
    <row r="28" spans="1:23">
      <c r="A28" s="1545" t="s">
        <v>782</v>
      </c>
      <c r="B28" s="1546"/>
      <c r="C28" s="1547">
        <v>1379227077.1900001</v>
      </c>
      <c r="D28" s="1548">
        <v>0.99999999999999978</v>
      </c>
      <c r="E28" s="1547">
        <v>108041893.52</v>
      </c>
      <c r="F28" s="1548">
        <v>1</v>
      </c>
      <c r="G28" s="1547">
        <v>41658616.149999999</v>
      </c>
      <c r="H28" s="1548">
        <v>1.0000000000000002</v>
      </c>
      <c r="I28" s="1547">
        <v>3115565.94</v>
      </c>
      <c r="J28" s="1548">
        <v>0.99999999999999989</v>
      </c>
      <c r="K28" s="1547">
        <v>281762496.08999997</v>
      </c>
      <c r="L28" s="1548">
        <v>1</v>
      </c>
      <c r="M28" s="1547">
        <f>+G28+E28+C28</f>
        <v>1528927586.8600001</v>
      </c>
      <c r="N28" s="1548">
        <v>1</v>
      </c>
      <c r="O28" s="1547">
        <v>0</v>
      </c>
      <c r="P28" s="1548" t="e">
        <v>#DIV/0!</v>
      </c>
      <c r="Q28" s="1547">
        <v>1813805648.8899999</v>
      </c>
      <c r="R28" s="1548">
        <v>1</v>
      </c>
      <c r="S28" s="1547">
        <v>1254458759.1200001</v>
      </c>
      <c r="T28" s="1548">
        <v>0.99999999999999989</v>
      </c>
      <c r="U28" s="1546"/>
      <c r="V28" s="1547">
        <v>559346889.76999998</v>
      </c>
      <c r="W28" s="1548">
        <v>0.44588702952848008</v>
      </c>
    </row>
    <row r="29" spans="1:23">
      <c r="A29" s="1549"/>
      <c r="B29" s="1550"/>
      <c r="C29" s="1551"/>
      <c r="D29" s="1552"/>
      <c r="E29" s="1551"/>
      <c r="F29" s="1552"/>
      <c r="G29" s="1551"/>
      <c r="H29" s="1552"/>
      <c r="I29" s="1551"/>
      <c r="J29" s="1552"/>
      <c r="K29" s="1551"/>
      <c r="L29" s="1552"/>
      <c r="M29" s="1551"/>
      <c r="N29" s="1552"/>
      <c r="O29" s="1551"/>
      <c r="P29" s="1552"/>
      <c r="Q29" s="1551"/>
      <c r="R29" s="1552"/>
      <c r="S29" s="1551"/>
      <c r="T29" s="1552"/>
      <c r="U29" s="1552"/>
      <c r="V29" s="1551"/>
      <c r="W29" s="1550"/>
    </row>
    <row r="30" spans="1:23">
      <c r="A30" s="1539" t="s">
        <v>783</v>
      </c>
      <c r="B30" s="5"/>
      <c r="C30" s="1540">
        <f>C16+C20+C22+C24</f>
        <v>597284718.45000005</v>
      </c>
      <c r="D30" s="1540">
        <f t="shared" ref="D30" si="0">D16+D20+D22+D24</f>
        <v>0.43305756414447122</v>
      </c>
      <c r="E30" s="1540">
        <f>E16+E20+E22+E24</f>
        <v>19134309.370000001</v>
      </c>
      <c r="F30" s="1543">
        <f t="shared" ref="F30:H30" si="1">F16+F20+F22+F24</f>
        <v>0.17710083326573672</v>
      </c>
      <c r="G30" s="1540">
        <f t="shared" si="1"/>
        <v>2499413.4899999998</v>
      </c>
      <c r="H30" s="1543">
        <f t="shared" si="1"/>
        <v>5.9997516024065056E-2</v>
      </c>
      <c r="I30" s="1540">
        <f>+G30+E30+C30</f>
        <v>618918441.31000006</v>
      </c>
      <c r="J30" s="5"/>
      <c r="K30" s="1540"/>
      <c r="L30" s="5"/>
      <c r="M30" s="1540"/>
      <c r="N30" s="5"/>
      <c r="O30" s="1540"/>
      <c r="P30" s="5"/>
      <c r="Q30" s="1540"/>
      <c r="R30" s="5"/>
      <c r="S30" s="1540"/>
      <c r="T30" s="5"/>
      <c r="U30" s="5"/>
      <c r="V30" s="1540"/>
      <c r="W30" s="5"/>
    </row>
    <row r="31" spans="1:23">
      <c r="A31" s="1541" t="s">
        <v>784</v>
      </c>
      <c r="B31" s="1553"/>
      <c r="C31" s="1542">
        <v>239283044.81999999</v>
      </c>
      <c r="D31" s="1543"/>
      <c r="E31" s="1542">
        <v>225943.4</v>
      </c>
      <c r="F31" s="1543"/>
      <c r="G31" s="1542">
        <v>390520.91</v>
      </c>
      <c r="H31" s="1543"/>
      <c r="I31" s="1542">
        <v>56764</v>
      </c>
      <c r="J31" s="1543"/>
      <c r="K31" s="1542">
        <v>7320486.8600000003</v>
      </c>
      <c r="L31" s="1543"/>
      <c r="M31" s="1542">
        <v>247276759.99000001</v>
      </c>
      <c r="N31" s="1543"/>
      <c r="O31" s="1542">
        <v>0</v>
      </c>
      <c r="P31" s="1543"/>
      <c r="Q31" s="1542">
        <v>247276759.99000001</v>
      </c>
      <c r="R31" s="1543"/>
      <c r="S31" s="1542">
        <v>233163624.87</v>
      </c>
      <c r="T31" s="1543"/>
      <c r="U31" s="1553"/>
      <c r="V31" s="1542">
        <v>14113135.120000005</v>
      </c>
      <c r="W31" s="1543">
        <v>6.0528888791588999E-2</v>
      </c>
    </row>
    <row r="32" spans="1:23">
      <c r="A32" s="1554" t="s">
        <v>785</v>
      </c>
      <c r="B32" s="1553"/>
      <c r="C32" s="1542">
        <v>-177754971.11000001</v>
      </c>
      <c r="D32" s="1543"/>
      <c r="E32" s="1542">
        <v>-180240.62</v>
      </c>
      <c r="F32" s="1543"/>
      <c r="G32" s="1542">
        <v>-190457.4</v>
      </c>
      <c r="H32" s="1543"/>
      <c r="I32" s="1542">
        <v>-38201.67</v>
      </c>
      <c r="J32" s="1543"/>
      <c r="K32" s="1542">
        <v>0</v>
      </c>
      <c r="L32" s="1543"/>
      <c r="M32" s="1542">
        <v>-178163870.80000001</v>
      </c>
      <c r="N32" s="1543"/>
      <c r="O32" s="1542">
        <v>0</v>
      </c>
      <c r="P32" s="1543"/>
      <c r="Q32" s="1542">
        <v>-178163870.80000001</v>
      </c>
      <c r="R32" s="1543"/>
      <c r="S32" s="1542">
        <v>-148528961.59</v>
      </c>
      <c r="T32" s="1543"/>
      <c r="U32" s="1553"/>
      <c r="V32" s="1542">
        <v>-29634909.210000008</v>
      </c>
      <c r="W32" s="1543">
        <v>0.19952276574722405</v>
      </c>
    </row>
    <row r="33" spans="1:23" s="64" customFormat="1" ht="14" thickBot="1">
      <c r="A33" s="1555" t="s">
        <v>786</v>
      </c>
      <c r="B33" s="1556"/>
      <c r="C33" s="1557">
        <v>61528073.709999979</v>
      </c>
      <c r="D33" s="1558">
        <v>0.47499478308276255</v>
      </c>
      <c r="E33" s="1557">
        <v>45702.78</v>
      </c>
      <c r="F33" s="1558">
        <v>4.8685018645382378E-3</v>
      </c>
      <c r="G33" s="1557">
        <v>200063.50999999998</v>
      </c>
      <c r="H33" s="1558">
        <v>1</v>
      </c>
      <c r="I33" s="1557">
        <v>18562.330000000002</v>
      </c>
      <c r="J33" s="1558">
        <v>0.37373590537131618</v>
      </c>
      <c r="K33" s="1557">
        <v>7320486.8600000003</v>
      </c>
      <c r="L33" s="1558">
        <v>0.17122853677606498</v>
      </c>
      <c r="M33" s="1557">
        <v>69112889.189999998</v>
      </c>
      <c r="N33" s="1558">
        <v>0.37989956129232982</v>
      </c>
      <c r="O33" s="1557">
        <v>0</v>
      </c>
      <c r="P33" s="1558" t="e">
        <v>#DIV/0!</v>
      </c>
      <c r="Q33" s="1557">
        <v>69112889.189999998</v>
      </c>
      <c r="R33" s="1558">
        <v>0.37989956129232982</v>
      </c>
      <c r="S33" s="1557">
        <v>84634663.280000001</v>
      </c>
      <c r="T33" s="1558">
        <v>0.53783264966546862</v>
      </c>
      <c r="U33" s="1556"/>
      <c r="V33" s="1557">
        <v>-15521774.090000004</v>
      </c>
      <c r="W33" s="1558">
        <v>-0.18339736330785344</v>
      </c>
    </row>
    <row r="34" spans="1:23">
      <c r="A34" s="1559"/>
      <c r="B34" s="1553"/>
      <c r="C34" s="1560"/>
      <c r="D34" s="1561"/>
      <c r="E34" s="1560"/>
      <c r="F34" s="1561"/>
      <c r="G34" s="1560"/>
      <c r="H34" s="1561"/>
      <c r="I34" s="1560"/>
      <c r="J34" s="1561"/>
      <c r="K34" s="1560"/>
      <c r="L34" s="1561"/>
      <c r="M34" s="1560"/>
      <c r="N34" s="1561"/>
      <c r="O34" s="1560"/>
      <c r="P34" s="1561"/>
      <c r="Q34" s="1560"/>
      <c r="R34" s="1561"/>
      <c r="S34" s="1560"/>
      <c r="T34" s="1561"/>
      <c r="U34" s="1553"/>
      <c r="V34" s="1560"/>
      <c r="W34" s="1561"/>
    </row>
    <row r="35" spans="1:23">
      <c r="A35" s="1541" t="s">
        <v>787</v>
      </c>
      <c r="B35" s="1553"/>
      <c r="C35" s="1542">
        <v>14523654.5</v>
      </c>
      <c r="D35" s="1543"/>
      <c r="E35" s="1542">
        <v>0</v>
      </c>
      <c r="F35" s="1543"/>
      <c r="G35" s="1542">
        <v>0</v>
      </c>
      <c r="H35" s="1543"/>
      <c r="I35" s="1542">
        <v>0</v>
      </c>
      <c r="J35" s="1543"/>
      <c r="K35" s="1542">
        <v>0</v>
      </c>
      <c r="L35" s="1543"/>
      <c r="M35" s="1542">
        <v>14523654.5</v>
      </c>
      <c r="N35" s="1543"/>
      <c r="O35" s="1542">
        <v>0</v>
      </c>
      <c r="P35" s="1543"/>
      <c r="Q35" s="1542">
        <v>14523654.5</v>
      </c>
      <c r="R35" s="1543"/>
      <c r="S35" s="1542">
        <v>14523654.5</v>
      </c>
      <c r="T35" s="1543"/>
      <c r="U35" s="1553"/>
      <c r="V35" s="1542">
        <v>0</v>
      </c>
      <c r="W35" s="1543">
        <v>0</v>
      </c>
    </row>
    <row r="36" spans="1:23">
      <c r="A36" s="1554" t="s">
        <v>788</v>
      </c>
      <c r="B36" s="1553"/>
      <c r="C36" s="1542">
        <v>-7335261.5199999996</v>
      </c>
      <c r="D36" s="1543"/>
      <c r="E36" s="1542">
        <v>0</v>
      </c>
      <c r="F36" s="1543"/>
      <c r="G36" s="1542">
        <v>0</v>
      </c>
      <c r="H36" s="1543"/>
      <c r="I36" s="1542">
        <v>0</v>
      </c>
      <c r="J36" s="1543"/>
      <c r="K36" s="1542">
        <v>0</v>
      </c>
      <c r="L36" s="1543"/>
      <c r="M36" s="1542">
        <v>-7335261.5199999996</v>
      </c>
      <c r="N36" s="1543"/>
      <c r="O36" s="1542">
        <v>0</v>
      </c>
      <c r="P36" s="1543"/>
      <c r="Q36" s="1542">
        <v>-7335261.5199999996</v>
      </c>
      <c r="R36" s="1543"/>
      <c r="S36" s="1542">
        <v>-4497074.84</v>
      </c>
      <c r="T36" s="1543"/>
      <c r="U36" s="1553"/>
      <c r="V36" s="1542">
        <v>-2838186.6799999997</v>
      </c>
      <c r="W36" s="1543">
        <v>0.63111840051120871</v>
      </c>
    </row>
    <row r="37" spans="1:23" s="64" customFormat="1" ht="14" thickBot="1">
      <c r="A37" s="1555" t="s">
        <v>789</v>
      </c>
      <c r="B37" s="1556"/>
      <c r="C37" s="1557">
        <v>7188392.9800000004</v>
      </c>
      <c r="D37" s="1558">
        <v>5.5494166457121061E-2</v>
      </c>
      <c r="E37" s="1557">
        <v>0</v>
      </c>
      <c r="F37" s="1558">
        <v>0</v>
      </c>
      <c r="G37" s="1557">
        <v>0</v>
      </c>
      <c r="H37" s="1558">
        <v>0</v>
      </c>
      <c r="I37" s="1557">
        <v>0</v>
      </c>
      <c r="J37" s="1558">
        <v>0</v>
      </c>
      <c r="K37" s="1557">
        <v>0</v>
      </c>
      <c r="L37" s="1558">
        <v>0</v>
      </c>
      <c r="M37" s="1557">
        <v>7188392.9800000004</v>
      </c>
      <c r="N37" s="1558">
        <v>3.9513141058122557E-2</v>
      </c>
      <c r="O37" s="1557">
        <v>0</v>
      </c>
      <c r="P37" s="1558" t="e">
        <v>#DIV/0!</v>
      </c>
      <c r="Q37" s="1557">
        <v>7188392.9800000004</v>
      </c>
      <c r="R37" s="1558">
        <v>3.9513141058122557E-2</v>
      </c>
      <c r="S37" s="1557">
        <v>10026579.66</v>
      </c>
      <c r="T37" s="1558">
        <v>6.3716469075786139E-2</v>
      </c>
      <c r="U37" s="1556"/>
      <c r="V37" s="1557">
        <v>-2838186.6799999997</v>
      </c>
      <c r="W37" s="1558">
        <v>-0.28306628743225881</v>
      </c>
    </row>
    <row r="38" spans="1:23">
      <c r="A38" s="1562"/>
      <c r="B38" s="1553"/>
      <c r="C38" s="1542"/>
      <c r="D38" s="1543"/>
      <c r="E38" s="1542"/>
      <c r="F38" s="1543"/>
      <c r="G38" s="1542"/>
      <c r="H38" s="1543"/>
      <c r="I38" s="1542"/>
      <c r="J38" s="1543"/>
      <c r="K38" s="1542"/>
      <c r="L38" s="1543"/>
      <c r="M38" s="1542"/>
      <c r="N38" s="1543"/>
      <c r="O38" s="1542"/>
      <c r="P38" s="1543"/>
      <c r="Q38" s="1542"/>
      <c r="R38" s="1543"/>
      <c r="S38" s="1542"/>
      <c r="T38" s="1543"/>
      <c r="U38" s="1553"/>
      <c r="V38" s="1542"/>
      <c r="W38" s="1543"/>
    </row>
    <row r="39" spans="1:23">
      <c r="A39" s="1541" t="s">
        <v>790</v>
      </c>
      <c r="B39" s="1553"/>
      <c r="C39" s="1542">
        <v>15912733.98</v>
      </c>
      <c r="D39" s="1543"/>
      <c r="E39" s="1542">
        <v>108571.9</v>
      </c>
      <c r="F39" s="1543"/>
      <c r="G39" s="1542">
        <v>0</v>
      </c>
      <c r="H39" s="1543"/>
      <c r="I39" s="1542">
        <v>0</v>
      </c>
      <c r="J39" s="1543"/>
      <c r="K39" s="1542">
        <v>0</v>
      </c>
      <c r="L39" s="1543"/>
      <c r="M39" s="1542">
        <v>16021305.880000001</v>
      </c>
      <c r="N39" s="1543"/>
      <c r="O39" s="1542">
        <v>0</v>
      </c>
      <c r="P39" s="1543"/>
      <c r="Q39" s="1542">
        <v>16021305.880000001</v>
      </c>
      <c r="R39" s="1543"/>
      <c r="S39" s="1542">
        <v>16144685.9</v>
      </c>
      <c r="T39" s="1543"/>
      <c r="U39" s="1553"/>
      <c r="V39" s="1542">
        <v>-123380.01999999955</v>
      </c>
      <c r="W39" s="1543">
        <v>-7.6421443417489807E-3</v>
      </c>
    </row>
    <row r="40" spans="1:23">
      <c r="A40" s="1554" t="s">
        <v>791</v>
      </c>
      <c r="B40" s="1553"/>
      <c r="C40" s="1542">
        <v>-11336533.619999999</v>
      </c>
      <c r="D40" s="1543"/>
      <c r="E40" s="1542">
        <v>-35055.980000000003</v>
      </c>
      <c r="F40" s="1543"/>
      <c r="G40" s="1542">
        <v>0</v>
      </c>
      <c r="H40" s="1543"/>
      <c r="I40" s="1542">
        <v>0</v>
      </c>
      <c r="J40" s="1543"/>
      <c r="K40" s="1542">
        <v>0</v>
      </c>
      <c r="L40" s="1543"/>
      <c r="M40" s="1542">
        <v>-11371589.6</v>
      </c>
      <c r="N40" s="1543"/>
      <c r="O40" s="1542">
        <v>0</v>
      </c>
      <c r="P40" s="1543"/>
      <c r="Q40" s="1542">
        <v>-11371589.6</v>
      </c>
      <c r="R40" s="1543"/>
      <c r="S40" s="1542">
        <v>-9528950.8200000003</v>
      </c>
      <c r="T40" s="1543"/>
      <c r="U40" s="1553"/>
      <c r="V40" s="1542">
        <v>-1842638.7799999993</v>
      </c>
      <c r="W40" s="1543">
        <v>0.1933726823453161</v>
      </c>
    </row>
    <row r="41" spans="1:23" s="64" customFormat="1" ht="14" thickBot="1">
      <c r="A41" s="1555" t="s">
        <v>792</v>
      </c>
      <c r="B41" s="1556"/>
      <c r="C41" s="1557">
        <v>4576200.3600000013</v>
      </c>
      <c r="D41" s="1558">
        <v>3.5328122046963742E-2</v>
      </c>
      <c r="E41" s="1557">
        <v>73515.919999999984</v>
      </c>
      <c r="F41" s="1558">
        <v>7.8313046513416446E-3</v>
      </c>
      <c r="G41" s="1557">
        <v>0</v>
      </c>
      <c r="H41" s="1558">
        <v>0</v>
      </c>
      <c r="I41" s="1557">
        <v>0</v>
      </c>
      <c r="J41" s="1558">
        <v>0</v>
      </c>
      <c r="K41" s="1557">
        <v>0</v>
      </c>
      <c r="L41" s="1558">
        <v>0</v>
      </c>
      <c r="M41" s="1557">
        <v>4649716.2800000012</v>
      </c>
      <c r="N41" s="1558">
        <v>2.5558549144858927E-2</v>
      </c>
      <c r="O41" s="1557">
        <v>0</v>
      </c>
      <c r="P41" s="1558" t="e">
        <v>#DIV/0!</v>
      </c>
      <c r="Q41" s="1557">
        <v>4649716.2800000012</v>
      </c>
      <c r="R41" s="1558">
        <v>2.5558549144858927E-2</v>
      </c>
      <c r="S41" s="1557">
        <v>6615735.0800000001</v>
      </c>
      <c r="T41" s="1558">
        <v>4.2041383396181346E-2</v>
      </c>
      <c r="U41" s="1556"/>
      <c r="V41" s="1557">
        <v>-1966018.7999999989</v>
      </c>
      <c r="W41" s="1558">
        <v>-0.29717314496819286</v>
      </c>
    </row>
    <row r="42" spans="1:23">
      <c r="A42" s="1562"/>
      <c r="B42" s="1553"/>
      <c r="C42" s="1542"/>
      <c r="D42" s="1543"/>
      <c r="E42" s="1542"/>
      <c r="F42" s="1543"/>
      <c r="G42" s="1542"/>
      <c r="H42" s="1543"/>
      <c r="I42" s="1542"/>
      <c r="J42" s="1543"/>
      <c r="K42" s="1542"/>
      <c r="L42" s="1543"/>
      <c r="M42" s="1542"/>
      <c r="N42" s="1543"/>
      <c r="O42" s="1542"/>
      <c r="P42" s="1543"/>
      <c r="Q42" s="1542"/>
      <c r="R42" s="1543"/>
      <c r="S42" s="1542"/>
      <c r="T42" s="1543"/>
      <c r="U42" s="1553"/>
      <c r="V42" s="1542"/>
      <c r="W42" s="1543"/>
    </row>
    <row r="43" spans="1:23">
      <c r="A43" s="1541" t="s">
        <v>793</v>
      </c>
      <c r="B43" s="1553"/>
      <c r="C43" s="1542">
        <v>71007885.180000007</v>
      </c>
      <c r="D43" s="1543"/>
      <c r="E43" s="1542">
        <v>0</v>
      </c>
      <c r="F43" s="1543"/>
      <c r="G43" s="1542">
        <v>0</v>
      </c>
      <c r="H43" s="1543"/>
      <c r="I43" s="1542">
        <v>0</v>
      </c>
      <c r="J43" s="1543"/>
      <c r="K43" s="1542">
        <v>0</v>
      </c>
      <c r="L43" s="1543"/>
      <c r="M43" s="1542">
        <v>71007885.180000007</v>
      </c>
      <c r="N43" s="1543"/>
      <c r="O43" s="1542">
        <v>0</v>
      </c>
      <c r="P43" s="1543"/>
      <c r="Q43" s="1542">
        <v>71007885.180000007</v>
      </c>
      <c r="R43" s="1543"/>
      <c r="S43" s="1542">
        <v>71007885.180000007</v>
      </c>
      <c r="T43" s="1543"/>
      <c r="U43" s="1553"/>
      <c r="V43" s="1542">
        <v>0</v>
      </c>
      <c r="W43" s="1543">
        <v>0</v>
      </c>
    </row>
    <row r="44" spans="1:23">
      <c r="A44" s="1554" t="s">
        <v>794</v>
      </c>
      <c r="B44" s="1553"/>
      <c r="C44" s="1542">
        <v>-25595035</v>
      </c>
      <c r="D44" s="1543"/>
      <c r="E44" s="1542">
        <v>0</v>
      </c>
      <c r="F44" s="1543"/>
      <c r="G44" s="1542">
        <v>0</v>
      </c>
      <c r="H44" s="1543"/>
      <c r="I44" s="1542">
        <v>0</v>
      </c>
      <c r="J44" s="1543"/>
      <c r="K44" s="1542">
        <v>0</v>
      </c>
      <c r="L44" s="1543"/>
      <c r="M44" s="1542">
        <v>-25595035</v>
      </c>
      <c r="N44" s="1543"/>
      <c r="O44" s="1542">
        <v>0</v>
      </c>
      <c r="P44" s="1543"/>
      <c r="Q44" s="1542">
        <v>-25595035</v>
      </c>
      <c r="R44" s="1543"/>
      <c r="S44" s="1542">
        <v>-25595035</v>
      </c>
      <c r="T44" s="1543"/>
      <c r="U44" s="1553"/>
      <c r="V44" s="1542">
        <v>0</v>
      </c>
      <c r="W44" s="1543">
        <v>0</v>
      </c>
    </row>
    <row r="45" spans="1:23" s="64" customFormat="1" ht="14" thickBot="1">
      <c r="A45" s="1555" t="s">
        <v>795</v>
      </c>
      <c r="B45" s="1556"/>
      <c r="C45" s="1557">
        <v>45412850.180000007</v>
      </c>
      <c r="D45" s="1558">
        <v>0.35058576710996964</v>
      </c>
      <c r="E45" s="1557">
        <v>0</v>
      </c>
      <c r="F45" s="1558">
        <v>0</v>
      </c>
      <c r="G45" s="1557">
        <v>0</v>
      </c>
      <c r="H45" s="1558">
        <v>0</v>
      </c>
      <c r="I45" s="1557">
        <v>0</v>
      </c>
      <c r="J45" s="1558">
        <v>0</v>
      </c>
      <c r="K45" s="1557">
        <v>0</v>
      </c>
      <c r="L45" s="1558">
        <v>0</v>
      </c>
      <c r="M45" s="1557">
        <v>45412850.180000007</v>
      </c>
      <c r="N45" s="1558">
        <v>0.24962524447484041</v>
      </c>
      <c r="O45" s="1557">
        <v>0</v>
      </c>
      <c r="P45" s="1558" t="e">
        <v>#DIV/0!</v>
      </c>
      <c r="Q45" s="1557">
        <v>45412850.180000007</v>
      </c>
      <c r="R45" s="1558">
        <v>0.24962524447484041</v>
      </c>
      <c r="S45" s="1557">
        <v>45412850.180000007</v>
      </c>
      <c r="T45" s="1558">
        <v>0.28858759041039522</v>
      </c>
      <c r="U45" s="1556"/>
      <c r="V45" s="1557">
        <v>0</v>
      </c>
      <c r="W45" s="1558">
        <v>0</v>
      </c>
    </row>
    <row r="46" spans="1:23">
      <c r="A46" s="1541"/>
      <c r="B46" s="1553"/>
      <c r="C46" s="1542"/>
      <c r="D46" s="1543"/>
      <c r="E46" s="1542"/>
      <c r="F46" s="1543"/>
      <c r="G46" s="1542"/>
      <c r="H46" s="1543"/>
      <c r="I46" s="1542"/>
      <c r="J46" s="1543"/>
      <c r="K46" s="1542"/>
      <c r="L46" s="1543"/>
      <c r="M46" s="1542"/>
      <c r="N46" s="1543"/>
      <c r="O46" s="1542"/>
      <c r="P46" s="1543"/>
      <c r="Q46" s="1542"/>
      <c r="R46" s="1543"/>
      <c r="S46" s="1542"/>
      <c r="T46" s="1543"/>
      <c r="U46" s="1553"/>
      <c r="V46" s="1542"/>
      <c r="W46" s="1543"/>
    </row>
    <row r="47" spans="1:23">
      <c r="A47" s="1541" t="s">
        <v>796</v>
      </c>
      <c r="B47" s="1553"/>
      <c r="C47" s="1542">
        <v>10929753.5</v>
      </c>
      <c r="D47" s="1543"/>
      <c r="E47" s="1542">
        <v>465283</v>
      </c>
      <c r="F47" s="1543"/>
      <c r="G47" s="1542">
        <v>0</v>
      </c>
      <c r="H47" s="1543"/>
      <c r="I47" s="1542">
        <v>72629.91</v>
      </c>
      <c r="J47" s="1543"/>
      <c r="K47" s="1542">
        <v>103758.62</v>
      </c>
      <c r="L47" s="1543"/>
      <c r="M47" s="1542">
        <v>11571425.029999999</v>
      </c>
      <c r="N47" s="1543"/>
      <c r="O47" s="1542">
        <v>0</v>
      </c>
      <c r="P47" s="1543"/>
      <c r="Q47" s="1542">
        <v>11571425.029999999</v>
      </c>
      <c r="R47" s="1543"/>
      <c r="S47" s="1542">
        <v>9614924.7899999991</v>
      </c>
      <c r="T47" s="1543"/>
      <c r="U47" s="1553"/>
      <c r="V47" s="1542">
        <v>1956500.2400000002</v>
      </c>
      <c r="W47" s="1543">
        <v>0.20348575602326688</v>
      </c>
    </row>
    <row r="48" spans="1:23">
      <c r="A48" s="1554" t="s">
        <v>797</v>
      </c>
      <c r="B48" s="1553"/>
      <c r="C48" s="1542">
        <v>-7543593.1500000004</v>
      </c>
      <c r="D48" s="1543"/>
      <c r="E48" s="1542">
        <v>-209052.19</v>
      </c>
      <c r="F48" s="1543"/>
      <c r="G48" s="1542">
        <v>0</v>
      </c>
      <c r="H48" s="1543"/>
      <c r="I48" s="1542">
        <v>-41525.269999999997</v>
      </c>
      <c r="J48" s="1543"/>
      <c r="K48" s="1542">
        <v>0</v>
      </c>
      <c r="L48" s="1543"/>
      <c r="M48" s="1542">
        <v>-7794170.6100000003</v>
      </c>
      <c r="N48" s="1543"/>
      <c r="O48" s="1542">
        <v>0</v>
      </c>
      <c r="P48" s="1543"/>
      <c r="Q48" s="1542">
        <v>-7794170.6100000003</v>
      </c>
      <c r="R48" s="1543"/>
      <c r="S48" s="1542">
        <v>-6661767</v>
      </c>
      <c r="T48" s="1543"/>
      <c r="U48" s="1553"/>
      <c r="V48" s="1542">
        <v>-1132403.6100000003</v>
      </c>
      <c r="W48" s="1543">
        <v>0.16998547232288375</v>
      </c>
    </row>
    <row r="49" spans="1:23" s="64" customFormat="1" ht="14" thickBot="1">
      <c r="A49" s="1555" t="s">
        <v>798</v>
      </c>
      <c r="B49" s="1556"/>
      <c r="C49" s="1557">
        <v>3386160.3499999996</v>
      </c>
      <c r="D49" s="1558">
        <v>2.6141050807353506E-2</v>
      </c>
      <c r="E49" s="1557">
        <v>256230.81</v>
      </c>
      <c r="F49" s="1558">
        <v>2.7295061180898472E-2</v>
      </c>
      <c r="G49" s="1557">
        <v>0</v>
      </c>
      <c r="H49" s="1558">
        <v>0</v>
      </c>
      <c r="I49" s="1557">
        <v>31104.640000000007</v>
      </c>
      <c r="J49" s="1558">
        <v>0.62626409462868382</v>
      </c>
      <c r="K49" s="1557">
        <v>103758.62</v>
      </c>
      <c r="L49" s="1558">
        <v>2.4269474176071056E-3</v>
      </c>
      <c r="M49" s="1557">
        <v>3777254.419999999</v>
      </c>
      <c r="N49" s="1558">
        <v>2.0762802913687792E-2</v>
      </c>
      <c r="O49" s="1557">
        <v>0</v>
      </c>
      <c r="P49" s="1558" t="e">
        <v>#DIV/0!</v>
      </c>
      <c r="Q49" s="1557">
        <v>3777254.419999999</v>
      </c>
      <c r="R49" s="1558">
        <v>2.0762802913687792E-2</v>
      </c>
      <c r="S49" s="1557"/>
      <c r="T49" s="1558">
        <v>1.8766597721565591E-2</v>
      </c>
      <c r="U49" s="1556"/>
      <c r="V49" s="1557">
        <v>824096.62999999989</v>
      </c>
      <c r="W49" s="1558">
        <v>0.27905607779935121</v>
      </c>
    </row>
    <row r="50" spans="1:23">
      <c r="A50" s="1541"/>
      <c r="B50" s="1553"/>
      <c r="C50" s="1542"/>
      <c r="D50" s="1543"/>
      <c r="E50" s="1542"/>
      <c r="F50" s="1543"/>
      <c r="G50" s="1542"/>
      <c r="H50" s="1543"/>
      <c r="I50" s="1542"/>
      <c r="J50" s="1543"/>
      <c r="K50" s="1542"/>
      <c r="L50" s="1543"/>
      <c r="M50" s="1542"/>
      <c r="N50" s="1543"/>
      <c r="O50" s="1542"/>
      <c r="P50" s="1543"/>
      <c r="Q50" s="1542"/>
      <c r="R50" s="1543"/>
      <c r="S50" s="1542"/>
      <c r="T50" s="1543"/>
      <c r="U50" s="1553"/>
      <c r="V50" s="1542"/>
      <c r="W50" s="1543"/>
    </row>
    <row r="51" spans="1:23">
      <c r="A51" s="1541" t="s">
        <v>799</v>
      </c>
      <c r="B51" s="1553"/>
      <c r="C51" s="1542">
        <v>159352.98000000001</v>
      </c>
      <c r="D51" s="1543"/>
      <c r="E51" s="1542">
        <v>0</v>
      </c>
      <c r="F51" s="1543"/>
      <c r="G51" s="1542">
        <v>0</v>
      </c>
      <c r="H51" s="1543"/>
      <c r="I51" s="1542">
        <v>0</v>
      </c>
      <c r="J51" s="1543"/>
      <c r="K51" s="1542">
        <v>0</v>
      </c>
      <c r="L51" s="1543"/>
      <c r="M51" s="1542">
        <v>159352.98000000001</v>
      </c>
      <c r="N51" s="1543"/>
      <c r="O51" s="1542">
        <v>0</v>
      </c>
      <c r="P51" s="1543"/>
      <c r="Q51" s="1542">
        <v>159352.98000000001</v>
      </c>
      <c r="R51" s="1543"/>
      <c r="S51" s="1542">
        <v>159352.98000000001</v>
      </c>
      <c r="T51" s="1543"/>
      <c r="U51" s="1553"/>
      <c r="V51" s="1542">
        <v>0</v>
      </c>
      <c r="W51" s="1543">
        <v>0</v>
      </c>
    </row>
    <row r="52" spans="1:23">
      <c r="A52" s="1554" t="s">
        <v>800</v>
      </c>
      <c r="B52" s="1553"/>
      <c r="C52" s="1542">
        <v>-159326.74</v>
      </c>
      <c r="D52" s="1543"/>
      <c r="E52" s="1542">
        <v>0</v>
      </c>
      <c r="F52" s="1543"/>
      <c r="G52" s="1542">
        <v>0</v>
      </c>
      <c r="H52" s="1543"/>
      <c r="I52" s="1542">
        <v>0</v>
      </c>
      <c r="J52" s="1543"/>
      <c r="K52" s="1542">
        <v>0</v>
      </c>
      <c r="L52" s="1543"/>
      <c r="M52" s="1542">
        <v>-159326.74</v>
      </c>
      <c r="N52" s="1543"/>
      <c r="O52" s="1542">
        <v>0</v>
      </c>
      <c r="P52" s="1543"/>
      <c r="Q52" s="1542">
        <v>-159326.74</v>
      </c>
      <c r="R52" s="1543"/>
      <c r="S52" s="1542">
        <v>-159326.74</v>
      </c>
      <c r="T52" s="1543"/>
      <c r="U52" s="1553"/>
      <c r="V52" s="1542">
        <v>0</v>
      </c>
      <c r="W52" s="1543">
        <v>0</v>
      </c>
    </row>
    <row r="53" spans="1:23" s="64" customFormat="1" ht="14" thickBot="1">
      <c r="A53" s="1555" t="s">
        <v>801</v>
      </c>
      <c r="B53" s="1556"/>
      <c r="C53" s="1557">
        <v>26.240000000019791</v>
      </c>
      <c r="D53" s="1558">
        <v>2.0257197010338672E-7</v>
      </c>
      <c r="E53" s="1557">
        <v>0</v>
      </c>
      <c r="F53" s="1558">
        <v>0</v>
      </c>
      <c r="G53" s="1557">
        <v>0</v>
      </c>
      <c r="H53" s="1558">
        <v>0</v>
      </c>
      <c r="I53" s="1557">
        <v>0</v>
      </c>
      <c r="J53" s="1558">
        <v>0</v>
      </c>
      <c r="K53" s="1557">
        <v>0</v>
      </c>
      <c r="L53" s="1558">
        <v>0</v>
      </c>
      <c r="M53" s="1557">
        <v>26.240000000019791</v>
      </c>
      <c r="N53" s="1558">
        <v>1.4423596821301188E-7</v>
      </c>
      <c r="O53" s="1557">
        <v>0</v>
      </c>
      <c r="P53" s="1558" t="e">
        <v>#DIV/0!</v>
      </c>
      <c r="Q53" s="1557">
        <v>26.240000000019791</v>
      </c>
      <c r="R53" s="1558">
        <v>1.4423596821301188E-7</v>
      </c>
      <c r="S53" s="1557">
        <v>26.240000000019791</v>
      </c>
      <c r="T53" s="1558">
        <v>1.6674880220817889E-7</v>
      </c>
      <c r="U53" s="1556"/>
      <c r="V53" s="1557">
        <v>0</v>
      </c>
      <c r="W53" s="1558">
        <v>0</v>
      </c>
    </row>
    <row r="54" spans="1:23">
      <c r="A54" s="1541"/>
      <c r="B54" s="1553"/>
      <c r="C54" s="1542"/>
      <c r="D54" s="1543"/>
      <c r="E54" s="1542"/>
      <c r="F54" s="1543"/>
      <c r="G54" s="1542"/>
      <c r="H54" s="1543"/>
      <c r="I54" s="1542"/>
      <c r="J54" s="1543"/>
      <c r="K54" s="1542"/>
      <c r="L54" s="1543"/>
      <c r="M54" s="1542"/>
      <c r="N54" s="1543"/>
      <c r="O54" s="1542"/>
      <c r="P54" s="1543"/>
      <c r="Q54" s="1542"/>
      <c r="R54" s="1543"/>
      <c r="S54" s="1542"/>
      <c r="T54" s="1543"/>
      <c r="U54" s="1553"/>
      <c r="V54" s="1542"/>
      <c r="W54" s="1543"/>
    </row>
    <row r="55" spans="1:23">
      <c r="A55" s="1541" t="s">
        <v>802</v>
      </c>
      <c r="B55" s="1553"/>
      <c r="C55" s="1542">
        <v>6687919.5099999998</v>
      </c>
      <c r="D55" s="1543"/>
      <c r="E55" s="1542">
        <v>0</v>
      </c>
      <c r="F55" s="1543"/>
      <c r="G55" s="1542">
        <v>0</v>
      </c>
      <c r="H55" s="1543"/>
      <c r="I55" s="1542">
        <v>0</v>
      </c>
      <c r="J55" s="1543"/>
      <c r="K55" s="1542">
        <v>0</v>
      </c>
      <c r="L55" s="1543"/>
      <c r="M55" s="1542">
        <v>6687919.5099999998</v>
      </c>
      <c r="N55" s="1543"/>
      <c r="O55" s="1542">
        <v>0</v>
      </c>
      <c r="P55" s="1543"/>
      <c r="Q55" s="1542">
        <v>6687919.5099999998</v>
      </c>
      <c r="R55" s="1543"/>
      <c r="S55" s="1542">
        <v>6687919.5099999998</v>
      </c>
      <c r="T55" s="1543"/>
      <c r="U55" s="1553"/>
      <c r="V55" s="1542">
        <v>0</v>
      </c>
      <c r="W55" s="1543">
        <v>0</v>
      </c>
    </row>
    <row r="56" spans="1:23">
      <c r="A56" s="1554" t="s">
        <v>803</v>
      </c>
      <c r="B56" s="1553"/>
      <c r="C56" s="1542">
        <v>-6449089.8499999996</v>
      </c>
      <c r="D56" s="1543"/>
      <c r="E56" s="1542">
        <v>0</v>
      </c>
      <c r="F56" s="1543"/>
      <c r="G56" s="1542">
        <v>0</v>
      </c>
      <c r="H56" s="1543"/>
      <c r="I56" s="1542">
        <v>0</v>
      </c>
      <c r="J56" s="1543"/>
      <c r="K56" s="1542">
        <v>0</v>
      </c>
      <c r="L56" s="1543"/>
      <c r="M56" s="1542">
        <v>-6449089.8499999996</v>
      </c>
      <c r="N56" s="1543"/>
      <c r="O56" s="1542">
        <v>0</v>
      </c>
      <c r="P56" s="1543"/>
      <c r="Q56" s="1542">
        <v>-6449089.8499999996</v>
      </c>
      <c r="R56" s="1543"/>
      <c r="S56" s="1542">
        <v>-6266555.8099999996</v>
      </c>
      <c r="T56" s="1543"/>
      <c r="U56" s="1553"/>
      <c r="V56" s="1542">
        <v>-182534.04000000004</v>
      </c>
      <c r="W56" s="1543">
        <v>2.9128287616734725E-2</v>
      </c>
    </row>
    <row r="57" spans="1:23" s="64" customFormat="1" ht="14" thickBot="1">
      <c r="A57" s="1555" t="s">
        <v>804</v>
      </c>
      <c r="B57" s="1556"/>
      <c r="C57" s="1557">
        <v>238829.66000000015</v>
      </c>
      <c r="D57" s="1558">
        <v>1.8437574216953335E-3</v>
      </c>
      <c r="E57" s="1557">
        <v>0</v>
      </c>
      <c r="F57" s="1558">
        <v>0</v>
      </c>
      <c r="G57" s="1557">
        <v>0</v>
      </c>
      <c r="H57" s="1558">
        <v>0</v>
      </c>
      <c r="I57" s="1557">
        <v>0</v>
      </c>
      <c r="J57" s="1558">
        <v>0</v>
      </c>
      <c r="K57" s="1557">
        <v>0</v>
      </c>
      <c r="L57" s="1558">
        <v>0</v>
      </c>
      <c r="M57" s="1557">
        <v>238829.66000000015</v>
      </c>
      <c r="N57" s="1558">
        <v>1.3127982945144237E-3</v>
      </c>
      <c r="O57" s="1557">
        <v>0</v>
      </c>
      <c r="P57" s="1558" t="e">
        <v>#DIV/0!</v>
      </c>
      <c r="Q57" s="1557">
        <v>238829.66000000015</v>
      </c>
      <c r="R57" s="1558">
        <v>1.3127982945144237E-3</v>
      </c>
      <c r="S57" s="1557">
        <v>421363.70000000019</v>
      </c>
      <c r="T57" s="1558">
        <v>2.6776635773229215E-3</v>
      </c>
      <c r="U57" s="1556"/>
      <c r="V57" s="1557">
        <v>-182534.04000000004</v>
      </c>
      <c r="W57" s="1558">
        <v>-0.4331983035083467</v>
      </c>
    </row>
    <row r="58" spans="1:23">
      <c r="A58" s="1541"/>
      <c r="B58" s="1553"/>
      <c r="C58" s="1542"/>
      <c r="D58" s="1543"/>
      <c r="E58" s="1542"/>
      <c r="F58" s="1543"/>
      <c r="G58" s="1542"/>
      <c r="H58" s="1543"/>
      <c r="I58" s="1542"/>
      <c r="J58" s="1543"/>
      <c r="K58" s="1542"/>
      <c r="L58" s="1543"/>
      <c r="M58" s="1542"/>
      <c r="N58" s="1543"/>
      <c r="O58" s="1542"/>
      <c r="P58" s="1543"/>
      <c r="Q58" s="1542"/>
      <c r="R58" s="1543"/>
      <c r="S58" s="1542"/>
      <c r="T58" s="1543"/>
      <c r="U58" s="1553"/>
      <c r="V58" s="1542"/>
      <c r="W58" s="1543"/>
    </row>
    <row r="59" spans="1:23">
      <c r="A59" s="1541" t="s">
        <v>805</v>
      </c>
      <c r="B59" s="1553"/>
      <c r="C59" s="1542">
        <v>38311867.030000001</v>
      </c>
      <c r="D59" s="1543"/>
      <c r="E59" s="1542">
        <v>13494827.470000001</v>
      </c>
      <c r="F59" s="1543"/>
      <c r="G59" s="1542">
        <v>0</v>
      </c>
      <c r="H59" s="1543"/>
      <c r="I59" s="1542">
        <v>0</v>
      </c>
      <c r="J59" s="1543"/>
      <c r="K59" s="1542">
        <v>35328481.359999999</v>
      </c>
      <c r="L59" s="1543"/>
      <c r="M59" s="1542">
        <v>87135175.859999999</v>
      </c>
      <c r="N59" s="1543"/>
      <c r="O59" s="1542">
        <v>0</v>
      </c>
      <c r="P59" s="1543"/>
      <c r="Q59" s="1542">
        <v>87135175.859999999</v>
      </c>
      <c r="R59" s="1543"/>
      <c r="S59" s="1542">
        <v>36176666.509999998</v>
      </c>
      <c r="T59" s="1543"/>
      <c r="U59" s="1553"/>
      <c r="V59" s="1542">
        <v>50958509.350000001</v>
      </c>
      <c r="W59" s="1543">
        <v>1.408601572947966</v>
      </c>
    </row>
    <row r="60" spans="1:23">
      <c r="A60" s="1554" t="s">
        <v>806</v>
      </c>
      <c r="B60" s="1553"/>
      <c r="C60" s="1542">
        <v>-32691362</v>
      </c>
      <c r="D60" s="1543"/>
      <c r="E60" s="1542">
        <v>-4482834.75</v>
      </c>
      <c r="F60" s="1543"/>
      <c r="G60" s="1542">
        <v>0</v>
      </c>
      <c r="H60" s="1543"/>
      <c r="I60" s="1542">
        <v>0</v>
      </c>
      <c r="J60" s="1543"/>
      <c r="K60" s="1542">
        <v>0</v>
      </c>
      <c r="L60" s="1543"/>
      <c r="M60" s="1542">
        <v>-37174196.75</v>
      </c>
      <c r="N60" s="1543"/>
      <c r="O60" s="1542">
        <v>0</v>
      </c>
      <c r="P60" s="1543"/>
      <c r="Q60" s="1542">
        <v>-37174196.75</v>
      </c>
      <c r="R60" s="1543"/>
      <c r="S60" s="1542">
        <v>-30461763.66</v>
      </c>
      <c r="T60" s="1543"/>
      <c r="U60" s="1553"/>
      <c r="V60" s="1542">
        <v>-6712433.0899999999</v>
      </c>
      <c r="W60" s="1543">
        <v>0.2203560228790771</v>
      </c>
    </row>
    <row r="61" spans="1:23" s="64" customFormat="1" ht="14" thickBot="1">
      <c r="A61" s="1555" t="s">
        <v>807</v>
      </c>
      <c r="B61" s="1556"/>
      <c r="C61" s="1557">
        <v>5620505.0300000012</v>
      </c>
      <c r="D61" s="1558">
        <v>4.3390121070969366E-2</v>
      </c>
      <c r="E61" s="1557">
        <v>9011992.7200000007</v>
      </c>
      <c r="F61" s="1558">
        <v>0.96000513230322171</v>
      </c>
      <c r="G61" s="1557">
        <v>0</v>
      </c>
      <c r="H61" s="1558">
        <v>0</v>
      </c>
      <c r="I61" s="1557">
        <v>0</v>
      </c>
      <c r="J61" s="1558">
        <v>0</v>
      </c>
      <c r="K61" s="1557">
        <v>35328481.359999999</v>
      </c>
      <c r="L61" s="1558">
        <v>0.82634451580632784</v>
      </c>
      <c r="M61" s="1557">
        <v>49960979.109999999</v>
      </c>
      <c r="N61" s="1558">
        <v>0.27462538852116908</v>
      </c>
      <c r="O61" s="1557">
        <v>0</v>
      </c>
      <c r="P61" s="1558" t="e">
        <v>#DIV/0!</v>
      </c>
      <c r="Q61" s="1557">
        <v>49960979.109999999</v>
      </c>
      <c r="R61" s="1558">
        <v>0.27462538852116908</v>
      </c>
      <c r="S61" s="1557">
        <v>5714902.8499999978</v>
      </c>
      <c r="T61" s="1558">
        <v>3.6316814213905819E-2</v>
      </c>
      <c r="U61" s="1556"/>
      <c r="V61" s="1557">
        <v>44246076.260000005</v>
      </c>
      <c r="W61" s="1558">
        <v>7.7422271946407664</v>
      </c>
    </row>
    <row r="62" spans="1:23">
      <c r="A62" s="1541"/>
      <c r="B62" s="1553"/>
      <c r="C62" s="1542"/>
      <c r="D62" s="1543"/>
      <c r="E62" s="1542"/>
      <c r="F62" s="1543"/>
      <c r="G62" s="1542"/>
      <c r="H62" s="1543"/>
      <c r="I62" s="1542"/>
      <c r="J62" s="1543"/>
      <c r="K62" s="1542"/>
      <c r="L62" s="1543"/>
      <c r="M62" s="1542"/>
      <c r="N62" s="1543"/>
      <c r="O62" s="1542"/>
      <c r="P62" s="1543"/>
      <c r="Q62" s="1542"/>
      <c r="R62" s="1543"/>
      <c r="S62" s="1542"/>
      <c r="T62" s="1543"/>
      <c r="U62" s="1553"/>
      <c r="V62" s="1542"/>
      <c r="W62" s="1543"/>
    </row>
    <row r="63" spans="1:23">
      <c r="A63" s="1541" t="s">
        <v>808</v>
      </c>
      <c r="B63" s="1553"/>
      <c r="C63" s="1542">
        <v>601160.14</v>
      </c>
      <c r="D63" s="1543"/>
      <c r="E63" s="1542">
        <v>0</v>
      </c>
      <c r="F63" s="1543"/>
      <c r="G63" s="1542">
        <v>0</v>
      </c>
      <c r="H63" s="1543"/>
      <c r="I63" s="1542">
        <v>0</v>
      </c>
      <c r="J63" s="1543"/>
      <c r="K63" s="1542">
        <v>0</v>
      </c>
      <c r="L63" s="1543"/>
      <c r="M63" s="1542">
        <v>601160.14</v>
      </c>
      <c r="N63" s="1543"/>
      <c r="O63" s="1542">
        <v>0</v>
      </c>
      <c r="P63" s="1543"/>
      <c r="Q63" s="1542">
        <v>601160.14</v>
      </c>
      <c r="R63" s="1543"/>
      <c r="S63" s="1542">
        <v>601160.14</v>
      </c>
      <c r="T63" s="1543">
        <v>4.7921873527489452E-4</v>
      </c>
      <c r="U63" s="1553"/>
      <c r="V63" s="1542">
        <v>0</v>
      </c>
      <c r="W63" s="1543">
        <v>0</v>
      </c>
    </row>
    <row r="64" spans="1:23">
      <c r="A64" s="1541" t="s">
        <v>809</v>
      </c>
      <c r="B64" s="1553"/>
      <c r="C64" s="1542">
        <v>-601160.22</v>
      </c>
      <c r="D64" s="1543"/>
      <c r="E64" s="1542">
        <v>0</v>
      </c>
      <c r="F64" s="1543"/>
      <c r="G64" s="1542">
        <v>0</v>
      </c>
      <c r="H64" s="1543"/>
      <c r="I64" s="1542">
        <v>0</v>
      </c>
      <c r="J64" s="1543"/>
      <c r="K64" s="1542">
        <v>0</v>
      </c>
      <c r="L64" s="1543"/>
      <c r="M64" s="1542">
        <v>-601160.22</v>
      </c>
      <c r="N64" s="1543"/>
      <c r="O64" s="1542">
        <v>0</v>
      </c>
      <c r="P64" s="1543"/>
      <c r="Q64" s="1542">
        <v>-601160.22</v>
      </c>
      <c r="R64" s="1543"/>
      <c r="S64" s="1542">
        <v>-601160.22</v>
      </c>
      <c r="T64" s="1543">
        <v>-4.7921879904741743E-4</v>
      </c>
      <c r="U64" s="1553"/>
      <c r="V64" s="1542">
        <v>0</v>
      </c>
      <c r="W64" s="1543">
        <v>0</v>
      </c>
    </row>
    <row r="65" spans="1:25" s="64" customFormat="1" ht="14" thickBot="1">
      <c r="A65" s="1555" t="s">
        <v>810</v>
      </c>
      <c r="B65" s="1556"/>
      <c r="C65" s="1557">
        <v>-7.9999999958090484E-2</v>
      </c>
      <c r="D65" s="1558">
        <v>-6.1759746950339252E-10</v>
      </c>
      <c r="E65" s="1557">
        <v>0</v>
      </c>
      <c r="F65" s="1558">
        <v>0</v>
      </c>
      <c r="G65" s="1557">
        <v>0</v>
      </c>
      <c r="H65" s="1558">
        <v>0</v>
      </c>
      <c r="I65" s="1557">
        <v>0</v>
      </c>
      <c r="J65" s="1558">
        <v>0</v>
      </c>
      <c r="K65" s="1557">
        <v>0</v>
      </c>
      <c r="L65" s="1558">
        <v>0</v>
      </c>
      <c r="M65" s="1557">
        <v>-7.9999999958090484E-2</v>
      </c>
      <c r="N65" s="1558">
        <v>-4.3974380529677552E-10</v>
      </c>
      <c r="O65" s="1557">
        <v>0</v>
      </c>
      <c r="P65" s="1558" t="e">
        <v>#DIV/0!</v>
      </c>
      <c r="Q65" s="1557">
        <v>-7.9999999958090484E-2</v>
      </c>
      <c r="R65" s="1558">
        <v>-4.3974380529677552E-10</v>
      </c>
      <c r="S65" s="1557">
        <v>-7.9999999958090484E-2</v>
      </c>
      <c r="T65" s="1558">
        <v>-5.0838049427042255E-10</v>
      </c>
      <c r="U65" s="1556"/>
      <c r="V65" s="1557">
        <v>0</v>
      </c>
      <c r="W65" s="1558">
        <v>0</v>
      </c>
    </row>
    <row r="66" spans="1:25">
      <c r="A66" s="1537"/>
      <c r="B66" s="5"/>
      <c r="C66" s="1544"/>
      <c r="D66" s="5"/>
      <c r="E66" s="1544"/>
      <c r="F66" s="5"/>
      <c r="G66" s="1544"/>
      <c r="H66" s="5"/>
      <c r="I66" s="1544"/>
      <c r="J66" s="5"/>
      <c r="K66" s="1544"/>
      <c r="L66" s="5"/>
      <c r="M66" s="1544"/>
      <c r="N66" s="5"/>
      <c r="O66" s="1544"/>
      <c r="P66" s="5"/>
      <c r="Q66" s="1544"/>
      <c r="R66" s="5"/>
      <c r="S66" s="1544"/>
      <c r="T66" s="5"/>
      <c r="U66" s="5"/>
      <c r="V66" s="1544"/>
      <c r="W66" s="5"/>
    </row>
    <row r="67" spans="1:25">
      <c r="A67" s="1541" t="e">
        <v>#VALUE!</v>
      </c>
      <c r="B67" s="1553"/>
      <c r="C67" s="1542">
        <v>1583171</v>
      </c>
      <c r="D67" s="1543">
        <v>1.2222030048792186E-2</v>
      </c>
      <c r="E67" s="1542">
        <v>0</v>
      </c>
      <c r="F67" s="1543">
        <v>0</v>
      </c>
      <c r="G67" s="1542">
        <v>0</v>
      </c>
      <c r="H67" s="1543">
        <v>0</v>
      </c>
      <c r="I67" s="1542">
        <v>0</v>
      </c>
      <c r="J67" s="1543">
        <v>0</v>
      </c>
      <c r="K67" s="1542">
        <v>0</v>
      </c>
      <c r="L67" s="1543">
        <v>0</v>
      </c>
      <c r="M67" s="1542">
        <v>1583171</v>
      </c>
      <c r="N67" s="1543">
        <v>8.7023705042526683E-3</v>
      </c>
      <c r="O67" s="1542">
        <v>0</v>
      </c>
      <c r="P67" s="1543" t="e">
        <v>#DIV/0!</v>
      </c>
      <c r="Q67" s="1542">
        <v>1583171</v>
      </c>
      <c r="R67" s="1543">
        <v>8.7023705042526683E-3</v>
      </c>
      <c r="S67" s="1542">
        <v>1583171</v>
      </c>
      <c r="T67" s="1543">
        <v>1.006066569895296E-2</v>
      </c>
      <c r="U67" s="1553"/>
      <c r="V67" s="1542">
        <v>0</v>
      </c>
      <c r="W67" s="1543">
        <v>1</v>
      </c>
    </row>
    <row r="68" spans="1:25">
      <c r="A68" s="1537"/>
      <c r="B68" s="5"/>
      <c r="C68" s="1544"/>
      <c r="D68" s="5"/>
      <c r="E68" s="1544"/>
      <c r="F68" s="5"/>
      <c r="G68" s="1544"/>
      <c r="H68" s="5"/>
      <c r="I68" s="1544"/>
      <c r="J68" s="5"/>
      <c r="K68" s="1544"/>
      <c r="L68" s="5"/>
      <c r="M68" s="1544"/>
      <c r="N68" s="5"/>
      <c r="O68" s="1544"/>
      <c r="P68" s="5"/>
      <c r="Q68" s="1544"/>
      <c r="R68" s="5"/>
      <c r="S68" s="1544"/>
      <c r="T68" s="5"/>
      <c r="U68" s="5"/>
      <c r="V68" s="1544"/>
      <c r="W68" s="5"/>
    </row>
    <row r="69" spans="1:25">
      <c r="A69" s="1563" t="s">
        <v>811</v>
      </c>
      <c r="B69" s="1546"/>
      <c r="C69" s="1547">
        <v>129534209.42999999</v>
      </c>
      <c r="D69" s="1548">
        <v>0.98777796995120792</v>
      </c>
      <c r="E69" s="1547">
        <v>9387442.2300000004</v>
      </c>
      <c r="F69" s="1548">
        <v>1</v>
      </c>
      <c r="G69" s="1547">
        <v>200063.50999999998</v>
      </c>
      <c r="H69" s="1548">
        <v>1</v>
      </c>
      <c r="I69" s="1547">
        <v>49666.970000000008</v>
      </c>
      <c r="J69" s="1548">
        <v>1</v>
      </c>
      <c r="K69" s="1547">
        <v>42752726.840000004</v>
      </c>
      <c r="L69" s="1548">
        <v>0.99999999999999989</v>
      </c>
      <c r="M69" s="1547">
        <f>+G69+E69+C69</f>
        <v>139121715.16999999</v>
      </c>
      <c r="N69" s="1548">
        <v>0.9912976294957474</v>
      </c>
      <c r="O69" s="1547">
        <v>0</v>
      </c>
      <c r="P69" s="1548" t="e">
        <v>#DIV/0!</v>
      </c>
      <c r="Q69" s="1547">
        <v>181924108.97999999</v>
      </c>
      <c r="R69" s="1548">
        <v>0.9912976294957474</v>
      </c>
      <c r="S69" s="1547">
        <v>157362449.69999996</v>
      </c>
      <c r="T69" s="1548">
        <v>0.98993933423727498</v>
      </c>
      <c r="U69" s="1546"/>
      <c r="V69" s="1547">
        <v>24561659.280000005</v>
      </c>
      <c r="W69" s="1548">
        <v>0.15608335614261865</v>
      </c>
    </row>
    <row r="70" spans="1:25">
      <c r="A70" s="1564"/>
      <c r="B70" s="5"/>
      <c r="C70" s="1565"/>
      <c r="D70" s="5"/>
      <c r="E70" s="1565"/>
      <c r="F70" s="5"/>
      <c r="G70" s="1565"/>
      <c r="H70" s="5"/>
      <c r="I70" s="1565"/>
      <c r="J70" s="5"/>
      <c r="K70" s="1565"/>
      <c r="L70" s="5"/>
      <c r="M70" s="1565"/>
      <c r="N70" s="5"/>
      <c r="O70" s="1565"/>
      <c r="P70" s="5"/>
      <c r="Q70" s="1565"/>
      <c r="R70" s="5"/>
      <c r="S70" s="1565"/>
      <c r="T70" s="5"/>
      <c r="U70" s="5"/>
      <c r="V70" s="1565"/>
      <c r="W70" s="5"/>
    </row>
    <row r="71" spans="1:25">
      <c r="A71" s="1566" t="s">
        <v>812</v>
      </c>
      <c r="B71" s="5"/>
      <c r="C71" s="1567">
        <v>8532431.7400000002</v>
      </c>
      <c r="D71" s="1568"/>
      <c r="E71" s="1569">
        <v>0</v>
      </c>
      <c r="F71" s="1568"/>
      <c r="G71" s="1569">
        <v>262013.74</v>
      </c>
      <c r="H71" s="1568"/>
      <c r="I71" s="1569">
        <v>0</v>
      </c>
      <c r="J71" s="1568"/>
      <c r="K71" s="1569">
        <v>0</v>
      </c>
      <c r="L71" s="1568"/>
      <c r="M71" s="1569">
        <f>+G71+E71+C71</f>
        <v>8794445.4800000004</v>
      </c>
      <c r="N71" s="1568"/>
      <c r="O71" s="1569">
        <v>0</v>
      </c>
      <c r="P71" s="1568"/>
      <c r="Q71" s="1569">
        <v>8794445.4800000004</v>
      </c>
      <c r="R71" s="1568"/>
      <c r="S71" s="1569">
        <v>8409869</v>
      </c>
      <c r="T71" s="1568"/>
      <c r="U71" s="5"/>
      <c r="V71" s="1569">
        <v>384576.48000000045</v>
      </c>
      <c r="W71" s="1543"/>
    </row>
    <row r="72" spans="1:25">
      <c r="A72" s="1566" t="s">
        <v>813</v>
      </c>
      <c r="B72" s="5"/>
      <c r="C72" s="1569">
        <v>1401096.76</v>
      </c>
      <c r="D72" s="1568"/>
      <c r="E72" s="1569">
        <v>1937114</v>
      </c>
      <c r="F72" s="1568"/>
      <c r="G72" s="1569">
        <v>67484</v>
      </c>
      <c r="H72" s="1568"/>
      <c r="I72" s="1569">
        <v>26015</v>
      </c>
      <c r="J72" s="1568"/>
      <c r="K72" s="1569">
        <v>0</v>
      </c>
      <c r="L72" s="1568"/>
      <c r="M72" s="1569">
        <f>+G72+E72+C72</f>
        <v>3405694.76</v>
      </c>
      <c r="N72" s="1568"/>
      <c r="O72" s="1569">
        <v>0</v>
      </c>
      <c r="P72" s="1568"/>
      <c r="Q72" s="1569">
        <v>3431709.76</v>
      </c>
      <c r="R72" s="1568"/>
      <c r="S72" s="1569">
        <v>1417216.76</v>
      </c>
      <c r="T72" s="1568"/>
      <c r="U72" s="5"/>
      <c r="V72" s="1569">
        <v>2014492.9999999998</v>
      </c>
      <c r="W72" s="1543"/>
    </row>
    <row r="73" spans="1:25">
      <c r="A73" s="1566" t="s">
        <v>814</v>
      </c>
      <c r="B73" s="5"/>
      <c r="C73" s="1569">
        <v>344067072.31999999</v>
      </c>
      <c r="D73" s="1568"/>
      <c r="E73" s="1569">
        <v>0</v>
      </c>
      <c r="F73" s="1568"/>
      <c r="G73" s="1569">
        <v>0</v>
      </c>
      <c r="H73" s="1568"/>
      <c r="I73" s="1569">
        <v>0</v>
      </c>
      <c r="J73" s="1568"/>
      <c r="K73" s="1569">
        <v>0</v>
      </c>
      <c r="L73" s="1568"/>
      <c r="M73" s="1569">
        <f>+G73+E73+C73</f>
        <v>344067072.31999999</v>
      </c>
      <c r="N73" s="1568"/>
      <c r="O73" s="1569">
        <v>-344067072.31999999</v>
      </c>
      <c r="P73" s="1568"/>
      <c r="Q73" s="1569">
        <v>0</v>
      </c>
      <c r="R73" s="1568"/>
      <c r="S73" s="1567">
        <v>244057272.31999999</v>
      </c>
      <c r="T73" s="1568"/>
      <c r="U73" s="5"/>
      <c r="V73" s="1569">
        <v>-244057272.31999999</v>
      </c>
      <c r="W73" s="1543"/>
    </row>
    <row r="74" spans="1:25" ht="14" thickBot="1">
      <c r="A74" s="1564"/>
      <c r="B74" s="5"/>
      <c r="C74" s="1570"/>
      <c r="D74" s="5"/>
      <c r="E74" s="1570"/>
      <c r="F74" s="5"/>
      <c r="G74" s="1570"/>
      <c r="H74" s="5"/>
      <c r="I74" s="1570"/>
      <c r="J74" s="5"/>
      <c r="K74" s="1570"/>
      <c r="L74" s="5"/>
      <c r="M74" s="1570"/>
      <c r="N74" s="5"/>
      <c r="O74" s="1570"/>
      <c r="P74" s="5"/>
      <c r="Q74" s="1570"/>
      <c r="R74" s="5"/>
      <c r="S74" s="1570"/>
      <c r="T74" s="5"/>
      <c r="U74" s="5"/>
      <c r="V74" s="1570"/>
      <c r="W74" s="5"/>
    </row>
    <row r="75" spans="1:25" s="1576" customFormat="1" ht="14" thickBot="1">
      <c r="A75" s="1571" t="s">
        <v>815</v>
      </c>
      <c r="B75" s="1572"/>
      <c r="C75" s="1573">
        <v>1862761887.4400001</v>
      </c>
      <c r="D75" s="1572"/>
      <c r="E75" s="1573">
        <v>119366449.75</v>
      </c>
      <c r="F75" s="1572"/>
      <c r="G75" s="1573">
        <v>42188177.399999999</v>
      </c>
      <c r="H75" s="1572"/>
      <c r="I75" s="1573">
        <v>3191247.91</v>
      </c>
      <c r="J75" s="1572"/>
      <c r="K75" s="1573">
        <v>324515222.92999995</v>
      </c>
      <c r="L75" s="1572"/>
      <c r="M75" s="1573">
        <f>+G75+E75+C75</f>
        <v>2024316514.5900002</v>
      </c>
      <c r="N75" s="1572"/>
      <c r="O75" s="1573">
        <v>-344067072.31999999</v>
      </c>
      <c r="P75" s="1572"/>
      <c r="Q75" s="1573">
        <v>2007955913.1099999</v>
      </c>
      <c r="R75" s="1572"/>
      <c r="S75" s="1573">
        <v>1665705566.9000001</v>
      </c>
      <c r="T75" s="1572"/>
      <c r="U75" s="1572"/>
      <c r="V75" s="1573">
        <v>342250346.20999998</v>
      </c>
      <c r="W75" s="1572"/>
      <c r="X75" s="1574"/>
      <c r="Y75" s="1575"/>
    </row>
    <row r="76" spans="1:25">
      <c r="A76" s="1577"/>
      <c r="B76" s="5"/>
      <c r="C76" s="1578"/>
      <c r="D76" s="5"/>
      <c r="E76" s="1578"/>
      <c r="F76" s="5"/>
      <c r="G76" s="1578"/>
      <c r="H76" s="5"/>
      <c r="I76" s="1578"/>
      <c r="J76" s="5"/>
      <c r="K76" s="1578"/>
      <c r="L76" s="5"/>
      <c r="M76" s="1578"/>
      <c r="N76" s="5"/>
      <c r="O76" s="1578"/>
      <c r="P76" s="5"/>
      <c r="Q76" s="1578"/>
      <c r="R76" s="5"/>
      <c r="S76" s="1579"/>
      <c r="T76" s="5"/>
      <c r="U76" s="5"/>
      <c r="V76" s="1579"/>
      <c r="W76" s="5"/>
    </row>
    <row r="77" spans="1:25">
      <c r="A77" s="1539" t="s">
        <v>816</v>
      </c>
      <c r="B77" s="5"/>
      <c r="C77" s="1540"/>
      <c r="D77" s="5"/>
      <c r="E77" s="1540"/>
      <c r="F77" s="5"/>
      <c r="G77" s="1540"/>
      <c r="H77" s="5"/>
      <c r="I77" s="1540"/>
      <c r="J77" s="5"/>
      <c r="K77" s="1540"/>
      <c r="L77" s="5"/>
      <c r="M77" s="1540"/>
      <c r="N77" s="5"/>
      <c r="O77" s="1540"/>
      <c r="P77" s="5"/>
      <c r="Q77" s="1540"/>
      <c r="R77" s="5"/>
      <c r="S77" s="1540"/>
      <c r="T77" s="5"/>
      <c r="U77" s="5"/>
      <c r="V77" s="1540"/>
      <c r="W77" s="5"/>
    </row>
    <row r="78" spans="1:25">
      <c r="A78" s="1566" t="s">
        <v>817</v>
      </c>
      <c r="B78" s="5"/>
      <c r="C78" s="1569">
        <v>174910322.31</v>
      </c>
      <c r="D78" s="1568">
        <v>0.55207424828243468</v>
      </c>
      <c r="E78" s="1569">
        <v>6467518.7800000003</v>
      </c>
      <c r="F78" s="1568">
        <v>0.20147571920714938</v>
      </c>
      <c r="G78" s="1569">
        <v>328895.2</v>
      </c>
      <c r="H78" s="1568">
        <v>2.087646882669009E-2</v>
      </c>
      <c r="I78" s="1569">
        <v>2006668.58</v>
      </c>
      <c r="J78" s="1568">
        <v>0.53487303657980068</v>
      </c>
      <c r="K78" s="1569">
        <v>26028748.280000001</v>
      </c>
      <c r="L78" s="1568">
        <v>-1.4584720203758981</v>
      </c>
      <c r="M78" s="1569">
        <v>209742153.15000001</v>
      </c>
      <c r="N78" s="1568">
        <v>0.59826490726281434</v>
      </c>
      <c r="O78" s="1569">
        <v>0</v>
      </c>
      <c r="P78" s="1568" t="e">
        <v>#DIV/0!</v>
      </c>
      <c r="Q78" s="1569">
        <v>209742153.15000001</v>
      </c>
      <c r="R78" s="1568">
        <v>0.59826490726281434</v>
      </c>
      <c r="S78" s="1569">
        <v>163994331.98000002</v>
      </c>
      <c r="T78" s="1568">
        <v>0.7038088923585224</v>
      </c>
      <c r="U78" s="5"/>
      <c r="V78" s="1569">
        <v>45747821.169999987</v>
      </c>
      <c r="W78" s="1568">
        <v>0.27895977024120061</v>
      </c>
    </row>
    <row r="79" spans="1:25">
      <c r="A79" s="1566" t="s">
        <v>818</v>
      </c>
      <c r="B79" s="5"/>
      <c r="C79" s="1569">
        <v>18716919.399999999</v>
      </c>
      <c r="D79" s="1568">
        <v>5.9076726127141502E-2</v>
      </c>
      <c r="E79" s="1569">
        <v>2367883.85</v>
      </c>
      <c r="F79" s="1568">
        <v>7.3764161791540064E-2</v>
      </c>
      <c r="G79" s="1569">
        <v>551810.51</v>
      </c>
      <c r="H79" s="1568">
        <v>3.5025913756889605E-2</v>
      </c>
      <c r="I79" s="1569">
        <v>219313.24</v>
      </c>
      <c r="J79" s="1568">
        <v>5.8457455212138014E-2</v>
      </c>
      <c r="K79" s="1569">
        <v>-388471.88</v>
      </c>
      <c r="L79" s="1568">
        <v>2.1767292133604798E-2</v>
      </c>
      <c r="M79" s="1569">
        <v>21467455.120000001</v>
      </c>
      <c r="N79" s="1568">
        <v>6.1233399455713704E-2</v>
      </c>
      <c r="O79" s="1569">
        <v>0</v>
      </c>
      <c r="P79" s="1568" t="e">
        <v>#DIV/0!</v>
      </c>
      <c r="Q79" s="1569">
        <v>21467455.120000001</v>
      </c>
      <c r="R79" s="1568">
        <v>6.1233399455713704E-2</v>
      </c>
      <c r="S79" s="1569">
        <v>26117543.93</v>
      </c>
      <c r="T79" s="1568">
        <v>0.11208777426978454</v>
      </c>
      <c r="U79" s="5"/>
      <c r="V79" s="1569">
        <v>-4650088.8099999987</v>
      </c>
      <c r="W79" s="1568">
        <v>-0.17804464395515612</v>
      </c>
    </row>
    <row r="80" spans="1:25">
      <c r="A80" s="1566" t="s">
        <v>819</v>
      </c>
      <c r="B80" s="5"/>
      <c r="C80" s="1569">
        <v>0</v>
      </c>
      <c r="D80" s="1568">
        <v>0</v>
      </c>
      <c r="E80" s="1569">
        <v>0</v>
      </c>
      <c r="F80" s="1568">
        <v>0</v>
      </c>
      <c r="G80" s="1569">
        <v>0</v>
      </c>
      <c r="H80" s="1568">
        <v>0</v>
      </c>
      <c r="I80" s="1569">
        <v>0</v>
      </c>
      <c r="J80" s="1568">
        <v>0</v>
      </c>
      <c r="K80" s="1569">
        <v>0</v>
      </c>
      <c r="L80" s="1568">
        <v>0</v>
      </c>
      <c r="M80" s="1569">
        <v>0</v>
      </c>
      <c r="N80" s="1568">
        <v>0</v>
      </c>
      <c r="O80" s="1569">
        <v>0</v>
      </c>
      <c r="P80" s="1568" t="e">
        <v>#DIV/0!</v>
      </c>
      <c r="Q80" s="1569">
        <v>0</v>
      </c>
      <c r="R80" s="1568">
        <v>0</v>
      </c>
      <c r="S80" s="1569">
        <v>0</v>
      </c>
      <c r="T80" s="1568">
        <v>0</v>
      </c>
      <c r="U80" s="5"/>
      <c r="V80" s="1569">
        <v>0</v>
      </c>
      <c r="W80" s="1568"/>
    </row>
    <row r="81" spans="1:23">
      <c r="A81" s="1566" t="s">
        <v>820</v>
      </c>
      <c r="B81" s="5"/>
      <c r="C81" s="1569">
        <v>0</v>
      </c>
      <c r="D81" s="1568">
        <v>0</v>
      </c>
      <c r="E81" s="1569">
        <v>0</v>
      </c>
      <c r="F81" s="1568">
        <v>0</v>
      </c>
      <c r="G81" s="1569">
        <v>0</v>
      </c>
      <c r="H81" s="1568">
        <v>0</v>
      </c>
      <c r="I81" s="1569">
        <v>0</v>
      </c>
      <c r="J81" s="1568">
        <v>0</v>
      </c>
      <c r="K81" s="1569">
        <v>0</v>
      </c>
      <c r="L81" s="1568">
        <v>0</v>
      </c>
      <c r="M81" s="1569">
        <v>0</v>
      </c>
      <c r="N81" s="1568">
        <v>0</v>
      </c>
      <c r="O81" s="1569">
        <v>0</v>
      </c>
      <c r="P81" s="1568" t="e">
        <v>#DIV/0!</v>
      </c>
      <c r="Q81" s="1569">
        <v>0</v>
      </c>
      <c r="R81" s="1568">
        <v>0</v>
      </c>
      <c r="S81" s="1569">
        <v>0</v>
      </c>
      <c r="T81" s="1568">
        <v>0</v>
      </c>
      <c r="U81" s="5"/>
      <c r="V81" s="1569">
        <v>0</v>
      </c>
      <c r="W81" s="1568"/>
    </row>
    <row r="82" spans="1:23">
      <c r="A82" s="1566" t="s">
        <v>821</v>
      </c>
      <c r="B82" s="5"/>
      <c r="C82" s="1569">
        <v>693900</v>
      </c>
      <c r="D82" s="1568">
        <v>2.1901756044118825E-3</v>
      </c>
      <c r="E82" s="1569">
        <v>2531930.94</v>
      </c>
      <c r="F82" s="1568">
        <v>7.8874545938208113E-2</v>
      </c>
      <c r="G82" s="1569">
        <v>2206447.4300000002</v>
      </c>
      <c r="H82" s="1568">
        <v>0.14005321752985589</v>
      </c>
      <c r="I82" s="1569">
        <v>260001.18</v>
      </c>
      <c r="J82" s="1568">
        <v>6.9302734914467701E-2</v>
      </c>
      <c r="K82" s="1569">
        <v>0</v>
      </c>
      <c r="L82" s="1568">
        <v>0</v>
      </c>
      <c r="M82" s="1569">
        <v>5692279.5499999998</v>
      </c>
      <c r="N82" s="1568">
        <v>1.6236560204754266E-2</v>
      </c>
      <c r="O82" s="1569">
        <v>0</v>
      </c>
      <c r="P82" s="1568" t="e">
        <v>#DIV/0!</v>
      </c>
      <c r="Q82" s="1569">
        <v>5692279.5499999998</v>
      </c>
      <c r="R82" s="1568">
        <v>1.6236560204754266E-2</v>
      </c>
      <c r="S82" s="1569">
        <v>666000.9</v>
      </c>
      <c r="T82" s="1568">
        <v>2.8582533925376402E-3</v>
      </c>
      <c r="U82" s="5"/>
      <c r="V82" s="1569">
        <v>5026278.6499999994</v>
      </c>
      <c r="W82" s="1568"/>
    </row>
    <row r="83" spans="1:23">
      <c r="A83" s="1566" t="s">
        <v>822</v>
      </c>
      <c r="B83" s="5"/>
      <c r="C83" s="1569">
        <v>428713.35</v>
      </c>
      <c r="D83" s="1568">
        <v>1.3531597066662241E-3</v>
      </c>
      <c r="E83" s="1569">
        <v>2648162.88</v>
      </c>
      <c r="F83" s="1568">
        <v>8.2495395680269826E-2</v>
      </c>
      <c r="G83" s="1569">
        <v>1842792.61</v>
      </c>
      <c r="H83" s="1568">
        <v>0.11697039809860364</v>
      </c>
      <c r="I83" s="1569">
        <v>43344.01</v>
      </c>
      <c r="J83" s="1568">
        <v>1.1553249239715133E-2</v>
      </c>
      <c r="K83" s="1569">
        <v>4825.17</v>
      </c>
      <c r="L83" s="1568">
        <v>-2.7036933788954264E-4</v>
      </c>
      <c r="M83" s="1569">
        <v>4967838.0199999996</v>
      </c>
      <c r="N83" s="1568">
        <v>1.4170175654707124E-2</v>
      </c>
      <c r="O83" s="1569">
        <v>0</v>
      </c>
      <c r="P83" s="1568" t="e">
        <v>#DIV/0!</v>
      </c>
      <c r="Q83" s="1569">
        <v>4967838.0199999996</v>
      </c>
      <c r="R83" s="1568">
        <v>1.4170175654707124E-2</v>
      </c>
      <c r="S83" s="1569">
        <v>369445.32</v>
      </c>
      <c r="T83" s="1568">
        <v>1.5855359043015619E-3</v>
      </c>
      <c r="U83" s="5"/>
      <c r="V83" s="1569">
        <v>4598392.6999999993</v>
      </c>
      <c r="W83" s="1568">
        <v>12.446747735226417</v>
      </c>
    </row>
    <row r="84" spans="1:23">
      <c r="A84" s="1566" t="s">
        <v>823</v>
      </c>
      <c r="B84" s="5"/>
      <c r="C84" s="1569">
        <v>60199563.829999998</v>
      </c>
      <c r="D84" s="1568">
        <v>0.19000953465441989</v>
      </c>
      <c r="E84" s="1569">
        <v>5072627</v>
      </c>
      <c r="F84" s="1568">
        <v>0.15802214231755266</v>
      </c>
      <c r="G84" s="1569">
        <v>1211124.3700000001</v>
      </c>
      <c r="H84" s="1568">
        <v>7.6875552320464613E-2</v>
      </c>
      <c r="I84" s="1569">
        <v>-2824.7000000000003</v>
      </c>
      <c r="J84" s="1568">
        <v>-7.5291748796254285E-4</v>
      </c>
      <c r="K84" s="1569">
        <v>0</v>
      </c>
      <c r="L84" s="1568">
        <v>0</v>
      </c>
      <c r="M84" s="1569">
        <v>66480490.499999993</v>
      </c>
      <c r="N84" s="1568">
        <v>0.18962780674481175</v>
      </c>
      <c r="O84" s="1569">
        <v>0</v>
      </c>
      <c r="P84" s="1568" t="e">
        <v>#DIV/0!</v>
      </c>
      <c r="Q84" s="1569">
        <v>66480490.499999993</v>
      </c>
      <c r="R84" s="1568">
        <v>0.18962780674481175</v>
      </c>
      <c r="S84" s="1569">
        <v>57448220.390000001</v>
      </c>
      <c r="T84" s="1568">
        <v>0.246548571968848</v>
      </c>
      <c r="U84" s="5"/>
      <c r="V84" s="1569">
        <v>9032270.109999992</v>
      </c>
      <c r="W84" s="1568">
        <v>0.15722454148592283</v>
      </c>
    </row>
    <row r="85" spans="1:23">
      <c r="A85" s="1566" t="s">
        <v>824</v>
      </c>
      <c r="B85" s="5"/>
      <c r="C85" s="1569">
        <v>0</v>
      </c>
      <c r="D85" s="1568">
        <v>0</v>
      </c>
      <c r="E85" s="1569">
        <v>0</v>
      </c>
      <c r="F85" s="1568">
        <v>0</v>
      </c>
      <c r="G85" s="1569">
        <v>0</v>
      </c>
      <c r="H85" s="1568">
        <v>0</v>
      </c>
      <c r="I85" s="1569">
        <v>0</v>
      </c>
      <c r="J85" s="1568">
        <v>0</v>
      </c>
      <c r="K85" s="1569">
        <v>0</v>
      </c>
      <c r="L85" s="1568">
        <v>0</v>
      </c>
      <c r="M85" s="1569">
        <v>0</v>
      </c>
      <c r="N85" s="1568">
        <v>0</v>
      </c>
      <c r="O85" s="1569">
        <v>0</v>
      </c>
      <c r="P85" s="1568" t="e">
        <v>#DIV/0!</v>
      </c>
      <c r="Q85" s="1569">
        <v>0</v>
      </c>
      <c r="R85" s="1568">
        <v>0</v>
      </c>
      <c r="S85" s="1569">
        <v>0</v>
      </c>
      <c r="T85" s="1568">
        <v>0</v>
      </c>
      <c r="U85" s="5"/>
      <c r="V85" s="1569">
        <v>0</v>
      </c>
      <c r="W85" s="1568"/>
    </row>
    <row r="86" spans="1:23">
      <c r="A86" s="1566" t="s">
        <v>825</v>
      </c>
      <c r="B86" s="5"/>
      <c r="C86" s="1569">
        <v>0</v>
      </c>
      <c r="D86" s="1568">
        <v>0</v>
      </c>
      <c r="E86" s="1569">
        <v>0</v>
      </c>
      <c r="F86" s="1568">
        <v>0</v>
      </c>
      <c r="G86" s="1569">
        <v>0</v>
      </c>
      <c r="H86" s="1568">
        <v>0</v>
      </c>
      <c r="I86" s="1569">
        <v>-1932.47</v>
      </c>
      <c r="J86" s="1568">
        <v>-5.1509557048995467E-4</v>
      </c>
      <c r="K86" s="1569">
        <v>0</v>
      </c>
      <c r="L86" s="1568">
        <v>0</v>
      </c>
      <c r="M86" s="1569">
        <v>-1932.47</v>
      </c>
      <c r="N86" s="1568">
        <v>-5.5121441635594792E-6</v>
      </c>
      <c r="O86" s="1569">
        <v>0</v>
      </c>
      <c r="P86" s="1568" t="e">
        <v>#DIV/0!</v>
      </c>
      <c r="Q86" s="1569">
        <v>-1932.47</v>
      </c>
      <c r="R86" s="1568">
        <v>-5.5121441635594792E-6</v>
      </c>
      <c r="S86" s="1569">
        <v>0</v>
      </c>
      <c r="T86" s="1568">
        <v>0</v>
      </c>
      <c r="U86" s="5"/>
      <c r="V86" s="1569">
        <v>-1932.47</v>
      </c>
      <c r="W86" s="1568"/>
    </row>
    <row r="87" spans="1:23">
      <c r="A87" s="1566" t="s">
        <v>826</v>
      </c>
      <c r="B87" s="5"/>
      <c r="C87" s="1569">
        <v>52249.06</v>
      </c>
      <c r="D87" s="1568">
        <v>1.6491514132505074E-4</v>
      </c>
      <c r="E87" s="1569">
        <v>2385390.83</v>
      </c>
      <c r="F87" s="1568">
        <v>7.4309538079824322E-2</v>
      </c>
      <c r="G87" s="1569">
        <v>1582118.63</v>
      </c>
      <c r="H87" s="1568">
        <v>0.1004242392692889</v>
      </c>
      <c r="I87" s="1569">
        <v>0</v>
      </c>
      <c r="J87" s="1568">
        <v>0</v>
      </c>
      <c r="K87" s="1569">
        <v>0</v>
      </c>
      <c r="L87" s="1568">
        <v>0</v>
      </c>
      <c r="M87" s="1569">
        <v>4019758.52</v>
      </c>
      <c r="N87" s="1568">
        <v>1.1465890008608925E-2</v>
      </c>
      <c r="O87" s="1569">
        <v>0</v>
      </c>
      <c r="P87" s="1568" t="e">
        <v>#DIV/0!</v>
      </c>
      <c r="Q87" s="1569">
        <v>4019758.52</v>
      </c>
      <c r="R87" s="1568">
        <v>1.1465890008608925E-2</v>
      </c>
      <c r="S87" s="1569">
        <v>52249.06</v>
      </c>
      <c r="T87" s="1568">
        <v>2.2423551229720966E-4</v>
      </c>
      <c r="U87" s="5"/>
      <c r="V87" s="1569">
        <v>3967509.46</v>
      </c>
      <c r="W87" s="1568">
        <v>1</v>
      </c>
    </row>
    <row r="88" spans="1:23">
      <c r="A88" s="1566" t="s">
        <v>827</v>
      </c>
      <c r="B88" s="5"/>
      <c r="C88" s="1569">
        <v>113226008.5</v>
      </c>
      <c r="D88" s="1568">
        <v>0.35737835653787642</v>
      </c>
      <c r="E88" s="1569">
        <v>8221986.2599999998</v>
      </c>
      <c r="F88" s="1568">
        <v>0.25613077462834982</v>
      </c>
      <c r="G88" s="1569">
        <v>6668099.0300000003</v>
      </c>
      <c r="H88" s="1568">
        <v>0.4232544638324835</v>
      </c>
      <c r="I88" s="1569">
        <v>1227102.8799999999</v>
      </c>
      <c r="J88" s="1568">
        <v>0.32708153711233107</v>
      </c>
      <c r="K88" s="1569">
        <v>-132403.09</v>
      </c>
      <c r="L88" s="1568">
        <v>7.4189584569724016E-3</v>
      </c>
      <c r="M88" s="1569">
        <v>129210793.58</v>
      </c>
      <c r="N88" s="1568">
        <v>0.36855864344641087</v>
      </c>
      <c r="O88" s="1569">
        <v>0</v>
      </c>
      <c r="P88" s="1568" t="e">
        <v>#DIV/0!</v>
      </c>
      <c r="Q88" s="1569">
        <v>129210793.58</v>
      </c>
      <c r="R88" s="1568">
        <v>0.36855864344641087</v>
      </c>
      <c r="S88" s="1569">
        <v>10977023.35</v>
      </c>
      <c r="T88" s="1568">
        <v>4.7109717464499511E-2</v>
      </c>
      <c r="U88" s="5"/>
      <c r="V88" s="1569">
        <v>118233770.23</v>
      </c>
      <c r="W88" s="1568">
        <v>10.771022932186803</v>
      </c>
    </row>
    <row r="89" spans="1:23">
      <c r="A89" s="1566" t="s">
        <v>828</v>
      </c>
      <c r="B89" s="5"/>
      <c r="C89" s="1569">
        <v>-52348936.920000002</v>
      </c>
      <c r="D89" s="1568">
        <v>-0.16523038558737646</v>
      </c>
      <c r="E89" s="1569">
        <v>0</v>
      </c>
      <c r="F89" s="1568">
        <v>0</v>
      </c>
      <c r="G89" s="1569">
        <v>0</v>
      </c>
      <c r="H89" s="1568">
        <v>0</v>
      </c>
      <c r="I89" s="1569">
        <v>0</v>
      </c>
      <c r="J89" s="1568">
        <v>0</v>
      </c>
      <c r="K89" s="1569">
        <v>-43359285.810000002</v>
      </c>
      <c r="L89" s="1568">
        <v>2.4295561391232106</v>
      </c>
      <c r="M89" s="1569">
        <v>-95708222.730000004</v>
      </c>
      <c r="N89" s="1568">
        <v>-0.27299648704808882</v>
      </c>
      <c r="O89" s="1569">
        <v>0</v>
      </c>
      <c r="P89" s="1568" t="e">
        <v>#DIV/0!</v>
      </c>
      <c r="Q89" s="1567">
        <v>-95708222.730000004</v>
      </c>
      <c r="R89" s="1568">
        <v>-0.27299648704808882</v>
      </c>
      <c r="S89" s="1569">
        <v>-27560239</v>
      </c>
      <c r="T89" s="1568">
        <v>-0.11827933959383265</v>
      </c>
      <c r="U89" s="5"/>
      <c r="V89" s="1569">
        <v>-68147983.730000004</v>
      </c>
      <c r="W89" s="1568">
        <v>2.4726920448694223</v>
      </c>
    </row>
    <row r="90" spans="1:23">
      <c r="A90" s="1566" t="s">
        <v>816</v>
      </c>
      <c r="B90" s="5"/>
      <c r="C90" s="1569">
        <v>945171.12</v>
      </c>
      <c r="D90" s="1568">
        <v>2.9832695331008159E-3</v>
      </c>
      <c r="E90" s="1569">
        <v>0</v>
      </c>
      <c r="F90" s="1568">
        <v>0</v>
      </c>
      <c r="G90" s="1569">
        <v>0</v>
      </c>
      <c r="H90" s="1568">
        <v>0</v>
      </c>
      <c r="I90" s="1569">
        <v>0</v>
      </c>
      <c r="J90" s="1568">
        <v>0</v>
      </c>
      <c r="K90" s="1569">
        <v>0</v>
      </c>
      <c r="L90" s="1568">
        <v>0</v>
      </c>
      <c r="M90" s="1569">
        <v>945171.12</v>
      </c>
      <c r="N90" s="1568">
        <v>2.6959898330494009E-3</v>
      </c>
      <c r="O90" s="1569">
        <v>0</v>
      </c>
      <c r="P90" s="1568" t="e">
        <v>#DIV/0!</v>
      </c>
      <c r="Q90" s="1569">
        <v>945171.12</v>
      </c>
      <c r="R90" s="1568">
        <v>2.6959898330494009E-3</v>
      </c>
      <c r="S90" s="1569">
        <v>945171.12</v>
      </c>
      <c r="T90" s="1568">
        <v>4.0563587230416668E-3</v>
      </c>
      <c r="U90" s="5"/>
      <c r="V90" s="1569">
        <v>0</v>
      </c>
      <c r="W90" s="1568">
        <v>0</v>
      </c>
    </row>
    <row r="91" spans="1:23">
      <c r="A91" s="1566" t="s">
        <v>829</v>
      </c>
      <c r="B91" s="5"/>
      <c r="C91" s="1569">
        <v>0</v>
      </c>
      <c r="D91" s="1568">
        <v>0</v>
      </c>
      <c r="E91" s="1569">
        <v>2405235</v>
      </c>
      <c r="F91" s="1568">
        <v>7.4927722357105847E-2</v>
      </c>
      <c r="G91" s="1569">
        <v>1363062.38</v>
      </c>
      <c r="H91" s="1568">
        <v>8.6519746365723779E-2</v>
      </c>
      <c r="I91" s="1569">
        <v>0</v>
      </c>
      <c r="J91" s="1568">
        <v>0</v>
      </c>
      <c r="K91" s="1569">
        <v>0</v>
      </c>
      <c r="L91" s="1568">
        <v>0</v>
      </c>
      <c r="M91" s="1569">
        <v>3768297.38</v>
      </c>
      <c r="N91" s="1568">
        <v>1.0748626581382105E-2</v>
      </c>
      <c r="O91" s="1569">
        <v>0</v>
      </c>
      <c r="P91" s="1568" t="e">
        <v>#DIV/0!</v>
      </c>
      <c r="Q91" s="1569">
        <v>3768297.38</v>
      </c>
      <c r="R91" s="1568">
        <v>1.0748626581382105E-2</v>
      </c>
      <c r="S91" s="1569">
        <v>0</v>
      </c>
      <c r="T91" s="1568">
        <v>0</v>
      </c>
      <c r="U91" s="5"/>
      <c r="V91" s="1569">
        <v>3768297.38</v>
      </c>
      <c r="W91" s="1568" t="e">
        <v>#DIV/0!</v>
      </c>
    </row>
    <row r="92" spans="1:23">
      <c r="A92" s="1537"/>
      <c r="B92" s="5"/>
      <c r="C92" s="1544"/>
      <c r="D92" s="5"/>
      <c r="E92" s="1544"/>
      <c r="F92" s="5"/>
      <c r="G92" s="1544"/>
      <c r="H92" s="5"/>
      <c r="I92" s="1544"/>
      <c r="J92" s="5"/>
      <c r="K92" s="1544"/>
      <c r="L92" s="5"/>
      <c r="M92" s="1544"/>
      <c r="N92" s="5"/>
      <c r="O92" s="1544"/>
      <c r="P92" s="5"/>
      <c r="Q92" s="1544"/>
      <c r="R92" s="5"/>
      <c r="S92" s="1544"/>
      <c r="T92" s="5"/>
      <c r="U92" s="5"/>
      <c r="V92" s="1544"/>
      <c r="W92" s="5"/>
    </row>
    <row r="93" spans="1:23">
      <c r="A93" s="1545" t="s">
        <v>830</v>
      </c>
      <c r="B93" s="1546"/>
      <c r="C93" s="1547">
        <v>316823910.64999998</v>
      </c>
      <c r="D93" s="1548">
        <v>1.0000000000000002</v>
      </c>
      <c r="E93" s="1547">
        <v>32100735.539999999</v>
      </c>
      <c r="F93" s="1548">
        <v>1</v>
      </c>
      <c r="G93" s="1547">
        <v>15754350.16</v>
      </c>
      <c r="H93" s="1548">
        <v>1</v>
      </c>
      <c r="I93" s="1547">
        <v>3751672.7199999997</v>
      </c>
      <c r="J93" s="1548">
        <v>1</v>
      </c>
      <c r="K93" s="1547">
        <v>-17846587.329999998</v>
      </c>
      <c r="L93" s="1548">
        <v>1</v>
      </c>
      <c r="M93" s="1547">
        <v>350584081.73999995</v>
      </c>
      <c r="N93" s="1548">
        <v>1</v>
      </c>
      <c r="O93" s="1547">
        <v>0</v>
      </c>
      <c r="P93" s="1548" t="e">
        <v>#DIV/0!</v>
      </c>
      <c r="Q93" s="1547">
        <v>350584081.73999995</v>
      </c>
      <c r="R93" s="1548">
        <v>1</v>
      </c>
      <c r="S93" s="1547">
        <v>233009747.05000004</v>
      </c>
      <c r="T93" s="1548">
        <v>0.99999999999999989</v>
      </c>
      <c r="U93" s="1546"/>
      <c r="V93" s="1547">
        <v>117574334.68999995</v>
      </c>
      <c r="W93" s="1548">
        <v>0.50458977007846129</v>
      </c>
    </row>
    <row r="94" spans="1:23">
      <c r="A94" s="1577"/>
      <c r="B94" s="5"/>
      <c r="C94" s="1544">
        <f>+C78+C79+C83+C84+C87+C88</f>
        <v>367533776.44999999</v>
      </c>
      <c r="D94" s="5"/>
      <c r="E94" s="1544">
        <f>+E78+E79+E83+E84+E87+E88</f>
        <v>27163569.600000001</v>
      </c>
      <c r="F94" s="1544">
        <f t="shared" ref="F94:H94" si="2">+F78+F79+F83+F84+F87+F88</f>
        <v>0.84619773170468604</v>
      </c>
      <c r="G94" s="1544">
        <f t="shared" si="2"/>
        <v>12184840.350000001</v>
      </c>
      <c r="H94" s="1544">
        <f t="shared" si="2"/>
        <v>0.77342703610442043</v>
      </c>
      <c r="I94" s="1544">
        <f>+G94+E94+C94</f>
        <v>406882186.39999998</v>
      </c>
      <c r="J94" s="5"/>
      <c r="K94" s="1544"/>
      <c r="L94" s="5"/>
      <c r="M94" s="1544"/>
      <c r="N94" s="5"/>
      <c r="O94" s="1544"/>
      <c r="P94" s="5"/>
      <c r="Q94" s="1544"/>
      <c r="R94" s="5"/>
      <c r="S94" s="1544"/>
      <c r="T94" s="5"/>
      <c r="U94" s="5"/>
      <c r="V94" s="1544"/>
      <c r="W94" s="5"/>
    </row>
    <row r="95" spans="1:23">
      <c r="A95" s="1539" t="s">
        <v>831</v>
      </c>
      <c r="B95" s="5"/>
      <c r="C95" s="1540">
        <f>+C30-C94</f>
        <v>229750942.00000006</v>
      </c>
      <c r="D95" s="5"/>
      <c r="E95" s="1540">
        <f>+E30-E94</f>
        <v>-8029260.2300000004</v>
      </c>
      <c r="F95" s="1540"/>
      <c r="G95" s="1540">
        <f t="shared" ref="G95:I95" si="3">+G30-G94</f>
        <v>-9685426.8600000013</v>
      </c>
      <c r="H95" s="1540"/>
      <c r="I95" s="1540">
        <f t="shared" si="3"/>
        <v>212036254.91000009</v>
      </c>
      <c r="J95" s="5"/>
      <c r="K95" s="1540"/>
      <c r="L95" s="5"/>
      <c r="M95" s="1540"/>
      <c r="N95" s="5"/>
      <c r="O95" s="1540"/>
      <c r="P95" s="5"/>
      <c r="Q95" s="1540"/>
      <c r="R95" s="5"/>
      <c r="S95" s="1540"/>
      <c r="T95" s="5"/>
      <c r="U95" s="5"/>
      <c r="V95" s="1540"/>
      <c r="W95" s="5"/>
    </row>
    <row r="96" spans="1:23">
      <c r="A96" s="1566" t="s">
        <v>832</v>
      </c>
      <c r="B96" s="5"/>
      <c r="C96" s="1569">
        <v>47757456.479999997</v>
      </c>
      <c r="D96" s="1568"/>
      <c r="E96" s="1569">
        <v>0</v>
      </c>
      <c r="F96" s="1568"/>
      <c r="G96" s="1569">
        <v>0</v>
      </c>
      <c r="H96" s="1568"/>
      <c r="I96" s="1569">
        <v>0</v>
      </c>
      <c r="J96" s="1568"/>
      <c r="K96" s="1569">
        <v>0</v>
      </c>
      <c r="L96" s="1568"/>
      <c r="M96" s="1569">
        <v>47757456.479999997</v>
      </c>
      <c r="N96" s="1568"/>
      <c r="O96" s="1569">
        <v>0</v>
      </c>
      <c r="P96" s="1568"/>
      <c r="Q96" s="1569">
        <v>47757456.479999997</v>
      </c>
      <c r="R96" s="1568"/>
      <c r="S96" s="1569">
        <v>47757456.479999997</v>
      </c>
      <c r="T96" s="1568"/>
      <c r="U96" s="5"/>
      <c r="V96" s="1569">
        <v>0</v>
      </c>
      <c r="W96" s="1568"/>
    </row>
    <row r="97" spans="1:25" ht="14" thickBot="1">
      <c r="A97" s="1564"/>
      <c r="B97" s="5"/>
      <c r="C97" s="1565"/>
      <c r="D97" s="5"/>
      <c r="E97" s="1565"/>
      <c r="F97" s="5"/>
      <c r="G97" s="1565"/>
      <c r="H97" s="5"/>
      <c r="I97" s="1565"/>
      <c r="J97" s="5"/>
      <c r="K97" s="1565"/>
      <c r="L97" s="5"/>
      <c r="M97" s="1565"/>
      <c r="N97" s="5"/>
      <c r="O97" s="1565"/>
      <c r="P97" s="5"/>
      <c r="Q97" s="1565"/>
      <c r="R97" s="5"/>
      <c r="S97" s="1565"/>
      <c r="T97" s="5"/>
      <c r="U97" s="5"/>
      <c r="V97" s="1565"/>
      <c r="W97" s="5"/>
    </row>
    <row r="98" spans="1:25" s="1576" customFormat="1" ht="14" thickBot="1">
      <c r="A98" s="1571" t="s">
        <v>833</v>
      </c>
      <c r="B98" s="1572"/>
      <c r="C98" s="1573">
        <v>364581367.13</v>
      </c>
      <c r="D98" s="1572"/>
      <c r="E98" s="1573">
        <v>32100735.539999999</v>
      </c>
      <c r="F98" s="1572"/>
      <c r="G98" s="1573">
        <v>15754350.16</v>
      </c>
      <c r="H98" s="1572"/>
      <c r="I98" s="1573">
        <v>3751672.7199999997</v>
      </c>
      <c r="J98" s="1572"/>
      <c r="K98" s="1573">
        <v>-17846587.329999998</v>
      </c>
      <c r="L98" s="1572"/>
      <c r="M98" s="1573">
        <v>398341538.21999997</v>
      </c>
      <c r="N98" s="1572"/>
      <c r="O98" s="1573">
        <v>0</v>
      </c>
      <c r="P98" s="1572"/>
      <c r="Q98" s="1573">
        <v>398341538.21999997</v>
      </c>
      <c r="R98" s="1572"/>
      <c r="S98" s="1573">
        <v>280767203.53000003</v>
      </c>
      <c r="T98" s="1572"/>
      <c r="U98" s="1572"/>
      <c r="V98" s="1573">
        <v>117574334.68999995</v>
      </c>
      <c r="W98" s="1572"/>
      <c r="X98" s="1574"/>
      <c r="Y98" s="1575"/>
    </row>
    <row r="99" spans="1:25">
      <c r="A99" s="1564"/>
      <c r="B99" s="5"/>
      <c r="C99" s="1565"/>
      <c r="D99" s="5"/>
      <c r="E99" s="1565"/>
      <c r="F99" s="5"/>
      <c r="G99" s="1565"/>
      <c r="H99" s="5"/>
      <c r="I99" s="1565"/>
      <c r="J99" s="5"/>
      <c r="K99" s="1565"/>
      <c r="L99" s="5"/>
      <c r="M99" s="1565"/>
      <c r="N99" s="5"/>
      <c r="O99" s="1565"/>
      <c r="P99" s="5"/>
      <c r="Q99" s="1565"/>
      <c r="R99" s="5"/>
      <c r="S99" s="1565"/>
      <c r="T99" s="5"/>
      <c r="U99" s="5"/>
      <c r="V99" s="1565"/>
    </row>
    <row r="100" spans="1:25">
      <c r="A100" s="1539" t="s">
        <v>834</v>
      </c>
      <c r="B100" s="5"/>
      <c r="C100" s="1540"/>
      <c r="D100" s="5"/>
      <c r="E100" s="1540"/>
      <c r="F100" s="5"/>
      <c r="G100" s="1540"/>
      <c r="H100" s="5"/>
      <c r="I100" s="1540"/>
      <c r="J100" s="5"/>
      <c r="K100" s="1540"/>
      <c r="L100" s="5"/>
      <c r="M100" s="1540"/>
      <c r="N100" s="5"/>
      <c r="O100" s="1540"/>
      <c r="P100" s="5"/>
      <c r="Q100" s="1540"/>
      <c r="R100" s="5"/>
      <c r="S100" s="1540"/>
      <c r="T100" s="5"/>
      <c r="U100" s="5"/>
      <c r="V100" s="1540"/>
      <c r="W100" s="5"/>
    </row>
    <row r="101" spans="1:25">
      <c r="A101" s="1566" t="s">
        <v>835</v>
      </c>
      <c r="B101" s="5"/>
      <c r="C101" s="1569">
        <v>179000</v>
      </c>
      <c r="D101" s="1568">
        <v>1.1947825884357499E-4</v>
      </c>
      <c r="E101" s="1569">
        <v>10000</v>
      </c>
      <c r="F101" s="1568">
        <v>1.1459254176199791E-4</v>
      </c>
      <c r="G101" s="1569">
        <v>10000</v>
      </c>
      <c r="H101" s="1568">
        <v>3.7830314578389448E-4</v>
      </c>
      <c r="I101" s="1569">
        <v>10000</v>
      </c>
      <c r="J101" s="1568">
        <v>-1.7843606888139026E-2</v>
      </c>
      <c r="K101" s="1569">
        <v>350010000</v>
      </c>
      <c r="L101" s="1568">
        <v>1.0223394943910122</v>
      </c>
      <c r="M101" s="1569">
        <v>350219000</v>
      </c>
      <c r="N101" s="1568">
        <v>0.17926105635088996</v>
      </c>
      <c r="O101" s="1569">
        <v>-344067072.31999999</v>
      </c>
      <c r="P101" s="1568">
        <v>1</v>
      </c>
      <c r="Q101" s="1569">
        <v>6151927.6800000072</v>
      </c>
      <c r="R101" s="1568">
        <v>3.8219885308991646E-3</v>
      </c>
      <c r="S101" s="1567">
        <v>179000</v>
      </c>
      <c r="T101" s="1568">
        <v>1.2924762916122527E-4</v>
      </c>
      <c r="U101" s="5"/>
      <c r="V101" s="1569">
        <v>5972927.6800000072</v>
      </c>
      <c r="W101" s="1568">
        <v>33.368311061452552</v>
      </c>
    </row>
    <row r="102" spans="1:25">
      <c r="A102" s="1566" t="s">
        <v>836</v>
      </c>
      <c r="B102" s="5"/>
      <c r="C102" s="1569">
        <v>47400</v>
      </c>
      <c r="D102" s="1568">
        <v>3.1638376922823768E-5</v>
      </c>
      <c r="E102" s="1569">
        <v>0</v>
      </c>
      <c r="F102" s="1568">
        <v>0</v>
      </c>
      <c r="G102" s="1569">
        <v>0</v>
      </c>
      <c r="H102" s="1568">
        <v>0</v>
      </c>
      <c r="I102" s="1569">
        <v>0</v>
      </c>
      <c r="J102" s="1568">
        <v>0</v>
      </c>
      <c r="K102" s="1569">
        <v>0</v>
      </c>
      <c r="L102" s="1568">
        <v>0</v>
      </c>
      <c r="M102" s="1569">
        <v>47400</v>
      </c>
      <c r="N102" s="1568">
        <v>2.4261887764604959E-5</v>
      </c>
      <c r="O102" s="1569">
        <v>0</v>
      </c>
      <c r="P102" s="1568">
        <v>0</v>
      </c>
      <c r="Q102" s="1569">
        <v>47400</v>
      </c>
      <c r="R102" s="1568">
        <v>2.9448047146844907E-5</v>
      </c>
      <c r="S102" s="1569">
        <v>47400</v>
      </c>
      <c r="T102" s="1568">
        <v>3.4225349844927813E-5</v>
      </c>
      <c r="U102" s="5"/>
      <c r="V102" s="1569">
        <v>0</v>
      </c>
      <c r="W102" s="1568">
        <v>0</v>
      </c>
    </row>
    <row r="103" spans="1:25">
      <c r="A103" s="1566" t="s">
        <v>837</v>
      </c>
      <c r="B103" s="5"/>
      <c r="C103" s="1569">
        <v>0</v>
      </c>
      <c r="D103" s="1568">
        <v>0</v>
      </c>
      <c r="E103" s="1569">
        <v>0</v>
      </c>
      <c r="F103" s="1568">
        <v>0</v>
      </c>
      <c r="G103" s="1569">
        <v>0</v>
      </c>
      <c r="H103" s="1568">
        <v>0</v>
      </c>
      <c r="I103" s="1569">
        <v>0</v>
      </c>
      <c r="J103" s="1568">
        <v>0</v>
      </c>
      <c r="K103" s="1569">
        <v>0</v>
      </c>
      <c r="L103" s="1568">
        <v>0</v>
      </c>
      <c r="M103" s="1569">
        <v>0</v>
      </c>
      <c r="N103" s="1568">
        <v>0</v>
      </c>
      <c r="O103" s="1569">
        <v>0</v>
      </c>
      <c r="P103" s="1568">
        <v>0</v>
      </c>
      <c r="Q103" s="1569">
        <v>0</v>
      </c>
      <c r="R103" s="1568">
        <v>0</v>
      </c>
      <c r="S103" s="1569">
        <v>0</v>
      </c>
      <c r="T103" s="1568">
        <v>0</v>
      </c>
      <c r="U103" s="5"/>
      <c r="V103" s="1569">
        <v>0</v>
      </c>
      <c r="W103" s="1568"/>
    </row>
    <row r="104" spans="1:25">
      <c r="A104" s="1566" t="s">
        <v>838</v>
      </c>
      <c r="B104" s="5"/>
      <c r="C104" s="1569">
        <v>1259311963.3699999</v>
      </c>
      <c r="D104" s="1568">
        <v>0.84056089790129318</v>
      </c>
      <c r="E104" s="1569">
        <v>73390835.769999996</v>
      </c>
      <c r="F104" s="1568">
        <v>0.84100424129216544</v>
      </c>
      <c r="G104" s="1569">
        <v>13592221.569999993</v>
      </c>
      <c r="H104" s="1568">
        <v>0.51419801781227026</v>
      </c>
      <c r="I104" s="1569">
        <v>-911445.8200000003</v>
      </c>
      <c r="J104" s="1568">
        <v>1.6263480911917529</v>
      </c>
      <c r="K104" s="1569">
        <v>-8556030.5300000906</v>
      </c>
      <c r="L104" s="1568">
        <v>-2.4991194325974565E-2</v>
      </c>
      <c r="M104" s="1569">
        <v>1336827544.3599997</v>
      </c>
      <c r="N104" s="1568">
        <v>0.68426075615811754</v>
      </c>
      <c r="O104" s="1569">
        <v>0</v>
      </c>
      <c r="P104" s="1568">
        <v>0</v>
      </c>
      <c r="Q104" s="1569">
        <v>1336827544.3599997</v>
      </c>
      <c r="R104" s="1568">
        <v>0.83052659395599515</v>
      </c>
      <c r="S104" s="1569">
        <v>992298215.13000011</v>
      </c>
      <c r="T104" s="1568">
        <v>0.71649269120931836</v>
      </c>
      <c r="U104" s="5"/>
      <c r="V104" s="1569">
        <v>344529329.22999954</v>
      </c>
      <c r="W104" s="1568">
        <v>0.34720341524030962</v>
      </c>
    </row>
    <row r="105" spans="1:25">
      <c r="A105" s="1566" t="s">
        <v>839</v>
      </c>
      <c r="B105" s="5"/>
      <c r="C105" s="1569">
        <v>0</v>
      </c>
      <c r="D105" s="1568">
        <v>0</v>
      </c>
      <c r="E105" s="1569">
        <v>0</v>
      </c>
      <c r="F105" s="1568">
        <v>0</v>
      </c>
      <c r="G105" s="1569">
        <v>0</v>
      </c>
      <c r="H105" s="1568">
        <v>0</v>
      </c>
      <c r="I105" s="1569">
        <v>0</v>
      </c>
      <c r="J105" s="1568">
        <v>0</v>
      </c>
      <c r="K105" s="1569">
        <v>0</v>
      </c>
      <c r="L105" s="1568">
        <v>0</v>
      </c>
      <c r="M105" s="1569">
        <v>0</v>
      </c>
      <c r="N105" s="1568">
        <v>0</v>
      </c>
      <c r="O105" s="1569">
        <v>0</v>
      </c>
      <c r="P105" s="1568">
        <v>0</v>
      </c>
      <c r="Q105" s="1569">
        <v>0</v>
      </c>
      <c r="R105" s="1568">
        <v>0</v>
      </c>
      <c r="S105" s="1569">
        <v>0</v>
      </c>
      <c r="T105" s="1568">
        <v>0</v>
      </c>
      <c r="U105" s="5"/>
      <c r="V105" s="1569">
        <v>0</v>
      </c>
      <c r="W105" s="1568"/>
    </row>
    <row r="106" spans="1:25">
      <c r="A106" s="1566" t="s">
        <v>840</v>
      </c>
      <c r="B106" s="5"/>
      <c r="C106" s="1569">
        <v>238642156.93999982</v>
      </c>
      <c r="D106" s="1568">
        <v>0.15928798546294046</v>
      </c>
      <c r="E106" s="1569">
        <v>13864878.440000007</v>
      </c>
      <c r="F106" s="1568">
        <v>0.15888116616607251</v>
      </c>
      <c r="G106" s="1569">
        <v>12831605.670000006</v>
      </c>
      <c r="H106" s="1568">
        <v>0.48542367904194589</v>
      </c>
      <c r="I106" s="1569">
        <v>341021.01000000059</v>
      </c>
      <c r="J106" s="1568">
        <v>-0.60850448430361381</v>
      </c>
      <c r="K106" s="1569">
        <v>907840.7899999998</v>
      </c>
      <c r="L106" s="1568">
        <v>2.6516999349622495E-3</v>
      </c>
      <c r="M106" s="1569">
        <v>266587502.84999982</v>
      </c>
      <c r="N106" s="1568">
        <v>0.13645392560322786</v>
      </c>
      <c r="O106" s="1569">
        <v>0</v>
      </c>
      <c r="P106" s="1568">
        <v>0</v>
      </c>
      <c r="Q106" s="1569">
        <v>266587502.84999982</v>
      </c>
      <c r="R106" s="1568">
        <v>0.16562196946595875</v>
      </c>
      <c r="S106" s="1569">
        <v>392413748.23999989</v>
      </c>
      <c r="T106" s="1568">
        <v>0.28334383581167555</v>
      </c>
      <c r="U106" s="5"/>
      <c r="V106" s="1569">
        <v>-125826245.39000008</v>
      </c>
      <c r="W106" s="1568">
        <v>-0.32064688343448366</v>
      </c>
      <c r="X106" s="1046"/>
    </row>
    <row r="107" spans="1:25">
      <c r="A107" s="1537"/>
      <c r="B107" s="5"/>
      <c r="C107" s="1544"/>
      <c r="D107" s="5"/>
      <c r="E107" s="1544"/>
      <c r="F107" s="5"/>
      <c r="G107" s="1544"/>
      <c r="H107" s="5"/>
      <c r="I107" s="1544"/>
      <c r="J107" s="5"/>
      <c r="K107" s="1544"/>
      <c r="L107" s="5"/>
      <c r="M107" s="1544"/>
      <c r="N107" s="5"/>
      <c r="O107" s="1544"/>
      <c r="P107" s="5"/>
      <c r="Q107" s="1544"/>
      <c r="R107" s="5"/>
      <c r="S107" s="1544"/>
      <c r="T107" s="5"/>
      <c r="U107" s="5"/>
      <c r="V107" s="1544"/>
      <c r="W107" s="5"/>
    </row>
    <row r="108" spans="1:25">
      <c r="A108" s="1545" t="s">
        <v>841</v>
      </c>
      <c r="B108" s="1546"/>
      <c r="C108" s="1547">
        <v>1498180520.3099997</v>
      </c>
      <c r="D108" s="1548">
        <v>1</v>
      </c>
      <c r="E108" s="1547">
        <v>87265714.210000008</v>
      </c>
      <c r="F108" s="1548">
        <v>1</v>
      </c>
      <c r="G108" s="1547">
        <v>26433827.239999998</v>
      </c>
      <c r="H108" s="1548">
        <v>1</v>
      </c>
      <c r="I108" s="1547">
        <v>-560424.80999999971</v>
      </c>
      <c r="J108" s="1548">
        <v>1</v>
      </c>
      <c r="K108" s="1547">
        <v>342361810.25999993</v>
      </c>
      <c r="L108" s="1548">
        <v>1</v>
      </c>
      <c r="M108" s="1547">
        <v>1953681447.2099996</v>
      </c>
      <c r="N108" s="1548">
        <v>1</v>
      </c>
      <c r="O108" s="1547">
        <v>-344067072.31999999</v>
      </c>
      <c r="P108" s="1548">
        <v>1</v>
      </c>
      <c r="Q108" s="1547">
        <v>1609614374.8899996</v>
      </c>
      <c r="R108" s="1548">
        <v>0.99999999999999989</v>
      </c>
      <c r="S108" s="1547">
        <v>1384938363.3699999</v>
      </c>
      <c r="T108" s="1548">
        <v>1</v>
      </c>
      <c r="U108" s="1546"/>
      <c r="V108" s="1547">
        <v>224676011.51999947</v>
      </c>
      <c r="W108" s="1548">
        <v>0.16222816658301714</v>
      </c>
    </row>
    <row r="109" spans="1:25">
      <c r="A109" s="1539"/>
      <c r="B109" s="5"/>
      <c r="C109" s="1570"/>
      <c r="D109" s="5"/>
      <c r="E109" s="1570"/>
      <c r="F109" s="5"/>
      <c r="G109" s="1570"/>
      <c r="H109" s="5"/>
      <c r="I109" s="1570"/>
      <c r="J109" s="5"/>
      <c r="K109" s="1570"/>
      <c r="L109" s="5"/>
      <c r="M109" s="1570"/>
      <c r="N109" s="5"/>
      <c r="O109" s="1570"/>
      <c r="P109" s="5"/>
      <c r="Q109" s="1570"/>
      <c r="R109" s="5"/>
      <c r="S109" s="1570"/>
      <c r="T109" s="5"/>
      <c r="U109" s="5"/>
      <c r="V109" s="1570"/>
      <c r="W109" s="5"/>
    </row>
    <row r="110" spans="1:25" s="1584" customFormat="1" ht="30" customHeight="1">
      <c r="A110" s="1580" t="s">
        <v>166</v>
      </c>
      <c r="B110" s="1581"/>
      <c r="C110" s="1582">
        <v>1862761887.4399996</v>
      </c>
      <c r="D110" s="1581"/>
      <c r="E110" s="1582">
        <v>119366449.75</v>
      </c>
      <c r="F110" s="1581"/>
      <c r="G110" s="1582">
        <v>42188177.399999999</v>
      </c>
      <c r="H110" s="1581"/>
      <c r="I110" s="1582">
        <v>3191247.91</v>
      </c>
      <c r="J110" s="1581"/>
      <c r="K110" s="1582">
        <v>324515222.92999995</v>
      </c>
      <c r="L110" s="1581"/>
      <c r="M110" s="1582">
        <v>2352022985.4299994</v>
      </c>
      <c r="N110" s="1581"/>
      <c r="O110" s="1582">
        <v>-344067072.31999999</v>
      </c>
      <c r="P110" s="1581"/>
      <c r="Q110" s="1582">
        <v>2007955913.1099997</v>
      </c>
      <c r="R110" s="1581"/>
      <c r="S110" s="1582">
        <v>1665705566.8999999</v>
      </c>
      <c r="T110" s="1581"/>
      <c r="U110" s="1581"/>
      <c r="V110" s="1582">
        <v>342250346.20999944</v>
      </c>
      <c r="W110" s="1581"/>
      <c r="X110" s="1583"/>
    </row>
    <row r="111" spans="1:25">
      <c r="C111" s="1585"/>
      <c r="E111" s="1585"/>
      <c r="G111" s="1585"/>
      <c r="I111" s="1585"/>
      <c r="K111" s="1585"/>
      <c r="M111" s="1585"/>
      <c r="O111" s="1585"/>
      <c r="Q111" s="1585"/>
      <c r="S111" s="1586"/>
      <c r="V111" s="1586"/>
    </row>
    <row r="112" spans="1:25">
      <c r="C112" s="1587" t="s">
        <v>842</v>
      </c>
      <c r="D112" s="1588"/>
      <c r="E112" s="1587" t="s">
        <v>842</v>
      </c>
      <c r="F112" s="1588"/>
      <c r="G112" s="1587" t="s">
        <v>842</v>
      </c>
      <c r="H112" s="1588"/>
      <c r="I112" s="1587" t="s">
        <v>842</v>
      </c>
      <c r="J112" s="1588"/>
      <c r="K112" s="1587" t="s">
        <v>842</v>
      </c>
      <c r="L112" s="1588"/>
      <c r="M112" s="1587" t="s">
        <v>842</v>
      </c>
      <c r="N112" s="1588"/>
      <c r="O112" s="1587" t="s">
        <v>842</v>
      </c>
      <c r="P112" s="1588"/>
      <c r="Q112" s="1587" t="s">
        <v>842</v>
      </c>
      <c r="R112" s="1588"/>
      <c r="S112" s="1587" t="s">
        <v>842</v>
      </c>
      <c r="T112" s="1588"/>
      <c r="U112" s="1588"/>
      <c r="V112" s="1587" t="s">
        <v>842</v>
      </c>
    </row>
    <row r="113" spans="3:22">
      <c r="C113" s="1589">
        <v>0</v>
      </c>
      <c r="D113" s="1590"/>
      <c r="E113" s="1591">
        <v>0</v>
      </c>
      <c r="F113" s="1590"/>
      <c r="G113" s="1591">
        <v>0</v>
      </c>
      <c r="H113" s="1590"/>
      <c r="I113" s="1591">
        <v>0</v>
      </c>
      <c r="J113" s="1590"/>
      <c r="K113" s="1592">
        <v>0</v>
      </c>
      <c r="L113" s="1590"/>
      <c r="M113" s="1593">
        <v>0</v>
      </c>
      <c r="N113" s="1590"/>
      <c r="O113" s="1593">
        <v>0</v>
      </c>
      <c r="P113" s="1590"/>
      <c r="Q113" s="1593">
        <v>0</v>
      </c>
      <c r="R113" s="1590"/>
      <c r="S113" s="1593">
        <v>0</v>
      </c>
      <c r="T113" s="1590"/>
      <c r="U113" s="1590"/>
      <c r="V113" s="1593">
        <v>5.3644180297851562E-7</v>
      </c>
    </row>
    <row r="114" spans="3:22">
      <c r="C114" s="1594"/>
      <c r="E114" s="1594"/>
      <c r="G114" s="1594"/>
      <c r="I114" s="1594"/>
      <c r="K114" s="1594"/>
      <c r="M114" s="1594"/>
      <c r="O114" s="1594"/>
      <c r="Q114" s="1594"/>
      <c r="S114" s="1586"/>
      <c r="V114" s="1586"/>
    </row>
    <row r="116" spans="3:22">
      <c r="Q116" s="1596"/>
    </row>
  </sheetData>
  <mergeCells count="11">
    <mergeCell ref="M10:N11"/>
    <mergeCell ref="O10:P11"/>
    <mergeCell ref="Q10:R11"/>
    <mergeCell ref="S10:T11"/>
    <mergeCell ref="V10:W11"/>
    <mergeCell ref="K10:L11"/>
    <mergeCell ref="A10:A12"/>
    <mergeCell ref="C10:D11"/>
    <mergeCell ref="E10:F11"/>
    <mergeCell ref="G10:H11"/>
    <mergeCell ref="I10:J11"/>
  </mergeCells>
  <conditionalFormatting sqref="C113">
    <cfRule type="cellIs" dxfId="97" priority="4" stopIfTrue="1" operator="greaterThan">
      <formula>1</formula>
    </cfRule>
  </conditionalFormatting>
  <conditionalFormatting sqref="E113">
    <cfRule type="cellIs" dxfId="96" priority="5" stopIfTrue="1" operator="greaterThan">
      <formula>1</formula>
    </cfRule>
  </conditionalFormatting>
  <conditionalFormatting sqref="G113">
    <cfRule type="cellIs" dxfId="95" priority="6" stopIfTrue="1" operator="greaterThan">
      <formula>1</formula>
    </cfRule>
  </conditionalFormatting>
  <conditionalFormatting sqref="I113">
    <cfRule type="cellIs" dxfId="94" priority="1" stopIfTrue="1" operator="greaterThan">
      <formula>1</formula>
    </cfRule>
  </conditionalFormatting>
  <conditionalFormatting sqref="K113">
    <cfRule type="cellIs" dxfId="93" priority="2" stopIfTrue="1" operator="greaterThan">
      <formula>1</formula>
    </cfRule>
  </conditionalFormatting>
  <conditionalFormatting sqref="M113">
    <cfRule type="cellIs" dxfId="92" priority="7" stopIfTrue="1" operator="greaterThan">
      <formula>1</formula>
    </cfRule>
  </conditionalFormatting>
  <conditionalFormatting sqref="O113">
    <cfRule type="cellIs" dxfId="91" priority="3" stopIfTrue="1" operator="greaterThan">
      <formula>1</formula>
    </cfRule>
  </conditionalFormatting>
  <conditionalFormatting sqref="Q113 S113">
    <cfRule type="cellIs" dxfId="90" priority="9" stopIfTrue="1" operator="greaterThan">
      <formula>1</formula>
    </cfRule>
  </conditionalFormatting>
  <conditionalFormatting sqref="V113">
    <cfRule type="cellIs" dxfId="89" priority="8" stopIfTrue="1" operator="greaterThan">
      <formula>1</formula>
    </cfRule>
  </conditionalFormatting>
  <hyperlinks>
    <hyperlink ref="Q1" location="INDICE!A10" tooltip="REGRESAR AL MENU PRINCIPAL" display="INDICE" xr:uid="{DC659E76-5BA8-4680-A8FC-4E7126095786}"/>
  </hyperlinks>
  <printOptions horizontalCentered="1"/>
  <pageMargins left="0.57999999999999996" right="0.46" top="0.35433070866141736" bottom="0.35433070866141736" header="0" footer="0"/>
  <pageSetup scale="30" orientation="portrait" r:id="rId1"/>
  <headerFooter alignWithMargins="0">
    <oddFooter>&amp;LDocumento controlado por medios electrónicos. Para uso exclusivo de Productos Innovador, SA de CV
&amp;R
Código: &amp;A
Emisión 01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B89C9-E7F6-41B8-B858-2B4EE924B38A}">
  <sheetPr>
    <pageSetUpPr fitToPage="1"/>
  </sheetPr>
  <dimension ref="A1:O99"/>
  <sheetViews>
    <sheetView topLeftCell="A22" zoomScaleNormal="100" workbookViewId="0">
      <selection activeCell="B32" sqref="B32"/>
    </sheetView>
  </sheetViews>
  <sheetFormatPr baseColWidth="10" defaultColWidth="9.83203125" defaultRowHeight="13"/>
  <cols>
    <col min="1" max="1" width="17.5" style="173" customWidth="1"/>
    <col min="2" max="2" width="13.83203125" style="173" customWidth="1"/>
    <col min="3" max="3" width="66" style="173" bestFit="1" customWidth="1"/>
    <col min="4" max="4" width="20.5" style="173" customWidth="1"/>
    <col min="5" max="5" width="11.5" style="173" bestFit="1" customWidth="1"/>
    <col min="6" max="16384" width="9.83203125" style="173"/>
  </cols>
  <sheetData>
    <row r="1" spans="1:15" ht="14">
      <c r="A1" s="87" t="s">
        <v>191</v>
      </c>
      <c r="B1" s="520"/>
      <c r="C1" s="388"/>
      <c r="D1" s="1465"/>
      <c r="E1" s="69" t="s">
        <v>72</v>
      </c>
    </row>
    <row r="2" spans="1:15">
      <c r="A2" s="86" t="s">
        <v>1</v>
      </c>
      <c r="B2" s="1466"/>
      <c r="C2" s="388"/>
      <c r="D2" s="472"/>
    </row>
    <row r="3" spans="1:15" ht="14">
      <c r="A3" s="476"/>
      <c r="B3" s="1467"/>
      <c r="C3" s="1467"/>
      <c r="D3" s="472"/>
    </row>
    <row r="4" spans="1:15" s="78" customFormat="1" ht="13" customHeight="1" thickBot="1">
      <c r="A4" s="1"/>
      <c r="B4" s="5"/>
      <c r="C4" s="5"/>
      <c r="D4" s="5"/>
    </row>
    <row r="5" spans="1:15" ht="18" thickBot="1">
      <c r="A5" s="1468"/>
      <c r="B5" s="1469" t="s">
        <v>843</v>
      </c>
      <c r="C5" s="1470"/>
      <c r="D5" s="1470"/>
    </row>
    <row r="6" spans="1:15" s="8" customFormat="1" ht="16">
      <c r="A6" s="1471"/>
      <c r="B6" s="1472" t="s">
        <v>844</v>
      </c>
      <c r="C6" s="1471"/>
      <c r="D6" s="1471"/>
      <c r="E6" s="1473"/>
      <c r="F6" s="1473"/>
      <c r="G6" s="1473"/>
      <c r="H6" s="1473"/>
      <c r="I6" s="1473"/>
      <c r="J6" s="1473"/>
      <c r="K6" s="1473"/>
      <c r="L6" s="1473"/>
      <c r="M6" s="1473"/>
      <c r="N6" s="1473"/>
      <c r="O6" s="1473"/>
    </row>
    <row r="7" spans="1:15" s="64" customFormat="1" ht="2.25" customHeight="1">
      <c r="A7" s="62"/>
      <c r="B7" s="62"/>
      <c r="C7" s="63"/>
      <c r="D7" s="63"/>
      <c r="E7" s="1474"/>
      <c r="F7" s="1474"/>
      <c r="G7" s="1474"/>
      <c r="H7" s="1474"/>
      <c r="I7" s="1474"/>
      <c r="J7" s="1474"/>
      <c r="K7" s="1474"/>
      <c r="L7" s="1474"/>
      <c r="M7" s="1474"/>
      <c r="N7" s="1474"/>
      <c r="O7" s="1474"/>
    </row>
    <row r="8" spans="1:15" s="64" customFormat="1" ht="1.25" customHeight="1">
      <c r="A8" s="65"/>
      <c r="B8" s="65"/>
      <c r="C8" s="66"/>
      <c r="D8" s="66"/>
      <c r="E8" s="1474"/>
      <c r="F8" s="1474"/>
      <c r="G8" s="1474"/>
      <c r="H8" s="1474"/>
      <c r="I8" s="1474"/>
      <c r="J8" s="1474"/>
      <c r="K8" s="1474"/>
      <c r="L8" s="1474"/>
      <c r="M8" s="1474"/>
      <c r="N8" s="1474"/>
      <c r="O8" s="1474"/>
    </row>
    <row r="9" spans="1:15" s="64" customFormat="1" ht="2.25" customHeight="1">
      <c r="A9" s="67"/>
      <c r="B9" s="67"/>
      <c r="C9" s="68"/>
      <c r="D9" s="68"/>
      <c r="E9" s="1474"/>
      <c r="F9" s="1474"/>
      <c r="G9" s="1474"/>
      <c r="H9" s="1474"/>
      <c r="I9" s="1474"/>
      <c r="J9" s="1474"/>
      <c r="K9" s="1474"/>
      <c r="L9" s="1474"/>
      <c r="M9" s="1474"/>
      <c r="N9" s="1474"/>
      <c r="O9" s="1474"/>
    </row>
    <row r="10" spans="1:15" ht="25.25" customHeight="1" thickBot="1">
      <c r="A10" s="1475"/>
      <c r="B10" s="1475"/>
      <c r="C10" s="1475"/>
      <c r="D10" s="1475"/>
    </row>
    <row r="11" spans="1:15" ht="17" thickBot="1">
      <c r="A11" s="1476" t="s">
        <v>845</v>
      </c>
      <c r="B11" s="1477"/>
      <c r="C11" s="1477"/>
      <c r="D11" s="1478"/>
    </row>
    <row r="12" spans="1:15">
      <c r="A12" s="1479"/>
      <c r="B12" s="1480"/>
      <c r="C12" s="1480"/>
      <c r="D12" s="1481"/>
    </row>
    <row r="13" spans="1:15">
      <c r="A13" s="1482"/>
      <c r="B13" s="1483" t="s">
        <v>846</v>
      </c>
      <c r="C13" s="1483"/>
      <c r="D13" s="1484">
        <v>238642156.93999982</v>
      </c>
    </row>
    <row r="14" spans="1:15">
      <c r="A14" s="1485" t="s">
        <v>847</v>
      </c>
      <c r="B14" s="1486" t="s">
        <v>848</v>
      </c>
      <c r="C14" s="1486"/>
      <c r="D14" s="1487"/>
    </row>
    <row r="15" spans="1:15">
      <c r="A15" s="1482"/>
      <c r="B15" s="1483" t="s">
        <v>150</v>
      </c>
      <c r="C15" s="1483"/>
      <c r="D15" s="1484">
        <v>37165737.530000001</v>
      </c>
    </row>
    <row r="16" spans="1:15">
      <c r="A16" s="1488"/>
      <c r="B16" s="388"/>
      <c r="C16" s="388"/>
      <c r="D16" s="1489"/>
    </row>
    <row r="17" spans="1:5" s="689" customFormat="1" ht="15" customHeight="1">
      <c r="A17" s="1490"/>
      <c r="B17" s="1491"/>
      <c r="C17" s="1491" t="s">
        <v>849</v>
      </c>
      <c r="D17" s="1492">
        <v>275807894.46999979</v>
      </c>
    </row>
    <row r="18" spans="1:5">
      <c r="A18" s="1488"/>
      <c r="B18" s="388"/>
      <c r="C18" s="388"/>
      <c r="D18" s="1489"/>
    </row>
    <row r="19" spans="1:5">
      <c r="A19" s="1485" t="s">
        <v>850</v>
      </c>
      <c r="B19" s="222" t="s">
        <v>851</v>
      </c>
      <c r="C19" s="1486"/>
      <c r="D19" s="1489"/>
    </row>
    <row r="20" spans="1:5">
      <c r="A20" s="1482"/>
      <c r="B20" s="1493" t="s">
        <v>852</v>
      </c>
      <c r="C20" s="1494" t="s">
        <v>771</v>
      </c>
      <c r="D20" s="1484">
        <v>13030016.970000029</v>
      </c>
      <c r="E20" s="464"/>
    </row>
    <row r="21" spans="1:5">
      <c r="A21" s="1482"/>
      <c r="B21" s="1493" t="s">
        <v>852</v>
      </c>
      <c r="C21" s="1494" t="s">
        <v>775</v>
      </c>
      <c r="D21" s="1484">
        <v>210102.83000000002</v>
      </c>
      <c r="E21" s="464"/>
    </row>
    <row r="22" spans="1:5">
      <c r="A22" s="1482"/>
      <c r="B22" s="1493" t="s">
        <v>853</v>
      </c>
      <c r="C22" s="1494" t="s">
        <v>774</v>
      </c>
      <c r="D22" s="1484">
        <v>0</v>
      </c>
      <c r="E22" s="464"/>
    </row>
    <row r="23" spans="1:5">
      <c r="A23" s="1482"/>
      <c r="B23" s="1493" t="s">
        <v>853</v>
      </c>
      <c r="C23" s="1494" t="s">
        <v>854</v>
      </c>
      <c r="D23" s="1484">
        <v>0</v>
      </c>
      <c r="E23" s="464"/>
    </row>
    <row r="24" spans="1:5">
      <c r="A24" s="1482"/>
      <c r="B24" s="1493" t="s">
        <v>852</v>
      </c>
      <c r="C24" s="1494" t="s">
        <v>779</v>
      </c>
      <c r="D24" s="1484">
        <v>937469.18999999762</v>
      </c>
      <c r="E24" s="464"/>
    </row>
    <row r="25" spans="1:5">
      <c r="A25" s="1482"/>
      <c r="B25" s="1493" t="s">
        <v>852</v>
      </c>
      <c r="C25" s="1494" t="s">
        <v>780</v>
      </c>
      <c r="D25" s="1484">
        <v>42564900.469999999</v>
      </c>
      <c r="E25" s="464"/>
    </row>
    <row r="26" spans="1:5">
      <c r="A26" s="1482"/>
      <c r="B26" s="1493" t="s">
        <v>853</v>
      </c>
      <c r="C26" s="1494" t="s">
        <v>855</v>
      </c>
      <c r="D26" s="1484">
        <v>0</v>
      </c>
      <c r="E26" s="464"/>
    </row>
    <row r="27" spans="1:5">
      <c r="A27" s="1482"/>
      <c r="B27" s="1493" t="s">
        <v>853</v>
      </c>
      <c r="C27" s="1494" t="s">
        <v>856</v>
      </c>
      <c r="D27" s="1484">
        <v>-941147.65000000037</v>
      </c>
      <c r="E27" s="464"/>
    </row>
    <row r="28" spans="1:5">
      <c r="A28" s="1482"/>
      <c r="B28" s="1493" t="s">
        <v>852</v>
      </c>
      <c r="C28" s="1494" t="s">
        <v>857</v>
      </c>
      <c r="D28" s="1484">
        <v>150145019</v>
      </c>
      <c r="E28" s="464"/>
    </row>
    <row r="29" spans="1:5">
      <c r="A29" s="1482"/>
      <c r="B29" s="1493" t="s">
        <v>853</v>
      </c>
      <c r="C29" s="1494" t="s">
        <v>858</v>
      </c>
      <c r="D29" s="1484">
        <v>0</v>
      </c>
      <c r="E29" s="464"/>
    </row>
    <row r="30" spans="1:5">
      <c r="A30" s="1488"/>
      <c r="B30" s="388"/>
      <c r="C30" s="388"/>
      <c r="D30" s="1495"/>
    </row>
    <row r="31" spans="1:5" s="689" customFormat="1" ht="15" customHeight="1">
      <c r="A31" s="1490"/>
      <c r="B31" s="1491"/>
      <c r="C31" s="1491" t="s">
        <v>859</v>
      </c>
      <c r="D31" s="1492">
        <v>205946360.81000003</v>
      </c>
      <c r="E31" s="1496"/>
    </row>
    <row r="32" spans="1:5">
      <c r="A32" s="1488"/>
      <c r="B32" s="1497"/>
      <c r="C32" s="1497"/>
      <c r="D32" s="1498"/>
    </row>
    <row r="33" spans="1:5">
      <c r="A33" s="1485" t="s">
        <v>847</v>
      </c>
      <c r="B33" s="1486" t="s">
        <v>860</v>
      </c>
      <c r="C33" s="1486"/>
      <c r="D33" s="1495"/>
    </row>
    <row r="34" spans="1:5">
      <c r="A34" s="1482"/>
      <c r="B34" s="1493" t="s">
        <v>852</v>
      </c>
      <c r="C34" s="1494" t="s">
        <v>861</v>
      </c>
      <c r="D34" s="1484">
        <v>10915990.329999983</v>
      </c>
      <c r="E34" s="464"/>
    </row>
    <row r="35" spans="1:5">
      <c r="A35" s="1482"/>
      <c r="B35" s="1493" t="s">
        <v>853</v>
      </c>
      <c r="C35" s="1494" t="s">
        <v>818</v>
      </c>
      <c r="D35" s="1484">
        <v>-7400624.5300000012</v>
      </c>
      <c r="E35" s="464"/>
    </row>
    <row r="36" spans="1:5">
      <c r="A36" s="1482"/>
      <c r="B36" s="1493" t="s">
        <v>853</v>
      </c>
      <c r="C36" s="1494" t="s">
        <v>819</v>
      </c>
      <c r="D36" s="1484">
        <v>0</v>
      </c>
      <c r="E36" s="464"/>
    </row>
    <row r="37" spans="1:5">
      <c r="A37" s="1482"/>
      <c r="B37" s="1493" t="s">
        <v>853</v>
      </c>
      <c r="C37" s="1494" t="s">
        <v>862</v>
      </c>
      <c r="D37" s="1484">
        <v>0</v>
      </c>
      <c r="E37" s="464"/>
    </row>
    <row r="38" spans="1:5">
      <c r="A38" s="1482"/>
      <c r="B38" s="1493" t="s">
        <v>852</v>
      </c>
      <c r="C38" s="1494" t="s">
        <v>821</v>
      </c>
      <c r="D38" s="1484">
        <v>27899.099999999977</v>
      </c>
      <c r="E38" s="464"/>
    </row>
    <row r="39" spans="1:5">
      <c r="A39" s="1482"/>
      <c r="B39" s="1493" t="s">
        <v>852</v>
      </c>
      <c r="C39" s="1494" t="s">
        <v>863</v>
      </c>
      <c r="D39" s="1484">
        <v>59268.02999999997</v>
      </c>
      <c r="E39" s="464"/>
    </row>
    <row r="40" spans="1:5">
      <c r="A40" s="1482"/>
      <c r="B40" s="1493" t="s">
        <v>852</v>
      </c>
      <c r="C40" s="1494" t="s">
        <v>864</v>
      </c>
      <c r="D40" s="1484">
        <v>2751343.4399999976</v>
      </c>
      <c r="E40" s="464"/>
    </row>
    <row r="41" spans="1:5">
      <c r="A41" s="1482"/>
      <c r="B41" s="1493" t="s">
        <v>853</v>
      </c>
      <c r="C41" s="1494" t="s">
        <v>865</v>
      </c>
      <c r="D41" s="1484">
        <v>0</v>
      </c>
      <c r="E41" s="464"/>
    </row>
    <row r="42" spans="1:5">
      <c r="A42" s="1482"/>
      <c r="B42" s="1493" t="s">
        <v>853</v>
      </c>
      <c r="C42" s="1494" t="s">
        <v>825</v>
      </c>
      <c r="D42" s="1484">
        <v>0</v>
      </c>
      <c r="E42" s="464"/>
    </row>
    <row r="43" spans="1:5">
      <c r="A43" s="1482"/>
      <c r="B43" s="1493" t="s">
        <v>853</v>
      </c>
      <c r="C43" s="1494" t="s">
        <v>866</v>
      </c>
      <c r="D43" s="1484">
        <v>0</v>
      </c>
      <c r="E43" s="464"/>
    </row>
    <row r="44" spans="1:5">
      <c r="A44" s="1482"/>
      <c r="B44" s="1493" t="s">
        <v>852</v>
      </c>
      <c r="C44" s="1494" t="s">
        <v>867</v>
      </c>
      <c r="D44" s="1484">
        <v>102248985.15000001</v>
      </c>
      <c r="E44" s="464"/>
    </row>
    <row r="45" spans="1:5">
      <c r="A45" s="1482"/>
      <c r="B45" s="1493" t="s">
        <v>853</v>
      </c>
      <c r="C45" s="1494" t="s">
        <v>868</v>
      </c>
      <c r="D45" s="1484">
        <v>-24788697.920000002</v>
      </c>
      <c r="E45" s="464"/>
    </row>
    <row r="46" spans="1:5">
      <c r="A46" s="1482"/>
      <c r="B46" s="1493" t="s">
        <v>853</v>
      </c>
      <c r="C46" s="1494" t="s">
        <v>816</v>
      </c>
      <c r="D46" s="1484">
        <v>0</v>
      </c>
      <c r="E46" s="464"/>
    </row>
    <row r="47" spans="1:5">
      <c r="A47" s="1488"/>
      <c r="B47" s="388"/>
      <c r="C47" s="388"/>
      <c r="D47" s="1495"/>
    </row>
    <row r="48" spans="1:5" s="689" customFormat="1" ht="15" customHeight="1">
      <c r="A48" s="1490"/>
      <c r="B48" s="1491"/>
      <c r="C48" s="1491" t="s">
        <v>869</v>
      </c>
      <c r="D48" s="1492">
        <v>83814163.599999979</v>
      </c>
    </row>
    <row r="49" spans="1:4">
      <c r="A49" s="1488"/>
      <c r="B49" s="388"/>
      <c r="C49" s="388"/>
      <c r="D49" s="1487"/>
    </row>
    <row r="50" spans="1:4" ht="14">
      <c r="A50" s="1499"/>
      <c r="B50" s="1500"/>
      <c r="C50" s="1501" t="s">
        <v>870</v>
      </c>
      <c r="D50" s="1502">
        <v>122132197.21000005</v>
      </c>
    </row>
    <row r="51" spans="1:4">
      <c r="A51" s="1488"/>
      <c r="B51" s="388"/>
      <c r="C51" s="388"/>
      <c r="D51" s="1495"/>
    </row>
    <row r="52" spans="1:4">
      <c r="A52" s="1503"/>
      <c r="B52" s="1504"/>
      <c r="C52" s="1505" t="s">
        <v>871</v>
      </c>
      <c r="D52" s="1506">
        <v>397940091.67999983</v>
      </c>
    </row>
    <row r="53" spans="1:4" ht="14.25" customHeight="1" thickBot="1">
      <c r="A53" s="1507"/>
      <c r="B53" s="1475"/>
      <c r="C53" s="1475"/>
      <c r="D53" s="1508"/>
    </row>
    <row r="54" spans="1:4" ht="17" thickBot="1">
      <c r="A54" s="1476" t="s">
        <v>872</v>
      </c>
      <c r="B54" s="1477"/>
      <c r="C54" s="1477"/>
      <c r="D54" s="1478"/>
    </row>
    <row r="55" spans="1:4">
      <c r="A55" s="1479"/>
      <c r="B55" s="1480"/>
      <c r="C55" s="1480"/>
      <c r="D55" s="1509"/>
    </row>
    <row r="56" spans="1:4">
      <c r="A56" s="1482"/>
      <c r="B56" s="1493" t="s">
        <v>853</v>
      </c>
      <c r="C56" s="1494" t="s">
        <v>832</v>
      </c>
      <c r="D56" s="1484">
        <v>0</v>
      </c>
    </row>
    <row r="57" spans="1:4">
      <c r="A57" s="1482"/>
      <c r="B57" s="1493" t="s">
        <v>853</v>
      </c>
      <c r="C57" s="1494" t="s">
        <v>813</v>
      </c>
      <c r="D57" s="1484">
        <v>-16120</v>
      </c>
    </row>
    <row r="58" spans="1:4">
      <c r="A58" s="1482"/>
      <c r="B58" s="1493" t="s">
        <v>852</v>
      </c>
      <c r="C58" s="1494" t="s">
        <v>873</v>
      </c>
      <c r="D58" s="1484">
        <v>100009800</v>
      </c>
    </row>
    <row r="59" spans="1:4">
      <c r="A59" s="1482"/>
      <c r="B59" s="1493" t="s">
        <v>852</v>
      </c>
      <c r="C59" s="1494" t="s">
        <v>812</v>
      </c>
      <c r="D59" s="1484">
        <v>122562.74000000022</v>
      </c>
    </row>
    <row r="60" spans="1:4">
      <c r="A60" s="1482"/>
      <c r="B60" s="1493" t="s">
        <v>852</v>
      </c>
      <c r="C60" s="1494" t="s">
        <v>874</v>
      </c>
      <c r="D60" s="1484">
        <v>113242156.9399997</v>
      </c>
    </row>
    <row r="61" spans="1:4">
      <c r="A61" s="1482"/>
      <c r="B61" s="1493" t="s">
        <v>853</v>
      </c>
      <c r="C61" s="1494" t="s">
        <v>835</v>
      </c>
      <c r="D61" s="1484">
        <v>0</v>
      </c>
    </row>
    <row r="62" spans="1:4">
      <c r="A62" s="1488"/>
      <c r="B62" s="388"/>
      <c r="C62" s="388"/>
      <c r="D62" s="1489"/>
    </row>
    <row r="63" spans="1:4">
      <c r="A63" s="1503"/>
      <c r="B63" s="1504"/>
      <c r="C63" s="1505" t="s">
        <v>875</v>
      </c>
      <c r="D63" s="1506">
        <v>213358399.67999971</v>
      </c>
    </row>
    <row r="64" spans="1:4" ht="14" thickBot="1">
      <c r="A64" s="1507"/>
      <c r="B64" s="1475"/>
      <c r="C64" s="1475"/>
      <c r="D64" s="1508"/>
    </row>
    <row r="65" spans="1:4" ht="17" thickBot="1">
      <c r="A65" s="1476" t="s">
        <v>876</v>
      </c>
      <c r="B65" s="1477"/>
      <c r="C65" s="1477"/>
      <c r="D65" s="1478"/>
    </row>
    <row r="66" spans="1:4">
      <c r="A66" s="1479"/>
      <c r="B66" s="1480"/>
      <c r="C66" s="1480"/>
      <c r="D66" s="1510"/>
    </row>
    <row r="67" spans="1:4">
      <c r="A67" s="1482"/>
      <c r="B67" s="1493" t="s">
        <v>853</v>
      </c>
      <c r="C67" s="1494" t="s">
        <v>772</v>
      </c>
      <c r="D67" s="1484">
        <v>-298325818.75000006</v>
      </c>
    </row>
    <row r="68" spans="1:4">
      <c r="A68" s="1482"/>
      <c r="B68" s="1493" t="s">
        <v>852</v>
      </c>
      <c r="C68" s="1494" t="s">
        <v>784</v>
      </c>
      <c r="D68" s="1484">
        <v>6119419.9499999881</v>
      </c>
    </row>
    <row r="69" spans="1:4">
      <c r="A69" s="1482"/>
      <c r="B69" s="1493" t="s">
        <v>853</v>
      </c>
      <c r="C69" s="1494" t="s">
        <v>787</v>
      </c>
      <c r="D69" s="1484">
        <v>0</v>
      </c>
    </row>
    <row r="70" spans="1:4">
      <c r="A70" s="1482"/>
      <c r="B70" s="1493" t="s">
        <v>853</v>
      </c>
      <c r="C70" s="1494" t="s">
        <v>790</v>
      </c>
      <c r="D70" s="1484">
        <v>-231951.91999999993</v>
      </c>
    </row>
    <row r="71" spans="1:4">
      <c r="A71" s="1482"/>
      <c r="B71" s="1493" t="s">
        <v>852</v>
      </c>
      <c r="C71" s="1494" t="s">
        <v>796</v>
      </c>
      <c r="D71" s="1484">
        <v>1314828.7100000009</v>
      </c>
    </row>
    <row r="72" spans="1:4">
      <c r="A72" s="1482"/>
      <c r="B72" s="1493" t="s">
        <v>853</v>
      </c>
      <c r="C72" s="1494" t="s">
        <v>877</v>
      </c>
      <c r="D72" s="1484">
        <v>0</v>
      </c>
    </row>
    <row r="73" spans="1:4">
      <c r="A73" s="1482"/>
      <c r="B73" s="1493" t="s">
        <v>853</v>
      </c>
      <c r="C73" s="1494" t="s">
        <v>799</v>
      </c>
      <c r="D73" s="1484">
        <v>0</v>
      </c>
    </row>
    <row r="74" spans="1:4">
      <c r="A74" s="1482"/>
      <c r="B74" s="1493" t="s">
        <v>853</v>
      </c>
      <c r="C74" s="1494" t="s">
        <v>802</v>
      </c>
      <c r="D74" s="1484">
        <v>0</v>
      </c>
    </row>
    <row r="75" spans="1:4">
      <c r="A75" s="1482"/>
      <c r="B75" s="1493" t="s">
        <v>852</v>
      </c>
      <c r="C75" s="1494" t="s">
        <v>878</v>
      </c>
      <c r="D75" s="1484">
        <v>2135200.5200000033</v>
      </c>
    </row>
    <row r="76" spans="1:4">
      <c r="A76" s="1488"/>
      <c r="B76" s="388"/>
      <c r="C76" s="388"/>
      <c r="D76" s="1511"/>
    </row>
    <row r="77" spans="1:4">
      <c r="A77" s="1503"/>
      <c r="B77" s="1504"/>
      <c r="C77" s="1505" t="s">
        <v>879</v>
      </c>
      <c r="D77" s="1506">
        <v>-288988321.49000013</v>
      </c>
    </row>
    <row r="78" spans="1:4">
      <c r="A78" s="1488"/>
      <c r="B78" s="388"/>
      <c r="C78" s="388"/>
      <c r="D78" s="1489"/>
    </row>
    <row r="79" spans="1:4" s="342" customFormat="1">
      <c r="A79" s="1512"/>
      <c r="B79" s="1513" t="s">
        <v>880</v>
      </c>
      <c r="C79" s="1513"/>
      <c r="D79" s="1514">
        <v>217147776.00999999</v>
      </c>
    </row>
    <row r="80" spans="1:4">
      <c r="A80" s="1482"/>
      <c r="B80" s="1515" t="s">
        <v>881</v>
      </c>
      <c r="C80" s="1515"/>
      <c r="D80" s="1516">
        <v>103686024.11999999</v>
      </c>
    </row>
    <row r="81" spans="1:4" ht="14" thickBot="1">
      <c r="A81" s="1507"/>
      <c r="B81" s="1475"/>
      <c r="C81" s="1475"/>
      <c r="D81" s="1508"/>
    </row>
    <row r="82" spans="1:4" s="1520" customFormat="1" ht="17" thickBot="1">
      <c r="A82" s="1517" t="s">
        <v>882</v>
      </c>
      <c r="B82" s="1518"/>
      <c r="C82" s="1518"/>
      <c r="D82" s="1519">
        <v>320833800.13</v>
      </c>
    </row>
    <row r="83" spans="1:4">
      <c r="A83" s="388"/>
      <c r="B83" s="388"/>
      <c r="C83" s="388"/>
      <c r="D83" s="390"/>
    </row>
    <row r="84" spans="1:4">
      <c r="B84" s="1521"/>
      <c r="C84" s="1522" t="s">
        <v>692</v>
      </c>
      <c r="D84" s="1523">
        <v>320833800.13</v>
      </c>
    </row>
    <row r="85" spans="1:4">
      <c r="B85" s="1524"/>
      <c r="C85" s="1525"/>
      <c r="D85" s="1526">
        <v>0</v>
      </c>
    </row>
    <row r="86" spans="1:4">
      <c r="D86" s="464"/>
    </row>
    <row r="87" spans="1:4">
      <c r="D87" s="1527"/>
    </row>
    <row r="88" spans="1:4">
      <c r="D88" s="1527"/>
    </row>
    <row r="89" spans="1:4">
      <c r="D89" s="1527"/>
    </row>
    <row r="90" spans="1:4">
      <c r="D90" s="1527"/>
    </row>
    <row r="91" spans="1:4">
      <c r="D91" s="1527"/>
    </row>
    <row r="92" spans="1:4">
      <c r="D92" s="1527"/>
    </row>
    <row r="93" spans="1:4">
      <c r="D93" s="1527"/>
    </row>
    <row r="94" spans="1:4">
      <c r="D94" s="1527"/>
    </row>
    <row r="95" spans="1:4">
      <c r="D95" s="1527"/>
    </row>
    <row r="96" spans="1:4">
      <c r="D96" s="1527"/>
    </row>
    <row r="97" spans="4:4">
      <c r="D97" s="1527"/>
    </row>
    <row r="98" spans="4:4">
      <c r="D98" s="1527"/>
    </row>
    <row r="99" spans="4:4">
      <c r="D99" s="1527"/>
    </row>
  </sheetData>
  <hyperlinks>
    <hyperlink ref="E1" location="INDICE!A10" tooltip="REGRESAR AL MENU PRINCIPAL" display="INDICE" xr:uid="{C3A627ED-3744-4CFF-90EE-CB6D0A3A3729}"/>
  </hyperlinks>
  <printOptions horizontalCentered="1" verticalCentered="1"/>
  <pageMargins left="0.31496062992125984" right="0.43307086614173229" top="0.23622047244094491" bottom="0.6692913385826772" header="0" footer="0.35433070866141736"/>
  <pageSetup paperSize="123" scale="80" orientation="portrait" r:id="rId1"/>
  <headerFooter alignWithMargins="0">
    <oddFooter>&amp;LDocumento controlado por medios electrónicos. Para uso exclusivo de Productos Innovador, SA de CV
&amp;R
Código: &amp;A
Emisión 01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8A05-8736-4540-91D3-997F0AA5C58F}">
  <sheetPr>
    <pageSetUpPr fitToPage="1"/>
  </sheetPr>
  <dimension ref="A1:AD53"/>
  <sheetViews>
    <sheetView zoomScale="85" zoomScaleNormal="85" workbookViewId="0">
      <selection activeCell="P32" sqref="P32"/>
    </sheetView>
  </sheetViews>
  <sheetFormatPr baseColWidth="10" defaultColWidth="9.83203125" defaultRowHeight="13"/>
  <cols>
    <col min="1" max="1" width="40.5" style="173" customWidth="1"/>
    <col min="2" max="2" width="46.5" style="173" customWidth="1"/>
    <col min="3" max="4" width="8.5" style="465" customWidth="1"/>
    <col min="5" max="11" width="14.6640625" style="465" bestFit="1" customWidth="1"/>
    <col min="12" max="16" width="14.6640625" style="2535" bestFit="1" customWidth="1"/>
    <col min="17" max="17" width="14.6640625" style="465" bestFit="1" customWidth="1"/>
    <col min="18" max="18" width="5.5" style="2475" bestFit="1" customWidth="1"/>
    <col min="19" max="19" width="7.1640625" style="173" customWidth="1"/>
    <col min="20" max="28" width="9.83203125" style="173"/>
    <col min="29" max="30" width="10" style="173" bestFit="1" customWidth="1"/>
    <col min="31" max="16384" width="9.83203125" style="173"/>
  </cols>
  <sheetData>
    <row r="1" spans="1:30" ht="14">
      <c r="A1" s="1109" t="s">
        <v>71</v>
      </c>
      <c r="B1" s="2303"/>
      <c r="C1" s="388"/>
      <c r="D1" s="388"/>
      <c r="E1" s="936"/>
      <c r="F1" s="936"/>
      <c r="G1" s="936"/>
      <c r="H1" s="936"/>
      <c r="I1" s="936"/>
      <c r="J1" s="936"/>
      <c r="K1" s="936"/>
      <c r="L1" s="2456"/>
      <c r="M1" s="2456"/>
      <c r="N1" s="2456"/>
      <c r="O1" s="2456"/>
      <c r="P1" s="2456"/>
      <c r="Q1" s="69" t="s">
        <v>72</v>
      </c>
      <c r="R1" s="173"/>
    </row>
    <row r="2" spans="1:30">
      <c r="A2" s="1110"/>
      <c r="B2" s="2338"/>
      <c r="C2" s="388"/>
      <c r="D2" s="388"/>
      <c r="E2" s="936"/>
      <c r="F2" s="936"/>
      <c r="G2" s="936"/>
      <c r="H2" s="936"/>
      <c r="I2" s="936"/>
      <c r="J2" s="936"/>
      <c r="K2" s="936"/>
      <c r="L2" s="2456"/>
      <c r="M2" s="2456"/>
      <c r="N2" s="2456"/>
      <c r="O2" s="2456"/>
      <c r="P2" s="2456"/>
      <c r="Q2" s="936"/>
      <c r="R2" s="173"/>
    </row>
    <row r="3" spans="1:30" ht="14">
      <c r="A3" s="2202"/>
      <c r="B3" s="2027"/>
      <c r="C3" s="388"/>
      <c r="D3" s="388"/>
      <c r="E3" s="936"/>
      <c r="F3" s="936"/>
      <c r="G3" s="936"/>
      <c r="H3" s="936"/>
      <c r="I3" s="936"/>
      <c r="J3" s="936"/>
      <c r="K3" s="936"/>
      <c r="L3" s="2456"/>
      <c r="M3" s="2456"/>
      <c r="N3" s="2456"/>
      <c r="O3" s="2456"/>
      <c r="P3" s="2456"/>
      <c r="Q3" s="936"/>
      <c r="R3" s="173"/>
    </row>
    <row r="4" spans="1:30" s="342" customFormat="1" ht="15" customHeight="1">
      <c r="A4" s="290"/>
      <c r="B4" s="2203"/>
      <c r="C4" s="290"/>
      <c r="D4" s="290"/>
      <c r="E4" s="528"/>
      <c r="F4" s="528"/>
      <c r="G4" s="528"/>
      <c r="H4" s="528"/>
      <c r="I4" s="528"/>
      <c r="J4" s="528"/>
      <c r="K4" s="528"/>
      <c r="L4" s="2457"/>
      <c r="M4" s="2457"/>
      <c r="N4" s="2457"/>
      <c r="O4" s="2457"/>
      <c r="P4" s="2457"/>
      <c r="Q4" s="528"/>
    </row>
    <row r="5" spans="1:30" s="8" customFormat="1" ht="20.25" customHeight="1">
      <c r="A5" s="1239"/>
      <c r="B5" s="2458" t="s">
        <v>883</v>
      </c>
      <c r="C5" s="678" t="s">
        <v>78</v>
      </c>
      <c r="E5" s="370"/>
      <c r="F5" s="370"/>
      <c r="G5" s="370"/>
      <c r="H5" s="370"/>
      <c r="I5" s="370"/>
      <c r="J5" s="370"/>
      <c r="K5" s="370"/>
      <c r="L5" s="2459"/>
      <c r="M5" s="2459"/>
      <c r="N5" s="2459"/>
      <c r="O5" s="2459"/>
      <c r="P5" s="2459"/>
      <c r="Q5" s="2460" t="s">
        <v>754</v>
      </c>
    </row>
    <row r="6" spans="1:30" s="64" customFormat="1" ht="2.25" customHeight="1">
      <c r="A6" s="62"/>
      <c r="B6" s="75"/>
      <c r="C6" s="63"/>
      <c r="D6" s="63"/>
      <c r="E6" s="63"/>
      <c r="F6" s="63"/>
      <c r="G6" s="63"/>
      <c r="H6" s="63"/>
      <c r="I6" s="63"/>
      <c r="J6" s="63"/>
      <c r="K6" s="63"/>
      <c r="L6" s="2461"/>
      <c r="M6" s="2461"/>
      <c r="N6" s="2461"/>
      <c r="O6" s="2461"/>
      <c r="P6" s="2461"/>
      <c r="Q6" s="63"/>
    </row>
    <row r="7" spans="1:30" s="64" customFormat="1" ht="1.25" customHeight="1">
      <c r="A7" s="65"/>
      <c r="B7" s="76"/>
      <c r="C7" s="66"/>
      <c r="D7" s="66"/>
      <c r="E7" s="66"/>
      <c r="F7" s="66"/>
      <c r="G7" s="66"/>
      <c r="H7" s="66"/>
      <c r="I7" s="66"/>
      <c r="J7" s="66"/>
      <c r="K7" s="66"/>
      <c r="L7" s="2462"/>
      <c r="M7" s="2462"/>
      <c r="N7" s="2462"/>
      <c r="O7" s="2462"/>
      <c r="P7" s="2462"/>
      <c r="Q7" s="66"/>
    </row>
    <row r="8" spans="1:30" s="64" customFormat="1" ht="2.25" customHeight="1">
      <c r="A8" s="67"/>
      <c r="B8" s="77"/>
      <c r="C8" s="68"/>
      <c r="D8" s="68"/>
      <c r="E8" s="68"/>
      <c r="F8" s="68"/>
      <c r="G8" s="68"/>
      <c r="H8" s="68"/>
      <c r="I8" s="68"/>
      <c r="J8" s="68"/>
      <c r="K8" s="68"/>
      <c r="L8" s="2463"/>
      <c r="M8" s="2463"/>
      <c r="N8" s="2463"/>
      <c r="O8" s="2463"/>
      <c r="P8" s="2463"/>
      <c r="Q8" s="68"/>
    </row>
    <row r="9" spans="1:30" s="64" customFormat="1" ht="25.25" customHeight="1" thickBot="1">
      <c r="A9" s="70"/>
      <c r="B9" s="71"/>
      <c r="C9" s="71"/>
      <c r="D9" s="71"/>
      <c r="E9" s="372"/>
      <c r="F9" s="372"/>
      <c r="G9" s="372"/>
      <c r="H9" s="372"/>
      <c r="I9" s="372"/>
      <c r="J9" s="372"/>
      <c r="K9" s="372"/>
      <c r="L9" s="2464"/>
      <c r="M9" s="2464"/>
      <c r="N9" s="2464"/>
      <c r="O9" s="2464"/>
      <c r="P9" s="2464"/>
      <c r="Q9" s="372"/>
    </row>
    <row r="10" spans="1:30" ht="30" customHeight="1">
      <c r="A10" s="3037" t="s">
        <v>79</v>
      </c>
      <c r="B10" s="3037"/>
      <c r="C10" s="3037"/>
      <c r="D10" s="3038"/>
      <c r="E10" s="2465">
        <v>45658</v>
      </c>
      <c r="F10" s="2465">
        <v>45689</v>
      </c>
      <c r="G10" s="2465">
        <v>45717</v>
      </c>
      <c r="H10" s="2465">
        <v>45748</v>
      </c>
      <c r="I10" s="2465">
        <v>45778</v>
      </c>
      <c r="J10" s="2465">
        <v>45809</v>
      </c>
      <c r="K10" s="2465">
        <v>45839</v>
      </c>
      <c r="L10" s="2465">
        <v>45870</v>
      </c>
      <c r="M10" s="2465">
        <v>45901</v>
      </c>
      <c r="N10" s="2465">
        <v>45931</v>
      </c>
      <c r="O10" s="2465">
        <v>45962</v>
      </c>
      <c r="P10" s="2465">
        <v>45992</v>
      </c>
      <c r="Q10" s="2466" t="s">
        <v>884</v>
      </c>
      <c r="R10" s="3039" t="s">
        <v>885</v>
      </c>
      <c r="S10" s="3041" t="s">
        <v>886</v>
      </c>
    </row>
    <row r="11" spans="1:30" ht="13.75" customHeight="1" thickBot="1">
      <c r="A11" s="388"/>
      <c r="B11" s="388"/>
      <c r="C11" s="936"/>
      <c r="D11" s="936"/>
      <c r="E11" s="936"/>
      <c r="F11" s="936"/>
      <c r="G11" s="936"/>
      <c r="H11" s="936"/>
      <c r="I11" s="936"/>
      <c r="J11" s="936"/>
      <c r="K11" s="936"/>
      <c r="L11" s="2456"/>
      <c r="M11" s="2456"/>
      <c r="N11" s="2456"/>
      <c r="O11" s="2456"/>
      <c r="P11" s="2456"/>
      <c r="Q11" s="528"/>
      <c r="R11" s="3040" t="s">
        <v>887</v>
      </c>
      <c r="S11" s="3042"/>
    </row>
    <row r="12" spans="1:30" ht="12.75" customHeight="1">
      <c r="A12" s="2467"/>
      <c r="B12" s="2468"/>
      <c r="C12" s="2469"/>
      <c r="D12" s="2470"/>
      <c r="E12" s="2471"/>
      <c r="F12" s="2471"/>
      <c r="G12" s="2471"/>
      <c r="H12" s="2471"/>
      <c r="I12" s="2471"/>
      <c r="J12" s="2472"/>
      <c r="K12" s="2472"/>
      <c r="L12" s="2473"/>
      <c r="M12" s="2473"/>
      <c r="N12" s="2473"/>
      <c r="O12" s="2473"/>
      <c r="P12" s="2473"/>
      <c r="Q12" s="2474"/>
    </row>
    <row r="13" spans="1:30" ht="14">
      <c r="A13" s="2476" t="s">
        <v>888</v>
      </c>
      <c r="B13" s="2477"/>
      <c r="C13" s="2478"/>
      <c r="D13" s="2479"/>
      <c r="E13" s="2480"/>
      <c r="F13" s="2480"/>
      <c r="G13" s="2480"/>
      <c r="H13" s="2480"/>
      <c r="I13" s="2480"/>
      <c r="J13" s="2481"/>
      <c r="K13" s="2481"/>
      <c r="L13" s="2482"/>
      <c r="M13" s="2482" t="s">
        <v>220</v>
      </c>
      <c r="N13" s="2482"/>
      <c r="O13" s="2482"/>
      <c r="P13" s="2482"/>
      <c r="Q13" s="2480"/>
    </row>
    <row r="14" spans="1:30">
      <c r="A14" s="2483"/>
      <c r="B14" s="2477"/>
      <c r="C14" s="2478"/>
      <c r="D14" s="2479"/>
      <c r="E14" s="2480"/>
      <c r="F14" s="2480"/>
      <c r="G14" s="2480"/>
      <c r="H14" s="2480"/>
      <c r="I14" s="2480"/>
      <c r="J14" s="2481"/>
      <c r="K14" s="2481"/>
      <c r="L14" s="2482"/>
      <c r="M14" s="2482"/>
      <c r="N14" s="2482"/>
      <c r="O14" s="2482"/>
      <c r="P14" s="2484"/>
      <c r="Q14" s="2480"/>
    </row>
    <row r="15" spans="1:30">
      <c r="A15" s="2483" t="s">
        <v>889</v>
      </c>
      <c r="B15" s="2477" t="s">
        <v>890</v>
      </c>
      <c r="C15" s="2485" t="s">
        <v>891</v>
      </c>
      <c r="D15" s="2486" t="s">
        <v>892</v>
      </c>
      <c r="E15" s="2487">
        <v>4.0367167939308306</v>
      </c>
      <c r="F15" s="2487">
        <v>4.061348160563699</v>
      </c>
      <c r="G15" s="2487">
        <v>6.7849273918727935</v>
      </c>
      <c r="H15" s="2487">
        <v>7.2474374958974641</v>
      </c>
      <c r="I15" s="2487">
        <v>5.9580818792256869</v>
      </c>
      <c r="J15" s="2487">
        <v>5.721632653091258</v>
      </c>
      <c r="K15" s="2487">
        <v>5.467052107134891</v>
      </c>
      <c r="L15" s="2487">
        <v>6.0582958103096258</v>
      </c>
      <c r="M15" s="2487">
        <v>5.2939270873541426</v>
      </c>
      <c r="N15" s="2487">
        <v>4.4001112191817491</v>
      </c>
      <c r="O15" s="2487">
        <v>4.390336177437403</v>
      </c>
      <c r="P15" s="2487">
        <v>5.1736680110740272</v>
      </c>
      <c r="Q15" s="2488">
        <v>5.3827945655894638</v>
      </c>
      <c r="R15" s="2489">
        <v>1</v>
      </c>
      <c r="S15" s="2490">
        <v>0.8</v>
      </c>
      <c r="T15" s="173" t="s">
        <v>893</v>
      </c>
    </row>
    <row r="16" spans="1:30">
      <c r="A16" s="2483" t="s">
        <v>894</v>
      </c>
      <c r="B16" s="2477" t="s">
        <v>895</v>
      </c>
      <c r="C16" s="2485" t="s">
        <v>891</v>
      </c>
      <c r="D16" s="2486" t="s">
        <v>892</v>
      </c>
      <c r="E16" s="2487">
        <v>3.8123092554226936</v>
      </c>
      <c r="F16" s="2487">
        <v>3.8252401244069665</v>
      </c>
      <c r="G16" s="2487">
        <v>6.3196046135087993</v>
      </c>
      <c r="H16" s="2487">
        <v>6.7660122762090191</v>
      </c>
      <c r="I16" s="2487">
        <v>5.6505103727623656</v>
      </c>
      <c r="J16" s="2487">
        <v>5.3239407999071027</v>
      </c>
      <c r="K16" s="2487">
        <v>5.0945918883356489</v>
      </c>
      <c r="L16" s="2487">
        <v>5.6700314006342571</v>
      </c>
      <c r="M16" s="2487">
        <v>4.9748921517911571</v>
      </c>
      <c r="N16" s="2487">
        <v>4.1185436212882882</v>
      </c>
      <c r="O16" s="2487">
        <v>4.1836464183241562</v>
      </c>
      <c r="P16" s="2487">
        <v>4.7986559186040019</v>
      </c>
      <c r="Q16" s="2488">
        <v>5.0448315700995385</v>
      </c>
      <c r="R16" s="2489">
        <v>1</v>
      </c>
      <c r="S16" s="2490">
        <v>0.8</v>
      </c>
      <c r="T16" s="173" t="s">
        <v>896</v>
      </c>
      <c r="AC16" s="173">
        <v>0.9</v>
      </c>
      <c r="AD16" s="173">
        <v>0.8</v>
      </c>
    </row>
    <row r="17" spans="1:20" ht="12.75" hidden="1" customHeight="1">
      <c r="A17" s="2483" t="s">
        <v>897</v>
      </c>
      <c r="B17" s="2477"/>
      <c r="C17" s="2485"/>
      <c r="D17" s="2486"/>
      <c r="E17" s="2491"/>
      <c r="F17" s="2491"/>
      <c r="G17" s="2491"/>
      <c r="H17" s="2491"/>
      <c r="I17" s="2491"/>
      <c r="J17" s="2491"/>
      <c r="K17" s="2491"/>
      <c r="L17" s="2491"/>
      <c r="M17" s="2491"/>
      <c r="N17" s="2491"/>
      <c r="O17" s="2491"/>
      <c r="P17" s="2491"/>
      <c r="Q17" s="2480"/>
      <c r="S17" s="2492"/>
    </row>
    <row r="18" spans="1:20">
      <c r="A18" s="2483"/>
      <c r="B18" s="2477"/>
      <c r="C18" s="2485"/>
      <c r="D18" s="2486"/>
      <c r="E18" s="2491"/>
      <c r="F18" s="2491"/>
      <c r="G18" s="2491"/>
      <c r="H18" s="2491"/>
      <c r="I18" s="2491"/>
      <c r="J18" s="2491"/>
      <c r="K18" s="2491"/>
      <c r="L18" s="2491"/>
      <c r="M18" s="2491"/>
      <c r="N18" s="2491"/>
      <c r="O18" s="2491"/>
      <c r="P18" s="2491"/>
      <c r="Q18" s="2480"/>
      <c r="S18" s="2492"/>
    </row>
    <row r="19" spans="1:20" ht="14">
      <c r="A19" s="2476" t="s">
        <v>898</v>
      </c>
      <c r="B19" s="2477"/>
      <c r="C19" s="2485"/>
      <c r="D19" s="2486"/>
      <c r="E19" s="2491"/>
      <c r="F19" s="2491"/>
      <c r="G19" s="2491"/>
      <c r="H19" s="2491"/>
      <c r="I19" s="2491"/>
      <c r="J19" s="2491"/>
      <c r="K19" s="2491"/>
      <c r="L19" s="2491"/>
      <c r="M19" s="2491"/>
      <c r="N19" s="2491"/>
      <c r="O19" s="2491"/>
      <c r="P19" s="2491"/>
      <c r="Q19" s="2480"/>
      <c r="S19" s="2492"/>
    </row>
    <row r="20" spans="1:20">
      <c r="A20" s="2493"/>
      <c r="B20" s="2477"/>
      <c r="C20" s="2485"/>
      <c r="D20" s="2486"/>
      <c r="E20" s="2491"/>
      <c r="F20" s="2491"/>
      <c r="G20" s="2491"/>
      <c r="H20" s="2491"/>
      <c r="I20" s="2491"/>
      <c r="J20" s="2491"/>
      <c r="K20" s="2491"/>
      <c r="L20" s="2491"/>
      <c r="M20" s="2491"/>
      <c r="N20" s="2491"/>
      <c r="O20" s="2491"/>
      <c r="P20" s="2491"/>
      <c r="Q20" s="2480"/>
      <c r="S20" s="2492"/>
    </row>
    <row r="21" spans="1:20">
      <c r="A21" s="2483" t="s">
        <v>899</v>
      </c>
      <c r="B21" s="2477" t="s">
        <v>900</v>
      </c>
      <c r="C21" s="2485" t="s">
        <v>891</v>
      </c>
      <c r="D21" s="2486" t="s">
        <v>901</v>
      </c>
      <c r="E21" s="2494">
        <v>0.31637962453635415</v>
      </c>
      <c r="F21" s="2494">
        <v>0.31497029627830148</v>
      </c>
      <c r="G21" s="2494">
        <v>0.1773584289220122</v>
      </c>
      <c r="H21" s="2494">
        <v>0.16630661530578913</v>
      </c>
      <c r="I21" s="2494">
        <v>0.20318747706613061</v>
      </c>
      <c r="J21" s="2494">
        <v>0.22126926794351495</v>
      </c>
      <c r="K21" s="2494">
        <v>0.23220751080491514</v>
      </c>
      <c r="L21" s="2494">
        <v>0.20901919858147122</v>
      </c>
      <c r="M21" s="2494">
        <v>0.24045573896017458</v>
      </c>
      <c r="N21" s="2494">
        <v>0.29575747314221912</v>
      </c>
      <c r="O21" s="2494">
        <v>0.29714279577700647</v>
      </c>
      <c r="P21" s="2494">
        <v>0.24747637970568095</v>
      </c>
      <c r="Q21" s="2495">
        <v>0.24346090058529754</v>
      </c>
      <c r="R21" s="2489">
        <v>1</v>
      </c>
      <c r="S21" s="2490">
        <v>1.1000000000000001</v>
      </c>
      <c r="T21" s="173" t="s">
        <v>902</v>
      </c>
    </row>
    <row r="22" spans="1:20">
      <c r="A22" s="2483" t="s">
        <v>903</v>
      </c>
      <c r="B22" s="2477" t="s">
        <v>904</v>
      </c>
      <c r="C22" s="2485" t="s">
        <v>768</v>
      </c>
      <c r="D22" s="2486" t="s">
        <v>901</v>
      </c>
      <c r="E22" s="2496">
        <v>0.24034071831504317</v>
      </c>
      <c r="F22" s="2496">
        <v>0.23952654837128035</v>
      </c>
      <c r="G22" s="2496">
        <v>0.15064098117036576</v>
      </c>
      <c r="H22" s="2496">
        <v>0.14259253366421643</v>
      </c>
      <c r="I22" s="2496">
        <v>0.16887432834788627</v>
      </c>
      <c r="J22" s="2496">
        <v>0.18117975597315114</v>
      </c>
      <c r="K22" s="2496">
        <v>0.18844838127405197</v>
      </c>
      <c r="L22" s="2496">
        <v>0.17288327499407047</v>
      </c>
      <c r="M22" s="2496">
        <v>0.19384467450788631</v>
      </c>
      <c r="N22" s="2496">
        <v>0.22825064047286997</v>
      </c>
      <c r="O22" s="2496">
        <v>0.22907485339654829</v>
      </c>
      <c r="P22" s="2496">
        <v>0.19838161566158749</v>
      </c>
      <c r="Q22" s="2497">
        <v>0.19450319217907977</v>
      </c>
      <c r="R22" s="2498">
        <v>0.5</v>
      </c>
      <c r="S22" s="2499">
        <v>1</v>
      </c>
      <c r="T22" s="173" t="s">
        <v>905</v>
      </c>
    </row>
    <row r="23" spans="1:20">
      <c r="A23" s="2483"/>
      <c r="B23" s="2477"/>
      <c r="C23" s="2485"/>
      <c r="D23" s="2486"/>
      <c r="E23" s="2491"/>
      <c r="F23" s="2491"/>
      <c r="G23" s="2491"/>
      <c r="H23" s="2491"/>
      <c r="I23" s="2491"/>
      <c r="J23" s="2491"/>
      <c r="K23" s="2491"/>
      <c r="L23" s="2491"/>
      <c r="M23" s="2491"/>
      <c r="N23" s="2491"/>
      <c r="O23" s="2491"/>
      <c r="P23" s="2491"/>
      <c r="Q23" s="2480"/>
      <c r="S23" s="1524"/>
    </row>
    <row r="24" spans="1:20">
      <c r="A24" s="2483" t="s">
        <v>906</v>
      </c>
      <c r="B24" s="2477" t="s">
        <v>907</v>
      </c>
      <c r="C24" s="2485" t="s">
        <v>199</v>
      </c>
      <c r="D24" s="2486" t="s">
        <v>892</v>
      </c>
      <c r="E24" s="2500">
        <v>1349608104.5499997</v>
      </c>
      <c r="F24" s="2500">
        <v>1342032948.9300001</v>
      </c>
      <c r="G24" s="2500">
        <v>1351027329.79</v>
      </c>
      <c r="H24" s="2500">
        <v>1382764088.0900004</v>
      </c>
      <c r="I24" s="2500">
        <v>1412323638.0099998</v>
      </c>
      <c r="J24" s="2500">
        <v>1397484942.5699997</v>
      </c>
      <c r="K24" s="2500">
        <v>1419924202.8999999</v>
      </c>
      <c r="L24" s="2500">
        <v>1418312599.2000003</v>
      </c>
      <c r="M24" s="2500">
        <v>1435535076.1599996</v>
      </c>
      <c r="N24" s="2500">
        <v>1448793463.6699998</v>
      </c>
      <c r="O24" s="2500">
        <v>1450074393.9199996</v>
      </c>
      <c r="P24" s="2500">
        <v>1463221567.1499999</v>
      </c>
      <c r="Q24" s="2500">
        <v>1405925196.2449999</v>
      </c>
      <c r="S24" s="1524"/>
      <c r="T24" s="173" t="s">
        <v>908</v>
      </c>
    </row>
    <row r="25" spans="1:20">
      <c r="A25" s="2483" t="s">
        <v>909</v>
      </c>
      <c r="B25" s="2477" t="s">
        <v>910</v>
      </c>
      <c r="C25" s="2485" t="s">
        <v>891</v>
      </c>
      <c r="D25" s="2486" t="s">
        <v>892</v>
      </c>
      <c r="E25" s="2494">
        <v>3.0367167939308306</v>
      </c>
      <c r="F25" s="2494">
        <v>3.061348160563699</v>
      </c>
      <c r="G25" s="2494">
        <v>5.7849273918727935</v>
      </c>
      <c r="H25" s="2494">
        <v>6.2474374958974641</v>
      </c>
      <c r="I25" s="2494">
        <v>4.958081879225686</v>
      </c>
      <c r="J25" s="2494">
        <v>4.721632653091258</v>
      </c>
      <c r="K25" s="2494">
        <v>4.467052107134891</v>
      </c>
      <c r="L25" s="2494">
        <v>5.0582958103096258</v>
      </c>
      <c r="M25" s="2494">
        <v>4.2939270873541426</v>
      </c>
      <c r="N25" s="2494">
        <v>3.4001112191817491</v>
      </c>
      <c r="O25" s="2494">
        <v>3.390336177437403</v>
      </c>
      <c r="P25" s="2494">
        <v>4.1736680110740272</v>
      </c>
      <c r="Q25" s="2495">
        <v>4.3827945655894647</v>
      </c>
      <c r="R25" s="2489">
        <v>1</v>
      </c>
      <c r="S25" s="2490">
        <v>0.8</v>
      </c>
      <c r="T25" s="689" t="s">
        <v>911</v>
      </c>
    </row>
    <row r="26" spans="1:20">
      <c r="A26" s="2483"/>
      <c r="B26" s="2477"/>
      <c r="C26" s="2485"/>
      <c r="D26" s="2486"/>
      <c r="E26" s="2491"/>
      <c r="F26" s="2491"/>
      <c r="G26" s="2491"/>
      <c r="H26" s="2491"/>
      <c r="I26" s="2491"/>
      <c r="J26" s="2491"/>
      <c r="K26" s="2491"/>
      <c r="L26" s="2491"/>
      <c r="M26" s="2491"/>
      <c r="N26" s="2491"/>
      <c r="O26" s="2491"/>
      <c r="P26" s="2491"/>
      <c r="Q26" s="2480"/>
      <c r="S26" s="1524"/>
    </row>
    <row r="27" spans="1:20">
      <c r="A27" s="2483" t="s">
        <v>912</v>
      </c>
      <c r="B27" s="2477" t="s">
        <v>913</v>
      </c>
      <c r="C27" s="2485" t="s">
        <v>199</v>
      </c>
      <c r="D27" s="2486" t="s">
        <v>892</v>
      </c>
      <c r="E27" s="2500">
        <v>350660265.21999991</v>
      </c>
      <c r="F27" s="2500">
        <v>469799860.08999991</v>
      </c>
      <c r="G27" s="2500">
        <v>437131834.06999987</v>
      </c>
      <c r="H27" s="2500">
        <v>434987322.17000031</v>
      </c>
      <c r="I27" s="2500">
        <v>465780476.67999971</v>
      </c>
      <c r="J27" s="2500">
        <v>426254268.83999979</v>
      </c>
      <c r="K27" s="2500">
        <v>972592929.3499999</v>
      </c>
      <c r="L27" s="2500">
        <v>477495124.52000016</v>
      </c>
      <c r="M27" s="2500">
        <v>470879786.22999966</v>
      </c>
      <c r="N27" s="2500">
        <v>480468975.13999987</v>
      </c>
      <c r="O27" s="2500">
        <v>452374612.72999954</v>
      </c>
      <c r="P27" s="2500">
        <v>600180427.66999984</v>
      </c>
      <c r="Q27" s="2500">
        <v>503217156.89249992</v>
      </c>
      <c r="S27" s="1524"/>
      <c r="T27" s="173" t="s">
        <v>914</v>
      </c>
    </row>
    <row r="28" spans="1:20">
      <c r="A28" s="2493"/>
      <c r="B28" s="2477"/>
      <c r="C28" s="2485"/>
      <c r="D28" s="2486"/>
      <c r="E28" s="2491"/>
      <c r="F28" s="2491"/>
      <c r="G28" s="2491"/>
      <c r="H28" s="2491"/>
      <c r="I28" s="2491"/>
      <c r="J28" s="2491"/>
      <c r="K28" s="2491"/>
      <c r="L28" s="2491"/>
      <c r="M28" s="2491"/>
      <c r="N28" s="2491"/>
      <c r="O28" s="2491"/>
      <c r="P28" s="2491"/>
      <c r="Q28" s="2694"/>
      <c r="S28" s="1524"/>
    </row>
    <row r="29" spans="1:20" ht="14">
      <c r="A29" s="2476" t="s">
        <v>915</v>
      </c>
      <c r="B29" s="2477"/>
      <c r="C29" s="2485"/>
      <c r="D29" s="2486"/>
      <c r="E29" s="2491"/>
      <c r="F29" s="2491"/>
      <c r="G29" s="2491"/>
      <c r="H29" s="2491"/>
      <c r="I29" s="2491"/>
      <c r="J29" s="2491"/>
      <c r="K29" s="2491"/>
      <c r="L29" s="2491"/>
      <c r="M29" s="2491"/>
      <c r="N29" s="2491"/>
      <c r="O29" s="2491"/>
      <c r="P29" s="2491"/>
      <c r="Q29" s="2694"/>
      <c r="S29" s="1524"/>
    </row>
    <row r="30" spans="1:20">
      <c r="A30" s="2493"/>
      <c r="B30" s="2477"/>
      <c r="C30" s="2485"/>
      <c r="D30" s="2479"/>
      <c r="E30" s="2491"/>
      <c r="F30" s="2491"/>
      <c r="G30" s="2491"/>
      <c r="H30" s="2491"/>
      <c r="I30" s="2491"/>
      <c r="J30" s="2491"/>
      <c r="K30" s="2491"/>
      <c r="L30" s="2491"/>
      <c r="M30" s="2491"/>
      <c r="N30" s="2491"/>
      <c r="O30" s="2491"/>
      <c r="P30" s="2491"/>
      <c r="Q30" s="2501"/>
      <c r="R30" s="2489"/>
      <c r="S30" s="1524"/>
    </row>
    <row r="31" spans="1:20">
      <c r="A31" s="2483" t="s">
        <v>916</v>
      </c>
      <c r="B31" s="2477" t="s">
        <v>917</v>
      </c>
      <c r="C31" s="2485" t="s">
        <v>918</v>
      </c>
      <c r="D31" s="2486" t="s">
        <v>901</v>
      </c>
      <c r="E31" s="2502">
        <v>39.78795461667373</v>
      </c>
      <c r="F31" s="2503">
        <v>55.501128838849219</v>
      </c>
      <c r="G31" s="2502">
        <v>50.69280742271426</v>
      </c>
      <c r="H31" s="2502">
        <v>46.579536543714603</v>
      </c>
      <c r="I31" s="2502">
        <v>56.344693747904415</v>
      </c>
      <c r="J31" s="2502">
        <v>48.651347313311739</v>
      </c>
      <c r="K31" s="2502">
        <v>46.590012247363582</v>
      </c>
      <c r="L31" s="2502">
        <v>51.685064542863316</v>
      </c>
      <c r="M31" s="2502">
        <v>55.348016381398104</v>
      </c>
      <c r="N31" s="2502">
        <v>64.512408647415654</v>
      </c>
      <c r="O31" s="2502">
        <v>62.68478464301171</v>
      </c>
      <c r="P31" s="2502">
        <v>64.327993948021785</v>
      </c>
      <c r="Q31" s="2501">
        <v>53.558812407770169</v>
      </c>
      <c r="R31" s="2504">
        <v>40</v>
      </c>
      <c r="S31" s="2505">
        <v>50</v>
      </c>
      <c r="T31" s="173" t="s">
        <v>919</v>
      </c>
    </row>
    <row r="32" spans="1:20">
      <c r="A32" s="2483" t="s">
        <v>920</v>
      </c>
      <c r="B32" s="2477" t="s">
        <v>921</v>
      </c>
      <c r="C32" s="2485" t="s">
        <v>918</v>
      </c>
      <c r="D32" s="2486" t="s">
        <v>901</v>
      </c>
      <c r="E32" s="2502">
        <v>30.388217608474708</v>
      </c>
      <c r="F32" s="2502">
        <v>32.5750896005855</v>
      </c>
      <c r="G32" s="2502">
        <v>37.014900198416598</v>
      </c>
      <c r="H32" s="2502">
        <v>35.269716947368543</v>
      </c>
      <c r="I32" s="2502">
        <v>27.903896256753207</v>
      </c>
      <c r="J32" s="2502">
        <v>39.257700199513174</v>
      </c>
      <c r="K32" s="2502">
        <v>39.832547650117107</v>
      </c>
      <c r="L32" s="2502">
        <v>36.911737664460603</v>
      </c>
      <c r="M32" s="2502">
        <v>35.519383372744471</v>
      </c>
      <c r="N32" s="2502">
        <v>39.411991790728678</v>
      </c>
      <c r="O32" s="2502">
        <v>28.150940718600157</v>
      </c>
      <c r="P32" s="2502">
        <v>42.27075684250471</v>
      </c>
      <c r="Q32" s="2501">
        <v>35.375573237522282</v>
      </c>
      <c r="R32" s="2504">
        <v>20</v>
      </c>
      <c r="S32" s="2505">
        <v>30</v>
      </c>
      <c r="T32" s="173" t="s">
        <v>922</v>
      </c>
    </row>
    <row r="33" spans="1:20">
      <c r="A33" s="2483" t="s">
        <v>923</v>
      </c>
      <c r="B33" s="2477"/>
      <c r="C33" s="2485"/>
      <c r="D33" s="2486"/>
      <c r="E33" s="2502"/>
      <c r="F33" s="2502"/>
      <c r="G33" s="2502"/>
      <c r="H33" s="2502"/>
      <c r="I33" s="2502"/>
      <c r="J33" s="2502"/>
      <c r="K33" s="2502"/>
      <c r="L33" s="2502"/>
      <c r="M33" s="2502"/>
      <c r="N33" s="2502"/>
      <c r="O33" s="2502"/>
      <c r="P33" s="2502"/>
      <c r="Q33" s="2501"/>
      <c r="S33" s="1524"/>
    </row>
    <row r="34" spans="1:20">
      <c r="A34" s="2483" t="s">
        <v>861</v>
      </c>
      <c r="B34" s="2477" t="s">
        <v>924</v>
      </c>
      <c r="C34" s="2485" t="s">
        <v>918</v>
      </c>
      <c r="D34" s="2486" t="s">
        <v>892</v>
      </c>
      <c r="E34" s="2502">
        <v>47.065088132983782</v>
      </c>
      <c r="F34" s="2502">
        <v>42.329002899149557</v>
      </c>
      <c r="G34" s="2502">
        <v>43.895702882899492</v>
      </c>
      <c r="H34" s="2502">
        <v>37.270599096934163</v>
      </c>
      <c r="I34" s="2502">
        <v>41.138105550862385</v>
      </c>
      <c r="J34" s="2502">
        <v>48.319608125667756</v>
      </c>
      <c r="K34" s="2502">
        <v>49.329382834786649</v>
      </c>
      <c r="L34" s="2502">
        <v>38.865301073967899</v>
      </c>
      <c r="M34" s="2502">
        <v>46.561757646061302</v>
      </c>
      <c r="N34" s="2502">
        <v>51.845712570033122</v>
      </c>
      <c r="O34" s="2502">
        <v>58.546674827994011</v>
      </c>
      <c r="P34" s="2502">
        <v>58.134011404857922</v>
      </c>
      <c r="Q34" s="2501">
        <v>46.941745587183171</v>
      </c>
      <c r="R34" s="2504">
        <v>60</v>
      </c>
      <c r="S34" s="2505">
        <v>59</v>
      </c>
      <c r="T34" s="173" t="s">
        <v>925</v>
      </c>
    </row>
    <row r="35" spans="1:20">
      <c r="A35" s="2483" t="s">
        <v>926</v>
      </c>
      <c r="B35" s="2477" t="s">
        <v>927</v>
      </c>
      <c r="C35" s="2485" t="s">
        <v>918</v>
      </c>
      <c r="D35" s="2486" t="s">
        <v>901</v>
      </c>
      <c r="E35" s="2502">
        <v>23.111084092164653</v>
      </c>
      <c r="F35" s="2502">
        <v>45.747215540285154</v>
      </c>
      <c r="G35" s="2502">
        <v>43.812004738231359</v>
      </c>
      <c r="H35" s="2502">
        <v>44.578654394148984</v>
      </c>
      <c r="I35" s="2502">
        <v>43.11048445379523</v>
      </c>
      <c r="J35" s="2502">
        <v>39.589439387157157</v>
      </c>
      <c r="K35" s="2502">
        <v>37.093177062694032</v>
      </c>
      <c r="L35" s="2502">
        <v>49.731501133356019</v>
      </c>
      <c r="M35" s="2502">
        <v>44.30564210808128</v>
      </c>
      <c r="N35" s="2502">
        <v>52.07868786811121</v>
      </c>
      <c r="O35" s="2502">
        <v>32.289050533617853</v>
      </c>
      <c r="P35" s="2502">
        <v>48.464739385668572</v>
      </c>
      <c r="Q35" s="2501">
        <v>41.992640058109295</v>
      </c>
      <c r="R35" s="2504">
        <v>0</v>
      </c>
      <c r="S35" s="2505">
        <v>21</v>
      </c>
      <c r="T35" s="173" t="s">
        <v>928</v>
      </c>
    </row>
    <row r="36" spans="1:20">
      <c r="A36" s="2493"/>
      <c r="B36" s="2477"/>
      <c r="C36" s="2485"/>
      <c r="D36" s="2486"/>
      <c r="E36" s="2491"/>
      <c r="F36" s="2491"/>
      <c r="G36" s="2491"/>
      <c r="H36" s="2491"/>
      <c r="I36" s="2491"/>
      <c r="J36" s="2491"/>
      <c r="K36" s="2491"/>
      <c r="L36" s="2491"/>
      <c r="M36" s="2491"/>
      <c r="N36" s="2491"/>
      <c r="O36" s="2491"/>
      <c r="P36" s="2491"/>
      <c r="Q36" s="2480"/>
      <c r="S36" s="1524"/>
    </row>
    <row r="37" spans="1:20" ht="14">
      <c r="A37" s="2476" t="s">
        <v>929</v>
      </c>
      <c r="B37" s="2477"/>
      <c r="C37" s="2485"/>
      <c r="D37" s="2486"/>
      <c r="E37" s="2491"/>
      <c r="F37" s="2491"/>
      <c r="G37" s="2491"/>
      <c r="H37" s="2491"/>
      <c r="I37" s="2491"/>
      <c r="J37" s="2491"/>
      <c r="K37" s="2491"/>
      <c r="L37" s="2491"/>
      <c r="M37" s="2491"/>
      <c r="N37" s="2491"/>
      <c r="O37" s="2491"/>
      <c r="P37" s="2491"/>
      <c r="Q37" s="2480"/>
      <c r="S37" s="1524"/>
    </row>
    <row r="38" spans="1:20">
      <c r="A38" s="2506"/>
      <c r="B38" s="2477"/>
      <c r="C38" s="2485"/>
      <c r="D38" s="2486"/>
      <c r="E38" s="2491"/>
      <c r="F38" s="2491"/>
      <c r="G38" s="2491"/>
      <c r="H38" s="2491"/>
      <c r="I38" s="2491"/>
      <c r="J38" s="2507"/>
      <c r="K38" s="2507"/>
      <c r="L38" s="2507"/>
      <c r="M38" s="2507"/>
      <c r="N38" s="2507"/>
      <c r="O38" s="2507"/>
      <c r="P38" s="2507"/>
      <c r="Q38" s="2480"/>
      <c r="S38" s="1524"/>
    </row>
    <row r="39" spans="1:20">
      <c r="A39" s="2483" t="s">
        <v>930</v>
      </c>
      <c r="B39" s="2477" t="s">
        <v>931</v>
      </c>
      <c r="C39" s="2485" t="s">
        <v>768</v>
      </c>
      <c r="D39" s="2486" t="s">
        <v>892</v>
      </c>
      <c r="E39" s="2508">
        <v>0.23564570608538399</v>
      </c>
      <c r="F39" s="2508">
        <v>0.21554425021622378</v>
      </c>
      <c r="G39" s="2508">
        <v>0.1560543309482576</v>
      </c>
      <c r="H39" s="2508">
        <v>0.21907624712154583</v>
      </c>
      <c r="I39" s="2508">
        <v>0.20910820036610611</v>
      </c>
      <c r="J39" s="2508">
        <v>0.17193090263475672</v>
      </c>
      <c r="K39" s="2508">
        <v>0.21730442426983726</v>
      </c>
      <c r="L39" s="2508">
        <v>0.18484858571975643</v>
      </c>
      <c r="M39" s="2508">
        <v>0.16495368258911097</v>
      </c>
      <c r="N39" s="2508">
        <v>0.19860763616137839</v>
      </c>
      <c r="O39" s="2508">
        <v>0.11141096739943639</v>
      </c>
      <c r="P39" s="2508">
        <v>0.11313231911413436</v>
      </c>
      <c r="Q39" s="2509">
        <v>0.18313477105216069</v>
      </c>
      <c r="R39" s="2498">
        <v>0.15</v>
      </c>
      <c r="S39" s="2499">
        <v>0.09</v>
      </c>
      <c r="T39" s="173" t="s">
        <v>932</v>
      </c>
    </row>
    <row r="40" spans="1:20">
      <c r="A40" s="2483" t="s">
        <v>933</v>
      </c>
      <c r="B40" s="2477" t="s">
        <v>934</v>
      </c>
      <c r="C40" s="2485" t="s">
        <v>768</v>
      </c>
      <c r="D40" s="2486" t="s">
        <v>892</v>
      </c>
      <c r="E40" s="2510">
        <v>2.1933558127961557E-2</v>
      </c>
      <c r="F40" s="2510">
        <v>1.7843774946378697E-2</v>
      </c>
      <c r="G40" s="2510">
        <v>1.2301471472791625E-2</v>
      </c>
      <c r="H40" s="2510">
        <v>1.7385835092788238E-2</v>
      </c>
      <c r="I40" s="2510">
        <v>1.7050577573218258E-2</v>
      </c>
      <c r="J40" s="2510">
        <v>8.5216195750366652E-3</v>
      </c>
      <c r="K40" s="2510">
        <v>1.7182161342895942E-2</v>
      </c>
      <c r="L40" s="2510">
        <v>1.3078661446004764E-2</v>
      </c>
      <c r="M40" s="2510">
        <v>1.2888606168476022E-2</v>
      </c>
      <c r="N40" s="2510">
        <v>1.2258961560855432E-2</v>
      </c>
      <c r="O40" s="2510">
        <v>1.4042363470834245E-2</v>
      </c>
      <c r="P40" s="2510">
        <v>5.3074569619097813E-3</v>
      </c>
      <c r="Q40" s="2511">
        <v>1.4149587311595935E-2</v>
      </c>
      <c r="R40" s="2512">
        <v>0.05</v>
      </c>
      <c r="S40" s="2499">
        <v>0.04</v>
      </c>
      <c r="T40" s="173" t="s">
        <v>935</v>
      </c>
    </row>
    <row r="41" spans="1:20">
      <c r="A41" s="2483"/>
      <c r="B41" s="2477"/>
      <c r="C41" s="2485"/>
      <c r="D41" s="2486"/>
      <c r="E41" s="2491"/>
      <c r="F41" s="2491"/>
      <c r="G41" s="2491"/>
      <c r="H41" s="2491"/>
      <c r="I41" s="2491"/>
      <c r="J41" s="2491"/>
      <c r="K41" s="2491"/>
      <c r="L41" s="2491"/>
      <c r="M41" s="2491"/>
      <c r="N41" s="2491"/>
      <c r="O41" s="2491"/>
      <c r="P41" s="2491"/>
      <c r="Q41" s="2513"/>
      <c r="S41" s="2492"/>
    </row>
    <row r="42" spans="1:20">
      <c r="A42" s="2483" t="s">
        <v>936</v>
      </c>
      <c r="B42" s="2477" t="s">
        <v>937</v>
      </c>
      <c r="C42" s="2485" t="s">
        <v>768</v>
      </c>
      <c r="D42" s="2486" t="s">
        <v>892</v>
      </c>
      <c r="E42" s="2514">
        <v>1.6662031012282523E-2</v>
      </c>
      <c r="F42" s="2514">
        <v>1.3569717123558677E-2</v>
      </c>
      <c r="G42" s="2514">
        <v>1.0448365740291033E-2</v>
      </c>
      <c r="H42" s="2514">
        <v>1.4906744817039309E-2</v>
      </c>
      <c r="I42" s="2514">
        <v>1.4171172737597494E-2</v>
      </c>
      <c r="J42" s="2514">
        <v>6.9776746199354941E-3</v>
      </c>
      <c r="K42" s="2514">
        <v>1.3944210851037612E-2</v>
      </c>
      <c r="L42" s="2514">
        <v>1.0817579622680774E-2</v>
      </c>
      <c r="M42" s="2514">
        <v>1.0390218500887454E-2</v>
      </c>
      <c r="N42" s="2514">
        <v>9.4608457330578859E-3</v>
      </c>
      <c r="O42" s="2514">
        <v>1.0825611117411848E-2</v>
      </c>
      <c r="P42" s="2514">
        <v>4.2545550747517787E-3</v>
      </c>
      <c r="Q42" s="2497">
        <v>1.1369060579210992E-2</v>
      </c>
      <c r="R42" s="2512">
        <v>0.05</v>
      </c>
      <c r="S42" s="2499">
        <v>0.04</v>
      </c>
      <c r="T42" s="173" t="s">
        <v>938</v>
      </c>
    </row>
    <row r="43" spans="1:20">
      <c r="A43" s="2483" t="s">
        <v>939</v>
      </c>
      <c r="B43" s="2477" t="s">
        <v>940</v>
      </c>
      <c r="C43" s="2485" t="s">
        <v>768</v>
      </c>
      <c r="D43" s="2486" t="s">
        <v>892</v>
      </c>
      <c r="E43" s="2496">
        <v>0.22016360637148827</v>
      </c>
      <c r="F43" s="2496">
        <v>0.19703565512655885</v>
      </c>
      <c r="G43" s="2496">
        <v>0.13474693186151659</v>
      </c>
      <c r="H43" s="2496">
        <v>0.20249753953439448</v>
      </c>
      <c r="I43" s="2496">
        <v>0.19405858009512625</v>
      </c>
      <c r="J43" s="2496">
        <v>0.14653545060643752</v>
      </c>
      <c r="K43" s="2496">
        <v>0.19861579282311176</v>
      </c>
      <c r="L43" s="2496">
        <v>0.16454327206113711</v>
      </c>
      <c r="M43" s="2496">
        <v>0.14719383444227283</v>
      </c>
      <c r="N43" s="2496">
        <v>0.18226773124620668</v>
      </c>
      <c r="O43" s="2496">
        <v>9.7056898048275636E-2</v>
      </c>
      <c r="P43" s="2496">
        <v>9.2603985116006857E-2</v>
      </c>
      <c r="Q43" s="2497">
        <v>0.16477660644437772</v>
      </c>
      <c r="R43" s="2498">
        <v>0.06</v>
      </c>
      <c r="S43" s="2499">
        <v>0.04</v>
      </c>
      <c r="T43" s="173" t="s">
        <v>941</v>
      </c>
    </row>
    <row r="44" spans="1:20" ht="14" thickBot="1">
      <c r="A44" s="2515"/>
      <c r="B44" s="2516"/>
      <c r="C44" s="2517"/>
      <c r="D44" s="2518"/>
      <c r="E44" s="2519"/>
      <c r="F44" s="2520"/>
      <c r="G44" s="2520"/>
      <c r="H44" s="2520"/>
      <c r="I44" s="2520"/>
      <c r="J44" s="2520"/>
      <c r="K44" s="2520"/>
      <c r="L44" s="2520"/>
      <c r="M44" s="2520"/>
      <c r="N44" s="2520"/>
      <c r="O44" s="2521"/>
      <c r="P44" s="2521"/>
      <c r="Q44" s="2522"/>
      <c r="S44" s="1524"/>
    </row>
    <row r="45" spans="1:20">
      <c r="A45" s="388"/>
      <c r="B45" s="388"/>
      <c r="C45" s="936"/>
      <c r="D45" s="936"/>
      <c r="E45" s="936"/>
      <c r="F45" s="936"/>
      <c r="G45" s="936"/>
      <c r="H45" s="936"/>
      <c r="I45" s="936"/>
      <c r="J45" s="936"/>
      <c r="K45" s="936"/>
      <c r="L45" s="2456"/>
      <c r="M45" s="2456"/>
      <c r="N45" s="2456"/>
      <c r="O45" s="2456"/>
      <c r="P45" s="2456"/>
      <c r="Q45" s="936"/>
    </row>
    <row r="46" spans="1:20">
      <c r="A46" s="388" t="s">
        <v>942</v>
      </c>
      <c r="B46" s="388"/>
      <c r="C46" s="388"/>
      <c r="D46" s="388"/>
      <c r="E46" s="936"/>
      <c r="F46" s="936"/>
      <c r="G46" s="936"/>
      <c r="H46" s="936"/>
      <c r="I46" s="936"/>
      <c r="J46" s="936"/>
      <c r="K46" s="936"/>
      <c r="L46" s="2456"/>
      <c r="M46" s="2456"/>
      <c r="N46" s="2456"/>
      <c r="O46" s="2456"/>
      <c r="P46" s="2456"/>
      <c r="Q46" s="936"/>
      <c r="R46" s="173"/>
    </row>
    <row r="47" spans="1:20">
      <c r="A47" s="388"/>
      <c r="B47" s="388"/>
      <c r="C47" s="936"/>
      <c r="D47" s="936"/>
      <c r="E47" s="936"/>
      <c r="F47" s="936"/>
      <c r="G47" s="936"/>
      <c r="H47" s="936"/>
      <c r="I47" s="936"/>
      <c r="J47" s="936"/>
      <c r="K47" s="936"/>
      <c r="L47" s="2456"/>
      <c r="M47" s="2456"/>
      <c r="N47" s="2456"/>
      <c r="O47" s="2456"/>
      <c r="P47" s="2456"/>
      <c r="Q47" s="936"/>
    </row>
    <row r="48" spans="1:20" s="689" customFormat="1" ht="12.75" customHeight="1">
      <c r="A48" s="2523"/>
      <c r="B48" s="2524" t="s">
        <v>943</v>
      </c>
      <c r="C48" s="2525"/>
      <c r="D48" s="2526"/>
      <c r="E48" s="2527">
        <v>31</v>
      </c>
      <c r="F48" s="2527">
        <v>28</v>
      </c>
      <c r="G48" s="2527">
        <v>31</v>
      </c>
      <c r="H48" s="2527">
        <v>30</v>
      </c>
      <c r="I48" s="2527">
        <v>31</v>
      </c>
      <c r="J48" s="2528">
        <v>30</v>
      </c>
      <c r="K48" s="2528">
        <v>31</v>
      </c>
      <c r="L48" s="2528">
        <v>31</v>
      </c>
      <c r="M48" s="2528">
        <v>30</v>
      </c>
      <c r="N48" s="2528">
        <v>31</v>
      </c>
      <c r="O48" s="2528">
        <v>30</v>
      </c>
      <c r="P48" s="2528">
        <v>31</v>
      </c>
      <c r="Q48" s="2529">
        <v>30.416666666666668</v>
      </c>
      <c r="R48" s="2530"/>
    </row>
    <row r="49" spans="1:17">
      <c r="A49" s="388"/>
      <c r="B49" s="388"/>
      <c r="C49" s="936"/>
      <c r="D49" s="936"/>
      <c r="E49" s="936"/>
      <c r="F49" s="936">
        <v>59</v>
      </c>
      <c r="G49" s="936">
        <v>90</v>
      </c>
      <c r="H49" s="936">
        <v>120</v>
      </c>
      <c r="I49" s="936">
        <v>151</v>
      </c>
      <c r="J49" s="936">
        <v>181</v>
      </c>
      <c r="K49" s="936">
        <v>212</v>
      </c>
      <c r="L49" s="936">
        <v>243</v>
      </c>
      <c r="M49" s="936">
        <v>273</v>
      </c>
      <c r="N49" s="936">
        <v>304</v>
      </c>
      <c r="O49" s="936">
        <v>334</v>
      </c>
      <c r="P49" s="936">
        <v>365</v>
      </c>
      <c r="Q49" s="2531">
        <v>365</v>
      </c>
    </row>
    <row r="52" spans="1:17" hidden="1">
      <c r="D52" s="465" t="s">
        <v>944</v>
      </c>
      <c r="E52" s="1790">
        <v>0.14036567069720163</v>
      </c>
      <c r="F52" s="1790">
        <v>0.14759497576332395</v>
      </c>
      <c r="G52" s="1790">
        <v>0.13485066641730573</v>
      </c>
      <c r="H52" s="1790">
        <v>0.13485066641730573</v>
      </c>
      <c r="I52" s="1790">
        <v>0.13485066641730573</v>
      </c>
      <c r="J52" s="1790">
        <v>0.13485066641730573</v>
      </c>
      <c r="K52" s="1790">
        <v>0.13485066641730573</v>
      </c>
      <c r="L52" s="2532">
        <v>0.13485066641730573</v>
      </c>
      <c r="M52" s="2532">
        <v>0.13485066641730573</v>
      </c>
      <c r="N52" s="2532">
        <v>0.13485066641730573</v>
      </c>
      <c r="O52" s="2532">
        <v>0.13485066641730573</v>
      </c>
      <c r="P52" s="2532">
        <v>0.13485066641730573</v>
      </c>
    </row>
    <row r="53" spans="1:17" hidden="1">
      <c r="D53" s="465" t="s">
        <v>945</v>
      </c>
      <c r="E53" s="2533">
        <v>-9.5280035388182721E-2</v>
      </c>
      <c r="F53" s="2533">
        <v>-6.7949274452899833E-2</v>
      </c>
      <c r="G53" s="2533">
        <v>-2.1203664530951877E-2</v>
      </c>
      <c r="H53" s="2533">
        <v>-8.4225580704240105E-2</v>
      </c>
      <c r="I53" s="2533">
        <v>-7.4257533948800386E-2</v>
      </c>
      <c r="J53" s="2533">
        <v>-3.708023621745099E-2</v>
      </c>
      <c r="K53" s="2533">
        <v>-8.2453757852531534E-2</v>
      </c>
      <c r="L53" s="2534">
        <v>-4.9997919302450705E-2</v>
      </c>
      <c r="M53" s="2534">
        <v>-3.0103016171805247E-2</v>
      </c>
      <c r="N53" s="2534">
        <v>-6.3756969744072661E-2</v>
      </c>
      <c r="O53" s="2534">
        <v>2.3439699017869339E-2</v>
      </c>
      <c r="P53" s="2534">
        <v>2.1718347303171362E-2</v>
      </c>
    </row>
  </sheetData>
  <mergeCells count="3">
    <mergeCell ref="A10:D10"/>
    <mergeCell ref="R10:R11"/>
    <mergeCell ref="S10:S11"/>
  </mergeCells>
  <conditionalFormatting sqref="E15:P15">
    <cfRule type="cellIs" dxfId="88" priority="2" stopIfTrue="1" operator="greaterThan">
      <formula>R15</formula>
    </cfRule>
    <cfRule type="cellIs" dxfId="87" priority="1" stopIfTrue="1" operator="lessThanOrEqual">
      <formula>$S$15</formula>
    </cfRule>
  </conditionalFormatting>
  <conditionalFormatting sqref="E16:P16">
    <cfRule type="cellIs" dxfId="86" priority="3" stopIfTrue="1" operator="lessThanOrEqual">
      <formula>$S$16</formula>
    </cfRule>
    <cfRule type="cellIs" dxfId="85" priority="4" stopIfTrue="1" operator="greaterThan">
      <formula>R16</formula>
    </cfRule>
  </conditionalFormatting>
  <conditionalFormatting sqref="E25:P25">
    <cfRule type="cellIs" dxfId="84" priority="6" stopIfTrue="1" operator="lessThan">
      <formula>$S$25</formula>
    </cfRule>
  </conditionalFormatting>
  <conditionalFormatting sqref="E39:P39">
    <cfRule type="cellIs" dxfId="83" priority="13" stopIfTrue="1" operator="greaterThanOrEqual">
      <formula>$R$39</formula>
    </cfRule>
    <cfRule type="cellIs" dxfId="82" priority="14" stopIfTrue="1" operator="lessThan">
      <formula>$R$39</formula>
    </cfRule>
  </conditionalFormatting>
  <conditionalFormatting sqref="E40:P40">
    <cfRule type="cellIs" dxfId="81" priority="11" stopIfTrue="1" operator="greaterThanOrEqual">
      <formula>$R$40</formula>
    </cfRule>
    <cfRule type="cellIs" dxfId="80" priority="12" stopIfTrue="1" operator="lessThan">
      <formula>$R$40</formula>
    </cfRule>
  </conditionalFormatting>
  <conditionalFormatting sqref="E21:Q21">
    <cfRule type="cellIs" dxfId="79" priority="26" stopIfTrue="1" operator="greaterThan">
      <formula>$S$21</formula>
    </cfRule>
    <cfRule type="cellIs" dxfId="78" priority="25" stopIfTrue="1" operator="lessThanOrEqual">
      <formula>$S$21</formula>
    </cfRule>
  </conditionalFormatting>
  <conditionalFormatting sqref="E22:Q22">
    <cfRule type="cellIs" dxfId="77" priority="7" stopIfTrue="1" operator="lessThan">
      <formula>$S$22</formula>
    </cfRule>
    <cfRule type="cellIs" dxfId="76" priority="8" stopIfTrue="1" operator="greaterThanOrEqual">
      <formula>$S$22</formula>
    </cfRule>
  </conditionalFormatting>
  <conditionalFormatting sqref="E25:Q25">
    <cfRule type="cellIs" dxfId="75" priority="5" stopIfTrue="1" operator="greaterThanOrEqual">
      <formula>$R$25</formula>
    </cfRule>
  </conditionalFormatting>
  <conditionalFormatting sqref="E31:Q31">
    <cfRule type="cellIs" dxfId="74" priority="24" stopIfTrue="1" operator="lessThan">
      <formula>$S$31</formula>
    </cfRule>
    <cfRule type="cellIs" dxfId="73" priority="23" stopIfTrue="1" operator="greaterThanOrEqual">
      <formula>$S$31</formula>
    </cfRule>
  </conditionalFormatting>
  <conditionalFormatting sqref="E32:Q32">
    <cfRule type="cellIs" dxfId="72" priority="21" stopIfTrue="1" operator="greaterThanOrEqual">
      <formula>$S$32</formula>
    </cfRule>
    <cfRule type="cellIs" dxfId="71" priority="22" stopIfTrue="1" operator="lessThan">
      <formula>$S$32</formula>
    </cfRule>
  </conditionalFormatting>
  <conditionalFormatting sqref="E34:Q34">
    <cfRule type="cellIs" dxfId="70" priority="19" stopIfTrue="1" operator="greaterThanOrEqual">
      <formula>$R$34</formula>
    </cfRule>
    <cfRule type="cellIs" dxfId="69" priority="20" stopIfTrue="1" operator="lessThan">
      <formula>$R$34</formula>
    </cfRule>
  </conditionalFormatting>
  <conditionalFormatting sqref="E35:Q35">
    <cfRule type="cellIs" dxfId="68" priority="18" stopIfTrue="1" operator="greaterThanOrEqual">
      <formula>$S$35</formula>
    </cfRule>
    <cfRule type="cellIs" dxfId="67" priority="17" stopIfTrue="1" operator="lessThan">
      <formula>$S$35</formula>
    </cfRule>
  </conditionalFormatting>
  <conditionalFormatting sqref="E42:Q42">
    <cfRule type="cellIs" dxfId="66" priority="10" stopIfTrue="1" operator="lessThan">
      <formula>$R$42</formula>
    </cfRule>
    <cfRule type="cellIs" dxfId="65" priority="9" stopIfTrue="1" operator="greaterThanOrEqual">
      <formula>$R$42</formula>
    </cfRule>
  </conditionalFormatting>
  <conditionalFormatting sqref="E43:Q43">
    <cfRule type="cellIs" dxfId="64" priority="16" stopIfTrue="1" operator="lessThan">
      <formula>$R$43</formula>
    </cfRule>
    <cfRule type="cellIs" dxfId="63" priority="15" stopIfTrue="1" operator="greaterThanOrEqual">
      <formula>$R$43</formula>
    </cfRule>
  </conditionalFormatting>
  <conditionalFormatting sqref="Q15:Q16">
    <cfRule type="cellIs" dxfId="62" priority="28" stopIfTrue="1" operator="lessThanOrEqual">
      <formula>$S$15</formula>
    </cfRule>
    <cfRule type="cellIs" dxfId="61" priority="29" stopIfTrue="1" operator="greaterThan">
      <formula>W15</formula>
    </cfRule>
  </conditionalFormatting>
  <conditionalFormatting sqref="Q25">
    <cfRule type="cellIs" dxfId="60" priority="27" stopIfTrue="1" operator="lessThan">
      <formula>$R$25</formula>
    </cfRule>
  </conditionalFormatting>
  <conditionalFormatting sqref="Q30">
    <cfRule type="cellIs" dxfId="59" priority="32" stopIfTrue="1" operator="lessThanOrEqual">
      <formula>$R$31</formula>
    </cfRule>
    <cfRule type="cellIs" dxfId="58" priority="33" stopIfTrue="1" operator="between">
      <formula>#REF!</formula>
      <formula>$S$31</formula>
    </cfRule>
    <cfRule type="cellIs" dxfId="57" priority="34" stopIfTrue="1" operator="greaterThan">
      <formula>$R$31</formula>
    </cfRule>
  </conditionalFormatting>
  <conditionalFormatting sqref="Q39:Q40">
    <cfRule type="cellIs" dxfId="56" priority="30" stopIfTrue="1" operator="greaterThanOrEqual">
      <formula>$R$40</formula>
    </cfRule>
    <cfRule type="cellIs" dxfId="55" priority="31" stopIfTrue="1" operator="lessThan">
      <formula>$R$40</formula>
    </cfRule>
  </conditionalFormatting>
  <hyperlinks>
    <hyperlink ref="Q1" location="INDICE!A10" tooltip="REGRESAR AL MENU PRINCIPAL" display="INDICE" xr:uid="{B44DBB52-3E36-4AFB-9F92-FE15C100DBF4}"/>
  </hyperlinks>
  <printOptions horizontalCentered="1"/>
  <pageMargins left="2.5" right="0.12" top="0.26" bottom="0.87" header="0.11811023622047245" footer="0.5"/>
  <pageSetup paperSize="123" scale="47" orientation="landscape" verticalDpi="300" r:id="rId1"/>
  <headerFooter alignWithMargins="0">
    <oddFooter>&amp;LDocumento controlado por medios electrónicos. Para uso exclusivo de Productos Innovador, SA de CV.
&amp;R Código: &amp;A
Edición 01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94AE8-3807-4C13-B9DF-79EE0697726D}">
  <sheetPr>
    <pageSetUpPr fitToPage="1"/>
  </sheetPr>
  <dimension ref="A1:R56"/>
  <sheetViews>
    <sheetView zoomScale="89" zoomScaleNormal="115" workbookViewId="0">
      <selection activeCell="K51" sqref="K51"/>
    </sheetView>
  </sheetViews>
  <sheetFormatPr baseColWidth="10" defaultColWidth="10.1640625" defaultRowHeight="13"/>
  <cols>
    <col min="1" max="1" width="10.5" style="173" customWidth="1"/>
    <col min="2" max="14" width="16.1640625" style="173" customWidth="1"/>
    <col min="15" max="15" width="12.5" style="173" customWidth="1"/>
    <col min="16" max="17" width="10.1640625" style="173"/>
    <col min="18" max="18" width="13.5" style="173" bestFit="1" customWidth="1"/>
    <col min="19" max="23" width="10.1640625" style="173"/>
    <col min="24" max="34" width="0" style="173" hidden="1" customWidth="1"/>
    <col min="35" max="16384" width="10.1640625" style="173"/>
  </cols>
  <sheetData>
    <row r="1" spans="1:15" ht="13.75" customHeight="1">
      <c r="A1" s="87" t="s">
        <v>71</v>
      </c>
      <c r="B1" s="2336"/>
      <c r="C1" s="2303"/>
      <c r="D1" s="2027"/>
      <c r="E1" s="388"/>
      <c r="F1" s="2027"/>
      <c r="G1" s="388"/>
      <c r="H1" s="388"/>
      <c r="I1" s="388"/>
      <c r="J1" s="388"/>
      <c r="K1" s="388"/>
      <c r="L1" s="388"/>
      <c r="M1" s="388"/>
      <c r="N1" s="69" t="s">
        <v>72</v>
      </c>
    </row>
    <row r="2" spans="1:15" ht="13.75" customHeight="1">
      <c r="A2" s="1437"/>
      <c r="B2" s="2337"/>
      <c r="C2" s="2338"/>
      <c r="D2" s="2027"/>
      <c r="E2" s="388"/>
      <c r="F2" s="2027"/>
      <c r="G2" s="388"/>
      <c r="H2" s="388"/>
      <c r="I2" s="388"/>
      <c r="J2" s="388"/>
      <c r="K2" s="388"/>
      <c r="L2" s="388"/>
      <c r="M2" s="388"/>
      <c r="N2" s="388"/>
    </row>
    <row r="3" spans="1:15" ht="13.75" customHeight="1">
      <c r="A3" s="2202"/>
      <c r="B3" s="388"/>
      <c r="C3" s="2027"/>
      <c r="D3" s="2027"/>
      <c r="E3" s="388"/>
      <c r="F3" s="2027"/>
      <c r="G3" s="388"/>
      <c r="H3" s="388"/>
      <c r="I3" s="388"/>
      <c r="J3" s="388"/>
      <c r="K3" s="388"/>
      <c r="L3" s="388"/>
      <c r="M3" s="388"/>
      <c r="N3" s="388"/>
    </row>
    <row r="4" spans="1:15" s="342" customFormat="1" ht="13.75" customHeight="1">
      <c r="A4" s="290"/>
      <c r="B4" s="290"/>
      <c r="C4" s="2203"/>
      <c r="D4" s="2204"/>
      <c r="E4" s="290"/>
      <c r="F4" s="2203"/>
      <c r="G4" s="388"/>
      <c r="H4" s="388"/>
      <c r="I4" s="388"/>
      <c r="J4" s="388"/>
      <c r="K4" s="388"/>
      <c r="L4" s="388"/>
      <c r="M4" s="388"/>
      <c r="N4" s="388"/>
      <c r="O4" s="173"/>
    </row>
    <row r="5" spans="1:15" s="8" customFormat="1" ht="20.25" customHeight="1">
      <c r="A5" s="2339" t="s">
        <v>946</v>
      </c>
      <c r="B5" s="850"/>
      <c r="C5" s="850"/>
      <c r="D5" s="850"/>
      <c r="E5" s="850"/>
      <c r="F5" s="850"/>
      <c r="G5" s="850"/>
      <c r="H5" s="678" t="s">
        <v>78</v>
      </c>
      <c r="I5" s="678"/>
      <c r="J5" s="524"/>
      <c r="K5" s="524"/>
      <c r="L5" s="524"/>
      <c r="M5" s="524"/>
      <c r="N5" s="524"/>
    </row>
    <row r="6" spans="1:15" s="64" customFormat="1" ht="2.25" customHeight="1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</row>
    <row r="7" spans="1:15" s="64" customFormat="1" ht="1" customHeight="1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</row>
    <row r="8" spans="1:15" s="64" customFormat="1" ht="2.25" customHeight="1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</row>
    <row r="9" spans="1:15" s="64" customFormat="1" ht="25.25" customHeight="1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</row>
    <row r="10" spans="1:15" s="689" customFormat="1" ht="25.25" customHeight="1">
      <c r="A10" s="851" t="s">
        <v>947</v>
      </c>
      <c r="B10" s="2340" t="s">
        <v>87</v>
      </c>
      <c r="C10" s="2340" t="s">
        <v>88</v>
      </c>
      <c r="D10" s="2340" t="s">
        <v>89</v>
      </c>
      <c r="E10" s="2340" t="s">
        <v>90</v>
      </c>
      <c r="F10" s="2340" t="s">
        <v>91</v>
      </c>
      <c r="G10" s="2340" t="s">
        <v>92</v>
      </c>
      <c r="H10" s="2340" t="s">
        <v>93</v>
      </c>
      <c r="I10" s="2340" t="s">
        <v>94</v>
      </c>
      <c r="J10" s="2340" t="s">
        <v>95</v>
      </c>
      <c r="K10" s="2340" t="s">
        <v>96</v>
      </c>
      <c r="L10" s="2340" t="s">
        <v>97</v>
      </c>
      <c r="M10" s="2340" t="s">
        <v>98</v>
      </c>
      <c r="N10" s="2341" t="s">
        <v>758</v>
      </c>
    </row>
    <row r="11" spans="1:15" ht="14" hidden="1">
      <c r="A11" s="2342">
        <v>2022</v>
      </c>
      <c r="B11" s="2343">
        <v>0.23086445076133486</v>
      </c>
      <c r="C11" s="2343">
        <v>0.22079324258298391</v>
      </c>
      <c r="D11" s="2343">
        <v>0.24041016770004728</v>
      </c>
      <c r="E11" s="2343">
        <v>0.23190256292111291</v>
      </c>
      <c r="F11" s="2343">
        <v>0.20986777438114654</v>
      </c>
      <c r="G11" s="2343">
        <v>0.2439038740222236</v>
      </c>
      <c r="H11" s="2343">
        <v>0.25410770038557751</v>
      </c>
      <c r="I11" s="2343">
        <v>0.17573925300501136</v>
      </c>
      <c r="J11" s="2343">
        <v>0.34829737098458369</v>
      </c>
      <c r="K11" s="2343">
        <v>0.26100446045795822</v>
      </c>
      <c r="L11" s="2343">
        <v>0.21885032785423247</v>
      </c>
      <c r="M11" s="2343">
        <v>5.055450112402414E-2</v>
      </c>
      <c r="N11" s="2343">
        <v>0.23263519804534086</v>
      </c>
      <c r="O11" s="322"/>
    </row>
    <row r="12" spans="1:15" hidden="1">
      <c r="A12" s="2344"/>
      <c r="B12" s="2345">
        <v>26206713.109999999</v>
      </c>
      <c r="C12" s="2345">
        <v>25640756.180000015</v>
      </c>
      <c r="D12" s="2345">
        <v>38735197.199999928</v>
      </c>
      <c r="E12" s="2345">
        <v>32866932.030000024</v>
      </c>
      <c r="F12" s="2345">
        <v>27151517.860000022</v>
      </c>
      <c r="G12" s="2345">
        <v>33500632.180000011</v>
      </c>
      <c r="H12" s="2345">
        <v>36328572.920000017</v>
      </c>
      <c r="I12" s="2345">
        <v>25375122.109999992</v>
      </c>
      <c r="J12" s="2345">
        <v>58235251.720000029</v>
      </c>
      <c r="K12" s="2345">
        <v>68232216.169999957</v>
      </c>
      <c r="L12" s="2345">
        <v>38563101.729999982</v>
      </c>
      <c r="M12" s="2345">
        <v>4818740.6600000132</v>
      </c>
      <c r="N12" s="2345">
        <v>415654753.87</v>
      </c>
      <c r="O12" s="950"/>
    </row>
    <row r="13" spans="1:15" ht="14" hidden="1" thickBot="1">
      <c r="A13" s="2346"/>
      <c r="B13" s="2347"/>
      <c r="C13" s="2347"/>
      <c r="D13" s="2347"/>
      <c r="E13" s="2347"/>
      <c r="F13" s="2347"/>
      <c r="G13" s="2347"/>
      <c r="H13" s="2347"/>
      <c r="I13" s="2347"/>
      <c r="J13" s="2347"/>
      <c r="K13" s="2347"/>
      <c r="L13" s="2347"/>
      <c r="M13" s="2347"/>
      <c r="N13" s="2348"/>
    </row>
    <row r="14" spans="1:15" s="1520" customFormat="1" ht="16">
      <c r="A14" s="3186">
        <v>2023</v>
      </c>
      <c r="B14" s="3187">
        <v>0.27464500761815791</v>
      </c>
      <c r="C14" s="3187">
        <v>0.24784448362969469</v>
      </c>
      <c r="D14" s="3187">
        <v>0.3030896266017114</v>
      </c>
      <c r="E14" s="3187">
        <v>0.3110043228122677</v>
      </c>
      <c r="F14" s="3187">
        <v>0.29152040613104435</v>
      </c>
      <c r="G14" s="3187">
        <v>0.30052002075669859</v>
      </c>
      <c r="H14" s="3187">
        <v>0.28725256508592723</v>
      </c>
      <c r="I14" s="3187">
        <v>0.34384300356818154</v>
      </c>
      <c r="J14" s="3187">
        <v>0.30111601025400853</v>
      </c>
      <c r="K14" s="3187">
        <v>0.37567253728071537</v>
      </c>
      <c r="L14" s="3187">
        <v>0.38240393031519149</v>
      </c>
      <c r="M14" s="3187">
        <v>0.13623768897943195</v>
      </c>
      <c r="N14" s="3187">
        <v>0.30850287001075294</v>
      </c>
      <c r="O14" s="3188"/>
    </row>
    <row r="15" spans="1:15" s="1520" customFormat="1" ht="16">
      <c r="A15" s="3189"/>
      <c r="B15" s="3190">
        <v>49249426.389999993</v>
      </c>
      <c r="C15" s="3190">
        <v>42608796.759999998</v>
      </c>
      <c r="D15" s="3190">
        <v>58603869.679999992</v>
      </c>
      <c r="E15" s="3190">
        <v>49610371.200000025</v>
      </c>
      <c r="F15" s="3190">
        <v>42010305.719999991</v>
      </c>
      <c r="G15" s="3190">
        <v>53051297.310000002</v>
      </c>
      <c r="H15" s="3190">
        <v>44956361.289999992</v>
      </c>
      <c r="I15" s="3190">
        <v>57729875.710000016</v>
      </c>
      <c r="J15" s="3190">
        <v>53962111.800000012</v>
      </c>
      <c r="K15" s="3190">
        <v>90038697.290000066</v>
      </c>
      <c r="L15" s="3190">
        <v>105528252.01999997</v>
      </c>
      <c r="M15" s="3190">
        <v>13264804.940000026</v>
      </c>
      <c r="N15" s="3190">
        <v>660614170.11000001</v>
      </c>
      <c r="O15" s="3191"/>
    </row>
    <row r="16" spans="1:15" s="1520" customFormat="1" ht="17" thickBot="1">
      <c r="A16" s="3192"/>
      <c r="B16" s="3193"/>
      <c r="C16" s="3193"/>
      <c r="D16" s="3194"/>
      <c r="E16" s="3194"/>
      <c r="F16" s="3194"/>
      <c r="G16" s="3194"/>
      <c r="H16" s="3194"/>
      <c r="I16" s="3194"/>
      <c r="J16" s="3194"/>
      <c r="K16" s="3194"/>
      <c r="L16" s="3194"/>
      <c r="M16" s="3194"/>
      <c r="N16" s="3195"/>
    </row>
    <row r="17" spans="1:18" s="1520" customFormat="1" ht="16">
      <c r="A17" s="3186">
        <v>2024</v>
      </c>
      <c r="B17" s="3196">
        <v>0.29088249955074374</v>
      </c>
      <c r="C17" s="3196">
        <v>0.26123970133671082</v>
      </c>
      <c r="D17" s="3196">
        <v>0.29832406395560124</v>
      </c>
      <c r="E17" s="3196">
        <v>0.31517148136113959</v>
      </c>
      <c r="F17" s="3196">
        <v>0.28673105217566019</v>
      </c>
      <c r="G17" s="3196">
        <v>0.18718887923578512</v>
      </c>
      <c r="H17" s="3196">
        <v>0.2825334474157904</v>
      </c>
      <c r="I17" s="3196">
        <v>0.30311645670519982</v>
      </c>
      <c r="J17" s="3196">
        <v>0.24921874777209249</v>
      </c>
      <c r="K17" s="3196">
        <v>0.29694873541463479</v>
      </c>
      <c r="L17" s="3196">
        <v>0.29550804089359517</v>
      </c>
      <c r="M17" s="3196">
        <v>0.19767242654999387</v>
      </c>
      <c r="N17" s="3196">
        <v>0.2762255869698601</v>
      </c>
      <c r="O17" s="3188"/>
    </row>
    <row r="18" spans="1:18" s="1520" customFormat="1" ht="16">
      <c r="A18" s="3189"/>
      <c r="B18" s="3190">
        <v>42574876.024000004</v>
      </c>
      <c r="C18" s="3190">
        <v>39365283.553999998</v>
      </c>
      <c r="D18" s="3190">
        <v>52546720.903999984</v>
      </c>
      <c r="E18" s="3190">
        <v>55612434.704000004</v>
      </c>
      <c r="F18" s="3190">
        <v>43918118.104000017</v>
      </c>
      <c r="G18" s="3190">
        <v>29652013.964000002</v>
      </c>
      <c r="H18" s="3190">
        <v>54271558.074000008</v>
      </c>
      <c r="I18" s="3190">
        <v>48525005.413999982</v>
      </c>
      <c r="J18" s="3190">
        <v>38681619.123999976</v>
      </c>
      <c r="K18" s="3190">
        <v>77799649.554000005</v>
      </c>
      <c r="L18" s="3190">
        <v>64016930.053999983</v>
      </c>
      <c r="M18" s="3190">
        <v>22869273.313999992</v>
      </c>
      <c r="N18" s="3190">
        <v>569833482.78800058</v>
      </c>
      <c r="O18" s="3191"/>
    </row>
    <row r="19" spans="1:18" s="1520" customFormat="1" ht="17" thickBot="1">
      <c r="A19" s="3192"/>
      <c r="B19" s="3193"/>
      <c r="C19" s="3193"/>
      <c r="D19" s="3194"/>
      <c r="E19" s="3194"/>
      <c r="F19" s="3194"/>
      <c r="G19" s="3194"/>
      <c r="H19" s="3194"/>
      <c r="I19" s="3194"/>
      <c r="J19" s="3194"/>
      <c r="K19" s="3194"/>
      <c r="L19" s="3194"/>
      <c r="M19" s="3194"/>
      <c r="N19" s="3195"/>
    </row>
    <row r="20" spans="1:18" s="1520" customFormat="1" ht="16">
      <c r="A20" s="3186">
        <v>2025</v>
      </c>
      <c r="B20" s="3196">
        <v>0.23564570608538454</v>
      </c>
      <c r="C20" s="3196">
        <v>0.21554425260609325</v>
      </c>
      <c r="D20" s="3196">
        <v>0.1560543309482576</v>
      </c>
      <c r="E20" s="3196">
        <v>0.21907624712154566</v>
      </c>
      <c r="F20" s="3196">
        <v>0.20910820036610628</v>
      </c>
      <c r="G20" s="3196">
        <v>0.17193090263475669</v>
      </c>
      <c r="H20" s="3196">
        <v>0.21730442426983734</v>
      </c>
      <c r="I20" s="3196">
        <v>0.18484858571975632</v>
      </c>
      <c r="J20" s="3196">
        <v>0.16495368258911103</v>
      </c>
      <c r="K20" s="3196">
        <v>0.19860763616137825</v>
      </c>
      <c r="L20" s="3196">
        <v>0.11141096739943659</v>
      </c>
      <c r="M20" s="3196">
        <v>0.11313231911413439</v>
      </c>
      <c r="N20" s="3196">
        <v>0.18450219789830088</v>
      </c>
      <c r="O20" s="3188"/>
    </row>
    <row r="21" spans="1:18" s="1520" customFormat="1" ht="16">
      <c r="A21" s="3189"/>
      <c r="B21" s="3190">
        <v>47143942.68</v>
      </c>
      <c r="C21" s="3190">
        <v>36076320.730000019</v>
      </c>
      <c r="D21" s="3190">
        <v>22642712.520000007</v>
      </c>
      <c r="E21" s="3190">
        <v>40842393.399999991</v>
      </c>
      <c r="F21" s="3190">
        <v>42950171.120000027</v>
      </c>
      <c r="G21" s="3190">
        <v>21016877.910000011</v>
      </c>
      <c r="H21" s="3190">
        <v>36332918.259999998</v>
      </c>
      <c r="I21" s="3190">
        <v>28383841.150000021</v>
      </c>
      <c r="J21" s="3190">
        <v>29613794.250000004</v>
      </c>
      <c r="K21" s="3190">
        <v>38053504.449999996</v>
      </c>
      <c r="L21" s="3190">
        <v>24150671.879999954</v>
      </c>
      <c r="M21" s="3190">
        <v>16088550.639999993</v>
      </c>
      <c r="N21" s="3190">
        <v>383295698.99000001</v>
      </c>
      <c r="O21" s="3191"/>
      <c r="R21" s="3197"/>
    </row>
    <row r="22" spans="1:18" s="1520" customFormat="1" ht="17" thickBot="1">
      <c r="A22" s="3192"/>
      <c r="B22" s="3193"/>
      <c r="C22" s="3193"/>
      <c r="D22" s="3194"/>
      <c r="E22" s="3194"/>
      <c r="F22" s="3194"/>
      <c r="G22" s="3194"/>
      <c r="H22" s="3194"/>
      <c r="I22" s="3194"/>
      <c r="J22" s="3194"/>
      <c r="K22" s="3194"/>
      <c r="L22" s="3194"/>
      <c r="M22" s="3194"/>
      <c r="N22" s="3195"/>
    </row>
    <row r="23" spans="1:18" ht="30" customHeight="1">
      <c r="A23" s="472"/>
      <c r="B23" s="472"/>
      <c r="C23" s="472"/>
      <c r="D23" s="472"/>
      <c r="E23" s="472"/>
      <c r="F23" s="472"/>
      <c r="G23" s="472"/>
      <c r="H23" s="472"/>
      <c r="I23" s="472"/>
      <c r="J23" s="472"/>
      <c r="K23" s="472"/>
      <c r="L23" s="472"/>
      <c r="M23" s="472"/>
      <c r="N23" s="472"/>
    </row>
    <row r="24" spans="1:18">
      <c r="A24" s="472"/>
      <c r="B24" s="472"/>
      <c r="C24" s="472"/>
      <c r="D24" s="472"/>
      <c r="E24" s="472"/>
      <c r="F24" s="472"/>
      <c r="G24" s="472"/>
      <c r="H24" s="472"/>
      <c r="I24" s="472"/>
      <c r="J24" s="472"/>
      <c r="K24" s="472"/>
      <c r="L24" s="472"/>
      <c r="M24" s="472"/>
      <c r="N24" s="472"/>
    </row>
    <row r="25" spans="1:18">
      <c r="A25" s="472"/>
      <c r="B25" s="472"/>
      <c r="C25" s="472"/>
      <c r="D25" s="472"/>
      <c r="E25" s="472"/>
      <c r="F25" s="472"/>
      <c r="G25" s="472"/>
      <c r="H25" s="472"/>
      <c r="I25" s="472"/>
      <c r="J25" s="472"/>
      <c r="K25" s="472"/>
      <c r="L25" s="472"/>
      <c r="M25" s="472"/>
      <c r="N25" s="472"/>
    </row>
    <row r="26" spans="1:18">
      <c r="A26" s="472"/>
      <c r="B26" s="472"/>
      <c r="C26" s="472"/>
      <c r="D26" s="472"/>
      <c r="E26" s="472"/>
      <c r="F26" s="472"/>
      <c r="G26" s="472"/>
      <c r="H26" s="472"/>
      <c r="I26" s="472"/>
      <c r="J26" s="472"/>
      <c r="K26" s="472"/>
      <c r="L26" s="472"/>
      <c r="M26" s="472"/>
      <c r="N26" s="472"/>
    </row>
    <row r="27" spans="1:18">
      <c r="A27" s="472"/>
      <c r="B27" s="472"/>
      <c r="C27" s="472"/>
      <c r="D27" s="472"/>
      <c r="E27" s="472"/>
      <c r="F27" s="472"/>
      <c r="G27" s="472"/>
      <c r="H27" s="472"/>
      <c r="I27" s="472"/>
      <c r="J27" s="472"/>
      <c r="K27" s="472"/>
      <c r="L27" s="472"/>
      <c r="M27" s="472"/>
      <c r="N27" s="472"/>
    </row>
    <row r="28" spans="1:18">
      <c r="A28" s="472"/>
      <c r="B28" s="472"/>
      <c r="C28" s="472"/>
      <c r="D28" s="472"/>
      <c r="E28" s="472"/>
      <c r="F28" s="472"/>
      <c r="G28" s="472"/>
      <c r="H28" s="472"/>
      <c r="I28" s="472"/>
      <c r="J28" s="472"/>
      <c r="K28" s="472"/>
      <c r="L28" s="472"/>
      <c r="M28" s="472"/>
      <c r="N28" s="472"/>
    </row>
    <row r="29" spans="1:18">
      <c r="A29" s="472"/>
      <c r="B29" s="472"/>
      <c r="C29" s="472"/>
      <c r="D29" s="472"/>
      <c r="E29" s="472"/>
      <c r="F29" s="472"/>
      <c r="G29" s="472"/>
      <c r="H29" s="472"/>
      <c r="I29" s="472"/>
      <c r="J29" s="472"/>
      <c r="K29" s="472"/>
      <c r="L29" s="472"/>
      <c r="M29" s="472"/>
      <c r="N29" s="472"/>
    </row>
    <row r="30" spans="1:18">
      <c r="A30" s="472"/>
      <c r="B30" s="472"/>
      <c r="C30" s="472"/>
      <c r="D30" s="472"/>
      <c r="E30" s="472"/>
      <c r="F30" s="472"/>
      <c r="G30" s="472"/>
      <c r="H30" s="472"/>
      <c r="I30" s="472"/>
      <c r="J30" s="472"/>
      <c r="K30" s="472"/>
      <c r="L30" s="472"/>
      <c r="M30" s="472"/>
      <c r="N30" s="472"/>
    </row>
    <row r="31" spans="1:18">
      <c r="A31" s="472"/>
      <c r="B31" s="472"/>
      <c r="C31" s="472"/>
      <c r="D31" s="472"/>
      <c r="E31" s="472"/>
      <c r="F31" s="472"/>
      <c r="G31" s="472"/>
      <c r="H31" s="472"/>
      <c r="I31" s="472"/>
      <c r="J31" s="472"/>
      <c r="K31" s="472"/>
      <c r="L31" s="472"/>
      <c r="M31" s="472"/>
      <c r="N31" s="472"/>
    </row>
    <row r="32" spans="1:18">
      <c r="A32" s="472"/>
      <c r="B32" s="472"/>
      <c r="C32" s="472"/>
      <c r="D32" s="472"/>
      <c r="E32" s="472"/>
      <c r="F32" s="472"/>
      <c r="G32" s="472"/>
      <c r="H32" s="472"/>
      <c r="I32" s="472"/>
      <c r="J32" s="472"/>
      <c r="K32" s="472"/>
      <c r="L32" s="472"/>
      <c r="M32" s="472"/>
      <c r="N32" s="472"/>
    </row>
    <row r="33" spans="1:14">
      <c r="A33" s="472"/>
      <c r="B33" s="472"/>
      <c r="C33" s="472"/>
      <c r="D33" s="472"/>
      <c r="E33" s="472"/>
      <c r="F33" s="472"/>
      <c r="G33" s="472"/>
      <c r="H33" s="472"/>
      <c r="I33" s="472"/>
      <c r="J33" s="472"/>
      <c r="K33" s="472"/>
      <c r="L33" s="472"/>
      <c r="M33" s="472"/>
      <c r="N33" s="472"/>
    </row>
    <row r="34" spans="1:14">
      <c r="A34" s="472"/>
      <c r="B34" s="472"/>
      <c r="C34" s="472"/>
      <c r="D34" s="472"/>
      <c r="E34" s="472"/>
      <c r="F34" s="472"/>
      <c r="G34" s="472"/>
      <c r="H34" s="472"/>
      <c r="I34" s="472"/>
      <c r="J34" s="472"/>
      <c r="K34" s="472"/>
      <c r="L34" s="472"/>
      <c r="M34" s="472"/>
      <c r="N34" s="472"/>
    </row>
    <row r="35" spans="1:14">
      <c r="A35" s="472"/>
      <c r="B35" s="472"/>
      <c r="C35" s="472"/>
      <c r="D35" s="472"/>
      <c r="E35" s="472"/>
      <c r="F35" s="472"/>
      <c r="G35" s="472"/>
      <c r="H35" s="472"/>
      <c r="I35" s="472"/>
      <c r="J35" s="472"/>
      <c r="K35" s="472"/>
      <c r="L35" s="472"/>
      <c r="M35" s="472"/>
      <c r="N35" s="472"/>
    </row>
    <row r="36" spans="1:14">
      <c r="A36" s="472"/>
      <c r="B36" s="472"/>
      <c r="C36" s="472"/>
      <c r="D36" s="472"/>
      <c r="E36" s="472"/>
      <c r="F36" s="472"/>
      <c r="G36" s="472"/>
      <c r="H36" s="472"/>
      <c r="I36" s="472"/>
      <c r="J36" s="472"/>
      <c r="K36" s="472"/>
      <c r="L36" s="472"/>
      <c r="M36" s="472"/>
      <c r="N36" s="472"/>
    </row>
    <row r="37" spans="1:14">
      <c r="A37" s="472"/>
      <c r="B37" s="472"/>
      <c r="C37" s="472"/>
      <c r="D37" s="472"/>
      <c r="E37" s="472"/>
      <c r="F37" s="472"/>
      <c r="G37" s="472"/>
      <c r="H37" s="472"/>
      <c r="I37" s="472"/>
      <c r="J37" s="472"/>
      <c r="K37" s="472"/>
      <c r="L37" s="472"/>
      <c r="M37" s="472"/>
      <c r="N37" s="472"/>
    </row>
    <row r="38" spans="1:14">
      <c r="A38" s="472"/>
      <c r="B38" s="472"/>
      <c r="C38" s="472"/>
      <c r="D38" s="472"/>
      <c r="E38" s="472"/>
      <c r="F38" s="472"/>
      <c r="G38" s="472"/>
      <c r="H38" s="472"/>
      <c r="I38" s="472"/>
      <c r="J38" s="472"/>
      <c r="K38" s="472"/>
      <c r="L38" s="472"/>
      <c r="M38" s="472"/>
      <c r="N38" s="472"/>
    </row>
    <row r="39" spans="1:14">
      <c r="A39" s="472"/>
      <c r="B39" s="472"/>
      <c r="C39" s="472"/>
      <c r="D39" s="472"/>
      <c r="E39" s="472"/>
      <c r="F39" s="472"/>
      <c r="G39" s="472"/>
      <c r="H39" s="472"/>
      <c r="I39" s="472"/>
      <c r="J39" s="472"/>
      <c r="K39" s="472"/>
      <c r="L39" s="472"/>
      <c r="M39" s="472"/>
      <c r="N39" s="472"/>
    </row>
    <row r="40" spans="1:14">
      <c r="A40" s="472"/>
      <c r="B40" s="472"/>
      <c r="C40" s="472"/>
      <c r="D40" s="472"/>
      <c r="E40" s="472"/>
      <c r="F40" s="472"/>
      <c r="G40" s="472"/>
      <c r="H40" s="472"/>
      <c r="I40" s="472"/>
      <c r="J40" s="472"/>
      <c r="K40" s="472"/>
      <c r="L40" s="472"/>
      <c r="M40" s="472"/>
      <c r="N40" s="472"/>
    </row>
    <row r="41" spans="1:14">
      <c r="A41" s="472"/>
      <c r="B41" s="472"/>
      <c r="C41" s="472"/>
      <c r="D41" s="472"/>
      <c r="E41" s="472"/>
      <c r="F41" s="472"/>
      <c r="G41" s="472"/>
      <c r="H41" s="472"/>
      <c r="I41" s="472"/>
      <c r="J41" s="472"/>
      <c r="K41" s="472"/>
      <c r="L41" s="472"/>
      <c r="M41" s="472"/>
      <c r="N41" s="472"/>
    </row>
    <row r="42" spans="1:14">
      <c r="A42" s="472"/>
      <c r="B42" s="472"/>
      <c r="C42" s="472"/>
      <c r="D42" s="472"/>
      <c r="E42" s="472"/>
      <c r="F42" s="472"/>
      <c r="G42" s="472"/>
      <c r="H42" s="472"/>
      <c r="I42" s="472"/>
      <c r="J42" s="472"/>
      <c r="K42" s="472"/>
      <c r="L42" s="472"/>
      <c r="M42" s="472"/>
      <c r="N42" s="472"/>
    </row>
    <row r="43" spans="1:14">
      <c r="A43" s="472"/>
      <c r="B43" s="472"/>
      <c r="C43" s="472"/>
      <c r="D43" s="472"/>
      <c r="E43" s="472"/>
      <c r="F43" s="472"/>
      <c r="G43" s="472"/>
      <c r="H43" s="472"/>
      <c r="I43" s="472"/>
      <c r="J43" s="472"/>
      <c r="K43" s="472"/>
      <c r="L43" s="472"/>
      <c r="M43" s="472"/>
      <c r="N43" s="472"/>
    </row>
    <row r="44" spans="1:14">
      <c r="A44" s="472"/>
      <c r="B44" s="472"/>
      <c r="C44" s="472"/>
      <c r="D44" s="472"/>
      <c r="E44" s="472"/>
      <c r="F44" s="472"/>
      <c r="G44" s="472"/>
      <c r="H44" s="472"/>
      <c r="I44" s="472"/>
      <c r="J44" s="472"/>
      <c r="K44" s="472"/>
      <c r="L44" s="472"/>
      <c r="M44" s="472"/>
      <c r="N44" s="472"/>
    </row>
    <row r="45" spans="1:14">
      <c r="A45" s="472"/>
      <c r="B45" s="472"/>
      <c r="C45" s="472"/>
      <c r="D45" s="472"/>
      <c r="E45" s="472"/>
      <c r="F45" s="472"/>
      <c r="G45" s="472"/>
      <c r="H45" s="472"/>
      <c r="I45" s="472"/>
      <c r="J45" s="472"/>
      <c r="K45" s="472"/>
      <c r="L45" s="472"/>
      <c r="M45" s="472"/>
      <c r="N45" s="472"/>
    </row>
    <row r="46" spans="1:14">
      <c r="A46" s="472"/>
      <c r="B46" s="472"/>
      <c r="C46" s="472"/>
      <c r="D46" s="472"/>
      <c r="E46" s="472"/>
      <c r="F46" s="472"/>
      <c r="G46" s="472"/>
      <c r="H46" s="472"/>
      <c r="I46" s="472"/>
      <c r="J46" s="472"/>
      <c r="K46" s="472"/>
      <c r="L46" s="472"/>
      <c r="M46" s="472"/>
      <c r="N46" s="472"/>
    </row>
    <row r="47" spans="1:14">
      <c r="A47" s="472"/>
      <c r="B47" s="472"/>
      <c r="C47" s="472"/>
      <c r="D47" s="472"/>
      <c r="E47" s="472"/>
      <c r="F47" s="472"/>
      <c r="G47" s="472"/>
      <c r="H47" s="472"/>
      <c r="I47" s="472"/>
      <c r="J47" s="472"/>
      <c r="K47" s="472"/>
      <c r="L47" s="472"/>
      <c r="M47" s="472"/>
      <c r="N47" s="472"/>
    </row>
    <row r="48" spans="1:14">
      <c r="A48" s="472"/>
      <c r="B48" s="472"/>
      <c r="C48" s="472"/>
      <c r="D48" s="472"/>
      <c r="E48" s="472"/>
      <c r="F48" s="472"/>
      <c r="G48" s="472"/>
      <c r="H48" s="472"/>
      <c r="I48" s="472"/>
      <c r="J48" s="472"/>
      <c r="K48" s="472"/>
      <c r="L48" s="472"/>
      <c r="M48" s="472"/>
      <c r="N48" s="472"/>
    </row>
    <row r="49" spans="1:14">
      <c r="A49" s="472"/>
      <c r="B49" s="472"/>
      <c r="C49" s="472"/>
      <c r="D49" s="472"/>
      <c r="E49" s="472"/>
      <c r="F49" s="472"/>
      <c r="G49" s="472"/>
      <c r="H49" s="472"/>
      <c r="I49" s="472"/>
      <c r="J49" s="472"/>
      <c r="K49" s="472"/>
      <c r="L49" s="472"/>
      <c r="M49" s="472"/>
      <c r="N49" s="472"/>
    </row>
    <row r="50" spans="1:14">
      <c r="A50" s="472"/>
      <c r="B50" s="472"/>
      <c r="C50" s="472"/>
      <c r="D50" s="472"/>
      <c r="E50" s="472"/>
      <c r="F50" s="472"/>
      <c r="G50" s="472"/>
      <c r="H50" s="472"/>
      <c r="I50" s="472"/>
      <c r="J50" s="472"/>
      <c r="K50" s="472"/>
      <c r="L50" s="472"/>
      <c r="M50" s="472"/>
      <c r="N50" s="472"/>
    </row>
    <row r="51" spans="1:14">
      <c r="A51" s="472"/>
      <c r="B51" s="472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</row>
    <row r="52" spans="1:14">
      <c r="A52" s="472"/>
      <c r="B52" s="472"/>
      <c r="C52" s="472"/>
      <c r="D52" s="472"/>
      <c r="E52" s="472"/>
      <c r="F52" s="472"/>
      <c r="G52" s="472"/>
      <c r="H52" s="472"/>
      <c r="I52" s="472"/>
      <c r="J52" s="472"/>
      <c r="K52" s="472"/>
      <c r="L52" s="472"/>
      <c r="M52" s="472"/>
      <c r="N52" s="472"/>
    </row>
    <row r="53" spans="1:14">
      <c r="A53" s="472"/>
      <c r="B53" s="472"/>
      <c r="C53" s="472"/>
      <c r="D53" s="472"/>
      <c r="E53" s="472"/>
      <c r="F53" s="472"/>
      <c r="G53" s="472"/>
      <c r="H53" s="472"/>
      <c r="I53" s="472"/>
      <c r="J53" s="472"/>
      <c r="K53" s="472"/>
      <c r="L53" s="472"/>
      <c r="M53" s="472"/>
      <c r="N53" s="472"/>
    </row>
    <row r="54" spans="1:14">
      <c r="A54" s="472"/>
      <c r="B54" s="472"/>
      <c r="C54" s="472"/>
      <c r="D54" s="472"/>
      <c r="E54" s="472"/>
      <c r="F54" s="472"/>
      <c r="G54" s="472"/>
      <c r="H54" s="472"/>
      <c r="I54" s="472"/>
      <c r="J54" s="472"/>
      <c r="K54" s="472"/>
      <c r="L54" s="472"/>
      <c r="M54" s="472"/>
      <c r="N54" s="472"/>
    </row>
    <row r="55" spans="1:14">
      <c r="A55" s="472"/>
      <c r="B55" s="472"/>
      <c r="C55" s="472"/>
      <c r="D55" s="472"/>
      <c r="E55" s="472"/>
      <c r="F55" s="472"/>
      <c r="G55" s="472"/>
      <c r="H55" s="472"/>
      <c r="I55" s="472"/>
      <c r="J55" s="472"/>
      <c r="K55" s="472"/>
      <c r="L55" s="472"/>
      <c r="M55" s="472"/>
      <c r="N55" s="472"/>
    </row>
    <row r="56" spans="1:14" ht="30" customHeight="1">
      <c r="A56" s="472"/>
      <c r="B56" s="472"/>
      <c r="C56" s="472"/>
      <c r="D56" s="472"/>
      <c r="E56" s="472"/>
      <c r="F56" s="472"/>
      <c r="G56" s="472"/>
      <c r="H56" s="472"/>
      <c r="I56" s="472"/>
      <c r="J56" s="472"/>
      <c r="K56" s="472"/>
      <c r="L56" s="472"/>
      <c r="M56" s="472"/>
      <c r="N56" s="472"/>
    </row>
  </sheetData>
  <hyperlinks>
    <hyperlink ref="N1" location="INDICE!A10" tooltip="REGRESAR AL MENU PRINCIPAL" display="INDICE" xr:uid="{4824E881-5BB8-4C2A-8450-56A55E7E2D4C}"/>
  </hyperlinks>
  <printOptions horizontalCentered="1" verticalCentered="1"/>
  <pageMargins left="0.27559055118110237" right="0.27559055118110237" top="0.15748031496062992" bottom="0.35433070866141736" header="0" footer="0"/>
  <pageSetup scale="72" orientation="landscape" verticalDpi="300" r:id="rId1"/>
  <headerFooter alignWithMargins="0">
    <oddFooter>&amp;LDocumento controlado por medios electrónicos, para uso exclusivo de Productos Innovador, SA de CV.
&amp;RCódigo: &amp;A
Edición: 01.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3D4CB-4230-4940-BD26-A4EA65C29524}">
  <sheetPr>
    <pageSetUpPr fitToPage="1"/>
  </sheetPr>
  <dimension ref="A1:GQ84"/>
  <sheetViews>
    <sheetView showGridLines="0" zoomScale="90" zoomScaleNormal="90" workbookViewId="0">
      <pane xSplit="1" ySplit="10" topLeftCell="B11" activePane="bottomRight" state="frozen"/>
      <selection pane="topRight" activeCell="S1" sqref="S1"/>
      <selection pane="bottomLeft" activeCell="S1" sqref="S1"/>
      <selection pane="bottomRight" activeCell="B11" sqref="B11"/>
    </sheetView>
  </sheetViews>
  <sheetFormatPr baseColWidth="10" defaultColWidth="10.1640625" defaultRowHeight="13"/>
  <cols>
    <col min="1" max="1" width="27.1640625" style="173" customWidth="1"/>
    <col min="2" max="2" width="19.1640625" style="173" bestFit="1" customWidth="1"/>
    <col min="3" max="3" width="19.5" style="173" bestFit="1" customWidth="1"/>
    <col min="4" max="4" width="16.5" style="173" hidden="1" customWidth="1"/>
    <col min="5" max="5" width="16.5" style="173" customWidth="1"/>
    <col min="6" max="6" width="16.5" style="173" hidden="1" customWidth="1"/>
    <col min="7" max="9" width="16.5" style="173" customWidth="1"/>
    <col min="10" max="11" width="16.5" style="173" hidden="1" customWidth="1"/>
    <col min="12" max="12" width="16.5" style="173" customWidth="1"/>
    <col min="13" max="13" width="16.5" style="173" hidden="1" customWidth="1"/>
    <col min="14" max="14" width="17.1640625" style="173" bestFit="1" customWidth="1"/>
    <col min="15" max="15" width="16.1640625" style="224" hidden="1" customWidth="1"/>
    <col min="16" max="16" width="15.5" style="203" hidden="1" customWidth="1"/>
    <col min="17" max="17" width="16.5" style="173" customWidth="1"/>
    <col min="18" max="18" width="18.83203125" style="194" hidden="1" customWidth="1"/>
    <col min="19" max="19" width="17.5" style="173" hidden="1" customWidth="1"/>
    <col min="20" max="20" width="16.1640625" style="173" bestFit="1" customWidth="1"/>
    <col min="21" max="21" width="14.83203125" style="173" bestFit="1" customWidth="1"/>
    <col min="22" max="22" width="13" style="173" bestFit="1" customWidth="1"/>
    <col min="23" max="16384" width="10.1640625" style="173"/>
  </cols>
  <sheetData>
    <row r="1" spans="1:21" s="78" customFormat="1" ht="15" customHeight="1" thickBot="1">
      <c r="A1" s="124" t="s">
        <v>191</v>
      </c>
      <c r="B1" s="88"/>
      <c r="C1" s="137"/>
      <c r="D1" s="89"/>
      <c r="E1" s="89"/>
      <c r="F1" s="137"/>
      <c r="G1" s="137"/>
      <c r="H1" s="137"/>
      <c r="I1" s="137"/>
      <c r="J1" s="137"/>
      <c r="K1" s="137"/>
      <c r="L1" s="174" t="s">
        <v>948</v>
      </c>
      <c r="M1" s="137"/>
      <c r="N1" s="175" t="s">
        <v>51</v>
      </c>
      <c r="O1" s="176"/>
      <c r="P1" s="177"/>
      <c r="Q1" s="88"/>
      <c r="R1" s="178"/>
      <c r="T1" s="69" t="s">
        <v>72</v>
      </c>
    </row>
    <row r="2" spans="1:21" s="78" customFormat="1" ht="14" customHeight="1" thickBot="1">
      <c r="A2" s="130" t="s">
        <v>1</v>
      </c>
      <c r="B2" s="91"/>
      <c r="C2" s="137"/>
      <c r="D2" s="179"/>
      <c r="E2" s="179"/>
      <c r="F2" s="137"/>
      <c r="G2" s="137"/>
      <c r="H2" s="137"/>
      <c r="I2" s="137"/>
      <c r="J2" s="137"/>
      <c r="K2" s="137"/>
      <c r="L2" s="180" t="s">
        <v>949</v>
      </c>
      <c r="M2" s="137"/>
      <c r="N2" s="181">
        <v>44592</v>
      </c>
      <c r="O2" s="176"/>
      <c r="P2" s="177"/>
      <c r="Q2" s="91"/>
      <c r="R2" s="178"/>
    </row>
    <row r="3" spans="1:21" s="78" customFormat="1" ht="14" customHeight="1" thickBot="1">
      <c r="A3" s="70"/>
      <c r="B3" s="135"/>
      <c r="C3" s="137"/>
      <c r="D3" s="182"/>
      <c r="E3" s="70"/>
      <c r="F3" s="137"/>
      <c r="G3" s="137"/>
      <c r="H3" s="137"/>
      <c r="I3" s="137"/>
      <c r="J3" s="137"/>
      <c r="K3" s="137"/>
      <c r="L3" s="180" t="s">
        <v>950</v>
      </c>
      <c r="M3" s="137"/>
      <c r="N3" s="183">
        <v>1</v>
      </c>
      <c r="O3" s="176"/>
      <c r="P3" s="177"/>
      <c r="Q3" s="135"/>
      <c r="R3" s="178"/>
    </row>
    <row r="4" spans="1:21" s="78" customFormat="1" ht="20.25" customHeight="1">
      <c r="A4" s="70"/>
      <c r="B4" s="70"/>
      <c r="C4" s="137"/>
      <c r="D4" s="70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76"/>
      <c r="P4" s="177"/>
      <c r="Q4" s="70"/>
      <c r="R4" s="178"/>
    </row>
    <row r="5" spans="1:21" s="8" customFormat="1" ht="20.25" customHeight="1">
      <c r="A5" s="184" t="s">
        <v>951</v>
      </c>
      <c r="B5" s="82"/>
      <c r="C5" s="82"/>
      <c r="D5" s="74"/>
      <c r="E5" s="74" t="s">
        <v>763</v>
      </c>
      <c r="F5" s="82"/>
      <c r="G5" s="74"/>
      <c r="H5" s="185"/>
      <c r="I5" s="185"/>
      <c r="J5" s="185"/>
      <c r="K5" s="185"/>
      <c r="L5" s="185"/>
      <c r="M5" s="185"/>
      <c r="N5" s="185"/>
      <c r="O5" s="176"/>
      <c r="P5" s="186"/>
      <c r="Q5" s="82"/>
      <c r="R5" s="187"/>
    </row>
    <row r="6" spans="1:21" s="64" customFormat="1" ht="2.25" customHeight="1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176"/>
      <c r="P6" s="186"/>
      <c r="Q6" s="63"/>
      <c r="R6" s="188"/>
    </row>
    <row r="7" spans="1:21" s="64" customFormat="1" ht="1" customHeight="1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176"/>
      <c r="P7" s="186"/>
      <c r="Q7" s="66"/>
      <c r="R7" s="188"/>
    </row>
    <row r="8" spans="1:21" s="64" customFormat="1" ht="2.25" customHeight="1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176"/>
      <c r="P8" s="186"/>
      <c r="Q8" s="68"/>
      <c r="R8" s="188"/>
    </row>
    <row r="9" spans="1:21" s="64" customFormat="1" ht="25" customHeight="1" thickBot="1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176"/>
      <c r="P9" s="186"/>
      <c r="Q9" s="71"/>
      <c r="R9" s="188"/>
    </row>
    <row r="10" spans="1:21" s="195" customFormat="1" ht="34" customHeight="1" thickBot="1">
      <c r="A10" s="189" t="s">
        <v>79</v>
      </c>
      <c r="B10" s="190" t="s">
        <v>952</v>
      </c>
      <c r="C10" s="190" t="s">
        <v>275</v>
      </c>
      <c r="D10" s="190" t="s">
        <v>953</v>
      </c>
      <c r="E10" s="190" t="s">
        <v>211</v>
      </c>
      <c r="F10" s="190" t="s">
        <v>954</v>
      </c>
      <c r="G10" s="190" t="s">
        <v>213</v>
      </c>
      <c r="H10" s="190" t="s">
        <v>214</v>
      </c>
      <c r="I10" s="190" t="s">
        <v>274</v>
      </c>
      <c r="J10" s="190" t="s">
        <v>955</v>
      </c>
      <c r="K10" s="190" t="s">
        <v>277</v>
      </c>
      <c r="L10" s="190" t="s">
        <v>276</v>
      </c>
      <c r="M10" s="190" t="s">
        <v>217</v>
      </c>
      <c r="N10" s="191" t="s">
        <v>166</v>
      </c>
      <c r="O10" s="192"/>
      <c r="P10" s="193"/>
      <c r="Q10" s="190" t="s">
        <v>956</v>
      </c>
      <c r="R10" s="194"/>
    </row>
    <row r="11" spans="1:21" s="206" customFormat="1" ht="20.25" customHeight="1">
      <c r="A11" s="196"/>
      <c r="B11" s="197"/>
      <c r="C11" s="198">
        <v>506822.19999999995</v>
      </c>
      <c r="D11" s="199"/>
      <c r="E11" s="200"/>
      <c r="F11" s="199"/>
      <c r="G11" s="199"/>
      <c r="H11" s="200"/>
      <c r="I11" s="200"/>
      <c r="J11" s="200"/>
      <c r="K11" s="200"/>
      <c r="L11" s="200"/>
      <c r="M11" s="200"/>
      <c r="N11" s="201"/>
      <c r="O11" s="202"/>
      <c r="P11" s="203"/>
      <c r="Q11" s="197"/>
      <c r="R11" s="204"/>
      <c r="S11" s="205"/>
    </row>
    <row r="12" spans="1:21" s="213" customFormat="1" ht="25" customHeight="1">
      <c r="A12" s="207" t="s">
        <v>617</v>
      </c>
      <c r="B12" s="208">
        <v>140972636.8803055</v>
      </c>
      <c r="C12" s="208">
        <v>117958.69999999997</v>
      </c>
      <c r="D12" s="208">
        <v>0</v>
      </c>
      <c r="E12" s="208">
        <v>419211</v>
      </c>
      <c r="F12" s="208">
        <v>0</v>
      </c>
      <c r="G12" s="208">
        <v>607170.17999999993</v>
      </c>
      <c r="H12" s="208">
        <v>336335.85</v>
      </c>
      <c r="I12" s="208">
        <v>360144.53448275861</v>
      </c>
      <c r="J12" s="208">
        <v>0</v>
      </c>
      <c r="K12" s="208">
        <v>0</v>
      </c>
      <c r="L12" s="208">
        <v>28718.965517241377</v>
      </c>
      <c r="M12" s="209"/>
      <c r="N12" s="208">
        <v>142842176.11030549</v>
      </c>
      <c r="O12" s="210">
        <v>-9.694516658782959E-3</v>
      </c>
      <c r="P12" s="211"/>
      <c r="Q12" s="208">
        <v>1623294</v>
      </c>
      <c r="R12" s="212"/>
      <c r="U12" s="214"/>
    </row>
    <row r="13" spans="1:21" ht="30" customHeight="1">
      <c r="A13" s="215"/>
      <c r="B13" s="216">
        <v>138477811.56999999</v>
      </c>
      <c r="C13" s="216">
        <v>117958.69999999997</v>
      </c>
      <c r="D13" s="216"/>
      <c r="E13" s="216">
        <v>419211</v>
      </c>
      <c r="F13" s="216"/>
      <c r="G13" s="216">
        <v>607170.17999999993</v>
      </c>
      <c r="H13" s="216">
        <v>336335.85</v>
      </c>
      <c r="I13" s="216">
        <v>360144.53448275861</v>
      </c>
      <c r="J13" s="216">
        <v>0</v>
      </c>
      <c r="K13" s="216"/>
      <c r="L13" s="216">
        <v>28718.965517241377</v>
      </c>
      <c r="M13" s="216">
        <v>0</v>
      </c>
      <c r="N13" s="217">
        <v>140347350.79999998</v>
      </c>
      <c r="O13" s="218"/>
      <c r="P13" s="219"/>
      <c r="Q13" s="220"/>
      <c r="S13" s="221"/>
    </row>
    <row r="14" spans="1:21">
      <c r="A14" s="222" t="s">
        <v>117</v>
      </c>
      <c r="B14" s="223"/>
      <c r="C14" s="223"/>
      <c r="D14" s="220"/>
      <c r="E14" s="223"/>
      <c r="F14" s="223"/>
      <c r="G14" s="223"/>
      <c r="H14" s="223"/>
      <c r="I14" s="223"/>
      <c r="J14" s="223"/>
      <c r="K14" s="223"/>
      <c r="L14" s="223"/>
      <c r="M14" s="220"/>
      <c r="N14" s="223"/>
      <c r="P14" s="225"/>
      <c r="Q14" s="223"/>
      <c r="S14" s="226"/>
    </row>
    <row r="15" spans="1:21" s="232" customFormat="1">
      <c r="A15" s="227" t="s">
        <v>618</v>
      </c>
      <c r="B15" s="228">
        <v>2494825.3103054957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9">
        <v>0</v>
      </c>
      <c r="N15" s="228">
        <v>2494825.3103054957</v>
      </c>
      <c r="O15" s="230">
        <v>0</v>
      </c>
      <c r="P15" s="231"/>
      <c r="Q15" s="228">
        <v>0</v>
      </c>
    </row>
    <row r="16" spans="1:21" s="232" customFormat="1">
      <c r="A16" s="233" t="s">
        <v>619</v>
      </c>
      <c r="B16" s="234">
        <v>6362115.0700000003</v>
      </c>
      <c r="C16" s="234">
        <v>0</v>
      </c>
      <c r="D16" s="234">
        <v>0</v>
      </c>
      <c r="E16" s="234">
        <v>80519.58</v>
      </c>
      <c r="F16" s="234">
        <v>0</v>
      </c>
      <c r="G16" s="234">
        <v>0</v>
      </c>
      <c r="H16" s="234">
        <v>0</v>
      </c>
      <c r="I16" s="234">
        <v>0</v>
      </c>
      <c r="J16" s="234">
        <v>0</v>
      </c>
      <c r="K16" s="234">
        <v>0</v>
      </c>
      <c r="L16" s="234">
        <v>0</v>
      </c>
      <c r="M16" s="234">
        <v>0</v>
      </c>
      <c r="N16" s="234">
        <v>6442634.6500000004</v>
      </c>
      <c r="O16" s="230">
        <v>0</v>
      </c>
      <c r="P16" s="235"/>
      <c r="Q16" s="234">
        <v>0</v>
      </c>
      <c r="R16" s="236"/>
    </row>
    <row r="17" spans="1:199" s="232" customFormat="1">
      <c r="A17" s="233" t="s">
        <v>233</v>
      </c>
      <c r="B17" s="234">
        <v>204635.34</v>
      </c>
      <c r="C17" s="234">
        <v>0</v>
      </c>
      <c r="D17" s="234">
        <v>0</v>
      </c>
      <c r="E17" s="234">
        <v>0</v>
      </c>
      <c r="F17" s="234">
        <v>0</v>
      </c>
      <c r="G17" s="234">
        <v>0</v>
      </c>
      <c r="H17" s="234">
        <v>0</v>
      </c>
      <c r="I17" s="234">
        <v>0</v>
      </c>
      <c r="J17" s="234">
        <v>0</v>
      </c>
      <c r="K17" s="234">
        <v>0</v>
      </c>
      <c r="L17" s="234">
        <v>0</v>
      </c>
      <c r="M17" s="234">
        <v>0</v>
      </c>
      <c r="N17" s="234">
        <v>204635.34</v>
      </c>
      <c r="O17" s="230">
        <v>0</v>
      </c>
      <c r="P17" s="235"/>
      <c r="Q17" s="234">
        <v>0</v>
      </c>
      <c r="R17" s="236"/>
      <c r="Z17" s="237"/>
      <c r="AA17" s="237"/>
      <c r="AC17" s="237"/>
      <c r="AJ17" s="237"/>
      <c r="AQ17" s="237"/>
      <c r="AR17" s="237"/>
      <c r="AT17" s="237"/>
      <c r="BA17" s="237"/>
      <c r="BH17" s="237"/>
      <c r="BI17" s="237"/>
      <c r="BK17" s="237"/>
      <c r="BR17" s="237"/>
      <c r="BY17" s="237"/>
      <c r="BZ17" s="237"/>
      <c r="CB17" s="237"/>
      <c r="CI17" s="237"/>
      <c r="CP17" s="237"/>
      <c r="CQ17" s="237"/>
      <c r="CS17" s="237"/>
      <c r="CZ17" s="237"/>
      <c r="DG17" s="237"/>
      <c r="DH17" s="237"/>
      <c r="DJ17" s="237"/>
      <c r="DQ17" s="237"/>
      <c r="DX17" s="237"/>
      <c r="DY17" s="237"/>
      <c r="EA17" s="237"/>
      <c r="EH17" s="237"/>
      <c r="EO17" s="237"/>
      <c r="EP17" s="237"/>
      <c r="ER17" s="237"/>
      <c r="EY17" s="237"/>
      <c r="FF17" s="237"/>
      <c r="FG17" s="237"/>
      <c r="FI17" s="237"/>
      <c r="FP17" s="237"/>
      <c r="FW17" s="237"/>
      <c r="FX17" s="237"/>
      <c r="FZ17" s="237"/>
      <c r="GG17" s="237"/>
      <c r="GN17" s="237"/>
      <c r="GO17" s="237"/>
      <c r="GQ17" s="237"/>
    </row>
    <row r="18" spans="1:199" s="232" customFormat="1">
      <c r="A18" s="233" t="s">
        <v>620</v>
      </c>
      <c r="B18" s="234">
        <v>0</v>
      </c>
      <c r="C18" s="234">
        <v>0</v>
      </c>
      <c r="D18" s="234">
        <v>0</v>
      </c>
      <c r="E18" s="234">
        <v>0</v>
      </c>
      <c r="F18" s="234">
        <v>0</v>
      </c>
      <c r="G18" s="234">
        <v>0</v>
      </c>
      <c r="H18" s="234">
        <v>0</v>
      </c>
      <c r="I18" s="234">
        <v>0</v>
      </c>
      <c r="J18" s="234">
        <v>0</v>
      </c>
      <c r="K18" s="234">
        <v>0</v>
      </c>
      <c r="L18" s="234">
        <v>0</v>
      </c>
      <c r="M18" s="234">
        <v>0</v>
      </c>
      <c r="N18" s="234">
        <v>0</v>
      </c>
      <c r="O18" s="230">
        <v>0</v>
      </c>
      <c r="P18" s="203"/>
      <c r="Q18" s="234">
        <v>0</v>
      </c>
      <c r="R18" s="236"/>
      <c r="Z18" s="237"/>
      <c r="AA18" s="237"/>
      <c r="AC18" s="237"/>
      <c r="AJ18" s="237"/>
      <c r="AQ18" s="237"/>
      <c r="AR18" s="237"/>
      <c r="AT18" s="237"/>
      <c r="BA18" s="237"/>
      <c r="BH18" s="237"/>
      <c r="BI18" s="237"/>
      <c r="BK18" s="237"/>
      <c r="BR18" s="237"/>
      <c r="BY18" s="237"/>
      <c r="BZ18" s="237"/>
      <c r="CB18" s="237"/>
      <c r="CI18" s="237"/>
      <c r="CP18" s="237"/>
      <c r="CQ18" s="237"/>
      <c r="CS18" s="237"/>
      <c r="CZ18" s="237"/>
      <c r="DG18" s="237"/>
      <c r="DH18" s="237"/>
      <c r="DJ18" s="237"/>
      <c r="DQ18" s="237"/>
      <c r="DX18" s="237"/>
      <c r="DY18" s="237"/>
      <c r="EA18" s="237"/>
      <c r="EH18" s="237"/>
      <c r="EO18" s="237"/>
      <c r="EP18" s="237"/>
      <c r="ER18" s="237"/>
      <c r="EY18" s="237"/>
      <c r="FF18" s="237"/>
      <c r="FG18" s="237"/>
      <c r="FI18" s="237"/>
      <c r="FP18" s="237"/>
      <c r="FW18" s="237"/>
      <c r="FX18" s="237"/>
      <c r="FZ18" s="237"/>
      <c r="GG18" s="237"/>
      <c r="GN18" s="237"/>
      <c r="GO18" s="237"/>
      <c r="GQ18" s="237"/>
    </row>
    <row r="19" spans="1:199" s="232" customFormat="1">
      <c r="A19" s="238" t="s">
        <v>957</v>
      </c>
      <c r="B19" s="234">
        <v>5873253.3099999949</v>
      </c>
      <c r="C19" s="234">
        <v>0</v>
      </c>
      <c r="D19" s="234">
        <v>0</v>
      </c>
      <c r="E19" s="234">
        <v>0</v>
      </c>
      <c r="F19" s="234">
        <v>0</v>
      </c>
      <c r="G19" s="234">
        <v>0</v>
      </c>
      <c r="H19" s="234">
        <v>0</v>
      </c>
      <c r="I19" s="234">
        <v>0</v>
      </c>
      <c r="J19" s="234">
        <v>0</v>
      </c>
      <c r="K19" s="234">
        <v>0</v>
      </c>
      <c r="L19" s="234">
        <v>0</v>
      </c>
      <c r="M19" s="234">
        <v>0</v>
      </c>
      <c r="N19" s="234">
        <v>5873253.3099999949</v>
      </c>
      <c r="O19" s="230">
        <v>0</v>
      </c>
      <c r="P19" s="231"/>
      <c r="Q19" s="234">
        <v>0</v>
      </c>
      <c r="R19" s="236"/>
      <c r="Z19" s="237"/>
      <c r="AA19" s="237"/>
      <c r="AC19" s="237"/>
      <c r="AJ19" s="237"/>
      <c r="AQ19" s="237"/>
      <c r="AR19" s="237"/>
      <c r="AT19" s="237"/>
      <c r="BA19" s="237"/>
      <c r="BH19" s="237"/>
      <c r="BI19" s="237"/>
      <c r="BK19" s="237"/>
      <c r="BR19" s="237"/>
      <c r="BY19" s="237"/>
      <c r="BZ19" s="237"/>
      <c r="CB19" s="237"/>
      <c r="CI19" s="237"/>
      <c r="CP19" s="237"/>
      <c r="CQ19" s="237"/>
      <c r="CS19" s="237"/>
      <c r="CZ19" s="237"/>
      <c r="DG19" s="237"/>
      <c r="DH19" s="237"/>
      <c r="DJ19" s="237"/>
      <c r="DQ19" s="237"/>
      <c r="DX19" s="237"/>
      <c r="DY19" s="237"/>
      <c r="EA19" s="237"/>
      <c r="EH19" s="237"/>
      <c r="EO19" s="237"/>
      <c r="EP19" s="237"/>
      <c r="ER19" s="237"/>
      <c r="EY19" s="237"/>
      <c r="FF19" s="237"/>
      <c r="FG19" s="237"/>
      <c r="FI19" s="237"/>
      <c r="FP19" s="237"/>
      <c r="FW19" s="237"/>
      <c r="FX19" s="237"/>
      <c r="FZ19" s="237"/>
      <c r="GG19" s="237"/>
      <c r="GN19" s="237"/>
      <c r="GO19" s="237"/>
      <c r="GQ19" s="237"/>
    </row>
    <row r="20" spans="1:199" s="232" customFormat="1">
      <c r="A20" s="233" t="s">
        <v>958</v>
      </c>
      <c r="B20" s="234">
        <v>0</v>
      </c>
      <c r="C20" s="234">
        <v>0</v>
      </c>
      <c r="D20" s="234">
        <v>0</v>
      </c>
      <c r="E20" s="234">
        <v>0</v>
      </c>
      <c r="F20" s="234">
        <v>0</v>
      </c>
      <c r="G20" s="234">
        <v>0</v>
      </c>
      <c r="H20" s="234">
        <v>0</v>
      </c>
      <c r="I20" s="234">
        <v>0</v>
      </c>
      <c r="J20" s="234">
        <v>0</v>
      </c>
      <c r="K20" s="234">
        <v>0</v>
      </c>
      <c r="L20" s="234">
        <v>0</v>
      </c>
      <c r="M20" s="234">
        <v>0</v>
      </c>
      <c r="N20" s="234">
        <v>0</v>
      </c>
      <c r="O20" s="230">
        <v>0</v>
      </c>
      <c r="P20" s="203"/>
      <c r="Q20" s="234">
        <v>0</v>
      </c>
      <c r="R20" s="236"/>
      <c r="Z20" s="237"/>
      <c r="AA20" s="237"/>
      <c r="AC20" s="237"/>
      <c r="AJ20" s="237"/>
      <c r="AQ20" s="237"/>
      <c r="AR20" s="237"/>
      <c r="AT20" s="237"/>
      <c r="BA20" s="237"/>
      <c r="BH20" s="237"/>
      <c r="BI20" s="237"/>
      <c r="BK20" s="237"/>
      <c r="BR20" s="237"/>
      <c r="BY20" s="237"/>
      <c r="BZ20" s="237"/>
      <c r="CB20" s="237"/>
      <c r="CI20" s="237"/>
      <c r="CP20" s="237"/>
      <c r="CQ20" s="237"/>
      <c r="CS20" s="237"/>
      <c r="CZ20" s="237"/>
      <c r="DG20" s="237"/>
      <c r="DH20" s="237"/>
      <c r="DJ20" s="237"/>
      <c r="DQ20" s="237"/>
      <c r="DX20" s="237"/>
      <c r="DY20" s="237"/>
      <c r="EA20" s="237"/>
      <c r="EH20" s="237"/>
      <c r="EO20" s="237"/>
      <c r="EP20" s="237"/>
      <c r="ER20" s="237"/>
      <c r="EY20" s="237"/>
      <c r="FF20" s="237"/>
      <c r="FG20" s="237"/>
      <c r="FI20" s="237"/>
      <c r="FP20" s="237"/>
      <c r="FW20" s="237"/>
      <c r="FX20" s="237"/>
      <c r="FZ20" s="237"/>
      <c r="GG20" s="237"/>
      <c r="GN20" s="237"/>
      <c r="GO20" s="237"/>
      <c r="GQ20" s="237"/>
    </row>
    <row r="21" spans="1:199" s="232" customFormat="1">
      <c r="A21" s="233" t="s">
        <v>622</v>
      </c>
      <c r="B21" s="234">
        <v>351257.61</v>
      </c>
      <c r="C21" s="234">
        <v>0</v>
      </c>
      <c r="D21" s="234">
        <v>0</v>
      </c>
      <c r="E21" s="234">
        <v>0</v>
      </c>
      <c r="F21" s="234">
        <v>0</v>
      </c>
      <c r="G21" s="234">
        <v>0</v>
      </c>
      <c r="H21" s="234">
        <v>0</v>
      </c>
      <c r="I21" s="234">
        <v>0</v>
      </c>
      <c r="J21" s="234">
        <v>0</v>
      </c>
      <c r="K21" s="234">
        <v>0</v>
      </c>
      <c r="L21" s="234">
        <v>0</v>
      </c>
      <c r="M21" s="234">
        <v>0</v>
      </c>
      <c r="N21" s="234">
        <v>351257.61</v>
      </c>
      <c r="O21" s="230">
        <v>0</v>
      </c>
      <c r="P21" s="231"/>
      <c r="Q21" s="234">
        <v>0</v>
      </c>
      <c r="R21" s="236"/>
      <c r="Z21" s="237"/>
      <c r="AA21" s="237"/>
      <c r="AC21" s="237"/>
      <c r="AJ21" s="237"/>
      <c r="AQ21" s="237"/>
      <c r="AR21" s="237"/>
      <c r="AT21" s="237"/>
      <c r="BA21" s="237"/>
      <c r="BH21" s="237"/>
      <c r="BI21" s="237"/>
      <c r="BK21" s="237"/>
      <c r="BR21" s="237"/>
      <c r="BY21" s="237"/>
      <c r="BZ21" s="237"/>
      <c r="CB21" s="237"/>
      <c r="CI21" s="237"/>
      <c r="CP21" s="237"/>
      <c r="CQ21" s="237"/>
      <c r="CS21" s="237"/>
      <c r="CZ21" s="237"/>
      <c r="DG21" s="237"/>
      <c r="DH21" s="237"/>
      <c r="DJ21" s="237"/>
      <c r="DQ21" s="237"/>
      <c r="DX21" s="237"/>
      <c r="DY21" s="237"/>
      <c r="EA21" s="237"/>
      <c r="EH21" s="237"/>
      <c r="EO21" s="237"/>
      <c r="EP21" s="237"/>
      <c r="ER21" s="237"/>
      <c r="EY21" s="237"/>
      <c r="FF21" s="237"/>
      <c r="FG21" s="237"/>
      <c r="FI21" s="237"/>
      <c r="FP21" s="237"/>
      <c r="FW21" s="237"/>
      <c r="FX21" s="237"/>
      <c r="FZ21" s="237"/>
      <c r="GG21" s="237"/>
      <c r="GN21" s="237"/>
      <c r="GO21" s="237"/>
      <c r="GQ21" s="237"/>
    </row>
    <row r="22" spans="1:199" s="232" customFormat="1">
      <c r="A22" s="227" t="s">
        <v>240</v>
      </c>
      <c r="B22" s="228">
        <v>3736712.0000000009</v>
      </c>
      <c r="C22" s="228">
        <v>0</v>
      </c>
      <c r="D22" s="228">
        <v>0</v>
      </c>
      <c r="E22" s="228">
        <v>0</v>
      </c>
      <c r="F22" s="228">
        <v>0</v>
      </c>
      <c r="G22" s="228">
        <v>0</v>
      </c>
      <c r="H22" s="228">
        <v>0</v>
      </c>
      <c r="I22" s="228">
        <v>0</v>
      </c>
      <c r="J22" s="228">
        <v>0</v>
      </c>
      <c r="K22" s="228">
        <v>0</v>
      </c>
      <c r="L22" s="228">
        <v>0</v>
      </c>
      <c r="M22" s="229">
        <v>0</v>
      </c>
      <c r="N22" s="239">
        <v>3736712.0000000009</v>
      </c>
      <c r="O22" s="230">
        <v>0</v>
      </c>
      <c r="P22" s="235"/>
      <c r="Q22" s="228">
        <v>0</v>
      </c>
      <c r="R22" s="236"/>
    </row>
    <row r="23" spans="1:199" s="232" customFormat="1">
      <c r="A23" s="227" t="s">
        <v>623</v>
      </c>
      <c r="B23" s="228">
        <v>4229.53</v>
      </c>
      <c r="C23" s="228">
        <v>0</v>
      </c>
      <c r="D23" s="228">
        <v>0</v>
      </c>
      <c r="E23" s="228">
        <v>0</v>
      </c>
      <c r="F23" s="228">
        <v>0</v>
      </c>
      <c r="G23" s="228">
        <v>0</v>
      </c>
      <c r="H23" s="228">
        <v>0</v>
      </c>
      <c r="I23" s="228">
        <v>0</v>
      </c>
      <c r="J23" s="228">
        <v>0</v>
      </c>
      <c r="K23" s="228">
        <v>0</v>
      </c>
      <c r="L23" s="228">
        <v>0</v>
      </c>
      <c r="M23" s="229">
        <v>0</v>
      </c>
      <c r="N23" s="239">
        <v>4229.53</v>
      </c>
      <c r="O23" s="230">
        <v>0</v>
      </c>
      <c r="P23" s="231"/>
      <c r="Q23" s="228">
        <v>0</v>
      </c>
      <c r="R23" s="236"/>
      <c r="Z23" s="237"/>
      <c r="AA23" s="237"/>
      <c r="AC23" s="237"/>
      <c r="AJ23" s="237"/>
      <c r="AQ23" s="237"/>
      <c r="AR23" s="237"/>
      <c r="AT23" s="237"/>
      <c r="BA23" s="237"/>
      <c r="BH23" s="237"/>
      <c r="BI23" s="237"/>
      <c r="BK23" s="237"/>
      <c r="BR23" s="237"/>
      <c r="BY23" s="237"/>
      <c r="BZ23" s="237"/>
      <c r="CB23" s="237"/>
      <c r="CI23" s="237"/>
      <c r="CP23" s="237"/>
      <c r="CQ23" s="237"/>
      <c r="CS23" s="237"/>
      <c r="CZ23" s="237"/>
      <c r="DG23" s="237"/>
      <c r="DH23" s="237"/>
      <c r="DJ23" s="237"/>
      <c r="DQ23" s="237"/>
      <c r="DX23" s="237"/>
      <c r="DY23" s="237"/>
      <c r="EA23" s="237"/>
      <c r="EH23" s="237"/>
      <c r="EO23" s="237"/>
      <c r="EP23" s="237"/>
      <c r="ER23" s="237"/>
      <c r="EY23" s="237"/>
      <c r="FF23" s="237"/>
      <c r="FG23" s="237"/>
      <c r="FI23" s="237"/>
      <c r="FP23" s="237"/>
      <c r="FW23" s="237"/>
      <c r="FX23" s="237"/>
      <c r="FZ23" s="237"/>
      <c r="GG23" s="237"/>
      <c r="GN23" s="237"/>
      <c r="GO23" s="237"/>
      <c r="GQ23" s="237"/>
    </row>
    <row r="24" spans="1:199" s="232" customFormat="1">
      <c r="A24" s="227" t="s">
        <v>625</v>
      </c>
      <c r="B24" s="228">
        <v>0</v>
      </c>
      <c r="C24" s="228">
        <v>0</v>
      </c>
      <c r="D24" s="228">
        <v>0</v>
      </c>
      <c r="E24" s="228">
        <v>0</v>
      </c>
      <c r="F24" s="228">
        <v>0</v>
      </c>
      <c r="G24" s="228">
        <v>0</v>
      </c>
      <c r="H24" s="228">
        <v>0</v>
      </c>
      <c r="I24" s="228">
        <v>0</v>
      </c>
      <c r="J24" s="228">
        <v>0</v>
      </c>
      <c r="K24" s="228">
        <v>0</v>
      </c>
      <c r="L24" s="228">
        <v>0</v>
      </c>
      <c r="M24" s="229">
        <v>0</v>
      </c>
      <c r="N24" s="239">
        <v>0</v>
      </c>
      <c r="O24" s="230">
        <v>0</v>
      </c>
      <c r="P24" s="203"/>
      <c r="Q24" s="228">
        <v>0</v>
      </c>
      <c r="R24" s="236"/>
      <c r="Z24" s="237"/>
      <c r="AA24" s="237"/>
      <c r="AC24" s="237"/>
      <c r="AJ24" s="237"/>
      <c r="AQ24" s="237"/>
      <c r="AR24" s="237"/>
      <c r="AT24" s="237"/>
      <c r="BA24" s="237"/>
      <c r="BH24" s="237"/>
      <c r="BI24" s="237"/>
      <c r="BK24" s="237"/>
      <c r="BR24" s="237"/>
      <c r="BY24" s="237"/>
      <c r="BZ24" s="237"/>
      <c r="CB24" s="237"/>
      <c r="CI24" s="237"/>
      <c r="CP24" s="237"/>
      <c r="CQ24" s="237"/>
      <c r="CS24" s="237"/>
      <c r="CZ24" s="237"/>
      <c r="DG24" s="237"/>
      <c r="DH24" s="237"/>
      <c r="DJ24" s="237"/>
      <c r="DQ24" s="237"/>
      <c r="DX24" s="237"/>
      <c r="DY24" s="237"/>
      <c r="EA24" s="237"/>
      <c r="EH24" s="237"/>
      <c r="EO24" s="237"/>
      <c r="EP24" s="237"/>
      <c r="ER24" s="237"/>
      <c r="EY24" s="237"/>
      <c r="FF24" s="237"/>
      <c r="FG24" s="237"/>
      <c r="FI24" s="237"/>
      <c r="FP24" s="237"/>
      <c r="FW24" s="237"/>
      <c r="FX24" s="237"/>
      <c r="FZ24" s="237"/>
      <c r="GG24" s="237"/>
      <c r="GN24" s="237"/>
      <c r="GO24" s="237"/>
      <c r="GQ24" s="237"/>
    </row>
    <row r="25" spans="1:199" s="232" customFormat="1">
      <c r="A25" s="227" t="s">
        <v>624</v>
      </c>
      <c r="B25" s="228">
        <v>4550044.53</v>
      </c>
      <c r="C25" s="228">
        <v>0</v>
      </c>
      <c r="D25" s="229">
        <v>0</v>
      </c>
      <c r="E25" s="229">
        <v>0</v>
      </c>
      <c r="F25" s="228">
        <v>0</v>
      </c>
      <c r="G25" s="228">
        <v>0</v>
      </c>
      <c r="H25" s="228">
        <v>0</v>
      </c>
      <c r="I25" s="228">
        <v>0</v>
      </c>
      <c r="J25" s="228">
        <v>0</v>
      </c>
      <c r="K25" s="228">
        <v>0</v>
      </c>
      <c r="L25" s="228">
        <v>0</v>
      </c>
      <c r="M25" s="229">
        <v>0</v>
      </c>
      <c r="N25" s="239">
        <v>4550044.53</v>
      </c>
      <c r="O25" s="230">
        <v>0</v>
      </c>
      <c r="P25" s="203"/>
      <c r="Q25" s="228">
        <v>0</v>
      </c>
      <c r="R25" s="236"/>
      <c r="Z25" s="237"/>
      <c r="AA25" s="237"/>
      <c r="AC25" s="237"/>
      <c r="AJ25" s="237"/>
      <c r="AQ25" s="237"/>
      <c r="AR25" s="237"/>
      <c r="AT25" s="237"/>
      <c r="BA25" s="237"/>
      <c r="BH25" s="237"/>
      <c r="BI25" s="237"/>
      <c r="BK25" s="237"/>
      <c r="BR25" s="237"/>
      <c r="BY25" s="237"/>
      <c r="BZ25" s="237"/>
      <c r="CB25" s="237"/>
      <c r="CI25" s="237"/>
      <c r="CP25" s="237"/>
      <c r="CQ25" s="237"/>
      <c r="CS25" s="237"/>
      <c r="CZ25" s="237"/>
      <c r="DG25" s="237"/>
      <c r="DH25" s="237"/>
      <c r="DJ25" s="237"/>
      <c r="DQ25" s="237"/>
      <c r="DX25" s="237"/>
      <c r="DY25" s="237"/>
      <c r="EA25" s="237"/>
      <c r="EH25" s="237"/>
      <c r="EO25" s="237"/>
      <c r="EP25" s="237"/>
      <c r="ER25" s="237"/>
      <c r="EY25" s="237"/>
      <c r="FF25" s="237"/>
      <c r="FG25" s="237"/>
      <c r="FI25" s="237"/>
      <c r="FP25" s="237"/>
      <c r="FW25" s="237"/>
      <c r="FX25" s="237"/>
      <c r="FZ25" s="237"/>
      <c r="GG25" s="237"/>
      <c r="GN25" s="237"/>
      <c r="GO25" s="237"/>
      <c r="GQ25" s="237"/>
    </row>
    <row r="26" spans="1:199" s="232" customFormat="1">
      <c r="A26" s="227" t="s">
        <v>626</v>
      </c>
      <c r="B26" s="228">
        <v>0</v>
      </c>
      <c r="C26" s="228">
        <v>0</v>
      </c>
      <c r="D26" s="229">
        <v>0</v>
      </c>
      <c r="E26" s="229">
        <v>0</v>
      </c>
      <c r="F26" s="228">
        <v>0</v>
      </c>
      <c r="G26" s="228">
        <v>0</v>
      </c>
      <c r="H26" s="228">
        <v>0</v>
      </c>
      <c r="I26" s="228">
        <v>0</v>
      </c>
      <c r="J26" s="228">
        <v>0</v>
      </c>
      <c r="K26" s="228">
        <v>0</v>
      </c>
      <c r="L26" s="228">
        <v>0</v>
      </c>
      <c r="M26" s="229">
        <v>0</v>
      </c>
      <c r="N26" s="239">
        <v>0</v>
      </c>
      <c r="O26" s="230">
        <v>0</v>
      </c>
      <c r="P26" s="231"/>
      <c r="Q26" s="228">
        <v>0</v>
      </c>
      <c r="R26" s="236"/>
      <c r="Z26" s="237"/>
      <c r="AA26" s="237"/>
      <c r="AC26" s="237"/>
      <c r="AJ26" s="237"/>
      <c r="AQ26" s="237"/>
      <c r="AR26" s="237"/>
      <c r="AT26" s="237"/>
      <c r="BA26" s="237"/>
      <c r="BH26" s="237"/>
      <c r="BI26" s="237"/>
      <c r="BK26" s="237"/>
      <c r="BR26" s="237"/>
      <c r="BY26" s="237"/>
      <c r="BZ26" s="237"/>
      <c r="CB26" s="237"/>
      <c r="CI26" s="237"/>
      <c r="CP26" s="237"/>
      <c r="CQ26" s="237"/>
      <c r="CS26" s="237"/>
      <c r="CZ26" s="237"/>
      <c r="DG26" s="237"/>
      <c r="DH26" s="237"/>
      <c r="DJ26" s="237"/>
      <c r="DQ26" s="237"/>
      <c r="DX26" s="237"/>
      <c r="DY26" s="237"/>
      <c r="EA26" s="237"/>
      <c r="EH26" s="237"/>
      <c r="EO26" s="237"/>
      <c r="EP26" s="237"/>
      <c r="ER26" s="237"/>
      <c r="EY26" s="237"/>
      <c r="FF26" s="237"/>
      <c r="FG26" s="237"/>
      <c r="FI26" s="237"/>
      <c r="FP26" s="237"/>
      <c r="FW26" s="237"/>
      <c r="FX26" s="237"/>
      <c r="FZ26" s="237"/>
      <c r="GG26" s="237"/>
      <c r="GN26" s="237"/>
      <c r="GO26" s="237"/>
      <c r="GQ26" s="237"/>
    </row>
    <row r="27" spans="1:199" s="232" customFormat="1">
      <c r="A27" s="227" t="s">
        <v>239</v>
      </c>
      <c r="B27" s="228">
        <v>5081924.6000000006</v>
      </c>
      <c r="C27" s="228">
        <v>0</v>
      </c>
      <c r="D27" s="229">
        <v>0</v>
      </c>
      <c r="E27" s="229">
        <v>0</v>
      </c>
      <c r="F27" s="228">
        <v>0</v>
      </c>
      <c r="G27" s="228">
        <v>0</v>
      </c>
      <c r="H27" s="228">
        <v>9873.57</v>
      </c>
      <c r="I27" s="228">
        <v>0</v>
      </c>
      <c r="J27" s="228">
        <v>0</v>
      </c>
      <c r="K27" s="228">
        <v>0</v>
      </c>
      <c r="L27" s="228">
        <v>0</v>
      </c>
      <c r="M27" s="229">
        <v>0</v>
      </c>
      <c r="N27" s="239">
        <v>5091798.1700000009</v>
      </c>
      <c r="O27" s="230">
        <v>0</v>
      </c>
      <c r="P27" s="240"/>
      <c r="Q27" s="228">
        <v>0</v>
      </c>
      <c r="R27" s="236"/>
      <c r="Z27" s="237"/>
      <c r="AA27" s="237"/>
      <c r="AC27" s="237"/>
      <c r="AJ27" s="237"/>
      <c r="AQ27" s="237"/>
      <c r="AR27" s="237"/>
      <c r="AT27" s="237"/>
      <c r="BA27" s="237"/>
      <c r="BH27" s="237"/>
      <c r="BI27" s="237"/>
      <c r="BK27" s="237"/>
      <c r="BR27" s="237"/>
      <c r="BY27" s="237"/>
      <c r="BZ27" s="237"/>
      <c r="CB27" s="237"/>
      <c r="CI27" s="237"/>
      <c r="CP27" s="237"/>
      <c r="CQ27" s="237"/>
      <c r="CS27" s="237"/>
      <c r="CZ27" s="237"/>
      <c r="DG27" s="237"/>
      <c r="DH27" s="237"/>
      <c r="DJ27" s="237"/>
      <c r="DQ27" s="237"/>
      <c r="DX27" s="237"/>
      <c r="DY27" s="237"/>
      <c r="EA27" s="237"/>
      <c r="EH27" s="237"/>
      <c r="EO27" s="237"/>
      <c r="EP27" s="237"/>
      <c r="ER27" s="237"/>
      <c r="EY27" s="237"/>
      <c r="FF27" s="237"/>
      <c r="FG27" s="237"/>
      <c r="FI27" s="237"/>
      <c r="FP27" s="237"/>
      <c r="FW27" s="237"/>
      <c r="FX27" s="237"/>
      <c r="FZ27" s="237"/>
      <c r="GG27" s="237"/>
      <c r="GN27" s="237"/>
      <c r="GO27" s="237"/>
      <c r="GQ27" s="237"/>
    </row>
    <row r="28" spans="1:199" s="232" customFormat="1">
      <c r="A28" s="227" t="s">
        <v>627</v>
      </c>
      <c r="B28" s="228">
        <v>0</v>
      </c>
      <c r="C28" s="228">
        <v>0</v>
      </c>
      <c r="D28" s="229">
        <v>0</v>
      </c>
      <c r="E28" s="229">
        <v>0</v>
      </c>
      <c r="F28" s="228">
        <v>0</v>
      </c>
      <c r="G28" s="228">
        <v>0</v>
      </c>
      <c r="H28" s="228">
        <v>0</v>
      </c>
      <c r="I28" s="228">
        <v>0</v>
      </c>
      <c r="J28" s="228">
        <v>0</v>
      </c>
      <c r="K28" s="228">
        <v>0</v>
      </c>
      <c r="L28" s="228">
        <v>0</v>
      </c>
      <c r="M28" s="229">
        <v>0</v>
      </c>
      <c r="N28" s="239">
        <v>0</v>
      </c>
      <c r="O28" s="230">
        <v>0</v>
      </c>
      <c r="P28" s="231"/>
      <c r="Q28" s="228">
        <v>0</v>
      </c>
      <c r="R28" s="236"/>
      <c r="Z28" s="237"/>
      <c r="AA28" s="237"/>
      <c r="AC28" s="237"/>
      <c r="AJ28" s="237"/>
      <c r="AQ28" s="237"/>
      <c r="AR28" s="237"/>
      <c r="AT28" s="237"/>
      <c r="BA28" s="237"/>
      <c r="BH28" s="237"/>
      <c r="BI28" s="237"/>
      <c r="BK28" s="237"/>
      <c r="BR28" s="237"/>
      <c r="BY28" s="237"/>
      <c r="BZ28" s="237"/>
      <c r="CB28" s="237"/>
      <c r="CI28" s="237"/>
      <c r="CP28" s="237"/>
      <c r="CQ28" s="237"/>
      <c r="CS28" s="237"/>
      <c r="CZ28" s="237"/>
      <c r="DG28" s="237"/>
      <c r="DH28" s="237"/>
      <c r="DJ28" s="237"/>
      <c r="DQ28" s="237"/>
      <c r="DX28" s="237"/>
      <c r="DY28" s="237"/>
      <c r="EA28" s="237"/>
      <c r="EH28" s="237"/>
      <c r="EO28" s="237"/>
      <c r="EP28" s="237"/>
      <c r="ER28" s="237"/>
      <c r="EY28" s="237"/>
      <c r="FF28" s="237"/>
      <c r="FG28" s="237"/>
      <c r="FI28" s="237"/>
      <c r="FP28" s="237"/>
      <c r="FW28" s="237"/>
      <c r="FX28" s="237"/>
      <c r="FZ28" s="237"/>
      <c r="GG28" s="237"/>
      <c r="GN28" s="237"/>
      <c r="GO28" s="237"/>
      <c r="GQ28" s="237"/>
    </row>
    <row r="29" spans="1:199" s="232" customFormat="1">
      <c r="A29" s="227" t="s">
        <v>628</v>
      </c>
      <c r="B29" s="228">
        <v>301320</v>
      </c>
      <c r="C29" s="228">
        <v>0</v>
      </c>
      <c r="D29" s="229">
        <v>0</v>
      </c>
      <c r="E29" s="229">
        <v>19879.46</v>
      </c>
      <c r="F29" s="228">
        <v>0</v>
      </c>
      <c r="G29" s="228">
        <v>1005.49</v>
      </c>
      <c r="H29" s="228">
        <v>0</v>
      </c>
      <c r="I29" s="228">
        <v>0</v>
      </c>
      <c r="J29" s="228">
        <v>0</v>
      </c>
      <c r="K29" s="228">
        <v>0</v>
      </c>
      <c r="L29" s="228">
        <v>0</v>
      </c>
      <c r="M29" s="229">
        <v>0</v>
      </c>
      <c r="N29" s="228">
        <v>322204.95</v>
      </c>
      <c r="O29" s="230">
        <v>0</v>
      </c>
      <c r="P29" s="231"/>
      <c r="Q29" s="228">
        <v>0</v>
      </c>
      <c r="R29" s="236"/>
      <c r="Z29" s="237"/>
      <c r="AA29" s="237"/>
      <c r="AC29" s="237"/>
      <c r="AJ29" s="237"/>
      <c r="AQ29" s="237"/>
      <c r="AR29" s="237"/>
      <c r="AT29" s="237"/>
      <c r="BA29" s="237"/>
      <c r="BH29" s="237"/>
      <c r="BI29" s="237"/>
      <c r="BK29" s="237"/>
      <c r="BR29" s="237"/>
      <c r="BY29" s="237"/>
      <c r="BZ29" s="237"/>
      <c r="CB29" s="237"/>
      <c r="CI29" s="237"/>
      <c r="CP29" s="237"/>
      <c r="CQ29" s="237"/>
      <c r="CS29" s="237"/>
      <c r="CZ29" s="237"/>
      <c r="DG29" s="237"/>
      <c r="DH29" s="237"/>
      <c r="DJ29" s="237"/>
      <c r="DQ29" s="237"/>
      <c r="DX29" s="237"/>
      <c r="DY29" s="237"/>
      <c r="EA29" s="237"/>
      <c r="EH29" s="237"/>
      <c r="EO29" s="237"/>
      <c r="EP29" s="237"/>
      <c r="ER29" s="237"/>
      <c r="EY29" s="237"/>
      <c r="FF29" s="237"/>
      <c r="FG29" s="237"/>
      <c r="FI29" s="237"/>
      <c r="FP29" s="237"/>
      <c r="FW29" s="237"/>
      <c r="FX29" s="237"/>
      <c r="FZ29" s="237"/>
      <c r="GG29" s="237"/>
      <c r="GN29" s="237"/>
      <c r="GO29" s="237"/>
      <c r="GQ29" s="237"/>
    </row>
    <row r="30" spans="1:199" s="232" customFormat="1">
      <c r="A30" s="227" t="s">
        <v>959</v>
      </c>
      <c r="B30" s="228">
        <v>-2424501.7599999998</v>
      </c>
      <c r="C30" s="228">
        <v>0</v>
      </c>
      <c r="D30" s="229">
        <v>0</v>
      </c>
      <c r="E30" s="229">
        <v>0</v>
      </c>
      <c r="F30" s="228">
        <v>0</v>
      </c>
      <c r="G30" s="228">
        <v>0</v>
      </c>
      <c r="H30" s="228">
        <v>0</v>
      </c>
      <c r="I30" s="228">
        <v>0</v>
      </c>
      <c r="J30" s="228">
        <v>0</v>
      </c>
      <c r="K30" s="228">
        <v>0</v>
      </c>
      <c r="L30" s="228">
        <v>0</v>
      </c>
      <c r="M30" s="229">
        <v>0</v>
      </c>
      <c r="N30" s="228">
        <v>-2424501.7599999998</v>
      </c>
      <c r="O30" s="230">
        <v>0</v>
      </c>
      <c r="P30" s="235"/>
      <c r="Q30" s="228">
        <v>0</v>
      </c>
      <c r="R30" s="241"/>
      <c r="Z30" s="237"/>
      <c r="AA30" s="237"/>
      <c r="AC30" s="237"/>
      <c r="AJ30" s="237"/>
      <c r="AQ30" s="237"/>
      <c r="AR30" s="237"/>
      <c r="AT30" s="237"/>
      <c r="BA30" s="237"/>
      <c r="BH30" s="237"/>
      <c r="BI30" s="237"/>
      <c r="BK30" s="237"/>
      <c r="BR30" s="237"/>
      <c r="BY30" s="237"/>
      <c r="BZ30" s="237"/>
      <c r="CB30" s="237"/>
      <c r="CI30" s="237"/>
      <c r="CP30" s="237"/>
      <c r="CQ30" s="237"/>
      <c r="CS30" s="237"/>
      <c r="CZ30" s="237"/>
      <c r="DG30" s="237"/>
      <c r="DH30" s="237"/>
      <c r="DJ30" s="237"/>
      <c r="DQ30" s="237"/>
      <c r="DX30" s="237"/>
      <c r="DY30" s="237"/>
      <c r="EA30" s="237"/>
      <c r="EH30" s="237"/>
      <c r="EO30" s="237"/>
      <c r="EP30" s="237"/>
      <c r="ER30" s="237"/>
      <c r="EY30" s="237"/>
      <c r="FF30" s="237"/>
      <c r="FG30" s="237"/>
      <c r="FI30" s="237"/>
      <c r="FP30" s="237"/>
      <c r="FW30" s="237"/>
      <c r="FX30" s="237"/>
      <c r="FZ30" s="237"/>
      <c r="GG30" s="237"/>
      <c r="GN30" s="237"/>
      <c r="GO30" s="237"/>
      <c r="GQ30" s="237"/>
    </row>
    <row r="31" spans="1:199" s="232" customFormat="1">
      <c r="A31" s="227" t="s">
        <v>217</v>
      </c>
      <c r="B31" s="228">
        <v>8886.74</v>
      </c>
      <c r="C31" s="228">
        <v>0</v>
      </c>
      <c r="D31" s="229">
        <v>0</v>
      </c>
      <c r="E31" s="229">
        <v>18222.84</v>
      </c>
      <c r="F31" s="228">
        <v>0</v>
      </c>
      <c r="G31" s="228">
        <v>0</v>
      </c>
      <c r="H31" s="228">
        <v>0</v>
      </c>
      <c r="I31" s="228">
        <v>0</v>
      </c>
      <c r="J31" s="228">
        <v>0</v>
      </c>
      <c r="K31" s="228">
        <v>0</v>
      </c>
      <c r="L31" s="228">
        <v>0</v>
      </c>
      <c r="M31" s="229">
        <v>0</v>
      </c>
      <c r="N31" s="228">
        <v>27109.58</v>
      </c>
      <c r="O31" s="230">
        <v>0</v>
      </c>
      <c r="P31" s="235"/>
      <c r="Q31" s="228">
        <v>0</v>
      </c>
      <c r="R31" s="241"/>
      <c r="Z31" s="237"/>
      <c r="AA31" s="237"/>
      <c r="AC31" s="237"/>
      <c r="AJ31" s="237"/>
      <c r="AQ31" s="237"/>
      <c r="AR31" s="237"/>
      <c r="AT31" s="237"/>
      <c r="BA31" s="237"/>
      <c r="BH31" s="237"/>
      <c r="BI31" s="237"/>
      <c r="BK31" s="237"/>
      <c r="BR31" s="237"/>
      <c r="BY31" s="237"/>
      <c r="BZ31" s="237"/>
      <c r="CB31" s="237"/>
      <c r="CI31" s="237"/>
      <c r="CP31" s="237"/>
      <c r="CQ31" s="237"/>
      <c r="CS31" s="237"/>
      <c r="CZ31" s="237"/>
      <c r="DG31" s="237"/>
      <c r="DH31" s="237"/>
      <c r="DJ31" s="237"/>
      <c r="DQ31" s="237"/>
      <c r="DX31" s="237"/>
      <c r="DY31" s="237"/>
      <c r="EA31" s="237"/>
      <c r="EH31" s="237"/>
      <c r="EO31" s="237"/>
      <c r="EP31" s="237"/>
      <c r="ER31" s="237"/>
      <c r="EY31" s="237"/>
      <c r="FF31" s="237"/>
      <c r="FG31" s="237"/>
      <c r="FI31" s="237"/>
      <c r="FP31" s="237"/>
      <c r="FW31" s="237"/>
      <c r="FX31" s="237"/>
      <c r="FZ31" s="237"/>
      <c r="GG31" s="237"/>
      <c r="GN31" s="237"/>
      <c r="GO31" s="237"/>
      <c r="GQ31" s="237"/>
    </row>
    <row r="32" spans="1:199" s="232" customFormat="1" ht="14" thickBot="1">
      <c r="A32" s="227"/>
      <c r="B32" s="229"/>
      <c r="C32" s="229"/>
      <c r="D32" s="229"/>
      <c r="E32" s="229"/>
      <c r="F32" s="229"/>
      <c r="G32" s="229"/>
      <c r="H32" s="229"/>
      <c r="I32" s="229"/>
      <c r="J32" s="229"/>
      <c r="K32" s="229"/>
      <c r="L32" s="229"/>
      <c r="M32" s="229"/>
      <c r="N32" s="242"/>
      <c r="O32" s="224"/>
      <c r="P32" s="231"/>
      <c r="Q32" s="229">
        <v>0</v>
      </c>
      <c r="R32" s="241"/>
      <c r="Z32" s="237"/>
      <c r="AA32" s="237"/>
      <c r="AC32" s="237"/>
      <c r="AJ32" s="237"/>
      <c r="AQ32" s="237"/>
      <c r="AR32" s="237"/>
      <c r="AT32" s="237"/>
      <c r="BA32" s="237"/>
      <c r="BH32" s="237"/>
      <c r="BI32" s="237"/>
      <c r="BK32" s="237"/>
      <c r="BR32" s="237"/>
      <c r="BY32" s="237"/>
      <c r="BZ32" s="237"/>
      <c r="CB32" s="237"/>
      <c r="CI32" s="237"/>
      <c r="CP32" s="237"/>
      <c r="CQ32" s="237"/>
      <c r="CS32" s="237"/>
      <c r="CZ32" s="237"/>
      <c r="DG32" s="237"/>
      <c r="DH32" s="237"/>
      <c r="DJ32" s="237"/>
      <c r="DQ32" s="237"/>
      <c r="DX32" s="237"/>
      <c r="DY32" s="237"/>
      <c r="EA32" s="237"/>
      <c r="EH32" s="237"/>
      <c r="EO32" s="237"/>
      <c r="EP32" s="237"/>
      <c r="ER32" s="237"/>
      <c r="EY32" s="237"/>
      <c r="FF32" s="237"/>
      <c r="FG32" s="237"/>
      <c r="FI32" s="237"/>
      <c r="FP32" s="237"/>
      <c r="FW32" s="237"/>
      <c r="FX32" s="237"/>
      <c r="FZ32" s="237"/>
      <c r="GG32" s="237"/>
      <c r="GN32" s="237"/>
      <c r="GO32" s="237"/>
      <c r="GQ32" s="237"/>
    </row>
    <row r="33" spans="1:22" s="247" customFormat="1" ht="14" thickBot="1">
      <c r="A33" s="243" t="s">
        <v>630</v>
      </c>
      <c r="B33" s="244">
        <v>26544702.280305494</v>
      </c>
      <c r="C33" s="244">
        <v>0</v>
      </c>
      <c r="D33" s="244">
        <v>0</v>
      </c>
      <c r="E33" s="244">
        <v>118621.88</v>
      </c>
      <c r="F33" s="244">
        <v>0</v>
      </c>
      <c r="G33" s="244">
        <v>1005.49</v>
      </c>
      <c r="H33" s="244">
        <v>9873.57</v>
      </c>
      <c r="I33" s="244">
        <v>0</v>
      </c>
      <c r="J33" s="244">
        <v>0</v>
      </c>
      <c r="K33" s="244">
        <v>0</v>
      </c>
      <c r="L33" s="244">
        <v>0</v>
      </c>
      <c r="M33" s="244">
        <v>0</v>
      </c>
      <c r="N33" s="244">
        <v>26674203.220305495</v>
      </c>
      <c r="O33" s="245"/>
      <c r="P33" s="246"/>
      <c r="Q33" s="244">
        <v>0</v>
      </c>
      <c r="R33" s="241"/>
    </row>
    <row r="34" spans="1:22" s="252" customFormat="1" ht="20.25" customHeight="1">
      <c r="A34" s="248"/>
      <c r="B34" s="249"/>
      <c r="C34" s="249"/>
      <c r="D34" s="249"/>
      <c r="E34" s="249"/>
      <c r="F34" s="249"/>
      <c r="G34" s="249"/>
      <c r="H34" s="249"/>
      <c r="I34" s="249"/>
      <c r="J34" s="249"/>
      <c r="K34" s="249"/>
      <c r="L34" s="249"/>
      <c r="M34" s="249"/>
      <c r="N34" s="250"/>
      <c r="O34" s="230"/>
      <c r="P34" s="251"/>
      <c r="Q34" s="249"/>
      <c r="R34" s="241"/>
    </row>
    <row r="35" spans="1:22" s="213" customFormat="1" ht="25" customHeight="1">
      <c r="A35" s="207" t="s">
        <v>119</v>
      </c>
      <c r="B35" s="253">
        <v>114427934.60000001</v>
      </c>
      <c r="C35" s="253">
        <v>117958.69999999997</v>
      </c>
      <c r="D35" s="253">
        <v>0</v>
      </c>
      <c r="E35" s="253">
        <v>300589.12</v>
      </c>
      <c r="F35" s="253">
        <v>0</v>
      </c>
      <c r="G35" s="253">
        <v>606164.68999999994</v>
      </c>
      <c r="H35" s="208">
        <v>326462.27999999997</v>
      </c>
      <c r="I35" s="208">
        <v>360144.53448275861</v>
      </c>
      <c r="J35" s="208">
        <v>0</v>
      </c>
      <c r="K35" s="208">
        <v>0</v>
      </c>
      <c r="L35" s="208">
        <v>28718.965517241377</v>
      </c>
      <c r="M35" s="208">
        <v>0</v>
      </c>
      <c r="N35" s="208">
        <v>116167972.89000002</v>
      </c>
      <c r="O35" s="254">
        <v>1.0000020265579224E-2</v>
      </c>
      <c r="P35" s="255"/>
      <c r="Q35" s="253">
        <v>1623294</v>
      </c>
      <c r="R35" s="256"/>
    </row>
    <row r="36" spans="1:22" s="261" customFormat="1">
      <c r="A36" s="257" t="s">
        <v>631</v>
      </c>
      <c r="B36" s="258">
        <v>0.81170315837360985</v>
      </c>
      <c r="C36" s="258">
        <v>1</v>
      </c>
      <c r="D36" s="258" t="e">
        <v>#DIV/0!</v>
      </c>
      <c r="E36" s="258">
        <v>0.71703538313641579</v>
      </c>
      <c r="F36" s="258" t="e">
        <v>#DIV/0!</v>
      </c>
      <c r="G36" s="258">
        <v>0.99834397334862524</v>
      </c>
      <c r="H36" s="258">
        <v>0.97064371817634065</v>
      </c>
      <c r="I36" s="258">
        <v>1</v>
      </c>
      <c r="J36" s="258" t="e">
        <v>#DIV/0!</v>
      </c>
      <c r="K36" s="258" t="e">
        <v>#DIV/0!</v>
      </c>
      <c r="L36" s="258">
        <v>1</v>
      </c>
      <c r="M36" s="258" t="e">
        <v>#DIV/0!</v>
      </c>
      <c r="N36" s="258">
        <v>0.81326101333189482</v>
      </c>
      <c r="O36" s="230"/>
      <c r="P36" s="259"/>
      <c r="Q36" s="258">
        <v>1</v>
      </c>
      <c r="R36" s="241"/>
      <c r="S36" s="260"/>
      <c r="V36" s="260"/>
    </row>
    <row r="37" spans="1:22" s="232" customFormat="1" ht="30" customHeight="1">
      <c r="A37" s="262"/>
      <c r="B37" s="263"/>
      <c r="C37" s="263"/>
      <c r="D37" s="263"/>
      <c r="E37" s="263"/>
      <c r="F37" s="263"/>
      <c r="G37" s="263"/>
      <c r="H37" s="263"/>
      <c r="I37" s="263"/>
      <c r="J37" s="263"/>
      <c r="K37" s="263"/>
      <c r="L37" s="263"/>
      <c r="M37" s="263"/>
      <c r="N37" s="264"/>
      <c r="O37" s="265">
        <v>85105130.209999993</v>
      </c>
      <c r="P37" s="240"/>
      <c r="Q37" s="263"/>
      <c r="R37" s="241"/>
    </row>
    <row r="38" spans="1:22" s="271" customFormat="1">
      <c r="A38" s="266" t="s">
        <v>632</v>
      </c>
      <c r="B38" s="267">
        <v>76852375.379999995</v>
      </c>
      <c r="C38" s="268">
        <v>57606.508051299745</v>
      </c>
      <c r="D38" s="268">
        <v>0</v>
      </c>
      <c r="E38" s="268">
        <v>167625.82706540494</v>
      </c>
      <c r="F38" s="268">
        <v>0</v>
      </c>
      <c r="G38" s="268">
        <v>536945.6</v>
      </c>
      <c r="H38" s="268">
        <v>170462.05999999997</v>
      </c>
      <c r="I38" s="268">
        <v>159637.84738837101</v>
      </c>
      <c r="J38" s="268">
        <v>0</v>
      </c>
      <c r="K38" s="268">
        <v>0</v>
      </c>
      <c r="L38" s="268">
        <v>14047.557494924346</v>
      </c>
      <c r="M38" s="268"/>
      <c r="N38" s="268">
        <v>77958700.780000001</v>
      </c>
      <c r="O38" s="230">
        <v>0</v>
      </c>
      <c r="P38" s="203"/>
      <c r="Q38" s="268">
        <v>326199.58963236265</v>
      </c>
      <c r="R38" s="172"/>
      <c r="S38" s="269"/>
      <c r="T38" s="270"/>
    </row>
    <row r="39" spans="1:22" s="277" customFormat="1">
      <c r="A39" s="272" t="s">
        <v>633</v>
      </c>
      <c r="B39" s="273">
        <v>7089312.0887476224</v>
      </c>
      <c r="C39" s="273">
        <v>0</v>
      </c>
      <c r="D39" s="273">
        <v>0</v>
      </c>
      <c r="E39" s="273">
        <v>21461.327098844904</v>
      </c>
      <c r="F39" s="273">
        <v>0</v>
      </c>
      <c r="G39" s="273">
        <v>0</v>
      </c>
      <c r="H39" s="274">
        <v>17218.56938848941</v>
      </c>
      <c r="I39" s="274">
        <v>18437.444765036485</v>
      </c>
      <c r="J39" s="274">
        <v>0</v>
      </c>
      <c r="K39" s="274">
        <v>0</v>
      </c>
      <c r="L39" s="274">
        <v>0</v>
      </c>
      <c r="M39" s="274">
        <v>0</v>
      </c>
      <c r="N39" s="274">
        <v>7146429.4299999923</v>
      </c>
      <c r="O39" s="275">
        <v>0</v>
      </c>
      <c r="P39" s="240"/>
      <c r="Q39" s="273"/>
      <c r="R39" s="276"/>
      <c r="S39" s="270"/>
      <c r="T39" s="269"/>
    </row>
    <row r="40" spans="1:22" s="213" customFormat="1" ht="25" customHeight="1">
      <c r="A40" s="278" t="s">
        <v>634</v>
      </c>
      <c r="B40" s="279">
        <v>83941687.468747616</v>
      </c>
      <c r="C40" s="279">
        <v>57606.508051299745</v>
      </c>
      <c r="D40" s="279">
        <v>0</v>
      </c>
      <c r="E40" s="279">
        <v>189087.15416424983</v>
      </c>
      <c r="F40" s="279">
        <v>0</v>
      </c>
      <c r="G40" s="279">
        <v>536945.6</v>
      </c>
      <c r="H40" s="279">
        <v>187680.62938848938</v>
      </c>
      <c r="I40" s="279">
        <v>178075.2921534075</v>
      </c>
      <c r="J40" s="279">
        <v>0</v>
      </c>
      <c r="K40" s="279">
        <v>0</v>
      </c>
      <c r="L40" s="279">
        <v>14047.557494924346</v>
      </c>
      <c r="M40" s="279">
        <v>0</v>
      </c>
      <c r="N40" s="280">
        <v>85105130.209999993</v>
      </c>
      <c r="O40" s="275">
        <v>0</v>
      </c>
      <c r="P40" s="255"/>
      <c r="Q40" s="279">
        <v>326199.58963236265</v>
      </c>
      <c r="R40" s="236"/>
      <c r="S40" s="247"/>
      <c r="T40" s="247"/>
    </row>
    <row r="41" spans="1:22" s="261" customFormat="1">
      <c r="A41" s="257" t="s">
        <v>635</v>
      </c>
      <c r="B41" s="258">
        <v>0.73357688192291826</v>
      </c>
      <c r="C41" s="258">
        <v>0.48836167278292963</v>
      </c>
      <c r="D41" s="258" t="e">
        <v>#DIV/0!</v>
      </c>
      <c r="E41" s="258">
        <v>0.62905521718234458</v>
      </c>
      <c r="F41" s="258" t="e">
        <v>#DIV/0!</v>
      </c>
      <c r="G41" s="258">
        <v>0.88580811264344683</v>
      </c>
      <c r="H41" s="258">
        <v>0.57489223376277776</v>
      </c>
      <c r="I41" s="258">
        <v>0.49445507318099419</v>
      </c>
      <c r="J41" s="258" t="e">
        <v>#DIV/0!</v>
      </c>
      <c r="K41" s="258" t="e">
        <v>#DIV/0!</v>
      </c>
      <c r="L41" s="258">
        <v>0.48913870127010395</v>
      </c>
      <c r="M41" s="258" t="e">
        <v>#DIV/0!</v>
      </c>
      <c r="N41" s="258">
        <v>0.7326040740212143</v>
      </c>
      <c r="O41" s="230"/>
      <c r="P41" s="281"/>
      <c r="Q41" s="258">
        <v>0.20094917472273208</v>
      </c>
      <c r="R41" s="282"/>
    </row>
    <row r="42" spans="1:22" s="232" customFormat="1" ht="20.25" customHeight="1">
      <c r="A42" s="262"/>
      <c r="B42" s="263"/>
      <c r="C42" s="263"/>
      <c r="D42" s="263"/>
      <c r="E42" s="263"/>
      <c r="F42" s="263"/>
      <c r="G42" s="263"/>
      <c r="H42" s="263"/>
      <c r="I42" s="263"/>
      <c r="J42" s="263"/>
      <c r="K42" s="263"/>
      <c r="L42" s="263"/>
      <c r="M42" s="263"/>
      <c r="N42" s="264"/>
      <c r="O42" s="230"/>
      <c r="P42" s="240"/>
      <c r="Q42" s="263"/>
      <c r="R42" s="282"/>
    </row>
    <row r="43" spans="1:22" s="213" customFormat="1" ht="25" customHeight="1">
      <c r="A43" s="207" t="s">
        <v>121</v>
      </c>
      <c r="B43" s="208">
        <v>30486247.131252393</v>
      </c>
      <c r="C43" s="208">
        <v>60352.191948700223</v>
      </c>
      <c r="D43" s="208">
        <v>0</v>
      </c>
      <c r="E43" s="208">
        <v>111501.96583575016</v>
      </c>
      <c r="F43" s="208">
        <v>0</v>
      </c>
      <c r="G43" s="208">
        <v>69219.089999999967</v>
      </c>
      <c r="H43" s="208">
        <v>138781.65061151059</v>
      </c>
      <c r="I43" s="208">
        <v>182069.24232935111</v>
      </c>
      <c r="J43" s="208">
        <v>0</v>
      </c>
      <c r="K43" s="208">
        <v>0</v>
      </c>
      <c r="L43" s="208">
        <v>14671.408022317031</v>
      </c>
      <c r="M43" s="208">
        <v>0</v>
      </c>
      <c r="N43" s="208">
        <v>31062842.680000026</v>
      </c>
      <c r="O43" s="283">
        <v>1.0000023990869522E-2</v>
      </c>
      <c r="P43" s="284"/>
      <c r="Q43" s="208">
        <v>1297094.4103676374</v>
      </c>
      <c r="R43" s="212"/>
    </row>
    <row r="44" spans="1:22" s="261" customFormat="1">
      <c r="A44" s="257" t="s">
        <v>636</v>
      </c>
      <c r="B44" s="258">
        <v>0.26642311807708174</v>
      </c>
      <c r="C44" s="258">
        <v>0.51163832721707037</v>
      </c>
      <c r="D44" s="258" t="e">
        <v>#DIV/0!</v>
      </c>
      <c r="E44" s="258">
        <v>0.37094478281765542</v>
      </c>
      <c r="F44" s="258" t="e">
        <v>#DIV/0!</v>
      </c>
      <c r="G44" s="258">
        <v>0.11419188735655317</v>
      </c>
      <c r="H44" s="258">
        <v>0.42510776623722224</v>
      </c>
      <c r="I44" s="258">
        <v>0.50554492681900576</v>
      </c>
      <c r="J44" s="258" t="e">
        <v>#DIV/0!</v>
      </c>
      <c r="K44" s="258" t="e">
        <v>#DIV/0!</v>
      </c>
      <c r="L44" s="258">
        <v>0.51086129872989605</v>
      </c>
      <c r="M44" s="258" t="e">
        <v>#DIV/0!</v>
      </c>
      <c r="N44" s="258">
        <v>0.2673959259787857</v>
      </c>
      <c r="O44" s="230"/>
      <c r="P44" s="281"/>
      <c r="Q44" s="258">
        <v>0.79905082527726801</v>
      </c>
      <c r="R44" s="285"/>
      <c r="T44" s="260"/>
    </row>
    <row r="45" spans="1:22" s="289" customFormat="1" ht="30" customHeight="1">
      <c r="A45" s="286"/>
      <c r="B45" s="286"/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7"/>
      <c r="O45" s="230"/>
      <c r="P45" s="240"/>
      <c r="Q45" s="286"/>
      <c r="R45" s="288"/>
    </row>
    <row r="46" spans="1:22">
      <c r="A46" s="290" t="s">
        <v>122</v>
      </c>
      <c r="B46" s="291"/>
      <c r="C46" s="223"/>
      <c r="D46" s="223"/>
      <c r="E46" s="223"/>
      <c r="F46" s="223"/>
      <c r="G46" s="223"/>
      <c r="H46" s="220"/>
      <c r="I46" s="220"/>
      <c r="J46" s="220"/>
      <c r="K46" s="220"/>
      <c r="L46" s="292">
        <v>13265.948275862069</v>
      </c>
      <c r="M46" s="220"/>
      <c r="N46" s="293"/>
      <c r="O46" s="218"/>
      <c r="P46" s="235"/>
      <c r="Q46" s="291"/>
    </row>
    <row r="47" spans="1:22" s="232" customFormat="1">
      <c r="A47" s="294" t="s">
        <v>638</v>
      </c>
      <c r="B47" s="229">
        <v>6587890.0893745758</v>
      </c>
      <c r="C47" s="229">
        <v>0</v>
      </c>
      <c r="D47" s="229">
        <v>0</v>
      </c>
      <c r="E47" s="229">
        <v>19943.382704750275</v>
      </c>
      <c r="F47" s="229">
        <v>0</v>
      </c>
      <c r="G47" s="229">
        <v>0</v>
      </c>
      <c r="H47" s="229">
        <v>16000.712228155946</v>
      </c>
      <c r="I47" s="229">
        <v>17133.377416656022</v>
      </c>
      <c r="J47" s="229">
        <v>0</v>
      </c>
      <c r="K47" s="229">
        <v>0</v>
      </c>
      <c r="L47" s="229">
        <v>0</v>
      </c>
      <c r="M47" s="229">
        <v>0</v>
      </c>
      <c r="N47" s="239">
        <v>6640967.5617241375</v>
      </c>
      <c r="O47" s="275">
        <v>0</v>
      </c>
      <c r="P47" s="240"/>
      <c r="Q47" s="229">
        <v>0</v>
      </c>
      <c r="R47" s="236"/>
    </row>
    <row r="48" spans="1:22" s="232" customFormat="1" ht="14">
      <c r="A48" s="294" t="s">
        <v>214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42743.56</v>
      </c>
      <c r="I48" s="229">
        <v>0</v>
      </c>
      <c r="J48" s="229"/>
      <c r="K48" s="229">
        <v>0</v>
      </c>
      <c r="L48" s="232">
        <v>0</v>
      </c>
      <c r="M48" s="229">
        <v>0</v>
      </c>
      <c r="N48" s="239">
        <v>42743.56</v>
      </c>
      <c r="O48" s="275">
        <v>0</v>
      </c>
      <c r="P48" s="295"/>
      <c r="Q48" s="229">
        <v>0</v>
      </c>
      <c r="R48" s="296">
        <v>7279460.6200000001</v>
      </c>
      <c r="S48" s="232">
        <v>638493.0582758626</v>
      </c>
    </row>
    <row r="49" spans="1:19" s="232" customFormat="1" ht="14">
      <c r="A49" s="294" t="s">
        <v>639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97">
        <v>55251.698275862072</v>
      </c>
      <c r="M49" s="229">
        <v>0</v>
      </c>
      <c r="N49" s="239">
        <v>55251.698275862072</v>
      </c>
      <c r="O49" s="230">
        <v>0</v>
      </c>
      <c r="P49" s="240"/>
      <c r="Q49" s="229">
        <v>0</v>
      </c>
      <c r="R49" s="296">
        <v>27145.69</v>
      </c>
      <c r="S49" s="296">
        <v>40112.29</v>
      </c>
    </row>
    <row r="50" spans="1:19" s="232" customFormat="1">
      <c r="A50" s="294" t="s">
        <v>640</v>
      </c>
      <c r="B50" s="229">
        <v>5361070.3982364498</v>
      </c>
      <c r="C50" s="229">
        <v>0</v>
      </c>
      <c r="D50" s="229">
        <v>0</v>
      </c>
      <c r="E50" s="229">
        <v>16229.456959456918</v>
      </c>
      <c r="F50" s="229">
        <v>0</v>
      </c>
      <c r="G50" s="229">
        <v>0</v>
      </c>
      <c r="H50" s="229">
        <v>13021.004223403865</v>
      </c>
      <c r="I50" s="229">
        <v>13942.740580689864</v>
      </c>
      <c r="J50" s="229">
        <v>0</v>
      </c>
      <c r="K50" s="229">
        <v>0</v>
      </c>
      <c r="L50" s="229">
        <v>0</v>
      </c>
      <c r="M50" s="229">
        <v>0</v>
      </c>
      <c r="N50" s="239">
        <v>5404263.5999999996</v>
      </c>
      <c r="O50" s="275">
        <v>0</v>
      </c>
      <c r="P50" s="240"/>
      <c r="Q50" s="229">
        <v>0</v>
      </c>
      <c r="R50" s="236"/>
    </row>
    <row r="51" spans="1:19" s="232" customFormat="1">
      <c r="A51" s="294" t="s">
        <v>641</v>
      </c>
      <c r="B51" s="229">
        <v>104666.20280352734</v>
      </c>
      <c r="C51" s="229">
        <v>0</v>
      </c>
      <c r="D51" s="229">
        <v>0</v>
      </c>
      <c r="E51" s="229">
        <v>316.85381972757227</v>
      </c>
      <c r="F51" s="229">
        <v>0</v>
      </c>
      <c r="G51" s="229">
        <v>0</v>
      </c>
      <c r="H51" s="229">
        <v>254.21398480435812</v>
      </c>
      <c r="I51" s="229">
        <v>272.20939194074208</v>
      </c>
      <c r="J51" s="229">
        <v>0</v>
      </c>
      <c r="K51" s="229">
        <v>0</v>
      </c>
      <c r="L51" s="229">
        <v>0</v>
      </c>
      <c r="M51" s="229">
        <v>0</v>
      </c>
      <c r="N51" s="239">
        <v>105509.48</v>
      </c>
      <c r="O51" s="275">
        <v>0</v>
      </c>
      <c r="P51" s="240"/>
      <c r="Q51" s="229">
        <v>0</v>
      </c>
      <c r="R51" s="236"/>
    </row>
    <row r="52" spans="1:19" s="232" customFormat="1" ht="14" thickBot="1">
      <c r="O52" s="230"/>
      <c r="P52" s="240"/>
      <c r="R52" s="236"/>
    </row>
    <row r="53" spans="1:19" s="247" customFormat="1" ht="14" thickBot="1">
      <c r="A53" s="243" t="s">
        <v>960</v>
      </c>
      <c r="B53" s="244">
        <v>12053626.690414554</v>
      </c>
      <c r="C53" s="244">
        <v>0</v>
      </c>
      <c r="D53" s="244">
        <v>0</v>
      </c>
      <c r="E53" s="244">
        <v>36489.69348393476</v>
      </c>
      <c r="F53" s="244">
        <v>0</v>
      </c>
      <c r="G53" s="244">
        <v>0</v>
      </c>
      <c r="H53" s="244">
        <v>72019.490436364169</v>
      </c>
      <c r="I53" s="244">
        <v>31348.327389286627</v>
      </c>
      <c r="J53" s="244">
        <v>0</v>
      </c>
      <c r="K53" s="244">
        <v>0</v>
      </c>
      <c r="L53" s="244">
        <v>55251.698275862072</v>
      </c>
      <c r="M53" s="244">
        <v>0</v>
      </c>
      <c r="N53" s="244">
        <v>12248735.899999999</v>
      </c>
      <c r="O53" s="230">
        <v>0</v>
      </c>
      <c r="P53" s="246"/>
      <c r="Q53" s="244">
        <v>0</v>
      </c>
      <c r="R53" s="298"/>
    </row>
    <row r="54" spans="1:19" s="232" customFormat="1" ht="20.25" customHeight="1">
      <c r="A54" s="262"/>
      <c r="B54" s="263"/>
      <c r="C54" s="263"/>
      <c r="D54" s="263"/>
      <c r="E54" s="263"/>
      <c r="F54" s="263"/>
      <c r="G54" s="263"/>
      <c r="H54" s="263"/>
      <c r="I54" s="263"/>
      <c r="J54" s="263"/>
      <c r="K54" s="263"/>
      <c r="L54" s="263"/>
      <c r="M54" s="263"/>
      <c r="N54" s="264"/>
      <c r="O54" s="230"/>
      <c r="P54" s="240"/>
      <c r="Q54" s="263"/>
      <c r="R54" s="236"/>
    </row>
    <row r="55" spans="1:19" s="213" customFormat="1" ht="25" customHeight="1">
      <c r="A55" s="299" t="s">
        <v>128</v>
      </c>
      <c r="B55" s="208">
        <v>18432620.440837838</v>
      </c>
      <c r="C55" s="208">
        <v>60352.191948700223</v>
      </c>
      <c r="D55" s="208">
        <v>0</v>
      </c>
      <c r="E55" s="208">
        <v>75012.272351815394</v>
      </c>
      <c r="F55" s="208">
        <v>0</v>
      </c>
      <c r="G55" s="208">
        <v>69219.089999999967</v>
      </c>
      <c r="H55" s="208">
        <v>66762.160175146419</v>
      </c>
      <c r="I55" s="208">
        <v>150720.91494006448</v>
      </c>
      <c r="J55" s="208">
        <v>0</v>
      </c>
      <c r="K55" s="208">
        <v>0</v>
      </c>
      <c r="L55" s="208">
        <v>-40580.290253545041</v>
      </c>
      <c r="M55" s="208">
        <v>0</v>
      </c>
      <c r="N55" s="208">
        <v>18814106.780000027</v>
      </c>
      <c r="O55" s="230">
        <v>0</v>
      </c>
      <c r="P55" s="284"/>
      <c r="Q55" s="208">
        <v>1297094.4103676374</v>
      </c>
      <c r="R55" s="236"/>
    </row>
    <row r="56" spans="1:19" s="261" customFormat="1">
      <c r="A56" s="257" t="s">
        <v>643</v>
      </c>
      <c r="B56" s="258">
        <v>0.16108497025024374</v>
      </c>
      <c r="C56" s="258">
        <v>0.51163832721707037</v>
      </c>
      <c r="D56" s="258" t="e">
        <v>#DIV/0!</v>
      </c>
      <c r="E56" s="258">
        <v>0.24955085650410566</v>
      </c>
      <c r="F56" s="258" t="e">
        <v>#DIV/0!</v>
      </c>
      <c r="G56" s="258">
        <v>0.11419188735655317</v>
      </c>
      <c r="H56" s="258">
        <v>0.20450191114007543</v>
      </c>
      <c r="I56" s="258">
        <v>0.41850118635433581</v>
      </c>
      <c r="J56" s="258" t="e">
        <v>#DIV/0!</v>
      </c>
      <c r="K56" s="258" t="e">
        <v>#DIV/0!</v>
      </c>
      <c r="L56" s="258">
        <v>-1.4130136487396365</v>
      </c>
      <c r="M56" s="258" t="e">
        <v>#DIV/0!</v>
      </c>
      <c r="N56" s="258">
        <v>0.16195605649256867</v>
      </c>
      <c r="O56" s="230"/>
      <c r="P56" s="281"/>
      <c r="Q56" s="258">
        <v>0.79905082527726801</v>
      </c>
      <c r="R56" s="285"/>
    </row>
    <row r="57" spans="1:19" s="261" customFormat="1">
      <c r="A57" s="257"/>
      <c r="B57" s="258"/>
      <c r="C57" s="258"/>
      <c r="D57" s="258"/>
      <c r="E57" s="258"/>
      <c r="F57" s="258"/>
      <c r="G57" s="258"/>
      <c r="H57" s="258"/>
      <c r="I57" s="258"/>
      <c r="J57" s="258"/>
      <c r="K57" s="258"/>
      <c r="L57" s="258"/>
      <c r="M57" s="258"/>
      <c r="N57" s="258"/>
      <c r="O57" s="230"/>
      <c r="P57" s="281"/>
      <c r="Q57" s="258"/>
      <c r="R57" s="285"/>
    </row>
    <row r="58" spans="1:19" s="261" customFormat="1" ht="30" hidden="1" customHeight="1">
      <c r="A58" s="299" t="s">
        <v>961</v>
      </c>
      <c r="B58" s="300"/>
      <c r="C58" s="300"/>
      <c r="D58" s="300"/>
      <c r="E58" s="300"/>
      <c r="F58" s="300"/>
      <c r="G58" s="300"/>
      <c r="H58" s="300"/>
      <c r="I58" s="300"/>
      <c r="J58" s="300"/>
      <c r="K58" s="300"/>
      <c r="L58" s="300"/>
      <c r="M58" s="300"/>
      <c r="N58" s="208">
        <v>7323822.7199999997</v>
      </c>
      <c r="O58" s="301"/>
      <c r="P58" s="281"/>
      <c r="Q58" s="300"/>
      <c r="R58" s="285"/>
    </row>
    <row r="59" spans="1:19" s="261" customFormat="1">
      <c r="A59" s="290"/>
      <c r="B59" s="220"/>
      <c r="C59" s="223"/>
      <c r="D59" s="223"/>
      <c r="E59" s="223"/>
      <c r="F59" s="223"/>
      <c r="G59" s="223"/>
      <c r="H59" s="220"/>
      <c r="I59" s="220"/>
      <c r="J59" s="220"/>
      <c r="K59" s="220"/>
      <c r="L59" s="220"/>
      <c r="M59" s="220"/>
      <c r="N59" s="302"/>
      <c r="O59" s="301"/>
      <c r="P59" s="281"/>
      <c r="Q59" s="220"/>
      <c r="R59" s="285"/>
    </row>
    <row r="60" spans="1:19" s="261" customFormat="1">
      <c r="A60" s="290" t="s">
        <v>129</v>
      </c>
      <c r="B60" s="220"/>
      <c r="C60" s="223"/>
      <c r="D60" s="223"/>
      <c r="E60" s="223"/>
      <c r="F60" s="223"/>
      <c r="G60" s="223"/>
      <c r="H60" s="220"/>
      <c r="I60" s="220"/>
      <c r="J60" s="220"/>
      <c r="K60" s="220"/>
      <c r="L60" s="220"/>
      <c r="M60" s="220"/>
      <c r="N60" s="302"/>
      <c r="O60" s="301"/>
      <c r="P60" s="281"/>
      <c r="Q60" s="220"/>
      <c r="R60" s="285"/>
    </row>
    <row r="61" spans="1:19" s="232" customFormat="1">
      <c r="A61" s="294" t="s">
        <v>130</v>
      </c>
      <c r="B61" s="229">
        <v>3704030.4974224088</v>
      </c>
      <c r="C61" s="229">
        <v>0</v>
      </c>
      <c r="D61" s="229">
        <v>0</v>
      </c>
      <c r="E61" s="229">
        <v>11213.1345177276</v>
      </c>
      <c r="F61" s="229">
        <v>0</v>
      </c>
      <c r="G61" s="229">
        <v>0</v>
      </c>
      <c r="H61" s="229">
        <v>8996.3744491061825</v>
      </c>
      <c r="I61" s="229">
        <v>9633.2136107582064</v>
      </c>
      <c r="J61" s="229">
        <v>0</v>
      </c>
      <c r="K61" s="229">
        <v>0</v>
      </c>
      <c r="L61" s="229">
        <v>0</v>
      </c>
      <c r="M61" s="229">
        <v>0</v>
      </c>
      <c r="N61" s="239">
        <v>3733873.22</v>
      </c>
      <c r="O61" s="230">
        <v>0</v>
      </c>
      <c r="P61" s="240"/>
      <c r="Q61" s="229">
        <v>0</v>
      </c>
      <c r="R61" s="236"/>
    </row>
    <row r="62" spans="1:19" s="232" customFormat="1">
      <c r="A62" s="294" t="s">
        <v>131</v>
      </c>
      <c r="B62" s="229">
        <v>-7686.2432890030968</v>
      </c>
      <c r="C62" s="229">
        <v>0</v>
      </c>
      <c r="D62" s="229">
        <v>0</v>
      </c>
      <c r="E62" s="229">
        <v>-23.268404511126239</v>
      </c>
      <c r="F62" s="229">
        <v>0</v>
      </c>
      <c r="G62" s="229">
        <v>0</v>
      </c>
      <c r="H62" s="229">
        <v>-18.668399945119468</v>
      </c>
      <c r="I62" s="229">
        <v>-19.989906540658712</v>
      </c>
      <c r="J62" s="229">
        <v>0</v>
      </c>
      <c r="K62" s="229">
        <v>0</v>
      </c>
      <c r="L62" s="229">
        <v>0</v>
      </c>
      <c r="M62" s="229">
        <v>0</v>
      </c>
      <c r="N62" s="239">
        <v>-7748.17</v>
      </c>
      <c r="O62" s="230">
        <v>0</v>
      </c>
      <c r="P62" s="240"/>
      <c r="Q62" s="229">
        <v>0</v>
      </c>
      <c r="R62" s="236"/>
    </row>
    <row r="63" spans="1:19" s="232" customFormat="1" ht="14" thickBot="1">
      <c r="A63" s="294" t="s">
        <v>132</v>
      </c>
      <c r="B63" s="229">
        <v>-5990686.7400521636</v>
      </c>
      <c r="C63" s="229">
        <v>0</v>
      </c>
      <c r="D63" s="229">
        <v>0</v>
      </c>
      <c r="E63" s="229">
        <v>-18135.481421256602</v>
      </c>
      <c r="F63" s="229">
        <v>0</v>
      </c>
      <c r="G63" s="229">
        <v>0</v>
      </c>
      <c r="H63" s="229">
        <v>-14550.220674022263</v>
      </c>
      <c r="I63" s="229">
        <v>-15580.207852559155</v>
      </c>
      <c r="J63" s="229">
        <v>0</v>
      </c>
      <c r="K63" s="229">
        <v>0</v>
      </c>
      <c r="L63" s="229">
        <v>0</v>
      </c>
      <c r="M63" s="229">
        <v>0</v>
      </c>
      <c r="N63" s="239">
        <v>-6038952.6500000004</v>
      </c>
      <c r="O63" s="230">
        <v>0</v>
      </c>
      <c r="P63" s="240"/>
      <c r="Q63" s="229">
        <v>0</v>
      </c>
      <c r="R63" s="236"/>
    </row>
    <row r="64" spans="1:19" s="261" customFormat="1" ht="14" thickBot="1">
      <c r="A64" s="243" t="s">
        <v>133</v>
      </c>
      <c r="B64" s="244">
        <v>-2294342.485918758</v>
      </c>
      <c r="C64" s="244">
        <v>0</v>
      </c>
      <c r="D64" s="244">
        <v>0</v>
      </c>
      <c r="E64" s="244">
        <v>-6945.6153080401273</v>
      </c>
      <c r="F64" s="244">
        <v>0</v>
      </c>
      <c r="G64" s="244">
        <v>0</v>
      </c>
      <c r="H64" s="244">
        <v>-5572.5146248612</v>
      </c>
      <c r="I64" s="244">
        <v>-5966.9841483416076</v>
      </c>
      <c r="J64" s="244">
        <v>0</v>
      </c>
      <c r="K64" s="244">
        <v>0</v>
      </c>
      <c r="L64" s="244">
        <v>0</v>
      </c>
      <c r="M64" s="244">
        <v>0</v>
      </c>
      <c r="N64" s="244">
        <v>-2312827.6</v>
      </c>
      <c r="O64" s="230">
        <v>0</v>
      </c>
      <c r="P64" s="281"/>
      <c r="Q64" s="244">
        <v>0</v>
      </c>
      <c r="R64" s="285"/>
    </row>
    <row r="65" spans="1:18" s="261" customFormat="1" ht="30" customHeight="1">
      <c r="A65" s="303"/>
      <c r="B65" s="300"/>
      <c r="C65" s="300"/>
      <c r="D65" s="300"/>
      <c r="E65" s="300"/>
      <c r="F65" s="300"/>
      <c r="G65" s="300"/>
      <c r="H65" s="300"/>
      <c r="I65" s="300"/>
      <c r="J65" s="300"/>
      <c r="K65" s="300"/>
      <c r="L65" s="300"/>
      <c r="M65" s="300"/>
      <c r="N65" s="300"/>
      <c r="O65" s="301"/>
      <c r="P65" s="281"/>
      <c r="Q65" s="300"/>
      <c r="R65" s="285"/>
    </row>
    <row r="66" spans="1:18" s="261" customFormat="1">
      <c r="A66" s="290" t="s">
        <v>134</v>
      </c>
      <c r="B66" s="220"/>
      <c r="C66" s="223"/>
      <c r="D66" s="223"/>
      <c r="E66" s="223"/>
      <c r="F66" s="223"/>
      <c r="G66" s="223"/>
      <c r="H66" s="220"/>
      <c r="I66" s="220"/>
      <c r="J66" s="220"/>
      <c r="K66" s="220"/>
      <c r="L66" s="220"/>
      <c r="M66" s="220"/>
      <c r="N66" s="293"/>
      <c r="O66" s="301"/>
      <c r="P66" s="281"/>
      <c r="Q66" s="220"/>
      <c r="R66" s="285"/>
    </row>
    <row r="67" spans="1:18" s="232" customFormat="1">
      <c r="A67" s="294" t="s">
        <v>135</v>
      </c>
      <c r="B67" s="229">
        <v>1745561.9938717801</v>
      </c>
      <c r="C67" s="229">
        <v>0</v>
      </c>
      <c r="D67" s="229">
        <v>0</v>
      </c>
      <c r="E67" s="229">
        <v>5284.3035336609255</v>
      </c>
      <c r="F67" s="229">
        <v>0</v>
      </c>
      <c r="G67" s="229">
        <v>0</v>
      </c>
      <c r="H67" s="229">
        <v>4239.6328356170297</v>
      </c>
      <c r="I67" s="229">
        <v>4539.7497589421801</v>
      </c>
      <c r="J67" s="229">
        <v>0</v>
      </c>
      <c r="K67" s="229">
        <v>0</v>
      </c>
      <c r="L67" s="229">
        <v>0</v>
      </c>
      <c r="M67" s="229">
        <v>0</v>
      </c>
      <c r="N67" s="239">
        <v>1759625.68</v>
      </c>
      <c r="O67" s="230">
        <v>0</v>
      </c>
      <c r="P67" s="240"/>
      <c r="Q67" s="229">
        <v>0</v>
      </c>
      <c r="R67" s="236"/>
    </row>
    <row r="68" spans="1:18" s="232" customFormat="1" ht="14" thickBot="1">
      <c r="A68" s="294" t="s">
        <v>137</v>
      </c>
      <c r="B68" s="229">
        <v>-358.87857838207606</v>
      </c>
      <c r="C68" s="229">
        <v>0</v>
      </c>
      <c r="D68" s="229">
        <v>0</v>
      </c>
      <c r="E68" s="229">
        <v>-1.0864256592189043</v>
      </c>
      <c r="F68" s="229">
        <v>0</v>
      </c>
      <c r="G68" s="229">
        <v>0</v>
      </c>
      <c r="H68" s="229">
        <v>-0.87164673053712938</v>
      </c>
      <c r="I68" s="229">
        <v>-0.93334922816795474</v>
      </c>
      <c r="J68" s="229">
        <v>0</v>
      </c>
      <c r="K68" s="229">
        <v>0</v>
      </c>
      <c r="L68" s="229">
        <v>0</v>
      </c>
      <c r="M68" s="229">
        <v>0</v>
      </c>
      <c r="N68" s="239">
        <v>-361.77</v>
      </c>
      <c r="O68" s="230">
        <v>0</v>
      </c>
      <c r="P68" s="240"/>
      <c r="Q68" s="229">
        <v>0</v>
      </c>
      <c r="R68" s="236"/>
    </row>
    <row r="69" spans="1:18" s="261" customFormat="1" ht="14" thickBot="1">
      <c r="A69" s="243" t="s">
        <v>138</v>
      </c>
      <c r="B69" s="244">
        <v>1745203.115293398</v>
      </c>
      <c r="C69" s="244">
        <v>0</v>
      </c>
      <c r="D69" s="244">
        <v>0</v>
      </c>
      <c r="E69" s="244">
        <v>5283.2171080017069</v>
      </c>
      <c r="F69" s="244">
        <v>0</v>
      </c>
      <c r="G69" s="244">
        <v>0</v>
      </c>
      <c r="H69" s="244">
        <v>4238.7611888864922</v>
      </c>
      <c r="I69" s="244">
        <v>4538.8164097140125</v>
      </c>
      <c r="J69" s="244">
        <v>0</v>
      </c>
      <c r="K69" s="244">
        <v>0</v>
      </c>
      <c r="L69" s="244">
        <v>0</v>
      </c>
      <c r="M69" s="244">
        <v>0</v>
      </c>
      <c r="N69" s="244">
        <v>1759263.91</v>
      </c>
      <c r="O69" s="230">
        <v>0</v>
      </c>
      <c r="P69" s="281"/>
      <c r="Q69" s="244">
        <v>0</v>
      </c>
      <c r="R69" s="285"/>
    </row>
    <row r="70" spans="1:18" s="261" customFormat="1" ht="30" customHeight="1">
      <c r="A70" s="303"/>
      <c r="B70" s="300"/>
      <c r="C70" s="300"/>
      <c r="D70" s="300"/>
      <c r="E70" s="300"/>
      <c r="F70" s="300"/>
      <c r="G70" s="300"/>
      <c r="H70" s="300"/>
      <c r="I70" s="300"/>
      <c r="J70" s="300"/>
      <c r="K70" s="300"/>
      <c r="L70" s="300"/>
      <c r="M70" s="300"/>
      <c r="N70" s="300"/>
      <c r="O70" s="301"/>
      <c r="P70" s="259"/>
      <c r="Q70" s="300"/>
      <c r="R70" s="285"/>
    </row>
    <row r="71" spans="1:18" s="261" customFormat="1">
      <c r="A71" s="290" t="s">
        <v>140</v>
      </c>
      <c r="B71" s="220"/>
      <c r="C71" s="223"/>
      <c r="D71" s="223"/>
      <c r="E71" s="223"/>
      <c r="F71" s="223"/>
      <c r="G71" s="223"/>
      <c r="H71" s="220"/>
      <c r="I71" s="220"/>
      <c r="J71" s="220"/>
      <c r="K71" s="220"/>
      <c r="L71" s="220"/>
      <c r="M71" s="220"/>
      <c r="N71" s="302"/>
      <c r="O71" s="301"/>
      <c r="P71" s="281"/>
      <c r="Q71" s="220"/>
      <c r="R71" s="285"/>
    </row>
    <row r="72" spans="1:18" s="232" customFormat="1">
      <c r="A72" s="294" t="s">
        <v>141</v>
      </c>
      <c r="B72" s="229">
        <v>3397378.9153124732</v>
      </c>
      <c r="C72" s="229">
        <v>0</v>
      </c>
      <c r="D72" s="229">
        <v>0</v>
      </c>
      <c r="E72" s="229">
        <v>10284.814558519507</v>
      </c>
      <c r="F72" s="229">
        <v>0</v>
      </c>
      <c r="G72" s="229">
        <v>0</v>
      </c>
      <c r="H72" s="229">
        <v>8251.5770021111875</v>
      </c>
      <c r="I72" s="229">
        <v>8835.6931268967328</v>
      </c>
      <c r="J72" s="229">
        <v>0</v>
      </c>
      <c r="K72" s="229">
        <v>0</v>
      </c>
      <c r="L72" s="229">
        <v>0</v>
      </c>
      <c r="M72" s="229">
        <v>0</v>
      </c>
      <c r="N72" s="239">
        <v>3424751</v>
      </c>
      <c r="O72" s="230">
        <v>0</v>
      </c>
      <c r="P72" s="240"/>
      <c r="Q72" s="229">
        <v>0</v>
      </c>
      <c r="R72" s="236"/>
    </row>
    <row r="73" spans="1:18" s="232" customFormat="1" ht="14" thickBot="1">
      <c r="A73" s="294" t="s">
        <v>644</v>
      </c>
      <c r="B73" s="229">
        <v>57362.837700593052</v>
      </c>
      <c r="C73" s="229">
        <v>0</v>
      </c>
      <c r="D73" s="229">
        <v>0</v>
      </c>
      <c r="E73" s="229">
        <v>173.65332599257306</v>
      </c>
      <c r="F73" s="229">
        <v>0</v>
      </c>
      <c r="G73" s="229">
        <v>0</v>
      </c>
      <c r="H73" s="229">
        <v>139.32325011280511</v>
      </c>
      <c r="I73" s="229">
        <v>149.18572330157832</v>
      </c>
      <c r="J73" s="229">
        <v>0</v>
      </c>
      <c r="K73" s="229">
        <v>0</v>
      </c>
      <c r="L73" s="229">
        <v>0</v>
      </c>
      <c r="M73" s="229">
        <v>0</v>
      </c>
      <c r="N73" s="239">
        <v>57825</v>
      </c>
      <c r="O73" s="230">
        <v>0</v>
      </c>
      <c r="P73" s="240"/>
      <c r="Q73" s="229">
        <v>0</v>
      </c>
      <c r="R73" s="236"/>
    </row>
    <row r="74" spans="1:18" s="261" customFormat="1" ht="14" thickBot="1">
      <c r="A74" s="243" t="s">
        <v>645</v>
      </c>
      <c r="B74" s="244">
        <v>3454741.753013066</v>
      </c>
      <c r="C74" s="244">
        <v>0</v>
      </c>
      <c r="D74" s="244">
        <v>0</v>
      </c>
      <c r="E74" s="244">
        <v>10458.46788451208</v>
      </c>
      <c r="F74" s="244">
        <v>0</v>
      </c>
      <c r="G74" s="244">
        <v>0</v>
      </c>
      <c r="H74" s="244">
        <v>8390.9002522239934</v>
      </c>
      <c r="I74" s="244">
        <v>8984.8788501983108</v>
      </c>
      <c r="J74" s="244">
        <v>0</v>
      </c>
      <c r="K74" s="244">
        <v>0</v>
      </c>
      <c r="L74" s="244">
        <v>0</v>
      </c>
      <c r="M74" s="244">
        <v>0</v>
      </c>
      <c r="N74" s="244">
        <v>3482576</v>
      </c>
      <c r="O74" s="230">
        <v>0</v>
      </c>
      <c r="P74" s="281"/>
      <c r="Q74" s="244">
        <v>0</v>
      </c>
      <c r="R74" s="285"/>
    </row>
    <row r="75" spans="1:18" s="261" customFormat="1" ht="30" customHeight="1" thickBot="1">
      <c r="A75" s="303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230">
        <v>1.0000025853514671E-2</v>
      </c>
      <c r="P75" s="259"/>
      <c r="Q75" s="300"/>
      <c r="R75" s="285"/>
    </row>
    <row r="76" spans="1:18" s="213" customFormat="1" ht="40" customHeight="1" thickBot="1">
      <c r="A76" s="304" t="s">
        <v>646</v>
      </c>
      <c r="B76" s="305">
        <v>14428739.317199409</v>
      </c>
      <c r="C76" s="305">
        <v>60352.191948700223</v>
      </c>
      <c r="D76" s="305">
        <v>0</v>
      </c>
      <c r="E76" s="305">
        <v>62891.406267264902</v>
      </c>
      <c r="F76" s="305">
        <v>0</v>
      </c>
      <c r="G76" s="305">
        <v>69219.089999999967</v>
      </c>
      <c r="H76" s="305">
        <v>57037.506486947721</v>
      </c>
      <c r="I76" s="305">
        <v>140307.86835123858</v>
      </c>
      <c r="J76" s="305">
        <v>0</v>
      </c>
      <c r="K76" s="305">
        <v>0</v>
      </c>
      <c r="L76" s="305">
        <v>-40580.290253545041</v>
      </c>
      <c r="M76" s="305">
        <v>-7323822.7199999997</v>
      </c>
      <c r="N76" s="306">
        <v>7454144.3700000262</v>
      </c>
      <c r="O76" s="230">
        <v>9.3132257461547852E-9</v>
      </c>
      <c r="P76" s="284"/>
      <c r="Q76" s="305">
        <v>1297094.4103676374</v>
      </c>
      <c r="R76" s="307"/>
    </row>
    <row r="77" spans="1:18" s="313" customFormat="1" ht="30" customHeight="1">
      <c r="A77" s="308"/>
      <c r="B77" s="309"/>
      <c r="C77" s="309"/>
      <c r="D77" s="309"/>
      <c r="E77" s="309"/>
      <c r="F77" s="309"/>
      <c r="G77" s="309"/>
      <c r="H77" s="309"/>
      <c r="I77" s="309"/>
      <c r="J77" s="309"/>
      <c r="K77" s="309"/>
      <c r="L77" s="309"/>
      <c r="M77" s="309"/>
      <c r="N77" s="309"/>
      <c r="O77" s="310"/>
      <c r="P77" s="311"/>
      <c r="Q77" s="309"/>
      <c r="R77" s="312"/>
    </row>
    <row r="78" spans="1:18" s="321" customFormat="1">
      <c r="A78" s="314" t="s">
        <v>962</v>
      </c>
      <c r="B78" s="315">
        <v>0.99200756940065804</v>
      </c>
      <c r="C78" s="316"/>
      <c r="D78" s="316">
        <v>0</v>
      </c>
      <c r="E78" s="316">
        <v>3.0030838909221452E-3</v>
      </c>
      <c r="F78" s="316"/>
      <c r="G78" s="316"/>
      <c r="H78" s="315">
        <v>2.4093947274155662E-3</v>
      </c>
      <c r="I78" s="315">
        <v>2.5799519810043806E-3</v>
      </c>
      <c r="J78" s="316"/>
      <c r="K78" s="316"/>
      <c r="L78" s="316"/>
      <c r="M78" s="317"/>
      <c r="N78" s="318">
        <v>1.0000000000000002</v>
      </c>
      <c r="O78" s="319">
        <v>1.0000000000000002</v>
      </c>
      <c r="P78" s="203"/>
      <c r="Q78" s="316"/>
      <c r="R78" s="320"/>
    </row>
    <row r="79" spans="1:18">
      <c r="B79" s="322"/>
      <c r="N79" s="323">
        <v>139593502.95448273</v>
      </c>
      <c r="O79" s="218"/>
      <c r="Q79" s="322"/>
    </row>
    <row r="80" spans="1:18">
      <c r="B80" s="324"/>
      <c r="Q80" s="324"/>
    </row>
    <row r="81" spans="2:18">
      <c r="B81" s="324"/>
      <c r="Q81" s="324"/>
      <c r="R81" s="173"/>
    </row>
    <row r="83" spans="2:18">
      <c r="L83" s="324"/>
      <c r="N83" s="324"/>
    </row>
    <row r="84" spans="2:18">
      <c r="N84" s="324"/>
    </row>
  </sheetData>
  <sheetProtection selectLockedCells="1" selectUnlockedCells="1"/>
  <hyperlinks>
    <hyperlink ref="T1" location="INDICE!A10" tooltip="REGRESAR AL MENU PRINCIPAL" display="INDICE" xr:uid="{77934C4C-7852-414F-BA95-27CE41278D28}"/>
  </hyperlinks>
  <printOptions horizontalCentered="1"/>
  <pageMargins left="0.15748031496062992" right="0.11811023622047245" top="0.15748031496062992" bottom="0.15748031496062992" header="0" footer="0"/>
  <pageSetup scale="49" orientation="landscape" verticalDpi="300" r:id="rId1"/>
  <headerFooter alignWithMargins="0">
    <oddFooter>&amp;L&amp;11Versión actualizada en Intranet. Para uso exclusivo de Productos Innovador S.A. de C.V.</oddFooter>
  </headerFooter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6916A-C7FC-4156-BD51-FA61DB1F9F47}">
  <dimension ref="A1:S171"/>
  <sheetViews>
    <sheetView showGridLines="0" zoomScale="90" zoomScaleNormal="90" workbookViewId="0">
      <pane xSplit="1" ySplit="12" topLeftCell="B14" activePane="bottomRight" state="frozen"/>
      <selection pane="topRight" activeCell="S1" sqref="S1"/>
      <selection pane="bottomLeft" activeCell="S1" sqref="S1"/>
      <selection pane="bottomRight" activeCell="G3" sqref="G3"/>
    </sheetView>
  </sheetViews>
  <sheetFormatPr baseColWidth="10" defaultColWidth="10.1640625" defaultRowHeight="13" outlineLevelRow="1"/>
  <cols>
    <col min="1" max="1" width="29.1640625" style="172" bestFit="1" customWidth="1"/>
    <col min="2" max="2" width="17.83203125" style="172" bestFit="1" customWidth="1"/>
    <col min="3" max="3" width="18.5" style="172" bestFit="1" customWidth="1"/>
    <col min="4" max="4" width="21.5" style="172" hidden="1" customWidth="1"/>
    <col min="5" max="5" width="14.5" style="172" bestFit="1" customWidth="1"/>
    <col min="6" max="6" width="17.83203125" style="172" hidden="1" customWidth="1"/>
    <col min="7" max="7" width="17.5" style="172" bestFit="1" customWidth="1"/>
    <col min="8" max="8" width="14.83203125" style="172" bestFit="1" customWidth="1"/>
    <col min="9" max="9" width="17.83203125" style="172" bestFit="1" customWidth="1"/>
    <col min="10" max="10" width="9.1640625" style="172" hidden="1" customWidth="1"/>
    <col min="11" max="11" width="13.83203125" style="172" hidden="1" customWidth="1"/>
    <col min="12" max="12" width="18.5" style="172" bestFit="1" customWidth="1"/>
    <col min="13" max="13" width="16.1640625" style="172" hidden="1" customWidth="1"/>
    <col min="14" max="14" width="18.83203125" style="172" bestFit="1" customWidth="1"/>
    <col min="15" max="15" width="12.5" style="332" bestFit="1" customWidth="1"/>
    <col min="16" max="16" width="17" style="172" bestFit="1" customWidth="1"/>
    <col min="17" max="17" width="10.1640625" style="172" hidden="1" customWidth="1"/>
    <col min="18" max="18" width="15.1640625" style="172" hidden="1" customWidth="1"/>
    <col min="19" max="19" width="15.83203125" style="172" bestFit="1" customWidth="1"/>
    <col min="20" max="16384" width="10.1640625" style="172"/>
  </cols>
  <sheetData>
    <row r="1" spans="1:19" ht="15" thickBot="1">
      <c r="A1" s="124" t="s">
        <v>191</v>
      </c>
      <c r="B1" s="88"/>
      <c r="C1" s="137"/>
      <c r="D1" s="89"/>
      <c r="E1" s="89"/>
      <c r="F1" s="137"/>
      <c r="G1" s="137"/>
      <c r="H1" s="137"/>
      <c r="I1" s="137"/>
      <c r="J1" s="137"/>
      <c r="K1" s="137"/>
      <c r="L1" s="174" t="s">
        <v>948</v>
      </c>
      <c r="M1" s="78"/>
      <c r="N1" s="175" t="s">
        <v>963</v>
      </c>
      <c r="O1" s="325"/>
      <c r="P1" s="326"/>
      <c r="S1" s="69" t="s">
        <v>72</v>
      </c>
    </row>
    <row r="2" spans="1:19" ht="15" thickBot="1">
      <c r="A2" s="130" t="s">
        <v>1</v>
      </c>
      <c r="B2" s="91"/>
      <c r="C2" s="137"/>
      <c r="D2" s="179"/>
      <c r="E2" s="179"/>
      <c r="F2" s="137"/>
      <c r="G2" s="137"/>
      <c r="H2" s="137"/>
      <c r="I2" s="137"/>
      <c r="J2" s="137"/>
      <c r="K2" s="137"/>
      <c r="L2" s="180" t="s">
        <v>949</v>
      </c>
      <c r="M2" s="78"/>
      <c r="N2" s="181">
        <v>44592</v>
      </c>
      <c r="O2" s="327"/>
      <c r="P2" s="326"/>
    </row>
    <row r="3" spans="1:19" ht="15" thickBot="1">
      <c r="A3" s="70"/>
      <c r="B3" s="135"/>
      <c r="C3" s="137"/>
      <c r="D3" s="182"/>
      <c r="E3" s="70"/>
      <c r="F3" s="137"/>
      <c r="G3" s="2946">
        <f>G14/N14</f>
        <v>5.8225232219605485E-3</v>
      </c>
      <c r="H3" s="137"/>
      <c r="I3" s="137"/>
      <c r="J3" s="137"/>
      <c r="K3" s="137"/>
      <c r="L3" s="180" t="s">
        <v>950</v>
      </c>
      <c r="M3" s="78"/>
      <c r="N3" s="183">
        <v>1</v>
      </c>
      <c r="O3" s="327"/>
      <c r="P3" s="326"/>
    </row>
    <row r="4" spans="1:19">
      <c r="A4" s="70"/>
      <c r="B4" s="70"/>
      <c r="C4" s="137"/>
      <c r="D4" s="70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328"/>
      <c r="P4" s="326"/>
    </row>
    <row r="5" spans="1:19" ht="17">
      <c r="A5" s="329" t="s">
        <v>964</v>
      </c>
      <c r="B5" s="82"/>
      <c r="C5" s="82"/>
      <c r="D5" s="74"/>
      <c r="E5" s="330" t="s">
        <v>763</v>
      </c>
      <c r="F5" s="82"/>
      <c r="G5" s="8"/>
      <c r="H5" s="185"/>
      <c r="I5" s="185"/>
      <c r="J5" s="185"/>
      <c r="K5" s="185"/>
      <c r="L5" s="185"/>
      <c r="M5" s="185"/>
      <c r="N5" s="185"/>
      <c r="O5" s="328"/>
      <c r="P5" s="8"/>
    </row>
    <row r="6" spans="1:19" ht="1.5" customHeight="1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328"/>
      <c r="P6" s="63"/>
    </row>
    <row r="7" spans="1:19" ht="1.5" customHeight="1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328"/>
      <c r="P7" s="66"/>
    </row>
    <row r="8" spans="1:19" ht="1.5" customHeight="1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328"/>
      <c r="P8" s="68"/>
    </row>
    <row r="10" spans="1:19" ht="30">
      <c r="A10" s="331"/>
      <c r="B10" s="331" t="s">
        <v>952</v>
      </c>
      <c r="C10" s="331" t="s">
        <v>275</v>
      </c>
      <c r="D10" s="331" t="s">
        <v>953</v>
      </c>
      <c r="E10" s="331" t="s">
        <v>211</v>
      </c>
      <c r="F10" s="331" t="s">
        <v>954</v>
      </c>
      <c r="G10" s="331" t="s">
        <v>213</v>
      </c>
      <c r="H10" s="331" t="s">
        <v>214</v>
      </c>
      <c r="I10" s="331" t="s">
        <v>274</v>
      </c>
      <c r="J10" s="331" t="s">
        <v>955</v>
      </c>
      <c r="K10" s="331" t="s">
        <v>277</v>
      </c>
      <c r="L10" s="331" t="s">
        <v>276</v>
      </c>
      <c r="M10" s="331" t="s">
        <v>217</v>
      </c>
      <c r="N10" s="331" t="s">
        <v>166</v>
      </c>
      <c r="P10" s="331" t="s">
        <v>956</v>
      </c>
    </row>
    <row r="11" spans="1:19" hidden="1" outlineLevel="1">
      <c r="B11" s="333">
        <v>1851879795.1600001</v>
      </c>
      <c r="C11" s="333">
        <v>1843423.7599999995</v>
      </c>
      <c r="D11" s="333">
        <v>0</v>
      </c>
      <c r="E11" s="333">
        <v>5251993.2</v>
      </c>
      <c r="F11" s="333">
        <v>0</v>
      </c>
      <c r="G11" s="333">
        <v>11184722.550000001</v>
      </c>
      <c r="H11" s="333">
        <v>5200875.7399999993</v>
      </c>
      <c r="I11" s="333">
        <v>5289039.879655173</v>
      </c>
      <c r="J11" s="333">
        <v>0</v>
      </c>
      <c r="K11" s="333">
        <v>0</v>
      </c>
      <c r="L11" s="333">
        <v>529944.48275862064</v>
      </c>
      <c r="M11" s="333">
        <v>1198415.6199999999</v>
      </c>
      <c r="N11" s="333">
        <v>1882378210.3924136</v>
      </c>
      <c r="O11" s="334"/>
      <c r="P11" s="333">
        <v>48586326.860000007</v>
      </c>
    </row>
    <row r="12" spans="1:19" hidden="1" outlineLevel="1">
      <c r="B12" s="333">
        <v>140972636.8803055</v>
      </c>
      <c r="C12" s="333">
        <v>117958.69999999997</v>
      </c>
      <c r="D12" s="333">
        <v>0</v>
      </c>
      <c r="E12" s="333">
        <v>419211</v>
      </c>
      <c r="F12" s="333">
        <v>0</v>
      </c>
      <c r="G12" s="333">
        <v>607170.17999999993</v>
      </c>
      <c r="H12" s="333">
        <v>336335.85</v>
      </c>
      <c r="I12" s="333">
        <v>360144.53448275861</v>
      </c>
      <c r="J12" s="333">
        <v>0</v>
      </c>
      <c r="K12" s="333">
        <v>0</v>
      </c>
      <c r="L12" s="333">
        <v>28718.965517241377</v>
      </c>
      <c r="M12" s="333"/>
      <c r="N12" s="333">
        <v>142842176.11030549</v>
      </c>
      <c r="O12" s="334"/>
      <c r="P12" s="333">
        <v>1623294</v>
      </c>
    </row>
    <row r="13" spans="1:19" hidden="1" outlineLevel="1">
      <c r="B13" s="333"/>
      <c r="C13" s="333"/>
      <c r="D13" s="333"/>
      <c r="E13" s="333"/>
      <c r="F13" s="333"/>
      <c r="G13" s="333"/>
      <c r="H13" s="333"/>
      <c r="I13" s="333"/>
      <c r="J13" s="333"/>
      <c r="K13" s="333"/>
      <c r="L13" s="333"/>
      <c r="M13" s="333"/>
      <c r="N13" s="333"/>
      <c r="O13" s="334"/>
      <c r="P13" s="333"/>
    </row>
    <row r="14" spans="1:19" ht="14" collapsed="1">
      <c r="A14" s="207" t="s">
        <v>617</v>
      </c>
      <c r="B14" s="209">
        <v>1992852432.0403056</v>
      </c>
      <c r="C14" s="209">
        <v>1961382.4599999995</v>
      </c>
      <c r="D14" s="209">
        <v>0</v>
      </c>
      <c r="E14" s="209">
        <v>5671204.2000000002</v>
      </c>
      <c r="F14" s="209">
        <v>0</v>
      </c>
      <c r="G14" s="209">
        <v>11791892.73</v>
      </c>
      <c r="H14" s="209">
        <v>5537211.5899999989</v>
      </c>
      <c r="I14" s="209">
        <v>5649184.4141379315</v>
      </c>
      <c r="J14" s="209">
        <v>0</v>
      </c>
      <c r="K14" s="209">
        <v>0</v>
      </c>
      <c r="L14" s="209">
        <v>558663.44827586203</v>
      </c>
      <c r="M14" s="209">
        <v>1198415.6199999999</v>
      </c>
      <c r="N14" s="208">
        <v>2025220386.5027192</v>
      </c>
      <c r="O14" s="334">
        <v>-1.7280817031860352E-2</v>
      </c>
      <c r="P14" s="208">
        <v>50209620.860000007</v>
      </c>
    </row>
    <row r="15" spans="1:19" ht="14">
      <c r="A15" s="335"/>
      <c r="B15" s="336">
        <v>1985754301.8030446</v>
      </c>
      <c r="C15" s="337"/>
      <c r="D15" s="337"/>
      <c r="E15" s="337"/>
      <c r="F15" s="337"/>
      <c r="G15" s="337"/>
      <c r="H15" s="337"/>
      <c r="I15" s="337"/>
      <c r="J15" s="337"/>
      <c r="K15" s="337"/>
      <c r="L15" s="337"/>
      <c r="M15" s="337"/>
      <c r="N15" s="338"/>
      <c r="O15" s="334"/>
      <c r="P15" s="339"/>
      <c r="Q15" s="340"/>
      <c r="R15" s="341"/>
    </row>
    <row r="16" spans="1:19">
      <c r="A16" s="342" t="s">
        <v>117</v>
      </c>
    </row>
    <row r="17" spans="1:16" hidden="1" outlineLevel="1">
      <c r="B17" s="333">
        <v>4603304.9269554447</v>
      </c>
      <c r="C17" s="333">
        <v>0</v>
      </c>
      <c r="D17" s="333">
        <v>0</v>
      </c>
      <c r="E17" s="333">
        <v>587.52</v>
      </c>
      <c r="F17" s="333">
        <v>0</v>
      </c>
      <c r="G17" s="333">
        <v>0</v>
      </c>
      <c r="H17" s="333">
        <v>0</v>
      </c>
      <c r="I17" s="333">
        <v>0</v>
      </c>
      <c r="J17" s="333">
        <v>0</v>
      </c>
      <c r="K17" s="333">
        <v>0</v>
      </c>
      <c r="L17" s="333">
        <v>0</v>
      </c>
      <c r="M17" s="333">
        <v>0</v>
      </c>
      <c r="N17" s="333">
        <v>4603892.4469554443</v>
      </c>
      <c r="O17" s="334"/>
      <c r="P17" s="333"/>
    </row>
    <row r="18" spans="1:16" hidden="1" outlineLevel="1">
      <c r="B18" s="333">
        <v>2494825.3103054957</v>
      </c>
      <c r="C18" s="333">
        <v>0</v>
      </c>
      <c r="D18" s="333">
        <v>0</v>
      </c>
      <c r="E18" s="333">
        <v>0</v>
      </c>
      <c r="F18" s="333">
        <v>0</v>
      </c>
      <c r="G18" s="333">
        <v>0</v>
      </c>
      <c r="H18" s="333">
        <v>0</v>
      </c>
      <c r="I18" s="333">
        <v>0</v>
      </c>
      <c r="J18" s="333">
        <v>0</v>
      </c>
      <c r="K18" s="333">
        <v>0</v>
      </c>
      <c r="L18" s="333">
        <v>0</v>
      </c>
      <c r="M18" s="333">
        <v>0</v>
      </c>
      <c r="N18" s="333">
        <v>2494825.3103054957</v>
      </c>
      <c r="O18" s="334"/>
      <c r="P18" s="333">
        <v>0</v>
      </c>
    </row>
    <row r="19" spans="1:16" collapsed="1">
      <c r="A19" s="227" t="s">
        <v>618</v>
      </c>
      <c r="B19" s="228">
        <v>7098130.2372609405</v>
      </c>
      <c r="C19" s="228">
        <v>0</v>
      </c>
      <c r="D19" s="228">
        <v>0</v>
      </c>
      <c r="E19" s="228">
        <v>587.52</v>
      </c>
      <c r="F19" s="228">
        <v>0</v>
      </c>
      <c r="G19" s="228">
        <v>0</v>
      </c>
      <c r="H19" s="228">
        <v>0</v>
      </c>
      <c r="I19" s="228">
        <v>0</v>
      </c>
      <c r="J19" s="228">
        <v>0</v>
      </c>
      <c r="K19" s="228">
        <v>0</v>
      </c>
      <c r="L19" s="228">
        <v>0</v>
      </c>
      <c r="M19" s="229">
        <v>0</v>
      </c>
      <c r="N19" s="228">
        <v>7098717.75726094</v>
      </c>
      <c r="O19" s="343"/>
      <c r="P19" s="228">
        <v>0</v>
      </c>
    </row>
    <row r="20" spans="1:16" hidden="1" outlineLevel="1">
      <c r="B20" s="333">
        <v>118812382.59999999</v>
      </c>
      <c r="C20" s="333">
        <v>0</v>
      </c>
      <c r="D20" s="333">
        <v>0</v>
      </c>
      <c r="E20" s="333">
        <v>592765.19000000006</v>
      </c>
      <c r="F20" s="333">
        <v>0</v>
      </c>
      <c r="G20" s="333">
        <v>0</v>
      </c>
      <c r="H20" s="333">
        <v>0</v>
      </c>
      <c r="I20" s="333">
        <v>0</v>
      </c>
      <c r="J20" s="333">
        <v>0</v>
      </c>
      <c r="K20" s="333">
        <v>0</v>
      </c>
      <c r="L20" s="333">
        <v>0</v>
      </c>
      <c r="M20" s="333">
        <v>0</v>
      </c>
      <c r="N20" s="333">
        <v>119405147.78999999</v>
      </c>
      <c r="O20" s="334"/>
      <c r="P20" s="333"/>
    </row>
    <row r="21" spans="1:16" hidden="1" outlineLevel="1">
      <c r="B21" s="333">
        <v>6362115.0700000003</v>
      </c>
      <c r="C21" s="333">
        <v>0</v>
      </c>
      <c r="D21" s="333">
        <v>0</v>
      </c>
      <c r="E21" s="333">
        <v>80519.58</v>
      </c>
      <c r="F21" s="333">
        <v>0</v>
      </c>
      <c r="G21" s="333">
        <v>0</v>
      </c>
      <c r="H21" s="333">
        <v>0</v>
      </c>
      <c r="I21" s="333">
        <v>0</v>
      </c>
      <c r="J21" s="333">
        <v>0</v>
      </c>
      <c r="K21" s="333">
        <v>0</v>
      </c>
      <c r="L21" s="333">
        <v>0</v>
      </c>
      <c r="M21" s="333">
        <v>0</v>
      </c>
      <c r="N21" s="333">
        <v>6442634.6500000004</v>
      </c>
      <c r="O21" s="334"/>
      <c r="P21" s="333">
        <v>0</v>
      </c>
    </row>
    <row r="22" spans="1:16" collapsed="1">
      <c r="A22" s="233" t="s">
        <v>619</v>
      </c>
      <c r="B22" s="234">
        <v>125174497.66999999</v>
      </c>
      <c r="C22" s="234">
        <v>0</v>
      </c>
      <c r="D22" s="234">
        <v>0</v>
      </c>
      <c r="E22" s="234">
        <v>673284.77</v>
      </c>
      <c r="F22" s="234">
        <v>0</v>
      </c>
      <c r="G22" s="234">
        <v>0</v>
      </c>
      <c r="H22" s="234">
        <v>0</v>
      </c>
      <c r="I22" s="234">
        <v>0</v>
      </c>
      <c r="J22" s="234">
        <v>0</v>
      </c>
      <c r="K22" s="234">
        <v>0</v>
      </c>
      <c r="L22" s="234">
        <v>0</v>
      </c>
      <c r="M22" s="234">
        <v>0</v>
      </c>
      <c r="N22" s="234">
        <v>125847782.44</v>
      </c>
      <c r="O22" s="334"/>
      <c r="P22" s="234">
        <v>0</v>
      </c>
    </row>
    <row r="23" spans="1:16" hidden="1" outlineLevel="1">
      <c r="B23" s="333">
        <v>1218758.06</v>
      </c>
      <c r="C23" s="333">
        <v>0</v>
      </c>
      <c r="D23" s="333">
        <v>0</v>
      </c>
      <c r="E23" s="333">
        <v>0</v>
      </c>
      <c r="F23" s="333">
        <v>0</v>
      </c>
      <c r="G23" s="333">
        <v>0</v>
      </c>
      <c r="H23" s="333">
        <v>0</v>
      </c>
      <c r="I23" s="333">
        <v>0</v>
      </c>
      <c r="J23" s="333">
        <v>0</v>
      </c>
      <c r="K23" s="333">
        <v>0</v>
      </c>
      <c r="L23" s="333">
        <v>0</v>
      </c>
      <c r="M23" s="333">
        <v>0</v>
      </c>
      <c r="N23" s="333">
        <v>1218758.06</v>
      </c>
      <c r="O23" s="334"/>
      <c r="P23" s="333"/>
    </row>
    <row r="24" spans="1:16" hidden="1" outlineLevel="1">
      <c r="B24" s="333">
        <v>204635.34</v>
      </c>
      <c r="C24" s="333">
        <v>0</v>
      </c>
      <c r="D24" s="333">
        <v>0</v>
      </c>
      <c r="E24" s="333">
        <v>0</v>
      </c>
      <c r="F24" s="333">
        <v>0</v>
      </c>
      <c r="G24" s="333">
        <v>0</v>
      </c>
      <c r="H24" s="333">
        <v>0</v>
      </c>
      <c r="I24" s="333">
        <v>0</v>
      </c>
      <c r="J24" s="333">
        <v>0</v>
      </c>
      <c r="K24" s="333">
        <v>0</v>
      </c>
      <c r="L24" s="333">
        <v>0</v>
      </c>
      <c r="M24" s="333">
        <v>0</v>
      </c>
      <c r="N24" s="333">
        <v>204635.34</v>
      </c>
      <c r="O24" s="334"/>
      <c r="P24" s="333">
        <v>0</v>
      </c>
    </row>
    <row r="25" spans="1:16" collapsed="1">
      <c r="A25" s="238" t="s">
        <v>233</v>
      </c>
      <c r="B25" s="234">
        <v>1423393.4000000001</v>
      </c>
      <c r="C25" s="234">
        <v>0</v>
      </c>
      <c r="D25" s="234">
        <v>0</v>
      </c>
      <c r="E25" s="234">
        <v>0</v>
      </c>
      <c r="F25" s="234">
        <v>0</v>
      </c>
      <c r="G25" s="234">
        <v>0</v>
      </c>
      <c r="H25" s="234">
        <v>0</v>
      </c>
      <c r="I25" s="234">
        <v>0</v>
      </c>
      <c r="J25" s="234">
        <v>0</v>
      </c>
      <c r="K25" s="234">
        <v>0</v>
      </c>
      <c r="L25" s="234">
        <v>0</v>
      </c>
      <c r="M25" s="234">
        <v>0</v>
      </c>
      <c r="N25" s="234">
        <v>1423393.4000000001</v>
      </c>
      <c r="O25" s="334"/>
      <c r="P25" s="234">
        <v>0</v>
      </c>
    </row>
    <row r="26" spans="1:16" hidden="1" outlineLevel="1">
      <c r="B26" s="333">
        <v>3240000</v>
      </c>
      <c r="C26" s="333">
        <v>0</v>
      </c>
      <c r="D26" s="333">
        <v>0</v>
      </c>
      <c r="E26" s="333">
        <v>0</v>
      </c>
      <c r="F26" s="333">
        <v>0</v>
      </c>
      <c r="G26" s="333">
        <v>0</v>
      </c>
      <c r="H26" s="333">
        <v>0</v>
      </c>
      <c r="I26" s="333">
        <v>0</v>
      </c>
      <c r="J26" s="333">
        <v>0</v>
      </c>
      <c r="K26" s="333">
        <v>0</v>
      </c>
      <c r="L26" s="333">
        <v>0</v>
      </c>
      <c r="M26" s="333">
        <v>0</v>
      </c>
      <c r="N26" s="333">
        <v>3240000</v>
      </c>
      <c r="O26" s="334"/>
      <c r="P26" s="333"/>
    </row>
    <row r="27" spans="1:16" hidden="1" outlineLevel="1">
      <c r="B27" s="333">
        <v>0</v>
      </c>
      <c r="C27" s="333">
        <v>0</v>
      </c>
      <c r="D27" s="333">
        <v>0</v>
      </c>
      <c r="E27" s="333">
        <v>0</v>
      </c>
      <c r="F27" s="333">
        <v>0</v>
      </c>
      <c r="G27" s="333">
        <v>0</v>
      </c>
      <c r="H27" s="333">
        <v>0</v>
      </c>
      <c r="I27" s="333">
        <v>0</v>
      </c>
      <c r="J27" s="333">
        <v>0</v>
      </c>
      <c r="K27" s="333">
        <v>0</v>
      </c>
      <c r="L27" s="333">
        <v>0</v>
      </c>
      <c r="M27" s="333">
        <v>0</v>
      </c>
      <c r="N27" s="333">
        <v>0</v>
      </c>
      <c r="O27" s="334"/>
      <c r="P27" s="333">
        <v>0</v>
      </c>
    </row>
    <row r="28" spans="1:16" collapsed="1">
      <c r="A28" s="233" t="s">
        <v>620</v>
      </c>
      <c r="B28" s="234">
        <v>3240000</v>
      </c>
      <c r="C28" s="234">
        <v>0</v>
      </c>
      <c r="D28" s="234">
        <v>0</v>
      </c>
      <c r="E28" s="234">
        <v>0</v>
      </c>
      <c r="F28" s="234">
        <v>0</v>
      </c>
      <c r="G28" s="234">
        <v>0</v>
      </c>
      <c r="H28" s="234">
        <v>0</v>
      </c>
      <c r="I28" s="234">
        <v>0</v>
      </c>
      <c r="J28" s="234">
        <v>0</v>
      </c>
      <c r="K28" s="234">
        <v>0</v>
      </c>
      <c r="L28" s="234">
        <v>0</v>
      </c>
      <c r="M28" s="234">
        <v>0</v>
      </c>
      <c r="N28" s="234">
        <v>3240000</v>
      </c>
      <c r="O28" s="334"/>
      <c r="P28" s="234">
        <v>0</v>
      </c>
    </row>
    <row r="29" spans="1:16" hidden="1" outlineLevel="1">
      <c r="B29" s="333">
        <v>87340335.639999986</v>
      </c>
      <c r="C29" s="333">
        <v>0</v>
      </c>
      <c r="D29" s="333">
        <v>0</v>
      </c>
      <c r="E29" s="333">
        <v>0</v>
      </c>
      <c r="F29" s="333">
        <v>0</v>
      </c>
      <c r="G29" s="333">
        <v>0</v>
      </c>
      <c r="H29" s="333">
        <v>0</v>
      </c>
      <c r="I29" s="333">
        <v>0</v>
      </c>
      <c r="J29" s="333">
        <v>0</v>
      </c>
      <c r="K29" s="333">
        <v>0</v>
      </c>
      <c r="L29" s="333">
        <v>0</v>
      </c>
      <c r="M29" s="333">
        <v>0</v>
      </c>
      <c r="N29" s="333">
        <v>87340335.639999986</v>
      </c>
      <c r="O29" s="334"/>
      <c r="P29" s="333"/>
    </row>
    <row r="30" spans="1:16" hidden="1" outlineLevel="1">
      <c r="B30" s="333">
        <v>5873253.3099999949</v>
      </c>
      <c r="C30" s="333">
        <v>0</v>
      </c>
      <c r="D30" s="333">
        <v>0</v>
      </c>
      <c r="E30" s="333">
        <v>0</v>
      </c>
      <c r="F30" s="333">
        <v>0</v>
      </c>
      <c r="G30" s="333">
        <v>0</v>
      </c>
      <c r="H30" s="333">
        <v>0</v>
      </c>
      <c r="I30" s="333">
        <v>0</v>
      </c>
      <c r="J30" s="333">
        <v>0</v>
      </c>
      <c r="K30" s="333">
        <v>0</v>
      </c>
      <c r="L30" s="333">
        <v>0</v>
      </c>
      <c r="M30" s="333">
        <v>0</v>
      </c>
      <c r="N30" s="333">
        <v>5873253.3099999949</v>
      </c>
      <c r="O30" s="334"/>
      <c r="P30" s="333">
        <v>0</v>
      </c>
    </row>
    <row r="31" spans="1:16" collapsed="1">
      <c r="A31" s="238" t="s">
        <v>957</v>
      </c>
      <c r="B31" s="234">
        <v>93213588.949999988</v>
      </c>
      <c r="C31" s="234">
        <v>0</v>
      </c>
      <c r="D31" s="234">
        <v>0</v>
      </c>
      <c r="E31" s="234">
        <v>0</v>
      </c>
      <c r="F31" s="234">
        <v>0</v>
      </c>
      <c r="G31" s="234">
        <v>0</v>
      </c>
      <c r="H31" s="234">
        <v>0</v>
      </c>
      <c r="I31" s="234">
        <v>0</v>
      </c>
      <c r="J31" s="234">
        <v>0</v>
      </c>
      <c r="K31" s="234">
        <v>0</v>
      </c>
      <c r="L31" s="234">
        <v>0</v>
      </c>
      <c r="M31" s="234">
        <v>0</v>
      </c>
      <c r="N31" s="234">
        <v>93213588.949999988</v>
      </c>
      <c r="O31" s="334"/>
      <c r="P31" s="234">
        <v>0</v>
      </c>
    </row>
    <row r="32" spans="1:16" hidden="1" outlineLevel="1">
      <c r="B32" s="333">
        <v>478491.81</v>
      </c>
      <c r="C32" s="333">
        <v>0</v>
      </c>
      <c r="D32" s="333">
        <v>0</v>
      </c>
      <c r="E32" s="333">
        <v>0</v>
      </c>
      <c r="F32" s="333">
        <v>0</v>
      </c>
      <c r="G32" s="333">
        <v>0</v>
      </c>
      <c r="H32" s="333">
        <v>0</v>
      </c>
      <c r="I32" s="333">
        <v>0</v>
      </c>
      <c r="J32" s="333">
        <v>0</v>
      </c>
      <c r="K32" s="333">
        <v>0</v>
      </c>
      <c r="L32" s="333">
        <v>0</v>
      </c>
      <c r="M32" s="333">
        <v>0</v>
      </c>
      <c r="N32" s="333">
        <v>478491.81</v>
      </c>
      <c r="O32" s="334"/>
      <c r="P32" s="333"/>
    </row>
    <row r="33" spans="1:16" hidden="1" outlineLevel="1">
      <c r="B33" s="333">
        <v>0</v>
      </c>
      <c r="C33" s="333">
        <v>0</v>
      </c>
      <c r="D33" s="333">
        <v>0</v>
      </c>
      <c r="E33" s="333">
        <v>0</v>
      </c>
      <c r="F33" s="333">
        <v>0</v>
      </c>
      <c r="G33" s="333">
        <v>0</v>
      </c>
      <c r="H33" s="333">
        <v>0</v>
      </c>
      <c r="I33" s="333">
        <v>0</v>
      </c>
      <c r="J33" s="333">
        <v>0</v>
      </c>
      <c r="K33" s="333">
        <v>0</v>
      </c>
      <c r="L33" s="333">
        <v>0</v>
      </c>
      <c r="M33" s="333">
        <v>0</v>
      </c>
      <c r="N33" s="333">
        <v>0</v>
      </c>
      <c r="O33" s="334"/>
      <c r="P33" s="333">
        <v>0</v>
      </c>
    </row>
    <row r="34" spans="1:16" collapsed="1">
      <c r="A34" s="233" t="s">
        <v>958</v>
      </c>
      <c r="B34" s="234">
        <v>478491.81</v>
      </c>
      <c r="C34" s="234">
        <v>0</v>
      </c>
      <c r="D34" s="234">
        <v>0</v>
      </c>
      <c r="E34" s="234">
        <v>0</v>
      </c>
      <c r="F34" s="234">
        <v>0</v>
      </c>
      <c r="G34" s="234">
        <v>0</v>
      </c>
      <c r="H34" s="234">
        <v>0</v>
      </c>
      <c r="I34" s="234">
        <v>0</v>
      </c>
      <c r="J34" s="234">
        <v>0</v>
      </c>
      <c r="K34" s="234">
        <v>0</v>
      </c>
      <c r="L34" s="234">
        <v>0</v>
      </c>
      <c r="M34" s="234">
        <v>0</v>
      </c>
      <c r="N34" s="234">
        <v>478491.81</v>
      </c>
      <c r="O34" s="334"/>
      <c r="P34" s="234">
        <v>0</v>
      </c>
    </row>
    <row r="35" spans="1:16" hidden="1" outlineLevel="1">
      <c r="B35" s="333">
        <v>2408756.98</v>
      </c>
      <c r="C35" s="333">
        <v>0</v>
      </c>
      <c r="D35" s="333">
        <v>0</v>
      </c>
      <c r="E35" s="333">
        <v>0</v>
      </c>
      <c r="F35" s="333">
        <v>0</v>
      </c>
      <c r="G35" s="333">
        <v>0</v>
      </c>
      <c r="H35" s="333">
        <v>0</v>
      </c>
      <c r="I35" s="333">
        <v>0</v>
      </c>
      <c r="J35" s="333">
        <v>0</v>
      </c>
      <c r="K35" s="333">
        <v>0</v>
      </c>
      <c r="L35" s="333">
        <v>0</v>
      </c>
      <c r="M35" s="333">
        <v>0</v>
      </c>
      <c r="N35" s="333">
        <v>2408756.98</v>
      </c>
      <c r="O35" s="334"/>
      <c r="P35" s="333"/>
    </row>
    <row r="36" spans="1:16" hidden="1" outlineLevel="1">
      <c r="B36" s="333">
        <v>351257.61</v>
      </c>
      <c r="C36" s="333">
        <v>0</v>
      </c>
      <c r="D36" s="333">
        <v>0</v>
      </c>
      <c r="E36" s="333">
        <v>0</v>
      </c>
      <c r="F36" s="333">
        <v>0</v>
      </c>
      <c r="G36" s="333">
        <v>0</v>
      </c>
      <c r="H36" s="333">
        <v>0</v>
      </c>
      <c r="I36" s="333">
        <v>0</v>
      </c>
      <c r="J36" s="333">
        <v>0</v>
      </c>
      <c r="K36" s="333">
        <v>0</v>
      </c>
      <c r="L36" s="333">
        <v>0</v>
      </c>
      <c r="M36" s="333">
        <v>0</v>
      </c>
      <c r="N36" s="333">
        <v>351257.61</v>
      </c>
      <c r="O36" s="334"/>
      <c r="P36" s="333">
        <v>0</v>
      </c>
    </row>
    <row r="37" spans="1:16" collapsed="1">
      <c r="A37" s="238" t="s">
        <v>622</v>
      </c>
      <c r="B37" s="234">
        <v>2760014.59</v>
      </c>
      <c r="C37" s="234">
        <v>0</v>
      </c>
      <c r="D37" s="234">
        <v>0</v>
      </c>
      <c r="E37" s="234">
        <v>0</v>
      </c>
      <c r="F37" s="234">
        <v>0</v>
      </c>
      <c r="G37" s="234">
        <v>0</v>
      </c>
      <c r="H37" s="234">
        <v>0</v>
      </c>
      <c r="I37" s="234">
        <v>0</v>
      </c>
      <c r="J37" s="234">
        <v>0</v>
      </c>
      <c r="K37" s="234">
        <v>0</v>
      </c>
      <c r="L37" s="234">
        <v>0</v>
      </c>
      <c r="M37" s="234">
        <v>0</v>
      </c>
      <c r="N37" s="234">
        <v>2760014.59</v>
      </c>
      <c r="O37" s="334"/>
      <c r="P37" s="234">
        <v>0</v>
      </c>
    </row>
    <row r="38" spans="1:16" hidden="1" outlineLevel="1">
      <c r="B38" s="333">
        <v>40709658.220000006</v>
      </c>
      <c r="C38" s="333">
        <v>0</v>
      </c>
      <c r="D38" s="333">
        <v>0</v>
      </c>
      <c r="E38" s="333">
        <v>0</v>
      </c>
      <c r="F38" s="333">
        <v>0</v>
      </c>
      <c r="G38" s="333">
        <v>0</v>
      </c>
      <c r="H38" s="333">
        <v>0</v>
      </c>
      <c r="I38" s="333">
        <v>0</v>
      </c>
      <c r="J38" s="333">
        <v>0</v>
      </c>
      <c r="K38" s="333">
        <v>0</v>
      </c>
      <c r="L38" s="333">
        <v>0</v>
      </c>
      <c r="M38" s="333">
        <v>0</v>
      </c>
      <c r="N38" s="333">
        <v>40709658.220000006</v>
      </c>
      <c r="O38" s="334"/>
      <c r="P38" s="333"/>
    </row>
    <row r="39" spans="1:16" hidden="1" outlineLevel="1">
      <c r="B39" s="333">
        <v>3736712.0000000009</v>
      </c>
      <c r="C39" s="333">
        <v>0</v>
      </c>
      <c r="D39" s="333">
        <v>0</v>
      </c>
      <c r="E39" s="333">
        <v>0</v>
      </c>
      <c r="F39" s="333">
        <v>0</v>
      </c>
      <c r="G39" s="333">
        <v>0</v>
      </c>
      <c r="H39" s="333">
        <v>0</v>
      </c>
      <c r="I39" s="333">
        <v>0</v>
      </c>
      <c r="J39" s="333">
        <v>0</v>
      </c>
      <c r="K39" s="333">
        <v>0</v>
      </c>
      <c r="L39" s="333">
        <v>0</v>
      </c>
      <c r="M39" s="333">
        <v>0</v>
      </c>
      <c r="N39" s="333">
        <v>3736712.0000000009</v>
      </c>
      <c r="O39" s="334"/>
      <c r="P39" s="333">
        <v>0</v>
      </c>
    </row>
    <row r="40" spans="1:16" collapsed="1">
      <c r="A40" s="227" t="s">
        <v>240</v>
      </c>
      <c r="B40" s="228">
        <v>44446370.220000006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9">
        <v>0</v>
      </c>
      <c r="N40" s="228">
        <v>44446370.220000006</v>
      </c>
      <c r="O40" s="334"/>
      <c r="P40" s="228">
        <v>0</v>
      </c>
    </row>
    <row r="41" spans="1:16" hidden="1" outlineLevel="1">
      <c r="B41" s="333">
        <v>351218.04000000004</v>
      </c>
      <c r="C41" s="333">
        <v>0</v>
      </c>
      <c r="D41" s="333">
        <v>0</v>
      </c>
      <c r="E41" s="333">
        <v>0</v>
      </c>
      <c r="F41" s="333">
        <v>0</v>
      </c>
      <c r="G41" s="333">
        <v>0</v>
      </c>
      <c r="H41" s="333">
        <v>0</v>
      </c>
      <c r="I41" s="333">
        <v>0</v>
      </c>
      <c r="J41" s="333">
        <v>0</v>
      </c>
      <c r="K41" s="333">
        <v>0</v>
      </c>
      <c r="L41" s="333">
        <v>0</v>
      </c>
      <c r="M41" s="333">
        <v>0</v>
      </c>
      <c r="N41" s="333">
        <v>351218.04000000004</v>
      </c>
      <c r="O41" s="334"/>
      <c r="P41" s="333"/>
    </row>
    <row r="42" spans="1:16" hidden="1" outlineLevel="1">
      <c r="B42" s="333">
        <v>4229.53</v>
      </c>
      <c r="C42" s="333">
        <v>0</v>
      </c>
      <c r="D42" s="333">
        <v>0</v>
      </c>
      <c r="E42" s="333">
        <v>0</v>
      </c>
      <c r="F42" s="333">
        <v>0</v>
      </c>
      <c r="G42" s="333">
        <v>0</v>
      </c>
      <c r="H42" s="333">
        <v>0</v>
      </c>
      <c r="I42" s="333">
        <v>0</v>
      </c>
      <c r="J42" s="333">
        <v>0</v>
      </c>
      <c r="K42" s="333">
        <v>0</v>
      </c>
      <c r="L42" s="333">
        <v>0</v>
      </c>
      <c r="M42" s="333">
        <v>0</v>
      </c>
      <c r="N42" s="333">
        <v>4229.53</v>
      </c>
      <c r="O42" s="334"/>
      <c r="P42" s="333">
        <v>0</v>
      </c>
    </row>
    <row r="43" spans="1:16" collapsed="1">
      <c r="A43" s="227" t="s">
        <v>623</v>
      </c>
      <c r="B43" s="228">
        <v>355447.57000000007</v>
      </c>
      <c r="C43" s="228">
        <v>0</v>
      </c>
      <c r="D43" s="229">
        <v>0</v>
      </c>
      <c r="E43" s="229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9">
        <v>0</v>
      </c>
      <c r="N43" s="228">
        <v>355447.57000000007</v>
      </c>
      <c r="O43" s="334"/>
      <c r="P43" s="228">
        <v>0</v>
      </c>
    </row>
    <row r="44" spans="1:16" hidden="1" outlineLevel="1">
      <c r="B44" s="333">
        <v>62063.71</v>
      </c>
      <c r="C44" s="333">
        <v>0</v>
      </c>
      <c r="D44" s="333">
        <v>0</v>
      </c>
      <c r="E44" s="333">
        <v>0</v>
      </c>
      <c r="F44" s="333">
        <v>0</v>
      </c>
      <c r="G44" s="333">
        <v>0</v>
      </c>
      <c r="H44" s="333">
        <v>0</v>
      </c>
      <c r="I44" s="333">
        <v>0</v>
      </c>
      <c r="J44" s="333">
        <v>0</v>
      </c>
      <c r="K44" s="333">
        <v>0</v>
      </c>
      <c r="L44" s="333">
        <v>0</v>
      </c>
      <c r="M44" s="333">
        <v>0</v>
      </c>
      <c r="N44" s="333">
        <v>62063.71</v>
      </c>
      <c r="O44" s="334"/>
      <c r="P44" s="333"/>
    </row>
    <row r="45" spans="1:16" hidden="1" outlineLevel="1">
      <c r="B45" s="333">
        <v>0</v>
      </c>
      <c r="C45" s="333">
        <v>0</v>
      </c>
      <c r="D45" s="333">
        <v>0</v>
      </c>
      <c r="E45" s="333">
        <v>0</v>
      </c>
      <c r="F45" s="333">
        <v>0</v>
      </c>
      <c r="G45" s="333">
        <v>0</v>
      </c>
      <c r="H45" s="333">
        <v>0</v>
      </c>
      <c r="I45" s="333">
        <v>0</v>
      </c>
      <c r="J45" s="333">
        <v>0</v>
      </c>
      <c r="K45" s="333">
        <v>0</v>
      </c>
      <c r="L45" s="333">
        <v>0</v>
      </c>
      <c r="M45" s="333">
        <v>0</v>
      </c>
      <c r="N45" s="333">
        <v>0</v>
      </c>
      <c r="O45" s="334"/>
      <c r="P45" s="333">
        <v>0</v>
      </c>
    </row>
    <row r="46" spans="1:16" collapsed="1">
      <c r="A46" s="227" t="s">
        <v>625</v>
      </c>
      <c r="B46" s="228">
        <v>62063.71</v>
      </c>
      <c r="C46" s="228">
        <v>0</v>
      </c>
      <c r="D46" s="229">
        <v>0</v>
      </c>
      <c r="E46" s="229">
        <v>0</v>
      </c>
      <c r="F46" s="228">
        <v>0</v>
      </c>
      <c r="G46" s="228">
        <v>0</v>
      </c>
      <c r="H46" s="228">
        <v>0</v>
      </c>
      <c r="I46" s="228">
        <v>0</v>
      </c>
      <c r="J46" s="228">
        <v>0</v>
      </c>
      <c r="K46" s="228">
        <v>0</v>
      </c>
      <c r="L46" s="228">
        <v>0</v>
      </c>
      <c r="M46" s="229">
        <v>0</v>
      </c>
      <c r="N46" s="228">
        <v>62063.71</v>
      </c>
      <c r="O46" s="334"/>
      <c r="P46" s="228">
        <v>0</v>
      </c>
    </row>
    <row r="47" spans="1:16" hidden="1" outlineLevel="1">
      <c r="B47" s="333">
        <v>59740543.43</v>
      </c>
      <c r="C47" s="333">
        <v>0</v>
      </c>
      <c r="D47" s="333">
        <v>0</v>
      </c>
      <c r="E47" s="333">
        <v>0</v>
      </c>
      <c r="F47" s="333">
        <v>0</v>
      </c>
      <c r="G47" s="333">
        <v>0</v>
      </c>
      <c r="H47" s="333">
        <v>0</v>
      </c>
      <c r="I47" s="333">
        <v>0</v>
      </c>
      <c r="J47" s="333">
        <v>0</v>
      </c>
      <c r="K47" s="333">
        <v>0</v>
      </c>
      <c r="L47" s="333">
        <v>0</v>
      </c>
      <c r="M47" s="333">
        <v>0</v>
      </c>
      <c r="N47" s="333">
        <v>59740543.43</v>
      </c>
      <c r="O47" s="334"/>
      <c r="P47" s="333"/>
    </row>
    <row r="48" spans="1:16" hidden="1" outlineLevel="1">
      <c r="B48" s="333">
        <v>4550044.53</v>
      </c>
      <c r="C48" s="333">
        <v>0</v>
      </c>
      <c r="D48" s="333">
        <v>0</v>
      </c>
      <c r="E48" s="333">
        <v>0</v>
      </c>
      <c r="F48" s="333">
        <v>0</v>
      </c>
      <c r="G48" s="333">
        <v>0</v>
      </c>
      <c r="H48" s="333">
        <v>0</v>
      </c>
      <c r="I48" s="333">
        <v>0</v>
      </c>
      <c r="J48" s="333">
        <v>0</v>
      </c>
      <c r="K48" s="333">
        <v>0</v>
      </c>
      <c r="L48" s="333">
        <v>0</v>
      </c>
      <c r="M48" s="333">
        <v>0</v>
      </c>
      <c r="N48" s="333">
        <v>4550044.53</v>
      </c>
      <c r="O48" s="334"/>
      <c r="P48" s="333">
        <v>0</v>
      </c>
    </row>
    <row r="49" spans="1:16" collapsed="1">
      <c r="A49" s="227" t="s">
        <v>624</v>
      </c>
      <c r="B49" s="228">
        <v>64290587.960000001</v>
      </c>
      <c r="C49" s="228">
        <v>0</v>
      </c>
      <c r="D49" s="229">
        <v>0</v>
      </c>
      <c r="E49" s="229">
        <v>0</v>
      </c>
      <c r="F49" s="228">
        <v>0</v>
      </c>
      <c r="G49" s="228">
        <v>0</v>
      </c>
      <c r="H49" s="228">
        <v>0</v>
      </c>
      <c r="I49" s="228">
        <v>0</v>
      </c>
      <c r="J49" s="228">
        <v>0</v>
      </c>
      <c r="K49" s="228">
        <v>0</v>
      </c>
      <c r="L49" s="228">
        <v>0</v>
      </c>
      <c r="M49" s="229">
        <v>0</v>
      </c>
      <c r="N49" s="228">
        <v>64290587.960000001</v>
      </c>
      <c r="O49" s="334"/>
      <c r="P49" s="228">
        <v>0</v>
      </c>
    </row>
    <row r="50" spans="1:16" hidden="1" outlineLevel="1">
      <c r="B50" s="333">
        <v>0</v>
      </c>
      <c r="C50" s="333">
        <v>0</v>
      </c>
      <c r="D50" s="333">
        <v>0</v>
      </c>
      <c r="E50" s="333">
        <v>0</v>
      </c>
      <c r="F50" s="333">
        <v>0</v>
      </c>
      <c r="G50" s="333">
        <v>0</v>
      </c>
      <c r="H50" s="333">
        <v>0</v>
      </c>
      <c r="I50" s="333">
        <v>0</v>
      </c>
      <c r="J50" s="333">
        <v>0</v>
      </c>
      <c r="K50" s="333">
        <v>0</v>
      </c>
      <c r="L50" s="333">
        <v>0</v>
      </c>
      <c r="M50" s="333">
        <v>0</v>
      </c>
      <c r="N50" s="333">
        <v>0</v>
      </c>
      <c r="O50" s="334"/>
      <c r="P50" s="333"/>
    </row>
    <row r="51" spans="1:16" hidden="1" outlineLevel="1">
      <c r="B51" s="333">
        <v>0</v>
      </c>
      <c r="C51" s="333">
        <v>0</v>
      </c>
      <c r="D51" s="333">
        <v>0</v>
      </c>
      <c r="E51" s="333">
        <v>0</v>
      </c>
      <c r="F51" s="333">
        <v>0</v>
      </c>
      <c r="G51" s="333">
        <v>0</v>
      </c>
      <c r="H51" s="333">
        <v>0</v>
      </c>
      <c r="I51" s="333">
        <v>0</v>
      </c>
      <c r="J51" s="333">
        <v>0</v>
      </c>
      <c r="K51" s="333">
        <v>0</v>
      </c>
      <c r="L51" s="333">
        <v>0</v>
      </c>
      <c r="M51" s="333">
        <v>0</v>
      </c>
      <c r="N51" s="333">
        <v>0</v>
      </c>
      <c r="O51" s="334"/>
      <c r="P51" s="333">
        <v>0</v>
      </c>
    </row>
    <row r="52" spans="1:16" collapsed="1">
      <c r="A52" s="227" t="s">
        <v>626</v>
      </c>
      <c r="B52" s="228">
        <v>0</v>
      </c>
      <c r="C52" s="228">
        <v>0</v>
      </c>
      <c r="D52" s="229">
        <v>0</v>
      </c>
      <c r="E52" s="229">
        <v>0</v>
      </c>
      <c r="F52" s="228">
        <v>0</v>
      </c>
      <c r="G52" s="228">
        <v>0</v>
      </c>
      <c r="H52" s="228">
        <v>0</v>
      </c>
      <c r="I52" s="228">
        <v>0</v>
      </c>
      <c r="J52" s="228">
        <v>0</v>
      </c>
      <c r="K52" s="228">
        <v>0</v>
      </c>
      <c r="L52" s="228">
        <v>0</v>
      </c>
      <c r="M52" s="229">
        <v>0</v>
      </c>
      <c r="N52" s="228">
        <v>0</v>
      </c>
      <c r="O52" s="334"/>
      <c r="P52" s="228">
        <v>0</v>
      </c>
    </row>
    <row r="53" spans="1:16" hidden="1" outlineLevel="1">
      <c r="A53" s="227"/>
      <c r="B53" s="228">
        <v>64862275.210000001</v>
      </c>
      <c r="C53" s="228">
        <v>0</v>
      </c>
      <c r="D53" s="229">
        <v>0</v>
      </c>
      <c r="E53" s="229">
        <v>177876.53</v>
      </c>
      <c r="F53" s="228">
        <v>0</v>
      </c>
      <c r="G53" s="228">
        <v>0</v>
      </c>
      <c r="H53" s="228">
        <v>365952.77</v>
      </c>
      <c r="I53" s="228">
        <v>9493.83</v>
      </c>
      <c r="J53" s="228">
        <v>0</v>
      </c>
      <c r="K53" s="228">
        <v>0</v>
      </c>
      <c r="L53" s="228">
        <v>18987.66</v>
      </c>
      <c r="M53" s="229">
        <v>0</v>
      </c>
      <c r="N53" s="228">
        <v>65434586</v>
      </c>
      <c r="O53" s="334"/>
      <c r="P53" s="228"/>
    </row>
    <row r="54" spans="1:16" hidden="1" outlineLevel="1">
      <c r="A54" s="227"/>
      <c r="B54" s="228">
        <v>5081924.6000000006</v>
      </c>
      <c r="C54" s="228">
        <v>0</v>
      </c>
      <c r="D54" s="229">
        <v>0</v>
      </c>
      <c r="E54" s="229">
        <v>0</v>
      </c>
      <c r="F54" s="228">
        <v>0</v>
      </c>
      <c r="G54" s="228">
        <v>0</v>
      </c>
      <c r="H54" s="228">
        <v>9873.57</v>
      </c>
      <c r="I54" s="228">
        <v>0</v>
      </c>
      <c r="J54" s="228">
        <v>0</v>
      </c>
      <c r="K54" s="228">
        <v>0</v>
      </c>
      <c r="L54" s="228">
        <v>0</v>
      </c>
      <c r="M54" s="229">
        <v>0</v>
      </c>
      <c r="N54" s="228">
        <v>5091798.1700000009</v>
      </c>
      <c r="O54" s="334"/>
      <c r="P54" s="228">
        <v>0</v>
      </c>
    </row>
    <row r="55" spans="1:16" collapsed="1">
      <c r="A55" s="227" t="s">
        <v>239</v>
      </c>
      <c r="B55" s="228">
        <v>69944199.810000002</v>
      </c>
      <c r="C55" s="228">
        <v>0</v>
      </c>
      <c r="D55" s="229">
        <v>0</v>
      </c>
      <c r="E55" s="229">
        <v>177876.53</v>
      </c>
      <c r="F55" s="228">
        <v>0</v>
      </c>
      <c r="G55" s="228">
        <v>0</v>
      </c>
      <c r="H55" s="228">
        <v>375826.34</v>
      </c>
      <c r="I55" s="228">
        <v>9493.83</v>
      </c>
      <c r="J55" s="228">
        <v>0</v>
      </c>
      <c r="K55" s="228">
        <v>0</v>
      </c>
      <c r="L55" s="228">
        <v>18987.66</v>
      </c>
      <c r="M55" s="229">
        <v>0</v>
      </c>
      <c r="N55" s="228">
        <v>70526384.170000002</v>
      </c>
      <c r="O55" s="334"/>
      <c r="P55" s="228">
        <v>0</v>
      </c>
    </row>
    <row r="56" spans="1:16" hidden="1" outlineLevel="1">
      <c r="A56" s="227"/>
      <c r="B56" s="228">
        <v>0</v>
      </c>
      <c r="C56" s="228">
        <v>0</v>
      </c>
      <c r="D56" s="229">
        <v>0</v>
      </c>
      <c r="E56" s="229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9">
        <v>0</v>
      </c>
      <c r="N56" s="228">
        <v>0</v>
      </c>
      <c r="O56" s="334"/>
      <c r="P56" s="228"/>
    </row>
    <row r="57" spans="1:16" hidden="1" outlineLevel="1">
      <c r="A57" s="227"/>
      <c r="B57" s="228">
        <v>0</v>
      </c>
      <c r="C57" s="228">
        <v>0</v>
      </c>
      <c r="D57" s="229">
        <v>0</v>
      </c>
      <c r="E57" s="229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9">
        <v>0</v>
      </c>
      <c r="N57" s="228">
        <v>0</v>
      </c>
      <c r="O57" s="334"/>
      <c r="P57" s="228">
        <v>0</v>
      </c>
    </row>
    <row r="58" spans="1:16" collapsed="1">
      <c r="A58" s="227" t="s">
        <v>627</v>
      </c>
      <c r="B58" s="228">
        <v>0</v>
      </c>
      <c r="C58" s="228">
        <v>0</v>
      </c>
      <c r="D58" s="229">
        <v>0</v>
      </c>
      <c r="E58" s="229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9">
        <v>0</v>
      </c>
      <c r="N58" s="228">
        <v>0</v>
      </c>
      <c r="O58" s="334"/>
      <c r="P58" s="228">
        <v>0</v>
      </c>
    </row>
    <row r="59" spans="1:16" hidden="1" outlineLevel="1">
      <c r="A59" s="227"/>
      <c r="B59" s="228">
        <v>-301320</v>
      </c>
      <c r="C59" s="228">
        <v>0</v>
      </c>
      <c r="D59" s="229">
        <v>0</v>
      </c>
      <c r="E59" s="229">
        <v>378097.56000000006</v>
      </c>
      <c r="F59" s="228">
        <v>0</v>
      </c>
      <c r="G59" s="228">
        <v>7817.52</v>
      </c>
      <c r="H59" s="228">
        <v>0</v>
      </c>
      <c r="I59" s="228">
        <v>0</v>
      </c>
      <c r="J59" s="228">
        <v>0</v>
      </c>
      <c r="K59" s="228">
        <v>0</v>
      </c>
      <c r="L59" s="228">
        <v>0</v>
      </c>
      <c r="M59" s="229">
        <v>0</v>
      </c>
      <c r="N59" s="228">
        <v>84595.080000000075</v>
      </c>
      <c r="O59" s="334"/>
      <c r="P59" s="228"/>
    </row>
    <row r="60" spans="1:16" hidden="1" outlineLevel="1">
      <c r="A60" s="227"/>
      <c r="B60" s="228">
        <v>301320</v>
      </c>
      <c r="C60" s="228">
        <v>0</v>
      </c>
      <c r="D60" s="229">
        <v>0</v>
      </c>
      <c r="E60" s="229">
        <v>19879.46</v>
      </c>
      <c r="F60" s="228">
        <v>0</v>
      </c>
      <c r="G60" s="228">
        <v>1005.49</v>
      </c>
      <c r="H60" s="228">
        <v>0</v>
      </c>
      <c r="I60" s="228">
        <v>0</v>
      </c>
      <c r="J60" s="228">
        <v>0</v>
      </c>
      <c r="K60" s="228">
        <v>0</v>
      </c>
      <c r="L60" s="228">
        <v>0</v>
      </c>
      <c r="M60" s="229">
        <v>0</v>
      </c>
      <c r="N60" s="228">
        <v>322204.95</v>
      </c>
      <c r="O60" s="334"/>
      <c r="P60" s="228">
        <v>0</v>
      </c>
    </row>
    <row r="61" spans="1:16" collapsed="1">
      <c r="A61" s="227" t="s">
        <v>628</v>
      </c>
      <c r="B61" s="228">
        <v>0</v>
      </c>
      <c r="C61" s="228">
        <v>0</v>
      </c>
      <c r="D61" s="229">
        <v>0</v>
      </c>
      <c r="E61" s="229">
        <v>397977.02000000008</v>
      </c>
      <c r="F61" s="228">
        <v>0</v>
      </c>
      <c r="G61" s="228">
        <v>8823.01</v>
      </c>
      <c r="H61" s="228">
        <v>0</v>
      </c>
      <c r="I61" s="228">
        <v>0</v>
      </c>
      <c r="J61" s="228">
        <v>0</v>
      </c>
      <c r="K61" s="228">
        <v>0</v>
      </c>
      <c r="L61" s="228">
        <v>0</v>
      </c>
      <c r="M61" s="229">
        <v>0</v>
      </c>
      <c r="N61" s="228">
        <v>406800.03000000009</v>
      </c>
      <c r="O61" s="334"/>
      <c r="P61" s="228">
        <v>0</v>
      </c>
    </row>
    <row r="62" spans="1:16" hidden="1" outlineLevel="1">
      <c r="A62" s="227"/>
      <c r="B62" s="228">
        <v>986471.25999999908</v>
      </c>
      <c r="C62" s="228">
        <v>0</v>
      </c>
      <c r="D62" s="229">
        <v>0</v>
      </c>
      <c r="E62" s="229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9">
        <v>0</v>
      </c>
      <c r="N62" s="228">
        <v>986471.25999999908</v>
      </c>
      <c r="O62" s="334"/>
      <c r="P62" s="228"/>
    </row>
    <row r="63" spans="1:16" hidden="1" outlineLevel="1">
      <c r="A63" s="227"/>
      <c r="B63" s="228">
        <v>-2424501.7599999998</v>
      </c>
      <c r="C63" s="228">
        <v>0</v>
      </c>
      <c r="D63" s="229">
        <v>0</v>
      </c>
      <c r="E63" s="229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9">
        <v>0</v>
      </c>
      <c r="N63" s="228">
        <v>-2424501.7599999998</v>
      </c>
      <c r="O63" s="334"/>
      <c r="P63" s="228">
        <v>0</v>
      </c>
    </row>
    <row r="64" spans="1:16" collapsed="1">
      <c r="A64" s="227" t="s">
        <v>959</v>
      </c>
      <c r="B64" s="228">
        <v>-1438030.5000000007</v>
      </c>
      <c r="C64" s="228">
        <v>0</v>
      </c>
      <c r="D64" s="229">
        <v>0</v>
      </c>
      <c r="E64" s="229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9">
        <v>0</v>
      </c>
      <c r="N64" s="228">
        <v>-1438030.5000000007</v>
      </c>
      <c r="O64" s="334"/>
      <c r="P64" s="228">
        <v>0</v>
      </c>
    </row>
    <row r="65" spans="1:16" hidden="1" outlineLevel="1">
      <c r="A65" s="227"/>
      <c r="B65" s="228">
        <v>-3763457.4799999995</v>
      </c>
      <c r="C65" s="228">
        <v>0</v>
      </c>
      <c r="D65" s="229">
        <v>0</v>
      </c>
      <c r="E65" s="229">
        <v>185786.57</v>
      </c>
      <c r="F65" s="228">
        <v>0</v>
      </c>
      <c r="G65" s="228">
        <v>0</v>
      </c>
      <c r="H65" s="228">
        <v>0</v>
      </c>
      <c r="I65" s="228">
        <v>0</v>
      </c>
      <c r="J65" s="228">
        <v>0</v>
      </c>
      <c r="K65" s="228">
        <v>0</v>
      </c>
      <c r="L65" s="228">
        <v>0</v>
      </c>
      <c r="M65" s="229">
        <v>0</v>
      </c>
      <c r="N65" s="228">
        <v>-3577670.9099999997</v>
      </c>
      <c r="O65" s="334"/>
      <c r="P65" s="228"/>
    </row>
    <row r="66" spans="1:16" hidden="1" outlineLevel="1">
      <c r="A66" s="227"/>
      <c r="B66" s="228">
        <v>8886.74</v>
      </c>
      <c r="C66" s="228">
        <v>0</v>
      </c>
      <c r="D66" s="229">
        <v>0</v>
      </c>
      <c r="E66" s="229">
        <v>18222.84</v>
      </c>
      <c r="F66" s="228">
        <v>0</v>
      </c>
      <c r="G66" s="228">
        <v>0</v>
      </c>
      <c r="H66" s="228">
        <v>0</v>
      </c>
      <c r="I66" s="228">
        <v>0</v>
      </c>
      <c r="J66" s="228">
        <v>0</v>
      </c>
      <c r="K66" s="228">
        <v>0</v>
      </c>
      <c r="L66" s="228">
        <v>0</v>
      </c>
      <c r="M66" s="229"/>
      <c r="N66" s="228">
        <v>27109.58</v>
      </c>
      <c r="O66" s="334"/>
      <c r="P66" s="228">
        <v>0</v>
      </c>
    </row>
    <row r="67" spans="1:16" ht="14" collapsed="1" thickBot="1">
      <c r="A67" s="227" t="s">
        <v>217</v>
      </c>
      <c r="B67" s="228">
        <v>-3754570.7399999993</v>
      </c>
      <c r="C67" s="228">
        <v>0</v>
      </c>
      <c r="D67" s="229">
        <v>0</v>
      </c>
      <c r="E67" s="229">
        <v>204009.41</v>
      </c>
      <c r="F67" s="228">
        <v>0</v>
      </c>
      <c r="G67" s="228">
        <v>0</v>
      </c>
      <c r="H67" s="228">
        <v>0</v>
      </c>
      <c r="I67" s="228">
        <v>0</v>
      </c>
      <c r="J67" s="228">
        <v>0</v>
      </c>
      <c r="K67" s="228">
        <v>0</v>
      </c>
      <c r="L67" s="228">
        <v>0</v>
      </c>
      <c r="M67" s="229">
        <v>0</v>
      </c>
      <c r="N67" s="228">
        <v>-3550561.3299999996</v>
      </c>
      <c r="O67" s="334"/>
      <c r="P67" s="228">
        <v>0</v>
      </c>
    </row>
    <row r="68" spans="1:16" ht="14" hidden="1" outlineLevel="1" thickBot="1">
      <c r="B68" s="333">
        <v>380749482.40695536</v>
      </c>
      <c r="C68" s="333">
        <v>0</v>
      </c>
      <c r="D68" s="333">
        <v>0</v>
      </c>
      <c r="E68" s="333">
        <v>1335113.3700000003</v>
      </c>
      <c r="F68" s="333">
        <v>0</v>
      </c>
      <c r="G68" s="333">
        <v>7817.52</v>
      </c>
      <c r="H68" s="333">
        <v>365952.77</v>
      </c>
      <c r="I68" s="333">
        <v>9493.83</v>
      </c>
      <c r="J68" s="333">
        <v>0</v>
      </c>
      <c r="K68" s="333">
        <v>0</v>
      </c>
      <c r="L68" s="333">
        <v>18987.66</v>
      </c>
      <c r="M68" s="333">
        <v>0</v>
      </c>
      <c r="N68" s="333">
        <v>382486847.55695534</v>
      </c>
      <c r="O68" s="334"/>
      <c r="P68" s="333">
        <v>0</v>
      </c>
    </row>
    <row r="69" spans="1:16" ht="14" hidden="1" outlineLevel="1" thickBot="1">
      <c r="B69" s="333">
        <v>26544702.280305494</v>
      </c>
      <c r="C69" s="333">
        <v>0</v>
      </c>
      <c r="D69" s="333">
        <v>0</v>
      </c>
      <c r="E69" s="333">
        <v>118621.88</v>
      </c>
      <c r="F69" s="333">
        <v>0</v>
      </c>
      <c r="G69" s="333">
        <v>1005.49</v>
      </c>
      <c r="H69" s="333">
        <v>9873.57</v>
      </c>
      <c r="I69" s="333">
        <v>0</v>
      </c>
      <c r="J69" s="333">
        <v>0</v>
      </c>
      <c r="K69" s="333">
        <v>0</v>
      </c>
      <c r="L69" s="333">
        <v>0</v>
      </c>
      <c r="M69" s="333">
        <v>0</v>
      </c>
      <c r="N69" s="333">
        <v>26674203.220305495</v>
      </c>
      <c r="O69" s="334"/>
      <c r="P69" s="333">
        <v>0</v>
      </c>
    </row>
    <row r="70" spans="1:16" ht="14" hidden="1" outlineLevel="1" thickBot="1">
      <c r="B70" s="333"/>
      <c r="C70" s="333"/>
      <c r="D70" s="333"/>
      <c r="E70" s="333"/>
      <c r="F70" s="333"/>
      <c r="G70" s="333"/>
      <c r="H70" s="333"/>
      <c r="I70" s="333"/>
      <c r="J70" s="333"/>
      <c r="K70" s="333"/>
      <c r="L70" s="333"/>
      <c r="M70" s="333"/>
      <c r="N70" s="333"/>
      <c r="O70" s="334"/>
      <c r="P70" s="333"/>
    </row>
    <row r="71" spans="1:16" ht="14" collapsed="1" thickBot="1">
      <c r="A71" s="243" t="s">
        <v>630</v>
      </c>
      <c r="B71" s="244">
        <v>407294184.68726087</v>
      </c>
      <c r="C71" s="244">
        <v>0</v>
      </c>
      <c r="D71" s="244">
        <v>0</v>
      </c>
      <c r="E71" s="244">
        <v>1453735.2500000005</v>
      </c>
      <c r="F71" s="244">
        <v>0</v>
      </c>
      <c r="G71" s="244">
        <v>8823.01</v>
      </c>
      <c r="H71" s="244">
        <v>375826.34</v>
      </c>
      <c r="I71" s="244">
        <v>9493.83</v>
      </c>
      <c r="J71" s="244">
        <v>0</v>
      </c>
      <c r="K71" s="244">
        <v>0</v>
      </c>
      <c r="L71" s="244">
        <v>18987.66</v>
      </c>
      <c r="M71" s="244">
        <v>0</v>
      </c>
      <c r="N71" s="244">
        <v>409161050.7772609</v>
      </c>
      <c r="O71" s="334"/>
      <c r="P71" s="244">
        <v>0</v>
      </c>
    </row>
    <row r="72" spans="1:16" hidden="1" outlineLevel="1">
      <c r="B72" s="333">
        <v>1471130312.7530446</v>
      </c>
      <c r="C72" s="333">
        <v>1843423.7599999995</v>
      </c>
      <c r="D72" s="333">
        <v>0</v>
      </c>
      <c r="E72" s="333">
        <v>3916879.83</v>
      </c>
      <c r="F72" s="333">
        <v>0</v>
      </c>
      <c r="G72" s="333">
        <v>11176905.030000001</v>
      </c>
      <c r="H72" s="333">
        <v>4834922.9699999988</v>
      </c>
      <c r="I72" s="333">
        <v>5279546.049655173</v>
      </c>
      <c r="J72" s="333">
        <v>0</v>
      </c>
      <c r="K72" s="333">
        <v>0</v>
      </c>
      <c r="L72" s="333">
        <v>510956.82275862066</v>
      </c>
      <c r="M72" s="333">
        <v>1198415.6199999999</v>
      </c>
      <c r="N72" s="333">
        <v>1499891362.8354583</v>
      </c>
      <c r="O72" s="334"/>
      <c r="P72" s="333">
        <v>48586326.860000007</v>
      </c>
    </row>
    <row r="73" spans="1:16" hidden="1" outlineLevel="1">
      <c r="B73" s="333">
        <v>114427934.60000001</v>
      </c>
      <c r="C73" s="333">
        <v>117958.69999999997</v>
      </c>
      <c r="D73" s="333">
        <v>0</v>
      </c>
      <c r="E73" s="333">
        <v>300589.12</v>
      </c>
      <c r="F73" s="333">
        <v>0</v>
      </c>
      <c r="G73" s="333">
        <v>606164.68999999994</v>
      </c>
      <c r="H73" s="333">
        <v>326462.27999999997</v>
      </c>
      <c r="I73" s="333">
        <v>360144.53448275861</v>
      </c>
      <c r="J73" s="333">
        <v>0</v>
      </c>
      <c r="K73" s="333">
        <v>0</v>
      </c>
      <c r="L73" s="333">
        <v>28718.965517241377</v>
      </c>
      <c r="M73" s="333">
        <v>0</v>
      </c>
      <c r="N73" s="333">
        <v>116167972.89000002</v>
      </c>
      <c r="O73" s="334"/>
      <c r="P73" s="333">
        <v>1623294</v>
      </c>
    </row>
    <row r="74" spans="1:16" hidden="1" outlineLevel="1">
      <c r="B74" s="333"/>
      <c r="C74" s="333"/>
      <c r="D74" s="333"/>
      <c r="E74" s="333"/>
      <c r="F74" s="333"/>
      <c r="G74" s="333"/>
      <c r="H74" s="333"/>
      <c r="I74" s="333"/>
      <c r="J74" s="333"/>
      <c r="K74" s="333"/>
      <c r="L74" s="333"/>
      <c r="M74" s="333"/>
      <c r="N74" s="333"/>
      <c r="O74" s="334"/>
      <c r="P74" s="333"/>
    </row>
    <row r="75" spans="1:16" ht="14" collapsed="1">
      <c r="A75" s="207" t="s">
        <v>119</v>
      </c>
      <c r="B75" s="253">
        <v>1585558247.3530445</v>
      </c>
      <c r="C75" s="253">
        <v>1961382.4599999995</v>
      </c>
      <c r="D75" s="253">
        <v>0</v>
      </c>
      <c r="E75" s="253">
        <v>4217468.95</v>
      </c>
      <c r="F75" s="253">
        <v>0</v>
      </c>
      <c r="G75" s="253">
        <v>11783069.720000001</v>
      </c>
      <c r="H75" s="208">
        <v>5161385.2499999991</v>
      </c>
      <c r="I75" s="208">
        <v>5639690.5841379315</v>
      </c>
      <c r="J75" s="208">
        <v>0</v>
      </c>
      <c r="K75" s="208">
        <v>0</v>
      </c>
      <c r="L75" s="208">
        <v>539675.788275862</v>
      </c>
      <c r="M75" s="208">
        <v>1198415.6199999999</v>
      </c>
      <c r="N75" s="208">
        <v>1616059335.7254584</v>
      </c>
      <c r="O75" s="334">
        <v>2.5458335876464844E-2</v>
      </c>
      <c r="P75" s="208">
        <v>50209620.860000007</v>
      </c>
    </row>
    <row r="76" spans="1:16" hidden="1" outlineLevel="1">
      <c r="B76" s="344">
        <v>0.794398381902504</v>
      </c>
      <c r="C76" s="344">
        <v>1</v>
      </c>
      <c r="D76" s="344" t="e">
        <v>#DIV/0!</v>
      </c>
      <c r="E76" s="344">
        <v>0.74578920437292262</v>
      </c>
      <c r="F76" s="344" t="e">
        <v>#DIV/0!</v>
      </c>
      <c r="G76" s="344">
        <v>0.9993010537395941</v>
      </c>
      <c r="H76" s="344">
        <v>0.92963631736373675</v>
      </c>
      <c r="I76" s="344">
        <v>0.99820499935413254</v>
      </c>
      <c r="J76" s="344" t="e">
        <v>#DIV/0!</v>
      </c>
      <c r="K76" s="344" t="e">
        <v>#DIV/0!</v>
      </c>
      <c r="L76" s="344">
        <v>0.96417047328965499</v>
      </c>
      <c r="M76" s="345">
        <v>1</v>
      </c>
      <c r="N76" s="344">
        <v>0.79680658995876319</v>
      </c>
      <c r="O76" s="346"/>
      <c r="P76" s="344">
        <v>1</v>
      </c>
    </row>
    <row r="77" spans="1:16" hidden="1" outlineLevel="1">
      <c r="B77" s="344">
        <v>0.81170315837360985</v>
      </c>
      <c r="C77" s="344">
        <v>1</v>
      </c>
      <c r="D77" s="344" t="e">
        <v>#DIV/0!</v>
      </c>
      <c r="E77" s="344">
        <v>0.71703538313641579</v>
      </c>
      <c r="F77" s="344" t="e">
        <v>#DIV/0!</v>
      </c>
      <c r="G77" s="344">
        <v>0.99834397334862524</v>
      </c>
      <c r="H77" s="344">
        <v>0.97064371817634065</v>
      </c>
      <c r="I77" s="344">
        <v>1</v>
      </c>
      <c r="J77" s="344" t="e">
        <v>#DIV/0!</v>
      </c>
      <c r="K77" s="344" t="e">
        <v>#DIV/0!</v>
      </c>
      <c r="L77" s="344">
        <v>1</v>
      </c>
      <c r="M77" s="345" t="e">
        <v>#DIV/0!</v>
      </c>
      <c r="N77" s="344">
        <v>0.81326101333189482</v>
      </c>
      <c r="O77" s="346"/>
      <c r="P77" s="344">
        <v>1</v>
      </c>
    </row>
    <row r="78" spans="1:16" collapsed="1">
      <c r="A78" s="257" t="s">
        <v>631</v>
      </c>
      <c r="B78" s="347">
        <v>0.79562250664477518</v>
      </c>
      <c r="C78" s="347">
        <v>1</v>
      </c>
      <c r="D78" s="347" t="e">
        <v>#DIV/0!</v>
      </c>
      <c r="E78" s="347">
        <v>0.74366374428908766</v>
      </c>
      <c r="F78" s="347" t="e">
        <v>#DIV/0!</v>
      </c>
      <c r="G78" s="347">
        <v>0.9992517732138495</v>
      </c>
      <c r="H78" s="347">
        <v>0.93212714849497025</v>
      </c>
      <c r="I78" s="347">
        <v>0.99831943351393515</v>
      </c>
      <c r="J78" s="347" t="e">
        <v>#DIV/0!</v>
      </c>
      <c r="K78" s="347" t="e">
        <v>#DIV/0!</v>
      </c>
      <c r="L78" s="347">
        <v>0.9660123459685801</v>
      </c>
      <c r="M78" s="347">
        <v>1</v>
      </c>
      <c r="N78" s="347">
        <v>0.7979671479192314</v>
      </c>
      <c r="O78" s="346"/>
      <c r="P78" s="258">
        <v>1</v>
      </c>
    </row>
    <row r="79" spans="1:16" hidden="1" outlineLevel="1">
      <c r="B79" s="333">
        <v>947406978.53662205</v>
      </c>
      <c r="C79" s="333">
        <v>1087613.7021676975</v>
      </c>
      <c r="D79" s="333">
        <v>0</v>
      </c>
      <c r="E79" s="333">
        <v>1964874.5508728323</v>
      </c>
      <c r="F79" s="333">
        <v>0</v>
      </c>
      <c r="G79" s="333">
        <v>9206695.4399999995</v>
      </c>
      <c r="H79" s="333">
        <v>2563409.1757142856</v>
      </c>
      <c r="I79" s="333">
        <v>2633462.6166904578</v>
      </c>
      <c r="J79" s="333">
        <v>0</v>
      </c>
      <c r="K79" s="333">
        <v>0</v>
      </c>
      <c r="L79" s="333">
        <v>268819.3345547269</v>
      </c>
      <c r="M79" s="333">
        <v>0</v>
      </c>
      <c r="N79" s="333">
        <v>965131853.3566221</v>
      </c>
      <c r="O79" s="334"/>
      <c r="P79" s="333">
        <v>11845955.992734151</v>
      </c>
    </row>
    <row r="80" spans="1:16" hidden="1" outlineLevel="1">
      <c r="B80" s="333">
        <v>76852375.379999995</v>
      </c>
      <c r="C80" s="333">
        <v>57606.508051299745</v>
      </c>
      <c r="D80" s="333">
        <v>0</v>
      </c>
      <c r="E80" s="333">
        <v>167625.82706540494</v>
      </c>
      <c r="F80" s="333">
        <v>0</v>
      </c>
      <c r="G80" s="333">
        <v>536945.6</v>
      </c>
      <c r="H80" s="333">
        <v>170462.05999999997</v>
      </c>
      <c r="I80" s="333">
        <v>159637.84738837101</v>
      </c>
      <c r="J80" s="333">
        <v>0</v>
      </c>
      <c r="K80" s="333">
        <v>0</v>
      </c>
      <c r="L80" s="333">
        <v>14047.557494924346</v>
      </c>
      <c r="N80" s="333">
        <v>77958700.780000001</v>
      </c>
      <c r="O80" s="334"/>
      <c r="P80" s="333">
        <v>326199.58963236265</v>
      </c>
    </row>
    <row r="81" spans="1:16" hidden="1" outlineLevel="1">
      <c r="B81" s="333"/>
      <c r="C81" s="333"/>
      <c r="D81" s="333"/>
      <c r="E81" s="333"/>
      <c r="F81" s="333"/>
      <c r="G81" s="333"/>
      <c r="H81" s="333"/>
      <c r="I81" s="333"/>
      <c r="J81" s="333"/>
      <c r="K81" s="333"/>
      <c r="L81" s="333"/>
      <c r="N81" s="333"/>
      <c r="O81" s="334"/>
      <c r="P81" s="333"/>
    </row>
    <row r="82" spans="1:16" collapsed="1">
      <c r="A82" s="266" t="s">
        <v>632</v>
      </c>
      <c r="B82" s="268">
        <v>1024259353.916622</v>
      </c>
      <c r="C82" s="268">
        <v>1145220.2102189972</v>
      </c>
      <c r="D82" s="268">
        <v>0</v>
      </c>
      <c r="E82" s="268">
        <v>2132500.377938237</v>
      </c>
      <c r="F82" s="268">
        <v>0</v>
      </c>
      <c r="G82" s="268">
        <v>9743641.0399999991</v>
      </c>
      <c r="H82" s="268">
        <v>2733871.2357142856</v>
      </c>
      <c r="I82" s="268">
        <v>2793100.4640788287</v>
      </c>
      <c r="J82" s="268">
        <v>0</v>
      </c>
      <c r="K82" s="268">
        <v>0</v>
      </c>
      <c r="L82" s="268">
        <v>282866.89204965124</v>
      </c>
      <c r="M82" s="268">
        <v>0</v>
      </c>
      <c r="N82" s="268">
        <v>1043090554.1366221</v>
      </c>
      <c r="O82" s="334"/>
      <c r="P82" s="268">
        <v>12172155.582366513</v>
      </c>
    </row>
    <row r="83" spans="1:16" hidden="1" outlineLevel="1">
      <c r="B83" s="333">
        <v>50889806.168674938</v>
      </c>
      <c r="C83" s="333">
        <v>0</v>
      </c>
      <c r="D83" s="333">
        <v>0</v>
      </c>
      <c r="E83" s="333">
        <v>158804.99126138721</v>
      </c>
      <c r="F83" s="333">
        <v>0</v>
      </c>
      <c r="G83" s="333">
        <v>0</v>
      </c>
      <c r="H83" s="333">
        <v>110025.86687324301</v>
      </c>
      <c r="I83" s="333">
        <v>135484.24656833688</v>
      </c>
      <c r="J83" s="333">
        <v>0</v>
      </c>
      <c r="K83" s="333">
        <v>0</v>
      </c>
      <c r="L83" s="333">
        <v>0</v>
      </c>
      <c r="M83" s="333">
        <v>0</v>
      </c>
      <c r="N83" s="333">
        <v>51294121.273377903</v>
      </c>
      <c r="O83" s="334"/>
      <c r="P83" s="333"/>
    </row>
    <row r="84" spans="1:16" hidden="1" outlineLevel="1">
      <c r="B84" s="333">
        <v>7089312.0887476224</v>
      </c>
      <c r="C84" s="333">
        <v>0</v>
      </c>
      <c r="D84" s="333">
        <v>0</v>
      </c>
      <c r="E84" s="333">
        <v>21461.327098844904</v>
      </c>
      <c r="F84" s="333">
        <v>0</v>
      </c>
      <c r="G84" s="333">
        <v>0</v>
      </c>
      <c r="H84" s="333">
        <v>17218.56938848941</v>
      </c>
      <c r="I84" s="333">
        <v>18437.444765036485</v>
      </c>
      <c r="J84" s="333">
        <v>0</v>
      </c>
      <c r="K84" s="333">
        <v>0</v>
      </c>
      <c r="L84" s="333">
        <v>0</v>
      </c>
      <c r="M84" s="333">
        <v>0</v>
      </c>
      <c r="N84" s="333">
        <v>7146429.4299999923</v>
      </c>
      <c r="O84" s="334"/>
      <c r="P84" s="333"/>
    </row>
    <row r="85" spans="1:16" collapsed="1">
      <c r="A85" s="272" t="s">
        <v>633</v>
      </c>
      <c r="B85" s="348">
        <v>57979118.257422559</v>
      </c>
      <c r="C85" s="348">
        <v>0</v>
      </c>
      <c r="D85" s="348">
        <v>0</v>
      </c>
      <c r="E85" s="348">
        <v>180266.31836023211</v>
      </c>
      <c r="F85" s="348">
        <v>0</v>
      </c>
      <c r="G85" s="348">
        <v>0</v>
      </c>
      <c r="H85" s="348">
        <v>127244.43626173242</v>
      </c>
      <c r="I85" s="348">
        <v>153921.69133337337</v>
      </c>
      <c r="J85" s="348">
        <v>0</v>
      </c>
      <c r="K85" s="348">
        <v>0</v>
      </c>
      <c r="L85" s="348">
        <v>0</v>
      </c>
      <c r="M85" s="348">
        <v>0</v>
      </c>
      <c r="N85" s="348">
        <v>58440550.703377895</v>
      </c>
      <c r="O85" s="334"/>
      <c r="P85" s="348"/>
    </row>
    <row r="86" spans="1:16" hidden="1" outlineLevel="1">
      <c r="B86" s="333">
        <v>998296784.70529699</v>
      </c>
      <c r="C86" s="333">
        <v>1087613.7021676975</v>
      </c>
      <c r="D86" s="333">
        <v>0</v>
      </c>
      <c r="E86" s="341">
        <v>2123679.5421342193</v>
      </c>
      <c r="F86" s="333">
        <v>0</v>
      </c>
      <c r="G86" s="333">
        <v>9206695.4399999995</v>
      </c>
      <c r="H86" s="333">
        <v>2673435.0425875285</v>
      </c>
      <c r="I86" s="333">
        <v>2768946.8632587949</v>
      </c>
      <c r="J86" s="333">
        <v>0</v>
      </c>
      <c r="K86" s="333">
        <v>0</v>
      </c>
      <c r="L86" s="333">
        <v>268819.3345547269</v>
      </c>
      <c r="M86" s="333">
        <v>0</v>
      </c>
      <c r="N86" s="333">
        <v>1016425974.63</v>
      </c>
      <c r="O86" s="334"/>
      <c r="P86" s="333">
        <v>11845955.992734151</v>
      </c>
    </row>
    <row r="87" spans="1:16" hidden="1" outlineLevel="1">
      <c r="B87" s="333">
        <v>83941687.468747616</v>
      </c>
      <c r="C87" s="333">
        <v>57606.508051299745</v>
      </c>
      <c r="D87" s="333">
        <v>0</v>
      </c>
      <c r="E87" s="341">
        <v>189087.15416424983</v>
      </c>
      <c r="F87" s="333">
        <v>0</v>
      </c>
      <c r="G87" s="333">
        <v>536945.6</v>
      </c>
      <c r="H87" s="333">
        <v>187680.62938848938</v>
      </c>
      <c r="I87" s="333">
        <v>178075.2921534075</v>
      </c>
      <c r="J87" s="333">
        <v>0</v>
      </c>
      <c r="K87" s="333">
        <v>0</v>
      </c>
      <c r="L87" s="333">
        <v>14047.557494924346</v>
      </c>
      <c r="M87" s="333">
        <v>0</v>
      </c>
      <c r="N87" s="333">
        <v>85105130.209999993</v>
      </c>
      <c r="O87" s="334"/>
      <c r="P87" s="333">
        <v>326199.58963236265</v>
      </c>
    </row>
    <row r="88" spans="1:16" ht="14" collapsed="1">
      <c r="A88" s="349" t="s">
        <v>634</v>
      </c>
      <c r="B88" s="280">
        <v>1082238472.1740446</v>
      </c>
      <c r="C88" s="280">
        <v>1145220.2102189972</v>
      </c>
      <c r="D88" s="280">
        <v>0</v>
      </c>
      <c r="E88" s="280">
        <v>2312766.6962984693</v>
      </c>
      <c r="F88" s="280">
        <v>0</v>
      </c>
      <c r="G88" s="280">
        <v>9743641.0399999991</v>
      </c>
      <c r="H88" s="280">
        <v>2861115.6719760178</v>
      </c>
      <c r="I88" s="280">
        <v>2947022.1554122022</v>
      </c>
      <c r="J88" s="280">
        <v>0</v>
      </c>
      <c r="K88" s="280">
        <v>0</v>
      </c>
      <c r="L88" s="280">
        <v>282866.89204965124</v>
      </c>
      <c r="M88" s="280">
        <v>0</v>
      </c>
      <c r="N88" s="280">
        <v>1101531104.8399999</v>
      </c>
      <c r="O88" s="334">
        <v>0</v>
      </c>
      <c r="P88" s="280">
        <v>12172155.582366513</v>
      </c>
    </row>
    <row r="89" spans="1:16" hidden="1" outlineLevel="1">
      <c r="B89" s="344">
        <v>0.67859167610862692</v>
      </c>
      <c r="C89" s="344">
        <v>0.58999657364061409</v>
      </c>
      <c r="D89" s="344" t="e">
        <v>#DIV/0!</v>
      </c>
      <c r="E89" s="344">
        <v>0.54218654498119212</v>
      </c>
      <c r="F89" s="344" t="e">
        <v>#DIV/0!</v>
      </c>
      <c r="G89" s="344">
        <v>0.82372494132215046</v>
      </c>
      <c r="H89" s="344">
        <v>0.55294263407624245</v>
      </c>
      <c r="I89" s="344">
        <v>0.52446684567504531</v>
      </c>
      <c r="J89" s="344" t="e">
        <v>#DIV/0!</v>
      </c>
      <c r="K89" s="344" t="e">
        <v>#DIV/0!</v>
      </c>
      <c r="L89" s="344">
        <v>0.52610968790550605</v>
      </c>
      <c r="M89" s="344">
        <v>0</v>
      </c>
      <c r="N89" s="344">
        <v>0.67766639625719638</v>
      </c>
      <c r="O89" s="346"/>
      <c r="P89" s="344">
        <v>0.24381254476939376</v>
      </c>
    </row>
    <row r="90" spans="1:16" hidden="1" outlineLevel="1">
      <c r="B90" s="344">
        <v>0.73357688192291826</v>
      </c>
      <c r="C90" s="344">
        <v>0.48836167278292963</v>
      </c>
      <c r="D90" s="344" t="e">
        <v>#DIV/0!</v>
      </c>
      <c r="E90" s="344">
        <v>0.62905521718234458</v>
      </c>
      <c r="F90" s="344" t="e">
        <v>#DIV/0!</v>
      </c>
      <c r="G90" s="344">
        <v>0.88580811264344683</v>
      </c>
      <c r="H90" s="344">
        <v>0.57489223376277776</v>
      </c>
      <c r="I90" s="344">
        <v>0.49445507318099419</v>
      </c>
      <c r="J90" s="344" t="e">
        <v>#DIV/0!</v>
      </c>
      <c r="K90" s="344" t="e">
        <v>#DIV/0!</v>
      </c>
      <c r="L90" s="344">
        <v>0.48913870127010395</v>
      </c>
      <c r="M90" s="344" t="e">
        <v>#DIV/0!</v>
      </c>
      <c r="N90" s="344">
        <v>0.7326040740212143</v>
      </c>
      <c r="O90" s="346"/>
      <c r="P90" s="344">
        <v>0.20094917472273208</v>
      </c>
    </row>
    <row r="91" spans="1:16" collapsed="1">
      <c r="A91" s="272" t="s">
        <v>635</v>
      </c>
      <c r="B91" s="347">
        <v>0.68255989584788213</v>
      </c>
      <c r="C91" s="347">
        <v>0.58388419065346264</v>
      </c>
      <c r="D91" s="347" t="e">
        <v>#DIV/0!</v>
      </c>
      <c r="E91" s="347">
        <v>0.54837788344558391</v>
      </c>
      <c r="F91" s="347" t="e">
        <v>#DIV/0!</v>
      </c>
      <c r="G91" s="347">
        <v>0.82691872929018018</v>
      </c>
      <c r="H91" s="347">
        <v>0.55433096608628818</v>
      </c>
      <c r="I91" s="347">
        <v>0.5225503263779987</v>
      </c>
      <c r="J91" s="347" t="e">
        <v>#DIV/0!</v>
      </c>
      <c r="K91" s="347" t="e">
        <v>#DIV/0!</v>
      </c>
      <c r="L91" s="347">
        <v>0.5241422687375783</v>
      </c>
      <c r="M91" s="347">
        <v>0</v>
      </c>
      <c r="N91" s="347">
        <v>0.68161550785232539</v>
      </c>
      <c r="O91" s="346"/>
      <c r="P91" s="258">
        <v>0.24242675753928231</v>
      </c>
    </row>
    <row r="92" spans="1:16" hidden="1" outlineLevel="1">
      <c r="B92" s="333">
        <v>472833528.04774761</v>
      </c>
      <c r="C92" s="333">
        <v>755810.05783230206</v>
      </c>
      <c r="D92" s="333">
        <v>0</v>
      </c>
      <c r="E92" s="333">
        <v>1793200.2878657808</v>
      </c>
      <c r="F92" s="333">
        <v>0</v>
      </c>
      <c r="G92" s="333">
        <v>1970209.5900000017</v>
      </c>
      <c r="H92" s="333">
        <v>2161487.9274124703</v>
      </c>
      <c r="I92" s="333">
        <v>2510599.1863963781</v>
      </c>
      <c r="J92" s="333">
        <v>0</v>
      </c>
      <c r="K92" s="333">
        <v>0</v>
      </c>
      <c r="L92" s="333">
        <v>242137.48820389376</v>
      </c>
      <c r="M92" s="333">
        <v>1198415.6199999999</v>
      </c>
      <c r="N92" s="333">
        <v>483465388.20545828</v>
      </c>
      <c r="O92" s="334"/>
      <c r="P92" s="333">
        <v>36740370.867265858</v>
      </c>
    </row>
    <row r="93" spans="1:16" hidden="1" outlineLevel="1">
      <c r="B93" s="333">
        <v>30486247.131252393</v>
      </c>
      <c r="C93" s="333">
        <v>60352.191948700223</v>
      </c>
      <c r="D93" s="333">
        <v>0</v>
      </c>
      <c r="E93" s="333">
        <v>111501.96583575016</v>
      </c>
      <c r="F93" s="333">
        <v>0</v>
      </c>
      <c r="G93" s="333">
        <v>69219.089999999967</v>
      </c>
      <c r="H93" s="333">
        <v>138781.65061151059</v>
      </c>
      <c r="I93" s="333">
        <v>182069.24232935111</v>
      </c>
      <c r="J93" s="333">
        <v>0</v>
      </c>
      <c r="K93" s="333">
        <v>0</v>
      </c>
      <c r="L93" s="333">
        <v>14671.408022317031</v>
      </c>
      <c r="M93" s="333">
        <v>0</v>
      </c>
      <c r="N93" s="333">
        <v>31062842.680000026</v>
      </c>
      <c r="O93" s="334"/>
      <c r="P93" s="333">
        <v>1297094.4103676374</v>
      </c>
    </row>
    <row r="94" spans="1:16" hidden="1" outlineLevel="1">
      <c r="B94" s="333"/>
      <c r="C94" s="333"/>
      <c r="D94" s="333"/>
      <c r="E94" s="333"/>
      <c r="F94" s="333"/>
      <c r="G94" s="333"/>
      <c r="H94" s="333"/>
      <c r="I94" s="333"/>
      <c r="J94" s="333"/>
      <c r="K94" s="333"/>
      <c r="L94" s="333"/>
      <c r="M94" s="333"/>
      <c r="N94" s="333"/>
      <c r="O94" s="334"/>
      <c r="P94" s="333"/>
    </row>
    <row r="95" spans="1:16" ht="14" collapsed="1">
      <c r="A95" s="207" t="s">
        <v>121</v>
      </c>
      <c r="B95" s="208">
        <v>503319775.17900002</v>
      </c>
      <c r="C95" s="208">
        <v>816162.24978100229</v>
      </c>
      <c r="D95" s="208">
        <v>0</v>
      </c>
      <c r="E95" s="208">
        <v>1904702.2537015309</v>
      </c>
      <c r="F95" s="208">
        <v>0</v>
      </c>
      <c r="G95" s="208">
        <v>2039428.6800000016</v>
      </c>
      <c r="H95" s="208">
        <v>2300269.5780239808</v>
      </c>
      <c r="I95" s="208">
        <v>2692668.4287257292</v>
      </c>
      <c r="J95" s="208">
        <v>0</v>
      </c>
      <c r="K95" s="208">
        <v>0</v>
      </c>
      <c r="L95" s="208">
        <v>256808.89622621081</v>
      </c>
      <c r="M95" s="208">
        <v>1198415.6199999999</v>
      </c>
      <c r="N95" s="208">
        <v>514528230.88545829</v>
      </c>
      <c r="O95" s="334">
        <v>2.5458276271820068E-2</v>
      </c>
      <c r="P95" s="208">
        <v>38037465.277633496</v>
      </c>
    </row>
    <row r="96" spans="1:16" hidden="1" outlineLevel="1">
      <c r="B96" s="344">
        <v>0.32140832389137314</v>
      </c>
      <c r="C96" s="344">
        <v>0.41000342635938591</v>
      </c>
      <c r="D96" s="344" t="e">
        <v>#DIV/0!</v>
      </c>
      <c r="E96" s="344">
        <v>0.45781345501880782</v>
      </c>
      <c r="F96" s="344" t="e">
        <v>#DIV/0!</v>
      </c>
      <c r="G96" s="344">
        <v>0.17627505867784951</v>
      </c>
      <c r="H96" s="344">
        <v>0.44705736592375761</v>
      </c>
      <c r="I96" s="344">
        <v>0.47553315432495463</v>
      </c>
      <c r="J96" s="344" t="e">
        <v>#DIV/0!</v>
      </c>
      <c r="K96" s="344" t="e">
        <v>#DIV/0!</v>
      </c>
      <c r="L96" s="344">
        <v>0.47389031209449395</v>
      </c>
      <c r="M96" s="344">
        <v>1</v>
      </c>
      <c r="N96" s="344">
        <v>0.32233360374280362</v>
      </c>
      <c r="O96" s="346"/>
      <c r="P96" s="344">
        <v>0.75618745523060626</v>
      </c>
    </row>
    <row r="97" spans="1:19" hidden="1" outlineLevel="1">
      <c r="B97" s="344">
        <v>0.26642311807708174</v>
      </c>
      <c r="C97" s="344">
        <v>0.51163832721707037</v>
      </c>
      <c r="D97" s="344" t="e">
        <v>#DIV/0!</v>
      </c>
      <c r="E97" s="344">
        <v>0.37094478281765542</v>
      </c>
      <c r="F97" s="344" t="e">
        <v>#DIV/0!</v>
      </c>
      <c r="G97" s="344">
        <v>0.11419188735655317</v>
      </c>
      <c r="H97" s="344">
        <v>0.42510776623722224</v>
      </c>
      <c r="I97" s="344">
        <v>0.50554492681900576</v>
      </c>
      <c r="J97" s="344" t="e">
        <v>#DIV/0!</v>
      </c>
      <c r="K97" s="344" t="e">
        <v>#DIV/0!</v>
      </c>
      <c r="L97" s="344">
        <v>0.51086129872989605</v>
      </c>
      <c r="M97" s="344" t="e">
        <v>#DIV/0!</v>
      </c>
      <c r="N97" s="344">
        <v>0.2673959259787857</v>
      </c>
      <c r="O97" s="346"/>
      <c r="P97" s="344">
        <v>0.79905082527726801</v>
      </c>
    </row>
    <row r="98" spans="1:19" collapsed="1">
      <c r="A98" s="257" t="s">
        <v>636</v>
      </c>
      <c r="B98" s="347">
        <v>0.31744010415211793</v>
      </c>
      <c r="C98" s="347">
        <v>0.41611580934653741</v>
      </c>
      <c r="D98" s="347" t="e">
        <v>#DIV/0!</v>
      </c>
      <c r="E98" s="347">
        <v>0.45162211655441609</v>
      </c>
      <c r="F98" s="347" t="e">
        <v>#DIV/0!</v>
      </c>
      <c r="G98" s="347">
        <v>0.17308127070981988</v>
      </c>
      <c r="H98" s="347">
        <v>0.44566903391371171</v>
      </c>
      <c r="I98" s="347">
        <v>0.4774496736220013</v>
      </c>
      <c r="J98" s="347" t="e">
        <v>#DIV/0!</v>
      </c>
      <c r="K98" s="347" t="e">
        <v>#DIV/0!</v>
      </c>
      <c r="L98" s="347">
        <v>0.47585773126242187</v>
      </c>
      <c r="M98" s="347">
        <v>1</v>
      </c>
      <c r="N98" s="347">
        <v>0.3183844921476745</v>
      </c>
      <c r="O98" s="346"/>
      <c r="P98" s="258">
        <v>0.75757324246071778</v>
      </c>
    </row>
    <row r="99" spans="1:19" hidden="1" outlineLevel="1">
      <c r="L99" s="333">
        <v>13265.948275862069</v>
      </c>
    </row>
    <row r="100" spans="1:19" hidden="1" outlineLevel="1">
      <c r="L100" s="333"/>
    </row>
    <row r="101" spans="1:19" collapsed="1">
      <c r="A101" s="342" t="s">
        <v>122</v>
      </c>
      <c r="L101" s="333"/>
      <c r="Q101" s="3043" t="s">
        <v>965</v>
      </c>
      <c r="R101" s="3043"/>
    </row>
    <row r="102" spans="1:19" hidden="1" outlineLevel="1">
      <c r="B102" s="333"/>
      <c r="E102" s="333"/>
      <c r="H102" s="333"/>
      <c r="I102" s="333"/>
      <c r="J102" s="333"/>
      <c r="K102" s="333"/>
      <c r="L102" s="333"/>
      <c r="N102" s="333"/>
      <c r="O102" s="334"/>
      <c r="P102" s="333"/>
      <c r="Q102" s="350"/>
      <c r="R102" s="350"/>
    </row>
    <row r="103" spans="1:19" hidden="1" outlineLevel="1">
      <c r="B103" s="333">
        <v>75581301.387092471</v>
      </c>
      <c r="C103" s="333">
        <v>0</v>
      </c>
      <c r="D103" s="333">
        <v>0</v>
      </c>
      <c r="E103" s="333">
        <v>211081.56389718226</v>
      </c>
      <c r="F103" s="333">
        <v>0</v>
      </c>
      <c r="G103" s="333">
        <v>0</v>
      </c>
      <c r="H103" s="333">
        <v>223590.18193648942</v>
      </c>
      <c r="I103" s="333">
        <v>219690.01293591206</v>
      </c>
      <c r="J103" s="333">
        <v>0</v>
      </c>
      <c r="K103" s="333">
        <v>0</v>
      </c>
      <c r="L103" s="333">
        <v>0</v>
      </c>
      <c r="M103" s="333">
        <v>0</v>
      </c>
      <c r="N103" s="333">
        <v>76235663.145862043</v>
      </c>
      <c r="O103" s="334"/>
      <c r="P103" s="333"/>
      <c r="Q103" s="350"/>
      <c r="R103" s="350"/>
    </row>
    <row r="104" spans="1:19" hidden="1" outlineLevel="1">
      <c r="B104" s="333">
        <v>6587890.0893745758</v>
      </c>
      <c r="C104" s="333">
        <v>0</v>
      </c>
      <c r="D104" s="333">
        <v>0</v>
      </c>
      <c r="E104" s="333">
        <v>19943.382704750275</v>
      </c>
      <c r="F104" s="333">
        <v>0</v>
      </c>
      <c r="G104" s="333">
        <v>0</v>
      </c>
      <c r="H104" s="333">
        <v>16000.712228155946</v>
      </c>
      <c r="I104" s="333">
        <v>17133.377416656022</v>
      </c>
      <c r="J104" s="333">
        <v>0</v>
      </c>
      <c r="K104" s="333">
        <v>0</v>
      </c>
      <c r="L104" s="333">
        <v>0</v>
      </c>
      <c r="M104" s="333">
        <v>0</v>
      </c>
      <c r="N104" s="333">
        <v>6640967.5617241375</v>
      </c>
      <c r="O104" s="334"/>
      <c r="P104" s="333">
        <v>0</v>
      </c>
      <c r="Q104" s="350"/>
      <c r="R104" s="350"/>
    </row>
    <row r="105" spans="1:19" ht="15" collapsed="1">
      <c r="A105" s="294" t="s">
        <v>638</v>
      </c>
      <c r="B105" s="229">
        <v>82169191.476467043</v>
      </c>
      <c r="C105" s="229">
        <v>0</v>
      </c>
      <c r="D105" s="229">
        <v>0</v>
      </c>
      <c r="E105" s="229">
        <v>231024.94660193255</v>
      </c>
      <c r="F105" s="229">
        <v>0</v>
      </c>
      <c r="G105" s="229">
        <v>0</v>
      </c>
      <c r="H105" s="229">
        <v>239590.89416464537</v>
      </c>
      <c r="I105" s="229">
        <v>236823.39035256809</v>
      </c>
      <c r="J105" s="229">
        <v>0</v>
      </c>
      <c r="K105" s="229">
        <v>0</v>
      </c>
      <c r="L105" s="229">
        <v>0</v>
      </c>
      <c r="M105" s="229">
        <v>0</v>
      </c>
      <c r="N105" s="239">
        <v>82876630.707586184</v>
      </c>
      <c r="O105" s="334">
        <v>-169893.17241381109</v>
      </c>
      <c r="P105" s="239">
        <v>0</v>
      </c>
      <c r="Q105" s="351" t="s">
        <v>87</v>
      </c>
      <c r="R105" s="351">
        <v>14675.474137931034</v>
      </c>
      <c r="S105" s="352"/>
    </row>
    <row r="106" spans="1:19" ht="15" hidden="1" outlineLevel="1">
      <c r="A106" s="294"/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405637.2</v>
      </c>
      <c r="I106" s="229">
        <v>0</v>
      </c>
      <c r="J106" s="229"/>
      <c r="K106" s="229">
        <v>0</v>
      </c>
      <c r="L106" s="229">
        <v>0</v>
      </c>
      <c r="M106" s="229">
        <v>0</v>
      </c>
      <c r="N106" s="239">
        <v>405637.2</v>
      </c>
      <c r="O106" s="334"/>
      <c r="P106" s="239"/>
      <c r="Q106" s="350"/>
      <c r="R106" s="350"/>
      <c r="S106" s="352"/>
    </row>
    <row r="107" spans="1:19" ht="15" hidden="1" outlineLevel="1">
      <c r="A107" s="294"/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42743.56</v>
      </c>
      <c r="I107" s="229"/>
      <c r="J107" s="229"/>
      <c r="K107" s="229">
        <v>0</v>
      </c>
      <c r="L107" s="229">
        <v>0</v>
      </c>
      <c r="M107" s="229">
        <v>0</v>
      </c>
      <c r="N107" s="239">
        <v>42743.56</v>
      </c>
      <c r="O107" s="334"/>
      <c r="P107" s="239">
        <v>0</v>
      </c>
      <c r="Q107" s="350"/>
      <c r="R107" s="350"/>
      <c r="S107" s="352"/>
    </row>
    <row r="108" spans="1:19" ht="15" collapsed="1">
      <c r="A108" s="294" t="s">
        <v>214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448380.76</v>
      </c>
      <c r="I108" s="229">
        <v>0</v>
      </c>
      <c r="J108" s="229"/>
      <c r="K108" s="229">
        <v>0</v>
      </c>
      <c r="L108" s="229">
        <v>0</v>
      </c>
      <c r="M108" s="229">
        <v>0</v>
      </c>
      <c r="N108" s="239">
        <v>448380.76</v>
      </c>
      <c r="O108" s="334">
        <v>0</v>
      </c>
      <c r="P108" s="239">
        <v>0</v>
      </c>
      <c r="Q108" s="351" t="s">
        <v>88</v>
      </c>
      <c r="R108" s="351">
        <v>13601.982758620699</v>
      </c>
      <c r="S108" s="352"/>
    </row>
    <row r="109" spans="1:19" ht="15" hidden="1" outlineLevel="1">
      <c r="B109" s="333">
        <v>0</v>
      </c>
      <c r="C109" s="333">
        <v>0</v>
      </c>
      <c r="D109" s="333">
        <v>0</v>
      </c>
      <c r="E109" s="333">
        <v>0</v>
      </c>
      <c r="F109" s="333">
        <v>0</v>
      </c>
      <c r="G109" s="333">
        <v>0</v>
      </c>
      <c r="H109" s="333">
        <v>0</v>
      </c>
      <c r="I109" s="333">
        <v>0</v>
      </c>
      <c r="J109" s="333">
        <v>0</v>
      </c>
      <c r="K109" s="333">
        <v>0</v>
      </c>
      <c r="L109" s="333">
        <v>598690.04413793108</v>
      </c>
      <c r="M109" s="333">
        <v>0</v>
      </c>
      <c r="N109" s="333">
        <v>598690.04413793108</v>
      </c>
      <c r="O109" s="334"/>
      <c r="P109" s="333"/>
      <c r="Q109" s="350"/>
      <c r="R109" s="350"/>
      <c r="S109" s="352"/>
    </row>
    <row r="110" spans="1:19" ht="15" hidden="1" outlineLevel="1">
      <c r="B110" s="333">
        <v>0</v>
      </c>
      <c r="C110" s="333">
        <v>0</v>
      </c>
      <c r="D110" s="333">
        <v>0</v>
      </c>
      <c r="E110" s="333">
        <v>0</v>
      </c>
      <c r="F110" s="333">
        <v>0</v>
      </c>
      <c r="G110" s="333">
        <v>0</v>
      </c>
      <c r="H110" s="333">
        <v>0</v>
      </c>
      <c r="I110" s="333">
        <v>0</v>
      </c>
      <c r="J110" s="333">
        <v>0</v>
      </c>
      <c r="K110" s="333">
        <v>0</v>
      </c>
      <c r="L110" s="333">
        <v>55251.698275862072</v>
      </c>
      <c r="M110" s="333">
        <v>0</v>
      </c>
      <c r="N110" s="333">
        <v>55251.698275862072</v>
      </c>
      <c r="O110" s="334"/>
      <c r="P110" s="333">
        <v>0</v>
      </c>
      <c r="Q110" s="350"/>
      <c r="R110" s="350"/>
      <c r="S110" s="352"/>
    </row>
    <row r="111" spans="1:19" ht="15" collapsed="1">
      <c r="A111" s="353" t="s">
        <v>639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653941.74241379311</v>
      </c>
      <c r="M111" s="229">
        <v>0</v>
      </c>
      <c r="N111" s="239">
        <v>653941.74241379311</v>
      </c>
      <c r="O111" s="334">
        <v>169893.1724137931</v>
      </c>
      <c r="P111" s="239">
        <v>0</v>
      </c>
      <c r="Q111" s="351" t="s">
        <v>89</v>
      </c>
      <c r="R111" s="351">
        <v>15991.077586206897</v>
      </c>
      <c r="S111" s="352"/>
    </row>
    <row r="112" spans="1:19" ht="15" hidden="1" outlineLevel="1">
      <c r="B112" s="333">
        <v>54999229.626825012</v>
      </c>
      <c r="C112" s="333">
        <v>0</v>
      </c>
      <c r="D112" s="333">
        <v>0</v>
      </c>
      <c r="E112" s="333">
        <v>150731.82483498368</v>
      </c>
      <c r="F112" s="333">
        <v>0</v>
      </c>
      <c r="G112" s="333">
        <v>0</v>
      </c>
      <c r="H112" s="333">
        <v>168332.18927135321</v>
      </c>
      <c r="I112" s="333">
        <v>157721.2290686465</v>
      </c>
      <c r="J112" s="333">
        <v>0</v>
      </c>
      <c r="K112" s="333">
        <v>0</v>
      </c>
      <c r="L112" s="333">
        <v>0</v>
      </c>
      <c r="M112" s="333">
        <v>0</v>
      </c>
      <c r="N112" s="333">
        <v>55476014.86999999</v>
      </c>
      <c r="O112" s="334"/>
      <c r="P112" s="333"/>
      <c r="Q112" s="350"/>
      <c r="R112" s="350"/>
      <c r="S112" s="352"/>
    </row>
    <row r="113" spans="1:19" ht="15" hidden="1" outlineLevel="1">
      <c r="B113" s="333">
        <v>5361070.3982364498</v>
      </c>
      <c r="C113" s="333">
        <v>0</v>
      </c>
      <c r="D113" s="333">
        <v>0</v>
      </c>
      <c r="E113" s="333">
        <v>16229.456959456918</v>
      </c>
      <c r="F113" s="333">
        <v>0</v>
      </c>
      <c r="G113" s="333">
        <v>0</v>
      </c>
      <c r="H113" s="333">
        <v>13021.004223403865</v>
      </c>
      <c r="I113" s="333">
        <v>13942.740580689864</v>
      </c>
      <c r="J113" s="333">
        <v>0</v>
      </c>
      <c r="K113" s="333">
        <v>0</v>
      </c>
      <c r="L113" s="333">
        <v>0</v>
      </c>
      <c r="M113" s="333">
        <v>0</v>
      </c>
      <c r="N113" s="333">
        <v>5404263.5999999996</v>
      </c>
      <c r="O113" s="334"/>
      <c r="P113" s="333">
        <v>0</v>
      </c>
      <c r="Q113" s="350"/>
      <c r="R113" s="350"/>
      <c r="S113" s="352"/>
    </row>
    <row r="114" spans="1:19" ht="15" collapsed="1">
      <c r="A114" s="294" t="s">
        <v>640</v>
      </c>
      <c r="B114" s="229">
        <v>60360300.025061458</v>
      </c>
      <c r="C114" s="229">
        <v>0</v>
      </c>
      <c r="D114" s="229">
        <v>0</v>
      </c>
      <c r="E114" s="229">
        <v>166961.28179444058</v>
      </c>
      <c r="F114" s="229">
        <v>0</v>
      </c>
      <c r="G114" s="229">
        <v>0</v>
      </c>
      <c r="H114" s="229">
        <v>181353.19349475708</v>
      </c>
      <c r="I114" s="229">
        <v>171663.96964933636</v>
      </c>
      <c r="J114" s="229">
        <v>0</v>
      </c>
      <c r="K114" s="229">
        <v>0</v>
      </c>
      <c r="L114" s="229">
        <v>0</v>
      </c>
      <c r="M114" s="229">
        <v>0</v>
      </c>
      <c r="N114" s="239">
        <v>60880278.469999991</v>
      </c>
      <c r="O114" s="334">
        <v>0</v>
      </c>
      <c r="P114" s="239">
        <v>0</v>
      </c>
      <c r="Q114" s="351" t="s">
        <v>90</v>
      </c>
      <c r="R114" s="351">
        <v>13725.905172413793</v>
      </c>
      <c r="S114" s="352"/>
    </row>
    <row r="115" spans="1:19" ht="15" hidden="1" outlineLevel="1">
      <c r="A115" s="294"/>
      <c r="B115" s="229">
        <v>2187881.7810925641</v>
      </c>
      <c r="C115" s="229">
        <v>0</v>
      </c>
      <c r="D115" s="229">
        <v>0</v>
      </c>
      <c r="E115" s="229">
        <v>6103.2097985777546</v>
      </c>
      <c r="F115" s="229">
        <v>0</v>
      </c>
      <c r="G115" s="229">
        <v>0</v>
      </c>
      <c r="H115" s="229">
        <v>5498.0452358240791</v>
      </c>
      <c r="I115" s="229">
        <v>6338.3138730341025</v>
      </c>
      <c r="J115" s="229">
        <v>0</v>
      </c>
      <c r="K115" s="229">
        <v>0</v>
      </c>
      <c r="L115" s="229">
        <v>0</v>
      </c>
      <c r="M115" s="229">
        <v>0</v>
      </c>
      <c r="N115" s="239">
        <v>2205821.35</v>
      </c>
      <c r="O115" s="334"/>
      <c r="P115" s="239"/>
      <c r="Q115" s="350"/>
      <c r="R115" s="350"/>
      <c r="S115" s="352"/>
    </row>
    <row r="116" spans="1:19" ht="15" hidden="1" outlineLevel="1">
      <c r="A116" s="294"/>
      <c r="B116" s="229">
        <v>104666.20280352734</v>
      </c>
      <c r="C116" s="229">
        <v>0</v>
      </c>
      <c r="D116" s="229">
        <v>0</v>
      </c>
      <c r="E116" s="229">
        <v>316.85381972757227</v>
      </c>
      <c r="F116" s="229">
        <v>0</v>
      </c>
      <c r="G116" s="229">
        <v>0</v>
      </c>
      <c r="H116" s="229">
        <v>254.21398480435812</v>
      </c>
      <c r="I116" s="229">
        <v>272.20939194074208</v>
      </c>
      <c r="J116" s="229">
        <v>0</v>
      </c>
      <c r="K116" s="229">
        <v>0</v>
      </c>
      <c r="L116" s="229">
        <v>0</v>
      </c>
      <c r="M116" s="229">
        <v>0</v>
      </c>
      <c r="N116" s="239">
        <v>105509.48</v>
      </c>
      <c r="O116" s="334"/>
      <c r="P116" s="239">
        <v>0</v>
      </c>
      <c r="Q116" s="350"/>
      <c r="R116" s="350"/>
      <c r="S116" s="352"/>
    </row>
    <row r="117" spans="1:19" ht="16" collapsed="1" thickBot="1">
      <c r="A117" s="294" t="s">
        <v>641</v>
      </c>
      <c r="B117" s="229">
        <v>2292547.9838960916</v>
      </c>
      <c r="C117" s="229">
        <v>0</v>
      </c>
      <c r="D117" s="229">
        <v>0</v>
      </c>
      <c r="E117" s="229">
        <v>6420.0636183053266</v>
      </c>
      <c r="F117" s="229">
        <v>0</v>
      </c>
      <c r="G117" s="229">
        <v>0</v>
      </c>
      <c r="H117" s="229">
        <v>5752.2592206284371</v>
      </c>
      <c r="I117" s="229">
        <v>6610.523264974845</v>
      </c>
      <c r="J117" s="229">
        <v>0</v>
      </c>
      <c r="K117" s="229">
        <v>0</v>
      </c>
      <c r="L117" s="229">
        <v>0</v>
      </c>
      <c r="M117" s="229">
        <v>0</v>
      </c>
      <c r="N117" s="239">
        <v>2311330.83</v>
      </c>
      <c r="O117" s="334">
        <v>0</v>
      </c>
      <c r="P117" s="239">
        <v>0</v>
      </c>
      <c r="Q117" s="351" t="s">
        <v>91</v>
      </c>
      <c r="R117" s="351">
        <v>14372.284482758621</v>
      </c>
      <c r="S117" s="352"/>
    </row>
    <row r="118" spans="1:19" ht="16" hidden="1" outlineLevel="1" thickBot="1">
      <c r="B118" s="333">
        <v>132768412.79501005</v>
      </c>
      <c r="C118" s="333">
        <v>0</v>
      </c>
      <c r="D118" s="333">
        <v>0</v>
      </c>
      <c r="E118" s="333">
        <v>367916.59853074368</v>
      </c>
      <c r="F118" s="333">
        <v>0</v>
      </c>
      <c r="G118" s="333">
        <v>0</v>
      </c>
      <c r="H118" s="333">
        <v>803057.61644366663</v>
      </c>
      <c r="I118" s="333">
        <v>383749.55587759265</v>
      </c>
      <c r="J118" s="333">
        <v>0</v>
      </c>
      <c r="K118" s="333">
        <v>0</v>
      </c>
      <c r="L118" s="333">
        <v>598690.04413793108</v>
      </c>
      <c r="M118" s="333">
        <v>0</v>
      </c>
      <c r="N118" s="333">
        <v>134921826.60999995</v>
      </c>
      <c r="O118" s="334"/>
      <c r="P118" s="333">
        <v>0</v>
      </c>
      <c r="Q118" s="350"/>
      <c r="R118" s="350"/>
      <c r="S118" s="352"/>
    </row>
    <row r="119" spans="1:19" ht="16" hidden="1" outlineLevel="1" thickBot="1">
      <c r="B119" s="333">
        <v>12053626.690414554</v>
      </c>
      <c r="C119" s="333">
        <v>0</v>
      </c>
      <c r="D119" s="333">
        <v>0</v>
      </c>
      <c r="E119" s="333">
        <v>36489.69348393476</v>
      </c>
      <c r="F119" s="333">
        <v>0</v>
      </c>
      <c r="G119" s="333">
        <v>0</v>
      </c>
      <c r="H119" s="333">
        <v>72019.490436364169</v>
      </c>
      <c r="I119" s="333">
        <v>31348.327389286627</v>
      </c>
      <c r="J119" s="333">
        <v>0</v>
      </c>
      <c r="K119" s="333">
        <v>0</v>
      </c>
      <c r="L119" s="333">
        <v>55251.698275862072</v>
      </c>
      <c r="M119" s="333">
        <v>0</v>
      </c>
      <c r="N119" s="333">
        <v>12248735.899999999</v>
      </c>
      <c r="O119" s="334"/>
      <c r="P119" s="333">
        <v>0</v>
      </c>
      <c r="Q119" s="350"/>
      <c r="R119" s="350"/>
      <c r="S119" s="352"/>
    </row>
    <row r="120" spans="1:19" ht="16" collapsed="1" thickBot="1">
      <c r="A120" s="243" t="s">
        <v>960</v>
      </c>
      <c r="B120" s="244">
        <v>12053626.690414554</v>
      </c>
      <c r="C120" s="244">
        <v>0</v>
      </c>
      <c r="D120" s="244">
        <v>0</v>
      </c>
      <c r="E120" s="244">
        <v>36489.69348393476</v>
      </c>
      <c r="F120" s="244">
        <v>0</v>
      </c>
      <c r="G120" s="244">
        <v>0</v>
      </c>
      <c r="H120" s="244">
        <v>72019.490436364169</v>
      </c>
      <c r="I120" s="244">
        <v>31348.327389286627</v>
      </c>
      <c r="J120" s="244">
        <v>0</v>
      </c>
      <c r="K120" s="244">
        <v>0</v>
      </c>
      <c r="L120" s="244">
        <v>55251.698275862072</v>
      </c>
      <c r="M120" s="244">
        <v>0</v>
      </c>
      <c r="N120" s="244">
        <v>147170562.50999999</v>
      </c>
      <c r="O120" s="334"/>
      <c r="P120" s="244">
        <v>0</v>
      </c>
      <c r="Q120" s="351" t="s">
        <v>92</v>
      </c>
      <c r="R120" s="351">
        <v>13927.629310344828</v>
      </c>
      <c r="S120" s="352"/>
    </row>
    <row r="121" spans="1:19" ht="15" hidden="1" outlineLevel="1">
      <c r="B121" s="333">
        <v>340065115.25273758</v>
      </c>
      <c r="C121" s="333">
        <v>755810.05783230206</v>
      </c>
      <c r="D121" s="333">
        <v>0</v>
      </c>
      <c r="E121" s="333">
        <v>1425283.689335037</v>
      </c>
      <c r="F121" s="333">
        <v>0</v>
      </c>
      <c r="G121" s="333">
        <v>1970209.5900000017</v>
      </c>
      <c r="H121" s="333">
        <v>1358430.3109688037</v>
      </c>
      <c r="I121" s="333">
        <v>2126849.6305187857</v>
      </c>
      <c r="J121" s="333">
        <v>0</v>
      </c>
      <c r="K121" s="333">
        <v>0</v>
      </c>
      <c r="L121" s="333">
        <v>-356552.55593403731</v>
      </c>
      <c r="M121" s="333">
        <v>1198415.6199999999</v>
      </c>
      <c r="N121" s="333">
        <v>348543561.59545833</v>
      </c>
      <c r="O121" s="334"/>
      <c r="P121" s="333">
        <v>36740370.867265858</v>
      </c>
      <c r="Q121" s="350"/>
      <c r="R121" s="350"/>
      <c r="S121" s="352"/>
    </row>
    <row r="122" spans="1:19" ht="15" hidden="1" outlineLevel="1">
      <c r="B122" s="333">
        <v>18432620.440837838</v>
      </c>
      <c r="C122" s="333">
        <v>60352.191948700223</v>
      </c>
      <c r="D122" s="333">
        <v>0</v>
      </c>
      <c r="E122" s="333">
        <v>75012.272351815394</v>
      </c>
      <c r="F122" s="333">
        <v>0</v>
      </c>
      <c r="G122" s="333">
        <v>69219.089999999967</v>
      </c>
      <c r="H122" s="333">
        <v>66762.160175146419</v>
      </c>
      <c r="I122" s="333">
        <v>150720.91494006448</v>
      </c>
      <c r="J122" s="333">
        <v>0</v>
      </c>
      <c r="K122" s="333">
        <v>0</v>
      </c>
      <c r="L122" s="333">
        <v>-40580.290253545041</v>
      </c>
      <c r="M122" s="333">
        <v>0</v>
      </c>
      <c r="N122" s="333">
        <v>18814106.780000027</v>
      </c>
      <c r="O122" s="334"/>
      <c r="P122" s="333">
        <v>1297094.4103676374</v>
      </c>
      <c r="Q122" s="350"/>
      <c r="R122" s="350"/>
      <c r="S122" s="352"/>
    </row>
    <row r="123" spans="1:19" ht="15" hidden="1" outlineLevel="1">
      <c r="B123" s="333"/>
      <c r="C123" s="333"/>
      <c r="D123" s="333"/>
      <c r="E123" s="333"/>
      <c r="F123" s="333"/>
      <c r="G123" s="333"/>
      <c r="H123" s="333"/>
      <c r="I123" s="333"/>
      <c r="J123" s="333"/>
      <c r="K123" s="333"/>
      <c r="L123" s="333"/>
      <c r="M123" s="333"/>
      <c r="N123" s="333"/>
      <c r="O123" s="334"/>
      <c r="P123" s="333"/>
      <c r="Q123" s="350"/>
      <c r="R123" s="351"/>
      <c r="S123" s="352"/>
    </row>
    <row r="124" spans="1:19" ht="15" collapsed="1">
      <c r="A124" s="299" t="s">
        <v>128</v>
      </c>
      <c r="B124" s="208">
        <v>358497735.69357544</v>
      </c>
      <c r="C124" s="208">
        <v>816162.24978100229</v>
      </c>
      <c r="D124" s="208">
        <v>0</v>
      </c>
      <c r="E124" s="208">
        <v>1500295.9616868524</v>
      </c>
      <c r="F124" s="208">
        <v>0</v>
      </c>
      <c r="G124" s="208">
        <v>2039428.6800000016</v>
      </c>
      <c r="H124" s="208">
        <v>1425192.4711439502</v>
      </c>
      <c r="I124" s="208">
        <v>2277570.54545885</v>
      </c>
      <c r="J124" s="208">
        <v>0</v>
      </c>
      <c r="K124" s="208">
        <v>0</v>
      </c>
      <c r="L124" s="208">
        <v>-397132.84618758236</v>
      </c>
      <c r="M124" s="208">
        <v>1198415.6199999999</v>
      </c>
      <c r="N124" s="208">
        <v>367357668.37545836</v>
      </c>
      <c r="O124" s="334"/>
      <c r="P124" s="208">
        <v>38037465.277633496</v>
      </c>
      <c r="Q124" s="351" t="s">
        <v>93</v>
      </c>
      <c r="R124" s="351">
        <v>14353.491379310344</v>
      </c>
      <c r="S124" s="352"/>
    </row>
    <row r="125" spans="1:19" ht="15" hidden="1" outlineLevel="1">
      <c r="B125" s="344">
        <v>0.18363239133636985</v>
      </c>
      <c r="C125" s="344">
        <v>0.41000342635938591</v>
      </c>
      <c r="D125" s="344" t="e">
        <v>#DIV/0!</v>
      </c>
      <c r="E125" s="344">
        <v>0.271379576297821</v>
      </c>
      <c r="F125" s="344" t="e">
        <v>#DIV/0!</v>
      </c>
      <c r="G125" s="344">
        <v>0.17615185188478383</v>
      </c>
      <c r="H125" s="344">
        <v>0.26119261041387692</v>
      </c>
      <c r="I125" s="344">
        <v>0.40212395423599051</v>
      </c>
      <c r="J125" s="344" t="e">
        <v>#DIV/0!</v>
      </c>
      <c r="K125" s="344" t="e">
        <v>#DIV/0!</v>
      </c>
      <c r="L125" s="344">
        <v>-0.67281114821312338</v>
      </c>
      <c r="M125" s="344">
        <v>1</v>
      </c>
      <c r="N125" s="344">
        <v>0.18516128144237204</v>
      </c>
      <c r="O125" s="346"/>
      <c r="P125" s="344">
        <v>0.75618745523060626</v>
      </c>
      <c r="S125" s="352"/>
    </row>
    <row r="126" spans="1:19" ht="15" hidden="1" outlineLevel="1">
      <c r="B126" s="344">
        <v>0.16108497025024374</v>
      </c>
      <c r="C126" s="344">
        <v>0.51163832721707037</v>
      </c>
      <c r="D126" s="344" t="e">
        <v>#DIV/0!</v>
      </c>
      <c r="E126" s="344">
        <v>0.24955085650410566</v>
      </c>
      <c r="F126" s="344" t="e">
        <v>#DIV/0!</v>
      </c>
      <c r="G126" s="344">
        <v>0.11419188735655317</v>
      </c>
      <c r="H126" s="344">
        <v>0.20450191114007543</v>
      </c>
      <c r="I126" s="344">
        <v>0.41850118635433581</v>
      </c>
      <c r="J126" s="344" t="e">
        <v>#DIV/0!</v>
      </c>
      <c r="K126" s="344" t="e">
        <v>#DIV/0!</v>
      </c>
      <c r="L126" s="344">
        <v>-1.4130136487396365</v>
      </c>
      <c r="M126" s="344" t="e">
        <v>#DIV/0!</v>
      </c>
      <c r="N126" s="344">
        <v>0.16195605649256867</v>
      </c>
      <c r="O126" s="346"/>
      <c r="P126" s="344">
        <v>0.79905082527726801</v>
      </c>
      <c r="S126" s="352"/>
    </row>
    <row r="127" spans="1:19" ht="15" collapsed="1">
      <c r="A127" s="257" t="s">
        <v>643</v>
      </c>
      <c r="B127" s="347">
        <v>0.17989176214444602</v>
      </c>
      <c r="C127" s="347">
        <v>0.41611580934653741</v>
      </c>
      <c r="D127" s="347" t="e">
        <v>#DIV/0!</v>
      </c>
      <c r="E127" s="347">
        <v>0.26454627778820805</v>
      </c>
      <c r="F127" s="347" t="e">
        <v>#DIV/0!</v>
      </c>
      <c r="G127" s="347">
        <v>0.17295176666689382</v>
      </c>
      <c r="H127" s="347">
        <v>0.25738450625903397</v>
      </c>
      <c r="I127" s="347">
        <v>0.40316802895633713</v>
      </c>
      <c r="J127" s="347" t="e">
        <v>#DIV/0!</v>
      </c>
      <c r="K127" s="347" t="e">
        <v>#DIV/0!</v>
      </c>
      <c r="L127" s="347">
        <v>-0.71086241173144082</v>
      </c>
      <c r="M127" s="347">
        <v>1</v>
      </c>
      <c r="N127" s="347">
        <v>0.18139145291235945</v>
      </c>
      <c r="O127" s="346"/>
      <c r="P127" s="258">
        <v>0.75757324246071778</v>
      </c>
      <c r="Q127" s="351" t="s">
        <v>94</v>
      </c>
      <c r="R127" s="351">
        <v>13325.689655172413</v>
      </c>
      <c r="S127" s="352"/>
    </row>
    <row r="128" spans="1:19" ht="15" hidden="1" outlineLevel="1">
      <c r="N128" s="333">
        <v>75110625.579999998</v>
      </c>
      <c r="O128" s="334"/>
      <c r="P128" s="333"/>
      <c r="S128" s="352"/>
    </row>
    <row r="129" spans="1:19" ht="15" hidden="1" outlineLevel="1">
      <c r="N129" s="333">
        <v>7323822.7199999997</v>
      </c>
      <c r="O129" s="334"/>
      <c r="P129" s="333"/>
      <c r="S129" s="352"/>
    </row>
    <row r="130" spans="1:19" ht="15" collapsed="1">
      <c r="A130" s="354"/>
      <c r="O130" s="334"/>
      <c r="Q130" s="351" t="s">
        <v>95</v>
      </c>
      <c r="R130" s="351">
        <v>15609.78</v>
      </c>
      <c r="S130" s="352"/>
    </row>
    <row r="131" spans="1:19" ht="15">
      <c r="A131" s="355" t="s">
        <v>961</v>
      </c>
      <c r="N131" s="208">
        <v>82434448.299999997</v>
      </c>
      <c r="O131" s="334">
        <v>0</v>
      </c>
      <c r="P131" s="208">
        <v>0</v>
      </c>
      <c r="Q131" s="351" t="s">
        <v>96</v>
      </c>
      <c r="R131" s="351">
        <v>13566.293103448275</v>
      </c>
      <c r="S131" s="352"/>
    </row>
    <row r="132" spans="1:19" ht="15">
      <c r="A132" s="356"/>
      <c r="N132" s="339"/>
      <c r="O132" s="334"/>
      <c r="P132" s="339"/>
      <c r="Q132" s="357" t="s">
        <v>97</v>
      </c>
      <c r="R132" s="351">
        <v>13477.612068965518</v>
      </c>
      <c r="S132" s="352"/>
    </row>
    <row r="133" spans="1:19">
      <c r="A133" s="342" t="s">
        <v>129</v>
      </c>
      <c r="Q133" s="357" t="s">
        <v>98</v>
      </c>
      <c r="R133" s="351">
        <v>13265.948275862069</v>
      </c>
      <c r="S133" s="341"/>
    </row>
    <row r="134" spans="1:19" hidden="1" outlineLevel="1">
      <c r="B134" s="333">
        <v>54668293.024910785</v>
      </c>
      <c r="C134" s="333">
        <v>0</v>
      </c>
      <c r="D134" s="333">
        <v>0</v>
      </c>
      <c r="E134" s="333">
        <v>156512.5724814689</v>
      </c>
      <c r="F134" s="333">
        <v>0</v>
      </c>
      <c r="G134" s="333">
        <v>0</v>
      </c>
      <c r="H134" s="333">
        <v>159185.34706282357</v>
      </c>
      <c r="I134" s="333">
        <v>158198.81554492295</v>
      </c>
      <c r="J134" s="333">
        <v>0</v>
      </c>
      <c r="K134" s="333">
        <v>0</v>
      </c>
      <c r="L134" s="333">
        <v>0</v>
      </c>
      <c r="M134" s="333">
        <v>0</v>
      </c>
      <c r="N134" s="333">
        <v>55142189.760000005</v>
      </c>
      <c r="O134" s="334"/>
      <c r="P134" s="333"/>
    </row>
    <row r="135" spans="1:19" hidden="1" outlineLevel="1">
      <c r="B135" s="333">
        <v>3704030.4974224088</v>
      </c>
      <c r="C135" s="333">
        <v>0</v>
      </c>
      <c r="D135" s="333">
        <v>0</v>
      </c>
      <c r="E135" s="333">
        <v>11213.1345177276</v>
      </c>
      <c r="F135" s="333">
        <v>0</v>
      </c>
      <c r="G135" s="333">
        <v>0</v>
      </c>
      <c r="H135" s="333">
        <v>8996.3744491061825</v>
      </c>
      <c r="I135" s="333">
        <v>9633.2136107582064</v>
      </c>
      <c r="J135" s="333">
        <v>0</v>
      </c>
      <c r="K135" s="333">
        <v>0</v>
      </c>
      <c r="L135" s="333">
        <v>0</v>
      </c>
      <c r="M135" s="333">
        <v>0</v>
      </c>
      <c r="N135" s="333">
        <v>3733873.22</v>
      </c>
      <c r="O135" s="334"/>
      <c r="P135" s="333">
        <v>0</v>
      </c>
    </row>
    <row r="136" spans="1:19" collapsed="1">
      <c r="A136" s="294" t="s">
        <v>130</v>
      </c>
      <c r="B136" s="229">
        <v>58372323.522333197</v>
      </c>
      <c r="C136" s="229">
        <v>0</v>
      </c>
      <c r="D136" s="229">
        <v>0</v>
      </c>
      <c r="E136" s="229">
        <v>167725.7069991965</v>
      </c>
      <c r="F136" s="229">
        <v>0</v>
      </c>
      <c r="G136" s="229">
        <v>0</v>
      </c>
      <c r="H136" s="229">
        <v>168181.72151192976</v>
      </c>
      <c r="I136" s="229">
        <v>167832.02915568117</v>
      </c>
      <c r="J136" s="229">
        <v>0</v>
      </c>
      <c r="K136" s="229">
        <v>0</v>
      </c>
      <c r="L136" s="229">
        <v>0</v>
      </c>
      <c r="M136" s="229">
        <v>0</v>
      </c>
      <c r="N136" s="239">
        <v>58876062.980000004</v>
      </c>
      <c r="O136" s="334">
        <v>0</v>
      </c>
      <c r="P136" s="239">
        <v>0</v>
      </c>
      <c r="R136" s="351">
        <v>169893.16793103449</v>
      </c>
    </row>
    <row r="137" spans="1:19" hidden="1" outlineLevel="1">
      <c r="B137" s="333">
        <v>-80298.892868263443</v>
      </c>
      <c r="C137" s="333">
        <v>0</v>
      </c>
      <c r="D137" s="333">
        <v>0</v>
      </c>
      <c r="E137" s="333">
        <v>-229.15726668778402</v>
      </c>
      <c r="F137" s="333">
        <v>0</v>
      </c>
      <c r="G137" s="333">
        <v>0</v>
      </c>
      <c r="H137" s="333">
        <v>-225.20295821642796</v>
      </c>
      <c r="I137" s="333">
        <v>-232.70690683233178</v>
      </c>
      <c r="J137" s="333">
        <v>0</v>
      </c>
      <c r="K137" s="333">
        <v>0</v>
      </c>
      <c r="L137" s="333">
        <v>0</v>
      </c>
      <c r="M137" s="333">
        <v>0</v>
      </c>
      <c r="N137" s="333">
        <v>-80985.959999999992</v>
      </c>
      <c r="O137" s="334"/>
      <c r="P137" s="333"/>
    </row>
    <row r="138" spans="1:19" hidden="1" outlineLevel="1">
      <c r="B138" s="333">
        <v>-7686.2432890030968</v>
      </c>
      <c r="C138" s="333">
        <v>0</v>
      </c>
      <c r="D138" s="333">
        <v>0</v>
      </c>
      <c r="E138" s="333">
        <v>-23.268404511126239</v>
      </c>
      <c r="F138" s="333">
        <v>0</v>
      </c>
      <c r="G138" s="333">
        <v>0</v>
      </c>
      <c r="H138" s="333">
        <v>-18.668399945119468</v>
      </c>
      <c r="I138" s="333">
        <v>-19.989906540658712</v>
      </c>
      <c r="J138" s="333">
        <v>0</v>
      </c>
      <c r="K138" s="333">
        <v>0</v>
      </c>
      <c r="L138" s="333">
        <v>0</v>
      </c>
      <c r="M138" s="333">
        <v>0</v>
      </c>
      <c r="N138" s="333">
        <v>-7748.17</v>
      </c>
      <c r="O138" s="334"/>
      <c r="P138" s="333">
        <v>0</v>
      </c>
    </row>
    <row r="139" spans="1:19" collapsed="1">
      <c r="A139" s="294" t="s">
        <v>131</v>
      </c>
      <c r="B139" s="229">
        <v>-87985.136157266534</v>
      </c>
      <c r="C139" s="229">
        <v>0</v>
      </c>
      <c r="D139" s="229">
        <v>0</v>
      </c>
      <c r="E139" s="229">
        <v>-252.42567119891027</v>
      </c>
      <c r="F139" s="229">
        <v>0</v>
      </c>
      <c r="G139" s="229">
        <v>0</v>
      </c>
      <c r="H139" s="229">
        <v>-243.87135816154742</v>
      </c>
      <c r="I139" s="229">
        <v>-252.6968133729905</v>
      </c>
      <c r="J139" s="229">
        <v>0</v>
      </c>
      <c r="K139" s="229">
        <v>0</v>
      </c>
      <c r="L139" s="229">
        <v>0</v>
      </c>
      <c r="M139" s="229">
        <v>0</v>
      </c>
      <c r="N139" s="239">
        <v>-88734.12999999999</v>
      </c>
      <c r="O139" s="334">
        <v>0</v>
      </c>
      <c r="P139" s="239">
        <v>0</v>
      </c>
      <c r="R139" s="341"/>
    </row>
    <row r="140" spans="1:19" hidden="1" outlineLevel="1">
      <c r="B140" s="333">
        <v>-21444615.40262565</v>
      </c>
      <c r="C140" s="333">
        <v>0</v>
      </c>
      <c r="D140" s="333">
        <v>0</v>
      </c>
      <c r="E140" s="333">
        <v>-64876.295404307122</v>
      </c>
      <c r="F140" s="333">
        <v>0</v>
      </c>
      <c r="G140" s="333">
        <v>0</v>
      </c>
      <c r="H140" s="333">
        <v>-69730.188223344332</v>
      </c>
      <c r="I140" s="333">
        <v>-58671.053746700469</v>
      </c>
      <c r="J140" s="333">
        <v>0</v>
      </c>
      <c r="K140" s="333">
        <v>0</v>
      </c>
      <c r="L140" s="333">
        <v>0</v>
      </c>
      <c r="M140" s="333">
        <v>0</v>
      </c>
      <c r="N140" s="333">
        <v>-21637892.940000001</v>
      </c>
      <c r="O140" s="334"/>
      <c r="P140" s="333"/>
    </row>
    <row r="141" spans="1:19" hidden="1" outlineLevel="1">
      <c r="B141" s="333">
        <v>-5990686.7400521636</v>
      </c>
      <c r="C141" s="333">
        <v>0</v>
      </c>
      <c r="D141" s="333">
        <v>0</v>
      </c>
      <c r="E141" s="333">
        <v>-18135.481421256602</v>
      </c>
      <c r="F141" s="333">
        <v>0</v>
      </c>
      <c r="G141" s="333">
        <v>0</v>
      </c>
      <c r="H141" s="333">
        <v>-14550.220674022263</v>
      </c>
      <c r="I141" s="333">
        <v>-15580.207852559155</v>
      </c>
      <c r="J141" s="333">
        <v>0</v>
      </c>
      <c r="K141" s="333">
        <v>0</v>
      </c>
      <c r="L141" s="333">
        <v>0</v>
      </c>
      <c r="M141" s="333">
        <v>0</v>
      </c>
      <c r="N141" s="333">
        <v>-6038952.6500000004</v>
      </c>
      <c r="O141" s="334"/>
      <c r="P141" s="333">
        <v>0</v>
      </c>
    </row>
    <row r="142" spans="1:19" ht="14" collapsed="1" thickBot="1">
      <c r="A142" s="294" t="s">
        <v>132</v>
      </c>
      <c r="B142" s="229">
        <v>-27435302.142677814</v>
      </c>
      <c r="C142" s="229">
        <v>0</v>
      </c>
      <c r="D142" s="229">
        <v>0</v>
      </c>
      <c r="E142" s="229">
        <v>-83011.77682556372</v>
      </c>
      <c r="F142" s="229">
        <v>0</v>
      </c>
      <c r="G142" s="229">
        <v>0</v>
      </c>
      <c r="H142" s="229">
        <v>-84280.408897366593</v>
      </c>
      <c r="I142" s="229">
        <v>-74251.261599259626</v>
      </c>
      <c r="J142" s="229">
        <v>0</v>
      </c>
      <c r="K142" s="229">
        <v>0</v>
      </c>
      <c r="L142" s="229">
        <v>0</v>
      </c>
      <c r="M142" s="229">
        <v>0</v>
      </c>
      <c r="N142" s="239">
        <v>-27676845.590000004</v>
      </c>
      <c r="O142" s="334">
        <v>0</v>
      </c>
      <c r="P142" s="239">
        <v>0</v>
      </c>
    </row>
    <row r="143" spans="1:19" ht="14" hidden="1" outlineLevel="1" thickBot="1">
      <c r="B143" s="333">
        <v>33143378.72941687</v>
      </c>
      <c r="C143" s="333">
        <v>0</v>
      </c>
      <c r="D143" s="333">
        <v>0</v>
      </c>
      <c r="E143" s="333">
        <v>91407.119810474003</v>
      </c>
      <c r="F143" s="333">
        <v>0</v>
      </c>
      <c r="G143" s="333">
        <v>0</v>
      </c>
      <c r="H143" s="333">
        <v>89229.955881262809</v>
      </c>
      <c r="I143" s="333">
        <v>99295.054891390173</v>
      </c>
      <c r="J143" s="333">
        <v>0</v>
      </c>
      <c r="K143" s="333">
        <v>0</v>
      </c>
      <c r="L143" s="333">
        <v>0</v>
      </c>
      <c r="M143" s="333">
        <v>0</v>
      </c>
      <c r="N143" s="333">
        <v>33423310.860000003</v>
      </c>
      <c r="O143" s="334"/>
      <c r="P143" s="333">
        <v>0</v>
      </c>
    </row>
    <row r="144" spans="1:19" ht="14" hidden="1" outlineLevel="1" thickBot="1">
      <c r="B144" s="333">
        <v>-2294342.485918758</v>
      </c>
      <c r="C144" s="333">
        <v>0</v>
      </c>
      <c r="D144" s="333">
        <v>0</v>
      </c>
      <c r="E144" s="333">
        <v>-6945.6153080401273</v>
      </c>
      <c r="F144" s="333">
        <v>0</v>
      </c>
      <c r="G144" s="333">
        <v>0</v>
      </c>
      <c r="H144" s="333">
        <v>-5572.5146248612</v>
      </c>
      <c r="I144" s="333">
        <v>-5966.9841483416076</v>
      </c>
      <c r="J144" s="333">
        <v>0</v>
      </c>
      <c r="K144" s="333">
        <v>0</v>
      </c>
      <c r="L144" s="333">
        <v>0</v>
      </c>
      <c r="M144" s="333">
        <v>0</v>
      </c>
      <c r="N144" s="333">
        <v>-2312827.6</v>
      </c>
      <c r="O144" s="334"/>
      <c r="P144" s="333">
        <v>0</v>
      </c>
    </row>
    <row r="145" spans="1:16" ht="14" collapsed="1" thickBot="1">
      <c r="A145" s="243" t="s">
        <v>133</v>
      </c>
      <c r="B145" s="244">
        <v>30849036.243498113</v>
      </c>
      <c r="C145" s="244">
        <v>0</v>
      </c>
      <c r="D145" s="244">
        <v>0</v>
      </c>
      <c r="E145" s="244">
        <v>84461.504502433876</v>
      </c>
      <c r="F145" s="244">
        <v>0</v>
      </c>
      <c r="G145" s="244">
        <v>0</v>
      </c>
      <c r="H145" s="244">
        <v>83657.441256401609</v>
      </c>
      <c r="I145" s="244">
        <v>93328.070743048564</v>
      </c>
      <c r="J145" s="244">
        <v>0</v>
      </c>
      <c r="K145" s="244">
        <v>0</v>
      </c>
      <c r="L145" s="244">
        <v>0</v>
      </c>
      <c r="M145" s="244">
        <v>0</v>
      </c>
      <c r="N145" s="244">
        <v>31110483.260000002</v>
      </c>
      <c r="O145" s="334"/>
      <c r="P145" s="244">
        <v>0</v>
      </c>
    </row>
    <row r="146" spans="1:16">
      <c r="A146" s="358"/>
      <c r="B146" s="359"/>
      <c r="C146" s="359"/>
      <c r="D146" s="359"/>
      <c r="E146" s="359"/>
      <c r="F146" s="359"/>
      <c r="G146" s="359"/>
      <c r="H146" s="359"/>
      <c r="I146" s="359"/>
      <c r="J146" s="359"/>
      <c r="K146" s="359"/>
      <c r="L146" s="359"/>
      <c r="M146" s="359"/>
      <c r="N146" s="359"/>
      <c r="O146" s="334"/>
      <c r="P146" s="359"/>
    </row>
    <row r="147" spans="1:16">
      <c r="A147" s="342" t="s">
        <v>134</v>
      </c>
    </row>
    <row r="148" spans="1:16" hidden="1" outlineLevel="1">
      <c r="B148" s="333">
        <v>24367015.830676895</v>
      </c>
      <c r="C148" s="333">
        <v>0</v>
      </c>
      <c r="D148" s="333">
        <v>0</v>
      </c>
      <c r="E148" s="333">
        <v>70056.482727726499</v>
      </c>
      <c r="F148" s="333">
        <v>0</v>
      </c>
      <c r="G148" s="333">
        <v>0</v>
      </c>
      <c r="H148" s="333">
        <v>71522.147802015534</v>
      </c>
      <c r="I148" s="333">
        <v>70985.518793365976</v>
      </c>
      <c r="J148" s="333">
        <v>0</v>
      </c>
      <c r="K148" s="333">
        <v>0</v>
      </c>
      <c r="L148" s="333">
        <v>0</v>
      </c>
      <c r="M148" s="333">
        <v>0</v>
      </c>
      <c r="N148" s="333">
        <v>24579579.98</v>
      </c>
      <c r="O148" s="334"/>
      <c r="P148" s="333"/>
    </row>
    <row r="149" spans="1:16" hidden="1" outlineLevel="1">
      <c r="B149" s="333">
        <v>1745561.9938717801</v>
      </c>
      <c r="C149" s="333">
        <v>0</v>
      </c>
      <c r="D149" s="333">
        <v>0</v>
      </c>
      <c r="E149" s="333">
        <v>5284.3035336609255</v>
      </c>
      <c r="F149" s="333">
        <v>0</v>
      </c>
      <c r="G149" s="333">
        <v>0</v>
      </c>
      <c r="H149" s="333">
        <v>4239.6328356170297</v>
      </c>
      <c r="I149" s="333">
        <v>4539.7497589421801</v>
      </c>
      <c r="J149" s="333">
        <v>0</v>
      </c>
      <c r="K149" s="333">
        <v>0</v>
      </c>
      <c r="L149" s="333">
        <v>0</v>
      </c>
      <c r="M149" s="333">
        <v>0</v>
      </c>
      <c r="N149" s="333">
        <v>1759625.68</v>
      </c>
      <c r="O149" s="334"/>
      <c r="P149" s="333">
        <v>0</v>
      </c>
    </row>
    <row r="150" spans="1:16" collapsed="1">
      <c r="A150" s="294" t="s">
        <v>135</v>
      </c>
      <c r="B150" s="229">
        <v>26112577.824548677</v>
      </c>
      <c r="C150" s="229">
        <v>0</v>
      </c>
      <c r="D150" s="229">
        <v>0</v>
      </c>
      <c r="E150" s="229">
        <v>75340.786261387431</v>
      </c>
      <c r="F150" s="229">
        <v>0</v>
      </c>
      <c r="G150" s="229">
        <v>0</v>
      </c>
      <c r="H150" s="229">
        <v>75761.780637632561</v>
      </c>
      <c r="I150" s="229">
        <v>75525.26855230816</v>
      </c>
      <c r="J150" s="229">
        <v>0</v>
      </c>
      <c r="K150" s="229">
        <v>0</v>
      </c>
      <c r="L150" s="229">
        <v>0</v>
      </c>
      <c r="M150" s="229">
        <v>0</v>
      </c>
      <c r="N150" s="239">
        <v>26339205.66</v>
      </c>
      <c r="O150" s="334">
        <v>0</v>
      </c>
      <c r="P150" s="239">
        <v>0</v>
      </c>
    </row>
    <row r="151" spans="1:16" hidden="1" outlineLevel="1">
      <c r="B151" s="333">
        <v>-9638.1672236983613</v>
      </c>
      <c r="C151" s="333">
        <v>0</v>
      </c>
      <c r="D151" s="333">
        <v>0</v>
      </c>
      <c r="E151" s="333">
        <v>-25.360509585627433</v>
      </c>
      <c r="F151" s="333">
        <v>0</v>
      </c>
      <c r="G151" s="333">
        <v>0</v>
      </c>
      <c r="H151" s="333">
        <v>-23.070287260639336</v>
      </c>
      <c r="I151" s="333">
        <v>-26.661979455372794</v>
      </c>
      <c r="J151" s="333">
        <v>0</v>
      </c>
      <c r="K151" s="333">
        <v>0</v>
      </c>
      <c r="L151" s="333">
        <v>0</v>
      </c>
      <c r="M151" s="333">
        <v>0</v>
      </c>
      <c r="N151" s="333">
        <v>-9713.260000000002</v>
      </c>
      <c r="O151" s="334"/>
      <c r="P151" s="333"/>
    </row>
    <row r="152" spans="1:16" hidden="1" outlineLevel="1">
      <c r="B152" s="333">
        <v>-358.87857838207606</v>
      </c>
      <c r="C152" s="333">
        <v>0</v>
      </c>
      <c r="D152" s="333">
        <v>0</v>
      </c>
      <c r="E152" s="333">
        <v>-1.0864256592189043</v>
      </c>
      <c r="F152" s="333">
        <v>0</v>
      </c>
      <c r="G152" s="333">
        <v>0</v>
      </c>
      <c r="H152" s="333">
        <v>-0.87164673053712938</v>
      </c>
      <c r="I152" s="333">
        <v>-0.93334922816795474</v>
      </c>
      <c r="J152" s="333">
        <v>0</v>
      </c>
      <c r="K152" s="333">
        <v>0</v>
      </c>
      <c r="L152" s="333">
        <v>0</v>
      </c>
      <c r="M152" s="333">
        <v>0</v>
      </c>
      <c r="N152" s="333">
        <v>-361.77</v>
      </c>
      <c r="O152" s="334"/>
      <c r="P152" s="333">
        <v>0</v>
      </c>
    </row>
    <row r="153" spans="1:16" ht="14" collapsed="1" thickBot="1">
      <c r="A153" s="294" t="s">
        <v>137</v>
      </c>
      <c r="B153" s="229">
        <v>-9997.0458020804381</v>
      </c>
      <c r="C153" s="229">
        <v>0</v>
      </c>
      <c r="D153" s="229">
        <v>0</v>
      </c>
      <c r="E153" s="229">
        <v>-26.446935244846337</v>
      </c>
      <c r="F153" s="229">
        <v>0</v>
      </c>
      <c r="G153" s="229">
        <v>0</v>
      </c>
      <c r="H153" s="229">
        <v>-23.941933991176466</v>
      </c>
      <c r="I153" s="229">
        <v>-27.59532868354075</v>
      </c>
      <c r="J153" s="229">
        <v>0</v>
      </c>
      <c r="K153" s="229">
        <v>0</v>
      </c>
      <c r="L153" s="229">
        <v>0</v>
      </c>
      <c r="M153" s="229">
        <v>0</v>
      </c>
      <c r="N153" s="239">
        <v>-10075.030000000002</v>
      </c>
      <c r="O153" s="334">
        <v>0</v>
      </c>
      <c r="P153" s="239">
        <v>0</v>
      </c>
    </row>
    <row r="154" spans="1:16" ht="14" hidden="1" outlineLevel="1" thickBot="1">
      <c r="B154" s="333">
        <v>24357377.663453195</v>
      </c>
      <c r="C154" s="333">
        <v>0</v>
      </c>
      <c r="D154" s="333">
        <v>0</v>
      </c>
      <c r="E154" s="333">
        <v>70031.122218140867</v>
      </c>
      <c r="F154" s="333">
        <v>0</v>
      </c>
      <c r="G154" s="333">
        <v>0</v>
      </c>
      <c r="H154" s="333">
        <v>71499.077514754899</v>
      </c>
      <c r="I154" s="333">
        <v>70958.856813910606</v>
      </c>
      <c r="J154" s="333">
        <v>0</v>
      </c>
      <c r="K154" s="333">
        <v>0</v>
      </c>
      <c r="L154" s="333">
        <v>0</v>
      </c>
      <c r="M154" s="333">
        <v>0</v>
      </c>
      <c r="N154" s="333">
        <v>24569866.719999999</v>
      </c>
      <c r="O154" s="334"/>
      <c r="P154" s="333">
        <v>0</v>
      </c>
    </row>
    <row r="155" spans="1:16" ht="14" hidden="1" outlineLevel="1" thickBot="1">
      <c r="B155" s="333">
        <v>1745203.115293398</v>
      </c>
      <c r="C155" s="333">
        <v>0</v>
      </c>
      <c r="D155" s="333">
        <v>0</v>
      </c>
      <c r="E155" s="333">
        <v>5283.2171080017069</v>
      </c>
      <c r="F155" s="333">
        <v>0</v>
      </c>
      <c r="G155" s="333">
        <v>0</v>
      </c>
      <c r="H155" s="333">
        <v>4238.7611888864922</v>
      </c>
      <c r="I155" s="333">
        <v>4538.8164097140125</v>
      </c>
      <c r="J155" s="333">
        <v>0</v>
      </c>
      <c r="K155" s="333">
        <v>0</v>
      </c>
      <c r="L155" s="333">
        <v>0</v>
      </c>
      <c r="M155" s="333">
        <v>0</v>
      </c>
      <c r="N155" s="333">
        <v>1759263.91</v>
      </c>
      <c r="O155" s="334"/>
      <c r="P155" s="333">
        <v>0</v>
      </c>
    </row>
    <row r="156" spans="1:16" ht="14" collapsed="1" thickBot="1">
      <c r="A156" s="243" t="s">
        <v>138</v>
      </c>
      <c r="B156" s="244">
        <v>26102580.778746594</v>
      </c>
      <c r="C156" s="244">
        <v>0</v>
      </c>
      <c r="D156" s="244">
        <v>0</v>
      </c>
      <c r="E156" s="244">
        <v>75314.339326142566</v>
      </c>
      <c r="F156" s="244">
        <v>0</v>
      </c>
      <c r="G156" s="244">
        <v>0</v>
      </c>
      <c r="H156" s="244">
        <v>75737.838703641391</v>
      </c>
      <c r="I156" s="244">
        <v>75497.673223624617</v>
      </c>
      <c r="J156" s="244">
        <v>0</v>
      </c>
      <c r="K156" s="244">
        <v>0</v>
      </c>
      <c r="L156" s="244">
        <v>0</v>
      </c>
      <c r="M156" s="244">
        <v>0</v>
      </c>
      <c r="N156" s="244">
        <v>26329130.629999999</v>
      </c>
      <c r="O156" s="334"/>
      <c r="P156" s="244">
        <v>0</v>
      </c>
    </row>
    <row r="157" spans="1:16">
      <c r="A157" s="358"/>
      <c r="B157" s="359"/>
      <c r="C157" s="359"/>
      <c r="D157" s="359"/>
      <c r="E157" s="359"/>
      <c r="F157" s="359"/>
      <c r="G157" s="359"/>
      <c r="H157" s="359"/>
      <c r="I157" s="359"/>
      <c r="J157" s="359"/>
      <c r="K157" s="359"/>
      <c r="L157" s="359"/>
      <c r="M157" s="359"/>
      <c r="N157" s="359"/>
      <c r="O157" s="334"/>
      <c r="P157" s="359"/>
    </row>
    <row r="158" spans="1:16">
      <c r="A158" s="342" t="s">
        <v>140</v>
      </c>
    </row>
    <row r="159" spans="1:16" hidden="1" outlineLevel="1">
      <c r="B159" s="333">
        <v>98765366.538851589</v>
      </c>
      <c r="C159" s="333">
        <v>0</v>
      </c>
      <c r="D159" s="333">
        <v>0</v>
      </c>
      <c r="E159" s="333">
        <v>273933.96403561975</v>
      </c>
      <c r="F159" s="333">
        <v>0</v>
      </c>
      <c r="G159" s="333">
        <v>0</v>
      </c>
      <c r="H159" s="333">
        <v>282262.04462757672</v>
      </c>
      <c r="I159" s="333">
        <v>280463.45248519495</v>
      </c>
      <c r="J159" s="333">
        <v>0</v>
      </c>
      <c r="K159" s="333">
        <v>0</v>
      </c>
      <c r="L159" s="333">
        <v>0</v>
      </c>
      <c r="M159" s="333">
        <v>0</v>
      </c>
      <c r="N159" s="333">
        <v>99602025.99999997</v>
      </c>
      <c r="O159" s="334"/>
      <c r="P159" s="333"/>
    </row>
    <row r="160" spans="1:16" hidden="1" outlineLevel="1">
      <c r="B160" s="333">
        <v>3397378.9153124732</v>
      </c>
      <c r="C160" s="333">
        <v>0</v>
      </c>
      <c r="D160" s="333">
        <v>0</v>
      </c>
      <c r="E160" s="333">
        <v>10284.814558519507</v>
      </c>
      <c r="F160" s="333">
        <v>0</v>
      </c>
      <c r="G160" s="333">
        <v>0</v>
      </c>
      <c r="H160" s="333">
        <v>8251.5770021111875</v>
      </c>
      <c r="I160" s="333">
        <v>8835.6931268967328</v>
      </c>
      <c r="J160" s="333">
        <v>0</v>
      </c>
      <c r="K160" s="333">
        <v>0</v>
      </c>
      <c r="L160" s="333">
        <v>0</v>
      </c>
      <c r="M160" s="333">
        <v>0</v>
      </c>
      <c r="N160" s="333">
        <v>3424751</v>
      </c>
      <c r="O160" s="334"/>
      <c r="P160" s="333">
        <v>0</v>
      </c>
    </row>
    <row r="161" spans="1:16" collapsed="1">
      <c r="A161" s="294" t="s">
        <v>141</v>
      </c>
      <c r="B161" s="229">
        <v>102162745.45416406</v>
      </c>
      <c r="C161" s="229">
        <v>0</v>
      </c>
      <c r="D161" s="229">
        <v>0</v>
      </c>
      <c r="E161" s="229">
        <v>284218.77859413926</v>
      </c>
      <c r="F161" s="229">
        <v>0</v>
      </c>
      <c r="G161" s="229">
        <v>0</v>
      </c>
      <c r="H161" s="229">
        <v>290513.6216296879</v>
      </c>
      <c r="I161" s="229">
        <v>289299.1456120917</v>
      </c>
      <c r="J161" s="229">
        <v>0</v>
      </c>
      <c r="K161" s="229">
        <v>0</v>
      </c>
      <c r="L161" s="229">
        <v>0</v>
      </c>
      <c r="M161" s="229">
        <v>0</v>
      </c>
      <c r="N161" s="239">
        <v>103026776.99999997</v>
      </c>
      <c r="O161" s="334">
        <v>0</v>
      </c>
      <c r="P161" s="239">
        <v>0</v>
      </c>
    </row>
    <row r="162" spans="1:16" hidden="1" outlineLevel="1">
      <c r="B162" s="333">
        <v>630849.86158652324</v>
      </c>
      <c r="C162" s="333">
        <v>0</v>
      </c>
      <c r="D162" s="333">
        <v>0</v>
      </c>
      <c r="E162" s="333">
        <v>1737.4964441662833</v>
      </c>
      <c r="F162" s="333">
        <v>0</v>
      </c>
      <c r="G162" s="333">
        <v>0</v>
      </c>
      <c r="H162" s="333">
        <v>1671.9193232843556</v>
      </c>
      <c r="I162" s="333">
        <v>1815.7226460261636</v>
      </c>
      <c r="J162" s="333">
        <v>0</v>
      </c>
      <c r="K162" s="333">
        <v>0</v>
      </c>
      <c r="L162" s="333">
        <v>0</v>
      </c>
      <c r="M162" s="333">
        <v>0</v>
      </c>
      <c r="N162" s="333">
        <v>636075.00000000012</v>
      </c>
      <c r="O162" s="334"/>
      <c r="P162" s="333"/>
    </row>
    <row r="163" spans="1:16" hidden="1" outlineLevel="1">
      <c r="B163" s="333">
        <v>57362.837700593052</v>
      </c>
      <c r="C163" s="333">
        <v>0</v>
      </c>
      <c r="D163" s="333">
        <v>0</v>
      </c>
      <c r="E163" s="333">
        <v>173.65332599257306</v>
      </c>
      <c r="F163" s="333">
        <v>0</v>
      </c>
      <c r="G163" s="333">
        <v>0</v>
      </c>
      <c r="H163" s="333">
        <v>139.32325011280511</v>
      </c>
      <c r="I163" s="333">
        <v>149.18572330157832</v>
      </c>
      <c r="J163" s="333">
        <v>0</v>
      </c>
      <c r="K163" s="333">
        <v>0</v>
      </c>
      <c r="L163" s="333">
        <v>0</v>
      </c>
      <c r="M163" s="333">
        <v>0</v>
      </c>
      <c r="N163" s="333">
        <v>57825</v>
      </c>
      <c r="O163" s="334"/>
      <c r="P163" s="333">
        <v>0</v>
      </c>
    </row>
    <row r="164" spans="1:16" ht="14" collapsed="1" thickBot="1">
      <c r="A164" s="294" t="s">
        <v>644</v>
      </c>
      <c r="B164" s="229">
        <v>688212.69928711629</v>
      </c>
      <c r="C164" s="229">
        <v>0</v>
      </c>
      <c r="D164" s="229">
        <v>0</v>
      </c>
      <c r="E164" s="229">
        <v>1911.1497701588564</v>
      </c>
      <c r="F164" s="229">
        <v>0</v>
      </c>
      <c r="G164" s="229">
        <v>0</v>
      </c>
      <c r="H164" s="229">
        <v>1811.2425733971609</v>
      </c>
      <c r="I164" s="229">
        <v>1964.9083693277419</v>
      </c>
      <c r="J164" s="229">
        <v>0</v>
      </c>
      <c r="K164" s="229">
        <v>0</v>
      </c>
      <c r="L164" s="229">
        <v>0</v>
      </c>
      <c r="M164" s="229">
        <v>0</v>
      </c>
      <c r="N164" s="239">
        <v>693900.00000000012</v>
      </c>
      <c r="O164" s="334">
        <v>0</v>
      </c>
      <c r="P164" s="239">
        <v>0</v>
      </c>
    </row>
    <row r="165" spans="1:16" ht="14" hidden="1" outlineLevel="1" thickBot="1">
      <c r="B165" s="333">
        <v>99396216.400438115</v>
      </c>
      <c r="C165" s="333">
        <v>0</v>
      </c>
      <c r="D165" s="333">
        <v>0</v>
      </c>
      <c r="E165" s="333">
        <v>275671.46047978604</v>
      </c>
      <c r="F165" s="333">
        <v>0</v>
      </c>
      <c r="G165" s="333">
        <v>0</v>
      </c>
      <c r="H165" s="333">
        <v>283933.96395086107</v>
      </c>
      <c r="I165" s="333">
        <v>282279.17513122113</v>
      </c>
      <c r="J165" s="333">
        <v>0</v>
      </c>
      <c r="K165" s="333">
        <v>0</v>
      </c>
      <c r="L165" s="333">
        <v>0</v>
      </c>
      <c r="M165" s="333">
        <v>0</v>
      </c>
      <c r="N165" s="333">
        <v>100238100.99999997</v>
      </c>
      <c r="O165" s="334"/>
      <c r="P165" s="333">
        <v>0</v>
      </c>
    </row>
    <row r="166" spans="1:16" ht="14" hidden="1" outlineLevel="1" thickBot="1">
      <c r="B166" s="333">
        <v>3454741.753013066</v>
      </c>
      <c r="C166" s="333">
        <v>0</v>
      </c>
      <c r="D166" s="333">
        <v>0</v>
      </c>
      <c r="E166" s="333">
        <v>10458.46788451208</v>
      </c>
      <c r="F166" s="333">
        <v>0</v>
      </c>
      <c r="G166" s="333">
        <v>0</v>
      </c>
      <c r="H166" s="333">
        <v>8390.9002522239934</v>
      </c>
      <c r="I166" s="333">
        <v>8984.8788501983108</v>
      </c>
      <c r="J166" s="333">
        <v>0</v>
      </c>
      <c r="K166" s="333">
        <v>0</v>
      </c>
      <c r="L166" s="333">
        <v>0</v>
      </c>
      <c r="M166" s="333">
        <v>0</v>
      </c>
      <c r="N166" s="333">
        <v>3482576</v>
      </c>
      <c r="O166" s="334"/>
      <c r="P166" s="333">
        <v>0</v>
      </c>
    </row>
    <row r="167" spans="1:16" ht="14" hidden="1" outlineLevel="1" thickBot="1">
      <c r="B167" s="333"/>
      <c r="C167" s="333"/>
      <c r="D167" s="333"/>
      <c r="E167" s="333"/>
      <c r="F167" s="333"/>
      <c r="G167" s="333"/>
      <c r="H167" s="333"/>
      <c r="I167" s="333"/>
      <c r="J167" s="333"/>
      <c r="K167" s="333"/>
      <c r="L167" s="333"/>
      <c r="M167" s="333"/>
      <c r="N167" s="333"/>
      <c r="O167" s="334"/>
      <c r="P167" s="333"/>
    </row>
    <row r="168" spans="1:16" ht="14" collapsed="1" thickBot="1">
      <c r="A168" s="243" t="s">
        <v>645</v>
      </c>
      <c r="B168" s="244">
        <v>102850958.15345117</v>
      </c>
      <c r="C168" s="244">
        <v>0</v>
      </c>
      <c r="D168" s="244">
        <v>0</v>
      </c>
      <c r="E168" s="244">
        <v>286129.92836429813</v>
      </c>
      <c r="F168" s="244">
        <v>0</v>
      </c>
      <c r="G168" s="244">
        <v>0</v>
      </c>
      <c r="H168" s="244">
        <v>292324.86420308508</v>
      </c>
      <c r="I168" s="244">
        <v>291264.05398141942</v>
      </c>
      <c r="J168" s="244">
        <v>0</v>
      </c>
      <c r="K168" s="244">
        <v>0</v>
      </c>
      <c r="L168" s="244">
        <v>0</v>
      </c>
      <c r="M168" s="244">
        <v>0</v>
      </c>
      <c r="N168" s="244">
        <v>103720676.99999997</v>
      </c>
      <c r="O168" s="334"/>
      <c r="P168" s="244">
        <v>0</v>
      </c>
    </row>
    <row r="169" spans="1:16" ht="14" hidden="1" outlineLevel="1" thickBot="1">
      <c r="B169" s="333">
        <v>298169655.24516952</v>
      </c>
      <c r="C169" s="333">
        <v>755810.05783230206</v>
      </c>
      <c r="D169" s="333">
        <v>0</v>
      </c>
      <c r="E169" s="333">
        <v>1311050.4708838658</v>
      </c>
      <c r="F169" s="333">
        <v>0</v>
      </c>
      <c r="G169" s="333">
        <v>1970209.5900000017</v>
      </c>
      <c r="H169" s="333">
        <v>1235225.3804139604</v>
      </c>
      <c r="I169" s="333">
        <v>2014824.3670928653</v>
      </c>
      <c r="J169" s="333">
        <v>0</v>
      </c>
      <c r="K169" s="333">
        <v>0</v>
      </c>
      <c r="L169" s="333">
        <v>-356552.55593403731</v>
      </c>
      <c r="M169" s="333">
        <v>-73912209.959999993</v>
      </c>
      <c r="N169" s="333">
        <v>231188012.59545833</v>
      </c>
      <c r="O169" s="334"/>
      <c r="P169" s="333">
        <v>36740370.867265858</v>
      </c>
    </row>
    <row r="170" spans="1:16" ht="14" hidden="1" outlineLevel="1" thickBot="1">
      <c r="B170" s="333">
        <v>14428739.317199409</v>
      </c>
      <c r="C170" s="333">
        <v>60352.191948700223</v>
      </c>
      <c r="D170" s="333">
        <v>0</v>
      </c>
      <c r="E170" s="333">
        <v>62891.406267264902</v>
      </c>
      <c r="F170" s="333">
        <v>0</v>
      </c>
      <c r="G170" s="333">
        <v>69219.089999999967</v>
      </c>
      <c r="H170" s="333">
        <v>57037.506486947721</v>
      </c>
      <c r="I170" s="333">
        <v>140307.86835123858</v>
      </c>
      <c r="J170" s="333">
        <v>0</v>
      </c>
      <c r="K170" s="333">
        <v>0</v>
      </c>
      <c r="L170" s="333">
        <v>-40580.290253545041</v>
      </c>
      <c r="M170" s="333">
        <v>-7323822.7199999997</v>
      </c>
      <c r="N170" s="333">
        <v>7454144.3700000262</v>
      </c>
      <c r="O170" s="334"/>
      <c r="P170" s="333">
        <v>1297094.4103676374</v>
      </c>
    </row>
    <row r="171" spans="1:16" ht="16" collapsed="1" thickBot="1">
      <c r="A171" s="304" t="s">
        <v>646</v>
      </c>
      <c r="B171" s="305">
        <v>312598394.56236893</v>
      </c>
      <c r="C171" s="305">
        <v>816162.24978100229</v>
      </c>
      <c r="D171" s="305">
        <v>0</v>
      </c>
      <c r="E171" s="305">
        <v>1373941.8771511307</v>
      </c>
      <c r="F171" s="305">
        <v>0</v>
      </c>
      <c r="G171" s="305">
        <v>2039428.6800000016</v>
      </c>
      <c r="H171" s="305">
        <v>1292262.8869009081</v>
      </c>
      <c r="I171" s="305">
        <v>2155132.2354441038</v>
      </c>
      <c r="J171" s="305">
        <v>0</v>
      </c>
      <c r="K171" s="305">
        <v>0</v>
      </c>
      <c r="L171" s="305">
        <v>-397132.84618758236</v>
      </c>
      <c r="M171" s="305">
        <v>-81236032.679999992</v>
      </c>
      <c r="N171" s="306">
        <v>238642156.96545836</v>
      </c>
      <c r="O171" s="334">
        <v>2.5458365678787231E-2</v>
      </c>
      <c r="P171" s="306">
        <v>38037465.277633496</v>
      </c>
    </row>
  </sheetData>
  <dataConsolidate topLabels="1" link="1">
    <dataRefs count="2">
      <dataRef ref="A10:Q76" sheet="ENE-NOV" r:id="rId1"/>
      <dataRef ref="A10:Q76" sheet="PI-DC-FO-06" r:id="rId2"/>
    </dataRefs>
  </dataConsolidate>
  <mergeCells count="1">
    <mergeCell ref="Q101:R101"/>
  </mergeCells>
  <hyperlinks>
    <hyperlink ref="S1" location="INDICE!A10" tooltip="REGRESAR AL MENU PRINCIPAL" display="INDICE" xr:uid="{8738792A-66D5-4DE2-8D97-41A21731F0A1}"/>
  </hyperlinks>
  <pageMargins left="0.7" right="0.7" top="0.75" bottom="0.75" header="0.3" footer="0.3"/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1FD49-D49F-4D75-BCE1-586E01960995}">
  <sheetPr>
    <pageSetUpPr fitToPage="1"/>
  </sheetPr>
  <dimension ref="A1:S50"/>
  <sheetViews>
    <sheetView zoomScaleNormal="90" zoomScaleSheetLayoutView="100" workbookViewId="0">
      <pane xSplit="2" ySplit="11" topLeftCell="G12" activePane="bottomRight" state="frozen"/>
      <selection pane="topRight" activeCell="S1" sqref="S1"/>
      <selection pane="bottomLeft" activeCell="S1" sqref="S1"/>
      <selection pane="bottomRight" activeCell="O23" sqref="O23"/>
    </sheetView>
  </sheetViews>
  <sheetFormatPr baseColWidth="10" defaultColWidth="10.1640625" defaultRowHeight="13"/>
  <cols>
    <col min="1" max="1" width="18.1640625" style="173" customWidth="1"/>
    <col min="2" max="2" width="40.5" style="173" customWidth="1"/>
    <col min="3" max="16" width="16.5" style="173" customWidth="1"/>
    <col min="17" max="17" width="14.1640625" style="173" hidden="1" customWidth="1"/>
    <col min="18" max="19" width="14.5" style="324" bestFit="1" customWidth="1"/>
    <col min="20" max="31" width="10.1640625" style="173" customWidth="1"/>
    <col min="32" max="16384" width="10.1640625" style="173"/>
  </cols>
  <sheetData>
    <row r="1" spans="1:19" s="72" customFormat="1" ht="15" customHeight="1" thickBot="1">
      <c r="A1" s="360" t="s">
        <v>191</v>
      </c>
      <c r="B1" s="361"/>
      <c r="C1" s="361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174" t="s">
        <v>948</v>
      </c>
      <c r="P1" s="175" t="s">
        <v>59</v>
      </c>
      <c r="R1" s="69" t="s">
        <v>72</v>
      </c>
      <c r="S1" s="363"/>
    </row>
    <row r="2" spans="1:19" s="73" customFormat="1" ht="14" customHeight="1" thickBot="1">
      <c r="A2" s="364" t="s">
        <v>1</v>
      </c>
      <c r="B2" s="365"/>
      <c r="C2" s="365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180" t="s">
        <v>949</v>
      </c>
      <c r="P2" s="181">
        <v>44592</v>
      </c>
      <c r="R2" s="366"/>
      <c r="S2" s="366"/>
    </row>
    <row r="3" spans="1:19" s="64" customFormat="1" ht="14" customHeight="1" thickBot="1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180" t="s">
        <v>950</v>
      </c>
      <c r="P3" s="183">
        <v>1</v>
      </c>
      <c r="R3" s="367"/>
      <c r="S3" s="367"/>
    </row>
    <row r="4" spans="1:19" s="64" customFormat="1" ht="20.25" customHeight="1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R4" s="367"/>
      <c r="S4" s="367"/>
    </row>
    <row r="5" spans="1:19" s="8" customFormat="1" ht="20.25" customHeight="1">
      <c r="A5" s="368" t="s">
        <v>966</v>
      </c>
      <c r="B5" s="369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370"/>
      <c r="O5" s="74"/>
      <c r="P5" s="74"/>
      <c r="R5" s="371"/>
      <c r="S5" s="371"/>
    </row>
    <row r="6" spans="1:19" s="64" customFormat="1" ht="2.25" customHeight="1">
      <c r="A6" s="62"/>
      <c r="B6" s="75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R6" s="367"/>
      <c r="S6" s="367"/>
    </row>
    <row r="7" spans="1:19" s="64" customFormat="1" ht="1" customHeight="1">
      <c r="A7" s="65"/>
      <c r="B7" s="7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R7" s="367"/>
      <c r="S7" s="367"/>
    </row>
    <row r="8" spans="1:19" s="64" customFormat="1" ht="2.25" customHeight="1">
      <c r="A8" s="67"/>
      <c r="B8" s="77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R8" s="367"/>
      <c r="S8" s="367"/>
    </row>
    <row r="9" spans="1:19" s="64" customFormat="1" ht="25" customHeight="1" thickBot="1">
      <c r="A9" s="70"/>
      <c r="B9" s="71"/>
      <c r="C9" s="71"/>
      <c r="D9" s="71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65"/>
      <c r="R9" s="367"/>
      <c r="S9" s="367"/>
    </row>
    <row r="10" spans="1:19" s="381" customFormat="1">
      <c r="A10" s="3044" t="s">
        <v>967</v>
      </c>
      <c r="B10" s="3044"/>
      <c r="C10" s="373">
        <v>166157264.84</v>
      </c>
      <c r="D10" s="373">
        <v>143509206.97</v>
      </c>
      <c r="E10" s="373">
        <v>115206084.58</v>
      </c>
      <c r="F10" s="373">
        <v>157477990.13999999</v>
      </c>
      <c r="G10" s="373">
        <v>180266630.88000003</v>
      </c>
      <c r="H10" s="373">
        <v>105179247.98999999</v>
      </c>
      <c r="I10" s="373">
        <v>138831982.31</v>
      </c>
      <c r="J10" s="373">
        <v>132025465.29000001</v>
      </c>
      <c r="K10" s="373">
        <v>154237338.44999999</v>
      </c>
      <c r="L10" s="374">
        <v>164317865.88</v>
      </c>
      <c r="M10" s="375">
        <v>167857414.91999999</v>
      </c>
      <c r="N10" s="376">
        <v>125809815.58000001</v>
      </c>
      <c r="O10" s="377">
        <v>1750876307.8299999</v>
      </c>
      <c r="P10" s="378"/>
      <c r="Q10" s="379" t="s">
        <v>968</v>
      </c>
      <c r="R10" s="380"/>
      <c r="S10" s="380"/>
    </row>
    <row r="11" spans="1:19" s="342" customFormat="1" ht="20.25" customHeight="1">
      <c r="A11" s="3045" t="s">
        <v>79</v>
      </c>
      <c r="B11" s="3046"/>
      <c r="C11" s="382">
        <v>45658</v>
      </c>
      <c r="D11" s="382">
        <v>45689</v>
      </c>
      <c r="E11" s="382">
        <v>45717</v>
      </c>
      <c r="F11" s="382">
        <v>45748</v>
      </c>
      <c r="G11" s="382">
        <v>45778</v>
      </c>
      <c r="H11" s="382">
        <v>45809</v>
      </c>
      <c r="I11" s="382">
        <v>45839</v>
      </c>
      <c r="J11" s="382">
        <v>45870</v>
      </c>
      <c r="K11" s="382">
        <v>45901</v>
      </c>
      <c r="L11" s="382">
        <v>45931</v>
      </c>
      <c r="M11" s="382">
        <v>45962</v>
      </c>
      <c r="N11" s="382">
        <v>45992</v>
      </c>
      <c r="O11" s="383" t="s">
        <v>613</v>
      </c>
      <c r="P11" s="384" t="s">
        <v>969</v>
      </c>
      <c r="Q11" s="385"/>
      <c r="R11" s="386"/>
      <c r="S11" s="386"/>
    </row>
    <row r="12" spans="1:19" ht="25" customHeight="1">
      <c r="A12" s="387"/>
      <c r="B12" s="388"/>
      <c r="C12" s="389"/>
      <c r="D12" s="389"/>
      <c r="E12" s="389"/>
      <c r="F12" s="389"/>
      <c r="G12" s="389"/>
      <c r="H12" s="389"/>
      <c r="I12" s="389"/>
      <c r="J12" s="389"/>
      <c r="K12" s="389"/>
      <c r="L12" s="389"/>
      <c r="M12" s="389"/>
      <c r="N12" s="389"/>
      <c r="O12" s="390"/>
      <c r="P12" s="384"/>
      <c r="Q12" s="391"/>
    </row>
    <row r="13" spans="1:19" s="342" customFormat="1">
      <c r="A13" s="392" t="s">
        <v>970</v>
      </c>
      <c r="B13" s="393"/>
      <c r="C13" s="394">
        <v>67147985.750000015</v>
      </c>
      <c r="D13" s="395">
        <v>67348939.520000011</v>
      </c>
      <c r="E13" s="395">
        <v>73167149.620000005</v>
      </c>
      <c r="F13" s="395">
        <v>72118571.439999998</v>
      </c>
      <c r="G13" s="395">
        <v>77134794.099999994</v>
      </c>
      <c r="H13" s="395">
        <v>68168898.420000002</v>
      </c>
      <c r="I13" s="395">
        <v>76450379.310000002</v>
      </c>
      <c r="J13" s="395">
        <v>78271613.940000027</v>
      </c>
      <c r="K13" s="395"/>
      <c r="L13" s="395">
        <v>84734331.840000033</v>
      </c>
      <c r="M13" s="395">
        <v>75426902.329999998</v>
      </c>
      <c r="N13" s="396">
        <v>74839937.360000014</v>
      </c>
      <c r="O13" s="394">
        <v>895928773.23000026</v>
      </c>
      <c r="P13" s="384">
        <v>67147985.750000015</v>
      </c>
      <c r="Q13" s="397"/>
      <c r="R13" s="386"/>
      <c r="S13" s="386"/>
    </row>
    <row r="14" spans="1:19" ht="25" customHeight="1">
      <c r="A14" s="387"/>
      <c r="B14" s="388"/>
      <c r="C14" s="398"/>
      <c r="D14" s="399"/>
      <c r="E14" s="399"/>
      <c r="F14" s="400"/>
      <c r="G14" s="400"/>
      <c r="H14" s="400"/>
      <c r="I14" s="400"/>
      <c r="J14" s="400"/>
      <c r="K14" s="400"/>
      <c r="L14" s="400"/>
      <c r="M14" s="400"/>
      <c r="N14" s="400"/>
      <c r="O14" s="401"/>
      <c r="P14" s="384"/>
      <c r="Q14" s="391"/>
    </row>
    <row r="15" spans="1:19" ht="15" customHeight="1">
      <c r="A15" s="402" t="s">
        <v>971</v>
      </c>
      <c r="B15" s="403"/>
      <c r="C15" s="404">
        <v>91720273.709999993</v>
      </c>
      <c r="D15" s="404">
        <v>74658561.189999998</v>
      </c>
      <c r="E15" s="404">
        <v>60356153.379999995</v>
      </c>
      <c r="F15" s="404">
        <v>91111212.079999983</v>
      </c>
      <c r="G15" s="404">
        <v>74248798.290000007</v>
      </c>
      <c r="H15" s="404">
        <v>81589171.040000007</v>
      </c>
      <c r="I15" s="404">
        <v>69052276.379999995</v>
      </c>
      <c r="J15" s="405">
        <v>53844698.869999997</v>
      </c>
      <c r="K15" s="405">
        <v>82846280.980000004</v>
      </c>
      <c r="L15" s="404">
        <v>83677363.920000002</v>
      </c>
      <c r="M15" s="404">
        <v>84333748.599999994</v>
      </c>
      <c r="N15" s="404">
        <v>139684579.19</v>
      </c>
      <c r="O15" s="406">
        <v>987123117.62999988</v>
      </c>
      <c r="P15" s="384"/>
      <c r="Q15" s="407" t="s">
        <v>972</v>
      </c>
    </row>
    <row r="16" spans="1:19" ht="15" customHeight="1">
      <c r="A16" s="402" t="s">
        <v>973</v>
      </c>
      <c r="B16" s="403"/>
      <c r="C16" s="406">
        <v>67348939.520000011</v>
      </c>
      <c r="D16" s="406">
        <v>73167149.620000005</v>
      </c>
      <c r="E16" s="406">
        <v>72118571.439999998</v>
      </c>
      <c r="F16" s="406">
        <v>77134794.099999994</v>
      </c>
      <c r="G16" s="406">
        <v>68168898.420000002</v>
      </c>
      <c r="H16" s="406">
        <v>76450379.310000002</v>
      </c>
      <c r="I16" s="408">
        <v>78271613.940000027</v>
      </c>
      <c r="J16" s="405">
        <v>81119269.600000024</v>
      </c>
      <c r="K16" s="405">
        <v>84734331.840000033</v>
      </c>
      <c r="L16" s="406">
        <v>75426902.329999998</v>
      </c>
      <c r="M16" s="406">
        <v>74839937.360000014</v>
      </c>
      <c r="N16" s="406">
        <v>87465961.570000008</v>
      </c>
      <c r="O16" s="406">
        <v>916246749.05000019</v>
      </c>
      <c r="P16" s="384"/>
      <c r="Q16" s="407" t="s">
        <v>974</v>
      </c>
    </row>
    <row r="17" spans="1:19" s="342" customFormat="1" ht="15" customHeight="1">
      <c r="A17" s="409" t="s">
        <v>975</v>
      </c>
      <c r="B17" s="410"/>
      <c r="C17" s="394">
        <v>91519319.939999998</v>
      </c>
      <c r="D17" s="395">
        <v>68840351.090000004</v>
      </c>
      <c r="E17" s="411">
        <v>61404731.560000002</v>
      </c>
      <c r="F17" s="396">
        <v>86094989.419999987</v>
      </c>
      <c r="G17" s="396">
        <v>83214693.969999984</v>
      </c>
      <c r="H17" s="396">
        <v>73307690.150000006</v>
      </c>
      <c r="I17" s="396">
        <v>67231041.74999997</v>
      </c>
      <c r="J17" s="396">
        <v>50997043.210000008</v>
      </c>
      <c r="K17" s="396">
        <v>79231218.74000001</v>
      </c>
      <c r="L17" s="396">
        <v>92984793.430000052</v>
      </c>
      <c r="M17" s="396">
        <v>84920713.569999993</v>
      </c>
      <c r="N17" s="396">
        <v>127058554.98</v>
      </c>
      <c r="O17" s="394">
        <v>966805141.81000018</v>
      </c>
      <c r="P17" s="384"/>
      <c r="Q17" s="385"/>
      <c r="R17" s="386"/>
      <c r="S17" s="386"/>
    </row>
    <row r="18" spans="1:19" ht="15" customHeight="1">
      <c r="A18" s="412" t="s">
        <v>976</v>
      </c>
      <c r="B18" s="413"/>
      <c r="C18" s="258">
        <v>0.84282436487486179</v>
      </c>
      <c r="D18" s="414">
        <v>0.78957222060186982</v>
      </c>
      <c r="E18" s="415">
        <v>0.73988773168360622</v>
      </c>
      <c r="F18" s="416">
        <v>0.82210332041835954</v>
      </c>
      <c r="G18" s="416">
        <v>0.79813100100957624</v>
      </c>
      <c r="H18" s="416">
        <v>0.79600467660956853</v>
      </c>
      <c r="I18" s="416">
        <v>0.77230303679902779</v>
      </c>
      <c r="J18" s="416">
        <v>0.73335699293583023</v>
      </c>
      <c r="K18" s="416">
        <v>0.79369115975496984</v>
      </c>
      <c r="L18" s="416">
        <v>0.81428983273775635</v>
      </c>
      <c r="M18" s="416">
        <v>0.78263482227905545</v>
      </c>
      <c r="N18" s="416">
        <v>0.85748271200119885</v>
      </c>
      <c r="O18" s="258"/>
      <c r="P18" s="384"/>
      <c r="Q18" s="391"/>
    </row>
    <row r="19" spans="1:19" ht="25" customHeight="1">
      <c r="A19" s="387"/>
      <c r="B19" s="388"/>
      <c r="C19" s="398"/>
      <c r="D19" s="398"/>
      <c r="E19" s="417"/>
      <c r="F19" s="399"/>
      <c r="G19" s="399"/>
      <c r="H19" s="399"/>
      <c r="I19" s="399"/>
      <c r="J19" s="399"/>
      <c r="K19" s="399"/>
      <c r="L19" s="399"/>
      <c r="M19" s="399"/>
      <c r="N19" s="399"/>
      <c r="O19" s="401"/>
      <c r="P19" s="384"/>
      <c r="Q19" s="418"/>
    </row>
    <row r="20" spans="1:19" ht="15" customHeight="1">
      <c r="A20" s="402" t="s">
        <v>977</v>
      </c>
      <c r="B20" s="403"/>
      <c r="C20" s="406">
        <v>5552199.2539999988</v>
      </c>
      <c r="D20" s="405">
        <v>5024836.0679999981</v>
      </c>
      <c r="E20" s="419">
        <v>5627694.634800001</v>
      </c>
      <c r="F20" s="405">
        <v>4983277.2695999993</v>
      </c>
      <c r="G20" s="420">
        <v>4888189.6168000009</v>
      </c>
      <c r="H20" s="405">
        <v>5351801.0700000012</v>
      </c>
      <c r="I20" s="405">
        <v>5628392.8623999981</v>
      </c>
      <c r="J20" s="405">
        <v>5192178.1155999992</v>
      </c>
      <c r="K20" s="405">
        <v>4797316.8767999997</v>
      </c>
      <c r="L20" s="405">
        <v>5895803.9140000008</v>
      </c>
      <c r="M20" s="405">
        <v>5605524.0779999997</v>
      </c>
      <c r="N20" s="405">
        <v>4822564.0651999991</v>
      </c>
      <c r="O20" s="406">
        <v>63369777.825199999</v>
      </c>
      <c r="P20" s="384"/>
      <c r="Q20" s="407" t="s">
        <v>978</v>
      </c>
    </row>
    <row r="21" spans="1:19" s="342" customFormat="1" ht="15" customHeight="1">
      <c r="A21" s="409" t="s">
        <v>979</v>
      </c>
      <c r="B21" s="410"/>
      <c r="C21" s="394">
        <v>97071519.193999991</v>
      </c>
      <c r="D21" s="395">
        <v>73865187.158000007</v>
      </c>
      <c r="E21" s="411">
        <v>67032426.194800004</v>
      </c>
      <c r="F21" s="395">
        <v>91078266.689599991</v>
      </c>
      <c r="G21" s="395">
        <v>88102883.586799979</v>
      </c>
      <c r="H21" s="395">
        <v>78659491.220000014</v>
      </c>
      <c r="I21" s="395">
        <v>72859434.612399966</v>
      </c>
      <c r="J21" s="395">
        <v>56189221.325600006</v>
      </c>
      <c r="K21" s="395">
        <v>84028535.61680001</v>
      </c>
      <c r="L21" s="395">
        <v>98880597.344000056</v>
      </c>
      <c r="M21" s="395">
        <v>90526237.647999987</v>
      </c>
      <c r="N21" s="395">
        <v>131881119.04520001</v>
      </c>
      <c r="O21" s="394">
        <v>1030174919.6352001</v>
      </c>
      <c r="P21" s="384"/>
      <c r="Q21" s="385"/>
      <c r="R21" s="386"/>
      <c r="S21" s="386"/>
    </row>
    <row r="22" spans="1:19" ht="25" customHeight="1">
      <c r="A22" s="421"/>
      <c r="B22" s="422"/>
      <c r="C22" s="423"/>
      <c r="D22" s="423"/>
      <c r="E22" s="424"/>
      <c r="F22" s="425"/>
      <c r="G22" s="425"/>
      <c r="H22" s="425"/>
      <c r="I22" s="425"/>
      <c r="J22" s="425"/>
      <c r="K22" s="425"/>
      <c r="L22" s="425"/>
      <c r="M22" s="425"/>
      <c r="N22" s="425"/>
      <c r="O22" s="426"/>
      <c r="P22" s="384"/>
      <c r="Q22" s="391"/>
    </row>
    <row r="23" spans="1:19" s="350" customFormat="1" ht="15" customHeight="1">
      <c r="A23" s="427" t="s">
        <v>980</v>
      </c>
      <c r="B23" s="428"/>
      <c r="C23" s="429">
        <v>17067146.890000001</v>
      </c>
      <c r="D23" s="430">
        <v>18346544.920000002</v>
      </c>
      <c r="E23" s="430">
        <v>21587226.450000003</v>
      </c>
      <c r="F23" s="430">
        <v>18630277.199999999</v>
      </c>
      <c r="G23" s="430">
        <v>21047255.340000004</v>
      </c>
      <c r="H23" s="430">
        <v>18786856.91</v>
      </c>
      <c r="I23" s="430">
        <v>19821628.700000003</v>
      </c>
      <c r="J23" s="430">
        <v>18542135.800000001</v>
      </c>
      <c r="K23" s="430">
        <v>20595039.579999998</v>
      </c>
      <c r="L23" s="431">
        <v>21206480.599999998</v>
      </c>
      <c r="M23" s="432">
        <v>23585464.729999997</v>
      </c>
      <c r="N23" s="432">
        <v>21117674.350000001</v>
      </c>
      <c r="O23" s="430">
        <v>240333731.47</v>
      </c>
      <c r="P23" s="384"/>
      <c r="Q23" s="433" t="s">
        <v>981</v>
      </c>
      <c r="R23" s="225"/>
      <c r="S23" s="225"/>
    </row>
    <row r="24" spans="1:19" ht="15" customHeight="1">
      <c r="A24" s="434" t="s">
        <v>982</v>
      </c>
      <c r="B24" s="435"/>
      <c r="C24" s="406">
        <v>11514947.636000002</v>
      </c>
      <c r="D24" s="405">
        <v>13321708.852000004</v>
      </c>
      <c r="E24" s="420">
        <v>15959531.815200001</v>
      </c>
      <c r="F24" s="436">
        <v>13646999.930399999</v>
      </c>
      <c r="G24" s="436">
        <v>16159065.723200003</v>
      </c>
      <c r="H24" s="436">
        <v>13435055.84</v>
      </c>
      <c r="I24" s="436">
        <v>14193235.837600004</v>
      </c>
      <c r="J24" s="436">
        <v>13349957.684400002</v>
      </c>
      <c r="K24" s="436">
        <v>15797722.703199998</v>
      </c>
      <c r="L24" s="436">
        <v>15310676.685999997</v>
      </c>
      <c r="M24" s="436">
        <v>17979940.651999995</v>
      </c>
      <c r="N24" s="436">
        <v>16295110.284800002</v>
      </c>
      <c r="O24" s="406">
        <v>176963953.64480001</v>
      </c>
      <c r="P24" s="384"/>
      <c r="Q24" s="391"/>
    </row>
    <row r="25" spans="1:19" s="342" customFormat="1" ht="15" customHeight="1">
      <c r="A25" s="437" t="s">
        <v>983</v>
      </c>
      <c r="B25" s="438"/>
      <c r="C25" s="394">
        <v>108586466.83</v>
      </c>
      <c r="D25" s="395">
        <v>87186896.010000005</v>
      </c>
      <c r="E25" s="411">
        <v>82991958.010000005</v>
      </c>
      <c r="F25" s="396">
        <v>104725266.61999999</v>
      </c>
      <c r="G25" s="396">
        <v>104261949.30999999</v>
      </c>
      <c r="H25" s="396">
        <v>92094547.060000017</v>
      </c>
      <c r="I25" s="396">
        <v>87052670.449999973</v>
      </c>
      <c r="J25" s="396">
        <v>69539179.010000005</v>
      </c>
      <c r="K25" s="396">
        <v>99826258.320000008</v>
      </c>
      <c r="L25" s="396">
        <v>114191274.03000006</v>
      </c>
      <c r="M25" s="396">
        <v>108506178.29999998</v>
      </c>
      <c r="N25" s="396">
        <v>148176229.33000001</v>
      </c>
      <c r="O25" s="394">
        <v>1207138873.28</v>
      </c>
      <c r="P25" s="384"/>
      <c r="Q25" s="385"/>
      <c r="R25" s="386"/>
      <c r="S25" s="386"/>
    </row>
    <row r="26" spans="1:19" ht="25" customHeight="1">
      <c r="A26" s="421"/>
      <c r="B26" s="422"/>
      <c r="C26" s="423"/>
      <c r="D26" s="423"/>
      <c r="E26" s="424"/>
      <c r="F26" s="425"/>
      <c r="G26" s="425"/>
      <c r="H26" s="425"/>
      <c r="I26" s="425"/>
      <c r="J26" s="425"/>
      <c r="K26" s="425"/>
      <c r="L26" s="425"/>
      <c r="M26" s="425"/>
      <c r="N26" s="425"/>
      <c r="O26" s="426"/>
      <c r="P26" s="384"/>
      <c r="Q26" s="391"/>
    </row>
    <row r="27" spans="1:19" ht="15" customHeight="1">
      <c r="A27" s="402" t="s">
        <v>984</v>
      </c>
      <c r="B27" s="403"/>
      <c r="C27" s="404">
        <v>0</v>
      </c>
      <c r="D27" s="405">
        <v>0</v>
      </c>
      <c r="E27" s="420">
        <v>0</v>
      </c>
      <c r="F27" s="436">
        <v>0</v>
      </c>
      <c r="G27" s="436">
        <v>0</v>
      </c>
      <c r="H27" s="436">
        <v>0</v>
      </c>
      <c r="I27" s="436">
        <v>0</v>
      </c>
      <c r="J27" s="436">
        <v>0</v>
      </c>
      <c r="K27" s="436">
        <v>0</v>
      </c>
      <c r="L27" s="436">
        <v>0</v>
      </c>
      <c r="M27" s="436">
        <v>0</v>
      </c>
      <c r="N27" s="436">
        <v>0</v>
      </c>
      <c r="O27" s="430">
        <v>0</v>
      </c>
      <c r="P27" s="384">
        <v>0</v>
      </c>
      <c r="Q27" s="418"/>
    </row>
    <row r="28" spans="1:19" ht="15" customHeight="1">
      <c r="A28" s="402" t="s">
        <v>985</v>
      </c>
      <c r="B28" s="403"/>
      <c r="C28" s="404">
        <v>0</v>
      </c>
      <c r="D28" s="405">
        <v>0</v>
      </c>
      <c r="E28" s="420">
        <v>0</v>
      </c>
      <c r="F28" s="405">
        <v>0</v>
      </c>
      <c r="G28" s="420">
        <v>0</v>
      </c>
      <c r="H28" s="405">
        <v>0</v>
      </c>
      <c r="I28" s="405">
        <v>0</v>
      </c>
      <c r="J28" s="405">
        <v>0</v>
      </c>
      <c r="K28" s="405">
        <v>0</v>
      </c>
      <c r="L28" s="405">
        <v>0</v>
      </c>
      <c r="M28" s="405">
        <v>0</v>
      </c>
      <c r="N28" s="405">
        <v>0</v>
      </c>
      <c r="O28" s="430">
        <v>0</v>
      </c>
      <c r="P28" s="384"/>
      <c r="Q28" s="407" t="s">
        <v>986</v>
      </c>
    </row>
    <row r="29" spans="1:19" s="342" customFormat="1" ht="15" customHeight="1">
      <c r="A29" s="409" t="s">
        <v>987</v>
      </c>
      <c r="B29" s="410"/>
      <c r="C29" s="395">
        <v>108586466.83</v>
      </c>
      <c r="D29" s="395">
        <v>87186896.010000005</v>
      </c>
      <c r="E29" s="411">
        <v>82991958.010000005</v>
      </c>
      <c r="F29" s="395">
        <v>104725266.61999999</v>
      </c>
      <c r="G29" s="395">
        <v>104261949.30999999</v>
      </c>
      <c r="H29" s="395">
        <v>92094547.060000017</v>
      </c>
      <c r="I29" s="395">
        <v>87052670.449999973</v>
      </c>
      <c r="J29" s="395">
        <v>69539179.010000005</v>
      </c>
      <c r="K29" s="395">
        <v>99826258.320000008</v>
      </c>
      <c r="L29" s="395">
        <v>114191274.03000006</v>
      </c>
      <c r="M29" s="395">
        <v>108506178.29999998</v>
      </c>
      <c r="N29" s="395">
        <v>148176229.33000001</v>
      </c>
      <c r="O29" s="394">
        <v>1207138873.28</v>
      </c>
      <c r="P29" s="384"/>
      <c r="Q29" s="385"/>
      <c r="R29" s="386"/>
      <c r="S29" s="386"/>
    </row>
    <row r="30" spans="1:19" ht="25" customHeight="1">
      <c r="A30" s="421"/>
      <c r="B30" s="422"/>
      <c r="C30" s="423"/>
      <c r="D30" s="423"/>
      <c r="E30" s="424"/>
      <c r="F30" s="425"/>
      <c r="G30" s="425"/>
      <c r="H30" s="425"/>
      <c r="I30" s="425"/>
      <c r="J30" s="425"/>
      <c r="K30" s="425"/>
      <c r="L30" s="425"/>
      <c r="M30" s="425"/>
      <c r="N30" s="425"/>
      <c r="O30" s="426"/>
      <c r="P30" s="384"/>
      <c r="Q30" s="391"/>
    </row>
    <row r="31" spans="1:19" ht="15" customHeight="1">
      <c r="A31" s="434" t="s">
        <v>988</v>
      </c>
      <c r="B31" s="435"/>
      <c r="C31" s="404">
        <v>20599699.16</v>
      </c>
      <c r="D31" s="405">
        <v>28537667.480000004</v>
      </c>
      <c r="E31" s="420">
        <v>29714432.890000001</v>
      </c>
      <c r="F31" s="436">
        <v>35547218.990000002</v>
      </c>
      <c r="G31" s="436">
        <v>28199605.800000004</v>
      </c>
      <c r="H31" s="436">
        <v>18707764.120000001</v>
      </c>
      <c r="I31" s="436">
        <v>40520522.890000001</v>
      </c>
      <c r="J31" s="436">
        <v>39004608.909999989</v>
      </c>
      <c r="K31" s="436">
        <v>26581492.690000001</v>
      </c>
      <c r="L31" s="436">
        <v>20754539.93</v>
      </c>
      <c r="M31" s="436">
        <v>43401322.860000007</v>
      </c>
      <c r="N31" s="436">
        <v>12378130.57</v>
      </c>
      <c r="O31" s="430">
        <v>343947006.29000002</v>
      </c>
      <c r="P31" s="384">
        <v>20599699.16</v>
      </c>
      <c r="Q31" s="391"/>
    </row>
    <row r="32" spans="1:19" ht="15" customHeight="1" thickBot="1">
      <c r="A32" s="439" t="s">
        <v>989</v>
      </c>
      <c r="B32" s="440"/>
      <c r="C32" s="441">
        <v>28537667.480000004</v>
      </c>
      <c r="D32" s="442">
        <v>29714432.890000001</v>
      </c>
      <c r="E32" s="443">
        <v>35547218.990000002</v>
      </c>
      <c r="F32" s="442">
        <v>28199605.800000004</v>
      </c>
      <c r="G32" s="443">
        <v>18707764.120000001</v>
      </c>
      <c r="H32" s="442">
        <v>40520522.890000001</v>
      </c>
      <c r="I32" s="442">
        <v>39004608.909999989</v>
      </c>
      <c r="J32" s="405">
        <v>26581492.690000001</v>
      </c>
      <c r="K32" s="405">
        <v>20754539.93</v>
      </c>
      <c r="L32" s="442">
        <v>43401322.860000007</v>
      </c>
      <c r="M32" s="442">
        <v>12378130.57</v>
      </c>
      <c r="N32" s="442">
        <v>42846623.809999995</v>
      </c>
      <c r="O32" s="430">
        <v>366193930.94</v>
      </c>
      <c r="P32" s="384"/>
      <c r="Q32" s="407" t="s">
        <v>990</v>
      </c>
    </row>
    <row r="33" spans="1:19" s="155" customFormat="1" ht="20.25" customHeight="1" thickBot="1">
      <c r="A33" s="444" t="s">
        <v>991</v>
      </c>
      <c r="B33" s="445"/>
      <c r="C33" s="446">
        <v>100648498.50999999</v>
      </c>
      <c r="D33" s="446">
        <v>86010130.600000009</v>
      </c>
      <c r="E33" s="446">
        <v>77159171.909999996</v>
      </c>
      <c r="F33" s="446">
        <v>112072879.80999997</v>
      </c>
      <c r="G33" s="446">
        <v>113753790.98999998</v>
      </c>
      <c r="H33" s="446">
        <v>70281788.290000021</v>
      </c>
      <c r="I33" s="446">
        <v>88568584.429999977</v>
      </c>
      <c r="J33" s="446">
        <v>81962295.229999989</v>
      </c>
      <c r="K33" s="446">
        <v>105653211.08000001</v>
      </c>
      <c r="L33" s="446">
        <v>91544491.100000054</v>
      </c>
      <c r="M33" s="446">
        <v>139529370.59</v>
      </c>
      <c r="N33" s="446">
        <v>117707736.09</v>
      </c>
      <c r="O33" s="447">
        <v>1184891948.6299999</v>
      </c>
      <c r="P33" s="384"/>
      <c r="R33" s="448"/>
      <c r="S33" s="448"/>
    </row>
    <row r="34" spans="1:19" s="195" customFormat="1">
      <c r="A34" s="449" t="s">
        <v>992</v>
      </c>
      <c r="B34" s="450"/>
      <c r="C34" s="451">
        <v>0.60574238873586883</v>
      </c>
      <c r="D34" s="451">
        <v>0.59933527901091443</v>
      </c>
      <c r="E34" s="452">
        <v>0.66974910388886677</v>
      </c>
      <c r="F34" s="451">
        <v>0.71167329294948278</v>
      </c>
      <c r="G34" s="451">
        <v>0.63103077055743972</v>
      </c>
      <c r="H34" s="451">
        <v>0.66820964813022932</v>
      </c>
      <c r="I34" s="451">
        <v>0.63795519559919456</v>
      </c>
      <c r="J34" s="451">
        <v>0.62080671368940865</v>
      </c>
      <c r="K34" s="451">
        <v>0.68500411211549939</v>
      </c>
      <c r="L34" s="451">
        <v>0.55711830609371626</v>
      </c>
      <c r="M34" s="451">
        <v>0.8312374562452246</v>
      </c>
      <c r="N34" s="451">
        <v>0.93560057732659141</v>
      </c>
      <c r="O34" s="451">
        <v>0.67674223663379773</v>
      </c>
      <c r="P34" s="453"/>
      <c r="R34" s="454"/>
      <c r="S34" s="454"/>
    </row>
    <row r="35" spans="1:19">
      <c r="A35" s="455"/>
      <c r="B35" s="455"/>
      <c r="C35" s="456"/>
      <c r="D35" s="456"/>
      <c r="E35" s="457"/>
      <c r="F35" s="456"/>
      <c r="G35" s="456"/>
      <c r="H35" s="456"/>
      <c r="I35" s="456"/>
      <c r="J35" s="456"/>
      <c r="K35" s="456"/>
      <c r="L35" s="456"/>
      <c r="M35" s="456"/>
      <c r="N35" s="456"/>
      <c r="O35" s="456"/>
      <c r="P35" s="65"/>
    </row>
    <row r="36" spans="1:19">
      <c r="A36" s="455"/>
      <c r="B36" s="455"/>
      <c r="C36" s="456"/>
      <c r="D36" s="456"/>
      <c r="E36" s="456"/>
      <c r="F36" s="456"/>
      <c r="G36" s="456"/>
      <c r="H36" s="456"/>
      <c r="I36" s="456"/>
      <c r="J36" s="456"/>
      <c r="K36" s="456"/>
      <c r="L36" s="456"/>
      <c r="M36" s="456"/>
      <c r="N36" s="456"/>
      <c r="O36" s="456"/>
      <c r="P36" s="65"/>
    </row>
    <row r="37" spans="1:19" s="460" customFormat="1" hidden="1">
      <c r="A37" s="458" t="s">
        <v>993</v>
      </c>
      <c r="B37" s="458"/>
      <c r="C37" s="459">
        <v>95886607.000000015</v>
      </c>
      <c r="D37" s="459">
        <v>102881582.51000001</v>
      </c>
      <c r="E37" s="459">
        <v>107665790.43000001</v>
      </c>
      <c r="F37" s="459">
        <v>105334399.90000001</v>
      </c>
      <c r="G37" s="459">
        <v>86876662.540000007</v>
      </c>
      <c r="H37" s="459">
        <v>116970902.2</v>
      </c>
      <c r="I37" s="459">
        <v>117276222.85000002</v>
      </c>
      <c r="J37" s="459">
        <v>107700762.29000002</v>
      </c>
      <c r="K37" s="459">
        <v>105488871.77000004</v>
      </c>
      <c r="L37" s="459">
        <v>118828225.19</v>
      </c>
      <c r="M37" s="459">
        <v>87218067.930000007</v>
      </c>
      <c r="N37" s="459">
        <v>130312585.38</v>
      </c>
      <c r="O37" s="459"/>
      <c r="P37" s="459"/>
      <c r="R37" s="461"/>
      <c r="S37" s="461"/>
    </row>
    <row r="38" spans="1:19" s="460" customFormat="1" hidden="1">
      <c r="C38" s="459">
        <v>95886607.000000015</v>
      </c>
      <c r="D38" s="459">
        <v>102881582.51000001</v>
      </c>
      <c r="E38" s="459">
        <v>107665790.43000001</v>
      </c>
      <c r="F38" s="459">
        <v>105334399.90000001</v>
      </c>
      <c r="G38" s="459">
        <v>86876662.540000007</v>
      </c>
      <c r="H38" s="459">
        <v>116970902.2</v>
      </c>
      <c r="I38" s="459">
        <v>117276222.85000001</v>
      </c>
      <c r="J38" s="459">
        <v>107700762.29000002</v>
      </c>
      <c r="K38" s="459">
        <v>105488871.77000004</v>
      </c>
      <c r="L38" s="459">
        <v>118828225.19000001</v>
      </c>
      <c r="M38" s="459">
        <v>87218067.930000022</v>
      </c>
      <c r="N38" s="459">
        <v>130312585.38</v>
      </c>
      <c r="O38" s="459"/>
      <c r="P38" s="459"/>
      <c r="Q38" s="462" t="s">
        <v>994</v>
      </c>
      <c r="R38" s="461"/>
      <c r="S38" s="461"/>
    </row>
    <row r="39" spans="1:19" s="460" customFormat="1" hidden="1">
      <c r="C39" s="459">
        <v>0</v>
      </c>
      <c r="D39" s="459">
        <v>0</v>
      </c>
      <c r="E39" s="459">
        <v>0</v>
      </c>
      <c r="F39" s="459">
        <v>0</v>
      </c>
      <c r="G39" s="459">
        <v>0</v>
      </c>
      <c r="H39" s="459">
        <v>0</v>
      </c>
      <c r="I39" s="459">
        <v>0</v>
      </c>
      <c r="J39" s="459">
        <v>0</v>
      </c>
      <c r="K39" s="459">
        <v>0</v>
      </c>
      <c r="L39" s="459">
        <v>0</v>
      </c>
      <c r="M39" s="459">
        <v>0</v>
      </c>
      <c r="N39" s="459">
        <v>0</v>
      </c>
      <c r="O39" s="459"/>
      <c r="P39" s="459"/>
      <c r="R39" s="461"/>
      <c r="S39" s="461"/>
    </row>
    <row r="40" spans="1:19" s="460" customFormat="1" hidden="1">
      <c r="C40" s="463"/>
      <c r="D40" s="463"/>
      <c r="E40" s="463"/>
      <c r="F40" s="463"/>
      <c r="G40" s="463"/>
      <c r="H40" s="463"/>
      <c r="I40" s="463"/>
      <c r="J40" s="463"/>
      <c r="K40" s="463"/>
      <c r="L40" s="463"/>
      <c r="M40" s="463"/>
      <c r="N40" s="463"/>
      <c r="O40" s="463"/>
      <c r="P40" s="463"/>
      <c r="R40" s="461"/>
      <c r="S40" s="461"/>
    </row>
    <row r="41" spans="1:19" s="460" customFormat="1" hidden="1">
      <c r="A41" s="458" t="s">
        <v>995</v>
      </c>
      <c r="B41" s="458" t="s">
        <v>996</v>
      </c>
      <c r="C41" s="459">
        <v>105304328.95</v>
      </c>
      <c r="D41" s="459">
        <v>83710374.069999993</v>
      </c>
      <c r="E41" s="459">
        <v>69398452.739999995</v>
      </c>
      <c r="F41" s="459">
        <v>93717017.569999993</v>
      </c>
      <c r="G41" s="459">
        <v>106882369.56999999</v>
      </c>
      <c r="H41" s="459">
        <v>65159001.159999996</v>
      </c>
      <c r="I41" s="459">
        <v>84194142.560000002</v>
      </c>
      <c r="J41" s="459">
        <v>80875743.25</v>
      </c>
      <c r="K41" s="459">
        <v>99710634.310000002</v>
      </c>
      <c r="L41" s="459">
        <v>91976770.700000003</v>
      </c>
      <c r="M41" s="459">
        <v>135497139.75</v>
      </c>
      <c r="N41" s="459">
        <v>85105130.209999993</v>
      </c>
      <c r="O41" s="459"/>
      <c r="P41" s="459"/>
      <c r="Q41" s="462" t="s">
        <v>997</v>
      </c>
      <c r="R41" s="461"/>
      <c r="S41" s="461"/>
    </row>
    <row r="42" spans="1:19" s="460" customFormat="1" hidden="1">
      <c r="C42" s="459">
        <v>4655830.4400000125</v>
      </c>
      <c r="D42" s="459">
        <v>-2299756.5300000161</v>
      </c>
      <c r="E42" s="459">
        <v>-7760719.1700000018</v>
      </c>
      <c r="F42" s="459">
        <v>-18355862.23999998</v>
      </c>
      <c r="G42" s="459">
        <v>-6871421.4199999869</v>
      </c>
      <c r="H42" s="459">
        <v>-5122787.130000025</v>
      </c>
      <c r="I42" s="459">
        <v>-4374441.869999975</v>
      </c>
      <c r="J42" s="459">
        <v>-1086551.9799999893</v>
      </c>
      <c r="K42" s="459">
        <v>-5942576.7700000107</v>
      </c>
      <c r="L42" s="459">
        <v>432279.59999994934</v>
      </c>
      <c r="M42" s="459">
        <v>-4032230.8400000036</v>
      </c>
      <c r="N42" s="459">
        <v>-32602605.88000001</v>
      </c>
      <c r="O42" s="459"/>
      <c r="P42" s="459"/>
      <c r="R42" s="461"/>
      <c r="S42" s="461"/>
    </row>
    <row r="43" spans="1:19">
      <c r="O43" s="464"/>
      <c r="P43" s="464"/>
    </row>
    <row r="45" spans="1:19" s="465" customFormat="1">
      <c r="C45" s="466">
        <v>0.10271682617329246</v>
      </c>
      <c r="D45" s="466">
        <v>0.12784228487748017</v>
      </c>
      <c r="E45" s="466">
        <v>0.18737922158104128</v>
      </c>
      <c r="F45" s="466">
        <v>0.1183040066960306</v>
      </c>
      <c r="G45" s="466">
        <v>0.11675624732794142</v>
      </c>
      <c r="H45" s="466">
        <v>0.17861752454995852</v>
      </c>
      <c r="I45" s="466">
        <v>0.14277422514748794</v>
      </c>
      <c r="J45" s="466">
        <v>0.14044363153177569</v>
      </c>
      <c r="K45" s="466">
        <v>0.13352823503678657</v>
      </c>
      <c r="L45" s="466">
        <v>0.12905766811435415</v>
      </c>
      <c r="M45" s="466">
        <v>0.14050892384611494</v>
      </c>
      <c r="N45" s="466">
        <v>0.16785394885641242</v>
      </c>
      <c r="R45" s="467"/>
      <c r="S45" s="467"/>
    </row>
    <row r="46" spans="1:19">
      <c r="D46" s="464"/>
    </row>
    <row r="47" spans="1:19">
      <c r="C47" s="464"/>
      <c r="D47" s="464"/>
    </row>
    <row r="48" spans="1:19">
      <c r="D48" s="468"/>
    </row>
    <row r="49" spans="3:4">
      <c r="D49" s="469"/>
    </row>
    <row r="50" spans="3:4">
      <c r="C50" s="464"/>
    </row>
  </sheetData>
  <mergeCells count="2">
    <mergeCell ref="A10:B10"/>
    <mergeCell ref="A11:B11"/>
  </mergeCells>
  <hyperlinks>
    <hyperlink ref="R1" location="INDICE!A10" tooltip="REGRESAR AL MENU PRINCIPAL" display="INDICE" xr:uid="{5A87BB8E-D9D0-4F76-88CE-F77437E728A1}"/>
  </hyperlinks>
  <printOptions horizontalCentered="1"/>
  <pageMargins left="0.15748031496062992" right="0.23622047244094491" top="0.31496062992125984" bottom="0.59055118110236227" header="0" footer="0.19685039370078741"/>
  <pageSetup scale="91" orientation="landscape" verticalDpi="300" r:id="rId1"/>
  <headerFooter alignWithMargins="0">
    <oddFooter>&amp;L&amp;11Versión actualizada en Intranet. Para uso exclusivo de Productos Innovador S.A. de C.V.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BD05-E310-4871-8D38-C740F240CCB9}">
  <sheetPr>
    <pageSetUpPr fitToPage="1"/>
  </sheetPr>
  <dimension ref="A1:X207"/>
  <sheetViews>
    <sheetView zoomScaleNormal="100" workbookViewId="0">
      <pane xSplit="1" topLeftCell="E1" activePane="topRight" state="frozen"/>
      <selection activeCell="S50" sqref="S50"/>
      <selection pane="topRight" activeCell="Q1" sqref="Q1"/>
    </sheetView>
  </sheetViews>
  <sheetFormatPr baseColWidth="10" defaultColWidth="11.5" defaultRowHeight="13"/>
  <cols>
    <col min="1" max="1" width="18.5" style="172" customWidth="1"/>
    <col min="2" max="4" width="17" style="1127" hidden="1" customWidth="1"/>
    <col min="5" max="5" width="16.5" style="1127" customWidth="1"/>
    <col min="6" max="7" width="15.5" style="1127" hidden="1" customWidth="1"/>
    <col min="8" max="8" width="16.5" style="1127" customWidth="1"/>
    <col min="9" max="11" width="15.5" style="1127" hidden="1" customWidth="1"/>
    <col min="12" max="12" width="16.5" style="1127" customWidth="1"/>
    <col min="13" max="14" width="15.5" style="1127" hidden="1" customWidth="1"/>
    <col min="15" max="15" width="16.5" style="1127" customWidth="1"/>
    <col min="16" max="16" width="20.83203125" style="1127" customWidth="1"/>
    <col min="17" max="18" width="10.83203125" style="172" bestFit="1" customWidth="1"/>
    <col min="19" max="16384" width="11.5" style="172"/>
  </cols>
  <sheetData>
    <row r="1" spans="1:24" s="173" customFormat="1" ht="15" customHeight="1" thickBot="1">
      <c r="A1" s="516" t="s">
        <v>191</v>
      </c>
      <c r="B1" s="2536"/>
      <c r="C1" s="2536"/>
      <c r="D1" s="2536"/>
      <c r="E1" s="2536"/>
      <c r="F1" s="2537" t="s">
        <v>998</v>
      </c>
      <c r="G1" s="2537"/>
      <c r="H1" s="2537"/>
      <c r="I1" s="2537"/>
      <c r="J1" s="2537"/>
      <c r="K1" s="2537"/>
      <c r="L1" s="2537"/>
      <c r="M1" s="2537"/>
      <c r="N1" s="2537"/>
      <c r="O1" s="665" t="s">
        <v>948</v>
      </c>
      <c r="P1" s="666" t="s">
        <v>65</v>
      </c>
      <c r="Q1" s="69" t="s">
        <v>72</v>
      </c>
    </row>
    <row r="2" spans="1:24" s="173" customFormat="1" ht="14" customHeight="1" thickBot="1">
      <c r="A2" s="519" t="s">
        <v>1</v>
      </c>
      <c r="B2" s="2223"/>
      <c r="C2" s="2223"/>
      <c r="D2" s="2223"/>
      <c r="E2" s="2223"/>
      <c r="F2" s="388"/>
      <c r="G2" s="388"/>
      <c r="H2" s="388"/>
      <c r="I2" s="388"/>
      <c r="J2" s="388"/>
      <c r="K2" s="388"/>
      <c r="L2" s="388"/>
      <c r="M2" s="388"/>
      <c r="N2" s="388"/>
      <c r="O2" s="669" t="s">
        <v>949</v>
      </c>
      <c r="P2" s="670">
        <v>44592</v>
      </c>
    </row>
    <row r="3" spans="1:24" s="173" customFormat="1" ht="14" customHeight="1" thickBot="1">
      <c r="A3" s="519"/>
      <c r="B3" s="2223"/>
      <c r="C3" s="2223"/>
      <c r="D3" s="2223"/>
      <c r="E3" s="2223"/>
      <c r="F3" s="388"/>
      <c r="G3" s="388"/>
      <c r="H3" s="388"/>
      <c r="I3" s="388"/>
      <c r="J3" s="388"/>
      <c r="K3" s="388"/>
      <c r="L3" s="388"/>
      <c r="M3" s="388"/>
      <c r="N3" s="388"/>
      <c r="O3" s="669" t="s">
        <v>950</v>
      </c>
      <c r="P3" s="675">
        <v>1</v>
      </c>
    </row>
    <row r="4" spans="1:24" s="173" customFormat="1" ht="20.25" customHeight="1">
      <c r="A4" s="1118"/>
      <c r="B4" s="2538"/>
      <c r="C4" s="2538"/>
      <c r="D4" s="2538"/>
      <c r="E4" s="2538"/>
      <c r="F4" s="2538"/>
      <c r="G4" s="2538"/>
      <c r="H4" s="2538"/>
      <c r="I4" s="2538"/>
      <c r="J4" s="2538"/>
      <c r="K4" s="2538"/>
      <c r="L4" s="2538"/>
      <c r="M4" s="2538"/>
      <c r="N4" s="2538"/>
      <c r="O4" s="2538"/>
      <c r="P4" s="2538"/>
    </row>
    <row r="5" spans="1:24" s="1338" customFormat="1" ht="20.25" customHeight="1">
      <c r="A5" s="2539" t="s">
        <v>999</v>
      </c>
      <c r="B5" s="2540"/>
      <c r="C5" s="2540"/>
      <c r="D5" s="2540"/>
      <c r="E5" s="2540"/>
      <c r="F5" s="2540"/>
      <c r="G5" s="2540"/>
      <c r="H5" s="2540"/>
      <c r="I5" s="2540"/>
      <c r="J5" s="2540"/>
      <c r="K5" s="2540"/>
      <c r="L5" s="2540"/>
      <c r="M5" s="2541"/>
      <c r="N5" s="2541"/>
      <c r="O5" s="2542"/>
      <c r="P5" s="2543" t="s">
        <v>763</v>
      </c>
      <c r="Q5" s="1335"/>
      <c r="R5" s="1335"/>
      <c r="S5" s="1335"/>
      <c r="T5" s="1335"/>
      <c r="U5" s="1335"/>
      <c r="V5" s="1335"/>
      <c r="W5" s="1335"/>
    </row>
    <row r="6" spans="1:24" s="1335" customFormat="1" ht="2.25" customHeight="1">
      <c r="A6" s="1345"/>
      <c r="B6" s="1345" t="s">
        <v>1000</v>
      </c>
      <c r="C6" s="1345" t="s">
        <v>1000</v>
      </c>
      <c r="D6" s="1345" t="s">
        <v>1000</v>
      </c>
      <c r="E6" s="1345" t="s">
        <v>1000</v>
      </c>
      <c r="F6" s="1345" t="s">
        <v>1001</v>
      </c>
      <c r="G6" s="1345" t="s">
        <v>1002</v>
      </c>
      <c r="H6" s="1345" t="s">
        <v>1002</v>
      </c>
      <c r="I6" s="1345" t="s">
        <v>1002</v>
      </c>
      <c r="J6" s="1345"/>
      <c r="K6" s="1345"/>
      <c r="L6" s="1345" t="s">
        <v>1003</v>
      </c>
      <c r="M6" s="1345" t="s">
        <v>1003</v>
      </c>
      <c r="N6" s="1345" t="s">
        <v>1003</v>
      </c>
      <c r="O6" s="1345" t="s">
        <v>1002</v>
      </c>
      <c r="P6" s="1345"/>
    </row>
    <row r="7" spans="1:24" s="1335" customFormat="1" ht="1" customHeight="1">
      <c r="A7" s="1348"/>
      <c r="B7" s="1348"/>
      <c r="C7" s="1348"/>
      <c r="D7" s="1348"/>
      <c r="E7" s="1348"/>
      <c r="F7" s="1348"/>
      <c r="G7" s="1348"/>
      <c r="H7" s="1348"/>
      <c r="I7" s="1348"/>
      <c r="J7" s="1348"/>
      <c r="K7" s="1348"/>
      <c r="L7" s="1348"/>
      <c r="M7" s="1348"/>
      <c r="N7" s="1348"/>
      <c r="O7" s="1348"/>
      <c r="P7" s="1348"/>
    </row>
    <row r="8" spans="1:24" s="1335" customFormat="1" ht="2.25" customHeight="1">
      <c r="A8" s="1351"/>
      <c r="B8" s="1351"/>
      <c r="C8" s="1351"/>
      <c r="D8" s="1351"/>
      <c r="E8" s="1351"/>
      <c r="F8" s="1351"/>
      <c r="G8" s="1351"/>
      <c r="H8" s="1351"/>
      <c r="I8" s="1351"/>
      <c r="J8" s="1351"/>
      <c r="K8" s="1351"/>
      <c r="L8" s="1351"/>
      <c r="M8" s="1351"/>
      <c r="N8" s="1351"/>
      <c r="O8" s="1351"/>
      <c r="P8" s="1351"/>
    </row>
    <row r="9" spans="1:24" s="1335" customFormat="1" ht="25" customHeight="1" thickBot="1">
      <c r="A9" s="1333"/>
      <c r="B9" s="1333"/>
      <c r="C9" s="1333"/>
      <c r="D9" s="1333"/>
      <c r="E9" s="1333"/>
      <c r="F9" s="1333"/>
      <c r="G9" s="1333"/>
      <c r="H9" s="1333"/>
      <c r="I9" s="1333"/>
      <c r="J9" s="1333"/>
      <c r="K9" s="1333"/>
      <c r="L9" s="1333"/>
      <c r="M9" s="1333"/>
      <c r="N9" s="1333"/>
      <c r="O9" s="1333"/>
      <c r="P9" s="1333"/>
    </row>
    <row r="10" spans="1:24" s="145" customFormat="1" ht="18" customHeight="1" thickBot="1">
      <c r="A10" s="3049" t="s">
        <v>1004</v>
      </c>
      <c r="B10" s="3051" t="s">
        <v>1005</v>
      </c>
      <c r="C10" s="3051"/>
      <c r="D10" s="3051"/>
      <c r="E10" s="3051"/>
      <c r="F10" s="3051" t="s">
        <v>161</v>
      </c>
      <c r="G10" s="3051"/>
      <c r="H10" s="3052"/>
      <c r="I10" s="3053" t="s">
        <v>160</v>
      </c>
      <c r="J10" s="3054"/>
      <c r="K10" s="3054"/>
      <c r="L10" s="3055"/>
      <c r="M10" s="3051" t="s">
        <v>162</v>
      </c>
      <c r="N10" s="3051"/>
      <c r="O10" s="3051"/>
      <c r="P10" s="3047" t="s">
        <v>166</v>
      </c>
    </row>
    <row r="11" spans="1:24" s="195" customFormat="1" ht="18" customHeight="1">
      <c r="A11" s="3050"/>
      <c r="B11" s="2544" t="s">
        <v>617</v>
      </c>
      <c r="C11" s="2544" t="s">
        <v>214</v>
      </c>
      <c r="D11" s="2544" t="s">
        <v>640</v>
      </c>
      <c r="E11" s="2544" t="s">
        <v>1006</v>
      </c>
      <c r="F11" s="2544" t="s">
        <v>1007</v>
      </c>
      <c r="G11" s="2544" t="s">
        <v>1008</v>
      </c>
      <c r="H11" s="2544" t="s">
        <v>1006</v>
      </c>
      <c r="I11" s="2544" t="s">
        <v>640</v>
      </c>
      <c r="J11" s="2544" t="s">
        <v>274</v>
      </c>
      <c r="K11" s="2544" t="s">
        <v>277</v>
      </c>
      <c r="L11" s="2544" t="s">
        <v>1006</v>
      </c>
      <c r="M11" s="2544" t="s">
        <v>1009</v>
      </c>
      <c r="N11" s="2544" t="s">
        <v>640</v>
      </c>
      <c r="O11" s="2544" t="s">
        <v>1006</v>
      </c>
      <c r="P11" s="3048"/>
    </row>
    <row r="12" spans="1:24" s="195" customFormat="1" ht="15" customHeight="1">
      <c r="A12" s="2545"/>
      <c r="B12" s="2546"/>
      <c r="C12" s="2546"/>
      <c r="D12" s="2546"/>
      <c r="E12" s="2546"/>
      <c r="F12" s="2546"/>
      <c r="G12" s="2546"/>
      <c r="H12" s="2546"/>
      <c r="I12" s="2546"/>
      <c r="J12" s="2546"/>
      <c r="K12" s="2546"/>
      <c r="L12" s="2546"/>
      <c r="M12" s="2547" t="s">
        <v>1010</v>
      </c>
      <c r="N12" s="2547" t="s">
        <v>1011</v>
      </c>
      <c r="O12" s="2546"/>
      <c r="P12" s="2548" t="s">
        <v>1012</v>
      </c>
    </row>
    <row r="13" spans="1:24" s="857" customFormat="1" ht="14" hidden="1" customHeight="1">
      <c r="A13" s="2549">
        <v>44589</v>
      </c>
      <c r="B13" s="2550">
        <v>42046.48</v>
      </c>
      <c r="C13" s="2550">
        <v>0</v>
      </c>
      <c r="D13" s="2550">
        <v>256793.63</v>
      </c>
      <c r="E13" s="2550">
        <v>298840.11</v>
      </c>
      <c r="F13" s="2551">
        <v>1020076.25</v>
      </c>
      <c r="G13" s="2551">
        <v>1392376.62</v>
      </c>
      <c r="H13" s="2551">
        <v>2412452.87</v>
      </c>
      <c r="I13" s="2551">
        <v>1733961.43</v>
      </c>
      <c r="J13" s="2551">
        <v>43365.7</v>
      </c>
      <c r="K13" s="2551">
        <v>0</v>
      </c>
      <c r="L13" s="2552">
        <v>1777327.13</v>
      </c>
      <c r="M13" s="2552">
        <v>0</v>
      </c>
      <c r="N13" s="2552">
        <v>0</v>
      </c>
      <c r="O13" s="2551">
        <v>0</v>
      </c>
      <c r="P13" s="2551">
        <v>4488620.1099999994</v>
      </c>
      <c r="Q13" s="2553"/>
      <c r="R13" s="2553"/>
      <c r="S13" s="2553"/>
      <c r="T13" s="195"/>
      <c r="U13" s="195"/>
      <c r="V13" s="195"/>
      <c r="W13" s="195"/>
      <c r="X13" s="195"/>
    </row>
    <row r="14" spans="1:24" s="857" customFormat="1" ht="14" hidden="1" customHeight="1">
      <c r="A14" s="2549">
        <v>44620</v>
      </c>
      <c r="B14" s="2550">
        <v>38910.18</v>
      </c>
      <c r="C14" s="2550">
        <v>0</v>
      </c>
      <c r="D14" s="2550">
        <v>264553.63</v>
      </c>
      <c r="E14" s="2550">
        <v>303463.81</v>
      </c>
      <c r="F14" s="2551">
        <v>1212461.3900000001</v>
      </c>
      <c r="G14" s="2551">
        <v>1424748.5799999998</v>
      </c>
      <c r="H14" s="2551">
        <v>2637209.9699999997</v>
      </c>
      <c r="I14" s="2551">
        <v>1697700.76</v>
      </c>
      <c r="J14" s="2551">
        <v>29085.360000000001</v>
      </c>
      <c r="K14" s="2551">
        <v>0</v>
      </c>
      <c r="L14" s="2552">
        <v>1726786.12</v>
      </c>
      <c r="M14" s="2552">
        <v>60572.480000000003</v>
      </c>
      <c r="N14" s="2552">
        <v>136825.66</v>
      </c>
      <c r="O14" s="2551">
        <v>197398.14</v>
      </c>
      <c r="P14" s="2551">
        <v>4864858.04</v>
      </c>
      <c r="Q14" s="2553"/>
      <c r="R14" s="2553"/>
      <c r="S14" s="2553"/>
      <c r="T14" s="195"/>
      <c r="U14" s="195"/>
      <c r="V14" s="195"/>
      <c r="W14" s="195"/>
      <c r="X14" s="195"/>
    </row>
    <row r="15" spans="1:24" s="857" customFormat="1" ht="14" hidden="1" customHeight="1">
      <c r="A15" s="2549">
        <v>44648</v>
      </c>
      <c r="B15" s="2550">
        <v>39008.639999999999</v>
      </c>
      <c r="C15" s="2550">
        <v>123652.7</v>
      </c>
      <c r="D15" s="2550">
        <v>263260.3</v>
      </c>
      <c r="E15" s="2550">
        <v>425921.64</v>
      </c>
      <c r="F15" s="2551">
        <v>2049668.3800000001</v>
      </c>
      <c r="G15" s="2551">
        <v>1475462.0599999998</v>
      </c>
      <c r="H15" s="2551">
        <v>3525130.44</v>
      </c>
      <c r="I15" s="2551">
        <v>1947333.51</v>
      </c>
      <c r="J15" s="2551">
        <v>30502.47</v>
      </c>
      <c r="K15" s="2551">
        <v>0</v>
      </c>
      <c r="L15" s="2552">
        <v>1977835.98</v>
      </c>
      <c r="M15" s="2552">
        <v>151739.10999999999</v>
      </c>
      <c r="N15" s="2552">
        <v>170051.37</v>
      </c>
      <c r="O15" s="2551">
        <v>321790.48</v>
      </c>
      <c r="P15" s="2551">
        <v>6250678.540000001</v>
      </c>
      <c r="Q15" s="2553"/>
      <c r="R15" s="2553"/>
      <c r="S15" s="2553"/>
      <c r="T15" s="195"/>
      <c r="U15" s="195"/>
      <c r="V15" s="195"/>
      <c r="W15" s="195"/>
      <c r="X15" s="195"/>
    </row>
    <row r="16" spans="1:24" s="857" customFormat="1" ht="14" hidden="1" customHeight="1">
      <c r="A16" s="2549">
        <v>44679</v>
      </c>
      <c r="B16" s="2550">
        <v>41104.97</v>
      </c>
      <c r="C16" s="2550">
        <v>43335.24</v>
      </c>
      <c r="D16" s="2550">
        <v>263421.96999999997</v>
      </c>
      <c r="E16" s="2550">
        <v>347862.17999999993</v>
      </c>
      <c r="F16" s="2551">
        <v>1685585.7800000003</v>
      </c>
      <c r="G16" s="2551">
        <v>1679138.37</v>
      </c>
      <c r="H16" s="2551">
        <v>3364724.1500000004</v>
      </c>
      <c r="I16" s="2551">
        <v>1942551.8100000003</v>
      </c>
      <c r="J16" s="2551">
        <v>19322.68</v>
      </c>
      <c r="K16" s="2551">
        <v>0</v>
      </c>
      <c r="L16" s="2552">
        <v>1961874.4900000002</v>
      </c>
      <c r="M16" s="2552">
        <v>142229.10999999999</v>
      </c>
      <c r="N16" s="2552">
        <v>169721.06</v>
      </c>
      <c r="O16" s="2551">
        <v>311950.17</v>
      </c>
      <c r="P16" s="2551">
        <v>5986410.9900000002</v>
      </c>
      <c r="Q16" s="2553"/>
      <c r="R16" s="2553"/>
      <c r="S16" s="2553"/>
      <c r="T16" s="195"/>
      <c r="U16" s="195"/>
      <c r="V16" s="195"/>
      <c r="W16" s="195"/>
      <c r="X16" s="195"/>
    </row>
    <row r="17" spans="1:24" s="857" customFormat="1" ht="14" hidden="1" customHeight="1">
      <c r="A17" s="2549">
        <v>44709</v>
      </c>
      <c r="B17" s="2550">
        <v>38814.51</v>
      </c>
      <c r="C17" s="2550">
        <v>23876.84</v>
      </c>
      <c r="D17" s="2550">
        <v>264391.96999999997</v>
      </c>
      <c r="E17" s="2550">
        <v>327083.31999999995</v>
      </c>
      <c r="F17" s="2551">
        <v>4257404.47</v>
      </c>
      <c r="G17" s="2551">
        <v>1781153.53</v>
      </c>
      <c r="H17" s="2551">
        <v>6038558</v>
      </c>
      <c r="I17" s="2551">
        <v>3450348.3800000004</v>
      </c>
      <c r="J17" s="2551">
        <v>27993.510000000002</v>
      </c>
      <c r="K17" s="2551">
        <v>0</v>
      </c>
      <c r="L17" s="2552">
        <v>3478341.89</v>
      </c>
      <c r="M17" s="2552">
        <v>235204.62</v>
      </c>
      <c r="N17" s="2552">
        <v>170392.40000000002</v>
      </c>
      <c r="O17" s="2551">
        <v>405597.02</v>
      </c>
      <c r="P17" s="2551">
        <v>10249580.23</v>
      </c>
      <c r="Q17" s="2553"/>
      <c r="R17" s="2553"/>
      <c r="S17" s="2553"/>
      <c r="T17" s="195"/>
      <c r="U17" s="195"/>
      <c r="V17" s="195"/>
      <c r="W17" s="195"/>
      <c r="X17" s="195"/>
    </row>
    <row r="18" spans="1:24" s="857" customFormat="1" ht="14" hidden="1" customHeight="1">
      <c r="A18" s="2549">
        <v>44740</v>
      </c>
      <c r="B18" s="2550">
        <v>40510.93</v>
      </c>
      <c r="C18" s="2550">
        <v>95055.57</v>
      </c>
      <c r="D18" s="2550">
        <v>263745.3</v>
      </c>
      <c r="E18" s="2550">
        <v>399311.8</v>
      </c>
      <c r="F18" s="2551">
        <v>2585683.6500000008</v>
      </c>
      <c r="G18" s="2551">
        <v>1705905.4600000002</v>
      </c>
      <c r="H18" s="2551">
        <v>4291589.1100000013</v>
      </c>
      <c r="I18" s="2551">
        <v>2113520.6299999994</v>
      </c>
      <c r="J18" s="2551">
        <v>33343.130000000005</v>
      </c>
      <c r="K18" s="2551">
        <v>4849.95</v>
      </c>
      <c r="L18" s="2552">
        <v>2151713.7099999995</v>
      </c>
      <c r="M18" s="2552">
        <v>291521.23</v>
      </c>
      <c r="N18" s="2552">
        <v>170666.66</v>
      </c>
      <c r="O18" s="2551">
        <v>462187.89</v>
      </c>
      <c r="P18" s="2551">
        <v>7304802.5100000007</v>
      </c>
      <c r="Q18" s="2553"/>
      <c r="R18" s="2553"/>
      <c r="S18" s="2553"/>
      <c r="T18" s="195"/>
      <c r="U18" s="195"/>
      <c r="V18" s="195"/>
      <c r="W18" s="195"/>
      <c r="X18" s="195"/>
    </row>
    <row r="19" spans="1:24" s="857" customFormat="1" ht="14" hidden="1" customHeight="1">
      <c r="A19" s="2549">
        <v>44770</v>
      </c>
      <c r="B19" s="2550">
        <v>41397</v>
      </c>
      <c r="C19" s="2550">
        <v>30493.439999999999</v>
      </c>
      <c r="D19" s="2550">
        <v>263260.3</v>
      </c>
      <c r="E19" s="2550">
        <v>335150.74</v>
      </c>
      <c r="F19" s="2551">
        <v>1786508.6400000001</v>
      </c>
      <c r="G19" s="2551">
        <v>1655972.5199999998</v>
      </c>
      <c r="H19" s="2551">
        <v>3442481.16</v>
      </c>
      <c r="I19" s="2551">
        <v>1971015.37</v>
      </c>
      <c r="J19" s="2551">
        <v>33343.130000000005</v>
      </c>
      <c r="K19" s="2551">
        <v>9699.9</v>
      </c>
      <c r="L19" s="2552">
        <v>2014058.4000000001</v>
      </c>
      <c r="M19" s="2552">
        <v>242800.74</v>
      </c>
      <c r="N19" s="2552">
        <v>158979.60000000003</v>
      </c>
      <c r="O19" s="2551">
        <v>401780.34</v>
      </c>
      <c r="P19" s="2551">
        <v>6193470.6400000006</v>
      </c>
      <c r="Q19" s="2553"/>
      <c r="R19" s="2553"/>
      <c r="S19" s="2553"/>
      <c r="T19" s="195"/>
      <c r="U19" s="195"/>
      <c r="V19" s="195"/>
      <c r="W19" s="195"/>
      <c r="X19" s="195"/>
    </row>
    <row r="20" spans="1:24" s="857" customFormat="1" ht="14" hidden="1" customHeight="1">
      <c r="A20" s="2549">
        <v>44801</v>
      </c>
      <c r="B20" s="2550">
        <v>40009.69</v>
      </c>
      <c r="C20" s="2550">
        <v>113275.13</v>
      </c>
      <c r="D20" s="2550">
        <v>279380.29000000004</v>
      </c>
      <c r="E20" s="2550">
        <v>432665.11000000004</v>
      </c>
      <c r="F20" s="2551">
        <v>1969897.3399999999</v>
      </c>
      <c r="G20" s="2551">
        <v>1566376.6899999997</v>
      </c>
      <c r="H20" s="2551">
        <v>3536274.0299999993</v>
      </c>
      <c r="I20" s="2551">
        <v>2036265.38</v>
      </c>
      <c r="J20" s="2551">
        <v>36800.320000000007</v>
      </c>
      <c r="K20" s="2551">
        <v>35523.339999999997</v>
      </c>
      <c r="L20" s="2552">
        <v>2108589.04</v>
      </c>
      <c r="M20" s="2552">
        <v>298091.57</v>
      </c>
      <c r="N20" s="2552">
        <v>187136.03</v>
      </c>
      <c r="O20" s="2551">
        <v>485227.6</v>
      </c>
      <c r="P20" s="2551">
        <v>6562755.7799999993</v>
      </c>
      <c r="Q20" s="2553"/>
      <c r="R20" s="2553"/>
      <c r="S20" s="2553"/>
      <c r="T20" s="195"/>
      <c r="U20" s="195"/>
      <c r="V20" s="195"/>
      <c r="W20" s="195"/>
      <c r="X20" s="195"/>
    </row>
    <row r="21" spans="1:24" s="857" customFormat="1" ht="14" hidden="1" customHeight="1">
      <c r="A21" s="2549">
        <v>44832</v>
      </c>
      <c r="B21" s="2550">
        <v>40089.050000000003</v>
      </c>
      <c r="C21" s="2550">
        <v>0</v>
      </c>
      <c r="D21" s="2550">
        <v>264391.96999999997</v>
      </c>
      <c r="E21" s="2550">
        <v>304481.01999999996</v>
      </c>
      <c r="F21" s="2551">
        <v>2534499.0100000002</v>
      </c>
      <c r="G21" s="2551">
        <v>1580818.9699999997</v>
      </c>
      <c r="H21" s="2551">
        <v>4115317.98</v>
      </c>
      <c r="I21" s="2551">
        <v>2170480.98</v>
      </c>
      <c r="J21" s="2551">
        <v>31133.93</v>
      </c>
      <c r="K21" s="2551">
        <v>46898.75</v>
      </c>
      <c r="L21" s="2552">
        <v>2248513.66</v>
      </c>
      <c r="M21" s="2552">
        <v>373977.95</v>
      </c>
      <c r="N21" s="2552">
        <v>180999.09999999998</v>
      </c>
      <c r="O21" s="2551">
        <v>554977.05000000005</v>
      </c>
      <c r="P21" s="2551">
        <v>7223289.71</v>
      </c>
      <c r="Q21" s="2553"/>
      <c r="R21" s="2553"/>
      <c r="S21" s="2553"/>
      <c r="T21" s="195"/>
      <c r="U21" s="195"/>
      <c r="V21" s="195"/>
      <c r="W21" s="195"/>
      <c r="X21" s="195"/>
    </row>
    <row r="22" spans="1:24" s="857" customFormat="1" ht="14" hidden="1" customHeight="1">
      <c r="A22" s="2549">
        <v>44862</v>
      </c>
      <c r="B22" s="2550">
        <v>39823.24</v>
      </c>
      <c r="C22" s="2550">
        <v>0</v>
      </c>
      <c r="D22" s="2550">
        <v>265038.63</v>
      </c>
      <c r="E22" s="2550">
        <v>304861.87</v>
      </c>
      <c r="F22" s="2551">
        <v>2566724.0299999998</v>
      </c>
      <c r="G22" s="2551">
        <v>1951084.95</v>
      </c>
      <c r="H22" s="2551">
        <v>4517808.9799999995</v>
      </c>
      <c r="I22" s="2551">
        <v>2288808.1899999995</v>
      </c>
      <c r="J22" s="2551">
        <v>39325.64</v>
      </c>
      <c r="K22" s="2551">
        <v>46898.75</v>
      </c>
      <c r="L22" s="2552">
        <v>2375032.5799999996</v>
      </c>
      <c r="M22" s="2552">
        <v>280966.83999999997</v>
      </c>
      <c r="N22" s="2552">
        <v>184241.44</v>
      </c>
      <c r="O22" s="2551">
        <v>465208.27999999997</v>
      </c>
      <c r="P22" s="2551">
        <v>7662911.71</v>
      </c>
      <c r="Q22" s="2553"/>
      <c r="R22" s="2553"/>
      <c r="S22" s="2553"/>
      <c r="T22" s="195"/>
      <c r="U22" s="195"/>
      <c r="V22" s="195"/>
      <c r="W22" s="195"/>
      <c r="X22" s="195"/>
    </row>
    <row r="23" spans="1:24" s="857" customFormat="1" ht="14" hidden="1" customHeight="1">
      <c r="A23" s="2549">
        <v>44893</v>
      </c>
      <c r="B23" s="2550">
        <v>42355.93</v>
      </c>
      <c r="C23" s="2550">
        <v>49815.67</v>
      </c>
      <c r="D23" s="2550">
        <v>275200.3</v>
      </c>
      <c r="E23" s="2550">
        <v>367371.9</v>
      </c>
      <c r="F23" s="2551">
        <v>3993502.2399999993</v>
      </c>
      <c r="G23" s="2551">
        <v>2131063.1599999997</v>
      </c>
      <c r="H23" s="2551">
        <v>6124565.3999999985</v>
      </c>
      <c r="I23" s="2551">
        <v>2384399.2600000002</v>
      </c>
      <c r="J23" s="2551">
        <v>29179.260000000002</v>
      </c>
      <c r="K23" s="2551">
        <v>47432.75</v>
      </c>
      <c r="L23" s="2552">
        <v>2461011.27</v>
      </c>
      <c r="M23" s="2552">
        <v>231366.37</v>
      </c>
      <c r="N23" s="2552">
        <v>180493.18</v>
      </c>
      <c r="O23" s="2551">
        <v>411859.55</v>
      </c>
      <c r="P23" s="2551">
        <v>9364808.1199999992</v>
      </c>
      <c r="Q23" s="2553"/>
      <c r="R23" s="2553"/>
      <c r="S23" s="2553"/>
      <c r="T23" s="195"/>
      <c r="U23" s="195"/>
      <c r="V23" s="195"/>
      <c r="W23" s="195"/>
      <c r="X23" s="195"/>
    </row>
    <row r="24" spans="1:24" s="857" customFormat="1" ht="14" hidden="1" customHeight="1">
      <c r="A24" s="2549">
        <v>44923</v>
      </c>
      <c r="B24" s="2550">
        <v>66537</v>
      </c>
      <c r="C24" s="2550">
        <v>78837.13</v>
      </c>
      <c r="D24" s="2550">
        <v>441256.92000000004</v>
      </c>
      <c r="E24" s="2550">
        <v>586631.05000000005</v>
      </c>
      <c r="F24" s="2551">
        <v>3966543.48</v>
      </c>
      <c r="G24" s="2551">
        <v>2924127.0999999996</v>
      </c>
      <c r="H24" s="2551">
        <v>6890670.5800000001</v>
      </c>
      <c r="I24" s="2551">
        <v>3738789.6300000004</v>
      </c>
      <c r="J24" s="2551">
        <v>29179.260000000002</v>
      </c>
      <c r="K24" s="2551">
        <v>47432.75</v>
      </c>
      <c r="L24" s="2552">
        <v>3815401.64</v>
      </c>
      <c r="M24" s="2552">
        <v>371237.36</v>
      </c>
      <c r="N24" s="2552">
        <v>268667.67000000004</v>
      </c>
      <c r="O24" s="2551">
        <v>639905.03</v>
      </c>
      <c r="P24" s="2551">
        <v>11932608.299999999</v>
      </c>
      <c r="Q24" s="2553"/>
      <c r="R24" s="2553"/>
      <c r="S24" s="2553"/>
      <c r="T24" s="195"/>
      <c r="U24" s="195"/>
      <c r="V24" s="195"/>
      <c r="W24" s="195"/>
      <c r="X24" s="195"/>
    </row>
    <row r="25" spans="1:24" s="857" customFormat="1" ht="14" hidden="1" customHeight="1">
      <c r="A25" s="2549">
        <v>44927</v>
      </c>
      <c r="B25" s="2550">
        <v>56522.459999999992</v>
      </c>
      <c r="C25" s="2550">
        <v>33804</v>
      </c>
      <c r="D25" s="2550">
        <v>245731.74</v>
      </c>
      <c r="E25" s="2550">
        <v>336058.19999999995</v>
      </c>
      <c r="F25" s="2551">
        <v>2043596.3299999998</v>
      </c>
      <c r="G25" s="2551">
        <v>2118634.65</v>
      </c>
      <c r="H25" s="2551">
        <v>4162230.9799999995</v>
      </c>
      <c r="I25" s="2551">
        <v>2463451.1100000003</v>
      </c>
      <c r="J25" s="2551">
        <v>53708.53</v>
      </c>
      <c r="K25" s="2551">
        <v>56100.79</v>
      </c>
      <c r="L25" s="2552">
        <v>2573260.4300000002</v>
      </c>
      <c r="M25" s="2552">
        <v>239764.38</v>
      </c>
      <c r="N25" s="2552">
        <v>178841.55</v>
      </c>
      <c r="O25" s="2551">
        <v>418605.93</v>
      </c>
      <c r="P25" s="2551">
        <v>7490155.5399999991</v>
      </c>
      <c r="Q25" s="2553"/>
      <c r="R25" s="2553"/>
      <c r="S25" s="2553"/>
      <c r="T25" s="195"/>
      <c r="U25" s="195"/>
      <c r="V25" s="195"/>
      <c r="W25" s="195"/>
      <c r="X25" s="195"/>
    </row>
    <row r="26" spans="1:24" s="857" customFormat="1" ht="14" hidden="1" customHeight="1">
      <c r="A26" s="2549">
        <v>44958</v>
      </c>
      <c r="B26" s="2550">
        <v>57943.45</v>
      </c>
      <c r="C26" s="2550">
        <v>36486.519999999997</v>
      </c>
      <c r="D26" s="2550">
        <v>215207.3</v>
      </c>
      <c r="E26" s="2550">
        <v>309637.27</v>
      </c>
      <c r="F26" s="2551">
        <v>2884579.24</v>
      </c>
      <c r="G26" s="2551">
        <v>2246100.1800000002</v>
      </c>
      <c r="H26" s="2551">
        <v>5130679.42</v>
      </c>
      <c r="I26" s="2551">
        <v>2853624.6299999994</v>
      </c>
      <c r="J26" s="2551">
        <v>46147.97</v>
      </c>
      <c r="K26" s="2551">
        <v>54805.2</v>
      </c>
      <c r="L26" s="2552">
        <v>2954577.8</v>
      </c>
      <c r="M26" s="2552">
        <v>299347.18000000005</v>
      </c>
      <c r="N26" s="2552">
        <v>207760.35</v>
      </c>
      <c r="O26" s="2551">
        <v>507107.53</v>
      </c>
      <c r="P26" s="2551">
        <v>8902002.0199999977</v>
      </c>
      <c r="Q26" s="2553"/>
      <c r="R26" s="2553"/>
      <c r="S26" s="2553"/>
      <c r="T26" s="195"/>
      <c r="U26" s="195"/>
      <c r="V26" s="195"/>
      <c r="W26" s="195"/>
      <c r="X26" s="195"/>
    </row>
    <row r="27" spans="1:24" s="857" customFormat="1" ht="14" hidden="1" customHeight="1">
      <c r="A27" s="2549">
        <v>44986</v>
      </c>
      <c r="B27" s="2550">
        <v>56841.04</v>
      </c>
      <c r="C27" s="2550">
        <v>39327.660000000003</v>
      </c>
      <c r="D27" s="2550">
        <v>215207.3</v>
      </c>
      <c r="E27" s="2550">
        <v>311376</v>
      </c>
      <c r="F27" s="2551">
        <v>4266979.6800000006</v>
      </c>
      <c r="G27" s="2551">
        <v>2234281.41</v>
      </c>
      <c r="H27" s="2551">
        <v>6501261.0900000008</v>
      </c>
      <c r="I27" s="2551">
        <v>3210469.65</v>
      </c>
      <c r="J27" s="2551">
        <v>43580.91</v>
      </c>
      <c r="K27" s="2551">
        <v>61697.11</v>
      </c>
      <c r="L27" s="2552">
        <v>3315747.67</v>
      </c>
      <c r="M27" s="2552">
        <v>298498.71000000002</v>
      </c>
      <c r="N27" s="2552">
        <v>266372.07999999996</v>
      </c>
      <c r="O27" s="2551">
        <v>564870.79</v>
      </c>
      <c r="P27" s="2551">
        <v>10693255.550000001</v>
      </c>
      <c r="Q27" s="2553"/>
      <c r="R27" s="2553"/>
      <c r="S27" s="2553"/>
      <c r="T27" s="195"/>
      <c r="U27" s="195"/>
      <c r="V27" s="195"/>
      <c r="W27" s="195"/>
      <c r="X27" s="195"/>
    </row>
    <row r="28" spans="1:24" s="857" customFormat="1" ht="14" hidden="1" customHeight="1">
      <c r="A28" s="2549">
        <v>45017</v>
      </c>
      <c r="B28" s="2550">
        <v>57382.060000000005</v>
      </c>
      <c r="C28" s="2550">
        <v>24185</v>
      </c>
      <c r="D28" s="2550">
        <v>215207.3</v>
      </c>
      <c r="E28" s="2550">
        <v>296774.36</v>
      </c>
      <c r="F28" s="2551">
        <v>3370046.6800000006</v>
      </c>
      <c r="G28" s="2551">
        <v>2348840.92</v>
      </c>
      <c r="H28" s="2551">
        <v>5718887.6000000006</v>
      </c>
      <c r="I28" s="2551">
        <v>3168189.57</v>
      </c>
      <c r="J28" s="2551">
        <v>49846.559999999998</v>
      </c>
      <c r="K28" s="2551">
        <v>54891.5</v>
      </c>
      <c r="L28" s="2552">
        <v>3272927.63</v>
      </c>
      <c r="M28" s="2552">
        <v>379144.62</v>
      </c>
      <c r="N28" s="2552">
        <v>205333.71</v>
      </c>
      <c r="O28" s="2551">
        <v>584478.32999999996</v>
      </c>
      <c r="P28" s="2551">
        <v>9873067.9199999999</v>
      </c>
      <c r="Q28" s="2553"/>
      <c r="R28" s="2553"/>
      <c r="S28" s="2553"/>
      <c r="T28" s="195"/>
      <c r="U28" s="195"/>
      <c r="V28" s="195"/>
      <c r="W28" s="195"/>
      <c r="X28" s="195"/>
    </row>
    <row r="29" spans="1:24" s="857" customFormat="1" ht="14" hidden="1" customHeight="1">
      <c r="A29" s="2549">
        <v>45047</v>
      </c>
      <c r="B29" s="2550">
        <v>47756.68</v>
      </c>
      <c r="C29" s="2550">
        <v>58919.95</v>
      </c>
      <c r="D29" s="2550">
        <v>215207.3</v>
      </c>
      <c r="E29" s="2550">
        <v>321883.93</v>
      </c>
      <c r="F29" s="2551">
        <v>3301349.56</v>
      </c>
      <c r="G29" s="2551">
        <v>2729110.7100000004</v>
      </c>
      <c r="H29" s="2551">
        <v>6030460.2700000005</v>
      </c>
      <c r="I29" s="2551">
        <v>5061513.49</v>
      </c>
      <c r="J29" s="2551">
        <v>45514.92</v>
      </c>
      <c r="K29" s="2551">
        <v>54305.930000000008</v>
      </c>
      <c r="L29" s="2552">
        <v>5161334.34</v>
      </c>
      <c r="M29" s="2552">
        <v>381938.18000000005</v>
      </c>
      <c r="N29" s="2552">
        <v>280101.36</v>
      </c>
      <c r="O29" s="2551">
        <v>662039.54</v>
      </c>
      <c r="P29" s="2551">
        <v>12175718.079999998</v>
      </c>
      <c r="Q29" s="2553"/>
      <c r="R29" s="2553"/>
      <c r="S29" s="2553"/>
      <c r="T29" s="195"/>
      <c r="U29" s="195"/>
      <c r="V29" s="195"/>
      <c r="W29" s="195"/>
      <c r="X29" s="195"/>
    </row>
    <row r="30" spans="1:24" s="857" customFormat="1" ht="14" hidden="1" customHeight="1">
      <c r="A30" s="2549">
        <v>45078</v>
      </c>
      <c r="B30" s="2550">
        <v>57035.319999999992</v>
      </c>
      <c r="C30" s="2550">
        <v>33446.639999999999</v>
      </c>
      <c r="D30" s="2550">
        <v>215207.3</v>
      </c>
      <c r="E30" s="2550">
        <v>305689.26</v>
      </c>
      <c r="F30" s="2551">
        <v>4063315.3299999996</v>
      </c>
      <c r="G30" s="2551">
        <v>2341191.2799999998</v>
      </c>
      <c r="H30" s="2551">
        <v>6404506.6099999994</v>
      </c>
      <c r="I30" s="2551">
        <v>3334917.3000000003</v>
      </c>
      <c r="J30" s="2551">
        <v>51651.630000000005</v>
      </c>
      <c r="K30" s="2551">
        <v>58362.79</v>
      </c>
      <c r="L30" s="2552">
        <v>3444931.72</v>
      </c>
      <c r="M30" s="2552">
        <v>410051.38</v>
      </c>
      <c r="N30" s="2552">
        <v>169611.00000000003</v>
      </c>
      <c r="O30" s="2551">
        <v>579662.38</v>
      </c>
      <c r="P30" s="2551">
        <v>10734789.970000001</v>
      </c>
      <c r="Q30" s="2553"/>
      <c r="R30" s="2553"/>
      <c r="S30" s="2553"/>
      <c r="T30" s="195"/>
      <c r="U30" s="195"/>
      <c r="V30" s="195"/>
      <c r="W30" s="195"/>
      <c r="X30" s="195"/>
    </row>
    <row r="31" spans="1:24" s="857" customFormat="1" ht="14" hidden="1" customHeight="1">
      <c r="A31" s="2549">
        <v>45108</v>
      </c>
      <c r="B31" s="2550">
        <v>39962.89</v>
      </c>
      <c r="C31" s="2550">
        <v>29909.32</v>
      </c>
      <c r="D31" s="2550">
        <v>220111.48</v>
      </c>
      <c r="E31" s="2550">
        <v>289983.69</v>
      </c>
      <c r="F31" s="2551">
        <v>3304618.6</v>
      </c>
      <c r="G31" s="2551">
        <v>2319885.09</v>
      </c>
      <c r="H31" s="2551">
        <v>5624503.6899999995</v>
      </c>
      <c r="I31" s="2551">
        <v>3253890.5100000007</v>
      </c>
      <c r="J31" s="2551">
        <v>43427.16</v>
      </c>
      <c r="K31" s="2551">
        <v>53443.26</v>
      </c>
      <c r="L31" s="2552">
        <v>3350760.9300000006</v>
      </c>
      <c r="M31" s="2552">
        <v>254589.23</v>
      </c>
      <c r="N31" s="2552">
        <v>581691.75999999989</v>
      </c>
      <c r="O31" s="2551">
        <v>836280.98999999987</v>
      </c>
      <c r="P31" s="2551">
        <v>10101529.300000001</v>
      </c>
      <c r="Q31" s="2553"/>
      <c r="R31" s="2553"/>
      <c r="S31" s="2553"/>
      <c r="T31" s="195"/>
      <c r="U31" s="195"/>
      <c r="V31" s="195"/>
      <c r="W31" s="195"/>
      <c r="X31" s="195"/>
    </row>
    <row r="32" spans="1:24" s="857" customFormat="1" ht="14" hidden="1" customHeight="1">
      <c r="A32" s="2549">
        <v>45139</v>
      </c>
      <c r="B32" s="2550">
        <v>18424.45</v>
      </c>
      <c r="C32" s="2550">
        <v>95204.22</v>
      </c>
      <c r="D32" s="2550">
        <v>215207.3</v>
      </c>
      <c r="E32" s="2550">
        <v>328835.96999999997</v>
      </c>
      <c r="F32" s="2551">
        <v>3166186.4100000006</v>
      </c>
      <c r="G32" s="2551">
        <v>2326528.5600000005</v>
      </c>
      <c r="H32" s="2551">
        <v>5492714.9700000007</v>
      </c>
      <c r="I32" s="2551">
        <v>3209348.3800000004</v>
      </c>
      <c r="J32" s="2551">
        <v>45443.630000000005</v>
      </c>
      <c r="K32" s="2551">
        <v>62344.420000000006</v>
      </c>
      <c r="L32" s="2552">
        <v>3317136.43</v>
      </c>
      <c r="M32" s="2552">
        <v>205653.93</v>
      </c>
      <c r="N32" s="2552">
        <v>652526.93999999994</v>
      </c>
      <c r="O32" s="2551">
        <v>858180.86999999988</v>
      </c>
      <c r="P32" s="2551">
        <v>9996868.2400000002</v>
      </c>
      <c r="Q32" s="2553"/>
      <c r="R32" s="2553"/>
      <c r="S32" s="2553"/>
      <c r="T32" s="195"/>
      <c r="U32" s="195"/>
      <c r="V32" s="195"/>
      <c r="W32" s="195"/>
      <c r="X32" s="195"/>
    </row>
    <row r="33" spans="1:24" s="857" customFormat="1" ht="14" hidden="1" customHeight="1">
      <c r="A33" s="2549">
        <v>45170</v>
      </c>
      <c r="B33" s="2550">
        <v>0</v>
      </c>
      <c r="C33" s="2550">
        <v>63258.93</v>
      </c>
      <c r="D33" s="2550">
        <v>215207.3</v>
      </c>
      <c r="E33" s="2550">
        <v>278466.23</v>
      </c>
      <c r="F33" s="2551">
        <v>3888297.4299999997</v>
      </c>
      <c r="G33" s="2551">
        <v>2342466.59</v>
      </c>
      <c r="H33" s="2551">
        <v>6230764.0199999996</v>
      </c>
      <c r="I33" s="2551">
        <v>3115311.66</v>
      </c>
      <c r="J33" s="2551">
        <v>57580.11</v>
      </c>
      <c r="K33" s="2551">
        <v>44811.22</v>
      </c>
      <c r="L33" s="2552">
        <v>3217702.99</v>
      </c>
      <c r="M33" s="2552">
        <v>255221.25</v>
      </c>
      <c r="N33" s="2552">
        <v>476582.57999999996</v>
      </c>
      <c r="O33" s="2551">
        <v>731803.83</v>
      </c>
      <c r="P33" s="2551">
        <v>10458737.07</v>
      </c>
      <c r="Q33" s="2553"/>
      <c r="R33" s="2553"/>
      <c r="S33" s="2553"/>
      <c r="T33" s="195"/>
      <c r="U33" s="195"/>
      <c r="V33" s="195"/>
      <c r="W33" s="195"/>
      <c r="X33" s="195"/>
    </row>
    <row r="34" spans="1:24" s="857" customFormat="1" ht="14" hidden="1" customHeight="1">
      <c r="A34" s="2549">
        <v>45200</v>
      </c>
      <c r="B34" s="2550">
        <v>80790.77</v>
      </c>
      <c r="C34" s="2550">
        <v>28487.63</v>
      </c>
      <c r="D34" s="2550">
        <v>215207.3</v>
      </c>
      <c r="E34" s="2550">
        <v>324485.7</v>
      </c>
      <c r="F34" s="2551">
        <v>3166070.6700000004</v>
      </c>
      <c r="G34" s="2551">
        <v>2392879.87</v>
      </c>
      <c r="H34" s="2551">
        <v>5558950.540000001</v>
      </c>
      <c r="I34" s="2551">
        <v>3209924.78</v>
      </c>
      <c r="J34" s="2551">
        <v>60364.95</v>
      </c>
      <c r="K34" s="2551">
        <v>44187.91</v>
      </c>
      <c r="L34" s="2552">
        <v>3314477.64</v>
      </c>
      <c r="M34" s="2552">
        <v>157624.91999999998</v>
      </c>
      <c r="N34" s="2552">
        <v>345432.89999999997</v>
      </c>
      <c r="O34" s="2551">
        <v>503057.81999999995</v>
      </c>
      <c r="P34" s="2551">
        <v>9700971.7000000011</v>
      </c>
      <c r="Q34" s="2553"/>
      <c r="R34" s="2553"/>
      <c r="S34" s="2553"/>
      <c r="T34" s="195"/>
      <c r="U34" s="195"/>
      <c r="V34" s="195"/>
      <c r="W34" s="195"/>
      <c r="X34" s="195"/>
    </row>
    <row r="35" spans="1:24" s="857" customFormat="1" ht="14" hidden="1" customHeight="1">
      <c r="A35" s="2549">
        <v>45231</v>
      </c>
      <c r="B35" s="2550">
        <v>0</v>
      </c>
      <c r="C35" s="2550">
        <v>40303.269999999997</v>
      </c>
      <c r="D35" s="2550">
        <v>215207.3</v>
      </c>
      <c r="E35" s="2550">
        <v>255510.56999999998</v>
      </c>
      <c r="F35" s="2551">
        <v>3951667.7600000007</v>
      </c>
      <c r="G35" s="2551">
        <v>2398323.2999999998</v>
      </c>
      <c r="H35" s="2551">
        <v>6349991.0600000005</v>
      </c>
      <c r="I35" s="2551">
        <v>3570292.91</v>
      </c>
      <c r="J35" s="2551">
        <v>77436</v>
      </c>
      <c r="K35" s="2551">
        <v>43616.920000000006</v>
      </c>
      <c r="L35" s="2552">
        <v>3691345.83</v>
      </c>
      <c r="M35" s="2552">
        <v>90078.52</v>
      </c>
      <c r="N35" s="2552">
        <v>254479.31000000003</v>
      </c>
      <c r="O35" s="2551">
        <v>344557.83</v>
      </c>
      <c r="P35" s="2551">
        <v>10641405.290000001</v>
      </c>
      <c r="Q35" s="2553"/>
      <c r="R35" s="2553"/>
      <c r="S35" s="2553"/>
      <c r="T35" s="195"/>
      <c r="U35" s="195"/>
      <c r="V35" s="195"/>
      <c r="W35" s="195"/>
      <c r="X35" s="195"/>
    </row>
    <row r="36" spans="1:24" s="857" customFormat="1" ht="14" hidden="1" customHeight="1">
      <c r="A36" s="2549">
        <v>45261</v>
      </c>
      <c r="B36" s="2550">
        <v>0</v>
      </c>
      <c r="C36" s="2550">
        <v>88184.87</v>
      </c>
      <c r="D36" s="2550">
        <v>364349.18999999994</v>
      </c>
      <c r="E36" s="2550">
        <v>452534.05999999994</v>
      </c>
      <c r="F36" s="2551">
        <v>6313492.0600000005</v>
      </c>
      <c r="G36" s="2551">
        <v>3980628.56</v>
      </c>
      <c r="H36" s="2551">
        <v>10294120.620000001</v>
      </c>
      <c r="I36" s="2551">
        <v>5473515.7000000002</v>
      </c>
      <c r="J36" s="2551">
        <v>40146.909999999996</v>
      </c>
      <c r="K36" s="2551">
        <v>55328.930000000008</v>
      </c>
      <c r="L36" s="2552">
        <v>5568991.54</v>
      </c>
      <c r="M36" s="2552">
        <v>131670.74</v>
      </c>
      <c r="N36" s="2552">
        <v>380943.04000000004</v>
      </c>
      <c r="O36" s="2551">
        <v>512613.78</v>
      </c>
      <c r="P36" s="2551">
        <v>16828260.000000004</v>
      </c>
      <c r="Q36" s="2553"/>
      <c r="R36" s="2553"/>
      <c r="S36" s="2553"/>
      <c r="T36" s="195"/>
      <c r="U36" s="195"/>
      <c r="V36" s="195"/>
      <c r="W36" s="195"/>
      <c r="X36" s="195"/>
    </row>
    <row r="37" spans="1:24" s="857" customFormat="1" ht="14" hidden="1" customHeight="1">
      <c r="A37" s="2549">
        <v>45292</v>
      </c>
      <c r="B37" s="2550">
        <v>0</v>
      </c>
      <c r="C37" s="2550">
        <v>24642.85</v>
      </c>
      <c r="D37" s="2550">
        <v>236507.3</v>
      </c>
      <c r="E37" s="2550">
        <v>261150.15</v>
      </c>
      <c r="F37" s="2551">
        <v>2401930.7999999998</v>
      </c>
      <c r="G37" s="2551">
        <v>2834702.88</v>
      </c>
      <c r="H37" s="2551">
        <v>5236633.68</v>
      </c>
      <c r="I37" s="2551">
        <v>3398121.31</v>
      </c>
      <c r="J37" s="2551">
        <v>55673.47</v>
      </c>
      <c r="K37" s="2551">
        <v>30478.01</v>
      </c>
      <c r="L37" s="2552">
        <v>3484272.79</v>
      </c>
      <c r="M37" s="2552">
        <v>89123.28</v>
      </c>
      <c r="N37" s="2552">
        <v>321265.06999999995</v>
      </c>
      <c r="O37" s="2551">
        <v>410388.35</v>
      </c>
      <c r="P37" s="2551">
        <v>9392444.9700000007</v>
      </c>
      <c r="Q37" s="2553"/>
      <c r="R37" s="2553"/>
      <c r="S37" s="2553"/>
      <c r="T37" s="195"/>
      <c r="U37" s="195"/>
      <c r="V37" s="195"/>
      <c r="W37" s="195"/>
      <c r="X37" s="195"/>
    </row>
    <row r="38" spans="1:24" s="857" customFormat="1" ht="14" hidden="1" customHeight="1">
      <c r="A38" s="2549">
        <v>45323</v>
      </c>
      <c r="B38" s="2550">
        <v>0</v>
      </c>
      <c r="C38" s="2550">
        <v>28358.36</v>
      </c>
      <c r="D38" s="2550">
        <v>237182.72</v>
      </c>
      <c r="E38" s="2550">
        <v>265541.08</v>
      </c>
      <c r="F38" s="2551">
        <v>4445915.49</v>
      </c>
      <c r="G38" s="2551">
        <v>2912456.7499999995</v>
      </c>
      <c r="H38" s="2551">
        <v>7358372.2400000002</v>
      </c>
      <c r="I38" s="2551">
        <v>3955358.22</v>
      </c>
      <c r="J38" s="2551">
        <v>40648.450000000004</v>
      </c>
      <c r="K38" s="2551">
        <v>29162.69</v>
      </c>
      <c r="L38" s="2552">
        <v>4025169.3600000003</v>
      </c>
      <c r="M38" s="2552">
        <v>0</v>
      </c>
      <c r="N38" s="2552">
        <v>372689.47</v>
      </c>
      <c r="O38" s="2551">
        <v>372689.47</v>
      </c>
      <c r="P38" s="2551">
        <v>12021772.15</v>
      </c>
      <c r="Q38" s="2553"/>
      <c r="R38" s="2553"/>
      <c r="S38" s="2553"/>
      <c r="T38" s="195"/>
      <c r="U38" s="195"/>
      <c r="V38" s="195"/>
      <c r="W38" s="195"/>
      <c r="X38" s="195"/>
    </row>
    <row r="39" spans="1:24" s="857" customFormat="1" ht="14" hidden="1" customHeight="1">
      <c r="A39" s="2549">
        <v>45352</v>
      </c>
      <c r="B39" s="2550">
        <v>0</v>
      </c>
      <c r="C39" s="2550">
        <v>17798.32</v>
      </c>
      <c r="D39" s="2550">
        <v>238266.06</v>
      </c>
      <c r="E39" s="2550">
        <v>256064.38</v>
      </c>
      <c r="F39" s="2551">
        <v>3616372.9799999995</v>
      </c>
      <c r="G39" s="2551">
        <v>2949447.7</v>
      </c>
      <c r="H39" s="2551">
        <v>6565820.6799999997</v>
      </c>
      <c r="I39" s="2551">
        <v>3759252.4699999997</v>
      </c>
      <c r="J39" s="2551">
        <v>38533.549999999996</v>
      </c>
      <c r="K39" s="2551">
        <v>28435.739999999998</v>
      </c>
      <c r="L39" s="2552">
        <v>3826221.76</v>
      </c>
      <c r="M39" s="2552">
        <v>0</v>
      </c>
      <c r="N39" s="2552">
        <v>144225.21</v>
      </c>
      <c r="O39" s="2551">
        <v>144225.21</v>
      </c>
      <c r="P39" s="2551">
        <v>10792332.030000001</v>
      </c>
      <c r="Q39" s="2553"/>
      <c r="R39" s="2553"/>
      <c r="S39" s="2553"/>
      <c r="T39" s="195"/>
      <c r="U39" s="195"/>
      <c r="V39" s="195"/>
      <c r="W39" s="195"/>
      <c r="X39" s="195"/>
    </row>
    <row r="40" spans="1:24" s="857" customFormat="1" ht="14" hidden="1" customHeight="1">
      <c r="A40" s="2549">
        <v>45383</v>
      </c>
      <c r="B40" s="2550">
        <v>0</v>
      </c>
      <c r="C40" s="2550">
        <v>30377.64</v>
      </c>
      <c r="D40" s="2550">
        <v>250849.40000000002</v>
      </c>
      <c r="E40" s="2550">
        <v>281227.04000000004</v>
      </c>
      <c r="F40" s="2551">
        <v>3409976.9300000006</v>
      </c>
      <c r="G40" s="2551">
        <v>3288004.2800000007</v>
      </c>
      <c r="H40" s="2551">
        <v>6697981.2100000009</v>
      </c>
      <c r="I40" s="2551">
        <v>3953314.27</v>
      </c>
      <c r="J40" s="2551">
        <v>47599.09</v>
      </c>
      <c r="K40" s="2551">
        <v>28339.37</v>
      </c>
      <c r="L40" s="2552">
        <v>4029252.73</v>
      </c>
      <c r="M40" s="2552">
        <v>0</v>
      </c>
      <c r="N40" s="2552">
        <v>123403.02999999998</v>
      </c>
      <c r="O40" s="2551">
        <v>123403.02999999998</v>
      </c>
      <c r="P40" s="2551">
        <v>11131864.01</v>
      </c>
      <c r="Q40" s="2553"/>
      <c r="R40" s="2553"/>
      <c r="S40" s="2553"/>
      <c r="T40" s="195"/>
      <c r="U40" s="195"/>
      <c r="V40" s="195"/>
      <c r="W40" s="195"/>
      <c r="X40" s="195"/>
    </row>
    <row r="41" spans="1:24" s="857" customFormat="1" ht="14" hidden="1" customHeight="1">
      <c r="A41" s="2549">
        <v>45413</v>
      </c>
      <c r="B41" s="2550">
        <v>0</v>
      </c>
      <c r="C41" s="2550">
        <v>22704.04</v>
      </c>
      <c r="D41" s="2550">
        <v>237182.72</v>
      </c>
      <c r="E41" s="2550">
        <v>259886.76</v>
      </c>
      <c r="F41" s="2551">
        <v>4133856.95</v>
      </c>
      <c r="G41" s="2551">
        <v>3801792.31</v>
      </c>
      <c r="H41" s="2551">
        <v>7935649.2599999998</v>
      </c>
      <c r="I41" s="2551">
        <v>5308437.2200000016</v>
      </c>
      <c r="J41" s="2551">
        <v>42480.840000000004</v>
      </c>
      <c r="K41" s="2551">
        <v>28758.39</v>
      </c>
      <c r="L41" s="2552">
        <v>5379676.4500000011</v>
      </c>
      <c r="M41" s="2552">
        <v>0</v>
      </c>
      <c r="N41" s="2552">
        <v>118761.36</v>
      </c>
      <c r="O41" s="2551">
        <v>118761.36</v>
      </c>
      <c r="P41" s="2551">
        <v>13693973.83</v>
      </c>
      <c r="Q41" s="2553"/>
      <c r="R41" s="2553"/>
      <c r="S41" s="2553"/>
      <c r="T41" s="195"/>
      <c r="U41" s="195"/>
      <c r="V41" s="195"/>
      <c r="W41" s="195"/>
      <c r="X41" s="195"/>
    </row>
    <row r="42" spans="1:24" s="857" customFormat="1" ht="14" hidden="1" customHeight="1">
      <c r="A42" s="2549">
        <v>45444</v>
      </c>
      <c r="B42" s="2550">
        <v>0</v>
      </c>
      <c r="C42" s="2550">
        <v>36611.21</v>
      </c>
      <c r="D42" s="2550">
        <v>237182.72</v>
      </c>
      <c r="E42" s="2550">
        <v>273793.93</v>
      </c>
      <c r="F42" s="2551">
        <v>3447849</v>
      </c>
      <c r="G42" s="2551">
        <v>3116691.5</v>
      </c>
      <c r="H42" s="2551">
        <v>6564540.5</v>
      </c>
      <c r="I42" s="2551">
        <v>4064846.9299999997</v>
      </c>
      <c r="J42" s="2551">
        <v>58877.24</v>
      </c>
      <c r="K42" s="2551">
        <v>0</v>
      </c>
      <c r="L42" s="2552">
        <v>4123724.17</v>
      </c>
      <c r="M42" s="2552">
        <v>0</v>
      </c>
      <c r="N42" s="2552">
        <v>123139.5</v>
      </c>
      <c r="O42" s="2551">
        <v>123139.5</v>
      </c>
      <c r="P42" s="2551">
        <v>11085198.1</v>
      </c>
      <c r="Q42" s="2553"/>
      <c r="R42" s="2553"/>
      <c r="S42" s="2553"/>
      <c r="T42" s="195"/>
      <c r="U42" s="195"/>
      <c r="V42" s="195"/>
      <c r="W42" s="195"/>
      <c r="X42" s="195"/>
    </row>
    <row r="43" spans="1:24" s="857" customFormat="1" ht="14" hidden="1" customHeight="1">
      <c r="A43" s="2549">
        <v>45474</v>
      </c>
      <c r="B43" s="2550">
        <v>0</v>
      </c>
      <c r="C43" s="2550">
        <v>25918.21</v>
      </c>
      <c r="D43" s="2550">
        <v>239349.39</v>
      </c>
      <c r="E43" s="2550">
        <v>265267.60000000003</v>
      </c>
      <c r="F43" s="2551">
        <v>3402014.4299999997</v>
      </c>
      <c r="G43" s="2551">
        <v>3058600.3499999996</v>
      </c>
      <c r="H43" s="2551">
        <v>6460614.7799999993</v>
      </c>
      <c r="I43" s="2551">
        <v>4085427.49</v>
      </c>
      <c r="J43" s="2551">
        <v>57683.490000000005</v>
      </c>
      <c r="K43" s="2551">
        <v>0</v>
      </c>
      <c r="L43" s="2552">
        <v>4143110.9800000004</v>
      </c>
      <c r="M43" s="2552">
        <v>0</v>
      </c>
      <c r="N43" s="2552">
        <v>141837.99999999997</v>
      </c>
      <c r="O43" s="2551">
        <v>141837.99999999997</v>
      </c>
      <c r="P43" s="2551">
        <v>11010831.359999999</v>
      </c>
      <c r="Q43" s="2553"/>
      <c r="R43" s="2553"/>
      <c r="S43" s="2553"/>
      <c r="T43" s="195"/>
      <c r="U43" s="195"/>
      <c r="V43" s="195"/>
      <c r="W43" s="195"/>
      <c r="X43" s="195"/>
    </row>
    <row r="44" spans="1:24" s="857" customFormat="1" ht="14" hidden="1" customHeight="1">
      <c r="A44" s="2549">
        <v>45505</v>
      </c>
      <c r="B44" s="2550">
        <v>0</v>
      </c>
      <c r="C44" s="2550">
        <v>63003.64</v>
      </c>
      <c r="D44" s="2550">
        <v>239482.72</v>
      </c>
      <c r="E44" s="2550">
        <v>302486.36</v>
      </c>
      <c r="F44" s="2551">
        <v>4207490.58</v>
      </c>
      <c r="G44" s="2551">
        <v>2985786.8</v>
      </c>
      <c r="H44" s="2551">
        <v>7193277.3799999999</v>
      </c>
      <c r="I44" s="2551">
        <v>4261982.4000000004</v>
      </c>
      <c r="J44" s="2551">
        <v>64352.35</v>
      </c>
      <c r="K44" s="2551">
        <v>0</v>
      </c>
      <c r="L44" s="2552">
        <v>4326334.75</v>
      </c>
      <c r="M44" s="2552">
        <v>0</v>
      </c>
      <c r="N44" s="2552">
        <v>283464.46000000002</v>
      </c>
      <c r="O44" s="2551">
        <v>283464.46000000002</v>
      </c>
      <c r="P44" s="2551">
        <v>12105562.950000001</v>
      </c>
      <c r="Q44" s="2553"/>
      <c r="R44" s="2553"/>
      <c r="S44" s="2553"/>
      <c r="T44" s="195"/>
      <c r="U44" s="195"/>
      <c r="V44" s="195"/>
      <c r="W44" s="195"/>
      <c r="X44" s="195"/>
    </row>
    <row r="45" spans="1:24" s="857" customFormat="1" ht="14" hidden="1" customHeight="1">
      <c r="A45" s="2549">
        <v>45536</v>
      </c>
      <c r="B45" s="2550">
        <v>0</v>
      </c>
      <c r="C45" s="2550">
        <v>81640.710000000006</v>
      </c>
      <c r="D45" s="2550">
        <v>237182.72</v>
      </c>
      <c r="E45" s="2550">
        <v>318823.43</v>
      </c>
      <c r="F45" s="2551">
        <v>3701499.4199999995</v>
      </c>
      <c r="G45" s="2551">
        <v>3195225.96</v>
      </c>
      <c r="H45" s="2551">
        <v>6896725.379999999</v>
      </c>
      <c r="I45" s="2551">
        <v>4119463.21</v>
      </c>
      <c r="J45" s="2551">
        <v>57315.15</v>
      </c>
      <c r="K45" s="2551">
        <v>0</v>
      </c>
      <c r="L45" s="2552">
        <v>4176778.36</v>
      </c>
      <c r="M45" s="2552">
        <v>0</v>
      </c>
      <c r="N45" s="2552">
        <v>72612.25</v>
      </c>
      <c r="O45" s="2551">
        <v>72612.25</v>
      </c>
      <c r="P45" s="2551">
        <v>11464939.419999998</v>
      </c>
      <c r="Q45" s="2553"/>
      <c r="R45" s="2553"/>
      <c r="S45" s="2553"/>
      <c r="T45" s="195"/>
      <c r="U45" s="195"/>
      <c r="V45" s="195"/>
      <c r="W45" s="195"/>
      <c r="X45" s="195"/>
    </row>
    <row r="46" spans="1:24" s="857" customFormat="1" ht="14" hidden="1" customHeight="1">
      <c r="A46" s="2549">
        <v>45566</v>
      </c>
      <c r="B46" s="2550">
        <v>0</v>
      </c>
      <c r="C46" s="2550">
        <v>28019.95</v>
      </c>
      <c r="D46" s="2550">
        <v>237182.72</v>
      </c>
      <c r="E46" s="2550">
        <v>265202.67</v>
      </c>
      <c r="F46" s="2551">
        <v>4143268</v>
      </c>
      <c r="G46" s="2551">
        <v>2854453.15</v>
      </c>
      <c r="H46" s="2551">
        <v>6997721.1500000004</v>
      </c>
      <c r="I46" s="2551">
        <v>4068926.9000000008</v>
      </c>
      <c r="J46" s="2551">
        <v>54231.19</v>
      </c>
      <c r="K46" s="2551">
        <v>0</v>
      </c>
      <c r="L46" s="2552">
        <v>4123158.0900000008</v>
      </c>
      <c r="M46" s="2552">
        <v>0</v>
      </c>
      <c r="N46" s="2552">
        <v>95830.87999999999</v>
      </c>
      <c r="O46" s="2551">
        <v>95830.87999999999</v>
      </c>
      <c r="P46" s="2551">
        <v>11481912.790000001</v>
      </c>
      <c r="Q46" s="2553"/>
      <c r="R46" s="2553"/>
      <c r="S46" s="2553"/>
      <c r="T46" s="195"/>
      <c r="U46" s="195"/>
      <c r="V46" s="195"/>
      <c r="W46" s="195"/>
      <c r="X46" s="195"/>
    </row>
    <row r="47" spans="1:24" s="857" customFormat="1" ht="14" hidden="1" customHeight="1">
      <c r="A47" s="2549">
        <v>45597</v>
      </c>
      <c r="B47" s="2550">
        <v>0</v>
      </c>
      <c r="C47" s="2550">
        <v>27181.040000000001</v>
      </c>
      <c r="D47" s="2550">
        <v>237182.72</v>
      </c>
      <c r="E47" s="2550">
        <v>264363.76</v>
      </c>
      <c r="F47" s="2551">
        <v>3473295.24</v>
      </c>
      <c r="G47" s="2551">
        <v>3261481.08</v>
      </c>
      <c r="H47" s="2551">
        <v>6734776.3200000003</v>
      </c>
      <c r="I47" s="2551">
        <v>4064758.46</v>
      </c>
      <c r="J47" s="2551">
        <v>58270.07</v>
      </c>
      <c r="K47" s="2551">
        <v>0</v>
      </c>
      <c r="L47" s="2552">
        <v>4123028.53</v>
      </c>
      <c r="M47" s="2552">
        <v>0</v>
      </c>
      <c r="N47" s="2552">
        <v>93054.64</v>
      </c>
      <c r="O47" s="2551">
        <v>93054.64</v>
      </c>
      <c r="P47" s="2551">
        <v>11215223.25</v>
      </c>
      <c r="Q47" s="2553"/>
      <c r="R47" s="2553"/>
      <c r="S47" s="2553"/>
      <c r="T47" s="195"/>
      <c r="U47" s="195"/>
      <c r="V47" s="195"/>
      <c r="W47" s="195"/>
      <c r="X47" s="195"/>
    </row>
    <row r="48" spans="1:24" s="857" customFormat="1" ht="14" customHeight="1">
      <c r="A48" s="2554">
        <v>45627</v>
      </c>
      <c r="B48" s="2555">
        <v>0</v>
      </c>
      <c r="C48" s="2555">
        <v>98124.39</v>
      </c>
      <c r="D48" s="2555">
        <v>406832.94999999995</v>
      </c>
      <c r="E48" s="2555">
        <v>504957.33999999997</v>
      </c>
      <c r="F48" s="2556">
        <v>6709277.9500000002</v>
      </c>
      <c r="G48" s="2556">
        <v>4911612.68</v>
      </c>
      <c r="H48" s="2556">
        <v>11620890.629999999</v>
      </c>
      <c r="I48" s="2556">
        <v>6543176.0600000015</v>
      </c>
      <c r="J48" s="2556">
        <v>55126.27</v>
      </c>
      <c r="K48" s="2556">
        <v>0</v>
      </c>
      <c r="L48" s="2557">
        <v>6598302.330000001</v>
      </c>
      <c r="M48" s="2557">
        <v>0</v>
      </c>
      <c r="N48" s="2557">
        <v>110666.91</v>
      </c>
      <c r="O48" s="2556">
        <v>110666.91</v>
      </c>
      <c r="P48" s="2556">
        <v>18834817.210000001</v>
      </c>
      <c r="Q48" s="2553"/>
      <c r="R48" s="2553"/>
      <c r="S48" s="2553"/>
      <c r="T48" s="195"/>
      <c r="U48" s="195"/>
      <c r="V48" s="195"/>
      <c r="W48" s="195"/>
      <c r="X48" s="195"/>
    </row>
    <row r="49" spans="1:24" s="857" customFormat="1" ht="14" customHeight="1">
      <c r="A49" s="2549">
        <v>45658</v>
      </c>
      <c r="B49" s="2550">
        <v>0</v>
      </c>
      <c r="C49" s="2550">
        <v>56363.46</v>
      </c>
      <c r="D49" s="2550">
        <v>237182.72</v>
      </c>
      <c r="E49" s="2550">
        <v>293546.18</v>
      </c>
      <c r="F49" s="2551">
        <v>2689282.66</v>
      </c>
      <c r="G49" s="2551">
        <v>3092299.96</v>
      </c>
      <c r="H49" s="2551">
        <v>5781582.6200000001</v>
      </c>
      <c r="I49" s="2551">
        <v>3747822.69</v>
      </c>
      <c r="J49" s="2551">
        <v>60280.350000000006</v>
      </c>
      <c r="K49" s="2551">
        <v>0</v>
      </c>
      <c r="L49" s="2552">
        <v>3808103.04</v>
      </c>
      <c r="M49" s="2552">
        <v>0</v>
      </c>
      <c r="N49" s="2552">
        <v>79626.06</v>
      </c>
      <c r="O49" s="2551">
        <v>79626.06</v>
      </c>
      <c r="P49" s="2551">
        <v>9962857.9000000004</v>
      </c>
      <c r="Q49" s="2553"/>
      <c r="R49" s="2553"/>
      <c r="S49" s="2553"/>
      <c r="T49" s="195"/>
      <c r="U49" s="195"/>
      <c r="V49" s="195"/>
      <c r="W49" s="195"/>
      <c r="X49" s="195"/>
    </row>
    <row r="50" spans="1:24" s="857" customFormat="1" ht="14" customHeight="1">
      <c r="A50" s="2549">
        <v>45689</v>
      </c>
      <c r="B50" s="2550">
        <v>0</v>
      </c>
      <c r="C50" s="2550">
        <v>0</v>
      </c>
      <c r="D50" s="2550">
        <v>250507.77</v>
      </c>
      <c r="E50" s="2550">
        <v>250507.77</v>
      </c>
      <c r="F50" s="2551">
        <v>3356260.1499999994</v>
      </c>
      <c r="G50" s="2551">
        <v>3285022.6100000008</v>
      </c>
      <c r="H50" s="2551">
        <v>6641282.7599999998</v>
      </c>
      <c r="I50" s="2551">
        <v>4257002.5300000012</v>
      </c>
      <c r="J50" s="2551">
        <v>80060.959999999992</v>
      </c>
      <c r="K50" s="2551">
        <v>0</v>
      </c>
      <c r="L50" s="2552">
        <v>4337063.4900000012</v>
      </c>
      <c r="M50" s="2552">
        <v>7480.2</v>
      </c>
      <c r="N50" s="2552">
        <v>67638.87</v>
      </c>
      <c r="O50" s="2551">
        <v>75119.069999999992</v>
      </c>
      <c r="P50" s="2551">
        <v>11303973.09</v>
      </c>
      <c r="Q50" s="2553"/>
      <c r="R50" s="2553"/>
      <c r="S50" s="2553"/>
      <c r="T50" s="195"/>
      <c r="U50" s="195"/>
      <c r="V50" s="195"/>
      <c r="W50" s="195"/>
      <c r="X50" s="195"/>
    </row>
    <row r="51" spans="1:24" s="857" customFormat="1" ht="14" customHeight="1">
      <c r="A51" s="2549">
        <v>45717</v>
      </c>
      <c r="B51" s="2550">
        <v>0</v>
      </c>
      <c r="C51" s="2550">
        <v>27145.69</v>
      </c>
      <c r="D51" s="2550">
        <v>247121.52</v>
      </c>
      <c r="E51" s="2550">
        <v>274267.20999999996</v>
      </c>
      <c r="F51" s="2551">
        <v>3484279.87</v>
      </c>
      <c r="G51" s="2551">
        <v>3291999.8099999996</v>
      </c>
      <c r="H51" s="2551">
        <v>6776279.6799999997</v>
      </c>
      <c r="I51" s="2551">
        <v>4239907.1499999994</v>
      </c>
      <c r="J51" s="2551">
        <v>70248.67</v>
      </c>
      <c r="K51" s="2551">
        <v>0</v>
      </c>
      <c r="L51" s="2552">
        <v>4310155.8199999994</v>
      </c>
      <c r="M51" s="2552">
        <v>44042.66</v>
      </c>
      <c r="N51" s="2552">
        <v>137189.74</v>
      </c>
      <c r="O51" s="2551">
        <v>181232.4</v>
      </c>
      <c r="P51" s="2551">
        <v>11541935.109999999</v>
      </c>
      <c r="Q51" s="2553"/>
      <c r="R51" s="2553"/>
      <c r="S51" s="2553"/>
      <c r="T51" s="195"/>
      <c r="U51" s="195"/>
      <c r="V51" s="195"/>
      <c r="W51" s="195"/>
      <c r="X51" s="195"/>
    </row>
    <row r="52" spans="1:24" s="857" customFormat="1" ht="14" customHeight="1">
      <c r="A52" s="2549">
        <v>45748</v>
      </c>
      <c r="B52" s="2550">
        <v>0</v>
      </c>
      <c r="C52" s="2550">
        <v>56760.1</v>
      </c>
      <c r="D52" s="2550">
        <v>247121.52</v>
      </c>
      <c r="E52" s="2550">
        <v>303881.62</v>
      </c>
      <c r="F52" s="2551">
        <v>3236739.5</v>
      </c>
      <c r="G52" s="2551">
        <v>3284514.2199999997</v>
      </c>
      <c r="H52" s="2551">
        <v>6521253.7199999997</v>
      </c>
      <c r="I52" s="2551">
        <v>4251329.17</v>
      </c>
      <c r="J52" s="2551">
        <v>72436.59</v>
      </c>
      <c r="K52" s="2551">
        <v>0</v>
      </c>
      <c r="L52" s="2552">
        <v>4323765.76</v>
      </c>
      <c r="M52" s="2552">
        <v>55055.86</v>
      </c>
      <c r="N52" s="2552">
        <v>28903.84</v>
      </c>
      <c r="O52" s="2551">
        <v>83959.7</v>
      </c>
      <c r="P52" s="2551">
        <v>11232860.799999999</v>
      </c>
      <c r="Q52" s="2553"/>
      <c r="R52" s="2553"/>
      <c r="S52" s="2553"/>
      <c r="T52" s="195"/>
      <c r="U52" s="195"/>
      <c r="V52" s="195"/>
      <c r="W52" s="195"/>
      <c r="X52" s="195"/>
    </row>
    <row r="53" spans="1:24" s="857" customFormat="1" ht="14" customHeight="1">
      <c r="A53" s="2549">
        <v>45778</v>
      </c>
      <c r="B53" s="2550">
        <v>0</v>
      </c>
      <c r="C53" s="2550">
        <v>94763.32</v>
      </c>
      <c r="D53" s="2550">
        <v>247121.52</v>
      </c>
      <c r="E53" s="2550">
        <v>341884.83999999997</v>
      </c>
      <c r="F53" s="2551">
        <v>3829557.1199999992</v>
      </c>
      <c r="G53" s="2551">
        <v>4001615.65</v>
      </c>
      <c r="H53" s="2551">
        <v>7831172.7699999996</v>
      </c>
      <c r="I53" s="2551">
        <v>7290742.1999999983</v>
      </c>
      <c r="J53" s="2551">
        <v>98879.44</v>
      </c>
      <c r="K53" s="2551">
        <v>0</v>
      </c>
      <c r="L53" s="2552">
        <v>7389621.6399999987</v>
      </c>
      <c r="M53" s="2552">
        <v>74971.91</v>
      </c>
      <c r="N53" s="2552">
        <v>30318.76</v>
      </c>
      <c r="O53" s="2551">
        <v>105290.67</v>
      </c>
      <c r="P53" s="2551">
        <v>15667969.919999998</v>
      </c>
      <c r="Q53" s="2553"/>
      <c r="R53" s="2553"/>
      <c r="S53" s="2553"/>
      <c r="T53" s="195"/>
      <c r="U53" s="195"/>
      <c r="V53" s="195"/>
      <c r="W53" s="195"/>
      <c r="X53" s="195"/>
    </row>
    <row r="54" spans="1:24" s="857" customFormat="1" ht="14" customHeight="1">
      <c r="A54" s="2549">
        <v>45809</v>
      </c>
      <c r="B54" s="2550">
        <v>0</v>
      </c>
      <c r="C54" s="2550">
        <v>27407.59</v>
      </c>
      <c r="D54" s="2550">
        <v>247121.52</v>
      </c>
      <c r="E54" s="2550">
        <v>274529.11</v>
      </c>
      <c r="F54" s="2551">
        <v>3411084.69</v>
      </c>
      <c r="G54" s="2551">
        <v>3243815.1</v>
      </c>
      <c r="H54" s="2551">
        <v>6654899.79</v>
      </c>
      <c r="I54" s="2551">
        <v>4397313.1900000004</v>
      </c>
      <c r="J54" s="2551">
        <v>68924.7</v>
      </c>
      <c r="K54" s="2551">
        <v>0</v>
      </c>
      <c r="L54" s="2552">
        <v>4466237.8900000006</v>
      </c>
      <c r="M54" s="2552">
        <v>71002.149999999994</v>
      </c>
      <c r="N54" s="2552">
        <v>29611.3</v>
      </c>
      <c r="O54" s="2551">
        <v>100613.45</v>
      </c>
      <c r="P54" s="2551">
        <v>11496280.24</v>
      </c>
      <c r="Q54" s="2553"/>
      <c r="R54" s="2553"/>
      <c r="S54" s="2553"/>
      <c r="T54" s="195"/>
      <c r="U54" s="195"/>
      <c r="V54" s="195"/>
      <c r="W54" s="195"/>
      <c r="X54" s="195"/>
    </row>
    <row r="55" spans="1:24" s="857" customFormat="1" ht="14" customHeight="1">
      <c r="A55" s="2549">
        <v>45839</v>
      </c>
      <c r="B55" s="2550">
        <v>0</v>
      </c>
      <c r="C55" s="2550">
        <v>0</v>
      </c>
      <c r="D55" s="2550">
        <v>314460.98</v>
      </c>
      <c r="E55" s="2550">
        <v>314460.98</v>
      </c>
      <c r="F55" s="2551">
        <v>4249139.0299999993</v>
      </c>
      <c r="G55" s="2551">
        <v>3304019.2399999998</v>
      </c>
      <c r="H55" s="2551">
        <v>7553158.2699999996</v>
      </c>
      <c r="I55" s="2551">
        <v>4635725.46</v>
      </c>
      <c r="J55" s="2551">
        <v>67174.8</v>
      </c>
      <c r="K55" s="2551">
        <v>0</v>
      </c>
      <c r="L55" s="2552">
        <v>4702900.26</v>
      </c>
      <c r="M55" s="2552">
        <v>32987.15</v>
      </c>
      <c r="N55" s="2552">
        <v>30318.76</v>
      </c>
      <c r="O55" s="2551">
        <v>63305.91</v>
      </c>
      <c r="P55" s="2551">
        <v>12633825.42</v>
      </c>
      <c r="Q55" s="2553"/>
      <c r="R55" s="2553"/>
      <c r="S55" s="2553"/>
      <c r="T55" s="195"/>
      <c r="U55" s="195"/>
      <c r="V55" s="195"/>
      <c r="W55" s="195"/>
      <c r="X55" s="195"/>
    </row>
    <row r="56" spans="1:24" s="857" customFormat="1" ht="14" customHeight="1">
      <c r="A56" s="2549">
        <v>45870</v>
      </c>
      <c r="B56" s="2550">
        <v>0</v>
      </c>
      <c r="C56" s="2550">
        <v>41638.120000000003</v>
      </c>
      <c r="D56" s="2550">
        <v>314460.98</v>
      </c>
      <c r="E56" s="2550">
        <v>356099.1</v>
      </c>
      <c r="F56" s="2551">
        <v>3464099.18</v>
      </c>
      <c r="G56" s="2551">
        <v>3318613.3</v>
      </c>
      <c r="H56" s="2551">
        <v>6782712.4800000004</v>
      </c>
      <c r="I56" s="2551">
        <v>4479338.7700000005</v>
      </c>
      <c r="J56" s="2551">
        <v>51874.8</v>
      </c>
      <c r="K56" s="2551">
        <v>0</v>
      </c>
      <c r="L56" s="2552">
        <v>4531213.57</v>
      </c>
      <c r="M56" s="2552">
        <v>107941.65000000001</v>
      </c>
      <c r="N56" s="2552">
        <v>91910.2</v>
      </c>
      <c r="O56" s="2551">
        <v>199851.85</v>
      </c>
      <c r="P56" s="2551">
        <v>11869877</v>
      </c>
      <c r="Q56" s="2553"/>
      <c r="R56" s="2553"/>
      <c r="S56" s="2553"/>
      <c r="T56" s="195"/>
      <c r="U56" s="195"/>
      <c r="V56" s="195"/>
      <c r="W56" s="195"/>
      <c r="X56" s="195"/>
    </row>
    <row r="57" spans="1:24" s="857" customFormat="1" ht="14" customHeight="1">
      <c r="A57" s="2549">
        <v>45901</v>
      </c>
      <c r="B57" s="2550">
        <v>0</v>
      </c>
      <c r="C57" s="2550">
        <v>18265.11</v>
      </c>
      <c r="D57" s="2550">
        <v>316388.47999999998</v>
      </c>
      <c r="E57" s="2550">
        <v>334653.58999999997</v>
      </c>
      <c r="F57" s="2551">
        <v>3254431.37</v>
      </c>
      <c r="G57" s="2551">
        <v>3295332.3</v>
      </c>
      <c r="H57" s="2551">
        <v>6549763.6699999999</v>
      </c>
      <c r="I57" s="2551">
        <v>4645322.4800000004</v>
      </c>
      <c r="J57" s="2551">
        <v>60349.8</v>
      </c>
      <c r="K57" s="2551">
        <v>0</v>
      </c>
      <c r="L57" s="2552">
        <v>4705672.28</v>
      </c>
      <c r="M57" s="2552">
        <v>86719.389999999985</v>
      </c>
      <c r="N57" s="2552">
        <v>51727.98</v>
      </c>
      <c r="O57" s="2551">
        <v>138447.37</v>
      </c>
      <c r="P57" s="2551">
        <v>11728536.909999998</v>
      </c>
      <c r="Q57" s="2553"/>
      <c r="R57" s="2553"/>
      <c r="S57" s="2553"/>
      <c r="T57" s="195"/>
      <c r="U57" s="195"/>
      <c r="V57" s="195"/>
      <c r="W57" s="195"/>
      <c r="X57" s="195"/>
    </row>
    <row r="58" spans="1:24" s="857" customFormat="1" ht="14" customHeight="1">
      <c r="A58" s="2549">
        <v>45931</v>
      </c>
      <c r="B58" s="2550">
        <v>0</v>
      </c>
      <c r="C58" s="2550">
        <v>25151.360000000001</v>
      </c>
      <c r="D58" s="2550">
        <v>315460.98</v>
      </c>
      <c r="E58" s="2550">
        <v>340612.33999999997</v>
      </c>
      <c r="F58" s="2551">
        <v>4275598.62</v>
      </c>
      <c r="G58" s="2551">
        <v>3290998.24</v>
      </c>
      <c r="H58" s="2551">
        <v>7566596.8600000003</v>
      </c>
      <c r="I58" s="2551">
        <v>4804984.8999999994</v>
      </c>
      <c r="J58" s="2551">
        <v>60449.700000000004</v>
      </c>
      <c r="K58" s="2551">
        <v>0</v>
      </c>
      <c r="L58" s="2552">
        <v>4865434.5999999996</v>
      </c>
      <c r="M58" s="2552">
        <v>77552.63</v>
      </c>
      <c r="N58" s="2552">
        <v>60801.54</v>
      </c>
      <c r="O58" s="2551">
        <v>138354.17000000001</v>
      </c>
      <c r="P58" s="2551">
        <v>12910997.970000001</v>
      </c>
      <c r="Q58" s="2553"/>
      <c r="R58" s="2553"/>
      <c r="S58" s="2553"/>
      <c r="T58" s="195"/>
      <c r="U58" s="195"/>
      <c r="V58" s="195"/>
      <c r="W58" s="195"/>
      <c r="X58" s="195"/>
    </row>
    <row r="59" spans="1:24" s="857" customFormat="1" ht="14" customHeight="1">
      <c r="A59" s="2549">
        <v>45962</v>
      </c>
      <c r="B59" s="2550">
        <v>0</v>
      </c>
      <c r="C59" s="2550">
        <v>58142.45</v>
      </c>
      <c r="D59" s="2550">
        <v>314460.98</v>
      </c>
      <c r="E59" s="2550">
        <v>372603.43</v>
      </c>
      <c r="F59" s="2551">
        <v>3667862.7199999993</v>
      </c>
      <c r="G59" s="2551">
        <v>3348147.59</v>
      </c>
      <c r="H59" s="2551">
        <v>7016010.3099999987</v>
      </c>
      <c r="I59" s="2551">
        <v>4648575.03</v>
      </c>
      <c r="J59" s="2551">
        <v>68924.7</v>
      </c>
      <c r="K59" s="2551">
        <v>0</v>
      </c>
      <c r="L59" s="2552">
        <v>4717499.7300000004</v>
      </c>
      <c r="M59" s="2552">
        <v>58176.21</v>
      </c>
      <c r="N59" s="2552">
        <v>50720.460000000006</v>
      </c>
      <c r="O59" s="2551">
        <v>108896.67000000001</v>
      </c>
      <c r="P59" s="2551">
        <v>12215010.139999999</v>
      </c>
      <c r="Q59" s="2553"/>
      <c r="R59" s="2553"/>
      <c r="S59" s="2553"/>
      <c r="T59" s="195"/>
      <c r="U59" s="195"/>
      <c r="V59" s="195"/>
      <c r="W59" s="195"/>
      <c r="X59" s="195"/>
    </row>
    <row r="60" spans="1:24" s="857" customFormat="1" ht="14" customHeight="1">
      <c r="A60" s="2554">
        <v>45992</v>
      </c>
      <c r="B60" s="2555">
        <v>0</v>
      </c>
      <c r="C60" s="2555">
        <v>42743.56</v>
      </c>
      <c r="D60" s="2555">
        <v>500937.23</v>
      </c>
      <c r="E60" s="2555">
        <v>543680.79</v>
      </c>
      <c r="F60" s="2556">
        <v>6804082.6600000001</v>
      </c>
      <c r="G60" s="2556">
        <v>5129188.42</v>
      </c>
      <c r="H60" s="2556">
        <v>11933271.08</v>
      </c>
      <c r="I60" s="2556">
        <v>7566764.9400000004</v>
      </c>
      <c r="J60" s="2556">
        <v>68924.7</v>
      </c>
      <c r="K60" s="2556">
        <v>0</v>
      </c>
      <c r="L60" s="2557">
        <v>7635689.6400000006</v>
      </c>
      <c r="M60" s="2557">
        <v>63901.75</v>
      </c>
      <c r="N60" s="2557">
        <v>49205.279999999999</v>
      </c>
      <c r="O60" s="2556">
        <v>113107.03</v>
      </c>
      <c r="P60" s="2556">
        <v>20225748.540000003</v>
      </c>
      <c r="Q60" s="2553"/>
      <c r="R60" s="2553"/>
      <c r="S60" s="2553"/>
      <c r="T60" s="195"/>
      <c r="U60" s="195"/>
      <c r="V60" s="195"/>
      <c r="W60" s="195"/>
      <c r="X60" s="195"/>
    </row>
    <row r="61" spans="1:24" s="195" customFormat="1" ht="15" customHeight="1">
      <c r="A61" s="2558"/>
      <c r="B61" s="2559"/>
      <c r="C61" s="2559"/>
      <c r="D61" s="2559"/>
      <c r="E61" s="2559"/>
      <c r="F61" s="2559"/>
      <c r="G61" s="2559"/>
      <c r="H61" s="2559"/>
      <c r="I61" s="2559"/>
      <c r="J61" s="2559"/>
      <c r="K61" s="2559"/>
      <c r="L61" s="2559"/>
      <c r="M61" s="2559"/>
      <c r="N61" s="2559"/>
      <c r="O61" s="2559"/>
      <c r="P61" s="2560"/>
    </row>
    <row r="62" spans="1:24" s="522" customFormat="1" ht="14">
      <c r="A62" s="2561" t="s">
        <v>1013</v>
      </c>
      <c r="B62" s="2562">
        <v>0</v>
      </c>
      <c r="C62" s="2562">
        <v>448380.76</v>
      </c>
      <c r="D62" s="2562">
        <v>3552346.2</v>
      </c>
      <c r="E62" s="2562">
        <v>4000726.9599999995</v>
      </c>
      <c r="F62" s="2562">
        <v>45722417.569999993</v>
      </c>
      <c r="G62" s="2562">
        <v>41885566.439999998</v>
      </c>
      <c r="H62" s="2562">
        <v>87607984.010000005</v>
      </c>
      <c r="I62" s="2562">
        <v>58964828.509999998</v>
      </c>
      <c r="J62" s="2562">
        <v>828529.20999999985</v>
      </c>
      <c r="K62" s="2562">
        <v>0</v>
      </c>
      <c r="L62" s="2562">
        <v>59793357.719999999</v>
      </c>
      <c r="M62" s="2562">
        <v>679831.55999999994</v>
      </c>
      <c r="N62" s="2562">
        <v>707972.79</v>
      </c>
      <c r="O62" s="2562">
        <v>1387804.3499999999</v>
      </c>
      <c r="P62" s="2562">
        <v>152789873.03999999</v>
      </c>
      <c r="Q62" s="195"/>
      <c r="R62" s="195"/>
      <c r="S62" s="195"/>
      <c r="T62" s="195"/>
      <c r="U62" s="195"/>
      <c r="V62" s="195"/>
      <c r="W62" s="195"/>
      <c r="X62" s="195"/>
    </row>
    <row r="63" spans="1:24" s="857" customFormat="1" ht="14">
      <c r="A63" s="2563" t="s">
        <v>884</v>
      </c>
      <c r="B63" s="2564">
        <v>0</v>
      </c>
      <c r="C63" s="2564">
        <v>37365.063333333332</v>
      </c>
      <c r="D63" s="2564">
        <v>296028.85000000003</v>
      </c>
      <c r="E63" s="2564">
        <v>333393.91333333327</v>
      </c>
      <c r="F63" s="2564">
        <v>3810201.4641666659</v>
      </c>
      <c r="G63" s="2564">
        <v>3490463.8699999996</v>
      </c>
      <c r="H63" s="2564">
        <v>7300665.3341666674</v>
      </c>
      <c r="I63" s="2564">
        <v>4913735.7091666665</v>
      </c>
      <c r="J63" s="2564">
        <v>69044.100833333316</v>
      </c>
      <c r="K63" s="2564">
        <v>0</v>
      </c>
      <c r="L63" s="2564">
        <v>4982779.8099999996</v>
      </c>
      <c r="M63" s="2564">
        <v>56652.63</v>
      </c>
      <c r="N63" s="2564">
        <v>58997.732500000006</v>
      </c>
      <c r="O63" s="2564">
        <v>115650.36249999999</v>
      </c>
      <c r="P63" s="2564">
        <v>12732489.42</v>
      </c>
    </row>
    <row r="64" spans="1:24" s="857" customFormat="1" ht="15" customHeight="1">
      <c r="A64" s="2565"/>
      <c r="B64" s="2565"/>
      <c r="C64" s="2565"/>
      <c r="D64" s="2565"/>
      <c r="E64" s="2565"/>
      <c r="F64" s="480"/>
      <c r="G64" s="480"/>
      <c r="H64" s="480"/>
      <c r="I64" s="480"/>
      <c r="J64" s="480"/>
      <c r="K64" s="480"/>
      <c r="L64" s="480"/>
      <c r="M64" s="480"/>
      <c r="N64" s="480"/>
      <c r="O64" s="480"/>
      <c r="P64" s="480"/>
    </row>
    <row r="65" spans="1:24" s="857" customFormat="1" ht="14">
      <c r="A65" s="656" t="s">
        <v>1014</v>
      </c>
      <c r="B65" s="2565"/>
      <c r="C65" s="2565"/>
      <c r="D65" s="2565"/>
      <c r="E65" s="2565"/>
      <c r="F65" s="480"/>
      <c r="G65" s="480"/>
      <c r="H65" s="480"/>
      <c r="I65" s="480"/>
      <c r="J65" s="480"/>
      <c r="K65" s="480"/>
      <c r="L65" s="480"/>
      <c r="M65" s="480"/>
      <c r="N65" s="480"/>
      <c r="O65" s="480"/>
      <c r="P65" s="480"/>
    </row>
    <row r="66" spans="1:24" s="857" customFormat="1" ht="15">
      <c r="A66" s="2566" t="s">
        <v>1015</v>
      </c>
      <c r="B66" s="2567">
        <v>0</v>
      </c>
      <c r="C66" s="2567">
        <v>-55380.83</v>
      </c>
      <c r="D66" s="2567">
        <v>94104.280000000028</v>
      </c>
      <c r="E66" s="2567">
        <v>38723.45000000007</v>
      </c>
      <c r="F66" s="2567">
        <v>94804.709999999963</v>
      </c>
      <c r="G66" s="2567">
        <v>217575.74000000022</v>
      </c>
      <c r="H66" s="2567">
        <v>312380.45000000112</v>
      </c>
      <c r="I66" s="2567">
        <v>1023588.879999999</v>
      </c>
      <c r="J66" s="2567">
        <v>13798.43</v>
      </c>
      <c r="K66" s="2567">
        <v>0</v>
      </c>
      <c r="L66" s="2567">
        <v>1037387.3099999996</v>
      </c>
      <c r="M66" s="2567">
        <v>63901.75</v>
      </c>
      <c r="N66" s="2567">
        <v>-61461.630000000005</v>
      </c>
      <c r="O66" s="2567">
        <v>2440.1199999999953</v>
      </c>
      <c r="P66" s="2567">
        <v>1390931.3300000019</v>
      </c>
    </row>
    <row r="67" spans="1:24">
      <c r="A67" s="2568" t="s">
        <v>1016</v>
      </c>
      <c r="B67" s="2569">
        <v>1</v>
      </c>
      <c r="C67" s="2569">
        <v>-0.56439413279409945</v>
      </c>
      <c r="D67" s="2569">
        <v>0.23130938632183071</v>
      </c>
      <c r="E67" s="2569">
        <v>7.6686577127485805E-2</v>
      </c>
      <c r="F67" s="2569">
        <v>1.4130389396075022E-2</v>
      </c>
      <c r="G67" s="2569">
        <v>4.4298228336685584E-2</v>
      </c>
      <c r="H67" s="2569">
        <v>2.688093881492809E-2</v>
      </c>
      <c r="I67" s="2569">
        <v>0.15643609015160731</v>
      </c>
      <c r="J67" s="2569">
        <v>0.25030588864437953</v>
      </c>
      <c r="K67" s="2569">
        <v>1</v>
      </c>
      <c r="L67" s="2569">
        <v>0.15722033609817929</v>
      </c>
      <c r="M67" s="2569">
        <v>1</v>
      </c>
      <c r="N67" s="2569">
        <v>-0.55537495354302391</v>
      </c>
      <c r="O67" s="2569">
        <v>2.204922862669605E-2</v>
      </c>
      <c r="P67" s="2569">
        <v>7.3848942333324716E-2</v>
      </c>
    </row>
    <row r="68" spans="1:24" ht="25" customHeight="1">
      <c r="A68" s="170"/>
      <c r="B68" s="471"/>
      <c r="C68" s="471"/>
      <c r="D68" s="471"/>
      <c r="E68" s="471"/>
      <c r="F68" s="471"/>
      <c r="G68" s="471"/>
      <c r="H68" s="471"/>
      <c r="I68" s="471"/>
      <c r="J68" s="471"/>
      <c r="K68" s="471"/>
      <c r="L68" s="471"/>
      <c r="M68" s="471"/>
      <c r="N68" s="471"/>
      <c r="O68" s="471"/>
      <c r="P68" s="471"/>
    </row>
    <row r="69" spans="1:24" ht="25" customHeight="1">
      <c r="A69" s="170"/>
      <c r="B69" s="471"/>
      <c r="C69" s="471"/>
      <c r="D69" s="471"/>
      <c r="E69" s="471"/>
      <c r="F69" s="471"/>
      <c r="G69" s="471"/>
      <c r="H69" s="471"/>
      <c r="I69" s="471"/>
      <c r="J69" s="471"/>
      <c r="K69" s="471"/>
      <c r="L69" s="471"/>
      <c r="M69" s="471"/>
      <c r="N69" s="471"/>
      <c r="O69" s="471"/>
      <c r="P69" s="471"/>
    </row>
    <row r="70" spans="1:24">
      <c r="A70" s="170"/>
      <c r="B70" s="471"/>
      <c r="C70" s="471"/>
      <c r="D70" s="471"/>
      <c r="E70" s="471"/>
      <c r="F70" s="471"/>
      <c r="G70" s="471"/>
      <c r="H70" s="471"/>
      <c r="I70" s="471"/>
      <c r="J70" s="471"/>
      <c r="K70" s="471"/>
      <c r="L70" s="471"/>
      <c r="M70" s="471"/>
      <c r="N70" s="471"/>
      <c r="O70" s="471"/>
      <c r="P70" s="471"/>
    </row>
    <row r="71" spans="1:24" s="1335" customFormat="1" ht="25" customHeight="1" thickBot="1">
      <c r="A71" s="1333" t="s">
        <v>1017</v>
      </c>
      <c r="B71" s="1333"/>
      <c r="C71" s="1333"/>
      <c r="D71" s="1333"/>
      <c r="E71" s="1333"/>
      <c r="F71" s="1333"/>
      <c r="G71" s="1333"/>
      <c r="H71" s="1333"/>
      <c r="I71" s="1333"/>
      <c r="J71" s="1333"/>
      <c r="K71" s="1333"/>
      <c r="L71" s="1333"/>
      <c r="M71" s="1333"/>
      <c r="N71" s="1333"/>
      <c r="O71" s="1333"/>
      <c r="P71" s="1333"/>
    </row>
    <row r="72" spans="1:24" s="145" customFormat="1" ht="18" customHeight="1" thickBot="1">
      <c r="A72" s="3049" t="s">
        <v>1004</v>
      </c>
      <c r="B72" s="3051" t="s">
        <v>1005</v>
      </c>
      <c r="C72" s="3051"/>
      <c r="D72" s="3051"/>
      <c r="E72" s="3051"/>
      <c r="F72" s="3051" t="s">
        <v>161</v>
      </c>
      <c r="G72" s="3051"/>
      <c r="H72" s="3052"/>
      <c r="I72" s="3053" t="s">
        <v>160</v>
      </c>
      <c r="J72" s="3054"/>
      <c r="K72" s="3054"/>
      <c r="L72" s="3055"/>
      <c r="M72" s="3051" t="s">
        <v>162</v>
      </c>
      <c r="N72" s="3051"/>
      <c r="O72" s="3051"/>
      <c r="P72" s="3047" t="s">
        <v>166</v>
      </c>
    </row>
    <row r="73" spans="1:24" s="195" customFormat="1" ht="18" customHeight="1">
      <c r="A73" s="3050"/>
      <c r="B73" s="2544" t="s">
        <v>617</v>
      </c>
      <c r="C73" s="2544" t="s">
        <v>214</v>
      </c>
      <c r="D73" s="2544" t="s">
        <v>640</v>
      </c>
      <c r="E73" s="2544" t="s">
        <v>1006</v>
      </c>
      <c r="F73" s="2544" t="s">
        <v>1007</v>
      </c>
      <c r="G73" s="2544" t="s">
        <v>1008</v>
      </c>
      <c r="H73" s="2544" t="s">
        <v>1006</v>
      </c>
      <c r="I73" s="2544" t="s">
        <v>640</v>
      </c>
      <c r="J73" s="2544" t="s">
        <v>274</v>
      </c>
      <c r="K73" s="2544" t="s">
        <v>277</v>
      </c>
      <c r="L73" s="2544" t="s">
        <v>1006</v>
      </c>
      <c r="M73" s="2544" t="s">
        <v>1009</v>
      </c>
      <c r="N73" s="2544" t="s">
        <v>640</v>
      </c>
      <c r="O73" s="2544" t="s">
        <v>1006</v>
      </c>
      <c r="P73" s="3048"/>
    </row>
    <row r="74" spans="1:24" s="195" customFormat="1" ht="15" customHeight="1">
      <c r="A74" s="2545"/>
      <c r="B74" s="2546"/>
      <c r="C74" s="2546"/>
      <c r="D74" s="2546"/>
      <c r="E74" s="2546"/>
      <c r="F74" s="2546"/>
      <c r="G74" s="2546"/>
      <c r="H74" s="2546"/>
      <c r="I74" s="2546"/>
      <c r="J74" s="2546"/>
      <c r="K74" s="2546"/>
      <c r="L74" s="2546"/>
      <c r="M74" s="2547"/>
      <c r="N74" s="2547"/>
      <c r="O74" s="2546"/>
      <c r="P74" s="2548" t="s">
        <v>1012</v>
      </c>
    </row>
    <row r="75" spans="1:24" s="857" customFormat="1" ht="14" hidden="1" customHeight="1">
      <c r="A75" s="2549">
        <v>45292</v>
      </c>
      <c r="B75" s="2570"/>
      <c r="C75" s="2570"/>
      <c r="D75" s="2570"/>
      <c r="E75" s="2570"/>
      <c r="F75" s="2570"/>
      <c r="G75" s="2570"/>
      <c r="H75" s="2570"/>
      <c r="I75" s="2570"/>
      <c r="J75" s="2570"/>
      <c r="K75" s="2570"/>
      <c r="L75" s="2571"/>
      <c r="M75" s="2571"/>
      <c r="N75" s="2571"/>
      <c r="O75" s="2570"/>
      <c r="P75" s="2570">
        <v>0</v>
      </c>
      <c r="Q75" s="2553"/>
      <c r="R75" s="2553"/>
      <c r="S75" s="2553"/>
      <c r="T75" s="195"/>
      <c r="U75" s="195"/>
      <c r="V75" s="195"/>
      <c r="W75" s="195"/>
      <c r="X75" s="195"/>
    </row>
    <row r="76" spans="1:24" s="857" customFormat="1" ht="14" hidden="1" customHeight="1">
      <c r="A76" s="2549">
        <v>45323</v>
      </c>
      <c r="B76" s="2570"/>
      <c r="C76" s="2570"/>
      <c r="D76" s="2570"/>
      <c r="E76" s="2570"/>
      <c r="F76" s="2570"/>
      <c r="G76" s="2570"/>
      <c r="H76" s="2570"/>
      <c r="I76" s="2570"/>
      <c r="J76" s="2570"/>
      <c r="K76" s="2570"/>
      <c r="L76" s="2571"/>
      <c r="M76" s="2571"/>
      <c r="N76" s="2571"/>
      <c r="O76" s="2570"/>
      <c r="P76" s="2570">
        <v>0</v>
      </c>
      <c r="Q76" s="2553"/>
      <c r="R76" s="2553"/>
      <c r="S76" s="2553"/>
      <c r="T76" s="195"/>
      <c r="U76" s="195"/>
      <c r="V76" s="195"/>
      <c r="W76" s="195"/>
      <c r="X76" s="195"/>
    </row>
    <row r="77" spans="1:24" s="857" customFormat="1" ht="14" hidden="1" customHeight="1">
      <c r="A77" s="2549">
        <v>45352</v>
      </c>
      <c r="B77" s="2570"/>
      <c r="C77" s="2570"/>
      <c r="D77" s="2570"/>
      <c r="E77" s="2570"/>
      <c r="F77" s="2570"/>
      <c r="G77" s="2570"/>
      <c r="H77" s="2570"/>
      <c r="I77" s="2570"/>
      <c r="J77" s="2570"/>
      <c r="K77" s="2570"/>
      <c r="L77" s="2571"/>
      <c r="M77" s="2571"/>
      <c r="N77" s="2571"/>
      <c r="O77" s="2570"/>
      <c r="P77" s="2570">
        <v>0</v>
      </c>
      <c r="Q77" s="2553"/>
      <c r="R77" s="2553"/>
      <c r="S77" s="2553"/>
      <c r="T77" s="195"/>
      <c r="U77" s="195"/>
      <c r="V77" s="195"/>
      <c r="W77" s="195"/>
      <c r="X77" s="195"/>
    </row>
    <row r="78" spans="1:24" s="857" customFormat="1" ht="14" hidden="1" customHeight="1">
      <c r="A78" s="2549">
        <v>45383</v>
      </c>
      <c r="B78" s="2570"/>
      <c r="C78" s="2570"/>
      <c r="D78" s="2570"/>
      <c r="E78" s="2570"/>
      <c r="F78" s="2570"/>
      <c r="G78" s="2570"/>
      <c r="H78" s="2570"/>
      <c r="I78" s="2570"/>
      <c r="J78" s="2570"/>
      <c r="K78" s="2570"/>
      <c r="L78" s="2571"/>
      <c r="M78" s="2571"/>
      <c r="N78" s="2571"/>
      <c r="O78" s="2570"/>
      <c r="P78" s="2570">
        <v>0</v>
      </c>
      <c r="Q78" s="2553"/>
      <c r="R78" s="2553"/>
      <c r="S78" s="2553"/>
      <c r="T78" s="195"/>
      <c r="U78" s="195"/>
      <c r="V78" s="195"/>
      <c r="W78" s="195"/>
      <c r="X78" s="195"/>
    </row>
    <row r="79" spans="1:24" s="857" customFormat="1" ht="14" hidden="1" customHeight="1">
      <c r="A79" s="2549">
        <v>45413</v>
      </c>
      <c r="B79" s="2570"/>
      <c r="C79" s="2570"/>
      <c r="D79" s="2570"/>
      <c r="E79" s="2570"/>
      <c r="F79" s="2570"/>
      <c r="G79" s="2570"/>
      <c r="H79" s="2570"/>
      <c r="I79" s="2570"/>
      <c r="J79" s="2570"/>
      <c r="K79" s="2570"/>
      <c r="L79" s="2571"/>
      <c r="M79" s="2571"/>
      <c r="N79" s="2571"/>
      <c r="O79" s="2570"/>
      <c r="P79" s="2570">
        <v>0</v>
      </c>
      <c r="Q79" s="2553"/>
      <c r="R79" s="2553"/>
      <c r="S79" s="2553"/>
      <c r="T79" s="195"/>
      <c r="U79" s="195"/>
      <c r="V79" s="195"/>
      <c r="W79" s="195"/>
      <c r="X79" s="195"/>
    </row>
    <row r="80" spans="1:24" s="857" customFormat="1" ht="14" hidden="1" customHeight="1">
      <c r="A80" s="2549">
        <v>45444</v>
      </c>
      <c r="B80" s="2570"/>
      <c r="C80" s="2570"/>
      <c r="D80" s="2570"/>
      <c r="E80" s="2570"/>
      <c r="F80" s="2570"/>
      <c r="G80" s="2570"/>
      <c r="H80" s="2570"/>
      <c r="I80" s="2570"/>
      <c r="J80" s="2570"/>
      <c r="K80" s="2570"/>
      <c r="L80" s="2571"/>
      <c r="M80" s="2571"/>
      <c r="N80" s="2571"/>
      <c r="O80" s="2570"/>
      <c r="P80" s="2570">
        <v>0</v>
      </c>
      <c r="Q80" s="2553"/>
      <c r="R80" s="2553"/>
      <c r="S80" s="2553"/>
      <c r="T80" s="195"/>
      <c r="U80" s="195"/>
      <c r="V80" s="195"/>
      <c r="W80" s="195"/>
      <c r="X80" s="195"/>
    </row>
    <row r="81" spans="1:24" s="857" customFormat="1" ht="14" hidden="1" customHeight="1">
      <c r="A81" s="2549">
        <v>45474</v>
      </c>
      <c r="B81" s="2570"/>
      <c r="C81" s="2570"/>
      <c r="D81" s="2570"/>
      <c r="E81" s="2570"/>
      <c r="F81" s="2570"/>
      <c r="G81" s="2570"/>
      <c r="H81" s="2570"/>
      <c r="I81" s="2570"/>
      <c r="J81" s="2570"/>
      <c r="K81" s="2570"/>
      <c r="L81" s="2571"/>
      <c r="M81" s="2571"/>
      <c r="N81" s="2571"/>
      <c r="O81" s="2570"/>
      <c r="P81" s="2570">
        <v>0</v>
      </c>
      <c r="Q81" s="2553"/>
      <c r="R81" s="2553"/>
      <c r="S81" s="2553"/>
      <c r="T81" s="195"/>
      <c r="U81" s="195"/>
      <c r="V81" s="195"/>
      <c r="W81" s="195"/>
      <c r="X81" s="195"/>
    </row>
    <row r="82" spans="1:24" s="857" customFormat="1" ht="14" hidden="1" customHeight="1">
      <c r="A82" s="2549">
        <v>45505</v>
      </c>
      <c r="B82" s="2570"/>
      <c r="C82" s="2570"/>
      <c r="D82" s="2570"/>
      <c r="E82" s="2570"/>
      <c r="F82" s="2570"/>
      <c r="G82" s="2570"/>
      <c r="H82" s="2570"/>
      <c r="I82" s="2570"/>
      <c r="J82" s="2570"/>
      <c r="K82" s="2570"/>
      <c r="L82" s="2571"/>
      <c r="M82" s="2571"/>
      <c r="N82" s="2571"/>
      <c r="O82" s="2570"/>
      <c r="P82" s="2570">
        <v>0</v>
      </c>
      <c r="Q82" s="2553"/>
      <c r="R82" s="2553"/>
      <c r="S82" s="2553"/>
      <c r="T82" s="195"/>
      <c r="U82" s="195"/>
      <c r="V82" s="195"/>
      <c r="W82" s="195"/>
      <c r="X82" s="195"/>
    </row>
    <row r="83" spans="1:24" s="857" customFormat="1" ht="14" hidden="1" customHeight="1">
      <c r="A83" s="2554">
        <v>45536</v>
      </c>
      <c r="B83" s="2572"/>
      <c r="C83" s="2572"/>
      <c r="D83" s="2572"/>
      <c r="E83" s="2572"/>
      <c r="F83" s="2572"/>
      <c r="G83" s="2572"/>
      <c r="H83" s="2572"/>
      <c r="I83" s="2572"/>
      <c r="J83" s="2572"/>
      <c r="K83" s="2572"/>
      <c r="L83" s="2573"/>
      <c r="M83" s="2573"/>
      <c r="N83" s="2573"/>
      <c r="O83" s="2572"/>
      <c r="P83" s="2572">
        <v>0</v>
      </c>
      <c r="Q83" s="2553"/>
      <c r="R83" s="2553"/>
      <c r="S83" s="2553"/>
      <c r="T83" s="195"/>
      <c r="U83" s="195"/>
      <c r="V83" s="195"/>
      <c r="W83" s="195"/>
      <c r="X83" s="195"/>
    </row>
    <row r="84" spans="1:24" s="857" customFormat="1" ht="14" hidden="1" customHeight="1">
      <c r="A84" s="2549">
        <v>45566</v>
      </c>
      <c r="B84" s="2570"/>
      <c r="C84" s="2570"/>
      <c r="D84" s="2570"/>
      <c r="E84" s="2570"/>
      <c r="F84" s="2570"/>
      <c r="G84" s="2570"/>
      <c r="H84" s="2570"/>
      <c r="I84" s="2570"/>
      <c r="J84" s="2570"/>
      <c r="K84" s="2570"/>
      <c r="L84" s="2571"/>
      <c r="M84" s="2571"/>
      <c r="N84" s="2571"/>
      <c r="O84" s="2570"/>
      <c r="P84" s="2570">
        <v>0</v>
      </c>
      <c r="Q84" s="2553"/>
      <c r="R84" s="2553"/>
      <c r="S84" s="2553"/>
      <c r="T84" s="195"/>
      <c r="U84" s="195"/>
      <c r="V84" s="195"/>
      <c r="W84" s="195"/>
      <c r="X84" s="195"/>
    </row>
    <row r="85" spans="1:24" s="857" customFormat="1" ht="14" hidden="1" customHeight="1">
      <c r="A85" s="2549">
        <v>45597</v>
      </c>
      <c r="B85" s="2570"/>
      <c r="C85" s="2570"/>
      <c r="D85" s="2570"/>
      <c r="E85" s="2570"/>
      <c r="F85" s="2570"/>
      <c r="G85" s="2570"/>
      <c r="H85" s="2570"/>
      <c r="I85" s="2570"/>
      <c r="J85" s="2570"/>
      <c r="K85" s="2570"/>
      <c r="L85" s="2571"/>
      <c r="M85" s="2571"/>
      <c r="N85" s="2571"/>
      <c r="O85" s="2570"/>
      <c r="P85" s="2570">
        <v>0</v>
      </c>
      <c r="Q85" s="2553"/>
      <c r="R85" s="2553"/>
      <c r="S85" s="2553"/>
      <c r="T85" s="195"/>
      <c r="U85" s="195"/>
      <c r="V85" s="195"/>
      <c r="W85" s="195"/>
      <c r="X85" s="195"/>
    </row>
    <row r="86" spans="1:24" s="857" customFormat="1" ht="14" hidden="1" customHeight="1">
      <c r="A86" s="2549">
        <v>45627</v>
      </c>
      <c r="B86" s="2570"/>
      <c r="C86" s="2570"/>
      <c r="D86" s="2570"/>
      <c r="E86" s="2570"/>
      <c r="F86" s="2570"/>
      <c r="G86" s="2570"/>
      <c r="H86" s="2570"/>
      <c r="I86" s="2570"/>
      <c r="J86" s="2570"/>
      <c r="K86" s="2570"/>
      <c r="L86" s="2571"/>
      <c r="M86" s="2571"/>
      <c r="N86" s="2571"/>
      <c r="O86" s="2570"/>
      <c r="P86" s="2570">
        <v>0</v>
      </c>
      <c r="Q86" s="2553"/>
      <c r="R86" s="2553"/>
      <c r="S86" s="2553"/>
      <c r="T86" s="195"/>
      <c r="U86" s="195"/>
      <c r="V86" s="195"/>
      <c r="W86" s="195"/>
      <c r="X86" s="195"/>
    </row>
    <row r="87" spans="1:24" s="857" customFormat="1" ht="14" hidden="1" customHeight="1">
      <c r="A87" s="2549">
        <v>45658</v>
      </c>
      <c r="B87" s="2570"/>
      <c r="C87" s="2570"/>
      <c r="D87" s="2570"/>
      <c r="E87" s="2570"/>
      <c r="F87" s="2570"/>
      <c r="G87" s="2570"/>
      <c r="H87" s="2570"/>
      <c r="I87" s="2570"/>
      <c r="J87" s="2570"/>
      <c r="K87" s="2570"/>
      <c r="L87" s="2571"/>
      <c r="M87" s="2571"/>
      <c r="N87" s="2571"/>
      <c r="O87" s="2570"/>
      <c r="P87" s="2570">
        <v>0</v>
      </c>
      <c r="Q87" s="2553"/>
      <c r="R87" s="2553"/>
      <c r="S87" s="2553"/>
      <c r="T87" s="195"/>
      <c r="U87" s="195"/>
      <c r="V87" s="195"/>
      <c r="W87" s="195"/>
      <c r="X87" s="195"/>
    </row>
    <row r="88" spans="1:24" s="857" customFormat="1" ht="14" hidden="1" customHeight="1">
      <c r="A88" s="2549">
        <v>45689</v>
      </c>
      <c r="B88" s="2570"/>
      <c r="C88" s="2570"/>
      <c r="D88" s="2570"/>
      <c r="E88" s="2570"/>
      <c r="F88" s="2570"/>
      <c r="G88" s="2570"/>
      <c r="H88" s="2570"/>
      <c r="I88" s="2570"/>
      <c r="J88" s="2570"/>
      <c r="K88" s="2570"/>
      <c r="L88" s="2571"/>
      <c r="M88" s="2571"/>
      <c r="N88" s="2571"/>
      <c r="O88" s="2570"/>
      <c r="P88" s="2570">
        <v>0</v>
      </c>
      <c r="Q88" s="2553"/>
      <c r="R88" s="2553"/>
      <c r="S88" s="2553"/>
      <c r="T88" s="195"/>
      <c r="U88" s="195"/>
      <c r="V88" s="195"/>
      <c r="W88" s="195"/>
      <c r="X88" s="195"/>
    </row>
    <row r="89" spans="1:24" s="857" customFormat="1" ht="14" hidden="1" customHeight="1">
      <c r="A89" s="2549">
        <v>45717</v>
      </c>
      <c r="B89" s="2570"/>
      <c r="C89" s="2570"/>
      <c r="D89" s="2570"/>
      <c r="E89" s="2570"/>
      <c r="F89" s="2570"/>
      <c r="G89" s="2570"/>
      <c r="H89" s="2570"/>
      <c r="I89" s="2570"/>
      <c r="J89" s="2570"/>
      <c r="K89" s="2570"/>
      <c r="L89" s="2571"/>
      <c r="M89" s="2571"/>
      <c r="N89" s="2571"/>
      <c r="O89" s="2570"/>
      <c r="P89" s="2570">
        <v>0</v>
      </c>
      <c r="Q89" s="2553"/>
      <c r="R89" s="2553"/>
      <c r="S89" s="2553"/>
      <c r="T89" s="195"/>
      <c r="U89" s="195"/>
      <c r="V89" s="195"/>
      <c r="W89" s="195"/>
      <c r="X89" s="195"/>
    </row>
    <row r="90" spans="1:24" s="857" customFormat="1" ht="14" hidden="1" customHeight="1">
      <c r="A90" s="2549">
        <v>45748</v>
      </c>
      <c r="B90" s="2570"/>
      <c r="C90" s="2570"/>
      <c r="D90" s="2570"/>
      <c r="E90" s="2570"/>
      <c r="F90" s="2570"/>
      <c r="G90" s="2570"/>
      <c r="H90" s="2570"/>
      <c r="I90" s="2570"/>
      <c r="J90" s="2570"/>
      <c r="K90" s="2570"/>
      <c r="L90" s="2571"/>
      <c r="M90" s="2571"/>
      <c r="N90" s="2571"/>
      <c r="O90" s="2570"/>
      <c r="P90" s="2570">
        <v>0</v>
      </c>
      <c r="Q90" s="2553"/>
      <c r="R90" s="2553"/>
      <c r="S90" s="2553"/>
      <c r="T90" s="195"/>
      <c r="U90" s="195"/>
      <c r="V90" s="195"/>
      <c r="W90" s="195"/>
      <c r="X90" s="195"/>
    </row>
    <row r="91" spans="1:24" s="857" customFormat="1" ht="14" hidden="1" customHeight="1">
      <c r="A91" s="2549">
        <v>45778</v>
      </c>
      <c r="B91" s="2570"/>
      <c r="C91" s="2570"/>
      <c r="D91" s="2570"/>
      <c r="E91" s="2570"/>
      <c r="F91" s="2570"/>
      <c r="G91" s="2570"/>
      <c r="H91" s="2570"/>
      <c r="I91" s="2570"/>
      <c r="J91" s="2570"/>
      <c r="K91" s="2570"/>
      <c r="L91" s="2571"/>
      <c r="M91" s="2571"/>
      <c r="N91" s="2571"/>
      <c r="O91" s="2570"/>
      <c r="P91" s="2570">
        <v>0</v>
      </c>
      <c r="Q91" s="2553"/>
      <c r="R91" s="2553"/>
      <c r="S91" s="2553"/>
      <c r="T91" s="195"/>
      <c r="U91" s="195"/>
      <c r="V91" s="195"/>
      <c r="W91" s="195"/>
      <c r="X91" s="195"/>
    </row>
    <row r="92" spans="1:24" s="857" customFormat="1" ht="14" hidden="1" customHeight="1">
      <c r="A92" s="2549">
        <v>45809</v>
      </c>
      <c r="B92" s="2570"/>
      <c r="C92" s="2570"/>
      <c r="D92" s="2570"/>
      <c r="E92" s="2570"/>
      <c r="F92" s="2570"/>
      <c r="G92" s="2570"/>
      <c r="H92" s="2570"/>
      <c r="I92" s="2570"/>
      <c r="J92" s="2570"/>
      <c r="K92" s="2570"/>
      <c r="L92" s="2571"/>
      <c r="M92" s="2571"/>
      <c r="N92" s="2571"/>
      <c r="O92" s="2570"/>
      <c r="P92" s="2570">
        <v>0</v>
      </c>
      <c r="Q92" s="2553"/>
      <c r="R92" s="2553"/>
      <c r="S92" s="2553"/>
      <c r="T92" s="195"/>
      <c r="U92" s="195"/>
      <c r="V92" s="195"/>
      <c r="W92" s="195"/>
      <c r="X92" s="195"/>
    </row>
    <row r="93" spans="1:24" s="857" customFormat="1" ht="14" hidden="1" customHeight="1">
      <c r="A93" s="2549">
        <v>45839</v>
      </c>
      <c r="B93" s="2570"/>
      <c r="C93" s="2570"/>
      <c r="D93" s="2570"/>
      <c r="E93" s="2570"/>
      <c r="F93" s="2570"/>
      <c r="G93" s="2570"/>
      <c r="H93" s="2570"/>
      <c r="I93" s="2570"/>
      <c r="J93" s="2570"/>
      <c r="K93" s="2570"/>
      <c r="L93" s="2571"/>
      <c r="M93" s="2571"/>
      <c r="N93" s="2571"/>
      <c r="O93" s="2570"/>
      <c r="P93" s="2570">
        <v>0</v>
      </c>
      <c r="Q93" s="2553"/>
      <c r="R93" s="2553"/>
      <c r="S93" s="2553"/>
      <c r="T93" s="195"/>
      <c r="U93" s="195"/>
      <c r="V93" s="195"/>
      <c r="W93" s="195"/>
      <c r="X93" s="195"/>
    </row>
    <row r="94" spans="1:24" s="857" customFormat="1" ht="14" customHeight="1">
      <c r="A94" s="2549">
        <v>45870</v>
      </c>
      <c r="B94" s="2570">
        <v>0</v>
      </c>
      <c r="C94" s="2570">
        <v>1</v>
      </c>
      <c r="D94" s="2570">
        <v>3</v>
      </c>
      <c r="E94" s="2570">
        <v>4</v>
      </c>
      <c r="F94" s="2570">
        <v>168</v>
      </c>
      <c r="G94" s="2570">
        <v>262</v>
      </c>
      <c r="H94" s="2570">
        <v>430</v>
      </c>
      <c r="I94" s="2570">
        <v>234</v>
      </c>
      <c r="J94" s="2570">
        <v>6</v>
      </c>
      <c r="K94" s="2570">
        <v>0</v>
      </c>
      <c r="L94" s="2570">
        <v>240</v>
      </c>
      <c r="M94" s="2570">
        <v>11</v>
      </c>
      <c r="N94" s="2570">
        <v>4</v>
      </c>
      <c r="O94" s="2570">
        <v>15</v>
      </c>
      <c r="P94" s="2570">
        <v>689</v>
      </c>
      <c r="Q94" s="2553"/>
      <c r="R94" s="2553"/>
      <c r="S94" s="2553"/>
      <c r="T94" s="195"/>
      <c r="U94" s="195"/>
      <c r="V94" s="195"/>
      <c r="W94" s="195"/>
      <c r="X94" s="195"/>
    </row>
    <row r="95" spans="1:24" s="857" customFormat="1" ht="14" customHeight="1">
      <c r="A95" s="2549">
        <v>45901</v>
      </c>
      <c r="B95" s="2570">
        <v>0</v>
      </c>
      <c r="C95" s="2570">
        <v>1</v>
      </c>
      <c r="D95" s="2570">
        <v>3</v>
      </c>
      <c r="E95" s="2570">
        <v>4</v>
      </c>
      <c r="F95" s="2570">
        <v>163</v>
      </c>
      <c r="G95" s="2570">
        <v>271</v>
      </c>
      <c r="H95" s="2570">
        <v>434</v>
      </c>
      <c r="I95" s="2570">
        <v>202</v>
      </c>
      <c r="J95" s="2570">
        <v>15</v>
      </c>
      <c r="K95" s="2570">
        <v>0</v>
      </c>
      <c r="L95" s="2570">
        <v>217</v>
      </c>
      <c r="M95" s="2570">
        <v>8</v>
      </c>
      <c r="N95" s="2570">
        <v>6</v>
      </c>
      <c r="O95" s="2570">
        <v>14</v>
      </c>
      <c r="P95" s="2570">
        <v>669</v>
      </c>
      <c r="Q95" s="2553"/>
      <c r="R95" s="2553"/>
      <c r="S95" s="2553"/>
      <c r="T95" s="195"/>
      <c r="U95" s="195"/>
      <c r="V95" s="195"/>
      <c r="W95" s="195"/>
      <c r="X95" s="195"/>
    </row>
    <row r="96" spans="1:24" s="857" customFormat="1" ht="14" customHeight="1">
      <c r="A96" s="2549">
        <v>45931</v>
      </c>
      <c r="B96" s="2570">
        <v>0</v>
      </c>
      <c r="C96" s="2570">
        <v>1</v>
      </c>
      <c r="D96" s="2570">
        <v>3</v>
      </c>
      <c r="E96" s="2570">
        <v>4</v>
      </c>
      <c r="F96" s="2570">
        <v>157</v>
      </c>
      <c r="G96" s="2570">
        <v>294</v>
      </c>
      <c r="H96" s="2570">
        <v>451</v>
      </c>
      <c r="I96" s="2570">
        <v>214</v>
      </c>
      <c r="J96" s="2570">
        <v>16</v>
      </c>
      <c r="K96" s="2570">
        <v>0</v>
      </c>
      <c r="L96" s="2570">
        <v>230</v>
      </c>
      <c r="M96" s="2570">
        <v>5</v>
      </c>
      <c r="N96" s="2570">
        <v>7</v>
      </c>
      <c r="O96" s="2570">
        <v>12</v>
      </c>
      <c r="P96" s="2570">
        <v>697</v>
      </c>
      <c r="Q96" s="2553"/>
      <c r="R96" s="2553"/>
      <c r="S96" s="2553"/>
      <c r="T96" s="195"/>
      <c r="U96" s="195"/>
      <c r="V96" s="195"/>
      <c r="W96" s="195"/>
      <c r="X96" s="195"/>
    </row>
    <row r="97" spans="1:24" s="857" customFormat="1" ht="14" customHeight="1">
      <c r="A97" s="2549">
        <v>45962</v>
      </c>
      <c r="B97" s="2570">
        <v>0</v>
      </c>
      <c r="C97" s="2570">
        <v>1</v>
      </c>
      <c r="D97" s="2570">
        <v>3</v>
      </c>
      <c r="E97" s="2570">
        <v>4</v>
      </c>
      <c r="F97" s="2570">
        <v>150</v>
      </c>
      <c r="G97" s="2570">
        <v>280</v>
      </c>
      <c r="H97" s="2570">
        <v>430</v>
      </c>
      <c r="I97" s="2570">
        <v>219</v>
      </c>
      <c r="J97" s="2570">
        <v>17</v>
      </c>
      <c r="K97" s="2570">
        <v>0</v>
      </c>
      <c r="L97" s="2570">
        <v>236</v>
      </c>
      <c r="M97" s="2570">
        <v>5</v>
      </c>
      <c r="N97" s="2570">
        <v>7</v>
      </c>
      <c r="O97" s="2570">
        <v>12</v>
      </c>
      <c r="P97" s="2570">
        <v>682</v>
      </c>
      <c r="Q97" s="2553"/>
      <c r="R97" s="2553"/>
      <c r="S97" s="2553"/>
      <c r="T97" s="195"/>
      <c r="U97" s="195"/>
      <c r="V97" s="195"/>
      <c r="W97" s="195"/>
      <c r="X97" s="195"/>
    </row>
    <row r="98" spans="1:24" s="857" customFormat="1" ht="14" customHeight="1">
      <c r="A98" s="2554">
        <v>45992</v>
      </c>
      <c r="B98" s="2572">
        <v>0</v>
      </c>
      <c r="C98" s="2572">
        <v>1</v>
      </c>
      <c r="D98" s="2572">
        <v>3</v>
      </c>
      <c r="E98" s="2572">
        <v>4</v>
      </c>
      <c r="F98" s="2572">
        <v>156</v>
      </c>
      <c r="G98" s="2572">
        <v>271</v>
      </c>
      <c r="H98" s="2572">
        <v>427</v>
      </c>
      <c r="I98" s="2572">
        <v>231</v>
      </c>
      <c r="J98" s="2572">
        <v>15</v>
      </c>
      <c r="K98" s="2572">
        <v>0</v>
      </c>
      <c r="L98" s="2572">
        <v>246</v>
      </c>
      <c r="M98" s="2572">
        <v>7</v>
      </c>
      <c r="N98" s="2572">
        <v>2</v>
      </c>
      <c r="O98" s="2572">
        <v>9</v>
      </c>
      <c r="P98" s="2572">
        <v>686</v>
      </c>
      <c r="Q98" s="2553"/>
      <c r="R98" s="2553"/>
      <c r="S98" s="2553"/>
      <c r="T98" s="195"/>
      <c r="U98" s="195"/>
      <c r="V98" s="195"/>
      <c r="W98" s="195"/>
      <c r="X98" s="195"/>
    </row>
    <row r="99" spans="1:24" s="195" customFormat="1" ht="15" customHeight="1">
      <c r="A99" s="2558"/>
      <c r="B99" s="2559"/>
      <c r="C99" s="2559"/>
      <c r="D99" s="2559"/>
      <c r="E99" s="2559"/>
      <c r="F99" s="2559"/>
      <c r="G99" s="2559"/>
      <c r="H99" s="2559"/>
      <c r="I99" s="2559"/>
      <c r="J99" s="2559"/>
      <c r="K99" s="2559"/>
      <c r="L99" s="2559"/>
      <c r="M99" s="2559"/>
      <c r="N99" s="2559"/>
      <c r="O99" s="2559"/>
      <c r="P99" s="2560"/>
    </row>
    <row r="100" spans="1:24" s="522" customFormat="1" ht="14">
      <c r="A100" s="2561" t="s">
        <v>1018</v>
      </c>
      <c r="B100" s="2574">
        <v>0</v>
      </c>
      <c r="C100" s="2574">
        <v>5</v>
      </c>
      <c r="D100" s="2574">
        <v>15</v>
      </c>
      <c r="E100" s="2574">
        <v>20</v>
      </c>
      <c r="F100" s="2574">
        <v>794</v>
      </c>
      <c r="G100" s="2574">
        <v>1378</v>
      </c>
      <c r="H100" s="2574">
        <v>2172</v>
      </c>
      <c r="I100" s="2574">
        <v>1100</v>
      </c>
      <c r="J100" s="2574">
        <v>69</v>
      </c>
      <c r="K100" s="2574">
        <v>0</v>
      </c>
      <c r="L100" s="2574">
        <v>1169</v>
      </c>
      <c r="M100" s="2574">
        <v>36</v>
      </c>
      <c r="N100" s="2574">
        <v>26</v>
      </c>
      <c r="O100" s="2574">
        <v>62</v>
      </c>
      <c r="P100" s="2574">
        <v>3423</v>
      </c>
      <c r="Q100" s="195"/>
      <c r="R100" s="195"/>
      <c r="S100" s="195"/>
      <c r="T100" s="195"/>
      <c r="U100" s="195"/>
      <c r="V100" s="195"/>
      <c r="W100" s="195"/>
      <c r="X100" s="195"/>
    </row>
    <row r="101" spans="1:24" s="857" customFormat="1" ht="14">
      <c r="A101" s="2563" t="s">
        <v>884</v>
      </c>
      <c r="B101" s="2575">
        <v>0</v>
      </c>
      <c r="C101" s="2575">
        <v>1</v>
      </c>
      <c r="D101" s="2575">
        <v>3</v>
      </c>
      <c r="E101" s="2575">
        <v>4</v>
      </c>
      <c r="F101" s="2575">
        <v>158.80000000000001</v>
      </c>
      <c r="G101" s="2575">
        <v>275.60000000000002</v>
      </c>
      <c r="H101" s="2575">
        <v>434.4</v>
      </c>
      <c r="I101" s="2575">
        <v>220</v>
      </c>
      <c r="J101" s="2575">
        <v>13.8</v>
      </c>
      <c r="K101" s="2575">
        <v>0</v>
      </c>
      <c r="L101" s="2575">
        <v>233.8</v>
      </c>
      <c r="M101" s="2575">
        <v>7.2</v>
      </c>
      <c r="N101" s="2575">
        <v>5.2</v>
      </c>
      <c r="O101" s="2575">
        <v>12.4</v>
      </c>
      <c r="P101" s="2575">
        <v>228.2</v>
      </c>
    </row>
    <row r="102" spans="1:24" s="857" customFormat="1" ht="15" customHeight="1">
      <c r="A102" s="2565"/>
      <c r="B102" s="2576"/>
      <c r="C102" s="2576"/>
      <c r="D102" s="2576"/>
      <c r="E102" s="2576"/>
      <c r="F102" s="2577"/>
      <c r="G102" s="2577"/>
      <c r="H102" s="2577"/>
      <c r="I102" s="2577"/>
      <c r="J102" s="2577"/>
      <c r="K102" s="2577"/>
      <c r="L102" s="2577"/>
      <c r="M102" s="2577"/>
      <c r="N102" s="2577"/>
      <c r="O102" s="2577"/>
      <c r="P102" s="2577"/>
    </row>
    <row r="103" spans="1:24" s="857" customFormat="1" ht="14">
      <c r="A103" s="656" t="s">
        <v>1014</v>
      </c>
      <c r="B103" s="2576"/>
      <c r="C103" s="2576"/>
      <c r="D103" s="2576"/>
      <c r="E103" s="2576"/>
      <c r="F103" s="2577"/>
      <c r="G103" s="2577"/>
      <c r="H103" s="2577"/>
      <c r="I103" s="2577"/>
      <c r="J103" s="2577"/>
      <c r="K103" s="2577"/>
      <c r="L103" s="2577"/>
      <c r="M103" s="2577"/>
      <c r="N103" s="2577"/>
      <c r="O103" s="2577"/>
      <c r="P103" s="2577"/>
    </row>
    <row r="104" spans="1:24" s="857" customFormat="1" ht="15">
      <c r="A104" s="2566" t="s">
        <v>1019</v>
      </c>
      <c r="B104" s="2578">
        <v>0</v>
      </c>
      <c r="C104" s="2578">
        <v>1</v>
      </c>
      <c r="D104" s="2578">
        <v>3</v>
      </c>
      <c r="E104" s="2578">
        <v>4</v>
      </c>
      <c r="F104" s="2578">
        <v>156</v>
      </c>
      <c r="G104" s="2578">
        <v>271</v>
      </c>
      <c r="H104" s="2578">
        <v>427</v>
      </c>
      <c r="I104" s="2578">
        <v>231</v>
      </c>
      <c r="J104" s="2578">
        <v>15</v>
      </c>
      <c r="K104" s="2578">
        <v>0</v>
      </c>
      <c r="L104" s="2578">
        <v>246</v>
      </c>
      <c r="M104" s="2578">
        <v>7</v>
      </c>
      <c r="N104" s="2578">
        <v>2</v>
      </c>
      <c r="O104" s="2578">
        <v>9</v>
      </c>
      <c r="P104" s="2578">
        <v>686</v>
      </c>
    </row>
    <row r="105" spans="1:24">
      <c r="A105" s="2568" t="s">
        <v>1016</v>
      </c>
      <c r="B105" s="2579">
        <v>1</v>
      </c>
      <c r="C105" s="2579">
        <v>1</v>
      </c>
      <c r="D105" s="2579">
        <v>1</v>
      </c>
      <c r="E105" s="2579">
        <v>1</v>
      </c>
      <c r="F105" s="2579">
        <v>1</v>
      </c>
      <c r="G105" s="2579">
        <v>1</v>
      </c>
      <c r="H105" s="2579">
        <v>1</v>
      </c>
      <c r="I105" s="2579">
        <v>1</v>
      </c>
      <c r="J105" s="2579">
        <v>1</v>
      </c>
      <c r="K105" s="2579">
        <v>1</v>
      </c>
      <c r="L105" s="2579">
        <v>1</v>
      </c>
      <c r="M105" s="2579">
        <v>1</v>
      </c>
      <c r="N105" s="2579">
        <v>1</v>
      </c>
      <c r="O105" s="2579">
        <v>1</v>
      </c>
      <c r="P105" s="2579">
        <v>1</v>
      </c>
    </row>
    <row r="106" spans="1:24">
      <c r="A106" s="170"/>
      <c r="B106" s="2102"/>
      <c r="C106" s="2102"/>
      <c r="D106" s="2102"/>
      <c r="E106" s="2102"/>
      <c r="F106" s="2102"/>
      <c r="G106" s="2102"/>
      <c r="H106" s="2102"/>
      <c r="I106" s="2102"/>
      <c r="J106" s="2102"/>
      <c r="K106" s="2102"/>
      <c r="L106" s="2102"/>
      <c r="M106" s="2102"/>
      <c r="N106" s="2102"/>
      <c r="O106" s="2102"/>
      <c r="P106" s="2102"/>
    </row>
    <row r="107" spans="1:24">
      <c r="A107" s="170"/>
      <c r="B107" s="2102"/>
      <c r="C107" s="2102"/>
      <c r="D107" s="2102"/>
      <c r="E107" s="2102"/>
      <c r="F107" s="2102"/>
      <c r="G107" s="2102"/>
      <c r="H107" s="2102"/>
      <c r="I107" s="2102"/>
      <c r="J107" s="2102"/>
      <c r="K107" s="2102"/>
      <c r="L107" s="2102"/>
      <c r="M107" s="2102"/>
      <c r="N107" s="2102"/>
      <c r="O107" s="2102"/>
      <c r="P107" s="2102"/>
    </row>
    <row r="108" spans="1:24">
      <c r="A108" s="170"/>
      <c r="B108" s="2102"/>
      <c r="C108" s="2102"/>
      <c r="D108" s="2102"/>
      <c r="E108" s="2102"/>
      <c r="F108" s="2102"/>
      <c r="G108" s="2102"/>
      <c r="H108" s="2102"/>
      <c r="I108" s="2102"/>
      <c r="J108" s="2102"/>
      <c r="K108" s="2102"/>
      <c r="L108" s="2102"/>
      <c r="M108" s="2102"/>
      <c r="N108" s="2102"/>
      <c r="O108" s="2102"/>
      <c r="P108" s="2102"/>
    </row>
    <row r="109" spans="1:24" s="1335" customFormat="1" ht="25" customHeight="1" thickBot="1">
      <c r="A109" s="1333" t="s">
        <v>1020</v>
      </c>
      <c r="B109" s="1333"/>
      <c r="C109" s="1333"/>
      <c r="D109" s="1333"/>
      <c r="E109" s="1333"/>
      <c r="F109" s="1333"/>
      <c r="G109" s="1333"/>
      <c r="H109" s="1333"/>
      <c r="I109" s="1333"/>
      <c r="J109" s="1333"/>
      <c r="K109" s="1333"/>
      <c r="L109" s="1333"/>
      <c r="M109" s="1333"/>
      <c r="N109" s="1333"/>
      <c r="O109" s="1333"/>
      <c r="P109" s="1333"/>
    </row>
    <row r="110" spans="1:24" s="145" customFormat="1" ht="18" customHeight="1" thickBot="1">
      <c r="A110" s="3049" t="s">
        <v>1004</v>
      </c>
      <c r="B110" s="3051" t="s">
        <v>1005</v>
      </c>
      <c r="C110" s="3051"/>
      <c r="D110" s="3051"/>
      <c r="E110" s="3051"/>
      <c r="F110" s="3051" t="s">
        <v>161</v>
      </c>
      <c r="G110" s="3051"/>
      <c r="H110" s="3052"/>
      <c r="I110" s="3053" t="s">
        <v>160</v>
      </c>
      <c r="J110" s="3054"/>
      <c r="K110" s="3054"/>
      <c r="L110" s="3055"/>
      <c r="M110" s="3051" t="s">
        <v>162</v>
      </c>
      <c r="N110" s="3051"/>
      <c r="O110" s="3051"/>
      <c r="P110" s="3047" t="s">
        <v>166</v>
      </c>
    </row>
    <row r="111" spans="1:24" s="195" customFormat="1" ht="18" customHeight="1">
      <c r="A111" s="3050"/>
      <c r="B111" s="2544" t="s">
        <v>617</v>
      </c>
      <c r="C111" s="2544" t="s">
        <v>214</v>
      </c>
      <c r="D111" s="2544" t="s">
        <v>640</v>
      </c>
      <c r="E111" s="2544" t="s">
        <v>1006</v>
      </c>
      <c r="F111" s="2544" t="s">
        <v>1007</v>
      </c>
      <c r="G111" s="2544" t="s">
        <v>1008</v>
      </c>
      <c r="H111" s="2544" t="s">
        <v>1006</v>
      </c>
      <c r="I111" s="2544" t="s">
        <v>640</v>
      </c>
      <c r="J111" s="2544" t="s">
        <v>274</v>
      </c>
      <c r="K111" s="2544" t="s">
        <v>277</v>
      </c>
      <c r="L111" s="2544" t="s">
        <v>1006</v>
      </c>
      <c r="M111" s="2544" t="s">
        <v>1009</v>
      </c>
      <c r="N111" s="2544" t="s">
        <v>640</v>
      </c>
      <c r="O111" s="2544" t="s">
        <v>1006</v>
      </c>
      <c r="P111" s="3048"/>
    </row>
    <row r="112" spans="1:24" s="195" customFormat="1" ht="15" customHeight="1">
      <c r="A112" s="2545"/>
      <c r="B112" s="2546"/>
      <c r="C112" s="2546"/>
      <c r="D112" s="2546"/>
      <c r="E112" s="2546"/>
      <c r="F112" s="2546"/>
      <c r="G112" s="2546"/>
      <c r="H112" s="2546"/>
      <c r="I112" s="2546"/>
      <c r="J112" s="2546"/>
      <c r="K112" s="2546"/>
      <c r="L112" s="2546"/>
      <c r="M112" s="2547"/>
      <c r="N112" s="2547"/>
      <c r="O112" s="2546"/>
      <c r="P112" s="2548" t="s">
        <v>1012</v>
      </c>
    </row>
    <row r="113" spans="1:24" s="857" customFormat="1" ht="14" hidden="1" customHeight="1">
      <c r="A113" s="2549">
        <v>45292</v>
      </c>
      <c r="B113" s="2550"/>
      <c r="C113" s="2550"/>
      <c r="D113" s="2550"/>
      <c r="E113" s="2550">
        <v>0</v>
      </c>
      <c r="F113" s="2551"/>
      <c r="G113" s="2551"/>
      <c r="H113" s="2551">
        <v>0</v>
      </c>
      <c r="I113" s="2551"/>
      <c r="J113" s="2551"/>
      <c r="K113" s="2551"/>
      <c r="L113" s="2552">
        <v>0</v>
      </c>
      <c r="M113" s="2552"/>
      <c r="N113" s="2552"/>
      <c r="O113" s="2551">
        <v>0</v>
      </c>
      <c r="P113" s="2551">
        <v>0</v>
      </c>
      <c r="Q113" s="2553"/>
      <c r="R113" s="2553"/>
      <c r="S113" s="2553"/>
      <c r="T113" s="195"/>
      <c r="U113" s="195"/>
      <c r="V113" s="195"/>
      <c r="W113" s="195"/>
      <c r="X113" s="195"/>
    </row>
    <row r="114" spans="1:24" s="857" customFormat="1" ht="14" hidden="1" customHeight="1">
      <c r="A114" s="2549">
        <v>45323</v>
      </c>
      <c r="B114" s="2550"/>
      <c r="C114" s="2550"/>
      <c r="D114" s="2550"/>
      <c r="E114" s="2550">
        <v>0</v>
      </c>
      <c r="F114" s="2551"/>
      <c r="G114" s="2551"/>
      <c r="H114" s="2551">
        <v>0</v>
      </c>
      <c r="I114" s="2551"/>
      <c r="J114" s="2551"/>
      <c r="K114" s="2551"/>
      <c r="L114" s="2552">
        <v>0</v>
      </c>
      <c r="M114" s="2552"/>
      <c r="N114" s="2552"/>
      <c r="O114" s="2551">
        <v>0</v>
      </c>
      <c r="P114" s="2551">
        <v>0</v>
      </c>
      <c r="Q114" s="2553"/>
      <c r="R114" s="2553"/>
      <c r="S114" s="2553"/>
      <c r="T114" s="195"/>
      <c r="U114" s="195"/>
      <c r="V114" s="195"/>
      <c r="W114" s="195"/>
      <c r="X114" s="195"/>
    </row>
    <row r="115" spans="1:24" s="857" customFormat="1" ht="14" hidden="1" customHeight="1">
      <c r="A115" s="2549">
        <v>45352</v>
      </c>
      <c r="B115" s="2550"/>
      <c r="C115" s="2550"/>
      <c r="D115" s="2550"/>
      <c r="E115" s="2550">
        <v>0</v>
      </c>
      <c r="F115" s="2551"/>
      <c r="G115" s="2551"/>
      <c r="H115" s="2551">
        <v>0</v>
      </c>
      <c r="I115" s="2551"/>
      <c r="J115" s="2551"/>
      <c r="K115" s="2551"/>
      <c r="L115" s="2552">
        <v>0</v>
      </c>
      <c r="M115" s="2552"/>
      <c r="N115" s="2552"/>
      <c r="O115" s="2551">
        <v>0</v>
      </c>
      <c r="P115" s="2551">
        <v>0</v>
      </c>
      <c r="Q115" s="2553"/>
      <c r="R115" s="2553"/>
      <c r="S115" s="2553"/>
      <c r="T115" s="195"/>
      <c r="U115" s="195"/>
      <c r="V115" s="195"/>
      <c r="W115" s="195"/>
      <c r="X115" s="195"/>
    </row>
    <row r="116" spans="1:24" s="857" customFormat="1" ht="14" hidden="1" customHeight="1">
      <c r="A116" s="2549">
        <v>45383</v>
      </c>
      <c r="B116" s="2550"/>
      <c r="C116" s="2550"/>
      <c r="D116" s="2550"/>
      <c r="E116" s="2550">
        <v>0</v>
      </c>
      <c r="F116" s="2551"/>
      <c r="G116" s="2551"/>
      <c r="H116" s="2551">
        <v>0</v>
      </c>
      <c r="I116" s="2551"/>
      <c r="J116" s="2551"/>
      <c r="K116" s="2551"/>
      <c r="L116" s="2552">
        <v>0</v>
      </c>
      <c r="M116" s="2552"/>
      <c r="N116" s="2552"/>
      <c r="O116" s="2551">
        <v>0</v>
      </c>
      <c r="P116" s="2551">
        <v>0</v>
      </c>
      <c r="Q116" s="2553"/>
      <c r="R116" s="2553"/>
      <c r="S116" s="2553"/>
      <c r="T116" s="195"/>
      <c r="U116" s="195"/>
      <c r="V116" s="195"/>
      <c r="W116" s="195"/>
      <c r="X116" s="195"/>
    </row>
    <row r="117" spans="1:24" s="857" customFormat="1" ht="14" hidden="1" customHeight="1">
      <c r="A117" s="2549">
        <v>45413</v>
      </c>
      <c r="B117" s="2550"/>
      <c r="C117" s="2550"/>
      <c r="D117" s="2550"/>
      <c r="E117" s="2550">
        <v>0</v>
      </c>
      <c r="F117" s="2551"/>
      <c r="G117" s="2551"/>
      <c r="H117" s="2551">
        <v>0</v>
      </c>
      <c r="I117" s="2551"/>
      <c r="J117" s="2551"/>
      <c r="K117" s="2551"/>
      <c r="L117" s="2552">
        <v>0</v>
      </c>
      <c r="M117" s="2552"/>
      <c r="N117" s="2552"/>
      <c r="O117" s="2551">
        <v>0</v>
      </c>
      <c r="P117" s="2551">
        <v>0</v>
      </c>
      <c r="Q117" s="2553"/>
      <c r="R117" s="2553"/>
      <c r="S117" s="2553"/>
      <c r="T117" s="195"/>
      <c r="U117" s="195"/>
      <c r="V117" s="195"/>
      <c r="W117" s="195"/>
      <c r="X117" s="195"/>
    </row>
    <row r="118" spans="1:24" s="857" customFormat="1" ht="14" hidden="1" customHeight="1">
      <c r="A118" s="2549">
        <v>45444</v>
      </c>
      <c r="B118" s="2550"/>
      <c r="C118" s="2550"/>
      <c r="D118" s="2550"/>
      <c r="E118" s="2550">
        <v>0</v>
      </c>
      <c r="F118" s="2551"/>
      <c r="G118" s="2551"/>
      <c r="H118" s="2551">
        <v>0</v>
      </c>
      <c r="I118" s="2551"/>
      <c r="J118" s="2551"/>
      <c r="K118" s="2551"/>
      <c r="L118" s="2552">
        <v>0</v>
      </c>
      <c r="M118" s="2552"/>
      <c r="N118" s="2552"/>
      <c r="O118" s="2551">
        <v>0</v>
      </c>
      <c r="P118" s="2551">
        <v>0</v>
      </c>
      <c r="Q118" s="2553"/>
      <c r="R118" s="2553"/>
      <c r="S118" s="2553"/>
      <c r="T118" s="195"/>
      <c r="U118" s="195"/>
      <c r="V118" s="195"/>
      <c r="W118" s="195"/>
      <c r="X118" s="195"/>
    </row>
    <row r="119" spans="1:24" s="857" customFormat="1" ht="14" hidden="1" customHeight="1">
      <c r="A119" s="2549">
        <v>45474</v>
      </c>
      <c r="B119" s="2550"/>
      <c r="C119" s="2550"/>
      <c r="D119" s="2550"/>
      <c r="E119" s="2550">
        <v>0</v>
      </c>
      <c r="F119" s="2551"/>
      <c r="G119" s="2551"/>
      <c r="H119" s="2551">
        <v>0</v>
      </c>
      <c r="I119" s="2551"/>
      <c r="J119" s="2551"/>
      <c r="K119" s="2551"/>
      <c r="L119" s="2552">
        <v>0</v>
      </c>
      <c r="M119" s="2552"/>
      <c r="N119" s="2552"/>
      <c r="O119" s="2551">
        <v>0</v>
      </c>
      <c r="P119" s="2551">
        <v>0</v>
      </c>
      <c r="Q119" s="2553"/>
      <c r="R119" s="2553"/>
      <c r="S119" s="2553"/>
      <c r="T119" s="195"/>
      <c r="U119" s="195"/>
      <c r="V119" s="195"/>
      <c r="W119" s="195"/>
      <c r="X119" s="195"/>
    </row>
    <row r="120" spans="1:24" s="857" customFormat="1" ht="14" hidden="1" customHeight="1">
      <c r="A120" s="2549">
        <v>45505</v>
      </c>
      <c r="B120" s="2550"/>
      <c r="C120" s="2550"/>
      <c r="D120" s="2550"/>
      <c r="E120" s="2550">
        <v>0</v>
      </c>
      <c r="F120" s="2551"/>
      <c r="G120" s="2551"/>
      <c r="H120" s="2551">
        <v>0</v>
      </c>
      <c r="I120" s="2551"/>
      <c r="J120" s="2551"/>
      <c r="K120" s="2551"/>
      <c r="L120" s="2552">
        <v>0</v>
      </c>
      <c r="M120" s="2552"/>
      <c r="N120" s="2552"/>
      <c r="O120" s="2551">
        <v>0</v>
      </c>
      <c r="P120" s="2551">
        <v>0</v>
      </c>
      <c r="Q120" s="2553"/>
      <c r="R120" s="2553"/>
      <c r="S120" s="2553"/>
      <c r="T120" s="195"/>
      <c r="U120" s="195"/>
      <c r="V120" s="195"/>
      <c r="W120" s="195"/>
      <c r="X120" s="195"/>
    </row>
    <row r="121" spans="1:24" s="857" customFormat="1" ht="14" hidden="1" customHeight="1">
      <c r="A121" s="2554">
        <v>45536</v>
      </c>
      <c r="B121" s="2555"/>
      <c r="C121" s="2555"/>
      <c r="D121" s="2555"/>
      <c r="E121" s="2555">
        <v>0</v>
      </c>
      <c r="F121" s="2556"/>
      <c r="G121" s="2556"/>
      <c r="H121" s="2556">
        <v>0</v>
      </c>
      <c r="I121" s="2556"/>
      <c r="J121" s="2556"/>
      <c r="K121" s="2556"/>
      <c r="L121" s="2557">
        <v>0</v>
      </c>
      <c r="M121" s="2557"/>
      <c r="N121" s="2557"/>
      <c r="O121" s="2556">
        <v>0</v>
      </c>
      <c r="P121" s="2556">
        <v>0</v>
      </c>
      <c r="Q121" s="2553"/>
      <c r="R121" s="2553"/>
      <c r="S121" s="2553"/>
      <c r="T121" s="195"/>
      <c r="U121" s="195"/>
      <c r="V121" s="195"/>
      <c r="W121" s="195"/>
      <c r="X121" s="195"/>
    </row>
    <row r="122" spans="1:24" s="857" customFormat="1" ht="14" hidden="1" customHeight="1">
      <c r="A122" s="2549">
        <v>45566</v>
      </c>
      <c r="B122" s="2550"/>
      <c r="C122" s="2550"/>
      <c r="D122" s="2550"/>
      <c r="E122" s="2550">
        <v>0</v>
      </c>
      <c r="F122" s="2551"/>
      <c r="G122" s="2551"/>
      <c r="H122" s="2551">
        <v>0</v>
      </c>
      <c r="I122" s="2551"/>
      <c r="J122" s="2551"/>
      <c r="K122" s="2551"/>
      <c r="L122" s="2552">
        <v>0</v>
      </c>
      <c r="M122" s="2552"/>
      <c r="N122" s="2552"/>
      <c r="O122" s="2551">
        <v>0</v>
      </c>
      <c r="P122" s="2551">
        <v>0</v>
      </c>
      <c r="Q122" s="2553"/>
      <c r="R122" s="2553"/>
      <c r="S122" s="2553"/>
      <c r="T122" s="195"/>
      <c r="U122" s="195"/>
      <c r="V122" s="195"/>
      <c r="W122" s="195"/>
      <c r="X122" s="195"/>
    </row>
    <row r="123" spans="1:24" s="857" customFormat="1" ht="14" hidden="1" customHeight="1">
      <c r="A123" s="2549">
        <v>45597</v>
      </c>
      <c r="B123" s="2550"/>
      <c r="C123" s="2550"/>
      <c r="D123" s="2550"/>
      <c r="E123" s="2550">
        <v>0</v>
      </c>
      <c r="F123" s="2551"/>
      <c r="G123" s="2551"/>
      <c r="H123" s="2551">
        <v>0</v>
      </c>
      <c r="I123" s="2551"/>
      <c r="J123" s="2551"/>
      <c r="K123" s="2551"/>
      <c r="L123" s="2552">
        <v>0</v>
      </c>
      <c r="M123" s="2552"/>
      <c r="N123" s="2552"/>
      <c r="O123" s="2551">
        <v>0</v>
      </c>
      <c r="P123" s="2551">
        <v>0</v>
      </c>
      <c r="Q123" s="2553"/>
      <c r="R123" s="2553"/>
      <c r="S123" s="2553"/>
      <c r="T123" s="195"/>
      <c r="U123" s="195"/>
      <c r="V123" s="195"/>
      <c r="W123" s="195"/>
      <c r="X123" s="195"/>
    </row>
    <row r="124" spans="1:24" s="857" customFormat="1" ht="14" hidden="1" customHeight="1">
      <c r="A124" s="2549">
        <v>45627</v>
      </c>
      <c r="B124" s="2550"/>
      <c r="C124" s="2550"/>
      <c r="D124" s="2550"/>
      <c r="E124" s="2550">
        <v>0</v>
      </c>
      <c r="F124" s="2551"/>
      <c r="G124" s="2551"/>
      <c r="H124" s="2551">
        <v>0</v>
      </c>
      <c r="I124" s="2551"/>
      <c r="J124" s="2551"/>
      <c r="K124" s="2551"/>
      <c r="L124" s="2552">
        <v>0</v>
      </c>
      <c r="M124" s="2552"/>
      <c r="N124" s="2552"/>
      <c r="O124" s="2551">
        <v>0</v>
      </c>
      <c r="P124" s="2551">
        <v>0</v>
      </c>
      <c r="Q124" s="2553"/>
      <c r="R124" s="2553"/>
      <c r="S124" s="2553"/>
      <c r="T124" s="195"/>
      <c r="U124" s="195"/>
      <c r="V124" s="195"/>
      <c r="W124" s="195"/>
      <c r="X124" s="195"/>
    </row>
    <row r="125" spans="1:24" s="857" customFormat="1" ht="14" hidden="1" customHeight="1">
      <c r="A125" s="2549">
        <v>45658</v>
      </c>
      <c r="B125" s="2550"/>
      <c r="C125" s="2550"/>
      <c r="D125" s="2550"/>
      <c r="E125" s="2550">
        <v>0</v>
      </c>
      <c r="F125" s="2551"/>
      <c r="G125" s="2551"/>
      <c r="H125" s="2551">
        <v>0</v>
      </c>
      <c r="I125" s="2551"/>
      <c r="J125" s="2551"/>
      <c r="K125" s="2551"/>
      <c r="L125" s="2552">
        <v>0</v>
      </c>
      <c r="M125" s="2552"/>
      <c r="N125" s="2552"/>
      <c r="O125" s="2551">
        <v>0</v>
      </c>
      <c r="P125" s="2551">
        <v>0</v>
      </c>
      <c r="Q125" s="2553"/>
      <c r="R125" s="2553"/>
      <c r="S125" s="2553"/>
      <c r="T125" s="195"/>
      <c r="U125" s="195"/>
      <c r="V125" s="195"/>
      <c r="W125" s="195"/>
      <c r="X125" s="195"/>
    </row>
    <row r="126" spans="1:24" s="857" customFormat="1" ht="14" hidden="1" customHeight="1">
      <c r="A126" s="2549">
        <v>45689</v>
      </c>
      <c r="B126" s="2550"/>
      <c r="C126" s="2550"/>
      <c r="D126" s="2550"/>
      <c r="E126" s="2550">
        <v>0</v>
      </c>
      <c r="F126" s="2551"/>
      <c r="G126" s="2551"/>
      <c r="H126" s="2551">
        <v>0</v>
      </c>
      <c r="I126" s="2551"/>
      <c r="J126" s="2551"/>
      <c r="K126" s="2551"/>
      <c r="L126" s="2552">
        <v>0</v>
      </c>
      <c r="M126" s="2552"/>
      <c r="N126" s="2552"/>
      <c r="O126" s="2551">
        <v>0</v>
      </c>
      <c r="P126" s="2551">
        <v>0</v>
      </c>
      <c r="Q126" s="2553"/>
      <c r="R126" s="2553"/>
      <c r="S126" s="2553"/>
      <c r="T126" s="195"/>
      <c r="U126" s="195"/>
      <c r="V126" s="195"/>
      <c r="W126" s="195"/>
      <c r="X126" s="195"/>
    </row>
    <row r="127" spans="1:24" s="857" customFormat="1" ht="14" hidden="1" customHeight="1">
      <c r="A127" s="2549">
        <v>45717</v>
      </c>
      <c r="B127" s="2550"/>
      <c r="C127" s="2550"/>
      <c r="D127" s="2550"/>
      <c r="E127" s="2550">
        <v>0</v>
      </c>
      <c r="F127" s="2551"/>
      <c r="G127" s="2551"/>
      <c r="H127" s="2551">
        <v>0</v>
      </c>
      <c r="I127" s="2551"/>
      <c r="J127" s="2551"/>
      <c r="K127" s="2551"/>
      <c r="L127" s="2552">
        <v>0</v>
      </c>
      <c r="M127" s="2552"/>
      <c r="N127" s="2552"/>
      <c r="O127" s="2551">
        <v>0</v>
      </c>
      <c r="P127" s="2551">
        <v>0</v>
      </c>
      <c r="Q127" s="2553"/>
      <c r="R127" s="2553"/>
      <c r="S127" s="2553"/>
      <c r="T127" s="195"/>
      <c r="U127" s="195"/>
      <c r="V127" s="195"/>
      <c r="W127" s="195"/>
      <c r="X127" s="195"/>
    </row>
    <row r="128" spans="1:24" s="857" customFormat="1" ht="14" hidden="1" customHeight="1">
      <c r="A128" s="2549">
        <v>45748</v>
      </c>
      <c r="B128" s="2550"/>
      <c r="C128" s="2550"/>
      <c r="D128" s="2550"/>
      <c r="E128" s="2550">
        <v>0</v>
      </c>
      <c r="F128" s="2551"/>
      <c r="G128" s="2551"/>
      <c r="H128" s="2551">
        <v>0</v>
      </c>
      <c r="I128" s="2551"/>
      <c r="J128" s="2551"/>
      <c r="K128" s="2551"/>
      <c r="L128" s="2552">
        <v>0</v>
      </c>
      <c r="M128" s="2552"/>
      <c r="N128" s="2552"/>
      <c r="O128" s="2551">
        <v>0</v>
      </c>
      <c r="P128" s="2551">
        <v>0</v>
      </c>
      <c r="Q128" s="2553"/>
      <c r="R128" s="2553"/>
      <c r="S128" s="2553"/>
      <c r="T128" s="195"/>
      <c r="U128" s="195"/>
      <c r="V128" s="195"/>
      <c r="W128" s="195"/>
      <c r="X128" s="195"/>
    </row>
    <row r="129" spans="1:24" s="857" customFormat="1" ht="14" hidden="1" customHeight="1">
      <c r="A129" s="2549">
        <v>45778</v>
      </c>
      <c r="B129" s="2550"/>
      <c r="C129" s="2550"/>
      <c r="D129" s="2550"/>
      <c r="E129" s="2550">
        <v>0</v>
      </c>
      <c r="F129" s="2551"/>
      <c r="G129" s="2551"/>
      <c r="H129" s="2551">
        <v>0</v>
      </c>
      <c r="I129" s="2551"/>
      <c r="J129" s="2551"/>
      <c r="K129" s="2551"/>
      <c r="L129" s="2552">
        <v>0</v>
      </c>
      <c r="M129" s="2552"/>
      <c r="N129" s="2552"/>
      <c r="O129" s="2551">
        <v>0</v>
      </c>
      <c r="P129" s="2551">
        <v>0</v>
      </c>
      <c r="Q129" s="2553"/>
      <c r="R129" s="2553"/>
      <c r="S129" s="2553"/>
      <c r="T129" s="195"/>
      <c r="U129" s="195"/>
      <c r="V129" s="195"/>
      <c r="W129" s="195"/>
      <c r="X129" s="195"/>
    </row>
    <row r="130" spans="1:24" s="857" customFormat="1" ht="14" hidden="1" customHeight="1">
      <c r="A130" s="2549">
        <v>45809</v>
      </c>
      <c r="B130" s="2550"/>
      <c r="C130" s="2550"/>
      <c r="D130" s="2550"/>
      <c r="E130" s="2550">
        <v>0</v>
      </c>
      <c r="F130" s="2551"/>
      <c r="G130" s="2551"/>
      <c r="H130" s="2551">
        <v>0</v>
      </c>
      <c r="I130" s="2551"/>
      <c r="J130" s="2551"/>
      <c r="K130" s="2551"/>
      <c r="L130" s="2552">
        <v>0</v>
      </c>
      <c r="M130" s="2552"/>
      <c r="N130" s="2552"/>
      <c r="O130" s="2551">
        <v>0</v>
      </c>
      <c r="P130" s="2551">
        <v>0</v>
      </c>
      <c r="Q130" s="2553"/>
      <c r="R130" s="2553"/>
      <c r="S130" s="2553"/>
      <c r="T130" s="195"/>
      <c r="U130" s="195"/>
      <c r="V130" s="195"/>
      <c r="W130" s="195"/>
      <c r="X130" s="195"/>
    </row>
    <row r="131" spans="1:24" s="857" customFormat="1" ht="14" hidden="1" customHeight="1">
      <c r="A131" s="2549">
        <v>45839</v>
      </c>
      <c r="B131" s="2550"/>
      <c r="C131" s="2550"/>
      <c r="D131" s="2550"/>
      <c r="E131" s="2550">
        <v>0</v>
      </c>
      <c r="F131" s="2551"/>
      <c r="G131" s="2551"/>
      <c r="H131" s="2551">
        <v>0</v>
      </c>
      <c r="I131" s="2551"/>
      <c r="J131" s="2551"/>
      <c r="K131" s="2551"/>
      <c r="L131" s="2552">
        <v>0</v>
      </c>
      <c r="M131" s="2552"/>
      <c r="N131" s="2552"/>
      <c r="O131" s="2551">
        <v>0</v>
      </c>
      <c r="P131" s="2551">
        <v>0</v>
      </c>
      <c r="Q131" s="2553"/>
      <c r="R131" s="2553"/>
      <c r="S131" s="2553"/>
      <c r="T131" s="195"/>
      <c r="U131" s="195"/>
      <c r="V131" s="195"/>
      <c r="W131" s="195"/>
      <c r="X131" s="195"/>
    </row>
    <row r="132" spans="1:24" s="857" customFormat="1" ht="14" customHeight="1">
      <c r="A132" s="2549">
        <v>45870</v>
      </c>
      <c r="B132" s="2550">
        <v>0</v>
      </c>
      <c r="C132" s="2550">
        <v>41638.120000000003</v>
      </c>
      <c r="D132" s="2550">
        <v>104820.32666666666</v>
      </c>
      <c r="E132" s="2550">
        <v>146458.44666666666</v>
      </c>
      <c r="F132" s="2551">
        <v>20619.637976190475</v>
      </c>
      <c r="G132" s="2551">
        <v>12666.462977099236</v>
      </c>
      <c r="H132" s="2551">
        <v>33286.100953289715</v>
      </c>
      <c r="I132" s="2551">
        <v>19142.473376068378</v>
      </c>
      <c r="J132" s="2551">
        <v>8645.8000000000011</v>
      </c>
      <c r="K132" s="2551">
        <v>0</v>
      </c>
      <c r="L132" s="2552">
        <v>27788.273376068377</v>
      </c>
      <c r="M132" s="2552">
        <v>9812.8772727272735</v>
      </c>
      <c r="N132" s="2552">
        <v>22977.55</v>
      </c>
      <c r="O132" s="2551">
        <v>32790.427272727276</v>
      </c>
      <c r="P132" s="2551">
        <v>240323.24826875204</v>
      </c>
      <c r="Q132" s="2553"/>
      <c r="R132" s="2553"/>
      <c r="S132" s="2553"/>
      <c r="T132" s="195"/>
      <c r="U132" s="195"/>
      <c r="V132" s="195"/>
      <c r="W132" s="195"/>
      <c r="X132" s="195"/>
    </row>
    <row r="133" spans="1:24" s="857" customFormat="1" ht="14" customHeight="1">
      <c r="A133" s="2549">
        <v>45901</v>
      </c>
      <c r="B133" s="2550">
        <v>0</v>
      </c>
      <c r="C133" s="2550">
        <v>18265.11</v>
      </c>
      <c r="D133" s="2550">
        <v>105462.82666666666</v>
      </c>
      <c r="E133" s="2550">
        <v>123727.93666666666</v>
      </c>
      <c r="F133" s="2551">
        <v>19965.836625766871</v>
      </c>
      <c r="G133" s="2551">
        <v>12159.897785977859</v>
      </c>
      <c r="H133" s="2551">
        <v>32125.734411744728</v>
      </c>
      <c r="I133" s="2551">
        <v>22996.645940594062</v>
      </c>
      <c r="J133" s="2551">
        <v>4023.32</v>
      </c>
      <c r="K133" s="2551">
        <v>0</v>
      </c>
      <c r="L133" s="2552">
        <v>27019.965940594062</v>
      </c>
      <c r="M133" s="2552">
        <v>10839.923749999998</v>
      </c>
      <c r="N133" s="2552">
        <v>8621.33</v>
      </c>
      <c r="O133" s="2551">
        <v>19461.253749999996</v>
      </c>
      <c r="P133" s="2551">
        <v>202334.89076900546</v>
      </c>
      <c r="Q133" s="2553"/>
      <c r="R133" s="2553"/>
      <c r="S133" s="2553"/>
      <c r="T133" s="195"/>
      <c r="U133" s="195"/>
      <c r="V133" s="195"/>
      <c r="W133" s="195"/>
      <c r="X133" s="195"/>
    </row>
    <row r="134" spans="1:24" s="857" customFormat="1" ht="14" customHeight="1">
      <c r="A134" s="2549">
        <v>45931</v>
      </c>
      <c r="B134" s="2550">
        <v>0</v>
      </c>
      <c r="C134" s="2550">
        <v>25151.360000000001</v>
      </c>
      <c r="D134" s="2550">
        <v>105153.65999999999</v>
      </c>
      <c r="E134" s="2550">
        <v>130305.01999999999</v>
      </c>
      <c r="F134" s="2551">
        <v>27233.112229299364</v>
      </c>
      <c r="G134" s="2551">
        <v>11193.871564625852</v>
      </c>
      <c r="H134" s="2551">
        <v>38426.983793925217</v>
      </c>
      <c r="I134" s="2551">
        <v>22453.200467289716</v>
      </c>
      <c r="J134" s="2551">
        <v>3778.1062500000003</v>
      </c>
      <c r="K134" s="2551">
        <v>0</v>
      </c>
      <c r="L134" s="2552">
        <v>26231.306717289717</v>
      </c>
      <c r="M134" s="2552">
        <v>15510.526000000002</v>
      </c>
      <c r="N134" s="2552">
        <v>8685.9342857142856</v>
      </c>
      <c r="O134" s="2551">
        <v>24196.460285714289</v>
      </c>
      <c r="P134" s="2551">
        <v>219159.77079692925</v>
      </c>
      <c r="Q134" s="2553"/>
      <c r="R134" s="2553"/>
      <c r="S134" s="2553"/>
      <c r="T134" s="195"/>
      <c r="U134" s="195"/>
      <c r="V134" s="195"/>
      <c r="W134" s="195"/>
      <c r="X134" s="195"/>
    </row>
    <row r="135" spans="1:24" s="857" customFormat="1" ht="14" customHeight="1">
      <c r="A135" s="2549">
        <v>45962</v>
      </c>
      <c r="B135" s="2550">
        <v>0</v>
      </c>
      <c r="C135" s="2550">
        <v>58142.45</v>
      </c>
      <c r="D135" s="2550">
        <v>104820.32666666666</v>
      </c>
      <c r="E135" s="2550">
        <v>162962.77666666667</v>
      </c>
      <c r="F135" s="2551">
        <v>24452.418133333329</v>
      </c>
      <c r="G135" s="2551">
        <v>11957.669964285713</v>
      </c>
      <c r="H135" s="2551">
        <v>36410.088097619038</v>
      </c>
      <c r="I135" s="2551">
        <v>21226.370000000003</v>
      </c>
      <c r="J135" s="2551">
        <v>4054.3941176470585</v>
      </c>
      <c r="K135" s="2551">
        <v>0</v>
      </c>
      <c r="L135" s="2552">
        <v>25280.764117647061</v>
      </c>
      <c r="M135" s="2552">
        <v>11635.242</v>
      </c>
      <c r="N135" s="2552">
        <v>7245.7800000000007</v>
      </c>
      <c r="O135" s="2551">
        <v>18881.022000000001</v>
      </c>
      <c r="P135" s="2551">
        <v>243534.65088193276</v>
      </c>
      <c r="Q135" s="2553"/>
      <c r="R135" s="2553"/>
      <c r="S135" s="2553"/>
      <c r="T135" s="195"/>
      <c r="U135" s="195"/>
      <c r="V135" s="195"/>
      <c r="W135" s="195"/>
      <c r="X135" s="195"/>
    </row>
    <row r="136" spans="1:24" s="857" customFormat="1" ht="14" customHeight="1">
      <c r="A136" s="2554">
        <v>45992</v>
      </c>
      <c r="B136" s="2555">
        <v>0</v>
      </c>
      <c r="C136" s="2555">
        <v>42743.56</v>
      </c>
      <c r="D136" s="2555">
        <v>166979.07666666666</v>
      </c>
      <c r="E136" s="2555">
        <v>209722.63666666666</v>
      </c>
      <c r="F136" s="2556">
        <v>43615.914487179485</v>
      </c>
      <c r="G136" s="2556">
        <v>18926.894538745386</v>
      </c>
      <c r="H136" s="2556">
        <v>62542.809025924871</v>
      </c>
      <c r="I136" s="2556">
        <v>32756.558181818185</v>
      </c>
      <c r="J136" s="2556">
        <v>4594.9799999999996</v>
      </c>
      <c r="K136" s="2556">
        <v>0</v>
      </c>
      <c r="L136" s="2557">
        <v>37351.538181818185</v>
      </c>
      <c r="M136" s="2557">
        <v>9128.8214285714294</v>
      </c>
      <c r="N136" s="2557">
        <v>24602.639999999999</v>
      </c>
      <c r="O136" s="2556">
        <v>33731.461428571427</v>
      </c>
      <c r="P136" s="2556">
        <v>343348.44530298118</v>
      </c>
      <c r="Q136" s="2553"/>
      <c r="R136" s="2553"/>
      <c r="S136" s="2553"/>
      <c r="T136" s="195"/>
      <c r="U136" s="195"/>
      <c r="V136" s="195"/>
      <c r="W136" s="195"/>
      <c r="X136" s="195"/>
    </row>
    <row r="137" spans="1:24" s="195" customFormat="1" ht="15" customHeight="1">
      <c r="A137" s="2558"/>
      <c r="B137" s="2559"/>
      <c r="C137" s="2559"/>
      <c r="D137" s="2559"/>
      <c r="E137" s="2559"/>
      <c r="F137" s="2559"/>
      <c r="G137" s="2559"/>
      <c r="H137" s="2559"/>
      <c r="I137" s="2559"/>
      <c r="J137" s="2559"/>
      <c r="K137" s="2559"/>
      <c r="L137" s="2559"/>
      <c r="M137" s="2559"/>
      <c r="N137" s="2559"/>
      <c r="O137" s="2559"/>
      <c r="P137" s="2560"/>
    </row>
    <row r="138" spans="1:24" s="522" customFormat="1" ht="14">
      <c r="A138" s="2561" t="s">
        <v>1013</v>
      </c>
      <c r="B138" s="2562">
        <v>0</v>
      </c>
      <c r="C138" s="2562">
        <v>185940.59999999998</v>
      </c>
      <c r="D138" s="2562">
        <v>587236.21666666656</v>
      </c>
      <c r="E138" s="2562">
        <v>773176.81666666665</v>
      </c>
      <c r="F138" s="2562">
        <v>135886.91945176953</v>
      </c>
      <c r="G138" s="2562">
        <v>66904.796830734034</v>
      </c>
      <c r="H138" s="2562">
        <v>202791.71628250356</v>
      </c>
      <c r="I138" s="2562">
        <v>118575.24796577035</v>
      </c>
      <c r="J138" s="2562">
        <v>25096.600367647057</v>
      </c>
      <c r="K138" s="2562">
        <v>0</v>
      </c>
      <c r="L138" s="2562">
        <v>143671.84833341741</v>
      </c>
      <c r="M138" s="2562">
        <v>56927.390451298699</v>
      </c>
      <c r="N138" s="2562">
        <v>72133.234285714279</v>
      </c>
      <c r="O138" s="2562">
        <v>129060.62473701299</v>
      </c>
      <c r="P138" s="2562">
        <v>1248701.0060196007</v>
      </c>
      <c r="Q138" s="195"/>
      <c r="R138" s="195"/>
      <c r="S138" s="195"/>
      <c r="T138" s="195"/>
      <c r="U138" s="195"/>
      <c r="V138" s="195"/>
      <c r="W138" s="195"/>
      <c r="X138" s="195"/>
    </row>
    <row r="139" spans="1:24" s="857" customFormat="1" ht="14">
      <c r="A139" s="2563" t="s">
        <v>884</v>
      </c>
      <c r="B139" s="2564">
        <v>0</v>
      </c>
      <c r="C139" s="2564">
        <v>37188.119999999995</v>
      </c>
      <c r="D139" s="2564">
        <v>117447.24333333332</v>
      </c>
      <c r="E139" s="2564">
        <v>51545.121111111112</v>
      </c>
      <c r="F139" s="2564">
        <v>27177.383890353907</v>
      </c>
      <c r="G139" s="2564">
        <v>13380.959366146806</v>
      </c>
      <c r="H139" s="2564">
        <v>13519.447752166905</v>
      </c>
      <c r="I139" s="2564">
        <v>23715.049593154072</v>
      </c>
      <c r="J139" s="2564">
        <v>5019.3200735294113</v>
      </c>
      <c r="K139" s="2564">
        <v>0</v>
      </c>
      <c r="L139" s="2564">
        <v>9578.1232222278268</v>
      </c>
      <c r="M139" s="2564">
        <v>11385.478090259739</v>
      </c>
      <c r="N139" s="2564">
        <v>14426.646857142856</v>
      </c>
      <c r="O139" s="2564">
        <v>8604.0416491341985</v>
      </c>
      <c r="P139" s="2564">
        <v>83246.733734640045</v>
      </c>
    </row>
    <row r="140" spans="1:24" s="857" customFormat="1" ht="15" customHeight="1">
      <c r="A140" s="2565"/>
      <c r="B140" s="2565"/>
      <c r="C140" s="2565"/>
      <c r="D140" s="2565"/>
      <c r="E140" s="2565"/>
      <c r="F140" s="480"/>
      <c r="G140" s="480"/>
      <c r="H140" s="480"/>
      <c r="I140" s="480"/>
      <c r="J140" s="480"/>
      <c r="K140" s="480"/>
      <c r="L140" s="480"/>
      <c r="M140" s="480"/>
      <c r="N140" s="480"/>
      <c r="O140" s="480"/>
      <c r="P140" s="480"/>
    </row>
    <row r="141" spans="1:24" s="857" customFormat="1" ht="14">
      <c r="A141" s="656" t="s">
        <v>1014</v>
      </c>
      <c r="B141" s="2565"/>
      <c r="C141" s="2565"/>
      <c r="D141" s="2565"/>
      <c r="E141" s="2565"/>
      <c r="F141" s="480"/>
      <c r="G141" s="480"/>
      <c r="H141" s="480"/>
      <c r="I141" s="480"/>
      <c r="J141" s="480"/>
      <c r="K141" s="480"/>
      <c r="L141" s="480"/>
      <c r="M141" s="480"/>
      <c r="N141" s="480"/>
      <c r="O141" s="480"/>
      <c r="P141" s="480"/>
    </row>
    <row r="142" spans="1:24" s="857" customFormat="1" ht="15">
      <c r="A142" s="2566" t="s">
        <v>1015</v>
      </c>
      <c r="B142" s="2567">
        <v>0</v>
      </c>
      <c r="C142" s="2567">
        <v>42743.56</v>
      </c>
      <c r="D142" s="2567">
        <v>166979.07666666666</v>
      </c>
      <c r="E142" s="2567">
        <v>209722.63666666666</v>
      </c>
      <c r="F142" s="2567">
        <v>43615.914487179485</v>
      </c>
      <c r="G142" s="2567">
        <v>18926.894538745386</v>
      </c>
      <c r="H142" s="2567">
        <v>62542.809025924871</v>
      </c>
      <c r="I142" s="2567">
        <v>32756.558181818185</v>
      </c>
      <c r="J142" s="2567">
        <v>4594.9799999999996</v>
      </c>
      <c r="K142" s="2567">
        <v>0</v>
      </c>
      <c r="L142" s="2567">
        <v>37351.538181818185</v>
      </c>
      <c r="M142" s="2567">
        <v>9128.8214285714294</v>
      </c>
      <c r="N142" s="2567">
        <v>24602.639999999999</v>
      </c>
      <c r="O142" s="2567">
        <v>33731.461428571427</v>
      </c>
      <c r="P142" s="2567">
        <v>343348.44530298118</v>
      </c>
    </row>
    <row r="143" spans="1:24">
      <c r="A143" s="2568" t="s">
        <v>1016</v>
      </c>
      <c r="B143" s="2569">
        <v>1</v>
      </c>
      <c r="C143" s="2569">
        <v>1</v>
      </c>
      <c r="D143" s="2569">
        <v>1</v>
      </c>
      <c r="E143" s="2569">
        <v>1</v>
      </c>
      <c r="F143" s="2569">
        <v>1</v>
      </c>
      <c r="G143" s="2569">
        <v>1</v>
      </c>
      <c r="H143" s="2569">
        <v>1</v>
      </c>
      <c r="I143" s="2569">
        <v>1</v>
      </c>
      <c r="J143" s="2569">
        <v>1</v>
      </c>
      <c r="K143" s="2569">
        <v>1</v>
      </c>
      <c r="L143" s="2569">
        <v>1</v>
      </c>
      <c r="M143" s="2569">
        <v>1</v>
      </c>
      <c r="N143" s="2569">
        <v>1</v>
      </c>
      <c r="O143" s="2569">
        <v>1</v>
      </c>
      <c r="P143" s="2569">
        <v>1</v>
      </c>
    </row>
    <row r="144" spans="1:24">
      <c r="A144" s="170"/>
      <c r="B144" s="2102"/>
      <c r="C144" s="2102"/>
      <c r="D144" s="2102"/>
      <c r="E144" s="2102"/>
      <c r="F144" s="2102"/>
      <c r="G144" s="2102"/>
      <c r="H144" s="2102"/>
      <c r="I144" s="2102"/>
      <c r="J144" s="2102"/>
      <c r="K144" s="2102"/>
      <c r="L144" s="2102"/>
      <c r="M144" s="2102"/>
      <c r="N144" s="2102"/>
      <c r="O144" s="2102"/>
      <c r="P144" s="2102"/>
    </row>
    <row r="145" spans="1:16">
      <c r="A145" s="170"/>
      <c r="B145" s="2102"/>
      <c r="C145" s="2102"/>
      <c r="D145" s="2102"/>
      <c r="E145" s="2102"/>
      <c r="F145" s="2102"/>
      <c r="G145" s="2102"/>
      <c r="H145" s="2102"/>
      <c r="I145" s="2102"/>
      <c r="J145" s="2102"/>
      <c r="K145" s="2102"/>
      <c r="L145" s="2102"/>
      <c r="M145" s="2102"/>
      <c r="N145" s="2102"/>
      <c r="O145" s="2102"/>
      <c r="P145" s="2102"/>
    </row>
    <row r="146" spans="1:16">
      <c r="A146" s="170"/>
      <c r="B146" s="2102"/>
      <c r="C146" s="2102"/>
      <c r="D146" s="2102"/>
      <c r="E146" s="2102"/>
      <c r="F146" s="2102"/>
      <c r="G146" s="2102"/>
      <c r="H146" s="2102"/>
      <c r="I146" s="2102"/>
      <c r="J146" s="2102"/>
      <c r="K146" s="2102"/>
      <c r="L146" s="2102"/>
      <c r="M146" s="2102"/>
      <c r="N146" s="2102"/>
      <c r="O146" s="2102"/>
      <c r="P146" s="2102"/>
    </row>
    <row r="147" spans="1:16">
      <c r="A147" s="170"/>
      <c r="B147" s="2102"/>
      <c r="C147" s="2102"/>
      <c r="D147" s="2102"/>
      <c r="E147" s="2102"/>
      <c r="F147" s="2102"/>
      <c r="G147" s="2102"/>
      <c r="H147" s="2102"/>
      <c r="I147" s="2102"/>
      <c r="J147" s="2102"/>
      <c r="K147" s="2102"/>
      <c r="L147" s="2102"/>
      <c r="M147" s="2102"/>
      <c r="N147" s="2102"/>
      <c r="O147" s="2102"/>
      <c r="P147" s="2102"/>
    </row>
    <row r="148" spans="1:16">
      <c r="A148" s="170"/>
      <c r="B148" s="2102"/>
      <c r="C148" s="2102"/>
      <c r="D148" s="2102"/>
      <c r="E148" s="2102"/>
      <c r="F148" s="2102"/>
      <c r="G148" s="2102"/>
      <c r="H148" s="2102"/>
      <c r="I148" s="2102"/>
      <c r="J148" s="2102"/>
      <c r="K148" s="2102"/>
      <c r="L148" s="2102"/>
      <c r="M148" s="2102"/>
      <c r="N148" s="2102"/>
      <c r="O148" s="2102"/>
      <c r="P148" s="2102"/>
    </row>
    <row r="149" spans="1:16">
      <c r="A149" s="170"/>
      <c r="B149" s="2102"/>
      <c r="C149" s="2102"/>
      <c r="D149" s="2102"/>
      <c r="E149" s="2102"/>
      <c r="F149" s="2102"/>
      <c r="G149" s="2102"/>
      <c r="H149" s="2102"/>
      <c r="I149" s="2102"/>
      <c r="J149" s="2102"/>
      <c r="K149" s="2102"/>
      <c r="L149" s="2102"/>
      <c r="M149" s="2102"/>
      <c r="N149" s="2102"/>
      <c r="O149" s="2102"/>
      <c r="P149" s="2102"/>
    </row>
    <row r="150" spans="1:16">
      <c r="A150" s="170"/>
      <c r="B150" s="2102"/>
      <c r="C150" s="2102"/>
      <c r="D150" s="2102"/>
      <c r="E150" s="2102"/>
      <c r="F150" s="2102"/>
      <c r="G150" s="2102"/>
      <c r="H150" s="2102"/>
      <c r="I150" s="2102"/>
      <c r="J150" s="2102"/>
      <c r="K150" s="2102"/>
      <c r="L150" s="2102"/>
      <c r="M150" s="2102"/>
      <c r="N150" s="2102"/>
      <c r="O150" s="2102"/>
      <c r="P150" s="2102"/>
    </row>
    <row r="151" spans="1:16">
      <c r="A151" s="170"/>
      <c r="B151" s="2102"/>
      <c r="C151" s="2102"/>
      <c r="D151" s="2102"/>
      <c r="E151" s="2102"/>
      <c r="F151" s="2102"/>
      <c r="G151" s="2102"/>
      <c r="H151" s="2102"/>
      <c r="I151" s="2102"/>
      <c r="J151" s="2102"/>
      <c r="K151" s="2102"/>
      <c r="L151" s="2102"/>
      <c r="M151" s="2102"/>
      <c r="N151" s="2102"/>
      <c r="O151" s="2102"/>
      <c r="P151" s="2102"/>
    </row>
    <row r="152" spans="1:16">
      <c r="A152" s="170"/>
      <c r="B152" s="2102"/>
      <c r="C152" s="2102"/>
      <c r="D152" s="2102"/>
      <c r="E152" s="2102"/>
      <c r="F152" s="2102"/>
      <c r="G152" s="2102"/>
      <c r="H152" s="2102"/>
      <c r="I152" s="2102"/>
      <c r="J152" s="2102"/>
      <c r="K152" s="2102"/>
      <c r="L152" s="2102"/>
      <c r="M152" s="2102"/>
      <c r="N152" s="2102"/>
      <c r="O152" s="2102"/>
      <c r="P152" s="2102"/>
    </row>
    <row r="153" spans="1:16">
      <c r="A153" s="170"/>
      <c r="B153" s="2102"/>
      <c r="C153" s="2102"/>
      <c r="D153" s="2102"/>
      <c r="E153" s="2102"/>
      <c r="F153" s="2102"/>
      <c r="G153" s="2102"/>
      <c r="H153" s="2102"/>
      <c r="I153" s="2102"/>
      <c r="J153" s="2102"/>
      <c r="K153" s="2102"/>
      <c r="L153" s="2102"/>
      <c r="M153" s="2102"/>
      <c r="N153" s="2102"/>
      <c r="O153" s="2102"/>
      <c r="P153" s="2102"/>
    </row>
    <row r="154" spans="1:16">
      <c r="A154" s="170"/>
      <c r="B154" s="2102"/>
      <c r="C154" s="2102"/>
      <c r="D154" s="2102"/>
      <c r="E154" s="2102"/>
      <c r="F154" s="2102"/>
      <c r="G154" s="2102"/>
      <c r="H154" s="2102"/>
      <c r="I154" s="2102"/>
      <c r="J154" s="2102"/>
      <c r="K154" s="2102"/>
      <c r="L154" s="2102"/>
      <c r="M154" s="2102"/>
      <c r="N154" s="2102"/>
      <c r="O154" s="2102"/>
      <c r="P154" s="2102"/>
    </row>
    <row r="155" spans="1:16">
      <c r="A155" s="170"/>
      <c r="B155" s="2102"/>
      <c r="C155" s="2102"/>
      <c r="D155" s="2102"/>
      <c r="E155" s="2102"/>
      <c r="F155" s="2102"/>
      <c r="G155" s="2102"/>
      <c r="H155" s="2102"/>
      <c r="I155" s="2102"/>
      <c r="J155" s="2102"/>
      <c r="K155" s="2102"/>
      <c r="L155" s="2102"/>
      <c r="M155" s="2102"/>
      <c r="N155" s="2102"/>
      <c r="O155" s="2102"/>
      <c r="P155" s="2102"/>
    </row>
    <row r="156" spans="1:16">
      <c r="A156" s="170"/>
      <c r="B156" s="2102"/>
      <c r="C156" s="2102"/>
      <c r="D156" s="2102"/>
      <c r="E156" s="2102"/>
      <c r="F156" s="2102"/>
      <c r="G156" s="2102"/>
      <c r="H156" s="2102"/>
      <c r="I156" s="2102"/>
      <c r="J156" s="2102"/>
      <c r="K156" s="2102"/>
      <c r="L156" s="2102"/>
      <c r="M156" s="2102"/>
      <c r="N156" s="2102"/>
      <c r="O156" s="2102"/>
      <c r="P156" s="2102"/>
    </row>
    <row r="157" spans="1:16">
      <c r="A157" s="170"/>
      <c r="B157" s="2102"/>
      <c r="C157" s="2102"/>
      <c r="D157" s="2102"/>
      <c r="E157" s="2102"/>
      <c r="F157" s="2102"/>
      <c r="G157" s="2102"/>
      <c r="H157" s="2102"/>
      <c r="I157" s="2102"/>
      <c r="J157" s="2102"/>
      <c r="K157" s="2102"/>
      <c r="L157" s="2102"/>
      <c r="M157" s="2102"/>
      <c r="N157" s="2102"/>
      <c r="O157" s="2102"/>
      <c r="P157" s="2102"/>
    </row>
    <row r="158" spans="1:16">
      <c r="A158" s="170"/>
      <c r="B158" s="2102"/>
      <c r="C158" s="2102"/>
      <c r="D158" s="2102"/>
      <c r="E158" s="2102"/>
      <c r="F158" s="2102"/>
      <c r="G158" s="2102"/>
      <c r="H158" s="2102"/>
      <c r="I158" s="2102"/>
      <c r="J158" s="2102"/>
      <c r="K158" s="2102"/>
      <c r="L158" s="2102"/>
      <c r="M158" s="2102"/>
      <c r="N158" s="2102"/>
      <c r="O158" s="2102"/>
      <c r="P158" s="2102"/>
    </row>
    <row r="159" spans="1:16">
      <c r="A159" s="170"/>
      <c r="B159" s="2102"/>
      <c r="C159" s="2102"/>
      <c r="D159" s="2102"/>
      <c r="E159" s="2102"/>
      <c r="F159" s="2102"/>
      <c r="G159" s="2102"/>
      <c r="H159" s="2102"/>
      <c r="I159" s="2102"/>
      <c r="J159" s="2102"/>
      <c r="K159" s="2102"/>
      <c r="L159" s="2102"/>
      <c r="M159" s="2102"/>
      <c r="N159" s="2102"/>
      <c r="O159" s="2102"/>
      <c r="P159" s="2102"/>
    </row>
    <row r="160" spans="1:16">
      <c r="A160" s="170"/>
      <c r="B160" s="2102"/>
      <c r="C160" s="2102"/>
      <c r="D160" s="2102"/>
      <c r="E160" s="2102"/>
      <c r="F160" s="2102"/>
      <c r="G160" s="2102"/>
      <c r="H160" s="2102"/>
      <c r="I160" s="2102"/>
      <c r="J160" s="2102"/>
      <c r="K160" s="2102"/>
      <c r="L160" s="2102"/>
      <c r="M160" s="2102"/>
      <c r="N160" s="2102"/>
      <c r="O160" s="2102"/>
      <c r="P160" s="2102"/>
    </row>
    <row r="161" spans="1:16">
      <c r="A161" s="170"/>
      <c r="B161" s="2102"/>
      <c r="C161" s="2102"/>
      <c r="D161" s="2102"/>
      <c r="E161" s="2102"/>
      <c r="F161" s="2102"/>
      <c r="G161" s="2102"/>
      <c r="H161" s="2102"/>
      <c r="I161" s="2102"/>
      <c r="J161" s="2102"/>
      <c r="K161" s="2102"/>
      <c r="L161" s="2102"/>
      <c r="M161" s="2102"/>
      <c r="N161" s="2102"/>
      <c r="O161" s="2102"/>
      <c r="P161" s="2102"/>
    </row>
    <row r="162" spans="1:16">
      <c r="A162" s="170"/>
      <c r="B162" s="2102"/>
      <c r="C162" s="2102"/>
      <c r="D162" s="2102"/>
      <c r="E162" s="2102"/>
      <c r="F162" s="2102"/>
      <c r="G162" s="2102"/>
      <c r="H162" s="2102"/>
      <c r="I162" s="2102"/>
      <c r="J162" s="2102"/>
      <c r="K162" s="2102"/>
      <c r="L162" s="2102"/>
      <c r="M162" s="2102"/>
      <c r="N162" s="2102"/>
      <c r="O162" s="2102"/>
      <c r="P162" s="2102"/>
    </row>
    <row r="163" spans="1:16">
      <c r="A163" s="170"/>
      <c r="B163" s="2102"/>
      <c r="C163" s="2102"/>
      <c r="D163" s="2102"/>
      <c r="E163" s="2102"/>
      <c r="F163" s="2102"/>
      <c r="G163" s="2102"/>
      <c r="H163" s="2102"/>
      <c r="I163" s="2102"/>
      <c r="J163" s="2102"/>
      <c r="K163" s="2102"/>
      <c r="L163" s="2102"/>
      <c r="M163" s="2102"/>
      <c r="N163" s="2102"/>
      <c r="O163" s="2102"/>
      <c r="P163" s="2102"/>
    </row>
    <row r="164" spans="1:16">
      <c r="A164" s="170"/>
      <c r="B164" s="2102"/>
      <c r="C164" s="2102"/>
      <c r="D164" s="2102"/>
      <c r="E164" s="2102"/>
      <c r="F164" s="2102"/>
      <c r="G164" s="2102"/>
      <c r="H164" s="2102"/>
      <c r="I164" s="2102"/>
      <c r="J164" s="2102"/>
      <c r="K164" s="2102"/>
      <c r="L164" s="2102"/>
      <c r="M164" s="2102"/>
      <c r="N164" s="2102"/>
      <c r="O164" s="2102"/>
      <c r="P164" s="2102"/>
    </row>
    <row r="165" spans="1:16">
      <c r="A165" s="170"/>
      <c r="B165" s="2102"/>
      <c r="C165" s="2102"/>
      <c r="D165" s="2102"/>
      <c r="E165" s="2102"/>
      <c r="F165" s="2102"/>
      <c r="G165" s="2102"/>
      <c r="H165" s="2102"/>
      <c r="I165" s="2102"/>
      <c r="J165" s="2102"/>
      <c r="K165" s="2102"/>
      <c r="L165" s="2102"/>
      <c r="M165" s="2102"/>
      <c r="N165" s="2102"/>
      <c r="O165" s="2102"/>
      <c r="P165" s="2102"/>
    </row>
    <row r="166" spans="1:16">
      <c r="A166" s="170"/>
      <c r="B166" s="2102"/>
      <c r="C166" s="2102"/>
      <c r="D166" s="2102"/>
      <c r="E166" s="2102"/>
      <c r="F166" s="2102"/>
      <c r="G166" s="2102"/>
      <c r="H166" s="2102"/>
      <c r="I166" s="2102"/>
      <c r="J166" s="2102"/>
      <c r="K166" s="2102"/>
      <c r="L166" s="2102"/>
      <c r="M166" s="2102"/>
      <c r="N166" s="2102"/>
      <c r="O166" s="2102"/>
      <c r="P166" s="2102"/>
    </row>
    <row r="167" spans="1:16">
      <c r="A167" s="170"/>
      <c r="B167" s="2102"/>
      <c r="C167" s="2102"/>
      <c r="D167" s="2102"/>
      <c r="E167" s="2102"/>
      <c r="F167" s="2102"/>
      <c r="G167" s="2102"/>
      <c r="H167" s="2102"/>
      <c r="I167" s="2102"/>
      <c r="J167" s="2102"/>
      <c r="K167" s="2102"/>
      <c r="L167" s="2102"/>
      <c r="M167" s="2102"/>
      <c r="N167" s="2102"/>
      <c r="O167" s="2102"/>
      <c r="P167" s="2102"/>
    </row>
    <row r="168" spans="1:16">
      <c r="A168" s="170"/>
      <c r="B168" s="2102"/>
      <c r="C168" s="2102"/>
      <c r="D168" s="2102"/>
      <c r="E168" s="2102"/>
      <c r="F168" s="2102"/>
      <c r="G168" s="2102"/>
      <c r="H168" s="2102"/>
      <c r="I168" s="2102"/>
      <c r="J168" s="2102"/>
      <c r="K168" s="2102"/>
      <c r="L168" s="2102"/>
      <c r="M168" s="2102"/>
      <c r="N168" s="2102"/>
      <c r="O168" s="2102"/>
      <c r="P168" s="2102"/>
    </row>
    <row r="169" spans="1:16">
      <c r="A169" s="170"/>
      <c r="B169" s="2102"/>
      <c r="C169" s="2102"/>
      <c r="D169" s="2102"/>
      <c r="E169" s="2102"/>
      <c r="F169" s="2102"/>
      <c r="G169" s="2102"/>
      <c r="H169" s="2102"/>
      <c r="I169" s="2102"/>
      <c r="J169" s="2102"/>
      <c r="K169" s="2102"/>
      <c r="L169" s="2102"/>
      <c r="M169" s="2102"/>
      <c r="N169" s="2102"/>
      <c r="O169" s="2102"/>
      <c r="P169" s="2102"/>
    </row>
    <row r="170" spans="1:16">
      <c r="A170" s="170"/>
      <c r="B170" s="2102"/>
      <c r="C170" s="2102"/>
      <c r="D170" s="2102"/>
      <c r="E170" s="2102"/>
      <c r="F170" s="2102"/>
      <c r="G170" s="2102"/>
      <c r="H170" s="2102"/>
      <c r="I170" s="2102"/>
      <c r="J170" s="2102"/>
      <c r="K170" s="2102"/>
      <c r="L170" s="2102"/>
      <c r="M170" s="2102"/>
      <c r="N170" s="2102"/>
      <c r="O170" s="2102"/>
      <c r="P170" s="2102"/>
    </row>
    <row r="171" spans="1:16">
      <c r="A171" s="170"/>
      <c r="B171" s="2102"/>
      <c r="C171" s="2102"/>
      <c r="D171" s="2102"/>
      <c r="E171" s="2102"/>
      <c r="F171" s="2102"/>
      <c r="G171" s="2102"/>
      <c r="H171" s="2102"/>
      <c r="I171" s="2102"/>
      <c r="J171" s="2102"/>
      <c r="K171" s="2102"/>
      <c r="L171" s="2102"/>
      <c r="M171" s="2102"/>
      <c r="N171" s="2102"/>
      <c r="O171" s="2102"/>
      <c r="P171" s="2102"/>
    </row>
    <row r="172" spans="1:16">
      <c r="A172" s="170"/>
      <c r="B172" s="2102"/>
      <c r="C172" s="2102"/>
      <c r="D172" s="2102"/>
      <c r="E172" s="2102"/>
      <c r="F172" s="2102"/>
      <c r="G172" s="2102"/>
      <c r="H172" s="2102"/>
      <c r="I172" s="2102"/>
      <c r="J172" s="2102"/>
      <c r="K172" s="2102"/>
      <c r="L172" s="2102"/>
      <c r="M172" s="2102"/>
      <c r="N172" s="2102"/>
      <c r="O172" s="2102"/>
      <c r="P172" s="2102"/>
    </row>
    <row r="173" spans="1:16">
      <c r="A173" s="170"/>
      <c r="B173" s="2102"/>
      <c r="C173" s="2102"/>
      <c r="D173" s="2102"/>
      <c r="E173" s="2102"/>
      <c r="F173" s="2102"/>
      <c r="G173" s="2102"/>
      <c r="H173" s="2102"/>
      <c r="I173" s="2102"/>
      <c r="J173" s="2102"/>
      <c r="K173" s="2102"/>
      <c r="L173" s="2102"/>
      <c r="M173" s="2102"/>
      <c r="N173" s="2102"/>
      <c r="O173" s="2102"/>
      <c r="P173" s="2102"/>
    </row>
    <row r="174" spans="1:16">
      <c r="A174" s="170"/>
      <c r="B174" s="2102"/>
      <c r="C174" s="2102"/>
      <c r="D174" s="2102"/>
      <c r="E174" s="2102"/>
      <c r="F174" s="2102"/>
      <c r="G174" s="2102"/>
      <c r="H174" s="2102"/>
      <c r="I174" s="2102"/>
      <c r="J174" s="2102"/>
      <c r="K174" s="2102"/>
      <c r="L174" s="2102"/>
      <c r="M174" s="2102"/>
      <c r="N174" s="2102"/>
      <c r="O174" s="2102"/>
      <c r="P174" s="2102"/>
    </row>
    <row r="175" spans="1:16">
      <c r="A175" s="170"/>
      <c r="B175" s="2102"/>
      <c r="C175" s="2102"/>
      <c r="D175" s="2102"/>
      <c r="E175" s="2102"/>
      <c r="F175" s="2102"/>
      <c r="G175" s="2102"/>
      <c r="H175" s="2102"/>
      <c r="I175" s="2102"/>
      <c r="J175" s="2102"/>
      <c r="K175" s="2102"/>
      <c r="L175" s="2102"/>
      <c r="M175" s="2102"/>
      <c r="N175" s="2102"/>
      <c r="O175" s="2102"/>
      <c r="P175" s="2102"/>
    </row>
    <row r="176" spans="1:16">
      <c r="A176" s="170"/>
      <c r="B176" s="2102"/>
      <c r="C176" s="2102"/>
      <c r="D176" s="2102"/>
      <c r="E176" s="2102"/>
      <c r="F176" s="2102"/>
      <c r="G176" s="2102"/>
      <c r="H176" s="2102"/>
      <c r="I176" s="2102"/>
      <c r="J176" s="2102"/>
      <c r="K176" s="2102"/>
      <c r="L176" s="2102"/>
      <c r="M176" s="2102"/>
      <c r="N176" s="2102"/>
      <c r="O176" s="2102"/>
      <c r="P176" s="2102"/>
    </row>
    <row r="177" spans="1:16">
      <c r="A177" s="170"/>
      <c r="B177" s="2102"/>
      <c r="C177" s="2102"/>
      <c r="D177" s="2102"/>
      <c r="E177" s="2102"/>
      <c r="F177" s="2102"/>
      <c r="G177" s="2102"/>
      <c r="H177" s="2102"/>
      <c r="I177" s="2102"/>
      <c r="J177" s="2102"/>
      <c r="K177" s="2102"/>
      <c r="L177" s="2102"/>
      <c r="M177" s="2102"/>
      <c r="N177" s="2102"/>
      <c r="O177" s="2102"/>
      <c r="P177" s="2102"/>
    </row>
    <row r="178" spans="1:16">
      <c r="A178" s="170"/>
      <c r="B178" s="2102"/>
      <c r="C178" s="2102"/>
      <c r="D178" s="2102"/>
      <c r="E178" s="2102"/>
      <c r="F178" s="2102"/>
      <c r="G178" s="2102"/>
      <c r="H178" s="2102"/>
      <c r="I178" s="2102"/>
      <c r="J178" s="2102"/>
      <c r="K178" s="2102"/>
      <c r="L178" s="2102"/>
      <c r="M178" s="2102"/>
      <c r="N178" s="2102"/>
      <c r="O178" s="2102"/>
      <c r="P178" s="2102"/>
    </row>
    <row r="179" spans="1:16">
      <c r="A179" s="170"/>
      <c r="B179" s="2102"/>
      <c r="C179" s="2102"/>
      <c r="D179" s="2102"/>
      <c r="E179" s="2102"/>
      <c r="F179" s="2102"/>
      <c r="G179" s="2102"/>
      <c r="H179" s="2102"/>
      <c r="I179" s="2102"/>
      <c r="J179" s="2102"/>
      <c r="K179" s="2102"/>
      <c r="L179" s="2102"/>
      <c r="M179" s="2102"/>
      <c r="N179" s="2102"/>
      <c r="O179" s="2102"/>
      <c r="P179" s="2102"/>
    </row>
    <row r="180" spans="1:16">
      <c r="A180" s="170"/>
      <c r="B180" s="2102"/>
      <c r="C180" s="2102"/>
      <c r="D180" s="2102"/>
      <c r="E180" s="2102"/>
      <c r="F180" s="2102"/>
      <c r="G180" s="2102"/>
      <c r="H180" s="2102"/>
      <c r="I180" s="2102"/>
      <c r="J180" s="2102"/>
      <c r="K180" s="2102"/>
      <c r="L180" s="2102"/>
      <c r="M180" s="2102"/>
      <c r="N180" s="2102"/>
      <c r="O180" s="2102"/>
      <c r="P180" s="2102"/>
    </row>
    <row r="181" spans="1:16">
      <c r="A181" s="170"/>
      <c r="B181" s="2102"/>
      <c r="C181" s="2102"/>
      <c r="D181" s="2102"/>
      <c r="E181" s="2102"/>
      <c r="F181" s="2102"/>
      <c r="G181" s="2102"/>
      <c r="H181" s="2102"/>
      <c r="I181" s="2102"/>
      <c r="J181" s="2102"/>
      <c r="K181" s="2102"/>
      <c r="L181" s="2102"/>
      <c r="M181" s="2102"/>
      <c r="N181" s="2102"/>
      <c r="O181" s="2102"/>
      <c r="P181" s="2102"/>
    </row>
    <row r="182" spans="1:16">
      <c r="A182" s="170"/>
      <c r="B182" s="2102"/>
      <c r="C182" s="2102"/>
      <c r="D182" s="2102"/>
      <c r="E182" s="2102"/>
      <c r="F182" s="2102"/>
      <c r="G182" s="2102"/>
      <c r="H182" s="2102"/>
      <c r="I182" s="2102"/>
      <c r="J182" s="2102"/>
      <c r="K182" s="2102"/>
      <c r="L182" s="2102"/>
      <c r="M182" s="2102"/>
      <c r="N182" s="2102"/>
      <c r="O182" s="2102"/>
      <c r="P182" s="2102"/>
    </row>
    <row r="183" spans="1:16">
      <c r="A183" s="170"/>
      <c r="B183" s="2102"/>
      <c r="C183" s="2102"/>
      <c r="D183" s="2102"/>
      <c r="E183" s="2102"/>
      <c r="F183" s="2102"/>
      <c r="G183" s="2102"/>
      <c r="H183" s="2102"/>
      <c r="I183" s="2102"/>
      <c r="J183" s="2102"/>
      <c r="K183" s="2102"/>
      <c r="L183" s="2102"/>
      <c r="M183" s="2102"/>
      <c r="N183" s="2102"/>
      <c r="O183" s="2102"/>
      <c r="P183" s="2102"/>
    </row>
    <row r="184" spans="1:16">
      <c r="A184" s="170"/>
      <c r="B184" s="2102"/>
      <c r="C184" s="2102"/>
      <c r="D184" s="2102"/>
      <c r="E184" s="2102"/>
      <c r="F184" s="2102"/>
      <c r="G184" s="2102"/>
      <c r="H184" s="2102"/>
      <c r="I184" s="2102"/>
      <c r="J184" s="2102"/>
      <c r="K184" s="2102"/>
      <c r="L184" s="2102"/>
      <c r="M184" s="2102"/>
      <c r="N184" s="2102"/>
      <c r="O184" s="2102"/>
      <c r="P184" s="2102"/>
    </row>
    <row r="185" spans="1:16">
      <c r="A185" s="170"/>
      <c r="B185" s="2102"/>
      <c r="C185" s="2102"/>
      <c r="D185" s="2102"/>
      <c r="E185" s="2102"/>
      <c r="F185" s="2102"/>
      <c r="G185" s="2102"/>
      <c r="H185" s="2102"/>
      <c r="I185" s="2102"/>
      <c r="J185" s="2102"/>
      <c r="K185" s="2102"/>
      <c r="L185" s="2102"/>
      <c r="M185" s="2102"/>
      <c r="N185" s="2102"/>
      <c r="O185" s="2102"/>
      <c r="P185" s="2102"/>
    </row>
    <row r="186" spans="1:16">
      <c r="A186" s="170"/>
      <c r="B186" s="2102"/>
      <c r="C186" s="2102"/>
      <c r="D186" s="2102"/>
      <c r="E186" s="2102"/>
      <c r="F186" s="2102"/>
      <c r="G186" s="2102"/>
      <c r="H186" s="2102"/>
      <c r="I186" s="2102"/>
      <c r="J186" s="2102"/>
      <c r="K186" s="2102"/>
      <c r="L186" s="2102"/>
      <c r="M186" s="2102"/>
      <c r="N186" s="2102"/>
      <c r="O186" s="2102"/>
      <c r="P186" s="2102"/>
    </row>
    <row r="187" spans="1:16">
      <c r="A187" s="170"/>
      <c r="B187" s="2102"/>
      <c r="C187" s="2102"/>
      <c r="D187" s="2102"/>
      <c r="E187" s="2102"/>
      <c r="F187" s="2102"/>
      <c r="G187" s="2102"/>
      <c r="H187" s="2102"/>
      <c r="I187" s="2102"/>
      <c r="J187" s="2102"/>
      <c r="K187" s="2102"/>
      <c r="L187" s="2102"/>
      <c r="M187" s="2102"/>
      <c r="N187" s="2102"/>
      <c r="O187" s="2102"/>
      <c r="P187" s="2102"/>
    </row>
    <row r="188" spans="1:16">
      <c r="A188" s="170"/>
      <c r="B188" s="2102"/>
      <c r="C188" s="2102"/>
      <c r="D188" s="2102"/>
      <c r="E188" s="2102"/>
      <c r="F188" s="2102"/>
      <c r="G188" s="2102"/>
      <c r="H188" s="2102"/>
      <c r="I188" s="2102"/>
      <c r="J188" s="2102"/>
      <c r="K188" s="2102"/>
      <c r="L188" s="2102"/>
      <c r="M188" s="2102"/>
      <c r="N188" s="2102"/>
      <c r="O188" s="2102"/>
      <c r="P188" s="2102"/>
    </row>
    <row r="189" spans="1:16">
      <c r="A189" s="170"/>
      <c r="B189" s="2102"/>
      <c r="C189" s="2102"/>
      <c r="D189" s="2102"/>
      <c r="E189" s="2102"/>
      <c r="F189" s="2102"/>
      <c r="G189" s="2102"/>
      <c r="H189" s="2102"/>
      <c r="I189" s="2102"/>
      <c r="J189" s="2102"/>
      <c r="K189" s="2102"/>
      <c r="L189" s="2102"/>
      <c r="M189" s="2102"/>
      <c r="N189" s="2102"/>
      <c r="O189" s="2102"/>
      <c r="P189" s="2102"/>
    </row>
    <row r="190" spans="1:16">
      <c r="A190" s="170"/>
      <c r="B190" s="2102"/>
      <c r="C190" s="2102"/>
      <c r="D190" s="2102"/>
      <c r="E190" s="2102"/>
      <c r="F190" s="2102"/>
      <c r="G190" s="2102"/>
      <c r="H190" s="2102"/>
      <c r="I190" s="2102"/>
      <c r="J190" s="2102"/>
      <c r="K190" s="2102"/>
      <c r="L190" s="2102"/>
      <c r="M190" s="2102"/>
      <c r="N190" s="2102"/>
      <c r="O190" s="2102"/>
      <c r="P190" s="2102"/>
    </row>
    <row r="191" spans="1:16">
      <c r="A191" s="170"/>
      <c r="B191" s="2102"/>
      <c r="C191" s="2102"/>
      <c r="D191" s="2102"/>
      <c r="E191" s="2102"/>
      <c r="F191" s="2102"/>
      <c r="G191" s="2102"/>
      <c r="H191" s="2102"/>
      <c r="I191" s="2102"/>
      <c r="J191" s="2102"/>
      <c r="K191" s="2102"/>
      <c r="L191" s="2102"/>
      <c r="M191" s="2102"/>
      <c r="N191" s="2102"/>
      <c r="O191" s="2102"/>
      <c r="P191" s="2102"/>
    </row>
    <row r="192" spans="1:16">
      <c r="A192" s="170"/>
      <c r="B192" s="2102"/>
      <c r="C192" s="2102"/>
      <c r="D192" s="2102"/>
      <c r="E192" s="2102"/>
      <c r="F192" s="2102"/>
      <c r="G192" s="2102"/>
      <c r="H192" s="2102"/>
      <c r="I192" s="2102"/>
      <c r="J192" s="2102"/>
      <c r="K192" s="2102"/>
      <c r="L192" s="2102"/>
      <c r="M192" s="2102"/>
      <c r="N192" s="2102"/>
      <c r="O192" s="2102"/>
      <c r="P192" s="2102"/>
    </row>
    <row r="193" spans="1:16">
      <c r="A193" s="170"/>
      <c r="B193" s="2102"/>
      <c r="C193" s="2102"/>
      <c r="D193" s="2102"/>
      <c r="E193" s="2102"/>
      <c r="F193" s="2102"/>
      <c r="G193" s="2102"/>
      <c r="H193" s="2102"/>
      <c r="I193" s="2102"/>
      <c r="J193" s="2102"/>
      <c r="K193" s="2102"/>
      <c r="L193" s="2102"/>
      <c r="M193" s="2102"/>
      <c r="N193" s="2102"/>
      <c r="O193" s="2102"/>
      <c r="P193" s="2102"/>
    </row>
    <row r="194" spans="1:16">
      <c r="A194" s="170"/>
      <c r="B194" s="2102"/>
      <c r="C194" s="2102"/>
      <c r="D194" s="2102"/>
      <c r="E194" s="2102"/>
      <c r="F194" s="2102"/>
      <c r="G194" s="2102"/>
      <c r="H194" s="2102"/>
      <c r="I194" s="2102"/>
      <c r="J194" s="2102"/>
      <c r="K194" s="2102"/>
      <c r="L194" s="2102"/>
      <c r="M194" s="2102"/>
      <c r="N194" s="2102"/>
      <c r="O194" s="2102"/>
      <c r="P194" s="2102"/>
    </row>
    <row r="195" spans="1:16">
      <c r="A195" s="170"/>
      <c r="B195" s="2102"/>
      <c r="C195" s="2102"/>
      <c r="D195" s="2102"/>
      <c r="E195" s="2102"/>
      <c r="F195" s="2102"/>
      <c r="G195" s="2102"/>
      <c r="H195" s="2102"/>
      <c r="I195" s="2102"/>
      <c r="J195" s="2102"/>
      <c r="K195" s="2102"/>
      <c r="L195" s="2102"/>
      <c r="M195" s="2102"/>
      <c r="N195" s="2102"/>
      <c r="O195" s="2102"/>
      <c r="P195" s="2102"/>
    </row>
    <row r="196" spans="1:16">
      <c r="A196" s="170"/>
      <c r="B196" s="2102"/>
      <c r="C196" s="2102"/>
      <c r="D196" s="2102"/>
      <c r="E196" s="2102"/>
      <c r="F196" s="2102"/>
      <c r="G196" s="2102"/>
      <c r="H196" s="2102"/>
      <c r="I196" s="2102"/>
      <c r="J196" s="2102"/>
      <c r="K196" s="2102"/>
      <c r="L196" s="2102"/>
      <c r="M196" s="2102"/>
      <c r="N196" s="2102"/>
      <c r="O196" s="2102"/>
      <c r="P196" s="2102"/>
    </row>
    <row r="197" spans="1:16">
      <c r="A197" s="170"/>
      <c r="B197" s="2102"/>
      <c r="C197" s="2102"/>
      <c r="D197" s="2102"/>
      <c r="E197" s="2102"/>
      <c r="F197" s="2102"/>
      <c r="G197" s="2102"/>
      <c r="H197" s="2102"/>
      <c r="I197" s="2102"/>
      <c r="J197" s="2102"/>
      <c r="K197" s="2102"/>
      <c r="L197" s="2102"/>
      <c r="M197" s="2102"/>
      <c r="N197" s="2102"/>
      <c r="O197" s="2102"/>
      <c r="P197" s="2102"/>
    </row>
    <row r="198" spans="1:16">
      <c r="A198" s="170"/>
      <c r="B198" s="2102"/>
      <c r="C198" s="2102"/>
      <c r="D198" s="2102"/>
      <c r="E198" s="2102"/>
      <c r="F198" s="2102"/>
      <c r="G198" s="2102"/>
      <c r="H198" s="2102"/>
      <c r="I198" s="2102"/>
      <c r="J198" s="2102"/>
      <c r="K198" s="2102"/>
      <c r="L198" s="2102"/>
      <c r="M198" s="2102"/>
      <c r="N198" s="2102"/>
      <c r="O198" s="2102"/>
      <c r="P198" s="2102"/>
    </row>
    <row r="199" spans="1:16">
      <c r="A199" s="170"/>
      <c r="B199" s="2102"/>
      <c r="C199" s="2102"/>
      <c r="D199" s="2102"/>
      <c r="E199" s="2102"/>
      <c r="F199" s="2102"/>
      <c r="G199" s="2102"/>
      <c r="H199" s="2102"/>
      <c r="I199" s="2102"/>
      <c r="J199" s="2102"/>
      <c r="K199" s="2102"/>
      <c r="L199" s="2102"/>
      <c r="M199" s="2102"/>
      <c r="N199" s="2102"/>
      <c r="O199" s="2102"/>
      <c r="P199" s="2102"/>
    </row>
    <row r="200" spans="1:16">
      <c r="A200" s="170"/>
      <c r="B200" s="2102"/>
      <c r="C200" s="2102"/>
      <c r="D200" s="2102"/>
      <c r="E200" s="2102"/>
      <c r="F200" s="2102"/>
      <c r="G200" s="2102"/>
      <c r="H200" s="2102"/>
      <c r="I200" s="2102"/>
      <c r="J200" s="2102"/>
      <c r="K200" s="2102"/>
      <c r="L200" s="2102"/>
      <c r="M200" s="2102"/>
      <c r="N200" s="2102"/>
      <c r="O200" s="2102"/>
      <c r="P200" s="2102"/>
    </row>
    <row r="201" spans="1:16">
      <c r="A201" s="170"/>
      <c r="B201" s="2102"/>
      <c r="C201" s="2102"/>
      <c r="D201" s="2102"/>
      <c r="E201" s="2102"/>
      <c r="F201" s="2102"/>
      <c r="G201" s="2102"/>
      <c r="H201" s="2102"/>
      <c r="I201" s="2102"/>
      <c r="J201" s="2102"/>
      <c r="K201" s="2102"/>
      <c r="L201" s="2102"/>
      <c r="M201" s="2102"/>
      <c r="N201" s="2102"/>
      <c r="O201" s="2102"/>
      <c r="P201" s="2102"/>
    </row>
    <row r="202" spans="1:16">
      <c r="A202" s="170"/>
      <c r="B202" s="2102"/>
      <c r="C202" s="2102"/>
      <c r="D202" s="2102"/>
      <c r="E202" s="2102"/>
      <c r="F202" s="2102"/>
      <c r="G202" s="2102"/>
      <c r="H202" s="2102"/>
      <c r="I202" s="2102"/>
      <c r="J202" s="2102"/>
      <c r="K202" s="2102"/>
      <c r="L202" s="2102"/>
      <c r="M202" s="2102"/>
      <c r="N202" s="2102"/>
      <c r="O202" s="2102"/>
      <c r="P202" s="2102"/>
    </row>
    <row r="203" spans="1:16">
      <c r="A203" s="170"/>
      <c r="B203" s="2102"/>
      <c r="C203" s="2102"/>
      <c r="D203" s="2102"/>
      <c r="E203" s="2102"/>
      <c r="F203" s="2102"/>
      <c r="G203" s="2102"/>
      <c r="H203" s="2102"/>
      <c r="I203" s="2102"/>
      <c r="J203" s="2102"/>
      <c r="K203" s="2102"/>
      <c r="L203" s="2102"/>
      <c r="M203" s="2102"/>
      <c r="N203" s="2102"/>
      <c r="O203" s="2102"/>
      <c r="P203" s="2102"/>
    </row>
    <row r="204" spans="1:16">
      <c r="A204" s="170"/>
      <c r="B204" s="2102"/>
      <c r="C204" s="2102"/>
      <c r="D204" s="2102"/>
      <c r="E204" s="2102"/>
      <c r="F204" s="2102"/>
      <c r="G204" s="2102"/>
      <c r="H204" s="2102"/>
      <c r="I204" s="2102"/>
      <c r="J204" s="2102"/>
      <c r="K204" s="2102"/>
      <c r="L204" s="2102"/>
      <c r="M204" s="2102"/>
      <c r="N204" s="2102"/>
      <c r="O204" s="2102"/>
      <c r="P204" s="2102"/>
    </row>
    <row r="205" spans="1:16">
      <c r="A205" s="170"/>
      <c r="B205" s="2102"/>
      <c r="C205" s="2102"/>
      <c r="D205" s="2102"/>
      <c r="E205" s="2102"/>
      <c r="F205" s="2102"/>
      <c r="G205" s="2102"/>
      <c r="H205" s="2102"/>
      <c r="I205" s="2102"/>
      <c r="J205" s="2102"/>
      <c r="K205" s="2102"/>
      <c r="L205" s="2102"/>
      <c r="M205" s="2102"/>
      <c r="N205" s="2102"/>
      <c r="O205" s="2102"/>
      <c r="P205" s="2102"/>
    </row>
    <row r="206" spans="1:16">
      <c r="A206" s="170"/>
      <c r="B206" s="2102"/>
      <c r="C206" s="2102"/>
      <c r="D206" s="2102"/>
      <c r="E206" s="2102"/>
      <c r="F206" s="2102"/>
      <c r="G206" s="2102"/>
      <c r="H206" s="2102"/>
      <c r="I206" s="2102"/>
      <c r="J206" s="2102"/>
      <c r="K206" s="2102"/>
      <c r="L206" s="2102"/>
      <c r="M206" s="2102"/>
      <c r="N206" s="2102"/>
      <c r="O206" s="2102"/>
      <c r="P206" s="2102"/>
    </row>
    <row r="207" spans="1:16">
      <c r="A207" s="170"/>
      <c r="B207" s="2102"/>
      <c r="C207" s="2102"/>
      <c r="D207" s="2102"/>
      <c r="E207" s="2102"/>
      <c r="F207" s="2102"/>
      <c r="G207" s="2102"/>
      <c r="H207" s="2102"/>
      <c r="I207" s="2102"/>
      <c r="J207" s="2102"/>
      <c r="K207" s="2102"/>
      <c r="L207" s="2102"/>
      <c r="M207" s="2102"/>
      <c r="N207" s="2102"/>
      <c r="O207" s="2102"/>
      <c r="P207" s="2102"/>
    </row>
  </sheetData>
  <mergeCells count="18">
    <mergeCell ref="P110:P111"/>
    <mergeCell ref="A72:A73"/>
    <mergeCell ref="B72:E72"/>
    <mergeCell ref="F72:H72"/>
    <mergeCell ref="I72:L72"/>
    <mergeCell ref="M72:O72"/>
    <mergeCell ref="P72:P73"/>
    <mergeCell ref="A110:A111"/>
    <mergeCell ref="B110:E110"/>
    <mergeCell ref="F110:H110"/>
    <mergeCell ref="I110:L110"/>
    <mergeCell ref="M110:O110"/>
    <mergeCell ref="P10:P11"/>
    <mergeCell ref="A10:A11"/>
    <mergeCell ref="B10:E10"/>
    <mergeCell ref="F10:H10"/>
    <mergeCell ref="I10:L10"/>
    <mergeCell ref="M10:O10"/>
  </mergeCells>
  <hyperlinks>
    <hyperlink ref="Q1" location="INDICE!A10" tooltip="REGRESAR AL MENU PRINCIPAL" display="INDICE" xr:uid="{803B6F97-F66D-432D-9E29-6222395E8120}"/>
  </hyperlinks>
  <printOptions horizontalCentered="1" verticalCentered="1"/>
  <pageMargins left="0.11811023622047245" right="7.874015748031496E-2" top="7.874015748031496E-2" bottom="0.47244094488188981" header="0" footer="0.15748031496062992"/>
  <pageSetup scale="55" orientation="portrait" r:id="rId1"/>
  <headerFooter alignWithMargins="0">
    <oddFooter>&amp;L&amp;11Versión actualizada en Intranet.  Para uso exclusivo de Productos Innovador, S.A. de C.V.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03868-0AD9-42B4-983A-5356E0D17B0A}">
  <sheetPr>
    <pageSetUpPr fitToPage="1"/>
  </sheetPr>
  <dimension ref="A1:U50"/>
  <sheetViews>
    <sheetView showGridLines="0" topLeftCell="F1" zoomScale="90" zoomScaleNormal="90" workbookViewId="0">
      <selection activeCell="P1" sqref="P1"/>
    </sheetView>
  </sheetViews>
  <sheetFormatPr baseColWidth="10" defaultColWidth="10.1640625" defaultRowHeight="13"/>
  <cols>
    <col min="1" max="1" width="30.5" style="172" customWidth="1"/>
    <col min="2" max="14" width="15.5" style="172" customWidth="1"/>
    <col min="15" max="15" width="17.1640625" style="172" customWidth="1"/>
    <col min="16" max="16" width="15.5" style="172" bestFit="1" customWidth="1"/>
    <col min="17" max="17" width="13.1640625" style="172" customWidth="1"/>
    <col min="18" max="18" width="16" style="172" customWidth="1"/>
    <col min="19" max="19" width="16.5" style="172" customWidth="1"/>
    <col min="20" max="20" width="14.5" style="172" customWidth="1"/>
    <col min="21" max="21" width="10.5" style="172" customWidth="1"/>
    <col min="22" max="16384" width="10.1640625" style="172"/>
  </cols>
  <sheetData>
    <row r="1" spans="1:18" s="173" customFormat="1" ht="15" customHeight="1" thickBot="1">
      <c r="A1" s="470" t="s">
        <v>191</v>
      </c>
      <c r="B1" s="471"/>
      <c r="C1" s="471"/>
      <c r="D1" s="472"/>
      <c r="E1" s="471"/>
      <c r="F1" s="473"/>
      <c r="G1" s="471"/>
      <c r="H1" s="472"/>
      <c r="I1" s="471"/>
      <c r="J1" s="472"/>
      <c r="K1" s="471"/>
      <c r="L1" s="471"/>
      <c r="M1" s="471"/>
      <c r="N1" s="174" t="s">
        <v>948</v>
      </c>
      <c r="O1" s="474" t="s">
        <v>67</v>
      </c>
      <c r="P1" s="69" t="s">
        <v>72</v>
      </c>
    </row>
    <row r="2" spans="1:18" s="173" customFormat="1" ht="14" customHeight="1" thickBot="1">
      <c r="A2" s="475" t="s">
        <v>1</v>
      </c>
      <c r="B2" s="471"/>
      <c r="C2" s="471"/>
      <c r="D2" s="472"/>
      <c r="E2" s="471"/>
      <c r="F2" s="473"/>
      <c r="G2" s="471"/>
      <c r="H2" s="472"/>
      <c r="I2" s="471"/>
      <c r="J2" s="472"/>
      <c r="K2" s="471"/>
      <c r="L2" s="471"/>
      <c r="M2" s="471"/>
      <c r="N2" s="180" t="s">
        <v>949</v>
      </c>
      <c r="O2" s="80">
        <v>44592</v>
      </c>
    </row>
    <row r="3" spans="1:18" s="173" customFormat="1" ht="14" customHeight="1" thickBot="1">
      <c r="A3" s="476"/>
      <c r="B3" s="471"/>
      <c r="C3" s="471"/>
      <c r="D3" s="472"/>
      <c r="E3" s="471"/>
      <c r="F3" s="473"/>
      <c r="G3" s="471"/>
      <c r="H3" s="472"/>
      <c r="I3" s="471"/>
      <c r="J3" s="472"/>
      <c r="K3" s="471"/>
      <c r="L3" s="471"/>
      <c r="M3" s="471"/>
      <c r="N3" s="180" t="s">
        <v>950</v>
      </c>
      <c r="O3" s="81">
        <v>1</v>
      </c>
    </row>
    <row r="4" spans="1:18" s="342" customFormat="1" ht="20.25" customHeight="1">
      <c r="A4" s="477"/>
      <c r="B4" s="478"/>
      <c r="C4" s="479"/>
      <c r="D4" s="477"/>
      <c r="E4" s="478"/>
      <c r="F4" s="480"/>
      <c r="G4" s="478"/>
      <c r="H4" s="477"/>
      <c r="I4" s="478"/>
      <c r="J4" s="477"/>
      <c r="K4" s="478"/>
      <c r="L4" s="478"/>
      <c r="M4" s="478"/>
      <c r="N4" s="478"/>
      <c r="O4" s="478"/>
    </row>
    <row r="5" spans="1:18" s="8" customFormat="1" ht="20.25" customHeight="1">
      <c r="A5" s="481" t="s">
        <v>1021</v>
      </c>
      <c r="B5" s="74"/>
      <c r="C5" s="74"/>
      <c r="D5" s="74" t="s">
        <v>1022</v>
      </c>
      <c r="F5" s="82"/>
      <c r="G5" s="82"/>
      <c r="H5" s="82"/>
      <c r="I5" s="82"/>
      <c r="J5" s="82"/>
      <c r="K5" s="82"/>
      <c r="L5" s="82"/>
      <c r="M5" s="82"/>
      <c r="N5" s="82"/>
      <c r="O5" s="82"/>
    </row>
    <row r="6" spans="1:18" s="64" customFormat="1" ht="2.25" customHeight="1">
      <c r="A6" s="62"/>
      <c r="B6" s="75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</row>
    <row r="7" spans="1:18" s="64" customFormat="1" ht="1" customHeight="1">
      <c r="A7" s="65"/>
      <c r="B7" s="7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</row>
    <row r="8" spans="1:18" s="64" customFormat="1" ht="2.25" customHeight="1">
      <c r="A8" s="67"/>
      <c r="B8" s="77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</row>
    <row r="9" spans="1:18" s="64" customFormat="1" ht="13.5" customHeight="1">
      <c r="A9" s="70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</row>
    <row r="10" spans="1:18" s="486" customFormat="1" ht="23" customHeight="1">
      <c r="A10" s="482" t="s">
        <v>1023</v>
      </c>
      <c r="B10" s="483" t="s">
        <v>87</v>
      </c>
      <c r="C10" s="484" t="s">
        <v>88</v>
      </c>
      <c r="D10" s="484" t="s">
        <v>89</v>
      </c>
      <c r="E10" s="484" t="s">
        <v>90</v>
      </c>
      <c r="F10" s="484" t="s">
        <v>91</v>
      </c>
      <c r="G10" s="484" t="s">
        <v>92</v>
      </c>
      <c r="H10" s="484" t="s">
        <v>93</v>
      </c>
      <c r="I10" s="484" t="s">
        <v>94</v>
      </c>
      <c r="J10" s="484" t="s">
        <v>95</v>
      </c>
      <c r="K10" s="484" t="s">
        <v>96</v>
      </c>
      <c r="L10" s="484" t="s">
        <v>97</v>
      </c>
      <c r="M10" s="484" t="s">
        <v>98</v>
      </c>
      <c r="N10" s="485" t="s">
        <v>1024</v>
      </c>
      <c r="O10" s="478"/>
    </row>
    <row r="11" spans="1:18" s="486" customFormat="1" ht="20.25" customHeight="1">
      <c r="A11" s="487" t="s">
        <v>1025</v>
      </c>
      <c r="B11" s="488">
        <v>172664112.31</v>
      </c>
      <c r="C11" s="488">
        <v>167598796.31</v>
      </c>
      <c r="D11" s="488">
        <v>190588058.12</v>
      </c>
      <c r="E11" s="488">
        <v>194377544.31</v>
      </c>
      <c r="F11" s="488">
        <v>178007427.68000001</v>
      </c>
      <c r="G11" s="488">
        <v>175105085.50999999</v>
      </c>
      <c r="H11" s="488">
        <v>212118244.99000001</v>
      </c>
      <c r="I11" s="488">
        <v>177643503.81999999</v>
      </c>
      <c r="J11" s="488">
        <v>176507524.56999999</v>
      </c>
      <c r="K11" s="488">
        <v>295680754.17000002</v>
      </c>
      <c r="L11" s="488">
        <v>243774918.12</v>
      </c>
      <c r="M11" s="488">
        <v>137885034.66999999</v>
      </c>
      <c r="N11" s="489">
        <v>2321951004.5799999</v>
      </c>
      <c r="O11" s="479"/>
      <c r="P11" s="490"/>
    </row>
    <row r="12" spans="1:18" s="486" customFormat="1" ht="20.25" customHeight="1">
      <c r="A12" s="491" t="s">
        <v>1026</v>
      </c>
      <c r="B12" s="492">
        <v>217509290.68653506</v>
      </c>
      <c r="C12" s="492">
        <v>211187082.64422178</v>
      </c>
      <c r="D12" s="492">
        <v>168284250.55855063</v>
      </c>
      <c r="E12" s="492">
        <v>174474574.36514339</v>
      </c>
      <c r="F12" s="492">
        <v>174008077.91479999</v>
      </c>
      <c r="G12" s="492">
        <v>169985624.99467745</v>
      </c>
      <c r="H12" s="492">
        <v>168358646.99633232</v>
      </c>
      <c r="I12" s="492">
        <v>174778591.0158329</v>
      </c>
      <c r="J12" s="492">
        <v>178625082.251908</v>
      </c>
      <c r="K12" s="492">
        <v>173234700.04867956</v>
      </c>
      <c r="L12" s="492">
        <v>175212926.14890769</v>
      </c>
      <c r="M12" s="492">
        <v>167247791.80296117</v>
      </c>
      <c r="N12" s="493">
        <v>2152906639.4285502</v>
      </c>
      <c r="O12" s="478"/>
      <c r="P12" s="494"/>
    </row>
    <row r="13" spans="1:18" s="499" customFormat="1" ht="20.25" customHeight="1">
      <c r="A13" s="495" t="s">
        <v>1027</v>
      </c>
      <c r="B13" s="496">
        <v>197305809.58000001</v>
      </c>
      <c r="C13" s="496">
        <v>163171869.47999999</v>
      </c>
      <c r="D13" s="496">
        <v>137545223.63</v>
      </c>
      <c r="E13" s="496">
        <v>182257575.38</v>
      </c>
      <c r="F13" s="496">
        <v>199672949.33000001</v>
      </c>
      <c r="G13" s="496">
        <v>118241317.22</v>
      </c>
      <c r="H13" s="496">
        <v>160841418.50999999</v>
      </c>
      <c r="I13" s="496">
        <v>148630614.02000001</v>
      </c>
      <c r="J13" s="496">
        <v>175806918.94999999</v>
      </c>
      <c r="K13" s="496"/>
      <c r="L13" s="496">
        <v>214141141.06999999</v>
      </c>
      <c r="M13" s="496">
        <v>142842176.12</v>
      </c>
      <c r="N13" s="497">
        <v>2025220386.52</v>
      </c>
      <c r="O13" s="478"/>
      <c r="P13" s="498"/>
    </row>
    <row r="14" spans="1:18" ht="20.25" customHeight="1">
      <c r="A14" s="500" t="s">
        <v>1028</v>
      </c>
      <c r="B14" s="501">
        <v>0.90711439937684579</v>
      </c>
      <c r="C14" s="501">
        <v>0.77264133505214871</v>
      </c>
      <c r="D14" s="501">
        <v>0.81733865868894429</v>
      </c>
      <c r="E14" s="501">
        <v>1.0446082246836046</v>
      </c>
      <c r="F14" s="501">
        <v>1.1474924137014282</v>
      </c>
      <c r="G14" s="501">
        <v>0.69559597891705449</v>
      </c>
      <c r="H14" s="501">
        <v>0.95534991151065685</v>
      </c>
      <c r="I14" s="501">
        <v>0.85039370758250254</v>
      </c>
      <c r="J14" s="501">
        <v>0.98422302586859733</v>
      </c>
      <c r="K14" s="501">
        <v>1.0665494452213145</v>
      </c>
      <c r="L14" s="501">
        <v>1.2221766154855978</v>
      </c>
      <c r="M14" s="501">
        <v>0.85407510963305255</v>
      </c>
      <c r="N14" s="501">
        <v>0.94069122619156298</v>
      </c>
      <c r="O14" s="478"/>
    </row>
    <row r="15" spans="1:18" ht="8.75" customHeight="1">
      <c r="A15" s="171"/>
      <c r="B15" s="502"/>
      <c r="C15" s="502"/>
      <c r="D15" s="502"/>
      <c r="E15" s="502"/>
      <c r="F15" s="502"/>
      <c r="G15" s="502"/>
      <c r="H15" s="502"/>
      <c r="I15" s="502"/>
      <c r="J15" s="502"/>
      <c r="K15" s="502"/>
      <c r="L15" s="502"/>
      <c r="M15" s="502"/>
      <c r="N15" s="502"/>
      <c r="O15" s="478"/>
    </row>
    <row r="16" spans="1:18" s="342" customFormat="1" ht="20.25" customHeight="1">
      <c r="A16" s="503" t="s">
        <v>1029</v>
      </c>
      <c r="B16" s="504">
        <v>0.14271464371101317</v>
      </c>
      <c r="C16" s="504">
        <v>-2.6413834272483224E-2</v>
      </c>
      <c r="D16" s="504">
        <v>-0.27831142734348358</v>
      </c>
      <c r="E16" s="504">
        <v>-6.2352721725255793E-2</v>
      </c>
      <c r="F16" s="504">
        <v>0.12171133492781903</v>
      </c>
      <c r="G16" s="504">
        <v>-0.32474081563297935</v>
      </c>
      <c r="H16" s="504">
        <v>-0.24173699194247711</v>
      </c>
      <c r="I16" s="504">
        <v>-0.16332085990263814</v>
      </c>
      <c r="J16" s="504">
        <v>-3.9692677221936567E-3</v>
      </c>
      <c r="K16" s="504">
        <v>-0.37512546682774184</v>
      </c>
      <c r="L16" s="504">
        <v>-0.12156204288175605</v>
      </c>
      <c r="M16" s="504">
        <v>3.595126521064404E-2</v>
      </c>
      <c r="N16" s="504">
        <v>0.87220633963649319</v>
      </c>
      <c r="O16" s="478"/>
      <c r="P16" s="505"/>
      <c r="R16" s="506"/>
    </row>
    <row r="17" spans="1:21" s="342" customFormat="1" ht="14.75" customHeight="1">
      <c r="A17" s="507"/>
      <c r="B17" s="507">
        <v>124237921.03</v>
      </c>
      <c r="C17" s="507">
        <v>124080543.36</v>
      </c>
      <c r="D17" s="507">
        <v>171115091.13999999</v>
      </c>
      <c r="E17" s="507">
        <v>152188277.34</v>
      </c>
      <c r="F17" s="507">
        <v>138368760.34999999</v>
      </c>
      <c r="G17" s="507">
        <v>144393740.41</v>
      </c>
      <c r="H17" s="507">
        <v>153158683.66</v>
      </c>
      <c r="I17" s="507">
        <v>155279707.65000001</v>
      </c>
      <c r="J17" s="290"/>
      <c r="K17" s="290"/>
      <c r="L17" s="290"/>
      <c r="M17" s="290"/>
      <c r="N17" s="290"/>
      <c r="O17" s="478"/>
      <c r="P17" s="508"/>
      <c r="Q17" s="498"/>
    </row>
    <row r="18" spans="1:21" ht="15">
      <c r="A18" s="290"/>
      <c r="B18" s="290"/>
      <c r="C18" s="290"/>
      <c r="D18" s="290"/>
      <c r="E18" s="290"/>
      <c r="F18" s="290"/>
      <c r="G18" s="290"/>
      <c r="H18" s="290"/>
      <c r="I18" s="290"/>
      <c r="J18" s="171"/>
      <c r="K18" s="171"/>
      <c r="L18" s="171"/>
      <c r="M18" s="171"/>
      <c r="N18" s="171"/>
      <c r="O18" s="478"/>
      <c r="Q18" s="509">
        <v>2025</v>
      </c>
      <c r="R18" s="509" t="s">
        <v>1030</v>
      </c>
      <c r="S18" s="509" t="s">
        <v>1031</v>
      </c>
      <c r="T18" s="509" t="s">
        <v>1032</v>
      </c>
      <c r="U18" s="509" t="s">
        <v>200</v>
      </c>
    </row>
    <row r="19" spans="1:21" ht="15">
      <c r="A19" s="171"/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478"/>
      <c r="P19" s="510"/>
      <c r="Q19" s="511" t="s">
        <v>1033</v>
      </c>
      <c r="R19" s="512">
        <v>182257575.38</v>
      </c>
      <c r="S19" s="513">
        <v>182447139.56999999</v>
      </c>
      <c r="T19" s="512">
        <v>-189564.18999999762</v>
      </c>
      <c r="U19" s="514">
        <v>-1.0400894975408491E-3</v>
      </c>
    </row>
    <row r="20" spans="1:21">
      <c r="A20" s="171"/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478"/>
    </row>
    <row r="21" spans="1:21">
      <c r="A21" s="171"/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478"/>
    </row>
    <row r="22" spans="1:21">
      <c r="A22" s="171"/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478"/>
    </row>
    <row r="23" spans="1:21">
      <c r="A23" s="171"/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478"/>
    </row>
    <row r="24" spans="1:21">
      <c r="A24" s="171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478"/>
    </row>
    <row r="25" spans="1:21">
      <c r="A25" s="171"/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478"/>
    </row>
    <row r="26" spans="1:21">
      <c r="A26" s="171"/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478"/>
    </row>
    <row r="27" spans="1:21">
      <c r="A27" s="171"/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478"/>
    </row>
    <row r="28" spans="1:21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478"/>
    </row>
    <row r="29" spans="1:21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478"/>
    </row>
    <row r="30" spans="1:21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478"/>
    </row>
    <row r="31" spans="1:21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478"/>
    </row>
    <row r="32" spans="1:21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478"/>
    </row>
    <row r="33" spans="1:15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478"/>
    </row>
    <row r="34" spans="1:15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478"/>
    </row>
    <row r="35" spans="1:15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478"/>
    </row>
    <row r="36" spans="1:15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478"/>
    </row>
    <row r="37" spans="1:15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478"/>
    </row>
    <row r="38" spans="1:15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478"/>
    </row>
    <row r="39" spans="1:15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478"/>
    </row>
    <row r="40" spans="1:15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478"/>
    </row>
    <row r="41" spans="1:15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478"/>
    </row>
    <row r="42" spans="1:15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478"/>
    </row>
    <row r="43" spans="1:15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478"/>
    </row>
    <row r="44" spans="1:15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478"/>
    </row>
    <row r="45" spans="1:15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478"/>
    </row>
    <row r="46" spans="1:15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478"/>
    </row>
    <row r="47" spans="1:15">
      <c r="A47" s="515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478"/>
    </row>
    <row r="48" spans="1:15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478"/>
    </row>
    <row r="49" spans="1:15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478"/>
    </row>
    <row r="50" spans="1:15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478"/>
    </row>
  </sheetData>
  <hyperlinks>
    <hyperlink ref="P1" location="INDICE!A10" tooltip="REGRESAR AL MENU PRINCIPAL" display="INDICE" xr:uid="{A6261B95-8F09-4DEF-AA18-B9653E2FD062}"/>
  </hyperlinks>
  <printOptions horizontalCentered="1"/>
  <pageMargins left="0.23622047244094491" right="0.19685039370078741" top="0.43307086614173229" bottom="0.35433070866141736" header="0" footer="0"/>
  <pageSetup scale="52" orientation="landscape" r:id="rId1"/>
  <headerFooter alignWithMargins="0">
    <oddFooter>&amp;L&amp;11Versión actualizada en Intranet. Para uso exclusivo de Productos Innovador, S.A. de C.V.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24A-0187-47B6-BA2F-2FDFBF9D7A16}">
  <sheetPr>
    <pageSetUpPr fitToPage="1"/>
  </sheetPr>
  <dimension ref="A1:Z202"/>
  <sheetViews>
    <sheetView zoomScaleNormal="100" workbookViewId="0">
      <selection activeCell="O29" sqref="O29"/>
    </sheetView>
  </sheetViews>
  <sheetFormatPr baseColWidth="10" defaultColWidth="10.1640625" defaultRowHeight="13"/>
  <cols>
    <col min="1" max="1" width="17.5" style="465" customWidth="1"/>
    <col min="2" max="2" width="55.5" style="173" customWidth="1"/>
    <col min="3" max="13" width="15.5" style="971" customWidth="1"/>
    <col min="14" max="14" width="16.33203125" style="971" bestFit="1" customWidth="1"/>
    <col min="15" max="15" width="16.5" style="857" customWidth="1"/>
    <col min="16" max="16" width="13.83203125" style="841" customWidth="1"/>
    <col min="17" max="17" width="16.5" style="173" customWidth="1"/>
    <col min="18" max="18" width="12.1640625" style="173" customWidth="1"/>
    <col min="19" max="19" width="64.83203125" style="173" hidden="1" customWidth="1"/>
    <col min="20" max="20" width="13.1640625" style="173" bestFit="1" customWidth="1"/>
    <col min="21" max="21" width="10.1640625" style="173"/>
    <col min="22" max="22" width="10.1640625" style="173" customWidth="1"/>
    <col min="23" max="23" width="13.1640625" style="324" bestFit="1" customWidth="1"/>
    <col min="24" max="24" width="14.1640625" style="324" bestFit="1" customWidth="1"/>
    <col min="25" max="25" width="10.1640625" style="173"/>
    <col min="26" max="26" width="10.1640625" style="324"/>
    <col min="27" max="16384" width="10.1640625" style="173"/>
  </cols>
  <sheetData>
    <row r="1" spans="1:26" s="518" customFormat="1" ht="15" customHeight="1" thickBot="1">
      <c r="A1" s="470" t="s">
        <v>191</v>
      </c>
      <c r="B1" s="921"/>
      <c r="C1" s="922"/>
      <c r="D1" s="922"/>
      <c r="E1" s="922"/>
      <c r="F1" s="922"/>
      <c r="G1" s="922"/>
      <c r="H1" s="922"/>
      <c r="I1" s="922"/>
      <c r="J1" s="922"/>
      <c r="K1" s="922"/>
      <c r="L1" s="922"/>
      <c r="M1" s="922"/>
      <c r="N1" s="922"/>
      <c r="O1" s="922"/>
      <c r="P1" s="665" t="s">
        <v>948</v>
      </c>
      <c r="Q1" s="666" t="s">
        <v>69</v>
      </c>
      <c r="R1" s="69" t="s">
        <v>72</v>
      </c>
      <c r="W1" s="880"/>
      <c r="X1" s="880"/>
      <c r="Z1" s="880"/>
    </row>
    <row r="2" spans="1:26" s="522" customFormat="1" ht="14" customHeight="1" thickBot="1">
      <c r="A2" s="475" t="s">
        <v>1</v>
      </c>
      <c r="B2" s="923"/>
      <c r="C2" s="924"/>
      <c r="D2" s="924"/>
      <c r="E2" s="924"/>
      <c r="F2" s="924"/>
      <c r="G2" s="924"/>
      <c r="H2" s="924"/>
      <c r="I2" s="924"/>
      <c r="J2" s="924"/>
      <c r="K2" s="924"/>
      <c r="L2" s="924"/>
      <c r="M2" s="924"/>
      <c r="N2" s="924"/>
      <c r="O2" s="924"/>
      <c r="P2" s="669" t="s">
        <v>949</v>
      </c>
      <c r="Q2" s="670">
        <v>44592</v>
      </c>
      <c r="T2"/>
      <c r="U2"/>
      <c r="W2" s="925"/>
      <c r="X2" s="925"/>
      <c r="Z2" s="925"/>
    </row>
    <row r="3" spans="1:26" s="522" customFormat="1" ht="14" customHeight="1" thickBot="1">
      <c r="A3" s="473"/>
      <c r="B3" s="671"/>
      <c r="C3" s="924"/>
      <c r="D3" s="924"/>
      <c r="E3" s="924"/>
      <c r="F3" s="924"/>
      <c r="G3" s="924"/>
      <c r="H3" s="924"/>
      <c r="I3" s="924"/>
      <c r="J3" s="924"/>
      <c r="K3" s="924"/>
      <c r="L3" s="924"/>
      <c r="M3" s="924"/>
      <c r="N3" s="924"/>
      <c r="O3" s="924"/>
      <c r="P3" s="669" t="s">
        <v>950</v>
      </c>
      <c r="Q3" s="675">
        <v>1</v>
      </c>
      <c r="T3"/>
      <c r="U3"/>
      <c r="W3" s="925"/>
      <c r="X3" s="925"/>
      <c r="Z3" s="925"/>
    </row>
    <row r="4" spans="1:26" s="342" customFormat="1" ht="20.25" customHeight="1">
      <c r="A4" s="926"/>
      <c r="B4" s="477"/>
      <c r="C4" s="918"/>
      <c r="D4" s="918"/>
      <c r="E4" s="918"/>
      <c r="F4" s="918"/>
      <c r="G4" s="918"/>
      <c r="H4" s="918"/>
      <c r="I4" s="918"/>
      <c r="J4" s="918"/>
      <c r="K4" s="918"/>
      <c r="L4" s="918"/>
      <c r="M4" s="918"/>
      <c r="N4" s="918"/>
      <c r="O4" s="918"/>
      <c r="P4" s="918"/>
      <c r="Q4" s="918"/>
      <c r="T4"/>
      <c r="U4"/>
      <c r="W4" s="386"/>
      <c r="X4" s="386"/>
      <c r="Z4" s="386"/>
    </row>
    <row r="5" spans="1:26" s="8" customFormat="1" ht="20.25" customHeight="1">
      <c r="A5" s="850" t="s">
        <v>1034</v>
      </c>
      <c r="B5" s="850"/>
      <c r="C5" s="850"/>
      <c r="D5" s="850"/>
      <c r="E5" s="850"/>
      <c r="F5" s="850"/>
      <c r="G5" s="850"/>
      <c r="H5" s="850"/>
      <c r="I5" s="850"/>
      <c r="J5" s="850"/>
      <c r="K5" s="850"/>
      <c r="L5" s="850"/>
      <c r="M5" s="850"/>
      <c r="N5" s="850"/>
      <c r="O5" s="850"/>
      <c r="P5" s="850"/>
      <c r="Q5" s="850"/>
      <c r="T5"/>
      <c r="U5"/>
      <c r="W5" s="371"/>
      <c r="X5" s="371"/>
      <c r="Z5" s="371"/>
    </row>
    <row r="6" spans="1:26" s="64" customFormat="1" ht="2.25" customHeight="1">
      <c r="A6" s="62"/>
      <c r="B6" s="75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T6"/>
      <c r="U6"/>
      <c r="W6" s="367"/>
      <c r="X6" s="367"/>
      <c r="Z6" s="367"/>
    </row>
    <row r="7" spans="1:26" s="64" customFormat="1" ht="1" customHeight="1">
      <c r="A7" s="65"/>
      <c r="B7" s="7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T7"/>
      <c r="U7"/>
      <c r="W7" s="367"/>
      <c r="X7" s="367"/>
      <c r="Z7" s="367"/>
    </row>
    <row r="8" spans="1:26" s="64" customFormat="1" ht="2.25" customHeight="1">
      <c r="A8" s="67"/>
      <c r="B8" s="77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T8"/>
      <c r="U8"/>
      <c r="W8" s="367"/>
      <c r="X8" s="367"/>
      <c r="Z8" s="367"/>
    </row>
    <row r="9" spans="1:26" s="928" customFormat="1" ht="13.25" customHeight="1" thickBot="1">
      <c r="A9" s="473"/>
      <c r="B9" s="927"/>
      <c r="C9" s="752"/>
      <c r="D9" s="752"/>
      <c r="E9" s="752"/>
      <c r="F9" s="752"/>
      <c r="G9" s="752"/>
      <c r="H9" s="752"/>
      <c r="I9" s="752"/>
      <c r="J9" s="752"/>
      <c r="K9" s="752"/>
      <c r="L9" s="752"/>
      <c r="M9" s="752"/>
      <c r="N9" s="752"/>
      <c r="O9" s="752"/>
      <c r="P9" s="752"/>
      <c r="Q9" s="752"/>
      <c r="T9"/>
      <c r="U9"/>
      <c r="W9" s="929"/>
      <c r="X9" s="929"/>
      <c r="Z9" s="929"/>
    </row>
    <row r="10" spans="1:26" ht="33.75" customHeight="1" thickBot="1">
      <c r="A10" s="930" t="s">
        <v>1035</v>
      </c>
      <c r="B10" s="931" t="s">
        <v>1023</v>
      </c>
      <c r="C10" s="932">
        <v>45658</v>
      </c>
      <c r="D10" s="932">
        <v>45689</v>
      </c>
      <c r="E10" s="932">
        <v>45717</v>
      </c>
      <c r="F10" s="932">
        <v>45748</v>
      </c>
      <c r="G10" s="932">
        <v>45778</v>
      </c>
      <c r="H10" s="932">
        <v>45809</v>
      </c>
      <c r="I10" s="932">
        <v>45839</v>
      </c>
      <c r="J10" s="932">
        <v>45870</v>
      </c>
      <c r="K10" s="932">
        <v>45901</v>
      </c>
      <c r="L10" s="932">
        <v>45931</v>
      </c>
      <c r="M10" s="932">
        <v>45962</v>
      </c>
      <c r="N10" s="932">
        <v>45992</v>
      </c>
      <c r="O10" s="933" t="s">
        <v>1036</v>
      </c>
      <c r="P10" s="934" t="s">
        <v>1037</v>
      </c>
      <c r="Q10" s="935" t="s">
        <v>1038</v>
      </c>
      <c r="T10"/>
      <c r="U10"/>
    </row>
    <row r="11" spans="1:26" ht="15">
      <c r="A11" s="936"/>
      <c r="B11" s="388"/>
      <c r="C11" s="937"/>
      <c r="D11" s="937"/>
      <c r="E11" s="937"/>
      <c r="F11" s="937"/>
      <c r="G11" s="937"/>
      <c r="H11" s="937"/>
      <c r="I11" s="937"/>
      <c r="J11" s="937"/>
      <c r="K11" s="937"/>
      <c r="L11" s="937"/>
      <c r="M11" s="937"/>
      <c r="N11" s="937"/>
      <c r="O11" s="937"/>
      <c r="P11" s="937"/>
      <c r="Q11" s="937"/>
      <c r="T11"/>
      <c r="U11"/>
    </row>
    <row r="12" spans="1:26" s="941" customFormat="1" ht="15">
      <c r="A12" s="938" t="s">
        <v>1039</v>
      </c>
      <c r="B12" s="388"/>
      <c r="C12" s="939"/>
      <c r="D12" s="939"/>
      <c r="E12" s="939"/>
      <c r="F12" s="939"/>
      <c r="G12" s="939"/>
      <c r="H12" s="939"/>
      <c r="I12" s="939"/>
      <c r="J12" s="939"/>
      <c r="K12" s="939"/>
      <c r="L12" s="939"/>
      <c r="M12" s="939"/>
      <c r="N12" s="939"/>
      <c r="O12" s="939"/>
      <c r="P12" s="940"/>
      <c r="Q12" s="388"/>
      <c r="T12"/>
      <c r="U12"/>
      <c r="W12" s="942"/>
      <c r="X12" s="942"/>
      <c r="Z12" s="942"/>
    </row>
    <row r="13" spans="1:26" ht="13" customHeight="1">
      <c r="A13" s="943" t="s">
        <v>1040</v>
      </c>
      <c r="B13" s="944" t="s">
        <v>1041</v>
      </c>
      <c r="C13" s="945">
        <v>14584026.32</v>
      </c>
      <c r="D13" s="945">
        <v>8868255.7400000002</v>
      </c>
      <c r="E13" s="945">
        <v>2021597.93</v>
      </c>
      <c r="F13" s="945">
        <v>12551593.24</v>
      </c>
      <c r="G13" s="946">
        <v>11674166.6</v>
      </c>
      <c r="H13" s="946">
        <v>13486882.380000001</v>
      </c>
      <c r="I13" s="946">
        <v>9786732.4700000007</v>
      </c>
      <c r="J13" s="945">
        <v>5885546.5899999999</v>
      </c>
      <c r="K13" s="945">
        <v>21362614.079999998</v>
      </c>
      <c r="L13" s="945">
        <v>11836380.390000001</v>
      </c>
      <c r="M13" s="945">
        <v>9815712.3200000003</v>
      </c>
      <c r="N13" s="945">
        <v>15671709.35</v>
      </c>
      <c r="O13" s="945">
        <v>137545217.41</v>
      </c>
      <c r="P13" s="947">
        <v>0.13817433884156949</v>
      </c>
      <c r="Q13" s="948">
        <v>11462101.450833334</v>
      </c>
      <c r="S13" s="172" t="s">
        <v>1041</v>
      </c>
      <c r="T13"/>
      <c r="U13"/>
      <c r="V13" s="950"/>
    </row>
    <row r="14" spans="1:26" ht="13.75" customHeight="1">
      <c r="A14" s="951" t="s">
        <v>1042</v>
      </c>
      <c r="B14" s="952" t="s">
        <v>1043</v>
      </c>
      <c r="C14" s="953">
        <v>12774863.119999999</v>
      </c>
      <c r="D14" s="953">
        <v>7412989.4000000004</v>
      </c>
      <c r="E14" s="953">
        <v>5747261.4000000004</v>
      </c>
      <c r="F14" s="953">
        <v>8927234.1799999997</v>
      </c>
      <c r="G14" s="954">
        <v>9097750.5</v>
      </c>
      <c r="H14" s="954">
        <v>8561671.2300000004</v>
      </c>
      <c r="I14" s="953">
        <v>7448044.5800000001</v>
      </c>
      <c r="J14" s="953">
        <v>7386334.3899999997</v>
      </c>
      <c r="K14" s="953">
        <v>8072361</v>
      </c>
      <c r="L14" s="953">
        <v>9356675.1600000001</v>
      </c>
      <c r="M14" s="953">
        <v>10056686.51</v>
      </c>
      <c r="N14" s="953">
        <v>11979105</v>
      </c>
      <c r="O14" s="955">
        <v>106820976.47</v>
      </c>
      <c r="P14" s="786">
        <v>0.10730956754502179</v>
      </c>
      <c r="Q14" s="956">
        <v>8901748.0391666666</v>
      </c>
      <c r="S14" s="172" t="s">
        <v>1044</v>
      </c>
      <c r="T14"/>
      <c r="U14"/>
      <c r="V14" s="950"/>
    </row>
    <row r="15" spans="1:26" ht="13" customHeight="1">
      <c r="A15" s="951" t="s">
        <v>1045</v>
      </c>
      <c r="B15" s="952" t="s">
        <v>1046</v>
      </c>
      <c r="C15" s="953">
        <v>7875923.5300000003</v>
      </c>
      <c r="D15" s="953">
        <v>8774890.8100000005</v>
      </c>
      <c r="E15" s="953">
        <v>12271348.310000001</v>
      </c>
      <c r="F15" s="953">
        <v>8393789.9199999999</v>
      </c>
      <c r="G15" s="954">
        <v>15345340.119999999</v>
      </c>
      <c r="H15" s="954">
        <v>5912807.8300000001</v>
      </c>
      <c r="I15" s="953">
        <v>4980551.8</v>
      </c>
      <c r="J15" s="953">
        <v>4999386.9000000004</v>
      </c>
      <c r="K15" s="953">
        <v>1631491</v>
      </c>
      <c r="L15" s="953">
        <v>2442270.79</v>
      </c>
      <c r="M15" s="953">
        <v>1465059.93</v>
      </c>
      <c r="N15" s="953">
        <v>3214462.76</v>
      </c>
      <c r="O15" s="955">
        <v>77307323.700000018</v>
      </c>
      <c r="P15" s="786">
        <v>7.7660921557292095E-2</v>
      </c>
      <c r="Q15" s="956">
        <v>6442276.9750000015</v>
      </c>
      <c r="S15" s="172" t="s">
        <v>1047</v>
      </c>
      <c r="T15"/>
      <c r="U15"/>
      <c r="V15" s="950"/>
    </row>
    <row r="16" spans="1:26" ht="13.75" customHeight="1">
      <c r="A16" s="951" t="s">
        <v>1048</v>
      </c>
      <c r="B16" s="952" t="s">
        <v>1049</v>
      </c>
      <c r="C16" s="953">
        <v>9126019.4000000004</v>
      </c>
      <c r="D16" s="953">
        <v>5807328.2000000002</v>
      </c>
      <c r="E16" s="953">
        <v>7640931</v>
      </c>
      <c r="F16" s="953">
        <v>6185304.2000000002</v>
      </c>
      <c r="G16" s="954">
        <v>8475668.5999999996</v>
      </c>
      <c r="H16" s="954">
        <v>4190723.58</v>
      </c>
      <c r="I16" s="953">
        <v>2715589.96</v>
      </c>
      <c r="J16" s="953">
        <v>4388659.78</v>
      </c>
      <c r="K16" s="953">
        <v>6467527.8799999999</v>
      </c>
      <c r="L16" s="953">
        <v>7088063.8200000003</v>
      </c>
      <c r="M16" s="953">
        <v>6017093.5599999996</v>
      </c>
      <c r="N16" s="953">
        <v>8892210.9900000002</v>
      </c>
      <c r="O16" s="955">
        <v>76995120.969999999</v>
      </c>
      <c r="P16" s="786">
        <v>7.7347290835594981E-2</v>
      </c>
      <c r="Q16" s="956">
        <v>6416260.0808333335</v>
      </c>
      <c r="S16" s="172" t="s">
        <v>1049</v>
      </c>
      <c r="T16"/>
      <c r="U16"/>
      <c r="V16" s="950"/>
    </row>
    <row r="17" spans="1:26" ht="13" customHeight="1">
      <c r="A17" s="951" t="s">
        <v>1050</v>
      </c>
      <c r="B17" s="952" t="s">
        <v>1051</v>
      </c>
      <c r="C17" s="953">
        <v>689596.25</v>
      </c>
      <c r="D17" s="953">
        <v>8288809.8099999996</v>
      </c>
      <c r="E17" s="953">
        <v>2275201.37</v>
      </c>
      <c r="F17" s="953">
        <v>10635422.57</v>
      </c>
      <c r="G17" s="954">
        <v>911063.38</v>
      </c>
      <c r="H17" s="954">
        <v>9019624.5</v>
      </c>
      <c r="I17" s="953">
        <v>3082776.82</v>
      </c>
      <c r="J17" s="953">
        <v>761707.08</v>
      </c>
      <c r="K17" s="953">
        <v>7266435.21</v>
      </c>
      <c r="L17" s="953">
        <v>3067675.29</v>
      </c>
      <c r="M17" s="953">
        <v>2025667.16</v>
      </c>
      <c r="N17" s="953">
        <v>20574974.780000001</v>
      </c>
      <c r="O17" s="955">
        <v>68598954.219999999</v>
      </c>
      <c r="P17" s="786">
        <v>6.8912720653291612E-2</v>
      </c>
      <c r="Q17" s="956">
        <v>5716579.5183333335</v>
      </c>
      <c r="S17" s="172" t="e">
        <v>#N/A</v>
      </c>
      <c r="T17"/>
      <c r="U17"/>
      <c r="V17" s="950"/>
    </row>
    <row r="18" spans="1:26" ht="13" customHeight="1">
      <c r="A18" s="951" t="s">
        <v>1052</v>
      </c>
      <c r="B18" s="957" t="s">
        <v>1053</v>
      </c>
      <c r="C18" s="953">
        <v>0</v>
      </c>
      <c r="D18" s="953">
        <v>0</v>
      </c>
      <c r="E18" s="953">
        <v>0</v>
      </c>
      <c r="F18" s="953">
        <v>14354535.890000001</v>
      </c>
      <c r="G18" s="954">
        <v>0</v>
      </c>
      <c r="H18" s="954">
        <v>4548615.6500000004</v>
      </c>
      <c r="I18" s="953">
        <v>2963077.77</v>
      </c>
      <c r="J18" s="953">
        <v>2989526.02</v>
      </c>
      <c r="K18" s="953">
        <v>2444807.2799999998</v>
      </c>
      <c r="L18" s="953">
        <v>0</v>
      </c>
      <c r="M18" s="953">
        <v>494485.48</v>
      </c>
      <c r="N18" s="953">
        <v>30496489.879999999</v>
      </c>
      <c r="O18" s="955">
        <v>58291537.969999999</v>
      </c>
      <c r="P18" s="786">
        <v>5.8558159060188533E-2</v>
      </c>
      <c r="Q18" s="956">
        <v>4857628.1641666666</v>
      </c>
      <c r="S18" s="172" t="e">
        <v>#N/A</v>
      </c>
      <c r="T18"/>
      <c r="U18"/>
      <c r="V18" s="950"/>
    </row>
    <row r="19" spans="1:26" ht="13" customHeight="1">
      <c r="A19" s="951" t="s">
        <v>1054</v>
      </c>
      <c r="B19" s="957" t="s">
        <v>1055</v>
      </c>
      <c r="C19" s="953">
        <v>3369169.21</v>
      </c>
      <c r="D19" s="953">
        <v>3651916.01</v>
      </c>
      <c r="E19" s="953">
        <v>3803640.74</v>
      </c>
      <c r="F19" s="953">
        <v>4520682.4800000004</v>
      </c>
      <c r="G19" s="954">
        <v>3359621.96</v>
      </c>
      <c r="H19" s="954">
        <v>4879936.2699999996</v>
      </c>
      <c r="I19" s="953">
        <v>5369914.5899999999</v>
      </c>
      <c r="J19" s="953">
        <v>3865872.98</v>
      </c>
      <c r="K19" s="953">
        <v>5018500.13</v>
      </c>
      <c r="L19" s="953">
        <v>5587110</v>
      </c>
      <c r="M19" s="953">
        <v>4393528.9800000004</v>
      </c>
      <c r="N19" s="953">
        <v>4519203.12</v>
      </c>
      <c r="O19" s="955">
        <v>52339096.470000006</v>
      </c>
      <c r="P19" s="786">
        <v>5.257849154253174E-2</v>
      </c>
      <c r="Q19" s="956">
        <v>4361591.3725000005</v>
      </c>
      <c r="S19" s="172" t="s">
        <v>1055</v>
      </c>
      <c r="T19"/>
      <c r="U19"/>
      <c r="V19" s="950"/>
    </row>
    <row r="20" spans="1:26" ht="13.75" customHeight="1">
      <c r="A20" s="951" t="s">
        <v>1056</v>
      </c>
      <c r="B20" s="957" t="s">
        <v>1057</v>
      </c>
      <c r="C20" s="953">
        <v>340479.97</v>
      </c>
      <c r="D20" s="953">
        <v>4069002.75</v>
      </c>
      <c r="E20" s="953">
        <v>384632.98</v>
      </c>
      <c r="F20" s="953">
        <v>239008.04</v>
      </c>
      <c r="G20" s="954">
        <v>392376.75</v>
      </c>
      <c r="H20" s="954">
        <v>290904.34999999998</v>
      </c>
      <c r="I20" s="953">
        <v>375843.22</v>
      </c>
      <c r="J20" s="953">
        <v>418066.72</v>
      </c>
      <c r="K20" s="953">
        <v>413267.89</v>
      </c>
      <c r="L20" s="953">
        <v>7365648.6699999999</v>
      </c>
      <c r="M20" s="953">
        <v>14236701.5</v>
      </c>
      <c r="N20" s="953">
        <v>9692526.9900000002</v>
      </c>
      <c r="O20" s="955">
        <v>38218459.829999998</v>
      </c>
      <c r="P20" s="786">
        <v>3.8393268177490253E-2</v>
      </c>
      <c r="Q20" s="956">
        <v>3184871.6524999999</v>
      </c>
      <c r="S20" s="172" t="s">
        <v>1057</v>
      </c>
      <c r="T20"/>
      <c r="U20"/>
      <c r="V20" s="950"/>
    </row>
    <row r="21" spans="1:26" ht="13.75" customHeight="1">
      <c r="A21" s="951" t="s">
        <v>1058</v>
      </c>
      <c r="B21" s="952" t="s">
        <v>1059</v>
      </c>
      <c r="C21" s="953">
        <v>3127860.02</v>
      </c>
      <c r="D21" s="953">
        <v>2180424.52</v>
      </c>
      <c r="E21" s="953">
        <v>1947065.16</v>
      </c>
      <c r="F21" s="953">
        <v>2602467.88</v>
      </c>
      <c r="G21" s="954">
        <v>2579384.7599999998</v>
      </c>
      <c r="H21" s="954">
        <v>2860223.28</v>
      </c>
      <c r="I21" s="953">
        <v>2735430.39</v>
      </c>
      <c r="J21" s="953">
        <v>1554478.69</v>
      </c>
      <c r="K21" s="953">
        <v>3083338.51</v>
      </c>
      <c r="L21" s="953">
        <v>2380474.75</v>
      </c>
      <c r="M21" s="953">
        <v>2729694.77</v>
      </c>
      <c r="N21" s="953">
        <v>3370974.35</v>
      </c>
      <c r="O21" s="955">
        <v>31151817.080000002</v>
      </c>
      <c r="P21" s="786">
        <v>3.1294303137504573E-2</v>
      </c>
      <c r="Q21" s="956">
        <v>2595984.7566666668</v>
      </c>
      <c r="S21" s="172" t="s">
        <v>1060</v>
      </c>
      <c r="T21"/>
      <c r="U21"/>
      <c r="V21" s="950"/>
    </row>
    <row r="22" spans="1:26" ht="13.75" customHeight="1">
      <c r="A22" s="951" t="s">
        <v>1061</v>
      </c>
      <c r="B22" s="952" t="s">
        <v>1062</v>
      </c>
      <c r="C22" s="953">
        <v>2247762.62</v>
      </c>
      <c r="D22" s="953">
        <v>1543178.54</v>
      </c>
      <c r="E22" s="953">
        <v>2942523.58</v>
      </c>
      <c r="F22" s="953">
        <v>2394329.44</v>
      </c>
      <c r="G22" s="954">
        <v>2340095.31</v>
      </c>
      <c r="H22" s="954">
        <v>2916454.66</v>
      </c>
      <c r="I22" s="953">
        <v>2059036.07</v>
      </c>
      <c r="J22" s="953">
        <v>2518466.36</v>
      </c>
      <c r="K22" s="953">
        <v>3031976.73</v>
      </c>
      <c r="L22" s="953">
        <v>3083258.05</v>
      </c>
      <c r="M22" s="953">
        <v>3237619.3</v>
      </c>
      <c r="N22" s="953">
        <v>299962.65999999997</v>
      </c>
      <c r="O22" s="955">
        <v>28614663.320000004</v>
      </c>
      <c r="P22" s="786">
        <v>2.8745544627912702E-2</v>
      </c>
      <c r="Q22" s="956">
        <v>2384555.2766666668</v>
      </c>
      <c r="S22" s="172" t="s">
        <v>1062</v>
      </c>
      <c r="T22"/>
      <c r="U22"/>
      <c r="V22" s="950"/>
    </row>
    <row r="23" spans="1:26" s="959" customFormat="1" ht="16" thickBot="1">
      <c r="A23" s="938" t="s">
        <v>1063</v>
      </c>
      <c r="B23" s="388"/>
      <c r="C23" s="939"/>
      <c r="D23" s="958"/>
      <c r="E23" s="939"/>
      <c r="F23" s="939"/>
      <c r="G23" s="939"/>
      <c r="H23" s="939"/>
      <c r="I23" s="939"/>
      <c r="J23" s="939"/>
      <c r="K23" s="939"/>
      <c r="L23" s="939"/>
      <c r="M23" s="939"/>
      <c r="N23" s="939"/>
      <c r="O23" s="939"/>
      <c r="P23" s="940"/>
      <c r="Q23" s="388"/>
      <c r="S23" s="172"/>
      <c r="T23"/>
      <c r="U23"/>
      <c r="W23" s="960"/>
      <c r="X23" s="324"/>
      <c r="Z23" s="960"/>
    </row>
    <row r="24" spans="1:26" s="959" customFormat="1" ht="14" customHeight="1" thickBot="1">
      <c r="A24" s="961"/>
      <c r="B24" s="962" t="s">
        <v>1064</v>
      </c>
      <c r="C24" s="963">
        <v>38065779.300000012</v>
      </c>
      <c r="D24" s="963">
        <v>25113314.340000007</v>
      </c>
      <c r="E24" s="963">
        <v>22338688.75</v>
      </c>
      <c r="F24" s="963">
        <v>20777276.419999994</v>
      </c>
      <c r="G24" s="963">
        <v>20534782.510000002</v>
      </c>
      <c r="H24" s="963">
        <v>25562846.939999998</v>
      </c>
      <c r="I24" s="963">
        <v>28652861.819999993</v>
      </c>
      <c r="J24" s="963">
        <v>19717362.930000003</v>
      </c>
      <c r="K24" s="963">
        <v>24686008.729999997</v>
      </c>
      <c r="L24" s="963">
        <v>32100722.739999995</v>
      </c>
      <c r="M24" s="963">
        <v>30467062.699999999</v>
      </c>
      <c r="N24" s="963">
        <v>31547026.469999999</v>
      </c>
      <c r="O24" s="963">
        <v>319563733.64999998</v>
      </c>
      <c r="P24" s="964">
        <v>0.32102539402160196</v>
      </c>
      <c r="Q24" s="963">
        <v>26630311.137499999</v>
      </c>
      <c r="S24" s="965"/>
      <c r="T24"/>
      <c r="U24"/>
      <c r="W24" s="960"/>
      <c r="X24" s="324"/>
      <c r="Z24" s="960"/>
    </row>
    <row r="25" spans="1:26" s="959" customFormat="1" ht="15">
      <c r="A25" s="966"/>
      <c r="B25" s="967"/>
      <c r="C25" s="968"/>
      <c r="D25" s="969"/>
      <c r="E25" s="968"/>
      <c r="F25" s="968"/>
      <c r="G25" s="968"/>
      <c r="H25" s="968"/>
      <c r="I25" s="968"/>
      <c r="J25" s="968"/>
      <c r="K25" s="968"/>
      <c r="L25" s="968"/>
      <c r="M25" s="968"/>
      <c r="N25" s="968"/>
      <c r="O25" s="968"/>
      <c r="P25" s="970"/>
      <c r="Q25" s="968"/>
      <c r="S25" s="172"/>
      <c r="T25"/>
      <c r="U25"/>
      <c r="W25" s="960"/>
      <c r="X25" s="324"/>
      <c r="Z25" s="960"/>
    </row>
    <row r="26" spans="1:26" ht="15">
      <c r="S26" s="172"/>
      <c r="T26"/>
      <c r="U26"/>
    </row>
    <row r="27" spans="1:26" ht="13" customHeight="1">
      <c r="A27" s="951" t="s">
        <v>1065</v>
      </c>
      <c r="B27" s="952" t="s">
        <v>1066</v>
      </c>
      <c r="C27" s="953">
        <v>5486719.7999999998</v>
      </c>
      <c r="D27" s="953">
        <v>3413291.3</v>
      </c>
      <c r="E27" s="953">
        <v>969570</v>
      </c>
      <c r="F27" s="953">
        <v>861840</v>
      </c>
      <c r="G27" s="953">
        <v>282870</v>
      </c>
      <c r="H27" s="953">
        <v>897750</v>
      </c>
      <c r="I27" s="953">
        <v>1493100</v>
      </c>
      <c r="J27" s="953">
        <v>1256850</v>
      </c>
      <c r="K27" s="953">
        <v>1241730</v>
      </c>
      <c r="L27" s="972">
        <v>1615950</v>
      </c>
      <c r="M27" s="953">
        <v>2693275.4</v>
      </c>
      <c r="N27" s="953">
        <v>5277478.2</v>
      </c>
      <c r="O27" s="953">
        <v>25490424.699999999</v>
      </c>
      <c r="P27" s="786">
        <v>2.5607015976531089E-2</v>
      </c>
      <c r="Q27" s="956">
        <v>2124202.0583333331</v>
      </c>
      <c r="S27" s="172" t="s">
        <v>1066</v>
      </c>
      <c r="T27"/>
      <c r="U27"/>
      <c r="V27" s="950"/>
    </row>
    <row r="28" spans="1:26" ht="13" customHeight="1">
      <c r="A28" s="951" t="s">
        <v>1067</v>
      </c>
      <c r="B28" s="952" t="s">
        <v>1068</v>
      </c>
      <c r="C28" s="953">
        <v>2551342.3199999998</v>
      </c>
      <c r="D28" s="953">
        <v>2133231.2999999998</v>
      </c>
      <c r="E28" s="953">
        <v>1664956.75</v>
      </c>
      <c r="F28" s="953">
        <v>1417804.4</v>
      </c>
      <c r="G28" s="953">
        <v>1230969.8500000001</v>
      </c>
      <c r="H28" s="953">
        <v>2149094.62</v>
      </c>
      <c r="I28" s="953">
        <v>2649807.5499999998</v>
      </c>
      <c r="J28" s="953">
        <v>1969131.18</v>
      </c>
      <c r="K28" s="953">
        <v>1904303.93</v>
      </c>
      <c r="L28" s="972">
        <v>2842273.05</v>
      </c>
      <c r="M28" s="953">
        <v>1880163.46</v>
      </c>
      <c r="N28" s="953">
        <v>1752853.65</v>
      </c>
      <c r="O28" s="953">
        <v>24145932.059999999</v>
      </c>
      <c r="P28" s="786">
        <v>2.4256373728785075E-2</v>
      </c>
      <c r="Q28" s="956">
        <v>2012161.0049999999</v>
      </c>
      <c r="S28" s="172" t="s">
        <v>1068</v>
      </c>
      <c r="T28"/>
      <c r="U28"/>
      <c r="V28" s="950"/>
    </row>
    <row r="29" spans="1:26" ht="13" customHeight="1">
      <c r="A29" s="951" t="s">
        <v>1069</v>
      </c>
      <c r="B29" s="952" t="s">
        <v>1070</v>
      </c>
      <c r="C29" s="953">
        <v>2010214.47</v>
      </c>
      <c r="D29" s="953">
        <v>2029451.47</v>
      </c>
      <c r="E29" s="953">
        <v>1807611.89</v>
      </c>
      <c r="F29" s="953">
        <v>1540796.18</v>
      </c>
      <c r="G29" s="953">
        <v>1794801.26</v>
      </c>
      <c r="H29" s="953">
        <v>1870821.5</v>
      </c>
      <c r="I29" s="953">
        <v>1709245.17</v>
      </c>
      <c r="J29" s="953">
        <v>1553247.52</v>
      </c>
      <c r="K29" s="953">
        <v>2072290.44</v>
      </c>
      <c r="L29" s="972">
        <v>1646270.68</v>
      </c>
      <c r="M29" s="953">
        <v>2856306.8</v>
      </c>
      <c r="N29" s="953">
        <v>2602539.64</v>
      </c>
      <c r="O29" s="953">
        <v>23493597.02</v>
      </c>
      <c r="P29" s="786">
        <v>2.3601054957602303E-2</v>
      </c>
      <c r="Q29" s="956">
        <v>1957799.7516666667</v>
      </c>
      <c r="S29" s="172" t="s">
        <v>1071</v>
      </c>
      <c r="T29"/>
      <c r="U29"/>
      <c r="V29" s="950"/>
    </row>
    <row r="30" spans="1:26" ht="13" customHeight="1">
      <c r="A30" s="951" t="s">
        <v>1072</v>
      </c>
      <c r="B30" s="952" t="s">
        <v>1073</v>
      </c>
      <c r="C30" s="953">
        <v>2999683.41</v>
      </c>
      <c r="D30" s="953">
        <v>262762</v>
      </c>
      <c r="E30" s="953">
        <v>1656307.5</v>
      </c>
      <c r="F30" s="953">
        <v>1017250</v>
      </c>
      <c r="G30" s="953">
        <v>1651032.4</v>
      </c>
      <c r="H30" s="953">
        <v>3056400</v>
      </c>
      <c r="I30" s="953">
        <v>2369160.4500000002</v>
      </c>
      <c r="J30" s="953">
        <v>1344744.37</v>
      </c>
      <c r="K30" s="953">
        <v>1789082.2</v>
      </c>
      <c r="L30" s="972">
        <v>1250644.1499999999</v>
      </c>
      <c r="M30" s="953">
        <v>2725735.77</v>
      </c>
      <c r="N30" s="953">
        <v>1520589.67</v>
      </c>
      <c r="O30" s="953">
        <v>21643391.920000002</v>
      </c>
      <c r="P30" s="786">
        <v>2.1742387159275692E-2</v>
      </c>
      <c r="Q30" s="956">
        <v>1803615.9933333334</v>
      </c>
      <c r="S30" s="172" t="s">
        <v>1073</v>
      </c>
      <c r="T30"/>
      <c r="U30"/>
      <c r="V30" s="950"/>
    </row>
    <row r="31" spans="1:26" ht="13" customHeight="1">
      <c r="A31" s="951" t="s">
        <v>1074</v>
      </c>
      <c r="B31" s="952" t="s">
        <v>1075</v>
      </c>
      <c r="C31" s="973">
        <v>1946110.96</v>
      </c>
      <c r="D31" s="953">
        <v>2312014.67</v>
      </c>
      <c r="E31" s="953">
        <v>951248.61</v>
      </c>
      <c r="F31" s="953">
        <v>1397820.32</v>
      </c>
      <c r="G31" s="953">
        <v>1619646.63</v>
      </c>
      <c r="H31" s="953">
        <v>1986386.97</v>
      </c>
      <c r="I31" s="953">
        <v>1543682.96</v>
      </c>
      <c r="J31" s="953">
        <v>1528094.79</v>
      </c>
      <c r="K31" s="953">
        <v>1217630.92</v>
      </c>
      <c r="L31" s="972">
        <v>1679264.31</v>
      </c>
      <c r="M31" s="953">
        <v>2600846.1800000002</v>
      </c>
      <c r="N31" s="953">
        <v>1121683.6200000001</v>
      </c>
      <c r="O31" s="953">
        <v>19904430.940000001</v>
      </c>
      <c r="P31" s="786">
        <v>1.9995472303148396E-2</v>
      </c>
      <c r="Q31" s="956">
        <v>1658702.5783333334</v>
      </c>
      <c r="S31" s="172" t="s">
        <v>1075</v>
      </c>
      <c r="T31"/>
      <c r="U31"/>
      <c r="V31" s="950"/>
    </row>
    <row r="32" spans="1:26" ht="13.75" customHeight="1">
      <c r="A32" s="951" t="s">
        <v>1076</v>
      </c>
      <c r="B32" s="952" t="s">
        <v>1077</v>
      </c>
      <c r="C32" s="953">
        <v>2447583.7599999998</v>
      </c>
      <c r="D32" s="953">
        <v>2342406.91</v>
      </c>
      <c r="E32" s="953">
        <v>1174964.19</v>
      </c>
      <c r="F32" s="953">
        <v>322883.15000000002</v>
      </c>
      <c r="G32" s="953">
        <v>931106.07</v>
      </c>
      <c r="H32" s="953">
        <v>1927061.42</v>
      </c>
      <c r="I32" s="953">
        <v>3103110.7</v>
      </c>
      <c r="J32" s="953">
        <v>1032561.71</v>
      </c>
      <c r="K32" s="953">
        <v>1603849.43</v>
      </c>
      <c r="L32" s="972">
        <v>1945850.19</v>
      </c>
      <c r="M32" s="953">
        <v>1175114.93</v>
      </c>
      <c r="N32" s="953">
        <v>1356633.45</v>
      </c>
      <c r="O32" s="953">
        <v>19363125.91</v>
      </c>
      <c r="P32" s="786">
        <v>1.9451691384841974E-2</v>
      </c>
      <c r="Q32" s="956">
        <v>1613593.8258333334</v>
      </c>
      <c r="S32" s="172" t="s">
        <v>1077</v>
      </c>
      <c r="T32"/>
      <c r="U32"/>
      <c r="V32" s="950"/>
    </row>
    <row r="33" spans="1:23" ht="13" customHeight="1">
      <c r="A33" s="951" t="s">
        <v>1078</v>
      </c>
      <c r="B33" s="952" t="s">
        <v>1079</v>
      </c>
      <c r="C33" s="953">
        <v>2859986.98</v>
      </c>
      <c r="D33" s="953">
        <v>1346041</v>
      </c>
      <c r="E33" s="953">
        <v>786749.4</v>
      </c>
      <c r="F33" s="953">
        <v>1404509.87</v>
      </c>
      <c r="G33" s="953">
        <v>620985.56000000006</v>
      </c>
      <c r="H33" s="953">
        <v>1623798.51</v>
      </c>
      <c r="I33" s="953">
        <v>1794378.69</v>
      </c>
      <c r="J33" s="953">
        <v>1453653.31</v>
      </c>
      <c r="K33" s="953">
        <v>1436335.74</v>
      </c>
      <c r="L33" s="972">
        <v>1896554.1</v>
      </c>
      <c r="M33" s="953">
        <v>1254802.1399999999</v>
      </c>
      <c r="N33" s="953">
        <v>1079687.93</v>
      </c>
      <c r="O33" s="953">
        <v>17557483.23</v>
      </c>
      <c r="P33" s="786">
        <v>1.7637789831657324E-2</v>
      </c>
      <c r="Q33" s="956">
        <v>1463123.6025</v>
      </c>
      <c r="S33" s="172" t="s">
        <v>1079</v>
      </c>
      <c r="T33"/>
      <c r="U33"/>
      <c r="V33" s="950"/>
    </row>
    <row r="34" spans="1:23" ht="13" customHeight="1">
      <c r="A34" s="951" t="s">
        <v>1080</v>
      </c>
      <c r="B34" s="952" t="s">
        <v>1081</v>
      </c>
      <c r="C34" s="953">
        <v>950939.7</v>
      </c>
      <c r="D34" s="953">
        <v>678035.8</v>
      </c>
      <c r="E34" s="953">
        <v>817609.8</v>
      </c>
      <c r="F34" s="953">
        <v>678733.67</v>
      </c>
      <c r="G34" s="953">
        <v>1005873.34</v>
      </c>
      <c r="H34" s="953">
        <v>1009338.11</v>
      </c>
      <c r="I34" s="953">
        <v>1154001.99</v>
      </c>
      <c r="J34" s="953">
        <v>721723.27</v>
      </c>
      <c r="K34" s="953">
        <v>1152989.81</v>
      </c>
      <c r="L34" s="972">
        <v>1154352.3600000001</v>
      </c>
      <c r="M34" s="953">
        <v>1152756.23</v>
      </c>
      <c r="N34" s="953">
        <v>1293916.4099999999</v>
      </c>
      <c r="O34" s="953">
        <v>11770270.49</v>
      </c>
      <c r="P34" s="786">
        <v>1.1824106817864138E-2</v>
      </c>
      <c r="Q34" s="956">
        <v>980855.87416666665</v>
      </c>
      <c r="S34" s="172" t="s">
        <v>1081</v>
      </c>
      <c r="T34"/>
      <c r="U34"/>
      <c r="V34" s="950"/>
    </row>
    <row r="35" spans="1:23" ht="13" customHeight="1">
      <c r="A35" s="951" t="s">
        <v>1082</v>
      </c>
      <c r="B35" s="952" t="s">
        <v>1083</v>
      </c>
      <c r="C35" s="953">
        <v>916500</v>
      </c>
      <c r="D35" s="953">
        <v>528000</v>
      </c>
      <c r="E35" s="953">
        <v>678000</v>
      </c>
      <c r="F35" s="953">
        <v>576000</v>
      </c>
      <c r="G35" s="953">
        <v>702000</v>
      </c>
      <c r="H35" s="953">
        <v>809100</v>
      </c>
      <c r="I35" s="953">
        <v>621000</v>
      </c>
      <c r="J35" s="953">
        <v>597600</v>
      </c>
      <c r="K35" s="953">
        <v>734400</v>
      </c>
      <c r="L35" s="953">
        <v>933600</v>
      </c>
      <c r="M35" s="953">
        <v>1584000</v>
      </c>
      <c r="N35" s="953">
        <v>2056000</v>
      </c>
      <c r="O35" s="953">
        <v>10736200</v>
      </c>
      <c r="P35" s="786">
        <v>1.0785306567576846E-2</v>
      </c>
      <c r="Q35" s="956">
        <v>894683.33333333337</v>
      </c>
      <c r="S35" s="172" t="e">
        <v>#N/A</v>
      </c>
      <c r="T35"/>
      <c r="U35"/>
      <c r="V35" s="950"/>
    </row>
    <row r="36" spans="1:23" ht="13" customHeight="1">
      <c r="A36" s="951" t="s">
        <v>1084</v>
      </c>
      <c r="B36" s="952" t="s">
        <v>1085</v>
      </c>
      <c r="C36" s="953">
        <v>0</v>
      </c>
      <c r="D36" s="953">
        <v>0</v>
      </c>
      <c r="E36" s="953">
        <v>598425.59999999998</v>
      </c>
      <c r="F36" s="953">
        <v>1006080</v>
      </c>
      <c r="G36" s="953">
        <v>1226956.8</v>
      </c>
      <c r="H36" s="953">
        <v>898252.80000000005</v>
      </c>
      <c r="I36" s="953">
        <v>1020825.6</v>
      </c>
      <c r="J36" s="953">
        <v>451605.39</v>
      </c>
      <c r="K36" s="953">
        <v>1497600</v>
      </c>
      <c r="L36" s="972">
        <v>1368576</v>
      </c>
      <c r="M36" s="953">
        <v>1123123.2</v>
      </c>
      <c r="N36" s="953">
        <v>983347.19999999995</v>
      </c>
      <c r="O36" s="953">
        <v>10174792.589999998</v>
      </c>
      <c r="P36" s="786">
        <v>1.0221331322503234E-2</v>
      </c>
      <c r="Q36" s="956">
        <v>847899.38249999983</v>
      </c>
      <c r="S36" s="172" t="s">
        <v>1085</v>
      </c>
      <c r="T36"/>
      <c r="U36"/>
      <c r="V36" s="950"/>
    </row>
    <row r="37" spans="1:23" ht="13" customHeight="1">
      <c r="A37" s="951" t="s">
        <v>1086</v>
      </c>
      <c r="B37" s="957" t="s">
        <v>1087</v>
      </c>
      <c r="C37" s="953">
        <v>919754</v>
      </c>
      <c r="D37" s="953">
        <v>808728</v>
      </c>
      <c r="E37" s="953">
        <v>723411</v>
      </c>
      <c r="F37" s="953">
        <v>748406</v>
      </c>
      <c r="G37" s="953">
        <v>548168</v>
      </c>
      <c r="H37" s="953">
        <v>766150.01</v>
      </c>
      <c r="I37" s="953">
        <v>808692</v>
      </c>
      <c r="J37" s="953">
        <v>692864</v>
      </c>
      <c r="K37" s="953">
        <v>758359.5</v>
      </c>
      <c r="L37" s="953">
        <v>1116857</v>
      </c>
      <c r="M37" s="953">
        <v>1486117</v>
      </c>
      <c r="N37" s="953">
        <v>231283.69</v>
      </c>
      <c r="O37" s="953">
        <v>9608790.1999999993</v>
      </c>
      <c r="P37" s="786">
        <v>9.6527400803382984E-3</v>
      </c>
      <c r="Q37" s="956">
        <v>800732.5166666666</v>
      </c>
      <c r="S37" s="172" t="e">
        <v>#N/A</v>
      </c>
      <c r="T37"/>
      <c r="U37"/>
      <c r="V37" s="950"/>
    </row>
    <row r="38" spans="1:23" ht="13" customHeight="1">
      <c r="A38" s="951" t="s">
        <v>1088</v>
      </c>
      <c r="B38" s="952" t="s">
        <v>1089</v>
      </c>
      <c r="C38" s="953">
        <v>1359000</v>
      </c>
      <c r="D38" s="953">
        <v>699300</v>
      </c>
      <c r="E38" s="953">
        <v>1167200</v>
      </c>
      <c r="F38" s="953">
        <v>863320</v>
      </c>
      <c r="G38" s="953">
        <v>583600</v>
      </c>
      <c r="H38" s="953">
        <v>702860</v>
      </c>
      <c r="I38" s="953">
        <v>423140</v>
      </c>
      <c r="J38" s="953">
        <v>423140</v>
      </c>
      <c r="K38" s="953">
        <v>398980</v>
      </c>
      <c r="L38" s="972">
        <v>1286460</v>
      </c>
      <c r="M38" s="953">
        <v>723460</v>
      </c>
      <c r="N38" s="953">
        <v>747620</v>
      </c>
      <c r="O38" s="953">
        <v>9378080</v>
      </c>
      <c r="P38" s="786">
        <v>9.4209746293158723E-3</v>
      </c>
      <c r="Q38" s="956">
        <v>781506.66666666663</v>
      </c>
      <c r="S38" s="172" t="s">
        <v>1089</v>
      </c>
      <c r="T38"/>
      <c r="U38"/>
      <c r="V38" s="950"/>
    </row>
    <row r="39" spans="1:23" ht="13" customHeight="1">
      <c r="A39" s="951" t="s">
        <v>1090</v>
      </c>
      <c r="B39" s="957" t="s">
        <v>1091</v>
      </c>
      <c r="C39" s="953">
        <v>557550</v>
      </c>
      <c r="D39" s="953">
        <v>0</v>
      </c>
      <c r="E39" s="953">
        <v>1165500</v>
      </c>
      <c r="F39" s="953">
        <v>604800</v>
      </c>
      <c r="G39" s="954">
        <v>620550</v>
      </c>
      <c r="H39" s="954">
        <v>0</v>
      </c>
      <c r="I39" s="953">
        <v>798000</v>
      </c>
      <c r="J39" s="953">
        <v>0</v>
      </c>
      <c r="K39" s="953">
        <v>1146600</v>
      </c>
      <c r="L39" s="953">
        <v>1929900</v>
      </c>
      <c r="M39" s="953">
        <v>772800</v>
      </c>
      <c r="N39" s="953">
        <v>772800</v>
      </c>
      <c r="O39" s="953">
        <v>8368500</v>
      </c>
      <c r="P39" s="786">
        <v>8.406776886679351E-3</v>
      </c>
      <c r="Q39" s="956">
        <v>697375</v>
      </c>
      <c r="S39" s="172" t="s">
        <v>1091</v>
      </c>
      <c r="T39"/>
      <c r="U39"/>
      <c r="V39" s="950"/>
    </row>
    <row r="40" spans="1:23" ht="13" customHeight="1">
      <c r="A40" s="951" t="s">
        <v>1092</v>
      </c>
      <c r="B40" s="952" t="s">
        <v>1093</v>
      </c>
      <c r="C40" s="953">
        <v>1165400</v>
      </c>
      <c r="D40" s="953">
        <v>460000</v>
      </c>
      <c r="E40" s="953">
        <v>313640</v>
      </c>
      <c r="F40" s="953">
        <v>850370</v>
      </c>
      <c r="G40" s="953">
        <v>697500</v>
      </c>
      <c r="H40" s="953">
        <v>896273.2</v>
      </c>
      <c r="I40" s="953">
        <v>320100</v>
      </c>
      <c r="J40" s="953">
        <v>445820</v>
      </c>
      <c r="K40" s="953">
        <v>457300</v>
      </c>
      <c r="L40" s="972">
        <v>602300</v>
      </c>
      <c r="M40" s="953">
        <v>629700</v>
      </c>
      <c r="N40" s="953">
        <v>742200</v>
      </c>
      <c r="O40" s="953">
        <v>7580603.2000000002</v>
      </c>
      <c r="P40" s="786">
        <v>7.6152763062493304E-3</v>
      </c>
      <c r="Q40" s="956">
        <v>631716.93333333335</v>
      </c>
      <c r="S40" s="172" t="s">
        <v>1093</v>
      </c>
      <c r="T40"/>
      <c r="U40"/>
      <c r="V40" s="950"/>
    </row>
    <row r="41" spans="1:23" ht="13" customHeight="1">
      <c r="A41" s="951" t="s">
        <v>1094</v>
      </c>
      <c r="B41" s="952" t="s">
        <v>1095</v>
      </c>
      <c r="C41" s="953">
        <v>712466.64</v>
      </c>
      <c r="D41" s="953">
        <v>729532.58</v>
      </c>
      <c r="E41" s="953">
        <v>695568.15</v>
      </c>
      <c r="F41" s="953">
        <v>134879.29</v>
      </c>
      <c r="G41" s="953">
        <v>384108.87</v>
      </c>
      <c r="H41" s="953">
        <v>352877.44</v>
      </c>
      <c r="I41" s="953">
        <v>837934.62</v>
      </c>
      <c r="J41" s="953">
        <v>900135.19</v>
      </c>
      <c r="K41" s="953">
        <v>440852.43</v>
      </c>
      <c r="L41" s="972">
        <v>1592945.76</v>
      </c>
      <c r="M41" s="953">
        <v>321749.5</v>
      </c>
      <c r="N41" s="953">
        <v>380912.13</v>
      </c>
      <c r="O41" s="953">
        <v>7483962.5999999996</v>
      </c>
      <c r="P41" s="786">
        <v>7.518193679447057E-3</v>
      </c>
      <c r="Q41" s="956">
        <v>623663.54999999993</v>
      </c>
      <c r="S41" s="172" t="s">
        <v>1095</v>
      </c>
      <c r="T41"/>
      <c r="U41"/>
      <c r="V41" s="950"/>
    </row>
    <row r="42" spans="1:23" ht="13" customHeight="1">
      <c r="A42" s="951" t="s">
        <v>1096</v>
      </c>
      <c r="B42" s="957" t="s">
        <v>1097</v>
      </c>
      <c r="C42" s="972">
        <v>232500</v>
      </c>
      <c r="D42" s="972">
        <v>367500</v>
      </c>
      <c r="E42" s="972">
        <v>468000</v>
      </c>
      <c r="F42" s="972">
        <v>270000</v>
      </c>
      <c r="G42" s="972">
        <v>354000</v>
      </c>
      <c r="H42" s="972">
        <v>641700</v>
      </c>
      <c r="I42" s="972">
        <v>455400</v>
      </c>
      <c r="J42" s="972">
        <v>441000</v>
      </c>
      <c r="K42" s="972">
        <v>583200</v>
      </c>
      <c r="L42" s="972">
        <v>743800</v>
      </c>
      <c r="M42" s="972">
        <v>1208000</v>
      </c>
      <c r="N42" s="972">
        <v>1572000</v>
      </c>
      <c r="O42" s="972">
        <v>7337100</v>
      </c>
      <c r="P42" s="974">
        <v>7.3706593410115392E-3</v>
      </c>
      <c r="Q42" s="956">
        <v>611425</v>
      </c>
      <c r="S42" s="172" t="e">
        <v>#N/A</v>
      </c>
      <c r="T42"/>
      <c r="U42"/>
      <c r="V42" s="950"/>
    </row>
    <row r="43" spans="1:23" ht="13" customHeight="1">
      <c r="A43" s="951" t="s">
        <v>1098</v>
      </c>
      <c r="B43" s="952" t="s">
        <v>1099</v>
      </c>
      <c r="C43" s="953">
        <v>427976</v>
      </c>
      <c r="D43" s="953">
        <v>233560</v>
      </c>
      <c r="E43" s="953">
        <v>283736</v>
      </c>
      <c r="F43" s="953">
        <v>278994</v>
      </c>
      <c r="G43" s="953">
        <v>603830</v>
      </c>
      <c r="H43" s="953">
        <v>838300</v>
      </c>
      <c r="I43" s="953">
        <v>778090</v>
      </c>
      <c r="J43" s="953">
        <v>543430</v>
      </c>
      <c r="K43" s="953">
        <v>724540</v>
      </c>
      <c r="L43" s="972">
        <v>989200</v>
      </c>
      <c r="M43" s="953">
        <v>626800</v>
      </c>
      <c r="N43" s="953">
        <v>628000</v>
      </c>
      <c r="O43" s="953">
        <v>6956456</v>
      </c>
      <c r="P43" s="786">
        <v>6.9882743041168533E-3</v>
      </c>
      <c r="Q43" s="956">
        <v>579704.66666666663</v>
      </c>
      <c r="S43" s="172" t="s">
        <v>1099</v>
      </c>
      <c r="T43"/>
      <c r="U43"/>
      <c r="V43" s="950"/>
    </row>
    <row r="44" spans="1:23" ht="13" customHeight="1">
      <c r="A44" s="951" t="s">
        <v>1100</v>
      </c>
      <c r="B44" s="952" t="s">
        <v>1101</v>
      </c>
      <c r="C44" s="953">
        <v>906884.75</v>
      </c>
      <c r="D44" s="953">
        <v>0</v>
      </c>
      <c r="E44" s="953">
        <v>890228.48</v>
      </c>
      <c r="F44" s="953">
        <v>535777.19999999995</v>
      </c>
      <c r="G44" s="953">
        <v>856414.4</v>
      </c>
      <c r="H44" s="953">
        <v>0</v>
      </c>
      <c r="I44" s="953">
        <v>512015.04</v>
      </c>
      <c r="J44" s="953">
        <v>507957.55</v>
      </c>
      <c r="K44" s="953">
        <v>502425.36</v>
      </c>
      <c r="L44" s="972">
        <v>1316319.81</v>
      </c>
      <c r="M44" s="953">
        <v>813617.24</v>
      </c>
      <c r="N44" s="953">
        <v>0</v>
      </c>
      <c r="O44" s="953">
        <v>6841639.8300000001</v>
      </c>
      <c r="P44" s="786">
        <v>6.8729329736307394E-3</v>
      </c>
      <c r="Q44" s="956">
        <v>570136.65249999997</v>
      </c>
      <c r="S44" s="172" t="s">
        <v>1101</v>
      </c>
      <c r="T44"/>
      <c r="U44"/>
      <c r="V44" s="950"/>
      <c r="W44" s="341"/>
    </row>
    <row r="45" spans="1:23" ht="13" customHeight="1">
      <c r="A45" s="951" t="s">
        <v>1102</v>
      </c>
      <c r="B45" s="952" t="s">
        <v>1103</v>
      </c>
      <c r="C45" s="953">
        <v>960768</v>
      </c>
      <c r="D45" s="953">
        <v>974592</v>
      </c>
      <c r="E45" s="953">
        <v>0</v>
      </c>
      <c r="F45" s="953">
        <v>974592</v>
      </c>
      <c r="G45" s="953">
        <v>0</v>
      </c>
      <c r="H45" s="953">
        <v>0</v>
      </c>
      <c r="I45" s="953">
        <v>960768</v>
      </c>
      <c r="J45" s="953">
        <v>480384</v>
      </c>
      <c r="K45" s="953">
        <v>480384</v>
      </c>
      <c r="L45" s="972">
        <v>480384</v>
      </c>
      <c r="M45" s="953">
        <v>480384</v>
      </c>
      <c r="N45" s="953">
        <v>974592</v>
      </c>
      <c r="O45" s="953">
        <v>6766848</v>
      </c>
      <c r="P45" s="786">
        <v>6.7977990514515611E-3</v>
      </c>
      <c r="Q45" s="956">
        <v>563904</v>
      </c>
      <c r="S45" s="172" t="s">
        <v>1103</v>
      </c>
      <c r="T45"/>
      <c r="U45"/>
      <c r="V45" s="950"/>
    </row>
    <row r="46" spans="1:23" ht="13.75" customHeight="1">
      <c r="A46" s="951" t="s">
        <v>1104</v>
      </c>
      <c r="B46" s="952" t="s">
        <v>1105</v>
      </c>
      <c r="C46" s="953">
        <v>780122.7</v>
      </c>
      <c r="D46" s="953">
        <v>792285.34</v>
      </c>
      <c r="E46" s="953">
        <v>530740.23</v>
      </c>
      <c r="F46" s="953">
        <v>1311986.6599999999</v>
      </c>
      <c r="G46" s="953">
        <v>151540.18</v>
      </c>
      <c r="H46" s="953">
        <v>494172.37</v>
      </c>
      <c r="I46" s="953">
        <v>486712.22</v>
      </c>
      <c r="J46" s="953">
        <v>0</v>
      </c>
      <c r="K46" s="953">
        <v>412559.61</v>
      </c>
      <c r="L46" s="972">
        <v>1028046.97</v>
      </c>
      <c r="M46" s="953">
        <v>167272.73000000001</v>
      </c>
      <c r="N46" s="953">
        <v>0</v>
      </c>
      <c r="O46" s="953">
        <v>6155439.0100000007</v>
      </c>
      <c r="P46" s="786">
        <v>6.1835935229291308E-3</v>
      </c>
      <c r="Q46" s="956">
        <v>512953.25083333341</v>
      </c>
      <c r="S46" s="172" t="s">
        <v>1105</v>
      </c>
      <c r="T46"/>
      <c r="U46"/>
      <c r="V46" s="950"/>
    </row>
    <row r="47" spans="1:23" ht="13.75" customHeight="1">
      <c r="A47" s="951" t="s">
        <v>1106</v>
      </c>
      <c r="B47" s="952" t="s">
        <v>1107</v>
      </c>
      <c r="C47" s="953">
        <v>1440644.4</v>
      </c>
      <c r="D47" s="953">
        <v>1393728.53</v>
      </c>
      <c r="E47" s="954">
        <v>784668.6</v>
      </c>
      <c r="F47" s="954">
        <v>533761.80000000005</v>
      </c>
      <c r="G47" s="954">
        <v>1080046.1100000001</v>
      </c>
      <c r="H47" s="954">
        <v>175266</v>
      </c>
      <c r="I47" s="953">
        <v>0</v>
      </c>
      <c r="J47" s="953">
        <v>0</v>
      </c>
      <c r="K47" s="953">
        <v>4752</v>
      </c>
      <c r="L47" s="953">
        <v>0</v>
      </c>
      <c r="M47" s="953">
        <v>0</v>
      </c>
      <c r="N47" s="953">
        <v>0</v>
      </c>
      <c r="O47" s="953">
        <v>5412867.4400000004</v>
      </c>
      <c r="P47" s="786">
        <v>5.4376254866763734E-3</v>
      </c>
      <c r="Q47" s="956">
        <v>451072.28666666668</v>
      </c>
      <c r="S47" s="172" t="s">
        <v>1107</v>
      </c>
      <c r="T47"/>
      <c r="U47"/>
      <c r="V47" s="950"/>
    </row>
    <row r="48" spans="1:23" ht="13" customHeight="1">
      <c r="A48" s="951" t="s">
        <v>1108</v>
      </c>
      <c r="B48" s="952" t="s">
        <v>1109</v>
      </c>
      <c r="C48" s="953">
        <v>422164.26</v>
      </c>
      <c r="D48" s="953">
        <v>480932.65</v>
      </c>
      <c r="E48" s="953">
        <v>239763.25</v>
      </c>
      <c r="F48" s="953">
        <v>239782</v>
      </c>
      <c r="G48" s="953">
        <v>731872.46</v>
      </c>
      <c r="H48" s="953">
        <v>478562.95</v>
      </c>
      <c r="I48" s="953">
        <v>804284.63</v>
      </c>
      <c r="J48" s="953">
        <v>181260.73</v>
      </c>
      <c r="K48" s="953">
        <v>729264.42</v>
      </c>
      <c r="L48" s="953">
        <v>538952.38</v>
      </c>
      <c r="M48" s="953">
        <v>81354.850000000006</v>
      </c>
      <c r="N48" s="953">
        <v>166721.68</v>
      </c>
      <c r="O48" s="953">
        <v>5094916.26</v>
      </c>
      <c r="P48" s="786">
        <v>5.1182200220033216E-3</v>
      </c>
      <c r="Q48" s="956">
        <v>424576.35499999998</v>
      </c>
      <c r="S48" s="172" t="e">
        <v>#N/A</v>
      </c>
      <c r="T48"/>
      <c r="U48"/>
      <c r="V48" s="950"/>
    </row>
    <row r="49" spans="1:22" ht="13" customHeight="1">
      <c r="A49" s="951" t="s">
        <v>1110</v>
      </c>
      <c r="B49" s="952" t="s">
        <v>1111</v>
      </c>
      <c r="C49" s="953">
        <v>439999.3</v>
      </c>
      <c r="D49" s="953">
        <v>253920</v>
      </c>
      <c r="E49" s="954">
        <v>242320</v>
      </c>
      <c r="F49" s="954">
        <v>357406.02</v>
      </c>
      <c r="G49" s="954">
        <v>60600</v>
      </c>
      <c r="H49" s="954">
        <v>425068</v>
      </c>
      <c r="I49" s="953">
        <v>537460</v>
      </c>
      <c r="J49" s="953">
        <v>497713.6</v>
      </c>
      <c r="K49" s="953">
        <v>465160</v>
      </c>
      <c r="L49" s="972">
        <v>550181.25</v>
      </c>
      <c r="M49" s="953">
        <v>468947</v>
      </c>
      <c r="N49" s="953">
        <v>385560.6</v>
      </c>
      <c r="O49" s="953">
        <v>4684335.7699999996</v>
      </c>
      <c r="P49" s="786">
        <v>4.705761567865366E-3</v>
      </c>
      <c r="Q49" s="956">
        <v>390361.31416666665</v>
      </c>
      <c r="S49" s="172" t="s">
        <v>1111</v>
      </c>
      <c r="T49"/>
      <c r="U49"/>
      <c r="V49" s="950"/>
    </row>
    <row r="50" spans="1:22" ht="13" customHeight="1">
      <c r="A50" s="951" t="s">
        <v>1112</v>
      </c>
      <c r="B50" s="952" t="s">
        <v>1113</v>
      </c>
      <c r="C50" s="973">
        <v>344004.19</v>
      </c>
      <c r="D50" s="953">
        <v>593364.26</v>
      </c>
      <c r="E50" s="953">
        <v>231638.72</v>
      </c>
      <c r="F50" s="953">
        <v>421016.31</v>
      </c>
      <c r="G50" s="953">
        <v>319489.5</v>
      </c>
      <c r="H50" s="953">
        <v>630643.19999999995</v>
      </c>
      <c r="I50" s="953">
        <v>309545.21000000002</v>
      </c>
      <c r="J50" s="953">
        <v>310989.94</v>
      </c>
      <c r="K50" s="953">
        <v>302956.5</v>
      </c>
      <c r="L50" s="972">
        <v>606973.94999999995</v>
      </c>
      <c r="M50" s="953">
        <v>303151.2</v>
      </c>
      <c r="N50" s="953">
        <v>300783.45</v>
      </c>
      <c r="O50" s="953">
        <v>4674556.43</v>
      </c>
      <c r="P50" s="786">
        <v>4.6959374979031292E-3</v>
      </c>
      <c r="Q50" s="956">
        <v>389546.36916666664</v>
      </c>
      <c r="S50" s="172" t="s">
        <v>1113</v>
      </c>
      <c r="T50"/>
      <c r="U50"/>
      <c r="V50" s="950"/>
    </row>
    <row r="51" spans="1:22" ht="13" customHeight="1">
      <c r="A51" s="951" t="s">
        <v>1114</v>
      </c>
      <c r="B51" s="952" t="s">
        <v>1115</v>
      </c>
      <c r="C51" s="973">
        <v>282793.06</v>
      </c>
      <c r="D51" s="953">
        <v>283138.14</v>
      </c>
      <c r="E51" s="953">
        <v>562125.66</v>
      </c>
      <c r="F51" s="953">
        <v>345447.51</v>
      </c>
      <c r="G51" s="953">
        <v>336301.16</v>
      </c>
      <c r="H51" s="953">
        <v>325738.27</v>
      </c>
      <c r="I51" s="953">
        <v>320463.71999999997</v>
      </c>
      <c r="J51" s="953">
        <v>324306.18</v>
      </c>
      <c r="K51" s="953">
        <v>321533.46999999997</v>
      </c>
      <c r="L51" s="972">
        <v>301204.28999999998</v>
      </c>
      <c r="M51" s="953">
        <v>305254.51</v>
      </c>
      <c r="N51" s="953">
        <v>593711.53</v>
      </c>
      <c r="O51" s="953">
        <v>4302017.5</v>
      </c>
      <c r="P51" s="786">
        <v>4.3216946029862079E-3</v>
      </c>
      <c r="Q51" s="956">
        <v>358501.45833333331</v>
      </c>
      <c r="S51" s="172" t="s">
        <v>1115</v>
      </c>
      <c r="T51"/>
      <c r="U51"/>
      <c r="V51" s="950"/>
    </row>
    <row r="52" spans="1:22" ht="13" customHeight="1">
      <c r="A52" s="951" t="s">
        <v>1116</v>
      </c>
      <c r="B52" s="952" t="s">
        <v>1117</v>
      </c>
      <c r="C52" s="973">
        <v>0</v>
      </c>
      <c r="D52" s="953">
        <v>0</v>
      </c>
      <c r="E52" s="953">
        <v>588053.30000000005</v>
      </c>
      <c r="F52" s="953">
        <v>360611.74</v>
      </c>
      <c r="G52" s="953">
        <v>315145.81</v>
      </c>
      <c r="H52" s="953">
        <v>331064.58</v>
      </c>
      <c r="I52" s="953">
        <v>326497.08</v>
      </c>
      <c r="J52" s="953">
        <v>0</v>
      </c>
      <c r="K52" s="953">
        <v>320702.88</v>
      </c>
      <c r="L52" s="953">
        <v>429710.4</v>
      </c>
      <c r="M52" s="953">
        <v>639695.34</v>
      </c>
      <c r="N52" s="953">
        <v>0</v>
      </c>
      <c r="O52" s="953">
        <v>3311481.13</v>
      </c>
      <c r="P52" s="786">
        <v>3.3266275944743764E-3</v>
      </c>
      <c r="Q52" s="956">
        <v>275956.7608333333</v>
      </c>
      <c r="S52" s="172" t="e">
        <v>#N/A</v>
      </c>
      <c r="T52"/>
      <c r="U52"/>
      <c r="V52" s="950"/>
    </row>
    <row r="53" spans="1:22" ht="13" customHeight="1">
      <c r="A53" s="951" t="s">
        <v>1118</v>
      </c>
      <c r="B53" s="957" t="s">
        <v>1119</v>
      </c>
      <c r="C53" s="953">
        <v>118296</v>
      </c>
      <c r="D53" s="953">
        <v>157728</v>
      </c>
      <c r="E53" s="953">
        <v>0</v>
      </c>
      <c r="F53" s="953">
        <v>197160</v>
      </c>
      <c r="G53" s="953">
        <v>39432</v>
      </c>
      <c r="H53" s="953">
        <v>111600</v>
      </c>
      <c r="I53" s="953">
        <v>174840</v>
      </c>
      <c r="J53" s="953">
        <v>85560</v>
      </c>
      <c r="K53" s="953">
        <v>186000</v>
      </c>
      <c r="L53" s="953">
        <v>223200</v>
      </c>
      <c r="M53" s="953">
        <v>342680</v>
      </c>
      <c r="N53" s="953">
        <v>1125781.83</v>
      </c>
      <c r="O53" s="953">
        <v>2762277.83</v>
      </c>
      <c r="P53" s="786">
        <v>2.774912280077767E-3</v>
      </c>
      <c r="Q53" s="956">
        <v>230189.81916666668</v>
      </c>
      <c r="S53" s="172" t="s">
        <v>1119</v>
      </c>
      <c r="T53"/>
      <c r="U53"/>
      <c r="V53" s="950"/>
    </row>
    <row r="54" spans="1:22" ht="13" customHeight="1">
      <c r="A54" s="951" t="s">
        <v>1120</v>
      </c>
      <c r="B54" s="952" t="s">
        <v>1121</v>
      </c>
      <c r="C54" s="953">
        <v>531831.34</v>
      </c>
      <c r="D54" s="953">
        <v>139303.89000000001</v>
      </c>
      <c r="E54" s="953">
        <v>261120.87</v>
      </c>
      <c r="F54" s="953">
        <v>185335.98</v>
      </c>
      <c r="G54" s="953">
        <v>176822.35</v>
      </c>
      <c r="H54" s="953">
        <v>260312.63</v>
      </c>
      <c r="I54" s="953">
        <v>128048.22</v>
      </c>
      <c r="J54" s="953">
        <v>85558.83</v>
      </c>
      <c r="K54" s="953">
        <v>169210.89</v>
      </c>
      <c r="L54" s="972">
        <v>209810.17</v>
      </c>
      <c r="M54" s="953">
        <v>167882.1</v>
      </c>
      <c r="N54" s="953">
        <v>302834.62</v>
      </c>
      <c r="O54" s="953">
        <v>2618071.89</v>
      </c>
      <c r="P54" s="786">
        <v>2.6300467530043525E-3</v>
      </c>
      <c r="Q54" s="956">
        <v>218172.6575</v>
      </c>
      <c r="S54" s="172" t="s">
        <v>1121</v>
      </c>
      <c r="T54"/>
      <c r="U54"/>
      <c r="V54" s="950"/>
    </row>
    <row r="55" spans="1:22" ht="13" customHeight="1">
      <c r="A55" s="951" t="s">
        <v>1122</v>
      </c>
      <c r="B55" s="952" t="s">
        <v>1123</v>
      </c>
      <c r="C55" s="953">
        <v>285950</v>
      </c>
      <c r="D55" s="953">
        <v>168000</v>
      </c>
      <c r="E55" s="953">
        <v>224000</v>
      </c>
      <c r="F55" s="953">
        <v>168000</v>
      </c>
      <c r="G55" s="953">
        <v>241000</v>
      </c>
      <c r="H55" s="953">
        <v>168000</v>
      </c>
      <c r="I55" s="953">
        <v>297000</v>
      </c>
      <c r="J55" s="953">
        <v>64500</v>
      </c>
      <c r="K55" s="953">
        <v>224000</v>
      </c>
      <c r="L55" s="972">
        <v>168000</v>
      </c>
      <c r="M55" s="953">
        <v>224000</v>
      </c>
      <c r="N55" s="953">
        <v>232500</v>
      </c>
      <c r="O55" s="953">
        <v>2464950</v>
      </c>
      <c r="P55" s="786">
        <v>2.4762244950493235E-3</v>
      </c>
      <c r="Q55" s="956">
        <v>205412.5</v>
      </c>
      <c r="S55" s="172" t="s">
        <v>1123</v>
      </c>
      <c r="T55"/>
      <c r="U55"/>
      <c r="V55" s="950"/>
    </row>
    <row r="56" spans="1:22" ht="13" customHeight="1">
      <c r="A56" s="951" t="s">
        <v>1124</v>
      </c>
      <c r="B56" s="957" t="s">
        <v>1125</v>
      </c>
      <c r="C56" s="953">
        <v>208270</v>
      </c>
      <c r="D56" s="953">
        <v>122720</v>
      </c>
      <c r="E56" s="953">
        <v>0</v>
      </c>
      <c r="F56" s="953">
        <v>273710</v>
      </c>
      <c r="G56" s="953">
        <v>147500</v>
      </c>
      <c r="H56" s="953">
        <v>267860</v>
      </c>
      <c r="I56" s="953">
        <v>435960</v>
      </c>
      <c r="J56" s="953">
        <v>267860</v>
      </c>
      <c r="K56" s="953">
        <v>147500</v>
      </c>
      <c r="L56" s="953">
        <v>147500</v>
      </c>
      <c r="M56" s="953">
        <v>0</v>
      </c>
      <c r="N56" s="953">
        <v>435960</v>
      </c>
      <c r="O56" s="953">
        <v>2454840</v>
      </c>
      <c r="P56" s="786">
        <v>2.4660682526732314E-3</v>
      </c>
      <c r="Q56" s="956">
        <v>204570</v>
      </c>
      <c r="S56" s="172" t="s">
        <v>1125</v>
      </c>
      <c r="T56"/>
      <c r="U56"/>
      <c r="V56" s="950"/>
    </row>
    <row r="57" spans="1:22" ht="13" customHeight="1">
      <c r="A57" s="951" t="s">
        <v>1126</v>
      </c>
      <c r="B57" s="957" t="s">
        <v>1127</v>
      </c>
      <c r="C57" s="953">
        <v>157485.07</v>
      </c>
      <c r="D57" s="953">
        <v>1670.07</v>
      </c>
      <c r="E57" s="953">
        <v>181288.09</v>
      </c>
      <c r="F57" s="953">
        <v>149851.22</v>
      </c>
      <c r="G57" s="953">
        <v>342908.96</v>
      </c>
      <c r="H57" s="953">
        <v>408311.03999999998</v>
      </c>
      <c r="I57" s="953">
        <v>377806.97</v>
      </c>
      <c r="J57" s="953">
        <v>0</v>
      </c>
      <c r="K57" s="953">
        <v>195108.21</v>
      </c>
      <c r="L57" s="972">
        <v>238638.91</v>
      </c>
      <c r="M57" s="972">
        <v>0</v>
      </c>
      <c r="N57" s="953">
        <v>328602.90999999997</v>
      </c>
      <c r="O57" s="953">
        <v>2381671.4499999997</v>
      </c>
      <c r="P57" s="786">
        <v>2.3925650352541188E-3</v>
      </c>
      <c r="Q57" s="956">
        <v>198472.62083333332</v>
      </c>
      <c r="S57" s="172" t="s">
        <v>1127</v>
      </c>
      <c r="T57"/>
      <c r="U57"/>
      <c r="V57" s="950"/>
    </row>
    <row r="58" spans="1:22" ht="13" customHeight="1">
      <c r="A58" s="951" t="s">
        <v>1128</v>
      </c>
      <c r="B58" s="952" t="s">
        <v>1129</v>
      </c>
      <c r="C58" s="953">
        <v>280503.40000000002</v>
      </c>
      <c r="D58" s="953">
        <v>242520.7</v>
      </c>
      <c r="E58" s="953">
        <v>204813.18</v>
      </c>
      <c r="F58" s="953">
        <v>142551.79</v>
      </c>
      <c r="G58" s="953">
        <v>37350</v>
      </c>
      <c r="H58" s="953">
        <v>173227.76</v>
      </c>
      <c r="I58" s="953">
        <v>199568.16</v>
      </c>
      <c r="J58" s="953">
        <v>118466.66</v>
      </c>
      <c r="K58" s="953">
        <v>127856.63</v>
      </c>
      <c r="L58" s="972">
        <v>241103.02</v>
      </c>
      <c r="M58" s="953">
        <v>137924.73000000001</v>
      </c>
      <c r="N58" s="953">
        <v>172555</v>
      </c>
      <c r="O58" s="953">
        <v>2078441.0299999998</v>
      </c>
      <c r="P58" s="786">
        <v>2.0879476622250128E-3</v>
      </c>
      <c r="Q58" s="956">
        <v>173203.41916666666</v>
      </c>
      <c r="S58" s="172" t="s">
        <v>1129</v>
      </c>
      <c r="T58"/>
      <c r="U58"/>
      <c r="V58" s="950"/>
    </row>
    <row r="59" spans="1:22" ht="13" customHeight="1">
      <c r="A59" s="951" t="s">
        <v>1130</v>
      </c>
      <c r="B59" s="952" t="s">
        <v>1131</v>
      </c>
      <c r="C59" s="953">
        <v>0</v>
      </c>
      <c r="D59" s="953">
        <v>-754197.08</v>
      </c>
      <c r="E59" s="953">
        <v>837512.65</v>
      </c>
      <c r="F59" s="953">
        <v>0</v>
      </c>
      <c r="G59" s="953">
        <v>0</v>
      </c>
      <c r="H59" s="953">
        <v>0</v>
      </c>
      <c r="I59" s="953">
        <v>0</v>
      </c>
      <c r="J59" s="953">
        <v>796323.67</v>
      </c>
      <c r="K59" s="953">
        <v>0</v>
      </c>
      <c r="L59" s="972">
        <v>0</v>
      </c>
      <c r="M59" s="953">
        <v>789596.42</v>
      </c>
      <c r="N59" s="953">
        <v>0</v>
      </c>
      <c r="O59" s="953">
        <v>1669235.6600000001</v>
      </c>
      <c r="P59" s="786">
        <v>1.6768706177820341E-3</v>
      </c>
      <c r="Q59" s="956">
        <v>139102.97166666668</v>
      </c>
      <c r="S59" s="172" t="s">
        <v>1131</v>
      </c>
      <c r="T59"/>
      <c r="U59"/>
      <c r="V59" s="950"/>
    </row>
    <row r="60" spans="1:22" ht="13" customHeight="1">
      <c r="A60" s="951" t="s">
        <v>1132</v>
      </c>
      <c r="B60" s="957" t="s">
        <v>1133</v>
      </c>
      <c r="C60" s="953">
        <v>92799.46</v>
      </c>
      <c r="D60" s="953">
        <v>139024.35999999999</v>
      </c>
      <c r="E60" s="953">
        <v>45819.56</v>
      </c>
      <c r="F60" s="953">
        <v>181811.52</v>
      </c>
      <c r="G60" s="953">
        <v>175679.77</v>
      </c>
      <c r="H60" s="953">
        <v>130414.62</v>
      </c>
      <c r="I60" s="953">
        <v>127591.3</v>
      </c>
      <c r="J60" s="953">
        <v>84960.320000000007</v>
      </c>
      <c r="K60" s="953">
        <v>169014.8</v>
      </c>
      <c r="L60" s="972">
        <v>209652.4</v>
      </c>
      <c r="M60" s="953">
        <v>168242.58</v>
      </c>
      <c r="N60" s="953">
        <v>124155.58</v>
      </c>
      <c r="O60" s="953">
        <v>1649166.2700000003</v>
      </c>
      <c r="P60" s="786">
        <v>1.6567094319086097E-3</v>
      </c>
      <c r="Q60" s="956">
        <v>137430.52250000002</v>
      </c>
      <c r="S60" s="172" t="s">
        <v>1133</v>
      </c>
      <c r="T60"/>
      <c r="U60"/>
      <c r="V60" s="950"/>
    </row>
    <row r="61" spans="1:22" ht="13" customHeight="1">
      <c r="A61" s="951" t="s">
        <v>1134</v>
      </c>
      <c r="B61" s="952" t="s">
        <v>1135</v>
      </c>
      <c r="C61" s="953">
        <v>108000</v>
      </c>
      <c r="D61" s="953">
        <v>90000</v>
      </c>
      <c r="E61" s="953">
        <v>296000</v>
      </c>
      <c r="F61" s="953">
        <v>150000</v>
      </c>
      <c r="G61" s="953">
        <v>76000</v>
      </c>
      <c r="H61" s="953">
        <v>182000</v>
      </c>
      <c r="I61" s="953">
        <v>246000</v>
      </c>
      <c r="J61" s="953">
        <v>162000</v>
      </c>
      <c r="K61" s="953">
        <v>150000</v>
      </c>
      <c r="L61" s="953">
        <v>0</v>
      </c>
      <c r="M61" s="953">
        <v>150000</v>
      </c>
      <c r="N61" s="953">
        <v>0</v>
      </c>
      <c r="O61" s="953">
        <v>1610000</v>
      </c>
      <c r="P61" s="786">
        <v>1.6173640183490177E-3</v>
      </c>
      <c r="Q61" s="956">
        <v>134166.66666666666</v>
      </c>
      <c r="S61" s="172" t="e">
        <v>#N/A</v>
      </c>
      <c r="T61"/>
      <c r="U61"/>
      <c r="V61" s="950"/>
    </row>
    <row r="62" spans="1:22" ht="13" customHeight="1">
      <c r="A62" s="951" t="s">
        <v>1136</v>
      </c>
      <c r="B62" s="957" t="s">
        <v>1137</v>
      </c>
      <c r="C62" s="972">
        <v>1564234.6</v>
      </c>
      <c r="D62" s="972">
        <v>0</v>
      </c>
      <c r="E62" s="972">
        <v>0</v>
      </c>
      <c r="F62" s="972">
        <v>0</v>
      </c>
      <c r="G62" s="972">
        <v>0</v>
      </c>
      <c r="H62" s="972">
        <v>0</v>
      </c>
      <c r="I62" s="972">
        <v>0</v>
      </c>
      <c r="J62" s="972">
        <v>0</v>
      </c>
      <c r="K62" s="972">
        <v>0</v>
      </c>
      <c r="L62" s="972">
        <v>0</v>
      </c>
      <c r="M62" s="972">
        <v>0</v>
      </c>
      <c r="N62" s="972">
        <v>0</v>
      </c>
      <c r="O62" s="972">
        <v>1564234.6</v>
      </c>
      <c r="P62" s="974">
        <v>1.5713892908674339E-3</v>
      </c>
      <c r="Q62" s="956">
        <v>130352.88333333335</v>
      </c>
      <c r="S62" s="172" t="e">
        <v>#N/A</v>
      </c>
      <c r="T62"/>
      <c r="U62"/>
      <c r="V62" s="950"/>
    </row>
    <row r="63" spans="1:22" ht="13" customHeight="1">
      <c r="A63" s="951" t="s">
        <v>1138</v>
      </c>
      <c r="B63" s="952" t="s">
        <v>1139</v>
      </c>
      <c r="C63" s="953">
        <v>0</v>
      </c>
      <c r="D63" s="953">
        <v>0</v>
      </c>
      <c r="E63" s="953">
        <v>0</v>
      </c>
      <c r="F63" s="953">
        <v>0</v>
      </c>
      <c r="G63" s="953">
        <v>0</v>
      </c>
      <c r="H63" s="953">
        <v>0</v>
      </c>
      <c r="I63" s="953">
        <v>0</v>
      </c>
      <c r="J63" s="953">
        <v>0</v>
      </c>
      <c r="K63" s="953">
        <v>0</v>
      </c>
      <c r="L63" s="972">
        <v>0</v>
      </c>
      <c r="M63" s="953">
        <v>34766.58</v>
      </c>
      <c r="N63" s="953">
        <v>1489922.67</v>
      </c>
      <c r="O63" s="953">
        <v>1524689.25</v>
      </c>
      <c r="P63" s="786">
        <v>1.5316630634245652E-3</v>
      </c>
      <c r="Q63" s="956">
        <v>127057.4375</v>
      </c>
      <c r="S63" s="172" t="e">
        <v>#N/A</v>
      </c>
      <c r="T63"/>
      <c r="U63"/>
      <c r="V63" s="950"/>
    </row>
    <row r="64" spans="1:22" ht="13" customHeight="1">
      <c r="A64" s="951" t="s">
        <v>1140</v>
      </c>
      <c r="B64" s="952" t="s">
        <v>1141</v>
      </c>
      <c r="C64" s="953">
        <v>0</v>
      </c>
      <c r="D64" s="953">
        <v>1164496.6399999999</v>
      </c>
      <c r="E64" s="953">
        <v>0</v>
      </c>
      <c r="F64" s="953">
        <v>0</v>
      </c>
      <c r="G64" s="953">
        <v>0</v>
      </c>
      <c r="H64" s="953">
        <v>0</v>
      </c>
      <c r="I64" s="953">
        <v>0</v>
      </c>
      <c r="J64" s="953">
        <v>0</v>
      </c>
      <c r="K64" s="953">
        <v>0</v>
      </c>
      <c r="L64" s="972">
        <v>0</v>
      </c>
      <c r="M64" s="953">
        <v>0</v>
      </c>
      <c r="N64" s="953">
        <v>0</v>
      </c>
      <c r="O64" s="953">
        <v>1164496.6399999999</v>
      </c>
      <c r="P64" s="786">
        <v>1.1698229596424406E-3</v>
      </c>
      <c r="Q64" s="956">
        <v>97041.386666666658</v>
      </c>
      <c r="S64" s="172" t="s">
        <v>1141</v>
      </c>
      <c r="T64"/>
      <c r="U64"/>
      <c r="V64" s="950"/>
    </row>
    <row r="65" spans="1:23" ht="13" customHeight="1">
      <c r="A65" s="951" t="s">
        <v>1142</v>
      </c>
      <c r="B65" s="957" t="s">
        <v>1143</v>
      </c>
      <c r="C65" s="953">
        <v>153652.79</v>
      </c>
      <c r="D65" s="953">
        <v>38365.599999999999</v>
      </c>
      <c r="E65" s="953">
        <v>38413.199999999997</v>
      </c>
      <c r="F65" s="953">
        <v>76778.81</v>
      </c>
      <c r="G65" s="953">
        <v>115239.6</v>
      </c>
      <c r="H65" s="953">
        <v>76826.399999999994</v>
      </c>
      <c r="I65" s="953">
        <v>153652.79</v>
      </c>
      <c r="J65" s="953">
        <v>38413.19</v>
      </c>
      <c r="K65" s="953">
        <v>115192</v>
      </c>
      <c r="L65" s="972">
        <v>153462.42000000001</v>
      </c>
      <c r="M65" s="953">
        <v>77471.990000000005</v>
      </c>
      <c r="N65" s="953">
        <v>0</v>
      </c>
      <c r="O65" s="953">
        <v>1037468.7900000002</v>
      </c>
      <c r="P65" s="786">
        <v>1.0422140938547164E-3</v>
      </c>
      <c r="Q65" s="956">
        <v>86455.732500000013</v>
      </c>
      <c r="S65" s="172" t="s">
        <v>1143</v>
      </c>
      <c r="T65"/>
      <c r="U65"/>
      <c r="V65" s="950"/>
    </row>
    <row r="66" spans="1:23" ht="13" customHeight="1">
      <c r="A66" s="951" t="s">
        <v>1144</v>
      </c>
      <c r="B66" s="957" t="s">
        <v>1145</v>
      </c>
      <c r="C66" s="953">
        <v>382261.95</v>
      </c>
      <c r="D66" s="953">
        <v>0</v>
      </c>
      <c r="E66" s="953">
        <v>0</v>
      </c>
      <c r="F66" s="953">
        <v>0</v>
      </c>
      <c r="G66" s="953">
        <v>0</v>
      </c>
      <c r="H66" s="953">
        <v>63373.54</v>
      </c>
      <c r="I66" s="953">
        <v>133188.29</v>
      </c>
      <c r="J66" s="953">
        <v>43367.25</v>
      </c>
      <c r="K66" s="953">
        <v>131140.51999999999</v>
      </c>
      <c r="L66" s="972">
        <v>272673.14</v>
      </c>
      <c r="M66" s="953">
        <v>0</v>
      </c>
      <c r="N66" s="953">
        <v>0</v>
      </c>
      <c r="O66" s="953">
        <v>1026004.6900000001</v>
      </c>
      <c r="P66" s="786">
        <v>1.0306975579275394E-3</v>
      </c>
      <c r="Q66" s="956">
        <v>85500.390833333338</v>
      </c>
      <c r="S66" s="172" t="s">
        <v>1145</v>
      </c>
      <c r="T66"/>
      <c r="U66"/>
      <c r="V66" s="950"/>
      <c r="W66" s="341"/>
    </row>
    <row r="67" spans="1:23" ht="13" customHeight="1">
      <c r="A67" s="951" t="s">
        <v>1146</v>
      </c>
      <c r="B67" s="952" t="s">
        <v>1147</v>
      </c>
      <c r="C67" s="953">
        <v>72558</v>
      </c>
      <c r="D67" s="953">
        <v>72558</v>
      </c>
      <c r="E67" s="953">
        <v>145116</v>
      </c>
      <c r="F67" s="953">
        <v>0</v>
      </c>
      <c r="G67" s="953">
        <v>145116</v>
      </c>
      <c r="H67" s="953">
        <v>72558</v>
      </c>
      <c r="I67" s="953">
        <v>72558</v>
      </c>
      <c r="J67" s="953">
        <v>73008.36</v>
      </c>
      <c r="K67" s="953">
        <v>73008.36</v>
      </c>
      <c r="L67" s="953">
        <v>130784.76</v>
      </c>
      <c r="M67" s="953">
        <v>73008.36</v>
      </c>
      <c r="N67" s="953">
        <v>29413.439999999999</v>
      </c>
      <c r="O67" s="953">
        <v>959687.27999999991</v>
      </c>
      <c r="P67" s="786">
        <v>9.640768171051172E-4</v>
      </c>
      <c r="Q67" s="956">
        <v>79973.939999999988</v>
      </c>
      <c r="S67" s="172" t="e">
        <v>#N/A</v>
      </c>
      <c r="T67"/>
      <c r="U67"/>
      <c r="V67" s="950"/>
    </row>
    <row r="68" spans="1:23" ht="13" customHeight="1">
      <c r="A68" s="951" t="s">
        <v>1148</v>
      </c>
      <c r="B68" s="957" t="s">
        <v>1149</v>
      </c>
      <c r="C68" s="953">
        <v>47909.63</v>
      </c>
      <c r="D68" s="953">
        <v>47999.25</v>
      </c>
      <c r="E68" s="953">
        <v>0</v>
      </c>
      <c r="F68" s="953">
        <v>92554.72</v>
      </c>
      <c r="G68" s="953">
        <v>90965.86</v>
      </c>
      <c r="H68" s="953">
        <v>44471</v>
      </c>
      <c r="I68" s="953">
        <v>87092.46</v>
      </c>
      <c r="J68" s="953">
        <v>43954.559999999998</v>
      </c>
      <c r="K68" s="953">
        <v>87055.96</v>
      </c>
      <c r="L68" s="953">
        <v>86150.14</v>
      </c>
      <c r="M68" s="953">
        <v>86496.46</v>
      </c>
      <c r="N68" s="953">
        <v>42102.45</v>
      </c>
      <c r="O68" s="953">
        <v>756752.49</v>
      </c>
      <c r="P68" s="786">
        <v>7.6021381870933213E-4</v>
      </c>
      <c r="Q68" s="956">
        <v>63062.707499999997</v>
      </c>
      <c r="S68" s="172" t="s">
        <v>1149</v>
      </c>
      <c r="T68"/>
      <c r="U68"/>
      <c r="V68" s="950"/>
    </row>
    <row r="69" spans="1:23" ht="13" customHeight="1">
      <c r="A69" s="951" t="s">
        <v>1150</v>
      </c>
      <c r="B69" s="957" t="s">
        <v>1151</v>
      </c>
      <c r="C69" s="953">
        <v>31727.78</v>
      </c>
      <c r="D69" s="953">
        <v>102235.6</v>
      </c>
      <c r="E69" s="953">
        <v>74371.42</v>
      </c>
      <c r="F69" s="953">
        <v>0</v>
      </c>
      <c r="G69" s="953">
        <v>153112</v>
      </c>
      <c r="H69" s="953">
        <v>0</v>
      </c>
      <c r="I69" s="953">
        <v>34800</v>
      </c>
      <c r="J69" s="953">
        <v>0</v>
      </c>
      <c r="K69" s="953">
        <v>110717.2</v>
      </c>
      <c r="L69" s="953">
        <v>41308.800000000003</v>
      </c>
      <c r="M69" s="953">
        <v>17226</v>
      </c>
      <c r="N69" s="953">
        <v>65959.8</v>
      </c>
      <c r="O69" s="953">
        <v>631458.60000000009</v>
      </c>
      <c r="P69" s="786">
        <v>6.3434684392363056E-4</v>
      </c>
      <c r="Q69" s="956">
        <v>52621.55000000001</v>
      </c>
      <c r="S69" s="172" t="s">
        <v>1151</v>
      </c>
      <c r="T69"/>
      <c r="U69"/>
      <c r="V69" s="950"/>
    </row>
    <row r="70" spans="1:23" ht="13" customHeight="1">
      <c r="A70" s="951" t="s">
        <v>1152</v>
      </c>
      <c r="B70" s="952" t="s">
        <v>1153</v>
      </c>
      <c r="C70" s="953">
        <v>631350</v>
      </c>
      <c r="D70" s="953">
        <v>0</v>
      </c>
      <c r="E70" s="953">
        <v>0</v>
      </c>
      <c r="F70" s="953">
        <v>0</v>
      </c>
      <c r="G70" s="953">
        <v>0</v>
      </c>
      <c r="H70" s="953">
        <v>0</v>
      </c>
      <c r="I70" s="953">
        <v>0</v>
      </c>
      <c r="J70" s="953">
        <v>0</v>
      </c>
      <c r="K70" s="953">
        <v>0</v>
      </c>
      <c r="L70" s="972">
        <v>0</v>
      </c>
      <c r="M70" s="953">
        <v>0</v>
      </c>
      <c r="N70" s="953">
        <v>0</v>
      </c>
      <c r="O70" s="953">
        <v>631350</v>
      </c>
      <c r="P70" s="786">
        <v>6.3423774719543623E-4</v>
      </c>
      <c r="Q70" s="956">
        <v>52612.5</v>
      </c>
      <c r="S70" s="172" t="s">
        <v>1153</v>
      </c>
      <c r="T70"/>
      <c r="U70"/>
      <c r="V70" s="950"/>
    </row>
    <row r="71" spans="1:23" ht="13" customHeight="1">
      <c r="A71" s="951" t="s">
        <v>1154</v>
      </c>
      <c r="B71" s="952" t="s">
        <v>1155</v>
      </c>
      <c r="C71" s="973">
        <v>0</v>
      </c>
      <c r="D71" s="953">
        <v>88426.8</v>
      </c>
      <c r="E71" s="953">
        <v>0</v>
      </c>
      <c r="F71" s="953">
        <v>0</v>
      </c>
      <c r="G71" s="953">
        <v>0</v>
      </c>
      <c r="H71" s="953">
        <v>96825.96</v>
      </c>
      <c r="I71" s="953">
        <v>0</v>
      </c>
      <c r="J71" s="953">
        <v>96825.96</v>
      </c>
      <c r="K71" s="953">
        <v>0</v>
      </c>
      <c r="L71" s="972">
        <v>0</v>
      </c>
      <c r="M71" s="953">
        <v>0</v>
      </c>
      <c r="N71" s="953">
        <v>96825.96</v>
      </c>
      <c r="O71" s="953">
        <v>378904.68000000005</v>
      </c>
      <c r="P71" s="786">
        <v>3.806377613764278E-4</v>
      </c>
      <c r="Q71" s="956">
        <v>31575.390000000003</v>
      </c>
      <c r="S71" s="172" t="e">
        <v>#N/A</v>
      </c>
      <c r="T71"/>
      <c r="U71"/>
      <c r="V71" s="950"/>
    </row>
    <row r="72" spans="1:23" ht="13" customHeight="1">
      <c r="A72" s="951" t="s">
        <v>1156</v>
      </c>
      <c r="B72" s="952" t="s">
        <v>1157</v>
      </c>
      <c r="C72" s="973">
        <v>0</v>
      </c>
      <c r="D72" s="953">
        <v>0</v>
      </c>
      <c r="E72" s="953">
        <v>0</v>
      </c>
      <c r="F72" s="953">
        <v>0</v>
      </c>
      <c r="G72" s="953">
        <v>0</v>
      </c>
      <c r="H72" s="953">
        <v>0</v>
      </c>
      <c r="I72" s="953">
        <v>0</v>
      </c>
      <c r="J72" s="953">
        <v>0</v>
      </c>
      <c r="K72" s="953">
        <v>0</v>
      </c>
      <c r="L72" s="972">
        <v>0</v>
      </c>
      <c r="M72" s="953">
        <v>0</v>
      </c>
      <c r="N72" s="953">
        <v>343933.15</v>
      </c>
      <c r="O72" s="953">
        <v>343933.15</v>
      </c>
      <c r="P72" s="786">
        <v>3.4550627424064314E-4</v>
      </c>
      <c r="Q72" s="956">
        <v>28661.095833333336</v>
      </c>
      <c r="S72" s="172" t="e">
        <v>#N/A</v>
      </c>
      <c r="T72"/>
      <c r="U72"/>
      <c r="V72" s="950"/>
    </row>
    <row r="73" spans="1:23" ht="13" customHeight="1">
      <c r="A73" s="951" t="s">
        <v>1158</v>
      </c>
      <c r="B73" s="957" t="s">
        <v>1159</v>
      </c>
      <c r="C73" s="973">
        <v>0</v>
      </c>
      <c r="D73" s="953">
        <v>92993.17</v>
      </c>
      <c r="E73" s="953">
        <v>0</v>
      </c>
      <c r="F73" s="953">
        <v>17914.259999999998</v>
      </c>
      <c r="G73" s="953">
        <v>17793.88</v>
      </c>
      <c r="H73" s="953">
        <v>17635.05</v>
      </c>
      <c r="I73" s="953">
        <v>0</v>
      </c>
      <c r="J73" s="953">
        <v>34342.559999999998</v>
      </c>
      <c r="K73" s="953">
        <v>34155.440000000002</v>
      </c>
      <c r="L73" s="953">
        <v>33708.33</v>
      </c>
      <c r="M73" s="953">
        <v>0</v>
      </c>
      <c r="N73" s="953">
        <v>33055.61</v>
      </c>
      <c r="O73" s="953">
        <v>281598.3</v>
      </c>
      <c r="P73" s="786">
        <v>2.8288630934674049E-4</v>
      </c>
      <c r="Q73" s="956">
        <v>23466.524999999998</v>
      </c>
      <c r="S73" s="172" t="s">
        <v>1159</v>
      </c>
      <c r="T73"/>
      <c r="U73"/>
      <c r="V73" s="950"/>
    </row>
    <row r="74" spans="1:23" ht="13" customHeight="1">
      <c r="A74" s="951" t="s">
        <v>1160</v>
      </c>
      <c r="B74" s="957" t="s">
        <v>1161</v>
      </c>
      <c r="C74" s="973">
        <v>0</v>
      </c>
      <c r="D74" s="953">
        <v>16940</v>
      </c>
      <c r="E74" s="953">
        <v>33880</v>
      </c>
      <c r="F74" s="953">
        <v>16940</v>
      </c>
      <c r="G74" s="953">
        <v>16940</v>
      </c>
      <c r="H74" s="953">
        <v>16940</v>
      </c>
      <c r="I74" s="953">
        <v>16940</v>
      </c>
      <c r="J74" s="953">
        <v>33880</v>
      </c>
      <c r="K74" s="953">
        <v>16940</v>
      </c>
      <c r="L74" s="953">
        <v>67760</v>
      </c>
      <c r="M74" s="953">
        <v>16940</v>
      </c>
      <c r="N74" s="953">
        <v>0</v>
      </c>
      <c r="O74" s="953">
        <v>254100</v>
      </c>
      <c r="P74" s="786">
        <v>2.5526223420030148E-4</v>
      </c>
      <c r="Q74" s="956">
        <v>21175</v>
      </c>
      <c r="S74" s="172" t="s">
        <v>1161</v>
      </c>
      <c r="T74"/>
      <c r="U74"/>
      <c r="V74" s="950"/>
    </row>
    <row r="75" spans="1:23" ht="13" customHeight="1">
      <c r="A75" s="951" t="s">
        <v>1162</v>
      </c>
      <c r="B75" s="957" t="s">
        <v>1163</v>
      </c>
      <c r="C75" s="973">
        <v>150029.38</v>
      </c>
      <c r="D75" s="953">
        <v>12542.61</v>
      </c>
      <c r="E75" s="953">
        <v>0</v>
      </c>
      <c r="F75" s="953">
        <v>0</v>
      </c>
      <c r="G75" s="953">
        <v>0</v>
      </c>
      <c r="H75" s="953">
        <v>0</v>
      </c>
      <c r="I75" s="953">
        <v>0</v>
      </c>
      <c r="J75" s="953">
        <v>0</v>
      </c>
      <c r="K75" s="953">
        <v>11290.97</v>
      </c>
      <c r="L75" s="953">
        <v>0</v>
      </c>
      <c r="M75" s="953">
        <v>0</v>
      </c>
      <c r="N75" s="953">
        <v>11192.79</v>
      </c>
      <c r="O75" s="953">
        <v>185055.75</v>
      </c>
      <c r="P75" s="786">
        <v>1.8590218101775853E-4</v>
      </c>
      <c r="Q75" s="956">
        <v>15421.3125</v>
      </c>
      <c r="S75" s="172" t="s">
        <v>1164</v>
      </c>
      <c r="T75"/>
      <c r="U75"/>
      <c r="V75" s="950"/>
    </row>
    <row r="76" spans="1:23" ht="13" customHeight="1">
      <c r="A76" s="951" t="s">
        <v>1165</v>
      </c>
      <c r="B76" s="957" t="s">
        <v>1166</v>
      </c>
      <c r="C76" s="973">
        <v>0</v>
      </c>
      <c r="D76" s="953">
        <v>15200</v>
      </c>
      <c r="E76" s="953">
        <v>0</v>
      </c>
      <c r="F76" s="953">
        <v>15200</v>
      </c>
      <c r="G76" s="953">
        <v>15200</v>
      </c>
      <c r="H76" s="953">
        <v>15200</v>
      </c>
      <c r="I76" s="953">
        <v>30400</v>
      </c>
      <c r="J76" s="953">
        <v>15200</v>
      </c>
      <c r="K76" s="953">
        <v>15200</v>
      </c>
      <c r="L76" s="953">
        <v>30400</v>
      </c>
      <c r="M76" s="953">
        <v>15200</v>
      </c>
      <c r="N76" s="953">
        <v>15200</v>
      </c>
      <c r="O76" s="953">
        <v>182400</v>
      </c>
      <c r="P76" s="786">
        <v>1.8323428381792598E-4</v>
      </c>
      <c r="Q76" s="956">
        <v>15200</v>
      </c>
      <c r="S76" s="172" t="e">
        <v>#N/A</v>
      </c>
      <c r="T76"/>
      <c r="U76"/>
      <c r="V76" s="950"/>
    </row>
    <row r="77" spans="1:23" ht="13" customHeight="1">
      <c r="A77" s="951" t="s">
        <v>1167</v>
      </c>
      <c r="B77" s="952" t="s">
        <v>1168</v>
      </c>
      <c r="C77" s="973">
        <v>45600</v>
      </c>
      <c r="D77" s="953">
        <v>0</v>
      </c>
      <c r="E77" s="953">
        <v>0</v>
      </c>
      <c r="F77" s="953">
        <v>0</v>
      </c>
      <c r="G77" s="953">
        <v>0</v>
      </c>
      <c r="H77" s="953">
        <v>0</v>
      </c>
      <c r="I77" s="953">
        <v>0</v>
      </c>
      <c r="J77" s="953">
        <v>0</v>
      </c>
      <c r="K77" s="953">
        <v>0</v>
      </c>
      <c r="L77" s="953">
        <v>0</v>
      </c>
      <c r="M77" s="953">
        <v>91200</v>
      </c>
      <c r="N77" s="953">
        <v>22800</v>
      </c>
      <c r="O77" s="953">
        <v>159600</v>
      </c>
      <c r="P77" s="786">
        <v>1.6032999834068523E-4</v>
      </c>
      <c r="Q77" s="956">
        <v>13300</v>
      </c>
      <c r="S77" s="172" t="e">
        <v>#N/A</v>
      </c>
      <c r="T77"/>
      <c r="U77"/>
      <c r="V77" s="950"/>
    </row>
    <row r="78" spans="1:23" ht="13" customHeight="1">
      <c r="A78" s="951" t="s">
        <v>1169</v>
      </c>
      <c r="B78" s="952" t="s">
        <v>1170</v>
      </c>
      <c r="C78" s="973">
        <v>0</v>
      </c>
      <c r="D78" s="953">
        <v>0</v>
      </c>
      <c r="E78" s="953">
        <v>0</v>
      </c>
      <c r="F78" s="953">
        <v>0</v>
      </c>
      <c r="G78" s="953">
        <v>0</v>
      </c>
      <c r="H78" s="953">
        <v>135921</v>
      </c>
      <c r="I78" s="953">
        <v>0</v>
      </c>
      <c r="J78" s="953">
        <v>0</v>
      </c>
      <c r="K78" s="953">
        <v>0</v>
      </c>
      <c r="L78" s="953">
        <v>0</v>
      </c>
      <c r="M78" s="953">
        <v>0</v>
      </c>
      <c r="N78" s="953">
        <v>0</v>
      </c>
      <c r="O78" s="953">
        <v>135921</v>
      </c>
      <c r="P78" s="786">
        <v>1.3654269238386139E-4</v>
      </c>
      <c r="Q78" s="956">
        <v>11326.75</v>
      </c>
      <c r="S78" s="172" t="s">
        <v>1170</v>
      </c>
      <c r="T78"/>
      <c r="U78"/>
      <c r="V78" s="950"/>
    </row>
    <row r="79" spans="1:23" ht="13" customHeight="1">
      <c r="A79" s="951" t="s">
        <v>1171</v>
      </c>
      <c r="B79" s="952" t="s">
        <v>1172</v>
      </c>
      <c r="C79" s="973">
        <v>0</v>
      </c>
      <c r="D79" s="953">
        <v>0</v>
      </c>
      <c r="E79" s="953">
        <v>0</v>
      </c>
      <c r="F79" s="953">
        <v>0</v>
      </c>
      <c r="G79" s="953">
        <v>0</v>
      </c>
      <c r="H79" s="953">
        <v>0</v>
      </c>
      <c r="I79" s="953">
        <v>0</v>
      </c>
      <c r="J79" s="953">
        <v>0</v>
      </c>
      <c r="K79" s="953">
        <v>0</v>
      </c>
      <c r="L79" s="953">
        <v>0</v>
      </c>
      <c r="M79" s="953">
        <v>0</v>
      </c>
      <c r="N79" s="953">
        <v>128781.7</v>
      </c>
      <c r="O79" s="953">
        <v>128781.7</v>
      </c>
      <c r="P79" s="786">
        <v>1.2937073776510415E-4</v>
      </c>
      <c r="Q79" s="956">
        <v>10731.808333333332</v>
      </c>
      <c r="S79" s="172" t="e">
        <v>#N/A</v>
      </c>
      <c r="T79"/>
      <c r="U79"/>
      <c r="V79" s="950"/>
    </row>
    <row r="80" spans="1:23" ht="13" customHeight="1">
      <c r="A80" s="951" t="s">
        <v>1173</v>
      </c>
      <c r="B80" s="952" t="s">
        <v>1174</v>
      </c>
      <c r="C80" s="973">
        <v>82211.199999999997</v>
      </c>
      <c r="D80" s="953">
        <v>0</v>
      </c>
      <c r="E80" s="953">
        <v>0</v>
      </c>
      <c r="F80" s="953">
        <v>0</v>
      </c>
      <c r="G80" s="953">
        <v>0</v>
      </c>
      <c r="H80" s="953">
        <v>0</v>
      </c>
      <c r="I80" s="953">
        <v>0</v>
      </c>
      <c r="J80" s="953">
        <v>0</v>
      </c>
      <c r="K80" s="953">
        <v>0</v>
      </c>
      <c r="L80" s="953">
        <v>0</v>
      </c>
      <c r="M80" s="953">
        <v>0</v>
      </c>
      <c r="N80" s="953">
        <v>0</v>
      </c>
      <c r="O80" s="953">
        <v>82211.199999999997</v>
      </c>
      <c r="P80" s="786">
        <v>8.2587227816953264E-5</v>
      </c>
      <c r="Q80" s="956">
        <v>6850.9333333333334</v>
      </c>
      <c r="S80" s="172" t="s">
        <v>1174</v>
      </c>
      <c r="T80"/>
      <c r="U80"/>
      <c r="V80" s="950"/>
    </row>
    <row r="81" spans="1:22" ht="13" customHeight="1">
      <c r="A81" s="951" t="s">
        <v>1175</v>
      </c>
      <c r="B81" s="952" t="s">
        <v>1176</v>
      </c>
      <c r="C81" s="973">
        <v>0</v>
      </c>
      <c r="D81" s="953">
        <v>0</v>
      </c>
      <c r="E81" s="953">
        <v>0</v>
      </c>
      <c r="F81" s="953">
        <v>54600</v>
      </c>
      <c r="G81" s="953">
        <v>0</v>
      </c>
      <c r="H81" s="953">
        <v>0</v>
      </c>
      <c r="I81" s="953">
        <v>0</v>
      </c>
      <c r="J81" s="953">
        <v>0</v>
      </c>
      <c r="K81" s="953">
        <v>0</v>
      </c>
      <c r="L81" s="953">
        <v>0</v>
      </c>
      <c r="M81" s="953">
        <v>0</v>
      </c>
      <c r="N81" s="953">
        <v>0</v>
      </c>
      <c r="O81" s="953">
        <v>54600</v>
      </c>
      <c r="P81" s="786">
        <v>5.4849736274444946E-5</v>
      </c>
      <c r="Q81" s="956">
        <v>4550</v>
      </c>
      <c r="S81" s="172" t="s">
        <v>1176</v>
      </c>
      <c r="T81"/>
      <c r="U81"/>
      <c r="V81" s="950"/>
    </row>
    <row r="82" spans="1:22" ht="13" customHeight="1">
      <c r="A82" s="951" t="s">
        <v>1177</v>
      </c>
      <c r="B82" s="957" t="s">
        <v>1178</v>
      </c>
      <c r="C82" s="973">
        <v>0</v>
      </c>
      <c r="D82" s="953">
        <v>23915</v>
      </c>
      <c r="E82" s="953">
        <v>0</v>
      </c>
      <c r="F82" s="953">
        <v>0</v>
      </c>
      <c r="G82" s="953">
        <v>0</v>
      </c>
      <c r="H82" s="953">
        <v>23915</v>
      </c>
      <c r="I82" s="953">
        <v>0</v>
      </c>
      <c r="J82" s="953">
        <v>0</v>
      </c>
      <c r="K82" s="953">
        <v>0</v>
      </c>
      <c r="L82" s="953">
        <v>0</v>
      </c>
      <c r="M82" s="953">
        <v>0</v>
      </c>
      <c r="N82" s="953">
        <v>0</v>
      </c>
      <c r="O82" s="953">
        <v>47830</v>
      </c>
      <c r="P82" s="786">
        <v>4.8048770805983553E-5</v>
      </c>
      <c r="Q82" s="956">
        <v>3985.8333333333335</v>
      </c>
      <c r="S82" s="172" t="s">
        <v>1178</v>
      </c>
      <c r="T82"/>
      <c r="U82"/>
      <c r="V82" s="950"/>
    </row>
    <row r="83" spans="1:22" ht="13" customHeight="1">
      <c r="A83" s="951" t="s">
        <v>1179</v>
      </c>
      <c r="B83" s="957" t="s">
        <v>1180</v>
      </c>
      <c r="C83" s="973">
        <v>0</v>
      </c>
      <c r="D83" s="953">
        <v>0</v>
      </c>
      <c r="E83" s="953">
        <v>0</v>
      </c>
      <c r="F83" s="953">
        <v>0</v>
      </c>
      <c r="G83" s="953">
        <v>27144.48</v>
      </c>
      <c r="H83" s="953">
        <v>0</v>
      </c>
      <c r="I83" s="953">
        <v>0</v>
      </c>
      <c r="J83" s="953">
        <v>0</v>
      </c>
      <c r="K83" s="953">
        <v>18202.72</v>
      </c>
      <c r="L83" s="953">
        <v>0</v>
      </c>
      <c r="M83" s="953">
        <v>0</v>
      </c>
      <c r="N83" s="953">
        <v>0</v>
      </c>
      <c r="O83" s="953">
        <v>45347.199999999997</v>
      </c>
      <c r="P83" s="786">
        <v>4.5554614666382962E-5</v>
      </c>
      <c r="Q83" s="956">
        <v>3778.9333333333329</v>
      </c>
      <c r="S83" s="172" t="s">
        <v>1180</v>
      </c>
      <c r="T83"/>
      <c r="U83"/>
      <c r="V83" s="950"/>
    </row>
    <row r="84" spans="1:22" ht="13" customHeight="1">
      <c r="A84" s="951" t="s">
        <v>1181</v>
      </c>
      <c r="B84" s="957" t="s">
        <v>1182</v>
      </c>
      <c r="C84" s="973">
        <v>0</v>
      </c>
      <c r="D84" s="953">
        <v>15055.78</v>
      </c>
      <c r="E84" s="953">
        <v>0</v>
      </c>
      <c r="F84" s="953">
        <v>0</v>
      </c>
      <c r="G84" s="953">
        <v>7169.21</v>
      </c>
      <c r="H84" s="953">
        <v>0</v>
      </c>
      <c r="I84" s="953">
        <v>0</v>
      </c>
      <c r="J84" s="953">
        <v>6007.58</v>
      </c>
      <c r="K84" s="953">
        <v>0</v>
      </c>
      <c r="L84" s="953">
        <v>0</v>
      </c>
      <c r="M84" s="953">
        <v>0</v>
      </c>
      <c r="N84" s="953">
        <v>0</v>
      </c>
      <c r="O84" s="953">
        <v>28232.57</v>
      </c>
      <c r="P84" s="786">
        <v>2.8361703641937842E-5</v>
      </c>
      <c r="Q84" s="956">
        <v>2352.7141666666666</v>
      </c>
      <c r="S84" s="172" t="s">
        <v>1182</v>
      </c>
      <c r="T84"/>
      <c r="U84"/>
      <c r="V84" s="950"/>
    </row>
    <row r="85" spans="1:22" ht="13" customHeight="1">
      <c r="A85" s="951" t="s">
        <v>1183</v>
      </c>
      <c r="B85" s="952" t="s">
        <v>1184</v>
      </c>
      <c r="C85" s="973">
        <v>0</v>
      </c>
      <c r="D85" s="953">
        <v>0</v>
      </c>
      <c r="E85" s="953">
        <v>4316.6499999999996</v>
      </c>
      <c r="F85" s="953">
        <v>0</v>
      </c>
      <c r="G85" s="953">
        <v>0</v>
      </c>
      <c r="H85" s="953">
        <v>4760.99</v>
      </c>
      <c r="I85" s="953">
        <v>0</v>
      </c>
      <c r="J85" s="953">
        <v>0</v>
      </c>
      <c r="K85" s="953">
        <v>4632.3900000000003</v>
      </c>
      <c r="L85" s="953">
        <v>0</v>
      </c>
      <c r="M85" s="953">
        <v>0</v>
      </c>
      <c r="N85" s="953">
        <v>4534.1099999999997</v>
      </c>
      <c r="O85" s="953">
        <v>18244.14</v>
      </c>
      <c r="P85" s="786">
        <v>1.8327587317839781E-5</v>
      </c>
      <c r="Q85" s="956">
        <v>1520.345</v>
      </c>
      <c r="S85" s="172" t="s">
        <v>1185</v>
      </c>
      <c r="T85"/>
      <c r="U85"/>
      <c r="V85" s="950"/>
    </row>
    <row r="86" spans="1:22" ht="13" customHeight="1">
      <c r="A86" s="951" t="s">
        <v>1186</v>
      </c>
      <c r="B86" s="952" t="s">
        <v>1187</v>
      </c>
      <c r="C86" s="973">
        <v>0</v>
      </c>
      <c r="D86" s="953">
        <v>0</v>
      </c>
      <c r="E86" s="953">
        <v>0</v>
      </c>
      <c r="F86" s="953">
        <v>0</v>
      </c>
      <c r="G86" s="953">
        <v>0</v>
      </c>
      <c r="H86" s="953">
        <v>0</v>
      </c>
      <c r="I86" s="953">
        <v>0</v>
      </c>
      <c r="J86" s="953">
        <v>8921.26</v>
      </c>
      <c r="K86" s="953">
        <v>0</v>
      </c>
      <c r="L86" s="953">
        <v>0</v>
      </c>
      <c r="M86" s="953">
        <v>0</v>
      </c>
      <c r="N86" s="953">
        <v>0</v>
      </c>
      <c r="O86" s="953">
        <v>8921.26</v>
      </c>
      <c r="P86" s="786">
        <v>8.9620651691530177E-6</v>
      </c>
      <c r="Q86" s="956">
        <v>743.43833333333339</v>
      </c>
      <c r="S86" s="172" t="s">
        <v>1187</v>
      </c>
      <c r="T86"/>
      <c r="U86"/>
      <c r="V86" s="950"/>
    </row>
    <row r="87" spans="1:22" ht="13" customHeight="1">
      <c r="A87" s="951" t="s">
        <v>1188</v>
      </c>
      <c r="B87" s="957" t="s">
        <v>1189</v>
      </c>
      <c r="C87" s="975">
        <v>0</v>
      </c>
      <c r="D87" s="972">
        <v>0</v>
      </c>
      <c r="E87" s="972">
        <v>0</v>
      </c>
      <c r="F87" s="972">
        <v>0</v>
      </c>
      <c r="G87" s="972">
        <v>0</v>
      </c>
      <c r="H87" s="972">
        <v>6014</v>
      </c>
      <c r="I87" s="972">
        <v>0</v>
      </c>
      <c r="J87" s="972">
        <v>0</v>
      </c>
      <c r="K87" s="972">
        <v>0</v>
      </c>
      <c r="L87" s="972">
        <v>0</v>
      </c>
      <c r="M87" s="972">
        <v>0</v>
      </c>
      <c r="N87" s="972">
        <v>0</v>
      </c>
      <c r="O87" s="972">
        <v>6014</v>
      </c>
      <c r="P87" s="974">
        <v>6.0415075815844671E-6</v>
      </c>
      <c r="Q87" s="956">
        <v>501.16666666666669</v>
      </c>
      <c r="S87" s="172" t="e">
        <v>#N/A</v>
      </c>
      <c r="T87"/>
      <c r="U87"/>
      <c r="V87" s="950"/>
    </row>
    <row r="88" spans="1:22" ht="13" customHeight="1">
      <c r="A88" s="951" t="s">
        <v>1190</v>
      </c>
      <c r="B88" s="957" t="s">
        <v>1191</v>
      </c>
      <c r="C88" s="973">
        <v>0</v>
      </c>
      <c r="D88" s="953">
        <v>0</v>
      </c>
      <c r="E88" s="953">
        <v>0</v>
      </c>
      <c r="F88" s="953">
        <v>0</v>
      </c>
      <c r="G88" s="953">
        <v>0</v>
      </c>
      <c r="H88" s="953">
        <v>0</v>
      </c>
      <c r="I88" s="953">
        <v>0</v>
      </c>
      <c r="J88" s="953">
        <v>0</v>
      </c>
      <c r="K88" s="953">
        <v>0</v>
      </c>
      <c r="L88" s="953">
        <v>0</v>
      </c>
      <c r="M88" s="953">
        <v>0</v>
      </c>
      <c r="N88" s="953">
        <v>0</v>
      </c>
      <c r="O88" s="953">
        <v>0</v>
      </c>
      <c r="P88" s="786">
        <v>0</v>
      </c>
      <c r="Q88" s="956">
        <v>0</v>
      </c>
      <c r="S88" s="172" t="e">
        <v>#N/A</v>
      </c>
      <c r="T88"/>
      <c r="U88"/>
      <c r="V88" s="950"/>
    </row>
    <row r="89" spans="1:22" ht="13" customHeight="1">
      <c r="A89" s="951" t="s">
        <v>1192</v>
      </c>
      <c r="B89" s="952" t="s">
        <v>1193</v>
      </c>
      <c r="C89" s="973">
        <v>0</v>
      </c>
      <c r="D89" s="953">
        <v>0</v>
      </c>
      <c r="E89" s="953">
        <v>0</v>
      </c>
      <c r="F89" s="953">
        <v>0</v>
      </c>
      <c r="G89" s="953">
        <v>0</v>
      </c>
      <c r="H89" s="953">
        <v>0</v>
      </c>
      <c r="I89" s="953">
        <v>0</v>
      </c>
      <c r="J89" s="953">
        <v>0</v>
      </c>
      <c r="K89" s="953">
        <v>0</v>
      </c>
      <c r="L89" s="953">
        <v>0</v>
      </c>
      <c r="M89" s="953">
        <v>0</v>
      </c>
      <c r="N89" s="953">
        <v>0</v>
      </c>
      <c r="O89" s="953">
        <v>0</v>
      </c>
      <c r="P89" s="786">
        <v>0</v>
      </c>
      <c r="Q89" s="956">
        <v>0</v>
      </c>
      <c r="S89" s="172" t="e">
        <v>#N/A</v>
      </c>
      <c r="T89"/>
      <c r="U89"/>
      <c r="V89" s="950"/>
    </row>
    <row r="90" spans="1:22" ht="13" customHeight="1">
      <c r="A90" s="951" t="s">
        <v>1194</v>
      </c>
      <c r="B90" s="952" t="s">
        <v>1195</v>
      </c>
      <c r="C90" s="973">
        <v>0</v>
      </c>
      <c r="D90" s="953">
        <v>0</v>
      </c>
      <c r="E90" s="953">
        <v>0</v>
      </c>
      <c r="F90" s="953">
        <v>0</v>
      </c>
      <c r="G90" s="953">
        <v>0</v>
      </c>
      <c r="H90" s="953">
        <v>0</v>
      </c>
      <c r="I90" s="953">
        <v>0</v>
      </c>
      <c r="J90" s="953">
        <v>0</v>
      </c>
      <c r="K90" s="953">
        <v>0</v>
      </c>
      <c r="L90" s="953">
        <v>0</v>
      </c>
      <c r="M90" s="953">
        <v>0</v>
      </c>
      <c r="N90" s="953">
        <v>0</v>
      </c>
      <c r="O90" s="953">
        <v>0</v>
      </c>
      <c r="P90" s="786">
        <v>0</v>
      </c>
      <c r="Q90" s="956">
        <v>0</v>
      </c>
      <c r="S90" s="172" t="e">
        <v>#N/A</v>
      </c>
      <c r="T90"/>
      <c r="U90"/>
      <c r="V90" s="950"/>
    </row>
    <row r="91" spans="1:22" ht="13" customHeight="1">
      <c r="A91" s="951" t="s">
        <v>1196</v>
      </c>
      <c r="B91" s="952" t="s">
        <v>1197</v>
      </c>
      <c r="C91" s="973">
        <v>0</v>
      </c>
      <c r="D91" s="953">
        <v>0</v>
      </c>
      <c r="E91" s="953">
        <v>0</v>
      </c>
      <c r="F91" s="953">
        <v>0</v>
      </c>
      <c r="G91" s="953">
        <v>0</v>
      </c>
      <c r="H91" s="953">
        <v>0</v>
      </c>
      <c r="I91" s="953">
        <v>0</v>
      </c>
      <c r="J91" s="953">
        <v>0</v>
      </c>
      <c r="K91" s="953">
        <v>0</v>
      </c>
      <c r="L91" s="953">
        <v>0</v>
      </c>
      <c r="M91" s="953">
        <v>0</v>
      </c>
      <c r="N91" s="953">
        <v>0</v>
      </c>
      <c r="O91" s="953">
        <v>0</v>
      </c>
      <c r="P91" s="786">
        <v>0</v>
      </c>
      <c r="Q91" s="956">
        <v>0</v>
      </c>
      <c r="S91" s="172" t="e">
        <v>#N/A</v>
      </c>
      <c r="T91"/>
      <c r="U91"/>
      <c r="V91" s="950"/>
    </row>
    <row r="92" spans="1:22" ht="13" customHeight="1">
      <c r="A92" s="951" t="s">
        <v>1198</v>
      </c>
      <c r="B92" s="952" t="s">
        <v>1199</v>
      </c>
      <c r="C92" s="973">
        <v>0</v>
      </c>
      <c r="D92" s="953">
        <v>0</v>
      </c>
      <c r="E92" s="953">
        <v>0</v>
      </c>
      <c r="F92" s="953">
        <v>0</v>
      </c>
      <c r="G92" s="953">
        <v>0</v>
      </c>
      <c r="H92" s="953">
        <v>0</v>
      </c>
      <c r="I92" s="953">
        <v>0</v>
      </c>
      <c r="J92" s="953">
        <v>0</v>
      </c>
      <c r="K92" s="953">
        <v>0</v>
      </c>
      <c r="L92" s="953">
        <v>0</v>
      </c>
      <c r="M92" s="953">
        <v>0</v>
      </c>
      <c r="N92" s="953">
        <v>0</v>
      </c>
      <c r="O92" s="953">
        <v>0</v>
      </c>
      <c r="P92" s="786">
        <v>0</v>
      </c>
      <c r="Q92" s="956">
        <v>0</v>
      </c>
      <c r="S92" s="172" t="s">
        <v>1199</v>
      </c>
      <c r="T92"/>
      <c r="U92"/>
      <c r="V92" s="950"/>
    </row>
    <row r="93" spans="1:22" ht="13" customHeight="1">
      <c r="A93" s="951" t="s">
        <v>1200</v>
      </c>
      <c r="B93" s="952" t="s">
        <v>1201</v>
      </c>
      <c r="C93" s="973">
        <v>0</v>
      </c>
      <c r="D93" s="953">
        <v>0</v>
      </c>
      <c r="E93" s="953">
        <v>0</v>
      </c>
      <c r="F93" s="953">
        <v>0</v>
      </c>
      <c r="G93" s="953">
        <v>0</v>
      </c>
      <c r="H93" s="953">
        <v>0</v>
      </c>
      <c r="I93" s="953">
        <v>0</v>
      </c>
      <c r="J93" s="953">
        <v>0</v>
      </c>
      <c r="K93" s="953">
        <v>0</v>
      </c>
      <c r="L93" s="953">
        <v>0</v>
      </c>
      <c r="M93" s="953">
        <v>0</v>
      </c>
      <c r="N93" s="953">
        <v>0</v>
      </c>
      <c r="O93" s="953">
        <v>0</v>
      </c>
      <c r="P93" s="786">
        <v>0</v>
      </c>
      <c r="Q93" s="956">
        <v>0</v>
      </c>
      <c r="S93" s="172" t="s">
        <v>1201</v>
      </c>
      <c r="T93"/>
      <c r="U93"/>
      <c r="V93" s="950"/>
    </row>
    <row r="94" spans="1:22" ht="13" customHeight="1">
      <c r="A94" s="951" t="s">
        <v>1202</v>
      </c>
      <c r="B94" s="952" t="s">
        <v>1203</v>
      </c>
      <c r="C94" s="953">
        <v>0</v>
      </c>
      <c r="D94" s="953">
        <v>0</v>
      </c>
      <c r="E94" s="953">
        <v>0</v>
      </c>
      <c r="F94" s="953">
        <v>0</v>
      </c>
      <c r="G94" s="953">
        <v>0</v>
      </c>
      <c r="H94" s="953">
        <v>0</v>
      </c>
      <c r="I94" s="953">
        <v>0</v>
      </c>
      <c r="J94" s="953">
        <v>0</v>
      </c>
      <c r="K94" s="953">
        <v>0</v>
      </c>
      <c r="L94" s="953">
        <v>0</v>
      </c>
      <c r="M94" s="953">
        <v>0</v>
      </c>
      <c r="N94" s="953">
        <v>0</v>
      </c>
      <c r="O94" s="953">
        <v>0</v>
      </c>
      <c r="P94" s="786">
        <v>0</v>
      </c>
      <c r="Q94" s="956">
        <v>0</v>
      </c>
      <c r="S94" s="172" t="s">
        <v>1203</v>
      </c>
      <c r="T94"/>
      <c r="U94"/>
      <c r="V94" s="950"/>
    </row>
    <row r="95" spans="1:22" ht="13" customHeight="1">
      <c r="A95" s="951" t="s">
        <v>1204</v>
      </c>
      <c r="B95" s="952" t="s">
        <v>1205</v>
      </c>
      <c r="C95" s="953">
        <v>0</v>
      </c>
      <c r="D95" s="953">
        <v>0</v>
      </c>
      <c r="E95" s="953">
        <v>0</v>
      </c>
      <c r="F95" s="953">
        <v>0</v>
      </c>
      <c r="G95" s="953">
        <v>0</v>
      </c>
      <c r="H95" s="953">
        <v>0</v>
      </c>
      <c r="I95" s="953">
        <v>0</v>
      </c>
      <c r="J95" s="953">
        <v>0</v>
      </c>
      <c r="K95" s="953">
        <v>0</v>
      </c>
      <c r="L95" s="953">
        <v>0</v>
      </c>
      <c r="M95" s="953">
        <v>0</v>
      </c>
      <c r="N95" s="953">
        <v>0</v>
      </c>
      <c r="O95" s="953">
        <v>0</v>
      </c>
      <c r="P95" s="786">
        <v>0</v>
      </c>
      <c r="Q95" s="956">
        <v>0</v>
      </c>
      <c r="S95" s="172" t="s">
        <v>1205</v>
      </c>
      <c r="T95"/>
      <c r="U95"/>
      <c r="V95" s="950"/>
    </row>
    <row r="96" spans="1:22" ht="13" customHeight="1">
      <c r="A96" s="951" t="s">
        <v>1206</v>
      </c>
      <c r="B96" s="952" t="s">
        <v>1207</v>
      </c>
      <c r="C96" s="953">
        <v>0</v>
      </c>
      <c r="D96" s="953">
        <v>0</v>
      </c>
      <c r="E96" s="953">
        <v>0</v>
      </c>
      <c r="F96" s="953">
        <v>0</v>
      </c>
      <c r="G96" s="953">
        <v>0</v>
      </c>
      <c r="H96" s="953">
        <v>0</v>
      </c>
      <c r="I96" s="953">
        <v>0</v>
      </c>
      <c r="J96" s="953">
        <v>0</v>
      </c>
      <c r="K96" s="953">
        <v>0</v>
      </c>
      <c r="L96" s="972">
        <v>0</v>
      </c>
      <c r="M96" s="953">
        <v>0</v>
      </c>
      <c r="N96" s="953">
        <v>0</v>
      </c>
      <c r="O96" s="953">
        <v>0</v>
      </c>
      <c r="P96" s="786">
        <v>0</v>
      </c>
      <c r="Q96" s="956">
        <v>0</v>
      </c>
      <c r="S96" s="172" t="s">
        <v>1207</v>
      </c>
      <c r="T96"/>
      <c r="U96"/>
      <c r="V96" s="950"/>
    </row>
    <row r="97" spans="1:23" ht="13" customHeight="1">
      <c r="A97" s="951" t="s">
        <v>1208</v>
      </c>
      <c r="B97" s="952" t="s">
        <v>1209</v>
      </c>
      <c r="C97" s="953">
        <v>0</v>
      </c>
      <c r="D97" s="953">
        <v>0</v>
      </c>
      <c r="E97" s="953">
        <v>0</v>
      </c>
      <c r="F97" s="953">
        <v>0</v>
      </c>
      <c r="G97" s="953">
        <v>0</v>
      </c>
      <c r="H97" s="953">
        <v>0</v>
      </c>
      <c r="I97" s="953">
        <v>0</v>
      </c>
      <c r="J97" s="953">
        <v>0</v>
      </c>
      <c r="K97" s="953">
        <v>0</v>
      </c>
      <c r="L97" s="953">
        <v>0</v>
      </c>
      <c r="M97" s="953">
        <v>0</v>
      </c>
      <c r="N97" s="953">
        <v>0</v>
      </c>
      <c r="O97" s="953">
        <v>0</v>
      </c>
      <c r="P97" s="786">
        <v>0</v>
      </c>
      <c r="Q97" s="956">
        <v>0</v>
      </c>
      <c r="S97" s="172" t="e">
        <v>#N/A</v>
      </c>
      <c r="T97"/>
      <c r="U97"/>
      <c r="V97" s="950"/>
    </row>
    <row r="98" spans="1:23" ht="13" customHeight="1">
      <c r="A98" s="951" t="s">
        <v>1210</v>
      </c>
      <c r="B98" s="952" t="s">
        <v>1211</v>
      </c>
      <c r="C98" s="953">
        <v>0</v>
      </c>
      <c r="D98" s="953">
        <v>0</v>
      </c>
      <c r="E98" s="953">
        <v>0</v>
      </c>
      <c r="F98" s="953">
        <v>0</v>
      </c>
      <c r="G98" s="953">
        <v>0</v>
      </c>
      <c r="H98" s="953">
        <v>0</v>
      </c>
      <c r="I98" s="953">
        <v>0</v>
      </c>
      <c r="J98" s="953">
        <v>0</v>
      </c>
      <c r="K98" s="953">
        <v>0</v>
      </c>
      <c r="L98" s="953">
        <v>0</v>
      </c>
      <c r="M98" s="953">
        <v>0</v>
      </c>
      <c r="N98" s="953">
        <v>0</v>
      </c>
      <c r="O98" s="953">
        <v>0</v>
      </c>
      <c r="P98" s="786">
        <v>0</v>
      </c>
      <c r="Q98" s="956">
        <v>0</v>
      </c>
      <c r="S98" s="172" t="e">
        <v>#N/A</v>
      </c>
      <c r="T98"/>
      <c r="U98"/>
      <c r="V98" s="950"/>
    </row>
    <row r="99" spans="1:23" ht="13" customHeight="1">
      <c r="A99" s="951" t="s">
        <v>1212</v>
      </c>
      <c r="B99" s="952" t="s">
        <v>1213</v>
      </c>
      <c r="C99" s="953">
        <v>0</v>
      </c>
      <c r="D99" s="953">
        <v>0</v>
      </c>
      <c r="E99" s="953">
        <v>0</v>
      </c>
      <c r="F99" s="953">
        <v>0</v>
      </c>
      <c r="G99" s="953">
        <v>0</v>
      </c>
      <c r="H99" s="953">
        <v>0</v>
      </c>
      <c r="I99" s="953">
        <v>0</v>
      </c>
      <c r="J99" s="953">
        <v>0</v>
      </c>
      <c r="K99" s="953">
        <v>0</v>
      </c>
      <c r="L99" s="953">
        <v>0</v>
      </c>
      <c r="M99" s="953">
        <v>0</v>
      </c>
      <c r="N99" s="953">
        <v>0</v>
      </c>
      <c r="O99" s="953">
        <v>0</v>
      </c>
      <c r="P99" s="786">
        <v>0</v>
      </c>
      <c r="Q99" s="956">
        <v>0</v>
      </c>
      <c r="S99" s="172" t="e">
        <v>#N/A</v>
      </c>
      <c r="T99"/>
      <c r="U99"/>
      <c r="V99" s="950"/>
    </row>
    <row r="100" spans="1:23" ht="13" customHeight="1">
      <c r="A100" s="951" t="s">
        <v>1214</v>
      </c>
      <c r="B100" s="952" t="s">
        <v>1215</v>
      </c>
      <c r="C100" s="953">
        <v>0</v>
      </c>
      <c r="D100" s="953">
        <v>0</v>
      </c>
      <c r="E100" s="953">
        <v>0</v>
      </c>
      <c r="F100" s="953">
        <v>0</v>
      </c>
      <c r="G100" s="953">
        <v>0</v>
      </c>
      <c r="H100" s="953">
        <v>0</v>
      </c>
      <c r="I100" s="953">
        <v>0</v>
      </c>
      <c r="J100" s="953">
        <v>0</v>
      </c>
      <c r="K100" s="953">
        <v>0</v>
      </c>
      <c r="L100" s="953">
        <v>0</v>
      </c>
      <c r="M100" s="953">
        <v>0</v>
      </c>
      <c r="N100" s="953">
        <v>0</v>
      </c>
      <c r="O100" s="953">
        <v>0</v>
      </c>
      <c r="P100" s="786">
        <v>0</v>
      </c>
      <c r="Q100" s="956">
        <v>0</v>
      </c>
      <c r="S100" s="172" t="e">
        <v>#N/A</v>
      </c>
      <c r="T100"/>
      <c r="U100"/>
      <c r="V100" s="950"/>
    </row>
    <row r="101" spans="1:23" ht="13" customHeight="1">
      <c r="A101" s="951" t="s">
        <v>1216</v>
      </c>
      <c r="B101" s="952" t="s">
        <v>1217</v>
      </c>
      <c r="C101" s="953">
        <v>0</v>
      </c>
      <c r="D101" s="953">
        <v>0</v>
      </c>
      <c r="E101" s="953">
        <v>0</v>
      </c>
      <c r="F101" s="953">
        <v>0</v>
      </c>
      <c r="G101" s="953">
        <v>0</v>
      </c>
      <c r="H101" s="953">
        <v>0</v>
      </c>
      <c r="I101" s="953">
        <v>0</v>
      </c>
      <c r="J101" s="953">
        <v>0</v>
      </c>
      <c r="K101" s="953">
        <v>0</v>
      </c>
      <c r="L101" s="953">
        <v>0</v>
      </c>
      <c r="M101" s="953">
        <v>0</v>
      </c>
      <c r="N101" s="953">
        <v>0</v>
      </c>
      <c r="O101" s="953">
        <v>0</v>
      </c>
      <c r="P101" s="786">
        <v>0</v>
      </c>
      <c r="Q101" s="956">
        <v>0</v>
      </c>
      <c r="S101" s="172" t="s">
        <v>1217</v>
      </c>
      <c r="T101"/>
      <c r="U101"/>
      <c r="V101" s="950"/>
      <c r="W101" s="341"/>
    </row>
    <row r="102" spans="1:23" ht="13" customHeight="1">
      <c r="A102" s="951" t="s">
        <v>1218</v>
      </c>
      <c r="B102" s="952" t="s">
        <v>1219</v>
      </c>
      <c r="C102" s="953">
        <v>0</v>
      </c>
      <c r="D102" s="953">
        <v>0</v>
      </c>
      <c r="E102" s="953">
        <v>0</v>
      </c>
      <c r="F102" s="953">
        <v>0</v>
      </c>
      <c r="G102" s="953">
        <v>0</v>
      </c>
      <c r="H102" s="953">
        <v>0</v>
      </c>
      <c r="I102" s="953">
        <v>0</v>
      </c>
      <c r="J102" s="953">
        <v>0</v>
      </c>
      <c r="K102" s="953">
        <v>0</v>
      </c>
      <c r="L102" s="953">
        <v>0</v>
      </c>
      <c r="M102" s="953">
        <v>0</v>
      </c>
      <c r="N102" s="953">
        <v>0</v>
      </c>
      <c r="O102" s="953">
        <v>0</v>
      </c>
      <c r="P102" s="786">
        <v>0</v>
      </c>
      <c r="Q102" s="956">
        <v>0</v>
      </c>
      <c r="S102" s="172" t="s">
        <v>1219</v>
      </c>
      <c r="T102"/>
      <c r="U102"/>
      <c r="V102" s="950"/>
    </row>
    <row r="103" spans="1:23" ht="13" customHeight="1">
      <c r="A103" s="951" t="s">
        <v>1220</v>
      </c>
      <c r="B103" s="952" t="s">
        <v>1221</v>
      </c>
      <c r="C103" s="953">
        <v>0</v>
      </c>
      <c r="D103" s="953">
        <v>0</v>
      </c>
      <c r="E103" s="953">
        <v>0</v>
      </c>
      <c r="F103" s="953">
        <v>0</v>
      </c>
      <c r="G103" s="953">
        <v>0</v>
      </c>
      <c r="H103" s="953">
        <v>0</v>
      </c>
      <c r="I103" s="953">
        <v>0</v>
      </c>
      <c r="J103" s="953">
        <v>0</v>
      </c>
      <c r="K103" s="953">
        <v>0</v>
      </c>
      <c r="L103" s="953">
        <v>0</v>
      </c>
      <c r="M103" s="953">
        <v>0</v>
      </c>
      <c r="N103" s="953">
        <v>0</v>
      </c>
      <c r="O103" s="953">
        <v>0</v>
      </c>
      <c r="P103" s="786">
        <v>0</v>
      </c>
      <c r="Q103" s="956">
        <v>0</v>
      </c>
      <c r="S103" s="172" t="e">
        <v>#N/A</v>
      </c>
      <c r="T103"/>
      <c r="U103"/>
      <c r="V103" s="950"/>
    </row>
    <row r="104" spans="1:23" ht="13" customHeight="1">
      <c r="A104" s="951" t="s">
        <v>1222</v>
      </c>
      <c r="B104" s="952" t="s">
        <v>1223</v>
      </c>
      <c r="C104" s="953">
        <v>0</v>
      </c>
      <c r="D104" s="953">
        <v>0</v>
      </c>
      <c r="E104" s="953">
        <v>0</v>
      </c>
      <c r="F104" s="953">
        <v>0</v>
      </c>
      <c r="G104" s="953">
        <v>0</v>
      </c>
      <c r="H104" s="953">
        <v>0</v>
      </c>
      <c r="I104" s="953">
        <v>0</v>
      </c>
      <c r="J104" s="953">
        <v>0</v>
      </c>
      <c r="K104" s="953">
        <v>0</v>
      </c>
      <c r="L104" s="953">
        <v>0</v>
      </c>
      <c r="M104" s="953">
        <v>0</v>
      </c>
      <c r="N104" s="953">
        <v>0</v>
      </c>
      <c r="O104" s="953">
        <v>0</v>
      </c>
      <c r="P104" s="786">
        <v>0</v>
      </c>
      <c r="Q104" s="956">
        <v>0</v>
      </c>
      <c r="S104" s="172" t="e">
        <v>#N/A</v>
      </c>
      <c r="T104"/>
      <c r="U104"/>
      <c r="V104" s="950"/>
    </row>
    <row r="105" spans="1:23" ht="13" customHeight="1">
      <c r="A105" s="951" t="s">
        <v>1224</v>
      </c>
      <c r="B105" s="952" t="s">
        <v>1225</v>
      </c>
      <c r="C105" s="953">
        <v>0</v>
      </c>
      <c r="D105" s="953">
        <v>0</v>
      </c>
      <c r="E105" s="953">
        <v>0</v>
      </c>
      <c r="F105" s="953">
        <v>0</v>
      </c>
      <c r="G105" s="953">
        <v>0</v>
      </c>
      <c r="H105" s="953">
        <v>0</v>
      </c>
      <c r="I105" s="953">
        <v>0</v>
      </c>
      <c r="J105" s="953">
        <v>0</v>
      </c>
      <c r="K105" s="953">
        <v>0</v>
      </c>
      <c r="L105" s="953">
        <v>0</v>
      </c>
      <c r="M105" s="953">
        <v>0</v>
      </c>
      <c r="N105" s="953">
        <v>0</v>
      </c>
      <c r="O105" s="953">
        <v>0</v>
      </c>
      <c r="P105" s="786">
        <v>0</v>
      </c>
      <c r="Q105" s="956">
        <v>0</v>
      </c>
      <c r="S105" s="172" t="e">
        <v>#N/A</v>
      </c>
      <c r="T105"/>
      <c r="U105"/>
      <c r="V105" s="950"/>
    </row>
    <row r="106" spans="1:23" ht="13" customHeight="1">
      <c r="A106" s="951" t="s">
        <v>1226</v>
      </c>
      <c r="B106" s="952" t="s">
        <v>1227</v>
      </c>
      <c r="C106" s="953">
        <v>0</v>
      </c>
      <c r="D106" s="953">
        <v>0</v>
      </c>
      <c r="E106" s="953">
        <v>0</v>
      </c>
      <c r="F106" s="953">
        <v>0</v>
      </c>
      <c r="G106" s="953">
        <v>0</v>
      </c>
      <c r="H106" s="953">
        <v>0</v>
      </c>
      <c r="I106" s="953">
        <v>0</v>
      </c>
      <c r="J106" s="953">
        <v>0</v>
      </c>
      <c r="K106" s="953">
        <v>0</v>
      </c>
      <c r="L106" s="972">
        <v>0</v>
      </c>
      <c r="M106" s="953">
        <v>0</v>
      </c>
      <c r="N106" s="953">
        <v>0</v>
      </c>
      <c r="O106" s="953">
        <v>0</v>
      </c>
      <c r="P106" s="786">
        <v>0</v>
      </c>
      <c r="Q106" s="956">
        <v>0</v>
      </c>
      <c r="S106" s="172" t="e">
        <v>#N/A</v>
      </c>
      <c r="T106"/>
      <c r="U106"/>
      <c r="V106" s="950"/>
    </row>
    <row r="107" spans="1:23" ht="13" customHeight="1">
      <c r="A107" s="951" t="s">
        <v>1228</v>
      </c>
      <c r="B107" s="952" t="s">
        <v>1229</v>
      </c>
      <c r="C107" s="953">
        <v>0</v>
      </c>
      <c r="D107" s="953">
        <v>0</v>
      </c>
      <c r="E107" s="953">
        <v>0</v>
      </c>
      <c r="F107" s="953">
        <v>0</v>
      </c>
      <c r="G107" s="953">
        <v>0</v>
      </c>
      <c r="H107" s="953">
        <v>0</v>
      </c>
      <c r="I107" s="953">
        <v>0</v>
      </c>
      <c r="J107" s="953">
        <v>0</v>
      </c>
      <c r="K107" s="953">
        <v>0</v>
      </c>
      <c r="L107" s="953">
        <v>0</v>
      </c>
      <c r="M107" s="953">
        <v>0</v>
      </c>
      <c r="N107" s="953">
        <v>0</v>
      </c>
      <c r="O107" s="953">
        <v>0</v>
      </c>
      <c r="P107" s="786">
        <v>0</v>
      </c>
      <c r="Q107" s="956">
        <v>0</v>
      </c>
      <c r="S107" s="172" t="e">
        <v>#N/A</v>
      </c>
      <c r="T107"/>
      <c r="U107"/>
      <c r="V107" s="950"/>
    </row>
    <row r="108" spans="1:23" ht="13" customHeight="1">
      <c r="A108" s="951" t="s">
        <v>1230</v>
      </c>
      <c r="B108" s="957" t="s">
        <v>1231</v>
      </c>
      <c r="C108" s="953">
        <v>0</v>
      </c>
      <c r="D108" s="953">
        <v>0</v>
      </c>
      <c r="E108" s="953">
        <v>0</v>
      </c>
      <c r="F108" s="953">
        <v>0</v>
      </c>
      <c r="G108" s="953">
        <v>0</v>
      </c>
      <c r="H108" s="953">
        <v>0</v>
      </c>
      <c r="I108" s="953">
        <v>0</v>
      </c>
      <c r="J108" s="953">
        <v>0</v>
      </c>
      <c r="K108" s="953">
        <v>0</v>
      </c>
      <c r="L108" s="972">
        <v>0</v>
      </c>
      <c r="M108" s="953">
        <v>0</v>
      </c>
      <c r="N108" s="953">
        <v>0</v>
      </c>
      <c r="O108" s="953">
        <v>0</v>
      </c>
      <c r="P108" s="786">
        <v>0</v>
      </c>
      <c r="Q108" s="956">
        <v>0</v>
      </c>
      <c r="S108" s="172" t="s">
        <v>1231</v>
      </c>
      <c r="T108"/>
      <c r="U108"/>
      <c r="V108" s="950"/>
    </row>
    <row r="109" spans="1:23" ht="13" customHeight="1">
      <c r="A109" s="951" t="s">
        <v>1232</v>
      </c>
      <c r="B109" s="952" t="s">
        <v>1233</v>
      </c>
      <c r="C109" s="953">
        <v>0</v>
      </c>
      <c r="D109" s="953">
        <v>0</v>
      </c>
      <c r="E109" s="953">
        <v>0</v>
      </c>
      <c r="F109" s="953">
        <v>0</v>
      </c>
      <c r="G109" s="953">
        <v>0</v>
      </c>
      <c r="H109" s="953">
        <v>0</v>
      </c>
      <c r="I109" s="953">
        <v>0</v>
      </c>
      <c r="J109" s="953">
        <v>0</v>
      </c>
      <c r="K109" s="953">
        <v>0</v>
      </c>
      <c r="L109" s="972">
        <v>0</v>
      </c>
      <c r="M109" s="953">
        <v>0</v>
      </c>
      <c r="N109" s="953">
        <v>0</v>
      </c>
      <c r="O109" s="953">
        <v>0</v>
      </c>
      <c r="P109" s="786">
        <v>0</v>
      </c>
      <c r="Q109" s="956">
        <v>0</v>
      </c>
      <c r="S109" s="172" t="s">
        <v>1233</v>
      </c>
      <c r="T109"/>
      <c r="U109"/>
      <c r="V109" s="950"/>
    </row>
    <row r="110" spans="1:23" ht="13" customHeight="1">
      <c r="A110" s="951" t="s">
        <v>1234</v>
      </c>
      <c r="B110" s="952" t="s">
        <v>1235</v>
      </c>
      <c r="C110" s="953">
        <v>0</v>
      </c>
      <c r="D110" s="953">
        <v>0</v>
      </c>
      <c r="E110" s="953">
        <v>0</v>
      </c>
      <c r="F110" s="953">
        <v>0</v>
      </c>
      <c r="G110" s="953">
        <v>0</v>
      </c>
      <c r="H110" s="953">
        <v>0</v>
      </c>
      <c r="I110" s="953">
        <v>0</v>
      </c>
      <c r="J110" s="953">
        <v>0</v>
      </c>
      <c r="K110" s="953">
        <v>0</v>
      </c>
      <c r="L110" s="953">
        <v>0</v>
      </c>
      <c r="M110" s="953">
        <v>0</v>
      </c>
      <c r="N110" s="953">
        <v>0</v>
      </c>
      <c r="O110" s="953">
        <v>0</v>
      </c>
      <c r="P110" s="786">
        <v>0</v>
      </c>
      <c r="Q110" s="956">
        <v>0</v>
      </c>
      <c r="S110" s="172" t="e">
        <v>#N/A</v>
      </c>
      <c r="T110"/>
      <c r="U110"/>
      <c r="V110" s="950"/>
    </row>
    <row r="111" spans="1:23" ht="13" customHeight="1">
      <c r="A111" s="951" t="s">
        <v>1236</v>
      </c>
      <c r="B111" s="952" t="s">
        <v>1237</v>
      </c>
      <c r="C111" s="953">
        <v>0</v>
      </c>
      <c r="D111" s="953">
        <v>0</v>
      </c>
      <c r="E111" s="953">
        <v>0</v>
      </c>
      <c r="F111" s="953">
        <v>0</v>
      </c>
      <c r="G111" s="953">
        <v>0</v>
      </c>
      <c r="H111" s="953">
        <v>0</v>
      </c>
      <c r="I111" s="953">
        <v>0</v>
      </c>
      <c r="J111" s="953">
        <v>0</v>
      </c>
      <c r="K111" s="953">
        <v>0</v>
      </c>
      <c r="L111" s="972">
        <v>0</v>
      </c>
      <c r="M111" s="953">
        <v>0</v>
      </c>
      <c r="N111" s="953">
        <v>0</v>
      </c>
      <c r="O111" s="953">
        <v>0</v>
      </c>
      <c r="P111" s="786">
        <v>0</v>
      </c>
      <c r="Q111" s="956">
        <v>0</v>
      </c>
      <c r="S111" s="172" t="e">
        <v>#N/A</v>
      </c>
      <c r="T111"/>
      <c r="U111"/>
      <c r="V111" s="950"/>
    </row>
    <row r="112" spans="1:23" ht="13" customHeight="1">
      <c r="A112" s="951" t="s">
        <v>1238</v>
      </c>
      <c r="B112" s="952" t="s">
        <v>1239</v>
      </c>
      <c r="C112" s="953">
        <v>0</v>
      </c>
      <c r="D112" s="953">
        <v>0</v>
      </c>
      <c r="E112" s="953">
        <v>0</v>
      </c>
      <c r="F112" s="953">
        <v>0</v>
      </c>
      <c r="G112" s="953">
        <v>0</v>
      </c>
      <c r="H112" s="953">
        <v>0</v>
      </c>
      <c r="I112" s="953">
        <v>0</v>
      </c>
      <c r="J112" s="953">
        <v>0</v>
      </c>
      <c r="K112" s="953">
        <v>0</v>
      </c>
      <c r="L112" s="972">
        <v>0</v>
      </c>
      <c r="M112" s="953">
        <v>0</v>
      </c>
      <c r="N112" s="953">
        <v>0</v>
      </c>
      <c r="O112" s="953">
        <v>0</v>
      </c>
      <c r="P112" s="786">
        <v>0</v>
      </c>
      <c r="Q112" s="956">
        <v>0</v>
      </c>
      <c r="S112" s="172" t="s">
        <v>1239</v>
      </c>
      <c r="T112"/>
      <c r="U112"/>
      <c r="V112" s="950"/>
    </row>
    <row r="113" spans="1:26" ht="13" customHeight="1">
      <c r="A113" s="951" t="s">
        <v>1240</v>
      </c>
      <c r="B113" s="957" t="s">
        <v>1241</v>
      </c>
      <c r="C113" s="953">
        <v>0</v>
      </c>
      <c r="D113" s="953">
        <v>0</v>
      </c>
      <c r="E113" s="953">
        <v>0</v>
      </c>
      <c r="F113" s="953">
        <v>0</v>
      </c>
      <c r="G113" s="953">
        <v>0</v>
      </c>
      <c r="H113" s="953">
        <v>0</v>
      </c>
      <c r="I113" s="953">
        <v>0</v>
      </c>
      <c r="J113" s="953">
        <v>0</v>
      </c>
      <c r="K113" s="953">
        <v>0</v>
      </c>
      <c r="L113" s="972">
        <v>0</v>
      </c>
      <c r="M113" s="953">
        <v>0</v>
      </c>
      <c r="N113" s="953">
        <v>0</v>
      </c>
      <c r="O113" s="953">
        <v>0</v>
      </c>
      <c r="P113" s="786">
        <v>0</v>
      </c>
      <c r="Q113" s="956">
        <v>0</v>
      </c>
      <c r="S113" s="172" t="s">
        <v>1241</v>
      </c>
      <c r="T113"/>
      <c r="U113"/>
      <c r="V113" s="950"/>
    </row>
    <row r="114" spans="1:26" ht="13" customHeight="1">
      <c r="A114" s="951" t="s">
        <v>1242</v>
      </c>
      <c r="B114" s="952" t="s">
        <v>1243</v>
      </c>
      <c r="C114" s="953">
        <v>0</v>
      </c>
      <c r="D114" s="953">
        <v>0</v>
      </c>
      <c r="E114" s="953">
        <v>0</v>
      </c>
      <c r="F114" s="953">
        <v>0</v>
      </c>
      <c r="G114" s="953">
        <v>0</v>
      </c>
      <c r="H114" s="953">
        <v>0</v>
      </c>
      <c r="I114" s="953">
        <v>0</v>
      </c>
      <c r="J114" s="953">
        <v>0</v>
      </c>
      <c r="K114" s="953">
        <v>0</v>
      </c>
      <c r="L114" s="953">
        <v>0</v>
      </c>
      <c r="M114" s="953">
        <v>0</v>
      </c>
      <c r="N114" s="953">
        <v>0</v>
      </c>
      <c r="O114" s="953">
        <v>0</v>
      </c>
      <c r="P114" s="786">
        <v>0</v>
      </c>
      <c r="Q114" s="956">
        <v>0</v>
      </c>
      <c r="S114" s="172" t="e">
        <v>#N/A</v>
      </c>
      <c r="T114"/>
      <c r="U114"/>
      <c r="V114" s="950"/>
    </row>
    <row r="115" spans="1:26" ht="13" customHeight="1">
      <c r="A115" s="951" t="s">
        <v>1244</v>
      </c>
      <c r="B115" s="957" t="s">
        <v>1245</v>
      </c>
      <c r="C115" s="953">
        <v>0</v>
      </c>
      <c r="D115" s="953">
        <v>0</v>
      </c>
      <c r="E115" s="953">
        <v>0</v>
      </c>
      <c r="F115" s="953">
        <v>0</v>
      </c>
      <c r="G115" s="953">
        <v>0</v>
      </c>
      <c r="H115" s="953">
        <v>0</v>
      </c>
      <c r="I115" s="953">
        <v>0</v>
      </c>
      <c r="J115" s="953">
        <v>0</v>
      </c>
      <c r="K115" s="953">
        <v>0</v>
      </c>
      <c r="L115" s="953">
        <v>0</v>
      </c>
      <c r="M115" s="953">
        <v>0</v>
      </c>
      <c r="N115" s="953">
        <v>0</v>
      </c>
      <c r="O115" s="953">
        <v>0</v>
      </c>
      <c r="P115" s="786">
        <v>0</v>
      </c>
      <c r="Q115" s="956">
        <v>0</v>
      </c>
      <c r="S115" s="172" t="e">
        <v>#N/A</v>
      </c>
      <c r="T115"/>
      <c r="U115"/>
      <c r="V115" s="950"/>
    </row>
    <row r="116" spans="1:26" ht="13" customHeight="1">
      <c r="A116" s="951" t="s">
        <v>1246</v>
      </c>
      <c r="B116" s="957" t="s">
        <v>1247</v>
      </c>
      <c r="C116" s="953">
        <v>0</v>
      </c>
      <c r="D116" s="953">
        <v>0</v>
      </c>
      <c r="E116" s="953">
        <v>0</v>
      </c>
      <c r="F116" s="953">
        <v>0</v>
      </c>
      <c r="G116" s="953">
        <v>0</v>
      </c>
      <c r="H116" s="953">
        <v>0</v>
      </c>
      <c r="I116" s="953">
        <v>0</v>
      </c>
      <c r="J116" s="953">
        <v>0</v>
      </c>
      <c r="K116" s="953">
        <v>0</v>
      </c>
      <c r="L116" s="953">
        <v>0</v>
      </c>
      <c r="M116" s="953">
        <v>0</v>
      </c>
      <c r="N116" s="953">
        <v>0</v>
      </c>
      <c r="O116" s="953">
        <v>0</v>
      </c>
      <c r="P116" s="786">
        <v>0</v>
      </c>
      <c r="Q116" s="956">
        <v>0</v>
      </c>
      <c r="S116" s="172" t="s">
        <v>1247</v>
      </c>
      <c r="T116"/>
      <c r="U116"/>
      <c r="V116" s="950"/>
    </row>
    <row r="117" spans="1:26" ht="13" customHeight="1">
      <c r="A117" s="951" t="s">
        <v>1248</v>
      </c>
      <c r="B117" s="952" t="s">
        <v>1249</v>
      </c>
      <c r="C117" s="953">
        <v>0</v>
      </c>
      <c r="D117" s="953">
        <v>0</v>
      </c>
      <c r="E117" s="953">
        <v>0</v>
      </c>
      <c r="F117" s="953">
        <v>0</v>
      </c>
      <c r="G117" s="953">
        <v>0</v>
      </c>
      <c r="H117" s="953">
        <v>0</v>
      </c>
      <c r="I117" s="953">
        <v>0</v>
      </c>
      <c r="J117" s="953">
        <v>0</v>
      </c>
      <c r="K117" s="953">
        <v>0</v>
      </c>
      <c r="L117" s="953">
        <v>0</v>
      </c>
      <c r="M117" s="953">
        <v>0</v>
      </c>
      <c r="N117" s="953">
        <v>0</v>
      </c>
      <c r="O117" s="953">
        <v>0</v>
      </c>
      <c r="P117" s="786">
        <v>0</v>
      </c>
      <c r="Q117" s="956">
        <v>0</v>
      </c>
      <c r="S117" s="172" t="s">
        <v>1250</v>
      </c>
      <c r="T117"/>
      <c r="U117"/>
      <c r="V117" s="950"/>
    </row>
    <row r="118" spans="1:26" ht="13" customHeight="1">
      <c r="A118" s="951" t="s">
        <v>1251</v>
      </c>
      <c r="B118" s="957" t="s">
        <v>1252</v>
      </c>
      <c r="C118" s="953">
        <v>0</v>
      </c>
      <c r="D118" s="953">
        <v>0</v>
      </c>
      <c r="E118" s="953">
        <v>0</v>
      </c>
      <c r="F118" s="953">
        <v>0</v>
      </c>
      <c r="G118" s="953">
        <v>0</v>
      </c>
      <c r="H118" s="953">
        <v>0</v>
      </c>
      <c r="I118" s="953">
        <v>0</v>
      </c>
      <c r="J118" s="953">
        <v>0</v>
      </c>
      <c r="K118" s="953">
        <v>0</v>
      </c>
      <c r="L118" s="953">
        <v>0</v>
      </c>
      <c r="M118" s="953">
        <v>0</v>
      </c>
      <c r="N118" s="953">
        <v>0</v>
      </c>
      <c r="O118" s="953">
        <v>0</v>
      </c>
      <c r="P118" s="786">
        <v>0</v>
      </c>
      <c r="Q118" s="956">
        <v>0</v>
      </c>
      <c r="S118" s="172" t="s">
        <v>1252</v>
      </c>
      <c r="T118"/>
      <c r="U118"/>
      <c r="V118" s="950"/>
    </row>
    <row r="119" spans="1:26" ht="13" customHeight="1">
      <c r="A119" s="951" t="s">
        <v>1253</v>
      </c>
      <c r="B119" s="952" t="s">
        <v>1254</v>
      </c>
      <c r="C119" s="953">
        <v>0</v>
      </c>
      <c r="D119" s="953">
        <v>0</v>
      </c>
      <c r="E119" s="953">
        <v>0</v>
      </c>
      <c r="F119" s="953">
        <v>0</v>
      </c>
      <c r="G119" s="953">
        <v>0</v>
      </c>
      <c r="H119" s="953">
        <v>0</v>
      </c>
      <c r="I119" s="953">
        <v>0</v>
      </c>
      <c r="J119" s="953">
        <v>0</v>
      </c>
      <c r="K119" s="953">
        <v>0</v>
      </c>
      <c r="L119" s="953">
        <v>0</v>
      </c>
      <c r="M119" s="953">
        <v>0</v>
      </c>
      <c r="N119" s="953">
        <v>0</v>
      </c>
      <c r="O119" s="953">
        <v>0</v>
      </c>
      <c r="P119" s="786">
        <v>0</v>
      </c>
      <c r="Q119" s="956">
        <v>0</v>
      </c>
      <c r="S119" s="172" t="e">
        <v>#N/A</v>
      </c>
      <c r="T119"/>
      <c r="U119"/>
      <c r="V119" s="950"/>
    </row>
    <row r="120" spans="1:26" ht="13" customHeight="1">
      <c r="A120" s="951" t="s">
        <v>1255</v>
      </c>
      <c r="B120" s="952" t="s">
        <v>1256</v>
      </c>
      <c r="C120" s="953">
        <v>0</v>
      </c>
      <c r="D120" s="953">
        <v>0</v>
      </c>
      <c r="E120" s="953">
        <v>0</v>
      </c>
      <c r="F120" s="953">
        <v>0</v>
      </c>
      <c r="G120" s="953">
        <v>0</v>
      </c>
      <c r="H120" s="953">
        <v>0</v>
      </c>
      <c r="I120" s="953">
        <v>0</v>
      </c>
      <c r="J120" s="953">
        <v>0</v>
      </c>
      <c r="K120" s="953">
        <v>0</v>
      </c>
      <c r="L120" s="972">
        <v>0</v>
      </c>
      <c r="M120" s="953">
        <v>0</v>
      </c>
      <c r="N120" s="953">
        <v>0</v>
      </c>
      <c r="O120" s="953">
        <v>0</v>
      </c>
      <c r="P120" s="786">
        <v>0</v>
      </c>
      <c r="Q120" s="956">
        <v>0</v>
      </c>
      <c r="S120" s="172" t="s">
        <v>1256</v>
      </c>
      <c r="T120"/>
      <c r="U120"/>
      <c r="V120" s="950"/>
    </row>
    <row r="121" spans="1:26" ht="13" customHeight="1">
      <c r="A121" s="951" t="s">
        <v>1257</v>
      </c>
      <c r="B121" s="952" t="s">
        <v>1258</v>
      </c>
      <c r="C121" s="953">
        <v>0</v>
      </c>
      <c r="D121" s="953">
        <v>0</v>
      </c>
      <c r="E121" s="953">
        <v>0</v>
      </c>
      <c r="F121" s="953">
        <v>0</v>
      </c>
      <c r="G121" s="953">
        <v>0</v>
      </c>
      <c r="H121" s="953">
        <v>0</v>
      </c>
      <c r="I121" s="953">
        <v>0</v>
      </c>
      <c r="J121" s="953">
        <v>0</v>
      </c>
      <c r="K121" s="953">
        <v>0</v>
      </c>
      <c r="L121" s="953">
        <v>0</v>
      </c>
      <c r="M121" s="953">
        <v>0</v>
      </c>
      <c r="N121" s="953">
        <v>0</v>
      </c>
      <c r="O121" s="953">
        <v>0</v>
      </c>
      <c r="P121" s="786">
        <v>0</v>
      </c>
      <c r="Q121" s="956">
        <v>0</v>
      </c>
      <c r="S121" s="172" t="s">
        <v>1258</v>
      </c>
      <c r="T121"/>
      <c r="U121"/>
      <c r="V121" s="950"/>
    </row>
    <row r="122" spans="1:26" ht="13" customHeight="1">
      <c r="A122" s="951" t="s">
        <v>1259</v>
      </c>
      <c r="B122" s="952" t="s">
        <v>1260</v>
      </c>
      <c r="C122" s="953">
        <v>0</v>
      </c>
      <c r="D122" s="953">
        <v>0</v>
      </c>
      <c r="E122" s="953">
        <v>0</v>
      </c>
      <c r="F122" s="953">
        <v>0</v>
      </c>
      <c r="G122" s="953">
        <v>0</v>
      </c>
      <c r="H122" s="953">
        <v>0</v>
      </c>
      <c r="I122" s="953">
        <v>0</v>
      </c>
      <c r="J122" s="953">
        <v>0</v>
      </c>
      <c r="K122" s="953">
        <v>0</v>
      </c>
      <c r="L122" s="953">
        <v>0</v>
      </c>
      <c r="M122" s="953">
        <v>0</v>
      </c>
      <c r="N122" s="953">
        <v>0</v>
      </c>
      <c r="O122" s="953">
        <v>0</v>
      </c>
      <c r="P122" s="786">
        <v>0</v>
      </c>
      <c r="Q122" s="956">
        <v>0</v>
      </c>
      <c r="S122" s="172" t="s">
        <v>1261</v>
      </c>
      <c r="T122"/>
      <c r="U122"/>
      <c r="V122" s="950"/>
      <c r="W122" s="341"/>
    </row>
    <row r="123" spans="1:26" ht="13" customHeight="1">
      <c r="A123" s="951" t="s">
        <v>1262</v>
      </c>
      <c r="B123" s="957" t="s">
        <v>1263</v>
      </c>
      <c r="C123" s="953">
        <v>0</v>
      </c>
      <c r="D123" s="953">
        <v>0</v>
      </c>
      <c r="E123" s="953">
        <v>0</v>
      </c>
      <c r="F123" s="953">
        <v>0</v>
      </c>
      <c r="G123" s="953">
        <v>0</v>
      </c>
      <c r="H123" s="953">
        <v>0</v>
      </c>
      <c r="I123" s="953">
        <v>0</v>
      </c>
      <c r="J123" s="953">
        <v>0</v>
      </c>
      <c r="K123" s="953">
        <v>0</v>
      </c>
      <c r="L123" s="953">
        <v>0</v>
      </c>
      <c r="M123" s="953">
        <v>0</v>
      </c>
      <c r="N123" s="953">
        <v>0</v>
      </c>
      <c r="O123" s="953">
        <v>0</v>
      </c>
      <c r="P123" s="786">
        <v>0</v>
      </c>
      <c r="Q123" s="956">
        <v>0</v>
      </c>
      <c r="S123" s="172" t="e">
        <v>#N/A</v>
      </c>
      <c r="T123"/>
      <c r="U123"/>
      <c r="V123" s="950"/>
    </row>
    <row r="124" spans="1:26" ht="16" thickBot="1">
      <c r="A124" s="976"/>
      <c r="B124" s="977"/>
      <c r="C124" s="978"/>
      <c r="D124" s="978"/>
      <c r="E124" s="978"/>
      <c r="F124" s="978"/>
      <c r="G124" s="978"/>
      <c r="H124" s="978"/>
      <c r="I124" s="978"/>
      <c r="J124" s="978"/>
      <c r="K124" s="978"/>
      <c r="L124" s="978"/>
      <c r="M124" s="978"/>
      <c r="N124" s="978"/>
      <c r="O124" s="978"/>
      <c r="P124" s="979"/>
      <c r="Q124" s="950"/>
      <c r="S124" s="172"/>
      <c r="T124"/>
      <c r="U124"/>
      <c r="V124" s="950"/>
    </row>
    <row r="125" spans="1:26" s="897" customFormat="1" ht="25" customHeight="1" thickBot="1">
      <c r="A125" s="3056" t="s">
        <v>1264</v>
      </c>
      <c r="B125" s="3057"/>
      <c r="C125" s="980">
        <v>92201479.74000001</v>
      </c>
      <c r="D125" s="980">
        <v>75710110.120000005</v>
      </c>
      <c r="E125" s="980">
        <v>61372891.219999991</v>
      </c>
      <c r="F125" s="980">
        <v>91581644.25999999</v>
      </c>
      <c r="G125" s="980">
        <v>74710250.49000001</v>
      </c>
      <c r="H125" s="980">
        <v>82230690.670000002</v>
      </c>
      <c r="I125" s="980">
        <v>70169859.489999995</v>
      </c>
      <c r="J125" s="980">
        <v>54485408.440000013</v>
      </c>
      <c r="K125" s="980">
        <v>83478328.439999998</v>
      </c>
      <c r="L125" s="980">
        <v>84308279.659999996</v>
      </c>
      <c r="M125" s="980">
        <v>84939312.209999993</v>
      </c>
      <c r="N125" s="980">
        <v>140258646.34999999</v>
      </c>
      <c r="O125" s="981">
        <f>SUM(O13:O124)</f>
        <v>1315010634.7400007</v>
      </c>
      <c r="P125" s="982">
        <v>0.99999999999999978</v>
      </c>
      <c r="Q125" s="981">
        <v>82953908.424166679</v>
      </c>
      <c r="R125" s="983"/>
      <c r="S125" s="984"/>
      <c r="T125"/>
      <c r="U125"/>
      <c r="V125" s="173"/>
      <c r="W125" s="324"/>
      <c r="X125" s="324"/>
      <c r="Z125" s="985"/>
    </row>
    <row r="126" spans="1:26" s="172" customFormat="1" ht="16.5" customHeight="1">
      <c r="A126" s="473"/>
      <c r="B126" s="986"/>
      <c r="C126" s="987"/>
      <c r="D126" s="987"/>
      <c r="E126" s="987"/>
      <c r="F126" s="987"/>
      <c r="G126" s="987"/>
      <c r="H126" s="987"/>
      <c r="I126" s="987"/>
      <c r="J126" s="987"/>
      <c r="K126" s="987"/>
      <c r="L126" s="987"/>
      <c r="M126" s="987"/>
      <c r="N126" s="987"/>
      <c r="O126" s="987"/>
      <c r="P126" s="988"/>
      <c r="Q126" s="987"/>
      <c r="S126" s="173"/>
      <c r="U126" s="897"/>
      <c r="V126" s="897"/>
      <c r="W126" s="985"/>
      <c r="X126" s="324"/>
      <c r="Z126" s="341"/>
    </row>
    <row r="127" spans="1:26" ht="13" customHeight="1">
      <c r="A127" s="989" t="s">
        <v>1265</v>
      </c>
      <c r="B127" s="990" t="s">
        <v>1266</v>
      </c>
      <c r="C127" s="991">
        <v>0</v>
      </c>
      <c r="D127" s="991">
        <v>0</v>
      </c>
      <c r="E127" s="991">
        <v>0</v>
      </c>
      <c r="F127" s="991">
        <v>0</v>
      </c>
      <c r="G127" s="991">
        <v>0</v>
      </c>
      <c r="H127" s="991">
        <v>0</v>
      </c>
      <c r="I127" s="991">
        <v>0</v>
      </c>
      <c r="J127" s="991">
        <v>0</v>
      </c>
      <c r="K127" s="991">
        <v>0</v>
      </c>
      <c r="L127" s="991">
        <v>0</v>
      </c>
      <c r="M127" s="991">
        <v>0</v>
      </c>
      <c r="N127" s="991">
        <v>0</v>
      </c>
      <c r="O127" s="991">
        <v>0</v>
      </c>
      <c r="P127" s="992">
        <v>0</v>
      </c>
      <c r="Q127" s="993">
        <v>0</v>
      </c>
      <c r="S127" s="172"/>
      <c r="T127" s="172"/>
      <c r="U127" s="949"/>
      <c r="V127" s="950"/>
    </row>
    <row r="128" spans="1:26" ht="13" customHeight="1">
      <c r="A128" s="951" t="s">
        <v>1112</v>
      </c>
      <c r="B128" s="952" t="s">
        <v>1113</v>
      </c>
      <c r="C128" s="953">
        <v>0</v>
      </c>
      <c r="D128" s="953">
        <v>0</v>
      </c>
      <c r="E128" s="953">
        <v>0</v>
      </c>
      <c r="F128" s="953">
        <v>0</v>
      </c>
      <c r="G128" s="953">
        <v>0</v>
      </c>
      <c r="H128" s="953">
        <v>0</v>
      </c>
      <c r="I128" s="953">
        <v>0</v>
      </c>
      <c r="J128" s="953">
        <v>0</v>
      </c>
      <c r="K128" s="953">
        <v>0</v>
      </c>
      <c r="L128" s="953">
        <v>0</v>
      </c>
      <c r="M128" s="953">
        <v>0</v>
      </c>
      <c r="N128" s="953">
        <v>0</v>
      </c>
      <c r="O128" s="953">
        <v>0</v>
      </c>
      <c r="P128" s="786">
        <v>0</v>
      </c>
      <c r="Q128" s="956">
        <v>0</v>
      </c>
      <c r="S128" s="172"/>
      <c r="T128" s="172"/>
      <c r="U128" s="949"/>
      <c r="V128" s="950"/>
    </row>
    <row r="129" spans="1:22" ht="13" customHeight="1">
      <c r="A129" s="951" t="s">
        <v>1074</v>
      </c>
      <c r="B129" s="952" t="s">
        <v>1267</v>
      </c>
      <c r="C129" s="953">
        <v>0</v>
      </c>
      <c r="D129" s="953">
        <v>-673.58</v>
      </c>
      <c r="E129" s="953">
        <v>0</v>
      </c>
      <c r="F129" s="953">
        <v>0</v>
      </c>
      <c r="G129" s="953">
        <v>0</v>
      </c>
      <c r="H129" s="953">
        <v>-2206.64</v>
      </c>
      <c r="I129" s="953">
        <v>0</v>
      </c>
      <c r="J129" s="953">
        <v>-4178.1399999999994</v>
      </c>
      <c r="K129" s="953">
        <v>-162.4</v>
      </c>
      <c r="L129" s="953">
        <v>0</v>
      </c>
      <c r="M129" s="953">
        <v>0</v>
      </c>
      <c r="N129" s="953">
        <v>-824.27</v>
      </c>
      <c r="O129" s="953">
        <v>-8045.0299999999988</v>
      </c>
      <c r="P129" s="786">
        <v>9.6651120715242616E-4</v>
      </c>
      <c r="Q129" s="956">
        <v>-670.41916666666657</v>
      </c>
      <c r="S129" s="172"/>
      <c r="T129" s="172"/>
      <c r="U129" s="949"/>
      <c r="V129" s="950"/>
    </row>
    <row r="130" spans="1:22" ht="13" customHeight="1">
      <c r="A130" s="994" t="s">
        <v>1050</v>
      </c>
      <c r="B130" s="995" t="s">
        <v>1051</v>
      </c>
      <c r="C130" s="953">
        <v>0</v>
      </c>
      <c r="D130" s="953">
        <v>0</v>
      </c>
      <c r="E130" s="953">
        <v>0</v>
      </c>
      <c r="F130" s="953">
        <v>0</v>
      </c>
      <c r="G130" s="953">
        <v>0</v>
      </c>
      <c r="H130" s="953">
        <v>-20600</v>
      </c>
      <c r="I130" s="953">
        <v>-20600</v>
      </c>
      <c r="J130" s="953">
        <v>-20600</v>
      </c>
      <c r="K130" s="953">
        <v>-20600</v>
      </c>
      <c r="L130" s="953">
        <v>-20600</v>
      </c>
      <c r="M130" s="953">
        <v>0</v>
      </c>
      <c r="N130" s="953">
        <v>0</v>
      </c>
      <c r="O130" s="953">
        <v>-103000</v>
      </c>
      <c r="P130" s="786">
        <v>1.2374180622906305E-2</v>
      </c>
      <c r="Q130" s="956">
        <v>-8583.3333333333339</v>
      </c>
      <c r="S130" s="172"/>
      <c r="T130" s="172"/>
      <c r="U130" s="949"/>
      <c r="V130" s="950"/>
    </row>
    <row r="131" spans="1:22" ht="13" customHeight="1">
      <c r="A131" s="951" t="s">
        <v>1042</v>
      </c>
      <c r="B131" s="952" t="s">
        <v>1044</v>
      </c>
      <c r="C131" s="953">
        <v>0</v>
      </c>
      <c r="D131" s="953">
        <v>0</v>
      </c>
      <c r="E131" s="953">
        <v>0</v>
      </c>
      <c r="F131" s="953">
        <v>0</v>
      </c>
      <c r="G131" s="953">
        <v>0</v>
      </c>
      <c r="H131" s="953">
        <v>0</v>
      </c>
      <c r="I131" s="953">
        <v>-485821.44</v>
      </c>
      <c r="J131" s="953">
        <v>0</v>
      </c>
      <c r="K131" s="953">
        <v>0</v>
      </c>
      <c r="L131" s="953">
        <v>0</v>
      </c>
      <c r="M131" s="953">
        <v>0</v>
      </c>
      <c r="N131" s="953">
        <v>0</v>
      </c>
      <c r="O131" s="953">
        <v>-485821.44</v>
      </c>
      <c r="P131" s="786">
        <v>5.8365458728547946E-2</v>
      </c>
      <c r="Q131" s="956">
        <v>-40485.120000000003</v>
      </c>
      <c r="S131" s="172"/>
      <c r="T131" s="172"/>
      <c r="U131" s="949"/>
      <c r="V131" s="950"/>
    </row>
    <row r="132" spans="1:22" ht="13" customHeight="1">
      <c r="A132" s="989" t="s">
        <v>1268</v>
      </c>
      <c r="B132" s="990" t="s">
        <v>1269</v>
      </c>
      <c r="C132" s="991">
        <v>0</v>
      </c>
      <c r="D132" s="991">
        <v>0</v>
      </c>
      <c r="E132" s="991">
        <v>0</v>
      </c>
      <c r="F132" s="991">
        <v>0</v>
      </c>
      <c r="G132" s="991">
        <v>0</v>
      </c>
      <c r="H132" s="991">
        <v>0</v>
      </c>
      <c r="I132" s="991">
        <v>0</v>
      </c>
      <c r="J132" s="991">
        <v>0</v>
      </c>
      <c r="K132" s="991">
        <v>0</v>
      </c>
      <c r="L132" s="991">
        <v>0</v>
      </c>
      <c r="M132" s="991">
        <v>0</v>
      </c>
      <c r="N132" s="991">
        <v>0</v>
      </c>
      <c r="O132" s="991">
        <v>0</v>
      </c>
      <c r="P132" s="992">
        <v>0</v>
      </c>
      <c r="Q132" s="993">
        <v>0</v>
      </c>
      <c r="S132" s="172"/>
      <c r="T132" s="172"/>
      <c r="U132" s="949"/>
      <c r="V132" s="950"/>
    </row>
    <row r="133" spans="1:22" ht="13" customHeight="1">
      <c r="A133" s="951" t="s">
        <v>1054</v>
      </c>
      <c r="B133" s="952" t="s">
        <v>1055</v>
      </c>
      <c r="C133" s="953">
        <v>0</v>
      </c>
      <c r="D133" s="953">
        <v>-296678.27</v>
      </c>
      <c r="E133" s="953">
        <v>-3246723.1500000004</v>
      </c>
      <c r="F133" s="953">
        <v>0</v>
      </c>
      <c r="G133" s="953">
        <v>0</v>
      </c>
      <c r="H133" s="953">
        <v>0</v>
      </c>
      <c r="I133" s="953">
        <v>0</v>
      </c>
      <c r="J133" s="953">
        <v>0</v>
      </c>
      <c r="K133" s="953">
        <v>0</v>
      </c>
      <c r="L133" s="953">
        <v>0</v>
      </c>
      <c r="M133" s="953">
        <v>0</v>
      </c>
      <c r="N133" s="953">
        <v>0</v>
      </c>
      <c r="O133" s="953">
        <v>-3543401.4200000004</v>
      </c>
      <c r="P133" s="786">
        <v>0.42569601155866693</v>
      </c>
      <c r="Q133" s="956">
        <v>-295283.45166666672</v>
      </c>
      <c r="S133" s="172"/>
      <c r="T133" s="172"/>
      <c r="U133" s="949"/>
      <c r="V133" s="950"/>
    </row>
    <row r="134" spans="1:22" ht="13" customHeight="1">
      <c r="A134" s="951" t="s">
        <v>1098</v>
      </c>
      <c r="B134" s="952" t="s">
        <v>1099</v>
      </c>
      <c r="C134" s="953">
        <v>0</v>
      </c>
      <c r="D134" s="953">
        <v>0</v>
      </c>
      <c r="E134" s="953">
        <v>0</v>
      </c>
      <c r="F134" s="953">
        <v>0</v>
      </c>
      <c r="G134" s="953">
        <v>0</v>
      </c>
      <c r="H134" s="953">
        <v>0</v>
      </c>
      <c r="I134" s="953">
        <v>0</v>
      </c>
      <c r="J134" s="953">
        <v>-230.05</v>
      </c>
      <c r="K134" s="953">
        <v>0</v>
      </c>
      <c r="L134" s="953">
        <v>-1472.76</v>
      </c>
      <c r="M134" s="953">
        <v>0</v>
      </c>
      <c r="N134" s="953">
        <v>0</v>
      </c>
      <c r="O134" s="953">
        <v>-1702.81</v>
      </c>
      <c r="P134" s="786">
        <v>2.0457163598535034E-4</v>
      </c>
      <c r="Q134" s="956">
        <v>-141.90083333333334</v>
      </c>
      <c r="S134" s="172"/>
      <c r="T134" s="172"/>
      <c r="U134" s="949"/>
      <c r="V134" s="950"/>
    </row>
    <row r="135" spans="1:22" ht="13" customHeight="1">
      <c r="A135" s="951" t="s">
        <v>1270</v>
      </c>
      <c r="B135" s="952" t="s">
        <v>1271</v>
      </c>
      <c r="C135" s="953">
        <v>0</v>
      </c>
      <c r="D135" s="953">
        <v>0</v>
      </c>
      <c r="E135" s="953">
        <v>3098501.6900000004</v>
      </c>
      <c r="F135" s="953">
        <v>0</v>
      </c>
      <c r="G135" s="953">
        <v>0</v>
      </c>
      <c r="H135" s="953">
        <v>0</v>
      </c>
      <c r="I135" s="953">
        <v>0</v>
      </c>
      <c r="J135" s="953">
        <v>0</v>
      </c>
      <c r="K135" s="953">
        <v>0</v>
      </c>
      <c r="L135" s="953">
        <v>0</v>
      </c>
      <c r="M135" s="953">
        <v>0</v>
      </c>
      <c r="N135" s="953">
        <v>0</v>
      </c>
      <c r="O135" s="953">
        <v>3098501.6900000004</v>
      </c>
      <c r="P135" s="786">
        <v>-0.37224679196544119</v>
      </c>
      <c r="Q135" s="956">
        <v>258208.47416666671</v>
      </c>
      <c r="S135" s="172"/>
      <c r="T135" s="172"/>
      <c r="U135" s="949"/>
      <c r="V135" s="950"/>
    </row>
    <row r="136" spans="1:22" ht="13" customHeight="1">
      <c r="A136" s="951" t="s">
        <v>1088</v>
      </c>
      <c r="B136" s="952" t="s">
        <v>1089</v>
      </c>
      <c r="C136" s="953">
        <v>0</v>
      </c>
      <c r="D136" s="953">
        <v>0</v>
      </c>
      <c r="E136" s="953">
        <v>0</v>
      </c>
      <c r="F136" s="953">
        <v>0</v>
      </c>
      <c r="G136" s="953">
        <v>0</v>
      </c>
      <c r="H136" s="953">
        <v>0</v>
      </c>
      <c r="I136" s="953">
        <v>0</v>
      </c>
      <c r="J136" s="953">
        <v>0</v>
      </c>
      <c r="K136" s="953">
        <v>0</v>
      </c>
      <c r="L136" s="953">
        <v>0</v>
      </c>
      <c r="M136" s="953">
        <v>0</v>
      </c>
      <c r="N136" s="953">
        <v>0</v>
      </c>
      <c r="O136" s="953">
        <v>0</v>
      </c>
      <c r="P136" s="786">
        <v>0</v>
      </c>
      <c r="Q136" s="956">
        <v>0</v>
      </c>
      <c r="S136" s="172"/>
      <c r="T136" s="172"/>
      <c r="U136" s="949"/>
      <c r="V136" s="950"/>
    </row>
    <row r="137" spans="1:22" ht="13" customHeight="1">
      <c r="A137" s="951" t="s">
        <v>1056</v>
      </c>
      <c r="B137" s="952" t="s">
        <v>1057</v>
      </c>
      <c r="C137" s="953">
        <v>0</v>
      </c>
      <c r="D137" s="953">
        <v>0</v>
      </c>
      <c r="E137" s="953">
        <v>0</v>
      </c>
      <c r="F137" s="953">
        <v>0</v>
      </c>
      <c r="G137" s="953">
        <v>0</v>
      </c>
      <c r="H137" s="953">
        <v>-29115.37</v>
      </c>
      <c r="I137" s="953">
        <v>-29115.35</v>
      </c>
      <c r="J137" s="953">
        <v>-29115.35</v>
      </c>
      <c r="K137" s="953">
        <v>-29115.35</v>
      </c>
      <c r="L137" s="953">
        <v>-29115.35</v>
      </c>
      <c r="M137" s="953">
        <v>-29115.35</v>
      </c>
      <c r="N137" s="953">
        <v>0</v>
      </c>
      <c r="O137" s="953">
        <v>-174692.12000000002</v>
      </c>
      <c r="P137" s="786">
        <v>2.0987105303674012E-2</v>
      </c>
      <c r="Q137" s="956">
        <v>-14557.676666666668</v>
      </c>
      <c r="S137" s="172"/>
      <c r="T137" s="172"/>
      <c r="U137" s="949"/>
      <c r="V137" s="950"/>
    </row>
    <row r="138" spans="1:22" ht="13" customHeight="1">
      <c r="A138" s="951" t="s">
        <v>1058</v>
      </c>
      <c r="B138" s="952" t="s">
        <v>1060</v>
      </c>
      <c r="C138" s="953">
        <v>0</v>
      </c>
      <c r="D138" s="953">
        <v>0</v>
      </c>
      <c r="E138" s="953">
        <v>0</v>
      </c>
      <c r="F138" s="953">
        <v>0</v>
      </c>
      <c r="G138" s="953">
        <v>0</v>
      </c>
      <c r="H138" s="953">
        <v>0</v>
      </c>
      <c r="I138" s="953">
        <v>0</v>
      </c>
      <c r="J138" s="953">
        <v>0</v>
      </c>
      <c r="K138" s="953">
        <v>0</v>
      </c>
      <c r="L138" s="953">
        <v>0</v>
      </c>
      <c r="M138" s="953">
        <v>0</v>
      </c>
      <c r="N138" s="953">
        <v>0</v>
      </c>
      <c r="O138" s="953">
        <v>0</v>
      </c>
      <c r="P138" s="786">
        <v>0</v>
      </c>
      <c r="Q138" s="956">
        <v>0</v>
      </c>
      <c r="S138" s="172"/>
      <c r="T138" s="172"/>
      <c r="U138" s="949"/>
      <c r="V138" s="950"/>
    </row>
    <row r="139" spans="1:22" ht="13" customHeight="1">
      <c r="A139" s="951" t="s">
        <v>1076</v>
      </c>
      <c r="B139" s="952" t="s">
        <v>1077</v>
      </c>
      <c r="C139" s="953">
        <v>0</v>
      </c>
      <c r="D139" s="953">
        <v>-754197.08</v>
      </c>
      <c r="E139" s="953">
        <v>0</v>
      </c>
      <c r="F139" s="953">
        <v>0</v>
      </c>
      <c r="G139" s="953">
        <v>0</v>
      </c>
      <c r="H139" s="953">
        <v>0</v>
      </c>
      <c r="I139" s="953">
        <v>0</v>
      </c>
      <c r="J139" s="953">
        <v>0</v>
      </c>
      <c r="K139" s="953">
        <v>0</v>
      </c>
      <c r="L139" s="953">
        <v>0</v>
      </c>
      <c r="M139" s="953">
        <v>0</v>
      </c>
      <c r="N139" s="953">
        <v>0</v>
      </c>
      <c r="O139" s="953">
        <v>-754197.08</v>
      </c>
      <c r="P139" s="786">
        <v>9.0607484399888499E-2</v>
      </c>
      <c r="Q139" s="956">
        <v>-62849.756666666661</v>
      </c>
      <c r="S139" s="172"/>
      <c r="T139" s="172"/>
      <c r="U139" s="949"/>
      <c r="V139" s="950"/>
    </row>
    <row r="140" spans="1:22" ht="13" customHeight="1">
      <c r="A140" s="951" t="s">
        <v>1048</v>
      </c>
      <c r="B140" s="952" t="s">
        <v>1049</v>
      </c>
      <c r="C140" s="953">
        <v>0</v>
      </c>
      <c r="D140" s="953">
        <v>0</v>
      </c>
      <c r="E140" s="953">
        <v>0</v>
      </c>
      <c r="F140" s="953">
        <v>0</v>
      </c>
      <c r="G140" s="953">
        <v>0</v>
      </c>
      <c r="H140" s="953">
        <v>0</v>
      </c>
      <c r="I140" s="953">
        <v>0</v>
      </c>
      <c r="J140" s="953">
        <v>0</v>
      </c>
      <c r="K140" s="953">
        <v>0</v>
      </c>
      <c r="L140" s="953">
        <v>0</v>
      </c>
      <c r="M140" s="953">
        <v>0</v>
      </c>
      <c r="N140" s="953">
        <v>0</v>
      </c>
      <c r="O140" s="953">
        <v>0</v>
      </c>
      <c r="P140" s="786">
        <v>0</v>
      </c>
      <c r="Q140" s="956">
        <v>0</v>
      </c>
      <c r="S140" s="172"/>
      <c r="T140" s="172"/>
      <c r="U140" s="949"/>
      <c r="V140" s="950"/>
    </row>
    <row r="141" spans="1:22" ht="13" customHeight="1">
      <c r="A141" s="951" t="s">
        <v>1132</v>
      </c>
      <c r="B141" s="952" t="s">
        <v>1133</v>
      </c>
      <c r="C141" s="953">
        <v>0</v>
      </c>
      <c r="D141" s="953">
        <v>0</v>
      </c>
      <c r="E141" s="953">
        <v>0</v>
      </c>
      <c r="F141" s="953">
        <v>0</v>
      </c>
      <c r="G141" s="953">
        <v>-1644.5</v>
      </c>
      <c r="H141" s="953">
        <v>0</v>
      </c>
      <c r="I141" s="953">
        <v>0</v>
      </c>
      <c r="J141" s="953">
        <v>0</v>
      </c>
      <c r="K141" s="953">
        <v>0</v>
      </c>
      <c r="L141" s="953">
        <v>0</v>
      </c>
      <c r="M141" s="953">
        <v>0</v>
      </c>
      <c r="N141" s="953">
        <v>0</v>
      </c>
      <c r="O141" s="953">
        <v>-1644.5</v>
      </c>
      <c r="P141" s="786">
        <v>1.9756640810067398E-4</v>
      </c>
      <c r="Q141" s="956">
        <v>-137.04166666666666</v>
      </c>
      <c r="S141" s="172"/>
      <c r="T141" s="172"/>
      <c r="U141" s="949"/>
      <c r="V141" s="950"/>
    </row>
    <row r="142" spans="1:22" ht="13" customHeight="1">
      <c r="A142" s="951" t="s">
        <v>1106</v>
      </c>
      <c r="B142" s="952" t="s">
        <v>1107</v>
      </c>
      <c r="C142" s="953">
        <v>0</v>
      </c>
      <c r="D142" s="953">
        <v>0</v>
      </c>
      <c r="E142" s="953">
        <v>0</v>
      </c>
      <c r="F142" s="953">
        <v>0</v>
      </c>
      <c r="G142" s="953">
        <v>0</v>
      </c>
      <c r="H142" s="953">
        <v>-209793.42</v>
      </c>
      <c r="I142" s="953">
        <v>-210716.64000000004</v>
      </c>
      <c r="J142" s="953">
        <v>-209793.42</v>
      </c>
      <c r="K142" s="953">
        <v>-209793.42</v>
      </c>
      <c r="L142" s="953">
        <v>-209793.42</v>
      </c>
      <c r="M142" s="953">
        <v>-209793.42</v>
      </c>
      <c r="N142" s="953">
        <v>-209793.42</v>
      </c>
      <c r="O142" s="953">
        <v>-1469477.16</v>
      </c>
      <c r="P142" s="786">
        <v>0.17653957086480959</v>
      </c>
      <c r="Q142" s="956">
        <v>-122456.43</v>
      </c>
      <c r="S142" s="172"/>
      <c r="T142" s="172"/>
      <c r="U142" s="949"/>
      <c r="V142" s="950"/>
    </row>
    <row r="143" spans="1:22" ht="13" customHeight="1">
      <c r="A143" s="951" t="s">
        <v>1130</v>
      </c>
      <c r="B143" s="952" t="s">
        <v>1131</v>
      </c>
      <c r="C143" s="953">
        <v>-178.28</v>
      </c>
      <c r="D143" s="953">
        <v>0</v>
      </c>
      <c r="E143" s="953">
        <v>-155.25</v>
      </c>
      <c r="F143" s="953">
        <v>-155.25</v>
      </c>
      <c r="G143" s="953">
        <v>-6183.08</v>
      </c>
      <c r="H143" s="953">
        <v>0</v>
      </c>
      <c r="I143" s="953">
        <v>0</v>
      </c>
      <c r="J143" s="953">
        <v>-447.19</v>
      </c>
      <c r="K143" s="953">
        <v>0</v>
      </c>
      <c r="L143" s="953">
        <v>0</v>
      </c>
      <c r="M143" s="953">
        <v>0</v>
      </c>
      <c r="N143" s="953">
        <v>-456.75</v>
      </c>
      <c r="O143" s="953">
        <v>-7575.7999999999993</v>
      </c>
      <c r="P143" s="786">
        <v>9.1013900546615121E-4</v>
      </c>
      <c r="Q143" s="956">
        <v>-631.31666666666661</v>
      </c>
      <c r="S143" s="172"/>
      <c r="T143" s="172"/>
      <c r="U143" s="949"/>
      <c r="V143" s="950"/>
    </row>
    <row r="144" spans="1:22" ht="13" customHeight="1">
      <c r="A144" s="951" t="s">
        <v>1045</v>
      </c>
      <c r="B144" s="952" t="s">
        <v>1046</v>
      </c>
      <c r="C144" s="953">
        <v>0</v>
      </c>
      <c r="D144" s="953">
        <v>0</v>
      </c>
      <c r="E144" s="953">
        <v>0</v>
      </c>
      <c r="F144" s="953">
        <v>0</v>
      </c>
      <c r="G144" s="953">
        <v>0</v>
      </c>
      <c r="H144" s="953">
        <v>0</v>
      </c>
      <c r="I144" s="953">
        <v>0</v>
      </c>
      <c r="J144" s="953">
        <v>0</v>
      </c>
      <c r="K144" s="953">
        <v>0</v>
      </c>
      <c r="L144" s="953">
        <v>0</v>
      </c>
      <c r="M144" s="953">
        <v>0</v>
      </c>
      <c r="N144" s="953">
        <v>0</v>
      </c>
      <c r="O144" s="953">
        <v>0</v>
      </c>
      <c r="P144" s="786">
        <v>0</v>
      </c>
      <c r="Q144" s="956">
        <v>0</v>
      </c>
      <c r="S144" s="172"/>
      <c r="T144" s="172"/>
      <c r="U144" s="949"/>
      <c r="V144" s="950"/>
    </row>
    <row r="145" spans="1:26" ht="13" customHeight="1">
      <c r="A145" s="951" t="s">
        <v>1084</v>
      </c>
      <c r="B145" s="952" t="s">
        <v>1085</v>
      </c>
      <c r="C145" s="953">
        <v>0</v>
      </c>
      <c r="D145" s="953">
        <v>0</v>
      </c>
      <c r="E145" s="953">
        <v>0</v>
      </c>
      <c r="F145" s="953">
        <v>0</v>
      </c>
      <c r="G145" s="953">
        <v>0</v>
      </c>
      <c r="H145" s="953">
        <v>0</v>
      </c>
      <c r="I145" s="953">
        <v>0</v>
      </c>
      <c r="J145" s="953">
        <v>0</v>
      </c>
      <c r="K145" s="953">
        <v>0</v>
      </c>
      <c r="L145" s="953">
        <v>0</v>
      </c>
      <c r="M145" s="953">
        <v>0</v>
      </c>
      <c r="N145" s="953">
        <v>0</v>
      </c>
      <c r="O145" s="953">
        <v>0</v>
      </c>
      <c r="P145" s="786">
        <v>0</v>
      </c>
      <c r="Q145" s="956">
        <v>0</v>
      </c>
      <c r="S145" s="172"/>
      <c r="T145" s="172"/>
      <c r="U145" s="949"/>
      <c r="V145" s="950"/>
    </row>
    <row r="146" spans="1:26" ht="13" customHeight="1">
      <c r="A146" s="951" t="s">
        <v>1040</v>
      </c>
      <c r="B146" s="952" t="s">
        <v>1041</v>
      </c>
      <c r="C146" s="953">
        <v>0</v>
      </c>
      <c r="D146" s="953">
        <v>0</v>
      </c>
      <c r="E146" s="953">
        <v>0</v>
      </c>
      <c r="F146" s="953">
        <v>0</v>
      </c>
      <c r="G146" s="953">
        <v>0</v>
      </c>
      <c r="H146" s="953">
        <v>0</v>
      </c>
      <c r="I146" s="953">
        <v>0</v>
      </c>
      <c r="J146" s="953">
        <v>0</v>
      </c>
      <c r="K146" s="953">
        <v>0</v>
      </c>
      <c r="L146" s="953">
        <v>0</v>
      </c>
      <c r="M146" s="953">
        <v>0</v>
      </c>
      <c r="N146" s="953">
        <v>0</v>
      </c>
      <c r="O146" s="953">
        <v>0</v>
      </c>
      <c r="P146" s="786">
        <v>0</v>
      </c>
      <c r="Q146" s="956">
        <v>0</v>
      </c>
      <c r="S146" s="172"/>
      <c r="T146" s="172"/>
      <c r="U146" s="949"/>
      <c r="V146" s="950"/>
    </row>
    <row r="147" spans="1:26" ht="13" customHeight="1">
      <c r="A147" s="951" t="s">
        <v>1102</v>
      </c>
      <c r="B147" s="952" t="s">
        <v>1103</v>
      </c>
      <c r="C147" s="953">
        <v>0</v>
      </c>
      <c r="D147" s="953">
        <v>0</v>
      </c>
      <c r="E147" s="953">
        <v>0</v>
      </c>
      <c r="F147" s="953">
        <v>0</v>
      </c>
      <c r="G147" s="953">
        <v>0</v>
      </c>
      <c r="H147" s="953">
        <v>0</v>
      </c>
      <c r="I147" s="953">
        <v>0</v>
      </c>
      <c r="J147" s="953">
        <v>0</v>
      </c>
      <c r="K147" s="953">
        <v>0</v>
      </c>
      <c r="L147" s="953">
        <v>0</v>
      </c>
      <c r="M147" s="953">
        <v>0</v>
      </c>
      <c r="N147" s="953">
        <v>0</v>
      </c>
      <c r="O147" s="953">
        <v>0</v>
      </c>
      <c r="P147" s="786">
        <v>0</v>
      </c>
      <c r="Q147" s="956">
        <v>0</v>
      </c>
      <c r="S147" s="172"/>
      <c r="T147" s="172"/>
      <c r="U147" s="949"/>
      <c r="V147" s="950"/>
    </row>
    <row r="148" spans="1:26" ht="13" customHeight="1">
      <c r="A148" s="951" t="s">
        <v>1140</v>
      </c>
      <c r="B148" s="952" t="s">
        <v>1141</v>
      </c>
      <c r="C148" s="953">
        <v>-481027.75</v>
      </c>
      <c r="D148" s="953">
        <v>0</v>
      </c>
      <c r="E148" s="953">
        <v>-868361.13</v>
      </c>
      <c r="F148" s="953">
        <v>-470276.93</v>
      </c>
      <c r="G148" s="953">
        <v>-453624.62</v>
      </c>
      <c r="H148" s="953">
        <v>-379804.2</v>
      </c>
      <c r="I148" s="953">
        <v>-371329.68</v>
      </c>
      <c r="J148" s="953">
        <v>-376345.42</v>
      </c>
      <c r="K148" s="953">
        <v>-372376.29</v>
      </c>
      <c r="L148" s="953">
        <v>-369934.21</v>
      </c>
      <c r="M148" s="953">
        <v>-366654.84</v>
      </c>
      <c r="N148" s="953">
        <v>-362992.72</v>
      </c>
      <c r="O148" s="953">
        <v>-4872727.79</v>
      </c>
      <c r="P148" s="786">
        <v>0.58539819223024336</v>
      </c>
      <c r="Q148" s="956">
        <v>-406060.64916666667</v>
      </c>
      <c r="S148" s="172"/>
      <c r="T148" s="172"/>
      <c r="U148" s="949"/>
      <c r="V148" s="950"/>
    </row>
    <row r="149" spans="1:26" ht="15" thickBot="1">
      <c r="A149" s="976"/>
      <c r="B149" s="977"/>
      <c r="C149" s="978"/>
      <c r="D149" s="978"/>
      <c r="E149" s="978"/>
      <c r="F149" s="978"/>
      <c r="G149" s="978"/>
      <c r="H149" s="978"/>
      <c r="I149" s="978"/>
      <c r="J149" s="978"/>
      <c r="K149" s="978"/>
      <c r="L149" s="978"/>
      <c r="M149" s="978"/>
      <c r="N149" s="978"/>
      <c r="O149" s="978"/>
      <c r="P149" s="979"/>
      <c r="Q149" s="950"/>
      <c r="S149" s="172"/>
      <c r="T149" s="172"/>
      <c r="U149" s="949"/>
      <c r="V149" s="950"/>
    </row>
    <row r="150" spans="1:26" s="897" customFormat="1" ht="25" customHeight="1" thickBot="1">
      <c r="A150" s="3056" t="s">
        <v>1272</v>
      </c>
      <c r="B150" s="3057"/>
      <c r="C150" s="980">
        <v>-481206.03</v>
      </c>
      <c r="D150" s="980">
        <v>-1051548.93</v>
      </c>
      <c r="E150" s="980">
        <v>-1016737.84</v>
      </c>
      <c r="F150" s="980">
        <v>-470432.18</v>
      </c>
      <c r="G150" s="980">
        <v>-461452.2</v>
      </c>
      <c r="H150" s="980">
        <v>-641519.63</v>
      </c>
      <c r="I150" s="980">
        <v>-1117583.1100000001</v>
      </c>
      <c r="J150" s="980">
        <v>-640709.57000000007</v>
      </c>
      <c r="K150" s="980">
        <v>-632047.46</v>
      </c>
      <c r="L150" s="980">
        <v>-630915.74</v>
      </c>
      <c r="M150" s="980">
        <v>-605563.6100000001</v>
      </c>
      <c r="N150" s="980">
        <v>-574067.15999999992</v>
      </c>
      <c r="O150" s="980">
        <v>-8323783.46</v>
      </c>
      <c r="P150" s="982">
        <v>1</v>
      </c>
      <c r="Q150" s="981">
        <v>-693648.6216666667</v>
      </c>
      <c r="R150" s="983"/>
      <c r="S150" s="984"/>
      <c r="T150" s="172"/>
      <c r="U150" s="173"/>
      <c r="V150" s="173"/>
      <c r="W150" s="324"/>
      <c r="X150" s="324"/>
      <c r="Z150" s="985"/>
    </row>
    <row r="151" spans="1:26" s="172" customFormat="1" ht="16.5" customHeight="1">
      <c r="A151" s="473"/>
      <c r="B151" s="986"/>
      <c r="C151" s="987"/>
      <c r="D151" s="987"/>
      <c r="E151" s="987"/>
      <c r="F151" s="987"/>
      <c r="G151" s="987"/>
      <c r="H151" s="987"/>
      <c r="I151" s="987"/>
      <c r="J151" s="987"/>
      <c r="K151" s="987"/>
      <c r="L151" s="987"/>
      <c r="M151" s="987"/>
      <c r="N151" s="987"/>
      <c r="O151" s="987"/>
      <c r="P151" s="988"/>
      <c r="Q151" s="987"/>
      <c r="S151" s="173"/>
      <c r="U151" s="897"/>
      <c r="V151" s="897"/>
      <c r="W151" s="985"/>
      <c r="X151" s="324"/>
      <c r="Z151" s="341"/>
    </row>
    <row r="152" spans="1:26" s="172" customFormat="1" ht="16.5" customHeight="1" thickBot="1">
      <c r="A152" s="473"/>
      <c r="B152" s="986"/>
      <c r="C152" s="987"/>
      <c r="D152" s="987"/>
      <c r="E152" s="987"/>
      <c r="F152" s="987"/>
      <c r="G152" s="987"/>
      <c r="H152" s="987"/>
      <c r="I152" s="987"/>
      <c r="J152" s="987"/>
      <c r="K152" s="987"/>
      <c r="L152" s="987"/>
      <c r="M152" s="987"/>
      <c r="N152" s="987"/>
      <c r="O152" s="987"/>
      <c r="P152" s="988"/>
      <c r="Q152" s="987"/>
      <c r="S152" s="173"/>
      <c r="U152" s="897"/>
      <c r="V152" s="897"/>
      <c r="W152" s="985"/>
      <c r="X152" s="324"/>
      <c r="Z152" s="341"/>
    </row>
    <row r="153" spans="1:26" s="897" customFormat="1" ht="25" customHeight="1" thickBot="1">
      <c r="A153" s="3056" t="s">
        <v>1273</v>
      </c>
      <c r="B153" s="3057"/>
      <c r="C153" s="980">
        <v>91720273.710000008</v>
      </c>
      <c r="D153" s="980">
        <v>74658561.189999998</v>
      </c>
      <c r="E153" s="980">
        <v>60356153.379999988</v>
      </c>
      <c r="F153" s="980">
        <v>91111212.079999983</v>
      </c>
      <c r="G153" s="980">
        <v>74248798.290000007</v>
      </c>
      <c r="H153" s="980">
        <v>81589171.040000007</v>
      </c>
      <c r="I153" s="980">
        <v>69052276.379999995</v>
      </c>
      <c r="J153" s="980">
        <v>53844698.870000012</v>
      </c>
      <c r="K153" s="980">
        <v>82846280.980000004</v>
      </c>
      <c r="L153" s="980">
        <v>83677363.920000002</v>
      </c>
      <c r="M153" s="980">
        <v>84333748.599999994</v>
      </c>
      <c r="N153" s="980">
        <v>139684579.19</v>
      </c>
      <c r="O153" s="981">
        <v>987123117.63000023</v>
      </c>
      <c r="P153" s="982">
        <v>0.99999999999999978</v>
      </c>
      <c r="Q153" s="981">
        <v>82260259.80250001</v>
      </c>
      <c r="R153" s="983"/>
      <c r="S153" s="984"/>
      <c r="T153" s="172"/>
      <c r="U153" s="173"/>
      <c r="V153" s="173"/>
      <c r="W153" s="324"/>
      <c r="X153" s="324"/>
      <c r="Z153" s="985"/>
    </row>
    <row r="154" spans="1:26" ht="40" customHeight="1">
      <c r="A154" s="936"/>
      <c r="B154" s="388"/>
      <c r="C154" s="996"/>
      <c r="D154" s="997"/>
      <c r="E154" s="997"/>
      <c r="F154" s="997"/>
      <c r="G154" s="997"/>
      <c r="H154" s="997"/>
      <c r="I154" s="997"/>
      <c r="J154" s="998"/>
      <c r="K154" s="998"/>
      <c r="L154" s="998"/>
      <c r="M154" s="997"/>
      <c r="N154" s="997"/>
      <c r="O154" s="999"/>
      <c r="P154" s="388"/>
      <c r="Q154" s="1000"/>
      <c r="T154" s="172"/>
    </row>
    <row r="155" spans="1:26" ht="13" customHeight="1">
      <c r="A155" s="951" t="s">
        <v>1040</v>
      </c>
      <c r="B155" s="1001" t="s">
        <v>1041</v>
      </c>
      <c r="C155" s="1002"/>
      <c r="D155" s="1002"/>
      <c r="E155" s="1002"/>
      <c r="F155" s="1002"/>
      <c r="G155" s="1002"/>
      <c r="H155" s="1002"/>
      <c r="I155" s="1002"/>
      <c r="J155" s="1002"/>
      <c r="K155" s="1002"/>
      <c r="L155" s="1002"/>
      <c r="M155" s="1002"/>
      <c r="N155" s="1002">
        <v>137545217.41</v>
      </c>
      <c r="O155" s="1003">
        <v>137545217.41</v>
      </c>
      <c r="P155" s="1004"/>
      <c r="S155" s="172"/>
      <c r="T155" s="172"/>
    </row>
    <row r="156" spans="1:26" ht="13" customHeight="1">
      <c r="A156" s="951" t="s">
        <v>1042</v>
      </c>
      <c r="B156" s="1001" t="s">
        <v>1043</v>
      </c>
      <c r="C156" s="1002"/>
      <c r="D156" s="1002"/>
      <c r="E156" s="1002"/>
      <c r="F156" s="1002"/>
      <c r="G156" s="1002"/>
      <c r="H156" s="1002"/>
      <c r="I156" s="1002"/>
      <c r="J156" s="1002"/>
      <c r="K156" s="1002"/>
      <c r="L156" s="1002"/>
      <c r="M156" s="1002"/>
      <c r="N156" s="1002">
        <v>106820976.47</v>
      </c>
      <c r="O156" s="1003">
        <v>106820976.47</v>
      </c>
      <c r="P156" s="1004"/>
      <c r="S156" s="983"/>
      <c r="X156" s="985"/>
    </row>
    <row r="157" spans="1:26" ht="13" customHeight="1">
      <c r="A157" s="951" t="s">
        <v>1045</v>
      </c>
      <c r="B157" s="1001" t="s">
        <v>1046</v>
      </c>
      <c r="C157" s="1002"/>
      <c r="D157" s="1002"/>
      <c r="E157" s="1002"/>
      <c r="F157" s="1002"/>
      <c r="G157" s="1002"/>
      <c r="H157" s="1002"/>
      <c r="I157" s="1002"/>
      <c r="J157" s="1002"/>
      <c r="K157" s="1002"/>
      <c r="L157" s="1002"/>
      <c r="M157" s="1002"/>
      <c r="N157" s="1002">
        <v>77307323.700000003</v>
      </c>
      <c r="O157" s="1003">
        <v>77307323.700000003</v>
      </c>
      <c r="P157" s="1004"/>
    </row>
    <row r="158" spans="1:26" ht="13" customHeight="1">
      <c r="A158" s="951" t="s">
        <v>1048</v>
      </c>
      <c r="B158" s="1001" t="s">
        <v>1049</v>
      </c>
      <c r="C158" s="1002"/>
      <c r="D158" s="1002"/>
      <c r="E158" s="1002"/>
      <c r="F158" s="1002"/>
      <c r="G158" s="1002"/>
      <c r="H158" s="1002"/>
      <c r="I158" s="1002"/>
      <c r="J158" s="1002"/>
      <c r="K158" s="1002"/>
      <c r="L158" s="1002"/>
      <c r="M158" s="1002"/>
      <c r="N158" s="1002">
        <v>76995120.969999999</v>
      </c>
      <c r="O158" s="1003">
        <v>76995120.969999999</v>
      </c>
      <c r="P158" s="1004"/>
    </row>
    <row r="159" spans="1:26" ht="13" customHeight="1">
      <c r="A159" s="951" t="s">
        <v>1050</v>
      </c>
      <c r="B159" s="1001" t="s">
        <v>1051</v>
      </c>
      <c r="C159" s="1002"/>
      <c r="D159" s="1002"/>
      <c r="E159" s="1002"/>
      <c r="F159" s="1002"/>
      <c r="G159" s="1002"/>
      <c r="H159" s="1002"/>
      <c r="I159" s="1002"/>
      <c r="J159" s="1002"/>
      <c r="K159" s="1002"/>
      <c r="L159" s="1002"/>
      <c r="M159" s="1002"/>
      <c r="N159" s="1002">
        <v>68598954.219999999</v>
      </c>
      <c r="O159" s="1003">
        <v>68598954.219999999</v>
      </c>
      <c r="P159" s="1004"/>
    </row>
    <row r="160" spans="1:26" ht="13" customHeight="1">
      <c r="A160" s="951" t="s">
        <v>1052</v>
      </c>
      <c r="B160" s="1001" t="s">
        <v>1053</v>
      </c>
      <c r="C160" s="1002"/>
      <c r="D160" s="1002"/>
      <c r="E160" s="1002"/>
      <c r="F160" s="1002"/>
      <c r="G160" s="1002"/>
      <c r="H160" s="1002"/>
      <c r="I160" s="1002"/>
      <c r="J160" s="1002"/>
      <c r="K160" s="1002"/>
      <c r="L160" s="1002"/>
      <c r="M160" s="1002"/>
      <c r="N160" s="1002">
        <v>58291537.969999999</v>
      </c>
      <c r="O160" s="1003">
        <v>58291537.969999999</v>
      </c>
      <c r="P160" s="1004"/>
    </row>
    <row r="161" spans="1:17" ht="13" customHeight="1">
      <c r="A161" s="951" t="s">
        <v>1054</v>
      </c>
      <c r="B161" s="1001" t="s">
        <v>1055</v>
      </c>
      <c r="C161" s="1002"/>
      <c r="D161" s="1002"/>
      <c r="E161" s="1002"/>
      <c r="F161" s="1002"/>
      <c r="G161" s="1002"/>
      <c r="H161" s="1002"/>
      <c r="I161" s="1002"/>
      <c r="J161" s="1002"/>
      <c r="K161" s="1002"/>
      <c r="L161" s="1002"/>
      <c r="M161" s="1002"/>
      <c r="N161" s="1002">
        <v>52339096.469999999</v>
      </c>
      <c r="O161" s="1003">
        <v>52339096.469999999</v>
      </c>
      <c r="P161" s="1004"/>
    </row>
    <row r="162" spans="1:17" ht="13" customHeight="1">
      <c r="A162" s="951" t="s">
        <v>1056</v>
      </c>
      <c r="B162" s="1001" t="s">
        <v>1057</v>
      </c>
      <c r="C162" s="1002"/>
      <c r="D162" s="1002"/>
      <c r="E162" s="1002"/>
      <c r="F162" s="1002"/>
      <c r="G162" s="1002"/>
      <c r="H162" s="1002"/>
      <c r="I162" s="1002"/>
      <c r="J162" s="1002"/>
      <c r="K162" s="1002"/>
      <c r="L162" s="1002"/>
      <c r="M162" s="1002"/>
      <c r="N162" s="1002">
        <v>38218459.829999998</v>
      </c>
      <c r="O162" s="1003">
        <v>38218459.829999998</v>
      </c>
      <c r="P162" s="1004"/>
    </row>
    <row r="163" spans="1:17" ht="13" customHeight="1">
      <c r="A163" s="951" t="s">
        <v>1058</v>
      </c>
      <c r="B163" s="1001" t="s">
        <v>1059</v>
      </c>
      <c r="C163" s="1002"/>
      <c r="D163" s="1002"/>
      <c r="E163" s="1002"/>
      <c r="F163" s="1002"/>
      <c r="G163" s="1002"/>
      <c r="H163" s="1002"/>
      <c r="I163" s="1002"/>
      <c r="J163" s="1002"/>
      <c r="K163" s="1002"/>
      <c r="L163" s="1002"/>
      <c r="M163" s="1002"/>
      <c r="N163" s="1002">
        <v>31151817.079999998</v>
      </c>
      <c r="O163" s="1003">
        <v>31151817.079999998</v>
      </c>
      <c r="P163" s="1004"/>
    </row>
    <row r="164" spans="1:17" ht="13" customHeight="1">
      <c r="A164" s="951" t="s">
        <v>1061</v>
      </c>
      <c r="B164" s="1001" t="s">
        <v>1062</v>
      </c>
      <c r="C164" s="1002"/>
      <c r="D164" s="1002"/>
      <c r="E164" s="1002"/>
      <c r="F164" s="1002"/>
      <c r="G164" s="1002"/>
      <c r="H164" s="1002"/>
      <c r="I164" s="1002"/>
      <c r="J164" s="1002"/>
      <c r="K164" s="1002"/>
      <c r="L164" s="1002"/>
      <c r="M164" s="1002"/>
      <c r="N164" s="1002">
        <v>28614663.32</v>
      </c>
      <c r="O164" s="1003">
        <v>28614663.32</v>
      </c>
      <c r="P164" s="1004"/>
    </row>
    <row r="165" spans="1:17" ht="13" customHeight="1">
      <c r="A165" s="1005"/>
      <c r="B165" s="1001" t="s">
        <v>1064</v>
      </c>
      <c r="C165" s="1002"/>
      <c r="D165" s="1002"/>
      <c r="E165" s="1002"/>
      <c r="F165" s="1002"/>
      <c r="G165" s="1002"/>
      <c r="H165" s="1002"/>
      <c r="I165" s="1002"/>
      <c r="J165" s="1002"/>
      <c r="K165" s="1002"/>
      <c r="L165" s="1002"/>
      <c r="M165" s="1002"/>
      <c r="N165" s="1002">
        <v>319563733.64999998</v>
      </c>
      <c r="O165" s="1003">
        <v>319563733.64999998</v>
      </c>
      <c r="P165" s="1004"/>
    </row>
    <row r="166" spans="1:17">
      <c r="O166" s="464">
        <v>995446901.09000015</v>
      </c>
      <c r="P166" s="1006"/>
      <c r="Q166" s="324"/>
    </row>
    <row r="167" spans="1:17">
      <c r="C167" s="971">
        <v>0</v>
      </c>
      <c r="D167" s="971">
        <v>0</v>
      </c>
      <c r="E167" s="971">
        <v>0</v>
      </c>
      <c r="F167" s="971">
        <v>0</v>
      </c>
      <c r="G167" s="971">
        <v>0</v>
      </c>
      <c r="H167" s="971">
        <v>0</v>
      </c>
      <c r="I167" s="971">
        <v>0</v>
      </c>
      <c r="J167" s="971">
        <v>0</v>
      </c>
      <c r="K167" s="971">
        <v>0</v>
      </c>
      <c r="L167" s="971">
        <v>0</v>
      </c>
      <c r="M167" s="971">
        <v>0</v>
      </c>
      <c r="N167" s="971">
        <v>995446901.09000015</v>
      </c>
    </row>
    <row r="168" spans="1:17">
      <c r="P168" s="1007"/>
    </row>
    <row r="185" spans="1:17">
      <c r="A185" s="936"/>
      <c r="B185" s="388"/>
      <c r="C185" s="937"/>
      <c r="D185" s="937"/>
      <c r="E185" s="937"/>
      <c r="F185" s="937"/>
      <c r="G185" s="937"/>
      <c r="H185" s="937"/>
      <c r="I185" s="937"/>
      <c r="J185" s="937"/>
      <c r="K185" s="937"/>
      <c r="L185" s="937"/>
      <c r="M185" s="937"/>
      <c r="N185" s="937"/>
      <c r="O185" s="1000"/>
      <c r="P185" s="1008"/>
      <c r="Q185" s="388"/>
    </row>
    <row r="186" spans="1:17">
      <c r="A186" s="936"/>
      <c r="B186" s="388"/>
      <c r="C186" s="937"/>
      <c r="D186" s="937"/>
      <c r="E186" s="937"/>
      <c r="F186" s="937"/>
      <c r="G186" s="937"/>
      <c r="H186" s="937"/>
      <c r="I186" s="937"/>
      <c r="J186" s="937"/>
      <c r="K186" s="937"/>
      <c r="L186" s="937"/>
      <c r="M186" s="937"/>
      <c r="N186" s="937"/>
      <c r="O186" s="1000"/>
      <c r="P186" s="1008"/>
      <c r="Q186" s="388"/>
    </row>
    <row r="187" spans="1:17">
      <c r="A187" s="936"/>
      <c r="B187" s="388"/>
      <c r="C187" s="937"/>
      <c r="D187" s="937"/>
      <c r="E187" s="937"/>
      <c r="F187" s="937"/>
      <c r="G187" s="937"/>
      <c r="H187" s="937"/>
      <c r="I187" s="937"/>
      <c r="J187" s="937"/>
      <c r="K187" s="937"/>
      <c r="L187" s="937"/>
      <c r="M187" s="937"/>
      <c r="N187" s="937"/>
      <c r="O187" s="1000"/>
      <c r="P187" s="1008"/>
      <c r="Q187" s="388"/>
    </row>
    <row r="188" spans="1:17">
      <c r="A188" s="936"/>
      <c r="B188" s="388"/>
      <c r="C188" s="937"/>
      <c r="D188" s="937"/>
      <c r="E188" s="937"/>
      <c r="F188" s="937"/>
      <c r="G188" s="937"/>
      <c r="H188" s="937"/>
      <c r="I188" s="937"/>
      <c r="J188" s="937"/>
      <c r="K188" s="937"/>
      <c r="L188" s="937"/>
      <c r="M188" s="937"/>
      <c r="N188" s="937"/>
      <c r="O188" s="1000"/>
      <c r="P188" s="1008"/>
      <c r="Q188" s="388"/>
    </row>
    <row r="189" spans="1:17" ht="14">
      <c r="A189" s="922"/>
      <c r="B189" s="922"/>
      <c r="C189" s="922"/>
      <c r="D189" s="922"/>
      <c r="E189" s="922"/>
      <c r="F189" s="922"/>
      <c r="G189" s="922"/>
      <c r="H189" s="922"/>
      <c r="I189" s="922"/>
      <c r="J189" s="922"/>
      <c r="K189" s="922"/>
      <c r="L189" s="922"/>
      <c r="M189" s="922"/>
      <c r="N189" s="922"/>
      <c r="O189" s="922"/>
      <c r="P189" s="922"/>
      <c r="Q189" s="922"/>
    </row>
    <row r="190" spans="1:17" ht="14">
      <c r="A190" s="922"/>
      <c r="B190" s="922"/>
      <c r="C190" s="922"/>
      <c r="D190" s="922"/>
      <c r="E190" s="922"/>
      <c r="F190" s="922"/>
      <c r="G190" s="922"/>
      <c r="H190" s="922"/>
      <c r="I190" s="922"/>
      <c r="J190" s="922"/>
      <c r="K190" s="922"/>
      <c r="L190" s="922"/>
      <c r="M190" s="922"/>
      <c r="N190" s="922"/>
      <c r="O190" s="922"/>
      <c r="P190" s="922"/>
      <c r="Q190" s="922"/>
    </row>
    <row r="191" spans="1:17" ht="14">
      <c r="A191" s="922"/>
      <c r="B191" s="922"/>
      <c r="C191" s="922"/>
      <c r="D191" s="922"/>
      <c r="E191" s="922"/>
      <c r="F191" s="922"/>
      <c r="G191" s="922"/>
      <c r="H191" s="922"/>
      <c r="I191" s="922"/>
      <c r="J191" s="922"/>
      <c r="K191" s="922"/>
      <c r="L191" s="922"/>
      <c r="M191" s="922"/>
      <c r="N191" s="922"/>
      <c r="O191" s="922"/>
      <c r="P191" s="922"/>
      <c r="Q191" s="922"/>
    </row>
    <row r="192" spans="1:17" ht="14">
      <c r="A192" s="922"/>
      <c r="B192" s="922"/>
      <c r="C192" s="922"/>
      <c r="D192" s="922"/>
      <c r="E192" s="922"/>
      <c r="F192" s="922"/>
      <c r="G192" s="922"/>
      <c r="H192" s="922"/>
      <c r="I192" s="922"/>
      <c r="J192" s="922"/>
      <c r="K192" s="922"/>
      <c r="L192" s="922"/>
      <c r="M192" s="922"/>
      <c r="N192" s="922"/>
      <c r="O192" s="922"/>
      <c r="P192" s="922"/>
      <c r="Q192" s="922"/>
    </row>
    <row r="193" spans="1:17" ht="14">
      <c r="A193" s="922"/>
      <c r="B193" s="922"/>
      <c r="C193" s="922"/>
      <c r="D193" s="922"/>
      <c r="E193" s="922"/>
      <c r="F193" s="922"/>
      <c r="G193" s="922"/>
      <c r="H193" s="922"/>
      <c r="I193" s="922"/>
      <c r="J193" s="922"/>
      <c r="K193" s="922"/>
      <c r="L193" s="922"/>
      <c r="M193" s="922"/>
      <c r="N193" s="922"/>
      <c r="O193" s="922"/>
      <c r="P193" s="922"/>
      <c r="Q193" s="922"/>
    </row>
    <row r="200" spans="1:17">
      <c r="A200" s="1009"/>
      <c r="B200" s="1010"/>
      <c r="C200" s="1011"/>
      <c r="D200" s="1011"/>
      <c r="E200" s="1011"/>
      <c r="F200" s="1011"/>
      <c r="G200" s="1011"/>
      <c r="H200" s="1011"/>
      <c r="I200" s="1011"/>
      <c r="J200" s="1011"/>
      <c r="K200" s="1011"/>
      <c r="L200" s="1011"/>
      <c r="M200" s="1011"/>
      <c r="N200" s="1011"/>
      <c r="O200" s="1012"/>
      <c r="P200" s="1013"/>
      <c r="Q200" s="1010"/>
    </row>
    <row r="201" spans="1:17" ht="14">
      <c r="A201" s="922"/>
      <c r="B201" s="922"/>
      <c r="C201" s="922"/>
      <c r="D201" s="922"/>
      <c r="E201" s="922"/>
      <c r="F201" s="922"/>
      <c r="G201" s="922"/>
      <c r="H201" s="922"/>
      <c r="I201" s="922"/>
      <c r="J201" s="922"/>
      <c r="K201" s="922"/>
      <c r="L201" s="922"/>
      <c r="M201" s="922"/>
      <c r="N201" s="922"/>
      <c r="O201" s="922"/>
      <c r="P201" s="922"/>
      <c r="Q201" s="922"/>
    </row>
    <row r="202" spans="1:17" ht="14">
      <c r="A202" s="922"/>
      <c r="B202" s="922"/>
      <c r="C202" s="922"/>
      <c r="D202" s="922"/>
      <c r="E202" s="922"/>
      <c r="F202" s="922"/>
      <c r="G202" s="922"/>
      <c r="H202" s="922"/>
      <c r="I202" s="922"/>
      <c r="J202" s="922"/>
      <c r="K202" s="922"/>
      <c r="L202" s="922"/>
      <c r="M202" s="922"/>
      <c r="N202" s="922"/>
      <c r="O202" s="922"/>
      <c r="P202" s="922"/>
      <c r="Q202" s="922"/>
    </row>
  </sheetData>
  <mergeCells count="3">
    <mergeCell ref="A125:B125"/>
    <mergeCell ref="A150:B150"/>
    <mergeCell ref="A153:B153"/>
  </mergeCells>
  <conditionalFormatting sqref="A13:A123">
    <cfRule type="duplicateValues" dxfId="54" priority="1"/>
  </conditionalFormatting>
  <hyperlinks>
    <hyperlink ref="R1" location="INDICE!A10" tooltip="REGRESAR AL MENU PRINCIPAL" display="INDICE" xr:uid="{FB6ECA18-68C4-4783-9A0F-5E890D358D94}"/>
  </hyperlinks>
  <printOptions horizontalCentered="1" verticalCentered="1"/>
  <pageMargins left="0.19685039370078741" right="0.19685039370078741" top="0.15748031496062992" bottom="0.47244094488188981" header="0.15748031496062992" footer="0.15748031496062992"/>
  <pageSetup scale="22" orientation="landscape" r:id="rId1"/>
  <headerFooter alignWithMargins="0">
    <oddFooter>&amp;L&amp;11Versión actualizada en Intranet. Para uso exclusivo de Productos Innovador, S.A de C.V.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D1511-9555-4D1E-A7B3-52ADAA65909D}">
  <sheetPr>
    <pageSetUpPr fitToPage="1"/>
  </sheetPr>
  <dimension ref="A1:J131"/>
  <sheetViews>
    <sheetView showGridLines="0" zoomScale="90" zoomScaleNormal="90" workbookViewId="0">
      <selection activeCell="I1" sqref="I1"/>
    </sheetView>
  </sheetViews>
  <sheetFormatPr baseColWidth="10" defaultColWidth="11.5" defaultRowHeight="15" outlineLevelRow="1"/>
  <cols>
    <col min="1" max="1" width="41" customWidth="1"/>
    <col min="2" max="2" width="20.5" style="1108" hidden="1" customWidth="1"/>
    <col min="3" max="4" width="19.83203125" bestFit="1" customWidth="1"/>
    <col min="5" max="6" width="18.5" customWidth="1"/>
    <col min="7" max="7" width="18.5" style="1106" customWidth="1"/>
    <col min="8" max="8" width="15.5" style="1106" bestFit="1" customWidth="1"/>
    <col min="9" max="9" width="10.1640625" customWidth="1"/>
  </cols>
  <sheetData>
    <row r="1" spans="1:10" s="72" customFormat="1" ht="17" thickBot="1">
      <c r="A1" s="1014" t="s">
        <v>191</v>
      </c>
      <c r="B1" s="1015"/>
      <c r="C1" s="1016"/>
      <c r="D1" s="1017"/>
      <c r="E1" s="362"/>
      <c r="F1" s="1018"/>
      <c r="G1" s="1019" t="s">
        <v>948</v>
      </c>
      <c r="H1" s="1020" t="s">
        <v>5</v>
      </c>
      <c r="I1" s="69" t="s">
        <v>72</v>
      </c>
    </row>
    <row r="2" spans="1:10" s="73" customFormat="1" ht="16" thickBot="1">
      <c r="A2" s="1021" t="s">
        <v>1</v>
      </c>
      <c r="B2" s="1022"/>
      <c r="C2" s="1023"/>
      <c r="D2" s="1024"/>
      <c r="E2" s="1025"/>
      <c r="F2" s="361"/>
      <c r="G2" s="1026" t="s">
        <v>949</v>
      </c>
      <c r="H2" s="1027">
        <v>44592</v>
      </c>
    </row>
    <row r="3" spans="1:10" s="73" customFormat="1" ht="16" thickBot="1">
      <c r="A3" s="1021"/>
      <c r="B3" s="1022"/>
      <c r="C3" s="1023"/>
      <c r="D3" s="1024"/>
      <c r="E3" s="1025"/>
      <c r="F3" s="361"/>
      <c r="G3" s="1026" t="s">
        <v>950</v>
      </c>
      <c r="H3" s="1027">
        <v>1</v>
      </c>
    </row>
    <row r="4" spans="1:10" s="1032" customFormat="1" ht="14">
      <c r="A4" s="1028" t="s">
        <v>1274</v>
      </c>
      <c r="B4" s="1029"/>
      <c r="C4" s="1030"/>
      <c r="D4" s="1031" t="s">
        <v>763</v>
      </c>
      <c r="F4" s="1033"/>
      <c r="G4" s="1034"/>
      <c r="H4" s="1034"/>
    </row>
    <row r="5" spans="1:10" s="1038" customFormat="1" ht="2.25" customHeight="1">
      <c r="A5" s="1035"/>
      <c r="B5" s="1036"/>
      <c r="C5" s="1037"/>
      <c r="D5" s="1037"/>
      <c r="E5" s="1037"/>
      <c r="F5" s="1037"/>
      <c r="G5" s="1037"/>
      <c r="H5" s="1037"/>
    </row>
    <row r="6" spans="1:10" s="1038" customFormat="1" ht="2.25" customHeight="1">
      <c r="A6" s="1039"/>
      <c r="B6" s="1040"/>
      <c r="C6" s="1041"/>
      <c r="D6" s="1041"/>
      <c r="E6" s="1041"/>
      <c r="F6" s="1041"/>
      <c r="G6" s="1041"/>
      <c r="H6" s="1041"/>
      <c r="I6"/>
    </row>
    <row r="7" spans="1:10" s="1038" customFormat="1" ht="2.25" customHeight="1">
      <c r="A7" s="1042"/>
      <c r="B7" s="1043"/>
      <c r="C7" s="1044"/>
      <c r="D7" s="1044"/>
      <c r="E7" s="1044"/>
      <c r="F7" s="1044"/>
      <c r="G7" s="1044"/>
      <c r="H7" s="1044"/>
    </row>
    <row r="8" spans="1:10" s="13" customFormat="1">
      <c r="A8" s="750"/>
      <c r="B8" s="1045"/>
      <c r="C8" s="11"/>
      <c r="D8" s="11"/>
      <c r="E8" s="11"/>
      <c r="F8" s="11"/>
      <c r="G8" s="11"/>
      <c r="H8" s="11"/>
      <c r="I8"/>
      <c r="J8"/>
    </row>
    <row r="9" spans="1:10" s="78" customFormat="1" ht="16" thickBot="1">
      <c r="A9" s="3058" t="s">
        <v>1023</v>
      </c>
      <c r="B9" s="3058" t="s">
        <v>330</v>
      </c>
      <c r="C9" s="3067" t="s">
        <v>1275</v>
      </c>
      <c r="D9" s="3068"/>
      <c r="E9" s="3068" t="s">
        <v>855</v>
      </c>
      <c r="F9" s="3068"/>
      <c r="G9" s="3069" t="s">
        <v>1276</v>
      </c>
      <c r="H9" s="3070"/>
      <c r="I9"/>
      <c r="J9"/>
    </row>
    <row r="10" spans="1:10" s="78" customFormat="1">
      <c r="A10" s="3058"/>
      <c r="B10" s="3058"/>
      <c r="C10" s="1047" t="s">
        <v>1277</v>
      </c>
      <c r="D10" s="1048" t="s">
        <v>1278</v>
      </c>
      <c r="E10" s="1048" t="s">
        <v>1277</v>
      </c>
      <c r="F10" s="1048" t="s">
        <v>1278</v>
      </c>
      <c r="G10" s="1048" t="s">
        <v>1277</v>
      </c>
      <c r="H10" s="1049" t="s">
        <v>1278</v>
      </c>
      <c r="I10"/>
      <c r="J10"/>
    </row>
    <row r="11" spans="1:10" s="78" customFormat="1" ht="16" thickBot="1">
      <c r="A11" s="1050"/>
      <c r="B11" s="1051"/>
      <c r="C11" s="1052"/>
      <c r="D11" s="1053"/>
      <c r="E11" s="1050"/>
      <c r="F11" s="1050"/>
      <c r="G11" s="1050"/>
      <c r="H11" s="1050"/>
      <c r="I11"/>
      <c r="J11"/>
    </row>
    <row r="12" spans="1:10" s="78" customFormat="1" ht="16" thickBot="1">
      <c r="A12" s="3061" t="s">
        <v>1279</v>
      </c>
      <c r="B12" s="3062"/>
      <c r="C12" s="1054">
        <v>42846623.809999995</v>
      </c>
      <c r="D12" s="1055">
        <v>0.32879881620839957</v>
      </c>
      <c r="E12" s="1056">
        <v>0</v>
      </c>
      <c r="F12" s="1055">
        <v>0</v>
      </c>
      <c r="G12" s="1056"/>
      <c r="H12" s="1057"/>
      <c r="I12"/>
      <c r="J12"/>
    </row>
    <row r="13" spans="1:10" s="78" customFormat="1">
      <c r="A13" s="3073" t="s">
        <v>1280</v>
      </c>
      <c r="B13" s="3074"/>
      <c r="C13" s="1058">
        <v>40214225.209999993</v>
      </c>
      <c r="D13" s="1059">
        <v>0.30859816872432305</v>
      </c>
      <c r="E13" s="1060">
        <v>0</v>
      </c>
      <c r="F13" s="1061">
        <v>0</v>
      </c>
      <c r="G13" s="1062"/>
      <c r="H13" s="1063"/>
      <c r="I13"/>
      <c r="J13"/>
    </row>
    <row r="14" spans="1:10" s="78" customFormat="1" hidden="1" outlineLevel="1">
      <c r="A14" s="1064" t="s">
        <v>272</v>
      </c>
      <c r="B14" s="1065">
        <v>90477</v>
      </c>
      <c r="C14" s="1066">
        <v>8810966.5399999991</v>
      </c>
      <c r="D14" s="1068">
        <v>0.21910074094400289</v>
      </c>
      <c r="E14" s="1060"/>
      <c r="F14" s="1061"/>
      <c r="G14" s="1062"/>
      <c r="H14" s="1063"/>
      <c r="I14"/>
      <c r="J14"/>
    </row>
    <row r="15" spans="1:10" s="78" customFormat="1" hidden="1" outlineLevel="1">
      <c r="A15" s="1067" t="s">
        <v>270</v>
      </c>
      <c r="B15" s="1065">
        <v>75480</v>
      </c>
      <c r="C15" s="1066">
        <v>7507717</v>
      </c>
      <c r="D15" s="1068">
        <v>0.18669306596843424</v>
      </c>
      <c r="E15" s="1060"/>
      <c r="F15" s="1061"/>
      <c r="G15" s="1062"/>
      <c r="H15" s="1063"/>
      <c r="I15"/>
      <c r="J15"/>
    </row>
    <row r="16" spans="1:10" s="78" customFormat="1" hidden="1" outlineLevel="1">
      <c r="A16" s="1067" t="s">
        <v>265</v>
      </c>
      <c r="B16" s="1065">
        <v>194880</v>
      </c>
      <c r="C16" s="1066">
        <v>7681380.3600000003</v>
      </c>
      <c r="D16" s="1068">
        <v>0.19101152191513282</v>
      </c>
      <c r="E16" s="1060"/>
      <c r="F16" s="1061"/>
      <c r="G16" s="1062"/>
      <c r="H16" s="1063"/>
      <c r="I16"/>
      <c r="J16"/>
    </row>
    <row r="17" spans="1:10" s="78" customFormat="1" hidden="1" outlineLevel="1">
      <c r="A17" s="1067" t="s">
        <v>273</v>
      </c>
      <c r="B17" s="1065">
        <v>29184</v>
      </c>
      <c r="C17" s="1066">
        <v>5510660.4000000004</v>
      </c>
      <c r="D17" s="1068">
        <v>0.13703261398729311</v>
      </c>
      <c r="E17" s="1060"/>
      <c r="F17" s="1061"/>
      <c r="G17" s="1062"/>
      <c r="H17" s="1063"/>
      <c r="I17"/>
      <c r="J17"/>
    </row>
    <row r="18" spans="1:10" s="78" customFormat="1" hidden="1" outlineLevel="1">
      <c r="A18" s="1067" t="s">
        <v>271</v>
      </c>
      <c r="B18" s="1065">
        <v>22608</v>
      </c>
      <c r="C18" s="1066">
        <v>4358076.29</v>
      </c>
      <c r="D18" s="1068">
        <v>0.10837150951540117</v>
      </c>
      <c r="E18" s="1060"/>
      <c r="F18" s="1061"/>
      <c r="G18" s="1062"/>
      <c r="H18" s="1063"/>
      <c r="I18"/>
      <c r="J18"/>
    </row>
    <row r="19" spans="1:10" s="78" customFormat="1" collapsed="1">
      <c r="A19" s="3065" t="s">
        <v>217</v>
      </c>
      <c r="B19" s="3066"/>
      <c r="C19" s="1058">
        <v>2632398.6000000006</v>
      </c>
      <c r="D19" s="1059">
        <v>2.0200647484076496E-2</v>
      </c>
      <c r="E19" s="1060">
        <v>0</v>
      </c>
      <c r="F19" s="1061">
        <v>0</v>
      </c>
      <c r="G19" s="1062"/>
      <c r="H19" s="1063"/>
      <c r="I19"/>
      <c r="J19"/>
    </row>
    <row r="20" spans="1:10" s="78" customFormat="1" hidden="1" outlineLevel="1">
      <c r="A20" s="1067" t="s">
        <v>580</v>
      </c>
      <c r="B20" s="1065">
        <v>40</v>
      </c>
      <c r="C20" s="1066">
        <v>358867.48</v>
      </c>
      <c r="D20" s="1069">
        <v>0.13632718084563633</v>
      </c>
      <c r="E20" s="1062"/>
      <c r="F20" s="1063"/>
      <c r="G20" s="1062"/>
      <c r="H20" s="1063"/>
      <c r="I20"/>
      <c r="J20"/>
    </row>
    <row r="21" spans="1:10" s="78" customFormat="1" hidden="1" outlineLevel="1">
      <c r="A21" s="1067" t="s">
        <v>446</v>
      </c>
      <c r="B21" s="1065">
        <v>7151</v>
      </c>
      <c r="C21" s="1066">
        <v>263409.46999999997</v>
      </c>
      <c r="D21" s="1069">
        <v>0.10006443173157739</v>
      </c>
      <c r="E21" s="1062"/>
      <c r="F21" s="1063"/>
      <c r="G21" s="1062"/>
      <c r="H21" s="1063"/>
      <c r="I21"/>
      <c r="J21"/>
    </row>
    <row r="22" spans="1:10" s="78" customFormat="1" hidden="1" outlineLevel="1">
      <c r="A22" s="1067" t="s">
        <v>1281</v>
      </c>
      <c r="B22" s="1065">
        <v>14764</v>
      </c>
      <c r="C22" s="1066">
        <v>129808.12</v>
      </c>
      <c r="D22" s="1069">
        <v>4.9311726575147083E-2</v>
      </c>
      <c r="E22" s="1062"/>
      <c r="F22" s="1063"/>
      <c r="G22" s="1062"/>
      <c r="H22" s="1063"/>
      <c r="I22"/>
      <c r="J22"/>
    </row>
    <row r="23" spans="1:10" s="78" customFormat="1" hidden="1" outlineLevel="1">
      <c r="A23" s="1067" t="s">
        <v>438</v>
      </c>
      <c r="B23" s="1065">
        <v>1759</v>
      </c>
      <c r="C23" s="1066">
        <v>112217.47</v>
      </c>
      <c r="D23" s="1069">
        <v>4.2629360918213517E-2</v>
      </c>
      <c r="E23" s="1062"/>
      <c r="F23" s="1063"/>
      <c r="G23" s="1062"/>
      <c r="H23" s="1063"/>
      <c r="I23"/>
      <c r="J23"/>
    </row>
    <row r="24" spans="1:10" s="78" customFormat="1" hidden="1" outlineLevel="1">
      <c r="A24" s="1067" t="s">
        <v>573</v>
      </c>
      <c r="B24" s="1065">
        <v>1000</v>
      </c>
      <c r="C24" s="1066">
        <v>101325.03</v>
      </c>
      <c r="D24" s="1069">
        <v>3.8491522522462962E-2</v>
      </c>
      <c r="E24" s="1062"/>
      <c r="F24" s="1063"/>
      <c r="G24" s="1062"/>
      <c r="H24" s="1063"/>
      <c r="I24"/>
      <c r="J24"/>
    </row>
    <row r="25" spans="1:10" s="78" customFormat="1" hidden="1" outlineLevel="1">
      <c r="A25" s="1067" t="s">
        <v>1282</v>
      </c>
      <c r="B25" s="1065">
        <v>4124</v>
      </c>
      <c r="C25" s="1066">
        <v>88253.6</v>
      </c>
      <c r="D25" s="1069">
        <v>3.3525925746959444E-2</v>
      </c>
      <c r="E25" s="1062"/>
      <c r="F25" s="1063"/>
      <c r="G25" s="1062"/>
      <c r="H25" s="1063"/>
      <c r="I25"/>
      <c r="J25"/>
    </row>
    <row r="26" spans="1:10" s="78" customFormat="1" ht="13" hidden="1" outlineLevel="1">
      <c r="A26" s="1067" t="s">
        <v>455</v>
      </c>
      <c r="B26" s="1065">
        <v>1088</v>
      </c>
      <c r="C26" s="1066">
        <v>71625.990000000005</v>
      </c>
      <c r="D26" s="1069">
        <v>2.7209401342182749E-2</v>
      </c>
      <c r="E26" s="1062"/>
      <c r="F26" s="1063"/>
      <c r="G26" s="1062"/>
      <c r="H26" s="1063"/>
    </row>
    <row r="27" spans="1:10" s="78" customFormat="1" ht="13" hidden="1" outlineLevel="1">
      <c r="A27" s="1067" t="s">
        <v>515</v>
      </c>
      <c r="B27" s="1065">
        <v>2808</v>
      </c>
      <c r="C27" s="1066">
        <v>71333.23</v>
      </c>
      <c r="D27" s="1069">
        <v>2.7098187181834842E-2</v>
      </c>
      <c r="E27" s="1062"/>
      <c r="F27" s="1063"/>
      <c r="G27" s="1062"/>
      <c r="H27" s="1063"/>
    </row>
    <row r="28" spans="1:10" s="78" customFormat="1" ht="13" hidden="1" outlineLevel="1">
      <c r="A28" s="1067" t="s">
        <v>378</v>
      </c>
      <c r="B28" s="1065">
        <v>5212</v>
      </c>
      <c r="C28" s="1066">
        <v>69110.929999999993</v>
      </c>
      <c r="D28" s="1069">
        <v>2.6253976126563803E-2</v>
      </c>
      <c r="E28" s="1062"/>
      <c r="F28" s="1063"/>
      <c r="G28" s="1062"/>
      <c r="H28" s="1063"/>
    </row>
    <row r="29" spans="1:10" s="78" customFormat="1" ht="13" hidden="1" outlineLevel="1">
      <c r="A29" s="1067" t="s">
        <v>519</v>
      </c>
      <c r="B29" s="1065">
        <v>2591</v>
      </c>
      <c r="C29" s="1066">
        <v>66374.73</v>
      </c>
      <c r="D29" s="1069">
        <v>2.5214543876447882E-2</v>
      </c>
      <c r="E29" s="1062"/>
      <c r="F29" s="1063"/>
      <c r="G29" s="1062"/>
      <c r="H29" s="1063"/>
    </row>
    <row r="30" spans="1:10" s="78" customFormat="1" ht="14" collapsed="1" thickBot="1">
      <c r="A30" s="1067"/>
      <c r="B30" s="1070"/>
      <c r="C30" s="1066"/>
      <c r="D30" s="1069"/>
      <c r="E30" s="1062"/>
      <c r="F30" s="1063"/>
      <c r="G30" s="1062"/>
      <c r="H30" s="1063"/>
    </row>
    <row r="31" spans="1:10" s="78" customFormat="1" ht="14" thickBot="1">
      <c r="A31" s="3061" t="s">
        <v>1283</v>
      </c>
      <c r="B31" s="3062"/>
      <c r="C31" s="1054">
        <v>0</v>
      </c>
      <c r="D31" s="1055">
        <v>0</v>
      </c>
      <c r="E31" s="1056">
        <v>0</v>
      </c>
      <c r="F31" s="1055">
        <v>0</v>
      </c>
      <c r="G31" s="1056"/>
      <c r="H31" s="1057"/>
    </row>
    <row r="32" spans="1:10" s="78" customFormat="1" ht="13">
      <c r="A32" s="3075" t="s">
        <v>1280</v>
      </c>
      <c r="B32" s="3074"/>
      <c r="C32" s="1058">
        <v>0</v>
      </c>
      <c r="D32" s="1059">
        <v>0</v>
      </c>
      <c r="E32" s="1071">
        <v>0</v>
      </c>
      <c r="F32" s="1072">
        <v>0</v>
      </c>
      <c r="G32" s="1062"/>
      <c r="H32" s="1063"/>
    </row>
    <row r="33" spans="1:8" s="78" customFormat="1" ht="14" thickBot="1">
      <c r="A33" s="3071"/>
      <c r="B33" s="3072"/>
      <c r="C33" s="1073"/>
      <c r="D33" s="1069"/>
      <c r="E33" s="1074"/>
      <c r="F33" s="1072"/>
      <c r="G33" s="1062"/>
      <c r="H33" s="1063"/>
    </row>
    <row r="34" spans="1:8" s="78" customFormat="1" ht="14" thickBot="1">
      <c r="A34" s="3061" t="s">
        <v>1284</v>
      </c>
      <c r="B34" s="3062"/>
      <c r="C34" s="1054">
        <v>61657770.979999997</v>
      </c>
      <c r="D34" s="1055">
        <v>0.47315284859249718</v>
      </c>
      <c r="E34" s="1056">
        <v>0</v>
      </c>
      <c r="F34" s="1055">
        <v>0</v>
      </c>
      <c r="G34" s="1056"/>
      <c r="H34" s="1057"/>
    </row>
    <row r="35" spans="1:8" s="78" customFormat="1" ht="13">
      <c r="A35" s="3073" t="s">
        <v>1285</v>
      </c>
      <c r="B35" s="3074"/>
      <c r="C35" s="1058">
        <v>5194413.9800000014</v>
      </c>
      <c r="D35" s="1059">
        <v>3.9861184281263021E-2</v>
      </c>
      <c r="E35" s="1071">
        <v>0</v>
      </c>
      <c r="F35" s="1059">
        <v>0</v>
      </c>
      <c r="G35" s="1062"/>
      <c r="H35" s="1063"/>
    </row>
    <row r="36" spans="1:8" s="78" customFormat="1" ht="13" hidden="1" outlineLevel="1">
      <c r="A36" s="1075" t="s">
        <v>1286</v>
      </c>
      <c r="B36" s="1065">
        <v>8967036.6999999993</v>
      </c>
      <c r="C36" s="1066">
        <v>1733097.17</v>
      </c>
      <c r="D36" s="1076">
        <v>0.33364633174655045</v>
      </c>
      <c r="E36" s="1071"/>
      <c r="F36" s="1059"/>
      <c r="G36" s="1062"/>
      <c r="H36" s="1063"/>
    </row>
    <row r="37" spans="1:8" s="78" customFormat="1" ht="13" hidden="1" outlineLevel="1">
      <c r="A37" s="1075" t="s">
        <v>1287</v>
      </c>
      <c r="B37" s="1065">
        <v>218401</v>
      </c>
      <c r="C37" s="1066">
        <v>1067245.75</v>
      </c>
      <c r="D37" s="1076">
        <v>0.20546027985239632</v>
      </c>
      <c r="E37" s="1071"/>
      <c r="F37" s="1059"/>
      <c r="G37" s="1062"/>
      <c r="H37" s="1063"/>
    </row>
    <row r="38" spans="1:8" s="78" customFormat="1" ht="13" hidden="1" outlineLevel="1">
      <c r="A38" s="1075" t="s">
        <v>1288</v>
      </c>
      <c r="B38" s="1065">
        <v>92123.7</v>
      </c>
      <c r="C38" s="1066">
        <v>599082.81999999995</v>
      </c>
      <c r="D38" s="1076">
        <v>0.11533212837995631</v>
      </c>
      <c r="E38" s="1071"/>
      <c r="F38" s="1059"/>
      <c r="G38" s="1062"/>
      <c r="H38" s="1063"/>
    </row>
    <row r="39" spans="1:8" s="78" customFormat="1" ht="13" hidden="1" outlineLevel="1">
      <c r="A39" s="1075" t="s">
        <v>1289</v>
      </c>
      <c r="B39" s="1065">
        <v>130676</v>
      </c>
      <c r="C39" s="1066">
        <v>548062.42000000004</v>
      </c>
      <c r="D39" s="1076">
        <v>0.10550996168387794</v>
      </c>
      <c r="E39" s="1071"/>
      <c r="F39" s="1059"/>
      <c r="G39" s="1062"/>
      <c r="H39" s="1063"/>
    </row>
    <row r="40" spans="1:8" s="78" customFormat="1" ht="13" hidden="1" outlineLevel="1">
      <c r="A40" s="1075" t="s">
        <v>1290</v>
      </c>
      <c r="B40" s="1065">
        <v>56321</v>
      </c>
      <c r="C40" s="1066">
        <v>156853.82999999999</v>
      </c>
      <c r="D40" s="1076">
        <v>3.0196636348957296E-2</v>
      </c>
      <c r="E40" s="1071"/>
      <c r="F40" s="1059"/>
      <c r="G40" s="1062"/>
      <c r="H40" s="1063"/>
    </row>
    <row r="41" spans="1:8" s="78" customFormat="1" ht="13" collapsed="1">
      <c r="A41" s="3065" t="s">
        <v>1291</v>
      </c>
      <c r="B41" s="3066"/>
      <c r="C41" s="1058">
        <v>1359.39</v>
      </c>
      <c r="D41" s="1059">
        <v>1.0431762949341617E-5</v>
      </c>
      <c r="E41" s="1077">
        <v>0</v>
      </c>
      <c r="F41" s="1059">
        <v>0</v>
      </c>
      <c r="G41" s="1062"/>
      <c r="H41" s="1063"/>
    </row>
    <row r="42" spans="1:8" s="78" customFormat="1" ht="13">
      <c r="A42" s="3076" t="s">
        <v>1292</v>
      </c>
      <c r="B42" s="3077"/>
      <c r="C42" s="1058">
        <v>28981483.259999998</v>
      </c>
      <c r="D42" s="1059">
        <v>0.22239972582454798</v>
      </c>
      <c r="E42" s="1071">
        <v>0</v>
      </c>
      <c r="F42" s="1059">
        <v>0</v>
      </c>
      <c r="G42" s="1062"/>
      <c r="H42" s="1063"/>
    </row>
    <row r="43" spans="1:8" s="78" customFormat="1" ht="13" hidden="1" outlineLevel="1">
      <c r="A43" s="1064" t="s">
        <v>1293</v>
      </c>
      <c r="B43" s="1065">
        <v>357285.7</v>
      </c>
      <c r="C43" s="1066">
        <v>11578398.949999999</v>
      </c>
      <c r="D43" s="1076">
        <v>0.39951022679299542</v>
      </c>
      <c r="E43" s="1071"/>
      <c r="F43" s="1059"/>
      <c r="G43" s="1062"/>
      <c r="H43" s="1063"/>
    </row>
    <row r="44" spans="1:8" s="78" customFormat="1" ht="13" hidden="1" outlineLevel="1">
      <c r="A44" s="1067" t="s">
        <v>1294</v>
      </c>
      <c r="B44" s="1065">
        <v>157385.4</v>
      </c>
      <c r="C44" s="1066">
        <v>7860941.4100000001</v>
      </c>
      <c r="D44" s="1076">
        <v>0.27124013424287385</v>
      </c>
      <c r="E44" s="1071"/>
      <c r="F44" s="1059"/>
      <c r="G44" s="1062"/>
      <c r="H44" s="1063"/>
    </row>
    <row r="45" spans="1:8" s="78" customFormat="1" ht="13" hidden="1" outlineLevel="1">
      <c r="A45" s="1067" t="s">
        <v>1295</v>
      </c>
      <c r="B45" s="1065">
        <v>87470.5</v>
      </c>
      <c r="C45" s="1066">
        <v>1584378.65</v>
      </c>
      <c r="D45" s="1076">
        <v>5.4668652939055956E-2</v>
      </c>
      <c r="E45" s="1071"/>
      <c r="F45" s="1059"/>
      <c r="G45" s="1062"/>
      <c r="H45" s="1063"/>
    </row>
    <row r="46" spans="1:8" s="78" customFormat="1" ht="13" hidden="1" outlineLevel="1">
      <c r="A46" s="1067" t="s">
        <v>1296</v>
      </c>
      <c r="B46" s="1065">
        <v>23872.75</v>
      </c>
      <c r="C46" s="1066">
        <v>952522.72</v>
      </c>
      <c r="D46" s="1076">
        <v>3.2866596628429431E-2</v>
      </c>
      <c r="E46" s="1071"/>
      <c r="F46" s="1059"/>
      <c r="G46" s="1062"/>
      <c r="H46" s="1063"/>
    </row>
    <row r="47" spans="1:8" s="78" customFormat="1" ht="13" hidden="1" outlineLevel="1">
      <c r="A47" s="1067" t="s">
        <v>1297</v>
      </c>
      <c r="B47" s="1065">
        <v>10038.4</v>
      </c>
      <c r="C47" s="1066">
        <v>912783.31</v>
      </c>
      <c r="D47" s="1076">
        <v>3.1495396623119565E-2</v>
      </c>
      <c r="E47" s="1071"/>
      <c r="F47" s="1059"/>
      <c r="G47" s="1062"/>
      <c r="H47" s="1063"/>
    </row>
    <row r="48" spans="1:8" s="78" customFormat="1" ht="13" hidden="1" outlineLevel="1">
      <c r="A48" s="1067" t="s">
        <v>1298</v>
      </c>
      <c r="B48" s="1065">
        <v>7121.4</v>
      </c>
      <c r="C48" s="1066">
        <v>763365.86</v>
      </c>
      <c r="D48" s="1076">
        <v>2.6339778856439386E-2</v>
      </c>
      <c r="E48" s="1071"/>
      <c r="F48" s="1059"/>
      <c r="G48" s="1062"/>
      <c r="H48" s="1063"/>
    </row>
    <row r="49" spans="1:8" s="78" customFormat="1" ht="13" hidden="1" outlineLevel="1">
      <c r="A49" s="1067" t="s">
        <v>1299</v>
      </c>
      <c r="B49" s="1065">
        <v>4279</v>
      </c>
      <c r="C49" s="1066">
        <v>733289.67</v>
      </c>
      <c r="D49" s="1076">
        <v>2.5302006230028963E-2</v>
      </c>
      <c r="E49" s="1071"/>
      <c r="F49" s="1059"/>
      <c r="G49" s="1062"/>
      <c r="H49" s="1063"/>
    </row>
    <row r="50" spans="1:8" s="78" customFormat="1" ht="13" hidden="1" outlineLevel="1">
      <c r="A50" s="1067" t="s">
        <v>1300</v>
      </c>
      <c r="B50" s="1065">
        <v>85843.57</v>
      </c>
      <c r="C50" s="1066">
        <v>600304.07999999996</v>
      </c>
      <c r="D50" s="1076">
        <v>2.0713366345487729E-2</v>
      </c>
      <c r="E50" s="1071"/>
      <c r="F50" s="1059"/>
      <c r="G50" s="1062"/>
      <c r="H50" s="1063"/>
    </row>
    <row r="51" spans="1:8" s="78" customFormat="1" ht="13" hidden="1" outlineLevel="1">
      <c r="A51" s="1067" t="s">
        <v>1301</v>
      </c>
      <c r="B51" s="1065">
        <v>1733</v>
      </c>
      <c r="C51" s="1066">
        <v>525245.27</v>
      </c>
      <c r="D51" s="1076">
        <v>1.8123477852665298E-2</v>
      </c>
      <c r="E51" s="1071"/>
      <c r="F51" s="1059"/>
      <c r="G51" s="1062"/>
      <c r="H51" s="1063"/>
    </row>
    <row r="52" spans="1:8" s="78" customFormat="1" ht="13" hidden="1" outlineLevel="1">
      <c r="A52" s="1067" t="s">
        <v>1302</v>
      </c>
      <c r="B52" s="1065">
        <v>15898.89</v>
      </c>
      <c r="C52" s="1066">
        <v>516713.9</v>
      </c>
      <c r="D52" s="1076">
        <v>1.782910472057047E-2</v>
      </c>
      <c r="E52" s="1071"/>
      <c r="F52" s="1059"/>
      <c r="G52" s="1062"/>
      <c r="H52" s="1063"/>
    </row>
    <row r="53" spans="1:8" s="78" customFormat="1" ht="13" collapsed="1">
      <c r="A53" s="3065" t="s">
        <v>1303</v>
      </c>
      <c r="B53" s="3066"/>
      <c r="C53" s="1058">
        <v>25845397.170000002</v>
      </c>
      <c r="D53" s="1059">
        <v>0.19833385313193763</v>
      </c>
      <c r="E53" s="1077">
        <v>0</v>
      </c>
      <c r="F53" s="1059">
        <v>0</v>
      </c>
      <c r="G53" s="1062"/>
      <c r="H53" s="1063"/>
    </row>
    <row r="54" spans="1:8" s="78" customFormat="1" ht="13" hidden="1" outlineLevel="1">
      <c r="A54" s="1064" t="s">
        <v>1304</v>
      </c>
      <c r="B54" s="1065">
        <v>41405.199999999997</v>
      </c>
      <c r="C54" s="1066">
        <v>12185980.789999999</v>
      </c>
      <c r="D54" s="1076">
        <v>0.47149520318243954</v>
      </c>
      <c r="E54" s="1077"/>
      <c r="F54" s="1059"/>
      <c r="G54" s="1062"/>
      <c r="H54" s="1063"/>
    </row>
    <row r="55" spans="1:8" s="78" customFormat="1" ht="13" hidden="1" outlineLevel="1">
      <c r="A55" s="1067" t="s">
        <v>1305</v>
      </c>
      <c r="B55" s="1065">
        <v>11831.6</v>
      </c>
      <c r="C55" s="1066">
        <v>3764098.97</v>
      </c>
      <c r="D55" s="1076">
        <v>0.1456390453294783</v>
      </c>
      <c r="E55" s="1077"/>
      <c r="F55" s="1059"/>
      <c r="G55" s="1062"/>
      <c r="H55" s="1063"/>
    </row>
    <row r="56" spans="1:8" s="78" customFormat="1" ht="13" hidden="1" outlineLevel="1">
      <c r="A56" s="1067" t="s">
        <v>1306</v>
      </c>
      <c r="B56" s="1065">
        <v>11095.18</v>
      </c>
      <c r="C56" s="1066">
        <v>2345380.73</v>
      </c>
      <c r="D56" s="1076">
        <v>9.0746554002365906E-2</v>
      </c>
      <c r="E56" s="1077"/>
      <c r="F56" s="1059"/>
      <c r="G56" s="1062"/>
      <c r="H56" s="1063"/>
    </row>
    <row r="57" spans="1:8" s="78" customFormat="1" ht="13" hidden="1" outlineLevel="1">
      <c r="A57" s="1067" t="s">
        <v>1307</v>
      </c>
      <c r="B57" s="1065">
        <v>10278</v>
      </c>
      <c r="C57" s="1066">
        <v>2128149.0499999998</v>
      </c>
      <c r="D57" s="1076">
        <v>8.2341510792112924E-2</v>
      </c>
      <c r="E57" s="1077"/>
      <c r="F57" s="1059"/>
      <c r="G57" s="1062"/>
      <c r="H57" s="1063"/>
    </row>
    <row r="58" spans="1:8" s="78" customFormat="1" ht="13" hidden="1" outlineLevel="1">
      <c r="A58" s="1067" t="s">
        <v>1308</v>
      </c>
      <c r="B58" s="1065">
        <v>7044.8</v>
      </c>
      <c r="C58" s="1066">
        <v>2032703.24</v>
      </c>
      <c r="D58" s="1076">
        <v>7.8648558837372276E-2</v>
      </c>
      <c r="E58" s="1077"/>
      <c r="F58" s="1059"/>
      <c r="G58" s="1062"/>
      <c r="H58" s="1063"/>
    </row>
    <row r="59" spans="1:8" s="78" customFormat="1" ht="13" collapsed="1">
      <c r="A59" s="3078" t="s">
        <v>1309</v>
      </c>
      <c r="B59" s="3079"/>
      <c r="C59" s="1058">
        <v>1635117.1800000004</v>
      </c>
      <c r="D59" s="1059">
        <v>1.2547653591799227E-2</v>
      </c>
      <c r="E59" s="1077">
        <v>0</v>
      </c>
      <c r="F59" s="1059">
        <v>0</v>
      </c>
      <c r="G59" s="1062"/>
      <c r="H59" s="1063"/>
    </row>
    <row r="60" spans="1:8" s="78" customFormat="1" ht="13" hidden="1" outlineLevel="1">
      <c r="A60" s="1067" t="s">
        <v>1310</v>
      </c>
      <c r="B60" s="1065">
        <v>467.33</v>
      </c>
      <c r="C60" s="1066">
        <v>741972.93</v>
      </c>
      <c r="D60" s="1076">
        <v>0.45377355156894617</v>
      </c>
      <c r="E60" s="1062"/>
      <c r="F60" s="1078"/>
      <c r="G60" s="1066"/>
      <c r="H60" s="1076"/>
    </row>
    <row r="61" spans="1:8" s="78" customFormat="1" ht="13" hidden="1" outlineLevel="1">
      <c r="A61" s="1067" t="s">
        <v>1311</v>
      </c>
      <c r="B61" s="1065">
        <v>210.11799999999999</v>
      </c>
      <c r="C61" s="1066">
        <v>497444.2</v>
      </c>
      <c r="D61" s="1076">
        <v>0.30422541337373749</v>
      </c>
      <c r="E61" s="1062"/>
      <c r="F61" s="1078"/>
      <c r="G61" s="1066"/>
      <c r="H61" s="1076"/>
    </row>
    <row r="62" spans="1:8" s="78" customFormat="1" ht="13" hidden="1" outlineLevel="1">
      <c r="A62" s="1067" t="s">
        <v>1312</v>
      </c>
      <c r="B62" s="1065">
        <v>169.54</v>
      </c>
      <c r="C62" s="1066">
        <v>189827.57</v>
      </c>
      <c r="D62" s="1076">
        <v>0.11609416885950642</v>
      </c>
      <c r="E62" s="1062"/>
      <c r="F62" s="1078"/>
      <c r="G62" s="1066"/>
      <c r="H62" s="1076"/>
    </row>
    <row r="63" spans="1:8" s="78" customFormat="1" ht="13" hidden="1" outlineLevel="1">
      <c r="A63" s="1067" t="s">
        <v>1313</v>
      </c>
      <c r="B63" s="1065">
        <v>41.275500000000001</v>
      </c>
      <c r="C63" s="1066">
        <v>62823.26</v>
      </c>
      <c r="D63" s="1076">
        <v>3.8421258591387307E-2</v>
      </c>
      <c r="E63" s="1062"/>
      <c r="F63" s="1078"/>
      <c r="G63" s="1066"/>
      <c r="H63" s="1076"/>
    </row>
    <row r="64" spans="1:8" s="78" customFormat="1" ht="13" hidden="1" outlineLevel="1">
      <c r="A64" s="1067" t="s">
        <v>1314</v>
      </c>
      <c r="B64" s="1065">
        <v>14.164</v>
      </c>
      <c r="C64" s="1066">
        <v>24654.54</v>
      </c>
      <c r="D64" s="1076">
        <v>1.5078148711029991E-2</v>
      </c>
      <c r="E64" s="1062"/>
      <c r="F64" s="1078"/>
      <c r="G64" s="1066"/>
      <c r="H64" s="1076"/>
    </row>
    <row r="65" spans="1:8" s="78" customFormat="1" ht="14" collapsed="1" thickBot="1">
      <c r="A65" s="3071"/>
      <c r="B65" s="3072"/>
      <c r="C65" s="1073"/>
      <c r="D65" s="1069"/>
      <c r="E65" s="1079"/>
      <c r="F65" s="1080"/>
      <c r="G65" s="1079"/>
      <c r="H65" s="1081"/>
    </row>
    <row r="66" spans="1:8" s="78" customFormat="1" ht="14" thickBot="1">
      <c r="A66" s="3061" t="s">
        <v>1315</v>
      </c>
      <c r="B66" s="3062"/>
      <c r="C66" s="1054">
        <v>25808190.590000011</v>
      </c>
      <c r="D66" s="1055">
        <v>0.19804833519910334</v>
      </c>
      <c r="E66" s="1056">
        <v>0</v>
      </c>
      <c r="F66" s="1055">
        <v>0</v>
      </c>
      <c r="G66" s="1056"/>
      <c r="H66" s="1057"/>
    </row>
    <row r="67" spans="1:8" s="78" customFormat="1" ht="13">
      <c r="A67" s="3063" t="s">
        <v>1316</v>
      </c>
      <c r="B67" s="3064"/>
      <c r="C67" s="1058">
        <v>4539170.3200000012</v>
      </c>
      <c r="D67" s="1059">
        <v>3.4832938865908346E-2</v>
      </c>
      <c r="E67" s="1071">
        <v>0</v>
      </c>
      <c r="F67" s="1059">
        <v>0</v>
      </c>
      <c r="G67" s="1062"/>
      <c r="H67" s="1063"/>
    </row>
    <row r="68" spans="1:8" s="78" customFormat="1" ht="13" hidden="1" outlineLevel="1">
      <c r="A68" s="1067" t="s">
        <v>1317</v>
      </c>
      <c r="B68" s="1065">
        <v>887854</v>
      </c>
      <c r="C68" s="1066">
        <v>484768.27</v>
      </c>
      <c r="D68" s="1076">
        <v>0.10679666895601306</v>
      </c>
      <c r="E68" s="1071"/>
      <c r="F68" s="1059"/>
      <c r="G68" s="1062"/>
      <c r="H68" s="1063"/>
    </row>
    <row r="69" spans="1:8" s="78" customFormat="1" ht="13" hidden="1" outlineLevel="1">
      <c r="A69" s="1067" t="s">
        <v>1318</v>
      </c>
      <c r="B69" s="1065">
        <v>910815</v>
      </c>
      <c r="C69" s="1066">
        <v>282350.90999999997</v>
      </c>
      <c r="D69" s="1076">
        <v>6.2203197962397649E-2</v>
      </c>
      <c r="E69" s="1071"/>
      <c r="F69" s="1059"/>
      <c r="G69" s="1062"/>
      <c r="H69" s="1063"/>
    </row>
    <row r="70" spans="1:8" s="78" customFormat="1" ht="13" hidden="1" outlineLevel="1">
      <c r="A70" s="1067" t="s">
        <v>1319</v>
      </c>
      <c r="B70" s="1065">
        <v>323752</v>
      </c>
      <c r="C70" s="1066">
        <v>244101.33</v>
      </c>
      <c r="D70" s="1076">
        <v>5.377664039713758E-2</v>
      </c>
      <c r="E70" s="1071"/>
      <c r="F70" s="1059"/>
      <c r="G70" s="1062"/>
      <c r="H70" s="1063"/>
    </row>
    <row r="71" spans="1:8" s="78" customFormat="1" ht="13" hidden="1" outlineLevel="1">
      <c r="A71" s="1067" t="s">
        <v>1320</v>
      </c>
      <c r="B71" s="1065">
        <v>246825</v>
      </c>
      <c r="C71" s="1066">
        <v>219068.45</v>
      </c>
      <c r="D71" s="1076">
        <v>4.8261782342637442E-2</v>
      </c>
      <c r="E71" s="1071"/>
      <c r="F71" s="1059"/>
      <c r="G71" s="1062"/>
      <c r="H71" s="1063"/>
    </row>
    <row r="72" spans="1:8" s="78" customFormat="1" ht="13" hidden="1" outlineLevel="1">
      <c r="A72" s="1067" t="s">
        <v>1321</v>
      </c>
      <c r="B72" s="1065">
        <v>152421</v>
      </c>
      <c r="C72" s="1066">
        <v>173998.82</v>
      </c>
      <c r="D72" s="1076">
        <v>3.8332736542919577E-2</v>
      </c>
      <c r="E72" s="1071"/>
      <c r="F72" s="1059"/>
      <c r="G72" s="1062"/>
      <c r="H72" s="1063"/>
    </row>
    <row r="73" spans="1:8" s="78" customFormat="1" ht="13" collapsed="1">
      <c r="A73" s="3065" t="s">
        <v>1322</v>
      </c>
      <c r="B73" s="3066"/>
      <c r="C73" s="1058">
        <v>5151938.2200000007</v>
      </c>
      <c r="D73" s="1059">
        <v>3.9535231420484929E-2</v>
      </c>
      <c r="E73" s="1077">
        <v>0</v>
      </c>
      <c r="F73" s="1059">
        <v>0</v>
      </c>
      <c r="G73" s="1062"/>
      <c r="H73" s="1063"/>
    </row>
    <row r="74" spans="1:8" s="78" customFormat="1" ht="13" hidden="1" outlineLevel="1">
      <c r="A74" s="1067" t="s">
        <v>1323</v>
      </c>
      <c r="B74" s="1065">
        <v>66217</v>
      </c>
      <c r="C74" s="1066">
        <v>1294466.54</v>
      </c>
      <c r="D74" s="1076">
        <v>0.25125816434964932</v>
      </c>
      <c r="E74" s="1077"/>
      <c r="F74" s="1059"/>
      <c r="G74" s="1062"/>
      <c r="H74" s="1063"/>
    </row>
    <row r="75" spans="1:8" s="78" customFormat="1" ht="13" hidden="1" outlineLevel="1">
      <c r="A75" s="1067" t="s">
        <v>1324</v>
      </c>
      <c r="B75" s="1065">
        <v>40695</v>
      </c>
      <c r="C75" s="1066">
        <v>809829.25</v>
      </c>
      <c r="D75" s="1076">
        <v>0.15718923935388338</v>
      </c>
      <c r="E75" s="1077"/>
      <c r="F75" s="1059"/>
      <c r="G75" s="1062"/>
      <c r="H75" s="1063"/>
    </row>
    <row r="76" spans="1:8" s="78" customFormat="1" ht="13" hidden="1" outlineLevel="1">
      <c r="A76" s="1067" t="s">
        <v>1325</v>
      </c>
      <c r="B76" s="1065">
        <v>8245</v>
      </c>
      <c r="C76" s="1066">
        <v>434264.15</v>
      </c>
      <c r="D76" s="1076">
        <v>8.4291412562784954E-2</v>
      </c>
      <c r="E76" s="1077"/>
      <c r="F76" s="1059"/>
      <c r="G76" s="1062"/>
      <c r="H76" s="1063"/>
    </row>
    <row r="77" spans="1:8" s="78" customFormat="1" ht="13" hidden="1" outlineLevel="1">
      <c r="A77" s="1067" t="s">
        <v>1326</v>
      </c>
      <c r="B77" s="1065">
        <v>38768</v>
      </c>
      <c r="C77" s="1066">
        <v>408388.37</v>
      </c>
      <c r="D77" s="1076">
        <v>7.9268879509195658E-2</v>
      </c>
      <c r="E77" s="1077"/>
      <c r="F77" s="1059"/>
      <c r="G77" s="1062"/>
      <c r="H77" s="1063"/>
    </row>
    <row r="78" spans="1:8" s="78" customFormat="1" ht="13" hidden="1" outlineLevel="1">
      <c r="A78" s="1067" t="s">
        <v>1327</v>
      </c>
      <c r="B78" s="1065">
        <v>7413</v>
      </c>
      <c r="C78" s="1066">
        <v>385476</v>
      </c>
      <c r="D78" s="1076">
        <v>7.4821549393501843E-2</v>
      </c>
      <c r="E78" s="1077"/>
      <c r="F78" s="1059"/>
      <c r="G78" s="1062"/>
      <c r="H78" s="1063"/>
    </row>
    <row r="79" spans="1:8" s="78" customFormat="1" ht="13" collapsed="1">
      <c r="A79" s="3065" t="s">
        <v>1328</v>
      </c>
      <c r="B79" s="3066"/>
      <c r="C79" s="1058">
        <v>7643482.2900000028</v>
      </c>
      <c r="D79" s="1059">
        <v>5.865498154081672E-2</v>
      </c>
      <c r="E79" s="1077">
        <v>0</v>
      </c>
      <c r="F79" s="1059">
        <v>0</v>
      </c>
      <c r="G79" s="1062"/>
      <c r="H79" s="1063"/>
    </row>
    <row r="80" spans="1:8" s="78" customFormat="1" ht="13" hidden="1" outlineLevel="1">
      <c r="A80" s="1067" t="s">
        <v>1329</v>
      </c>
      <c r="B80" s="1065">
        <v>866425</v>
      </c>
      <c r="C80" s="1066">
        <v>2408542.36</v>
      </c>
      <c r="D80" s="1076">
        <v>0.31511060909385569</v>
      </c>
      <c r="E80" s="1077"/>
      <c r="F80" s="1059"/>
      <c r="G80" s="1062"/>
      <c r="H80" s="1063"/>
    </row>
    <row r="81" spans="1:8" s="78" customFormat="1" ht="13" hidden="1" outlineLevel="1">
      <c r="A81" s="1067" t="s">
        <v>1330</v>
      </c>
      <c r="B81" s="1065">
        <v>788887</v>
      </c>
      <c r="C81" s="1066">
        <v>2256095.4300000002</v>
      </c>
      <c r="D81" s="1076">
        <v>0.29516591317960644</v>
      </c>
      <c r="E81" s="1077"/>
      <c r="F81" s="1059"/>
      <c r="G81" s="1062"/>
      <c r="H81" s="1063"/>
    </row>
    <row r="82" spans="1:8" s="78" customFormat="1" ht="13" hidden="1" outlineLevel="1">
      <c r="A82" s="1067" t="s">
        <v>1331</v>
      </c>
      <c r="B82" s="1065">
        <v>419806</v>
      </c>
      <c r="C82" s="1066">
        <v>957850.36</v>
      </c>
      <c r="D82" s="1076">
        <v>0.12531596511359216</v>
      </c>
      <c r="E82" s="1077"/>
      <c r="F82" s="1059"/>
      <c r="G82" s="1062"/>
      <c r="H82" s="1063"/>
    </row>
    <row r="83" spans="1:8" s="78" customFormat="1" ht="13" hidden="1" outlineLevel="1">
      <c r="A83" s="1067" t="s">
        <v>1332</v>
      </c>
      <c r="B83" s="1065">
        <v>389545</v>
      </c>
      <c r="C83" s="1066">
        <v>453071.9</v>
      </c>
      <c r="D83" s="1076">
        <v>5.9275587070144159E-2</v>
      </c>
      <c r="E83" s="1077"/>
      <c r="F83" s="1059"/>
      <c r="G83" s="1062"/>
      <c r="H83" s="1063"/>
    </row>
    <row r="84" spans="1:8" s="78" customFormat="1" ht="13" hidden="1" outlineLevel="1">
      <c r="A84" s="1067" t="s">
        <v>1333</v>
      </c>
      <c r="B84" s="1065">
        <v>30553</v>
      </c>
      <c r="C84" s="1066">
        <v>326917.09999999998</v>
      </c>
      <c r="D84" s="1076">
        <v>4.2770701572463495E-2</v>
      </c>
      <c r="E84" s="1077"/>
      <c r="F84" s="1059"/>
      <c r="G84" s="1062"/>
      <c r="H84" s="1063"/>
    </row>
    <row r="85" spans="1:8" s="78" customFormat="1" ht="13" collapsed="1">
      <c r="A85" s="3065" t="s">
        <v>1334</v>
      </c>
      <c r="B85" s="3066"/>
      <c r="C85" s="1058">
        <v>7215724.5800000038</v>
      </c>
      <c r="D85" s="1059">
        <v>5.5372430521261479E-2</v>
      </c>
      <c r="E85" s="1077">
        <v>0</v>
      </c>
      <c r="F85" s="1059">
        <v>0</v>
      </c>
      <c r="G85" s="1062"/>
      <c r="H85" s="1063"/>
    </row>
    <row r="86" spans="1:8" s="78" customFormat="1" ht="13" hidden="1" outlineLevel="1">
      <c r="A86" s="1067" t="s">
        <v>1335</v>
      </c>
      <c r="B86" s="1065">
        <v>12823</v>
      </c>
      <c r="C86" s="1066">
        <v>520717.93</v>
      </c>
      <c r="D86" s="1076">
        <v>7.2164330030456858E-2</v>
      </c>
      <c r="E86" s="1077"/>
      <c r="F86" s="1059"/>
      <c r="G86" s="1062"/>
      <c r="H86" s="1063"/>
    </row>
    <row r="87" spans="1:8" s="78" customFormat="1" ht="13" hidden="1" outlineLevel="1">
      <c r="A87" s="1067" t="s">
        <v>1336</v>
      </c>
      <c r="B87" s="1065">
        <v>10882</v>
      </c>
      <c r="C87" s="1066">
        <v>434431.48</v>
      </c>
      <c r="D87" s="1076">
        <v>6.0206217017224312E-2</v>
      </c>
      <c r="E87" s="1077"/>
      <c r="F87" s="1059"/>
      <c r="G87" s="1062"/>
      <c r="H87" s="1063"/>
    </row>
    <row r="88" spans="1:8" s="78" customFormat="1" ht="13" hidden="1" outlineLevel="1">
      <c r="A88" s="1067" t="s">
        <v>1337</v>
      </c>
      <c r="B88" s="1065">
        <v>9919</v>
      </c>
      <c r="C88" s="1066">
        <v>397962.47</v>
      </c>
      <c r="D88" s="1076">
        <v>5.5152114744379525E-2</v>
      </c>
      <c r="E88" s="1077"/>
      <c r="F88" s="1059"/>
      <c r="G88" s="1062"/>
      <c r="H88" s="1063"/>
    </row>
    <row r="89" spans="1:8" s="78" customFormat="1" ht="13" hidden="1" outlineLevel="1">
      <c r="A89" s="1067" t="s">
        <v>1338</v>
      </c>
      <c r="B89" s="1065">
        <v>9107</v>
      </c>
      <c r="C89" s="1066">
        <v>376082.65</v>
      </c>
      <c r="D89" s="1076">
        <v>5.2119873178418881E-2</v>
      </c>
      <c r="E89" s="1077"/>
      <c r="F89" s="1059"/>
      <c r="G89" s="1062"/>
      <c r="H89" s="1063"/>
    </row>
    <row r="90" spans="1:8" s="78" customFormat="1" ht="13" hidden="1" outlineLevel="1">
      <c r="A90" s="1067" t="s">
        <v>1339</v>
      </c>
      <c r="B90" s="1065">
        <v>19992</v>
      </c>
      <c r="C90" s="1066">
        <v>344662.08</v>
      </c>
      <c r="D90" s="1076">
        <v>4.7765415126196489E-2</v>
      </c>
      <c r="E90" s="1077"/>
      <c r="F90" s="1059"/>
      <c r="G90" s="1062"/>
      <c r="H90" s="1063"/>
    </row>
    <row r="91" spans="1:8" s="78" customFormat="1" ht="13" collapsed="1">
      <c r="A91" s="3065" t="s">
        <v>1340</v>
      </c>
      <c r="B91" s="3066"/>
      <c r="C91" s="1058">
        <v>1257875.18</v>
      </c>
      <c r="D91" s="1059">
        <v>9.6527528506318398E-3</v>
      </c>
      <c r="E91" s="1077">
        <v>0</v>
      </c>
      <c r="F91" s="1059">
        <v>0</v>
      </c>
      <c r="G91" s="1062"/>
      <c r="H91" s="1063"/>
    </row>
    <row r="92" spans="1:8" s="78" customFormat="1" ht="13" hidden="1" outlineLevel="1">
      <c r="A92" s="1067" t="s">
        <v>1341</v>
      </c>
      <c r="B92" s="1065">
        <v>115.44690300000001</v>
      </c>
      <c r="C92" s="1066">
        <v>341986.68</v>
      </c>
      <c r="D92" s="1076">
        <v>0.27187648300684336</v>
      </c>
      <c r="E92" s="1082"/>
      <c r="F92" s="1076"/>
      <c r="G92" s="1083"/>
      <c r="H92" s="1084"/>
    </row>
    <row r="93" spans="1:8" s="78" customFormat="1" ht="13" hidden="1" outlineLevel="1">
      <c r="A93" s="1067" t="s">
        <v>1342</v>
      </c>
      <c r="B93" s="1065">
        <v>5145</v>
      </c>
      <c r="C93" s="1066">
        <v>292115.03999999998</v>
      </c>
      <c r="D93" s="1076">
        <v>0.23222895613537745</v>
      </c>
      <c r="E93" s="1082"/>
      <c r="F93" s="1076"/>
      <c r="G93" s="1083"/>
      <c r="H93" s="1084"/>
    </row>
    <row r="94" spans="1:8" s="78" customFormat="1" ht="13" hidden="1" outlineLevel="1">
      <c r="A94" s="1067" t="s">
        <v>1343</v>
      </c>
      <c r="B94" s="1065">
        <v>3780.2750000000001</v>
      </c>
      <c r="C94" s="1066">
        <v>238157.31</v>
      </c>
      <c r="D94" s="1076">
        <v>0.18933302269307833</v>
      </c>
      <c r="E94" s="1082"/>
      <c r="F94" s="1076"/>
      <c r="G94" s="1083"/>
      <c r="H94" s="1084"/>
    </row>
    <row r="95" spans="1:8" s="78" customFormat="1" ht="13" hidden="1" outlineLevel="1">
      <c r="A95" s="1067" t="s">
        <v>1344</v>
      </c>
      <c r="B95" s="1065">
        <v>2281.6950000000002</v>
      </c>
      <c r="C95" s="1066">
        <v>132338.38</v>
      </c>
      <c r="D95" s="1076">
        <v>0.10520787921103587</v>
      </c>
      <c r="E95" s="1082"/>
      <c r="F95" s="1076"/>
      <c r="G95" s="1083"/>
      <c r="H95" s="1084"/>
    </row>
    <row r="96" spans="1:8" s="78" customFormat="1" ht="13" hidden="1" outlineLevel="1">
      <c r="A96" s="1067" t="s">
        <v>1345</v>
      </c>
      <c r="B96" s="1065">
        <v>1570.0319999999999</v>
      </c>
      <c r="C96" s="1066">
        <v>98912.03</v>
      </c>
      <c r="D96" s="1076">
        <v>7.8634217108886753E-2</v>
      </c>
      <c r="E96" s="1082"/>
      <c r="F96" s="1076"/>
      <c r="G96" s="1083"/>
      <c r="H96" s="1084"/>
    </row>
    <row r="97" spans="1:8" s="78" customFormat="1" ht="14" collapsed="1" thickBot="1">
      <c r="A97" s="1085"/>
      <c r="B97" s="1086"/>
      <c r="C97" s="1073"/>
      <c r="D97" s="1069"/>
      <c r="E97" s="1087"/>
      <c r="F97" s="1088"/>
      <c r="G97" s="1089"/>
      <c r="H97" s="1090"/>
    </row>
    <row r="98" spans="1:8" s="78" customFormat="1" thickBot="1">
      <c r="A98" s="3059" t="s">
        <v>1275</v>
      </c>
      <c r="B98" s="3060"/>
      <c r="C98" s="1091">
        <v>130312585.38</v>
      </c>
      <c r="D98" s="1092">
        <v>1</v>
      </c>
      <c r="E98" s="1093">
        <v>0</v>
      </c>
      <c r="F98" s="1092">
        <v>0</v>
      </c>
      <c r="G98" s="1094">
        <v>0</v>
      </c>
      <c r="H98" s="1095">
        <v>0</v>
      </c>
    </row>
    <row r="99" spans="1:8" s="78" customFormat="1" ht="13">
      <c r="A99" s="1096"/>
      <c r="B99" s="1097"/>
      <c r="C99" s="1097"/>
      <c r="D99" s="1098"/>
      <c r="E99" s="1099"/>
      <c r="F99" s="5"/>
      <c r="G99" s="1100"/>
      <c r="H99" s="1101"/>
    </row>
    <row r="100" spans="1:8">
      <c r="A100" s="1102"/>
      <c r="B100" s="1103"/>
      <c r="C100" s="1102"/>
      <c r="D100" s="1102"/>
      <c r="E100" s="1102"/>
      <c r="F100" s="1102"/>
      <c r="G100" s="1104"/>
      <c r="H100" s="1105"/>
    </row>
    <row r="101" spans="1:8">
      <c r="A101" s="1102"/>
      <c r="B101" s="1103"/>
      <c r="C101" s="1102"/>
      <c r="D101" s="1102"/>
      <c r="E101" s="1102"/>
      <c r="F101" s="1102"/>
      <c r="G101" s="1104"/>
      <c r="H101" s="1104"/>
    </row>
    <row r="102" spans="1:8">
      <c r="A102" s="1102"/>
      <c r="B102" s="1103"/>
      <c r="C102" s="1102"/>
      <c r="D102" s="1102"/>
      <c r="E102" s="1102"/>
      <c r="F102" s="1102"/>
      <c r="G102" s="1104"/>
      <c r="H102" s="1104"/>
    </row>
    <row r="103" spans="1:8">
      <c r="A103" s="1102"/>
      <c r="B103" s="1103"/>
      <c r="C103" s="1102"/>
      <c r="D103" s="1102"/>
      <c r="E103" s="1102"/>
      <c r="F103" s="1102"/>
      <c r="G103" s="1104"/>
      <c r="H103" s="1105"/>
    </row>
    <row r="104" spans="1:8">
      <c r="A104" s="1102"/>
      <c r="B104" s="1103"/>
      <c r="C104" s="1102"/>
      <c r="D104" s="1102"/>
      <c r="E104" s="1102"/>
      <c r="F104" s="1102"/>
      <c r="G104" s="1104"/>
      <c r="H104" s="1104"/>
    </row>
    <row r="105" spans="1:8">
      <c r="A105" s="1102"/>
      <c r="B105" s="1103"/>
      <c r="C105" s="1102"/>
      <c r="D105" s="1102"/>
      <c r="E105" s="1102"/>
      <c r="F105" s="1102"/>
      <c r="G105" s="1104"/>
      <c r="H105" s="1104"/>
    </row>
    <row r="106" spans="1:8">
      <c r="A106" s="1102"/>
      <c r="B106" s="1103"/>
      <c r="C106" s="1102"/>
      <c r="D106" s="1102"/>
      <c r="E106" s="1102"/>
      <c r="F106" s="1102"/>
      <c r="G106" s="1104"/>
      <c r="H106" s="1105"/>
    </row>
    <row r="107" spans="1:8">
      <c r="A107" s="1102"/>
      <c r="B107" s="1103"/>
      <c r="C107" s="1102"/>
      <c r="D107" s="1102"/>
      <c r="E107" s="1102"/>
      <c r="F107" s="1102"/>
      <c r="G107" s="1104"/>
      <c r="H107" s="1105"/>
    </row>
    <row r="108" spans="1:8">
      <c r="A108" s="1102"/>
      <c r="B108" s="1103"/>
      <c r="C108" s="1102"/>
      <c r="D108" s="1102"/>
      <c r="E108" s="1102"/>
      <c r="F108" s="1102"/>
      <c r="G108" s="1104"/>
      <c r="H108" s="1105"/>
    </row>
    <row r="109" spans="1:8">
      <c r="A109" s="1102"/>
      <c r="B109" s="1103"/>
      <c r="C109" s="1102"/>
      <c r="D109" s="1102"/>
      <c r="E109" s="1102"/>
      <c r="F109" s="1102"/>
      <c r="G109" s="1104"/>
      <c r="H109" s="1104"/>
    </row>
    <row r="110" spans="1:8">
      <c r="A110" s="1102"/>
      <c r="B110" s="1103"/>
      <c r="C110" s="1102"/>
      <c r="D110" s="1102"/>
      <c r="E110" s="1102"/>
      <c r="F110" s="1102"/>
      <c r="G110" s="1104"/>
      <c r="H110" s="1104"/>
    </row>
    <row r="111" spans="1:8">
      <c r="A111" s="1102"/>
      <c r="B111" s="1103"/>
      <c r="C111" s="1102"/>
      <c r="D111" s="1102"/>
      <c r="E111" s="1102"/>
      <c r="F111" s="1102"/>
      <c r="G111" s="1104"/>
      <c r="H111" s="1104"/>
    </row>
    <row r="112" spans="1:8">
      <c r="A112" s="1102"/>
      <c r="B112" s="1103"/>
      <c r="C112" s="1102"/>
      <c r="D112" s="1102"/>
      <c r="E112" s="1102"/>
      <c r="F112" s="1102"/>
      <c r="G112" s="1104"/>
      <c r="H112" s="1104"/>
    </row>
    <row r="113" spans="1:8">
      <c r="A113" s="1102"/>
      <c r="B113" s="1103"/>
      <c r="C113" s="1102"/>
      <c r="D113" s="1102"/>
      <c r="E113" s="1102"/>
      <c r="F113" s="1102"/>
      <c r="G113" s="1104"/>
      <c r="H113" s="1105"/>
    </row>
    <row r="114" spans="1:8">
      <c r="A114" s="1102"/>
      <c r="B114" s="1103"/>
      <c r="C114" s="1102"/>
      <c r="D114" s="1102"/>
      <c r="E114" s="1102"/>
      <c r="F114" s="1102"/>
      <c r="G114" s="1104"/>
      <c r="H114" s="1104"/>
    </row>
    <row r="115" spans="1:8">
      <c r="A115" s="1102"/>
      <c r="B115" s="1103"/>
      <c r="C115" s="1102"/>
      <c r="D115" s="1102"/>
      <c r="E115" s="1102"/>
      <c r="F115" s="1102"/>
      <c r="G115" s="1104"/>
      <c r="H115" s="1104"/>
    </row>
    <row r="116" spans="1:8">
      <c r="A116" s="1102"/>
      <c r="B116" s="1103"/>
      <c r="C116" s="1102"/>
      <c r="D116" s="1107"/>
      <c r="E116" s="1107"/>
      <c r="F116" s="1107"/>
      <c r="G116" s="1104"/>
      <c r="H116" s="1104"/>
    </row>
    <row r="117" spans="1:8">
      <c r="A117" s="1102"/>
      <c r="B117" s="1103"/>
      <c r="C117" s="1102"/>
      <c r="D117" s="1107"/>
      <c r="E117" s="1107"/>
      <c r="F117" s="1107"/>
      <c r="G117" s="1104"/>
      <c r="H117" s="1104"/>
    </row>
    <row r="118" spans="1:8">
      <c r="A118" s="1102"/>
      <c r="B118" s="1103"/>
      <c r="C118" s="1102"/>
      <c r="D118" s="1107"/>
      <c r="E118" s="1107"/>
      <c r="F118" s="1107"/>
      <c r="G118" s="1104"/>
      <c r="H118" s="1104"/>
    </row>
    <row r="119" spans="1:8">
      <c r="A119" s="1102"/>
      <c r="B119" s="1103"/>
      <c r="C119" s="1102"/>
      <c r="D119" s="1107"/>
      <c r="E119" s="1107"/>
      <c r="F119" s="1107"/>
      <c r="G119" s="1104"/>
      <c r="H119" s="1104"/>
    </row>
    <row r="120" spans="1:8">
      <c r="A120" s="1102"/>
      <c r="B120" s="1103"/>
      <c r="C120" s="1102"/>
      <c r="D120" s="1107"/>
      <c r="E120" s="1107"/>
      <c r="F120" s="1107"/>
      <c r="G120" s="1104"/>
      <c r="H120" s="1104"/>
    </row>
    <row r="121" spans="1:8">
      <c r="A121" s="1102"/>
      <c r="B121" s="1103"/>
      <c r="C121" s="1102"/>
      <c r="D121" s="1107"/>
      <c r="E121" s="1107"/>
      <c r="F121" s="1107"/>
      <c r="G121" s="1104"/>
      <c r="H121" s="1104"/>
    </row>
    <row r="122" spans="1:8">
      <c r="A122" s="1102"/>
      <c r="B122" s="1103"/>
      <c r="C122" s="1102"/>
      <c r="D122" s="1107"/>
      <c r="E122" s="1107"/>
      <c r="F122" s="1107"/>
      <c r="G122" s="1104"/>
      <c r="H122" s="1104"/>
    </row>
    <row r="123" spans="1:8">
      <c r="A123" s="1102"/>
      <c r="B123" s="1103"/>
      <c r="C123" s="1102"/>
      <c r="D123" s="1107"/>
      <c r="E123" s="1107"/>
      <c r="F123" s="1107"/>
      <c r="G123" s="1104"/>
      <c r="H123" s="1104"/>
    </row>
    <row r="124" spans="1:8">
      <c r="A124" s="1102"/>
      <c r="B124" s="1103"/>
      <c r="C124" s="1102"/>
      <c r="D124" s="1107"/>
      <c r="E124" s="1107"/>
      <c r="F124" s="1107"/>
      <c r="G124" s="1104"/>
      <c r="H124" s="1104"/>
    </row>
    <row r="125" spans="1:8">
      <c r="A125" s="1102"/>
      <c r="B125" s="1103"/>
      <c r="C125" s="1102"/>
      <c r="D125" s="1107"/>
      <c r="E125" s="1107"/>
      <c r="F125" s="1107"/>
      <c r="G125" s="1104"/>
      <c r="H125" s="1104"/>
    </row>
    <row r="126" spans="1:8">
      <c r="A126" s="1102"/>
      <c r="B126" s="1103"/>
      <c r="C126" s="1102"/>
      <c r="D126" s="1107"/>
      <c r="E126" s="1107"/>
      <c r="F126" s="1107"/>
      <c r="G126" s="1104"/>
      <c r="H126" s="1104"/>
    </row>
    <row r="127" spans="1:8">
      <c r="A127" s="1102"/>
      <c r="B127" s="1103"/>
      <c r="C127" s="1102"/>
      <c r="D127" s="1107"/>
      <c r="E127" s="1107"/>
      <c r="F127" s="1107"/>
      <c r="G127" s="1104"/>
      <c r="H127" s="1104"/>
    </row>
    <row r="128" spans="1:8">
      <c r="A128" s="1102"/>
      <c r="B128" s="1103"/>
      <c r="C128" s="1102"/>
      <c r="D128" s="1107"/>
      <c r="E128" s="1107"/>
      <c r="F128" s="1107"/>
      <c r="G128" s="1104"/>
      <c r="H128" s="1104"/>
    </row>
    <row r="129" spans="1:8">
      <c r="A129" s="1102"/>
      <c r="B129" s="1103"/>
      <c r="C129" s="1102"/>
      <c r="D129" s="1107"/>
      <c r="E129" s="1107"/>
      <c r="F129" s="1107"/>
      <c r="G129" s="1104"/>
      <c r="H129" s="1104"/>
    </row>
    <row r="130" spans="1:8">
      <c r="A130" s="1102"/>
      <c r="B130" s="1103"/>
      <c r="C130" s="1102"/>
      <c r="D130" s="1107"/>
      <c r="E130" s="1107"/>
      <c r="F130" s="1107"/>
      <c r="G130" s="1107"/>
      <c r="H130" s="1107"/>
    </row>
    <row r="131" spans="1:8">
      <c r="A131" s="1102"/>
      <c r="B131" s="1103"/>
      <c r="C131" s="1102"/>
      <c r="D131" s="1107"/>
      <c r="E131" s="1107"/>
      <c r="F131" s="1107"/>
      <c r="G131" s="1107"/>
      <c r="H131" s="1107"/>
    </row>
  </sheetData>
  <mergeCells count="25">
    <mergeCell ref="C9:D9"/>
    <mergeCell ref="E9:F9"/>
    <mergeCell ref="G9:H9"/>
    <mergeCell ref="A65:B65"/>
    <mergeCell ref="A13:B13"/>
    <mergeCell ref="A19:B19"/>
    <mergeCell ref="A31:B31"/>
    <mergeCell ref="A32:B32"/>
    <mergeCell ref="A33:B33"/>
    <mergeCell ref="A34:B34"/>
    <mergeCell ref="A35:B35"/>
    <mergeCell ref="A41:B41"/>
    <mergeCell ref="A42:B42"/>
    <mergeCell ref="A53:B53"/>
    <mergeCell ref="A59:B59"/>
    <mergeCell ref="A12:B12"/>
    <mergeCell ref="A9:A10"/>
    <mergeCell ref="B9:B10"/>
    <mergeCell ref="A98:B98"/>
    <mergeCell ref="A66:B66"/>
    <mergeCell ref="A67:B67"/>
    <mergeCell ref="A73:B73"/>
    <mergeCell ref="A79:B79"/>
    <mergeCell ref="A85:B85"/>
    <mergeCell ref="A91:B91"/>
  </mergeCells>
  <hyperlinks>
    <hyperlink ref="I1" location="INDICE!A10" tooltip="REGRESAR AL MENU PRINCIPAL" display="INDICE" xr:uid="{6716BB96-8CC2-4B39-A258-FF92D238BD21}"/>
  </hyperlinks>
  <printOptions horizontalCentered="1"/>
  <pageMargins left="0.39370078740157483" right="0.31496062992125984" top="0.31496062992125984" bottom="0.62992125984251968" header="0.31496062992125984" footer="0.31496062992125984"/>
  <pageSetup paperSize="122" scale="54" orientation="portrait" r:id="rId1"/>
  <headerFooter>
    <oddFooter>&amp;L&amp;"Arial,Normal"Documento controlado por medios electrónicos. Para uso exclusivo de Productos Innovador, SA de CV.&amp;R&amp;"Arial,Normal"Emisión: 17-Marzo-2021
Código: DC-COR-B-33
Edición: 01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4E671-CFD7-42DF-A357-7278ABEC8C30}">
  <sheetPr>
    <pageSetUpPr fitToPage="1"/>
  </sheetPr>
  <dimension ref="A1:BJ87"/>
  <sheetViews>
    <sheetView showGridLines="0" zoomScaleNormal="100" workbookViewId="0">
      <selection activeCell="BJ1" sqref="BJ1"/>
    </sheetView>
  </sheetViews>
  <sheetFormatPr baseColWidth="10" defaultColWidth="10.1640625" defaultRowHeight="13"/>
  <cols>
    <col min="1" max="1" width="12.1640625" style="173" customWidth="1"/>
    <col min="2" max="9" width="11.5" style="173" hidden="1" customWidth="1"/>
    <col min="10" max="12" width="14" style="173" hidden="1" customWidth="1"/>
    <col min="13" max="19" width="13" style="173" hidden="1" customWidth="1"/>
    <col min="20" max="20" width="12.1640625" style="173" hidden="1" customWidth="1"/>
    <col min="21" max="25" width="13" style="173" hidden="1" customWidth="1"/>
    <col min="26" max="26" width="12.1640625" style="173" hidden="1" customWidth="1"/>
    <col min="27" max="28" width="13" style="173" hidden="1" customWidth="1"/>
    <col min="29" max="29" width="12.1640625" style="173" hidden="1" customWidth="1"/>
    <col min="30" max="48" width="13" style="173" hidden="1" customWidth="1"/>
    <col min="49" max="61" width="13" style="173" customWidth="1"/>
    <col min="62" max="16384" width="10.1640625" style="173"/>
  </cols>
  <sheetData>
    <row r="1" spans="1:62" s="518" customFormat="1" ht="13.75" customHeight="1" thickBot="1">
      <c r="A1" s="1109" t="s">
        <v>191</v>
      </c>
      <c r="B1" s="517"/>
      <c r="C1" s="517"/>
      <c r="D1" s="517"/>
      <c r="E1" s="517"/>
      <c r="F1" s="517"/>
      <c r="G1" s="517"/>
      <c r="H1" s="517"/>
      <c r="I1" s="517"/>
      <c r="J1" s="517"/>
      <c r="K1" s="517"/>
      <c r="L1" s="517"/>
      <c r="M1" s="517"/>
      <c r="N1" s="517"/>
      <c r="O1" s="517"/>
      <c r="P1" s="517"/>
      <c r="Q1" s="517"/>
      <c r="R1" s="517"/>
      <c r="S1" s="517"/>
      <c r="T1" s="517"/>
      <c r="U1" s="517"/>
      <c r="V1" s="517"/>
      <c r="W1" s="517"/>
      <c r="X1" s="517"/>
      <c r="Y1" s="517"/>
      <c r="Z1" s="517"/>
      <c r="AA1" s="517"/>
      <c r="AB1" s="517"/>
      <c r="AC1" s="517"/>
      <c r="AD1" s="517"/>
      <c r="AE1" s="517"/>
      <c r="AF1" s="517"/>
      <c r="AG1" s="168"/>
      <c r="AH1" s="168"/>
      <c r="AI1" s="168"/>
      <c r="AJ1" s="168"/>
      <c r="AK1" s="168"/>
      <c r="AL1" s="168"/>
      <c r="AM1" s="168"/>
      <c r="AN1" s="168"/>
      <c r="BG1" s="127" t="s">
        <v>948</v>
      </c>
      <c r="BH1" s="127" t="s">
        <v>9</v>
      </c>
      <c r="BI1" s="127" t="s">
        <v>9</v>
      </c>
      <c r="BJ1" s="69" t="s">
        <v>72</v>
      </c>
    </row>
    <row r="2" spans="1:62" s="522" customFormat="1" ht="13.75" customHeight="1" thickBot="1">
      <c r="A2" s="1110" t="s">
        <v>1</v>
      </c>
      <c r="B2" s="1111"/>
      <c r="C2" s="1111"/>
      <c r="D2" s="1111"/>
      <c r="E2" s="1111"/>
      <c r="F2" s="1111"/>
      <c r="G2" s="1111"/>
      <c r="H2" s="1111"/>
      <c r="I2" s="1111"/>
      <c r="J2" s="1111"/>
      <c r="K2" s="1111"/>
      <c r="L2" s="1111"/>
      <c r="M2" s="520"/>
      <c r="N2" s="520"/>
      <c r="O2" s="1111"/>
      <c r="P2" s="1111"/>
      <c r="Q2" s="1111"/>
      <c r="S2" s="1111"/>
      <c r="T2" s="1111"/>
      <c r="U2" s="1111"/>
      <c r="V2" s="1111"/>
      <c r="W2" s="1111"/>
      <c r="X2" s="1111"/>
      <c r="Y2" s="520"/>
      <c r="Z2" s="520"/>
      <c r="AA2" s="520"/>
      <c r="AB2" s="520"/>
      <c r="AC2" s="520"/>
      <c r="AD2" s="520"/>
      <c r="AE2" s="520"/>
      <c r="AF2" s="520"/>
      <c r="AG2" s="168"/>
      <c r="AH2" s="168"/>
      <c r="AI2" s="168"/>
      <c r="AJ2" s="168"/>
      <c r="AK2" s="168"/>
      <c r="AL2" s="1112"/>
      <c r="AM2" s="1112"/>
      <c r="AN2" s="1112"/>
      <c r="BG2" s="1113" t="s">
        <v>949</v>
      </c>
      <c r="BH2" s="1113">
        <v>44592</v>
      </c>
      <c r="BI2" s="1113">
        <v>44592</v>
      </c>
      <c r="BJ2" s="1114"/>
    </row>
    <row r="3" spans="1:62" s="342" customFormat="1" ht="13.75" customHeight="1" thickBot="1">
      <c r="A3" s="290"/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0"/>
      <c r="AD3" s="290"/>
      <c r="AE3" s="290"/>
      <c r="AF3" s="290"/>
      <c r="AG3" s="168"/>
      <c r="AH3" s="168"/>
      <c r="AI3" s="168"/>
      <c r="AJ3" s="168"/>
      <c r="AK3" s="168"/>
      <c r="AL3" s="1115"/>
      <c r="AM3" s="1115"/>
      <c r="AN3" s="1115"/>
      <c r="BG3" s="1116" t="s">
        <v>950</v>
      </c>
      <c r="BH3" s="1116">
        <v>1</v>
      </c>
      <c r="BI3" s="1116">
        <v>1</v>
      </c>
      <c r="BJ3" s="1117"/>
    </row>
    <row r="4" spans="1:62" s="342" customFormat="1" ht="12" customHeight="1">
      <c r="A4" s="290"/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  <c r="U4" s="290"/>
      <c r="V4" s="290"/>
      <c r="W4" s="290"/>
      <c r="X4" s="290"/>
      <c r="Y4" s="290"/>
      <c r="Z4" s="290"/>
      <c r="AA4" s="290"/>
      <c r="AB4" s="290"/>
      <c r="AC4" s="1118"/>
      <c r="AD4" s="1118"/>
      <c r="AE4" s="290"/>
      <c r="AF4" s="1118"/>
      <c r="AH4" s="290"/>
      <c r="AI4" s="290"/>
      <c r="AJ4" s="290"/>
      <c r="AK4" s="290"/>
      <c r="AL4" s="290"/>
      <c r="AM4" s="290"/>
      <c r="AN4" s="290"/>
      <c r="AO4" s="290"/>
      <c r="AP4" s="290"/>
      <c r="AQ4" s="290"/>
      <c r="AR4" s="290"/>
      <c r="AS4" s="290"/>
      <c r="AT4" s="290"/>
      <c r="AU4" s="290"/>
      <c r="AV4" s="290"/>
      <c r="AW4" s="290"/>
      <c r="AX4" s="290"/>
      <c r="AY4" s="290"/>
      <c r="AZ4" s="290"/>
      <c r="BA4" s="290"/>
      <c r="BB4" s="290"/>
      <c r="BC4" s="290"/>
      <c r="BD4" s="290"/>
      <c r="BE4" s="290"/>
      <c r="BF4" s="290"/>
      <c r="BG4" s="290"/>
      <c r="BH4" s="290"/>
      <c r="BI4" s="290"/>
    </row>
    <row r="5" spans="1:62" s="342" customFormat="1" ht="17">
      <c r="A5" s="1119" t="s">
        <v>1346</v>
      </c>
      <c r="B5" s="1120"/>
      <c r="C5" s="1120"/>
      <c r="D5" s="1120"/>
      <c r="E5" s="1120"/>
      <c r="F5" s="1120"/>
      <c r="G5" s="1120"/>
      <c r="H5" s="1121"/>
      <c r="I5" s="1121"/>
      <c r="J5" s="1120"/>
      <c r="K5" s="1120"/>
      <c r="L5" s="1120"/>
      <c r="M5" s="1120"/>
      <c r="N5" s="1120"/>
      <c r="O5" s="1122"/>
      <c r="P5" s="1120"/>
      <c r="Q5" s="1123"/>
      <c r="R5" s="1120"/>
      <c r="S5" s="1120"/>
      <c r="T5" s="1120"/>
      <c r="U5" s="1120"/>
      <c r="V5" s="1120"/>
      <c r="W5" s="1120"/>
      <c r="X5" s="1120"/>
      <c r="Y5" s="1120"/>
      <c r="Z5" s="1122"/>
      <c r="AA5" s="1122"/>
      <c r="AB5" s="1122"/>
      <c r="AC5" s="1122"/>
      <c r="AD5" s="1122"/>
      <c r="AE5" s="1120"/>
      <c r="AM5" s="1124"/>
      <c r="AZ5" s="587" t="s">
        <v>763</v>
      </c>
      <c r="BB5" s="290"/>
      <c r="BC5" s="290"/>
      <c r="BD5" s="290"/>
      <c r="BE5" s="290"/>
      <c r="BF5" s="290"/>
      <c r="BG5" s="290"/>
      <c r="BH5" s="290"/>
      <c r="BI5" s="290"/>
    </row>
    <row r="6" spans="1:62" s="342" customFormat="1" ht="2.25" customHeight="1">
      <c r="A6" s="62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</row>
    <row r="7" spans="1:62" s="342" customFormat="1" ht="1" customHeight="1">
      <c r="A7" s="65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</row>
    <row r="8" spans="1:62" s="342" customFormat="1" ht="2.25" customHeight="1">
      <c r="A8" s="67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</row>
    <row r="9" spans="1:62" s="342" customFormat="1" ht="13.75" customHeight="1">
      <c r="A9" s="70"/>
      <c r="B9" s="290"/>
      <c r="C9" s="290"/>
      <c r="D9" s="290"/>
      <c r="E9" s="290"/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0"/>
      <c r="R9" s="290"/>
      <c r="S9" s="290"/>
      <c r="T9" s="290"/>
      <c r="U9" s="290"/>
      <c r="V9" s="290"/>
      <c r="W9" s="290"/>
      <c r="X9" s="290"/>
      <c r="Y9" s="290"/>
      <c r="Z9" s="290"/>
      <c r="AA9" s="290"/>
      <c r="AB9" s="290"/>
      <c r="AC9" s="290"/>
      <c r="AD9" s="290"/>
      <c r="AE9" s="290"/>
      <c r="AF9" s="290"/>
      <c r="AG9" s="290"/>
      <c r="AH9" s="290"/>
      <c r="AI9" s="290"/>
      <c r="AJ9" s="290"/>
      <c r="AK9" s="290"/>
      <c r="AL9" s="290"/>
      <c r="AM9" s="290"/>
      <c r="AN9" s="290"/>
      <c r="AO9" s="290"/>
      <c r="AP9" s="290"/>
      <c r="AQ9" s="290"/>
      <c r="AR9" s="290"/>
      <c r="AS9" s="290"/>
      <c r="AT9" s="290"/>
      <c r="AU9" s="290"/>
      <c r="AV9" s="290"/>
      <c r="AW9" s="290"/>
      <c r="AX9" s="290"/>
      <c r="AY9" s="290"/>
      <c r="AZ9" s="290"/>
      <c r="BA9" s="290"/>
      <c r="BB9" s="290"/>
      <c r="BC9" s="290"/>
      <c r="BD9" s="290"/>
      <c r="BE9" s="290"/>
      <c r="BF9" s="290"/>
      <c r="BG9" s="290"/>
      <c r="BH9" s="290"/>
      <c r="BI9" s="290"/>
    </row>
    <row r="10" spans="1:62" s="342" customFormat="1" ht="50" customHeight="1">
      <c r="A10" s="1125" t="s">
        <v>1279</v>
      </c>
      <c r="B10" s="290"/>
      <c r="C10" s="290"/>
      <c r="D10" s="290"/>
      <c r="E10" s="290"/>
      <c r="F10" s="290"/>
      <c r="G10" s="290"/>
      <c r="H10" s="290"/>
      <c r="I10" s="290"/>
      <c r="J10" s="290"/>
      <c r="K10" s="290"/>
      <c r="L10" s="290"/>
      <c r="M10" s="290"/>
      <c r="N10" s="290"/>
      <c r="O10" s="290"/>
      <c r="P10" s="290"/>
      <c r="Q10" s="290"/>
      <c r="R10" s="290"/>
      <c r="S10" s="290"/>
      <c r="T10" s="290"/>
      <c r="U10" s="290"/>
      <c r="V10" s="290"/>
      <c r="W10" s="290"/>
      <c r="X10" s="290"/>
      <c r="Y10" s="290"/>
      <c r="Z10" s="290"/>
      <c r="AA10" s="290"/>
      <c r="AB10" s="290"/>
      <c r="AC10" s="290"/>
      <c r="AD10" s="290"/>
      <c r="AE10" s="290"/>
      <c r="AF10" s="290"/>
      <c r="AG10" s="290"/>
      <c r="AH10" s="290"/>
      <c r="AI10" s="290"/>
      <c r="AJ10" s="290"/>
      <c r="AK10" s="290"/>
      <c r="AL10" s="290"/>
      <c r="AM10" s="290"/>
      <c r="AN10" s="290"/>
      <c r="AO10" s="290"/>
      <c r="AP10" s="290"/>
      <c r="AQ10" s="290"/>
      <c r="AR10" s="290"/>
      <c r="AS10" s="290"/>
      <c r="AT10" s="290"/>
      <c r="AU10" s="290"/>
      <c r="AV10" s="290"/>
      <c r="AW10" s="290"/>
      <c r="AX10" s="290"/>
      <c r="AY10" s="290"/>
      <c r="AZ10" s="290"/>
      <c r="BA10" s="290"/>
      <c r="BB10" s="290"/>
      <c r="BC10" s="290"/>
      <c r="BD10" s="290"/>
      <c r="BE10" s="290"/>
      <c r="BF10" s="290"/>
      <c r="BG10" s="290"/>
      <c r="BH10" s="290"/>
      <c r="BI10" s="290"/>
    </row>
    <row r="11" spans="1:62" ht="12.75" customHeight="1">
      <c r="B11" s="1126">
        <v>44224</v>
      </c>
      <c r="C11" s="1126">
        <v>44255</v>
      </c>
      <c r="D11" s="1126">
        <v>44283</v>
      </c>
      <c r="E11" s="1126">
        <v>44314</v>
      </c>
      <c r="F11" s="1126">
        <v>44344</v>
      </c>
      <c r="G11" s="1126">
        <v>44375</v>
      </c>
      <c r="H11" s="1126">
        <v>44405</v>
      </c>
      <c r="I11" s="1126">
        <v>44436</v>
      </c>
      <c r="J11" s="1126">
        <v>44467</v>
      </c>
      <c r="K11" s="1126">
        <v>44497</v>
      </c>
      <c r="L11" s="1126">
        <v>44528</v>
      </c>
      <c r="M11" s="1126">
        <v>44558</v>
      </c>
      <c r="N11" s="1126">
        <v>44592</v>
      </c>
      <c r="O11" s="1126">
        <v>44620</v>
      </c>
      <c r="P11" s="1126">
        <v>44648</v>
      </c>
      <c r="Q11" s="1126">
        <v>44681</v>
      </c>
      <c r="R11" s="1126">
        <v>44712</v>
      </c>
      <c r="S11" s="1126">
        <v>44742</v>
      </c>
      <c r="T11" s="1126">
        <v>44773</v>
      </c>
      <c r="U11" s="1126">
        <v>44804</v>
      </c>
      <c r="V11" s="1126">
        <v>44834</v>
      </c>
      <c r="W11" s="1126">
        <v>44864</v>
      </c>
      <c r="X11" s="1126">
        <v>44895</v>
      </c>
      <c r="Y11" s="1126">
        <v>44925</v>
      </c>
      <c r="Z11" s="1126">
        <v>44954</v>
      </c>
      <c r="AA11" s="1126">
        <v>44985</v>
      </c>
      <c r="AB11" s="1126">
        <v>45013</v>
      </c>
      <c r="AC11" s="1126">
        <v>45044</v>
      </c>
      <c r="AD11" s="1126">
        <v>45074</v>
      </c>
      <c r="AE11" s="1126">
        <v>45105</v>
      </c>
      <c r="AF11" s="1126">
        <v>45135</v>
      </c>
      <c r="AG11" s="1126">
        <v>45166</v>
      </c>
      <c r="AH11" s="1126">
        <v>45197</v>
      </c>
      <c r="AI11" s="1126">
        <v>45227</v>
      </c>
      <c r="AJ11" s="1126">
        <v>45258</v>
      </c>
      <c r="AK11" s="1126">
        <v>45288</v>
      </c>
      <c r="AL11" s="1126">
        <v>45292</v>
      </c>
      <c r="AM11" s="1126">
        <v>45323</v>
      </c>
      <c r="AN11" s="1126">
        <v>45352</v>
      </c>
      <c r="AO11" s="1126">
        <v>45383</v>
      </c>
      <c r="AP11" s="1126">
        <v>45413</v>
      </c>
      <c r="AQ11" s="1126">
        <v>45444</v>
      </c>
      <c r="AR11" s="1126">
        <v>45474</v>
      </c>
      <c r="AS11" s="1126">
        <v>45505</v>
      </c>
      <c r="AT11" s="1126">
        <v>45536</v>
      </c>
      <c r="AU11" s="1126">
        <v>45566</v>
      </c>
      <c r="AV11" s="1126">
        <v>45597</v>
      </c>
      <c r="AW11" s="1126">
        <v>45627</v>
      </c>
      <c r="AX11" s="1126">
        <v>45658</v>
      </c>
      <c r="AY11" s="1126">
        <v>45689</v>
      </c>
      <c r="AZ11" s="1126">
        <v>45717</v>
      </c>
      <c r="BA11" s="1126">
        <v>45748</v>
      </c>
      <c r="BB11" s="1126">
        <v>45778</v>
      </c>
      <c r="BC11" s="1126">
        <v>45809</v>
      </c>
      <c r="BD11" s="1126">
        <v>45839</v>
      </c>
      <c r="BE11" s="1126">
        <v>45870</v>
      </c>
      <c r="BF11" s="1126">
        <v>45901</v>
      </c>
      <c r="BG11" s="1126">
        <v>45931</v>
      </c>
      <c r="BH11" s="1126">
        <v>45962</v>
      </c>
      <c r="BI11" s="1126">
        <v>45992</v>
      </c>
    </row>
    <row r="12" spans="1:62" ht="12.75" customHeight="1">
      <c r="A12" s="1127" t="s">
        <v>1279</v>
      </c>
      <c r="B12" s="1128">
        <v>22435015.460000005</v>
      </c>
      <c r="C12" s="1128">
        <v>21453801.429999996</v>
      </c>
      <c r="D12" s="1128">
        <v>26623866.929999996</v>
      </c>
      <c r="E12" s="1128">
        <v>23105443.960000001</v>
      </c>
      <c r="F12" s="1128">
        <v>19238839.720000003</v>
      </c>
      <c r="G12" s="1128">
        <v>17998334.870000001</v>
      </c>
      <c r="H12" s="1128">
        <v>19916219.309999999</v>
      </c>
      <c r="I12" s="1128">
        <v>29467429.479999997</v>
      </c>
      <c r="J12" s="1128">
        <v>42853947.38000001</v>
      </c>
      <c r="K12" s="1128">
        <v>35250727.810000002</v>
      </c>
      <c r="L12" s="1128">
        <v>8064073.54</v>
      </c>
      <c r="M12" s="1129">
        <v>31016302.240000002</v>
      </c>
      <c r="N12" s="1129">
        <v>34680875.409999996</v>
      </c>
      <c r="O12" s="1129">
        <v>28332036.390000001</v>
      </c>
      <c r="P12" s="1129">
        <v>17475049.889999997</v>
      </c>
      <c r="Q12" s="1129">
        <v>15368720.789999999</v>
      </c>
      <c r="R12" s="1129">
        <v>30918779.82</v>
      </c>
      <c r="S12" s="1129">
        <v>43032485.520000003</v>
      </c>
      <c r="T12" s="1129">
        <v>32739718.029999997</v>
      </c>
      <c r="U12" s="1129">
        <v>40790647.960000001</v>
      </c>
      <c r="V12" s="1129">
        <v>39219827.149999999</v>
      </c>
      <c r="W12" s="1129">
        <v>10276707.939999999</v>
      </c>
      <c r="X12" s="1129">
        <v>40101498.57</v>
      </c>
      <c r="Y12" s="1129">
        <v>30955105.699999999</v>
      </c>
      <c r="Z12" s="1129">
        <v>30027598.139999997</v>
      </c>
      <c r="AA12" s="1129">
        <v>13725002.719999999</v>
      </c>
      <c r="AB12" s="1129">
        <v>12205874.810000002</v>
      </c>
      <c r="AC12" s="1129">
        <v>33238885.5</v>
      </c>
      <c r="AD12" s="1129">
        <v>50112101.799999997</v>
      </c>
      <c r="AE12" s="1129">
        <v>38890550.840000004</v>
      </c>
      <c r="AF12" s="1129">
        <v>43433369.089999989</v>
      </c>
      <c r="AG12" s="1129">
        <v>58584088.660000011</v>
      </c>
      <c r="AH12" s="1129">
        <v>49032253.979999997</v>
      </c>
      <c r="AI12" s="1129">
        <v>38532320.560000002</v>
      </c>
      <c r="AJ12" s="1129">
        <v>16646947.529999999</v>
      </c>
      <c r="AK12" s="1129">
        <v>35287955.75</v>
      </c>
      <c r="AL12" s="1129">
        <v>54703373.550000004</v>
      </c>
      <c r="AM12" s="1129">
        <v>48051348.950000003</v>
      </c>
      <c r="AN12" s="1129">
        <v>27689231.670000002</v>
      </c>
      <c r="AO12" s="1129">
        <v>29435786.43</v>
      </c>
      <c r="AP12" s="1129">
        <v>45769457.300000012</v>
      </c>
      <c r="AQ12" s="1129">
        <v>42200846.719999999</v>
      </c>
      <c r="AR12" s="1129">
        <v>42200846.719999999</v>
      </c>
      <c r="AS12" s="1129">
        <v>47972155.409999996</v>
      </c>
      <c r="AT12" s="1129">
        <v>42417806.93</v>
      </c>
      <c r="AU12" s="1129">
        <v>14016647.379999999</v>
      </c>
      <c r="AV12" s="1129">
        <v>13682410.67</v>
      </c>
      <c r="AW12" s="1129">
        <v>20599699.159999996</v>
      </c>
      <c r="AX12" s="1129">
        <v>28537667.480000004</v>
      </c>
      <c r="AY12" s="1129">
        <v>29714432.890000001</v>
      </c>
      <c r="AZ12" s="1129">
        <v>35547218.990000002</v>
      </c>
      <c r="BA12" s="1129">
        <v>28199605.800000004</v>
      </c>
      <c r="BB12" s="1129">
        <v>18707764.120000001</v>
      </c>
      <c r="BC12" s="1129">
        <v>40520522.890000001</v>
      </c>
      <c r="BD12" s="1129">
        <v>39004608.909999989</v>
      </c>
      <c r="BE12" s="1129">
        <v>26581492.690000001</v>
      </c>
      <c r="BF12" s="1129">
        <v>20754539.93</v>
      </c>
      <c r="BG12" s="1129">
        <v>43401322.860000007</v>
      </c>
      <c r="BH12" s="1129">
        <v>12378130.57</v>
      </c>
      <c r="BI12" s="1129">
        <v>42846623.809999995</v>
      </c>
    </row>
    <row r="13" spans="1:62" ht="12.75" customHeight="1">
      <c r="A13" s="1127" t="s">
        <v>1347</v>
      </c>
      <c r="B13" s="1128">
        <v>0</v>
      </c>
      <c r="C13" s="1128">
        <v>0</v>
      </c>
      <c r="D13" s="1128">
        <v>0</v>
      </c>
      <c r="E13" s="1128">
        <v>0</v>
      </c>
      <c r="F13" s="1128">
        <v>0</v>
      </c>
      <c r="G13" s="1128">
        <v>0</v>
      </c>
      <c r="H13" s="1128">
        <v>0</v>
      </c>
      <c r="I13" s="1128">
        <v>0</v>
      </c>
      <c r="J13" s="1128">
        <v>0</v>
      </c>
      <c r="K13" s="1128"/>
      <c r="L13" s="1128">
        <v>0</v>
      </c>
      <c r="M13" s="1129">
        <v>0</v>
      </c>
      <c r="N13" s="1129">
        <v>72000000</v>
      </c>
      <c r="O13" s="1129">
        <v>72000000</v>
      </c>
      <c r="P13" s="1129">
        <v>72000000</v>
      </c>
      <c r="Q13" s="1129">
        <v>72000000</v>
      </c>
      <c r="R13" s="1129">
        <v>72000000</v>
      </c>
      <c r="S13" s="1129">
        <v>72000000</v>
      </c>
      <c r="T13" s="1129">
        <v>72000000</v>
      </c>
      <c r="U13" s="1129">
        <v>72000000</v>
      </c>
      <c r="V13" s="1129">
        <v>72000000</v>
      </c>
      <c r="W13" s="1129">
        <v>72000000</v>
      </c>
      <c r="X13" s="1129">
        <v>72000000</v>
      </c>
      <c r="Y13" s="1129">
        <v>72000000</v>
      </c>
      <c r="Z13" s="1129">
        <v>72000000</v>
      </c>
      <c r="AA13" s="1129">
        <v>72000000</v>
      </c>
      <c r="AB13" s="1129">
        <v>72000000</v>
      </c>
      <c r="AC13" s="1129">
        <v>72000000</v>
      </c>
      <c r="AD13" s="1129">
        <v>72000000</v>
      </c>
      <c r="AE13" s="1129">
        <v>72000000</v>
      </c>
      <c r="AF13" s="1129">
        <v>72000000</v>
      </c>
      <c r="AG13" s="1129">
        <v>72000000</v>
      </c>
      <c r="AH13" s="1129">
        <v>72000000</v>
      </c>
      <c r="AI13" s="1129">
        <v>72000000</v>
      </c>
      <c r="AJ13" s="1129">
        <v>72000000</v>
      </c>
      <c r="AK13" s="1129">
        <v>72000000</v>
      </c>
      <c r="AL13" s="1129">
        <v>72000000</v>
      </c>
      <c r="AM13" s="1129">
        <v>72000000</v>
      </c>
      <c r="AN13" s="1129">
        <v>72000000</v>
      </c>
      <c r="AO13" s="1129">
        <v>72000000</v>
      </c>
      <c r="AP13" s="1129">
        <v>72000000</v>
      </c>
      <c r="AQ13" s="1129">
        <v>72000000</v>
      </c>
      <c r="AR13" s="1129">
        <v>72000000</v>
      </c>
      <c r="AS13" s="1129">
        <v>72000000</v>
      </c>
      <c r="AT13" s="1129">
        <v>72000000</v>
      </c>
      <c r="AU13" s="1129">
        <v>72000000</v>
      </c>
      <c r="AV13" s="1129">
        <v>72000000</v>
      </c>
      <c r="AW13" s="1129">
        <v>72000000</v>
      </c>
      <c r="AX13" s="1129">
        <v>72000000</v>
      </c>
      <c r="AY13" s="1129">
        <v>72000000</v>
      </c>
      <c r="AZ13" s="1129">
        <v>72000000</v>
      </c>
      <c r="BA13" s="1129">
        <v>72000000</v>
      </c>
      <c r="BB13" s="1129">
        <v>72000000</v>
      </c>
      <c r="BC13" s="1129">
        <v>72000000</v>
      </c>
      <c r="BD13" s="1129">
        <v>72000000</v>
      </c>
      <c r="BE13" s="1129">
        <v>72000000</v>
      </c>
      <c r="BF13" s="1129">
        <v>72000000</v>
      </c>
      <c r="BG13" s="1129">
        <v>72000000</v>
      </c>
      <c r="BH13" s="1129">
        <v>72000000</v>
      </c>
      <c r="BI13" s="1129">
        <v>72000000</v>
      </c>
    </row>
    <row r="14" spans="1:62">
      <c r="A14" s="472"/>
      <c r="B14" s="472"/>
      <c r="C14" s="472"/>
      <c r="D14" s="472"/>
      <c r="E14" s="472"/>
      <c r="F14" s="472"/>
      <c r="G14" s="472"/>
      <c r="H14" s="472"/>
      <c r="I14" s="472"/>
      <c r="J14" s="472"/>
      <c r="K14" s="472"/>
      <c r="L14" s="472"/>
      <c r="M14" s="472"/>
      <c r="N14" s="472"/>
      <c r="O14" s="472"/>
      <c r="P14" s="472"/>
      <c r="Q14" s="472"/>
      <c r="R14" s="472"/>
      <c r="S14" s="472"/>
      <c r="T14" s="472"/>
      <c r="U14" s="472"/>
      <c r="V14" s="472"/>
      <c r="W14" s="472"/>
      <c r="X14" s="472"/>
      <c r="Y14" s="472"/>
      <c r="Z14" s="472"/>
      <c r="AA14" s="472"/>
      <c r="AB14" s="472"/>
      <c r="AC14" s="472"/>
      <c r="AD14" s="472"/>
      <c r="AE14" s="472"/>
      <c r="AF14" s="472"/>
      <c r="AG14" s="472"/>
      <c r="AH14" s="472"/>
      <c r="AI14" s="472"/>
      <c r="AJ14" s="472"/>
      <c r="AK14" s="472"/>
      <c r="AL14" s="472"/>
      <c r="AM14" s="472"/>
      <c r="AN14" s="472"/>
      <c r="AO14" s="472"/>
      <c r="AP14" s="472"/>
      <c r="AQ14" s="472"/>
      <c r="AR14" s="472"/>
      <c r="AS14" s="472"/>
      <c r="AT14" s="472"/>
      <c r="AU14" s="472"/>
      <c r="AV14" s="472"/>
      <c r="AW14" s="472"/>
      <c r="AX14" s="472"/>
      <c r="AY14" s="472"/>
      <c r="AZ14" s="472"/>
      <c r="BA14" s="472"/>
      <c r="BB14" s="472"/>
      <c r="BC14" s="472"/>
      <c r="BD14" s="472"/>
      <c r="BE14" s="472"/>
      <c r="BF14" s="472"/>
      <c r="BG14" s="472"/>
      <c r="BH14" s="472"/>
      <c r="BI14" s="472"/>
    </row>
    <row r="15" spans="1:62" ht="12.75" customHeight="1">
      <c r="A15" s="472"/>
      <c r="B15" s="472"/>
      <c r="C15" s="472"/>
      <c r="D15" s="472"/>
      <c r="E15" s="472"/>
      <c r="F15" s="472"/>
      <c r="G15" s="472"/>
      <c r="H15" s="472"/>
      <c r="I15" s="472"/>
      <c r="J15" s="472"/>
      <c r="K15" s="472"/>
      <c r="L15" s="472"/>
      <c r="M15" s="472"/>
      <c r="N15" s="472"/>
      <c r="O15" s="472"/>
      <c r="P15" s="472"/>
      <c r="Q15" s="472"/>
      <c r="R15" s="472"/>
      <c r="S15" s="472"/>
      <c r="T15" s="472"/>
      <c r="U15" s="472"/>
      <c r="V15" s="472"/>
      <c r="W15" s="472"/>
      <c r="X15" s="472"/>
      <c r="Y15" s="472"/>
      <c r="Z15" s="472"/>
      <c r="AA15" s="472"/>
      <c r="AB15" s="472"/>
      <c r="AC15" s="472"/>
      <c r="AD15" s="472"/>
      <c r="AE15" s="472"/>
      <c r="AF15" s="472"/>
      <c r="AG15" s="472"/>
      <c r="AH15" s="472"/>
      <c r="AI15" s="472"/>
      <c r="AJ15" s="472"/>
      <c r="AK15" s="472"/>
      <c r="AL15" s="472"/>
      <c r="AM15" s="472"/>
      <c r="AN15" s="472"/>
      <c r="AO15" s="472"/>
      <c r="AP15" s="472"/>
      <c r="AQ15" s="472"/>
      <c r="AR15" s="472"/>
      <c r="AS15" s="472"/>
      <c r="AT15" s="472"/>
      <c r="AU15" s="472"/>
      <c r="AV15" s="472"/>
      <c r="AW15" s="472"/>
      <c r="AX15" s="472"/>
      <c r="AY15" s="472"/>
      <c r="AZ15" s="472"/>
      <c r="BA15" s="472"/>
      <c r="BB15" s="472"/>
      <c r="BC15" s="472"/>
      <c r="BD15" s="472"/>
      <c r="BE15" s="472"/>
      <c r="BF15" s="472"/>
      <c r="BG15" s="472"/>
      <c r="BH15" s="472"/>
      <c r="BI15" s="472"/>
    </row>
    <row r="16" spans="1:62" ht="12.75" customHeight="1">
      <c r="A16" s="472"/>
      <c r="B16" s="472"/>
      <c r="C16" s="472"/>
      <c r="D16" s="472"/>
      <c r="E16" s="472"/>
      <c r="F16" s="472"/>
      <c r="G16" s="472"/>
      <c r="H16" s="472"/>
      <c r="I16" s="472"/>
      <c r="J16" s="472"/>
      <c r="K16" s="472"/>
      <c r="L16" s="472"/>
      <c r="M16" s="472"/>
      <c r="N16" s="472"/>
      <c r="O16" s="472"/>
      <c r="P16" s="472"/>
      <c r="Q16" s="472"/>
      <c r="R16" s="472"/>
      <c r="S16" s="472"/>
      <c r="T16" s="472"/>
      <c r="U16" s="472"/>
      <c r="V16" s="472"/>
      <c r="W16" s="472"/>
      <c r="X16" s="472"/>
      <c r="Y16" s="472"/>
      <c r="Z16" s="472"/>
      <c r="AA16" s="472"/>
      <c r="AB16" s="472"/>
      <c r="AC16" s="472"/>
      <c r="AD16" s="472"/>
      <c r="AE16" s="472"/>
      <c r="AF16" s="472"/>
      <c r="AG16" s="472"/>
      <c r="AH16" s="472"/>
      <c r="AI16" s="472"/>
      <c r="AJ16" s="472"/>
      <c r="AK16" s="472"/>
      <c r="AL16" s="472"/>
      <c r="AM16" s="472"/>
      <c r="AN16" s="472"/>
      <c r="AO16" s="472"/>
      <c r="AP16" s="472"/>
      <c r="AQ16" s="472"/>
      <c r="AR16" s="472"/>
      <c r="AS16" s="472"/>
      <c r="AT16" s="472"/>
      <c r="AU16" s="472"/>
      <c r="AV16" s="472"/>
      <c r="AW16" s="472"/>
      <c r="AX16" s="472"/>
      <c r="AY16" s="472"/>
      <c r="AZ16" s="472"/>
      <c r="BA16" s="472"/>
      <c r="BB16" s="472"/>
      <c r="BC16" s="472"/>
      <c r="BD16" s="472"/>
      <c r="BE16" s="472"/>
      <c r="BF16" s="472"/>
      <c r="BG16" s="472"/>
      <c r="BH16" s="472"/>
      <c r="BI16" s="472"/>
    </row>
    <row r="17" spans="1:61" ht="12.75" customHeight="1">
      <c r="A17" s="472"/>
      <c r="B17" s="472"/>
      <c r="C17" s="472"/>
      <c r="D17" s="472"/>
      <c r="E17" s="472"/>
      <c r="F17" s="472"/>
      <c r="G17" s="472"/>
      <c r="H17" s="472"/>
      <c r="I17" s="472"/>
      <c r="J17" s="472"/>
      <c r="K17" s="472"/>
      <c r="L17" s="472"/>
      <c r="M17" s="472"/>
      <c r="N17" s="472"/>
      <c r="O17" s="472"/>
      <c r="P17" s="472"/>
      <c r="Q17" s="472"/>
      <c r="R17" s="472"/>
      <c r="S17" s="472"/>
      <c r="T17" s="472"/>
      <c r="U17" s="472"/>
      <c r="V17" s="472"/>
      <c r="W17" s="472"/>
      <c r="X17" s="472"/>
      <c r="Y17" s="472"/>
      <c r="Z17" s="472"/>
      <c r="AA17" s="472"/>
      <c r="AB17" s="472"/>
      <c r="AC17" s="472"/>
      <c r="AD17" s="472"/>
      <c r="AE17" s="472"/>
      <c r="AF17" s="472"/>
      <c r="AG17" s="472"/>
      <c r="AH17" s="472"/>
      <c r="AI17" s="472"/>
      <c r="AJ17" s="472"/>
      <c r="AK17" s="472"/>
      <c r="AL17" s="472"/>
      <c r="AM17" s="472"/>
      <c r="AN17" s="472"/>
      <c r="AO17" s="472"/>
      <c r="AP17" s="472"/>
      <c r="AQ17" s="472"/>
      <c r="AR17" s="472"/>
      <c r="AS17" s="472"/>
      <c r="AT17" s="472"/>
      <c r="AU17" s="472"/>
      <c r="AV17" s="472"/>
      <c r="AW17" s="472"/>
      <c r="AX17" s="472"/>
      <c r="AY17" s="472"/>
      <c r="AZ17" s="472"/>
      <c r="BA17" s="472"/>
      <c r="BB17" s="472"/>
      <c r="BC17" s="472"/>
      <c r="BD17" s="472"/>
      <c r="BE17" s="472"/>
      <c r="BF17" s="472"/>
      <c r="BG17" s="472"/>
      <c r="BH17" s="472"/>
      <c r="BI17" s="472"/>
    </row>
    <row r="18" spans="1:61" ht="12.75" customHeight="1">
      <c r="A18" s="472"/>
      <c r="B18" s="472"/>
      <c r="C18" s="472"/>
      <c r="D18" s="472"/>
      <c r="E18" s="472"/>
      <c r="F18" s="472"/>
      <c r="G18" s="472"/>
      <c r="H18" s="472"/>
      <c r="I18" s="472"/>
      <c r="J18" s="472"/>
      <c r="K18" s="472"/>
      <c r="L18" s="472"/>
      <c r="M18" s="472"/>
      <c r="N18" s="472"/>
      <c r="O18" s="472"/>
      <c r="P18" s="472"/>
      <c r="Q18" s="472"/>
      <c r="R18" s="472"/>
      <c r="S18" s="472"/>
      <c r="T18" s="472"/>
      <c r="U18" s="472"/>
      <c r="V18" s="472"/>
      <c r="W18" s="472"/>
      <c r="X18" s="472"/>
      <c r="Y18" s="472"/>
      <c r="Z18" s="472"/>
      <c r="AA18" s="472"/>
      <c r="AB18" s="472"/>
      <c r="AC18" s="472"/>
      <c r="AD18" s="472"/>
      <c r="AE18" s="472"/>
      <c r="AF18" s="472"/>
      <c r="AG18" s="472"/>
      <c r="AH18" s="472"/>
      <c r="AI18" s="472"/>
      <c r="AJ18" s="472"/>
      <c r="AK18" s="472"/>
      <c r="AL18" s="472"/>
      <c r="AM18" s="472"/>
      <c r="AN18" s="472"/>
      <c r="AO18" s="472"/>
      <c r="AP18" s="472"/>
      <c r="AQ18" s="472"/>
      <c r="AR18" s="472"/>
      <c r="AS18" s="472"/>
      <c r="AT18" s="472"/>
      <c r="AU18" s="472"/>
      <c r="AV18" s="472"/>
      <c r="AW18" s="472"/>
      <c r="AX18" s="472"/>
      <c r="AY18" s="472"/>
      <c r="AZ18" s="472"/>
      <c r="BA18" s="472"/>
      <c r="BB18" s="472"/>
      <c r="BC18" s="472"/>
      <c r="BD18" s="472"/>
      <c r="BE18" s="472"/>
      <c r="BF18" s="472"/>
      <c r="BG18" s="472"/>
      <c r="BH18" s="472"/>
      <c r="BI18" s="472"/>
    </row>
    <row r="19" spans="1:61" ht="12.75" customHeight="1">
      <c r="A19" s="472"/>
      <c r="B19" s="472"/>
      <c r="C19" s="472"/>
      <c r="D19" s="472"/>
      <c r="E19" s="472"/>
      <c r="F19" s="472"/>
      <c r="G19" s="472"/>
      <c r="H19" s="472"/>
      <c r="I19" s="472"/>
      <c r="J19" s="472"/>
      <c r="K19" s="472"/>
      <c r="L19" s="472"/>
      <c r="M19" s="472"/>
      <c r="N19" s="472"/>
      <c r="O19" s="472"/>
      <c r="P19" s="472"/>
      <c r="Q19" s="472"/>
      <c r="R19" s="472"/>
      <c r="S19" s="472"/>
      <c r="T19" s="472"/>
      <c r="U19" s="472"/>
      <c r="V19" s="472"/>
      <c r="W19" s="472"/>
      <c r="X19" s="472"/>
      <c r="Y19" s="472"/>
      <c r="Z19" s="472"/>
      <c r="AA19" s="472"/>
      <c r="AB19" s="472"/>
      <c r="AC19" s="472"/>
      <c r="AD19" s="472"/>
      <c r="AE19" s="472"/>
      <c r="AF19" s="472"/>
      <c r="AG19" s="472"/>
      <c r="AH19" s="472"/>
      <c r="AI19" s="472"/>
      <c r="AJ19" s="472"/>
      <c r="AK19" s="472"/>
      <c r="AL19" s="472"/>
      <c r="AM19" s="472"/>
      <c r="AN19" s="472"/>
      <c r="AO19" s="472"/>
      <c r="AP19" s="472"/>
      <c r="AQ19" s="472"/>
      <c r="AR19" s="472"/>
      <c r="AS19" s="472"/>
      <c r="AT19" s="472"/>
      <c r="AU19" s="472"/>
      <c r="AV19" s="472"/>
      <c r="AW19" s="472"/>
      <c r="AX19" s="472"/>
      <c r="AY19" s="472"/>
      <c r="AZ19" s="472"/>
      <c r="BA19" s="472"/>
      <c r="BB19" s="472"/>
      <c r="BC19" s="472"/>
      <c r="BD19" s="472"/>
      <c r="BE19" s="472"/>
      <c r="BF19" s="472"/>
      <c r="BG19" s="472"/>
      <c r="BH19" s="472"/>
      <c r="BI19" s="472"/>
    </row>
    <row r="20" spans="1:61" ht="12.75" customHeight="1">
      <c r="A20" s="472"/>
      <c r="B20" s="472"/>
      <c r="C20" s="472"/>
      <c r="D20" s="472"/>
      <c r="E20" s="472"/>
      <c r="F20" s="472"/>
      <c r="G20" s="472"/>
      <c r="H20" s="472"/>
      <c r="I20" s="472"/>
      <c r="J20" s="472"/>
      <c r="K20" s="472"/>
      <c r="L20" s="472"/>
      <c r="M20" s="472"/>
      <c r="N20" s="472"/>
      <c r="O20" s="472"/>
      <c r="P20" s="472"/>
      <c r="Q20" s="472"/>
      <c r="R20" s="472"/>
      <c r="S20" s="472"/>
      <c r="T20" s="472"/>
      <c r="U20" s="472"/>
      <c r="V20" s="472"/>
      <c r="W20" s="472"/>
      <c r="X20" s="472"/>
      <c r="Y20" s="472"/>
      <c r="Z20" s="472"/>
      <c r="AA20" s="472"/>
      <c r="AB20" s="472"/>
      <c r="AC20" s="472"/>
      <c r="AD20" s="472"/>
      <c r="AE20" s="472"/>
      <c r="AF20" s="472"/>
      <c r="AG20" s="472"/>
      <c r="AH20" s="472"/>
      <c r="AI20" s="472"/>
      <c r="AJ20" s="472"/>
      <c r="AK20" s="472"/>
      <c r="AL20" s="472"/>
      <c r="AM20" s="472"/>
      <c r="AN20" s="472"/>
      <c r="AO20" s="472"/>
      <c r="AP20" s="472"/>
      <c r="AQ20" s="472"/>
      <c r="AR20" s="472"/>
      <c r="AS20" s="472"/>
      <c r="AT20" s="472"/>
      <c r="AU20" s="472"/>
      <c r="AV20" s="472"/>
      <c r="AW20" s="472"/>
      <c r="AX20" s="472"/>
      <c r="AY20" s="472"/>
      <c r="AZ20" s="472"/>
      <c r="BA20" s="472"/>
      <c r="BB20" s="472"/>
      <c r="BC20" s="472"/>
      <c r="BD20" s="472"/>
      <c r="BE20" s="472"/>
      <c r="BF20" s="472"/>
      <c r="BG20" s="472"/>
      <c r="BH20" s="472"/>
      <c r="BI20" s="472"/>
    </row>
    <row r="21" spans="1:61" ht="12.75" customHeight="1">
      <c r="A21" s="472"/>
      <c r="B21" s="472"/>
      <c r="C21" s="472"/>
      <c r="D21" s="472"/>
      <c r="E21" s="472"/>
      <c r="F21" s="472"/>
      <c r="G21" s="472"/>
      <c r="H21" s="472"/>
      <c r="I21" s="472"/>
      <c r="J21" s="472"/>
      <c r="K21" s="472"/>
      <c r="L21" s="472"/>
      <c r="M21" s="472"/>
      <c r="N21" s="472"/>
      <c r="O21" s="472"/>
      <c r="P21" s="472"/>
      <c r="Q21" s="472"/>
      <c r="R21" s="472"/>
      <c r="S21" s="472"/>
      <c r="T21" s="472"/>
      <c r="U21" s="472"/>
      <c r="V21" s="472"/>
      <c r="W21" s="472"/>
      <c r="X21" s="472"/>
      <c r="Y21" s="472"/>
      <c r="Z21" s="472"/>
      <c r="AA21" s="472"/>
      <c r="AB21" s="472"/>
      <c r="AC21" s="472"/>
      <c r="AD21" s="472"/>
      <c r="AE21" s="472"/>
      <c r="AF21" s="472"/>
      <c r="AG21" s="472"/>
      <c r="AH21" s="472"/>
      <c r="AI21" s="472"/>
      <c r="AJ21" s="472"/>
      <c r="AK21" s="472"/>
      <c r="AL21" s="472"/>
      <c r="AM21" s="472"/>
      <c r="AN21" s="472"/>
      <c r="AO21" s="472"/>
      <c r="AP21" s="472"/>
      <c r="AQ21" s="472"/>
      <c r="AR21" s="472"/>
      <c r="AS21" s="472"/>
      <c r="AT21" s="472"/>
      <c r="AU21" s="472"/>
      <c r="AV21" s="472"/>
      <c r="AW21" s="472"/>
      <c r="AX21" s="472"/>
      <c r="AY21" s="472"/>
      <c r="AZ21" s="472"/>
      <c r="BA21" s="472"/>
      <c r="BB21" s="472"/>
      <c r="BC21" s="472"/>
      <c r="BD21" s="472"/>
      <c r="BE21" s="472"/>
      <c r="BF21" s="472"/>
      <c r="BG21" s="472"/>
      <c r="BH21" s="472"/>
      <c r="BI21" s="472"/>
    </row>
    <row r="22" spans="1:61" ht="12.75" customHeight="1">
      <c r="A22" s="472"/>
      <c r="B22" s="472"/>
      <c r="C22" s="472"/>
      <c r="D22" s="472"/>
      <c r="E22" s="472"/>
      <c r="F22" s="472"/>
      <c r="G22" s="472"/>
      <c r="H22" s="472"/>
      <c r="I22" s="472"/>
      <c r="J22" s="472"/>
      <c r="K22" s="472"/>
      <c r="L22" s="472"/>
      <c r="M22" s="472"/>
      <c r="N22" s="472"/>
      <c r="O22" s="472"/>
      <c r="P22" s="472"/>
      <c r="Q22" s="472"/>
      <c r="R22" s="472"/>
      <c r="S22" s="472"/>
      <c r="T22" s="472"/>
      <c r="U22" s="472"/>
      <c r="V22" s="472"/>
      <c r="W22" s="472"/>
      <c r="X22" s="472"/>
      <c r="Y22" s="472"/>
      <c r="Z22" s="472"/>
      <c r="AA22" s="472"/>
      <c r="AB22" s="472"/>
      <c r="AC22" s="472"/>
      <c r="AD22" s="472"/>
      <c r="AE22" s="472"/>
      <c r="AF22" s="472"/>
      <c r="AG22" s="472"/>
      <c r="AH22" s="472"/>
      <c r="AI22" s="472"/>
      <c r="AJ22" s="472"/>
      <c r="AK22" s="472"/>
      <c r="AL22" s="472"/>
      <c r="AM22" s="472"/>
      <c r="AN22" s="472"/>
      <c r="AO22" s="472"/>
      <c r="AP22" s="472"/>
      <c r="AQ22" s="472"/>
      <c r="AR22" s="472"/>
      <c r="AS22" s="472"/>
      <c r="AT22" s="472"/>
      <c r="AU22" s="472"/>
      <c r="AV22" s="472"/>
      <c r="AW22" s="472"/>
      <c r="AX22" s="472"/>
      <c r="AY22" s="472"/>
      <c r="AZ22" s="472"/>
      <c r="BA22" s="472"/>
      <c r="BB22" s="472"/>
      <c r="BC22" s="472"/>
      <c r="BD22" s="472"/>
      <c r="BE22" s="472"/>
      <c r="BF22" s="472"/>
      <c r="BG22" s="472"/>
      <c r="BH22" s="472"/>
      <c r="BI22" s="472"/>
    </row>
    <row r="23" spans="1:61" ht="12.75" customHeight="1">
      <c r="A23" s="472"/>
      <c r="B23" s="472"/>
      <c r="C23" s="472"/>
      <c r="D23" s="472"/>
      <c r="E23" s="472"/>
      <c r="F23" s="472"/>
      <c r="G23" s="472"/>
      <c r="H23" s="472"/>
      <c r="I23" s="472"/>
      <c r="J23" s="472"/>
      <c r="K23" s="472"/>
      <c r="L23" s="472"/>
      <c r="M23" s="472"/>
      <c r="N23" s="472"/>
      <c r="O23" s="472"/>
      <c r="P23" s="472"/>
      <c r="Q23" s="472"/>
      <c r="R23" s="472"/>
      <c r="S23" s="472"/>
      <c r="T23" s="472"/>
      <c r="U23" s="472"/>
      <c r="V23" s="472"/>
      <c r="W23" s="472"/>
      <c r="X23" s="472"/>
      <c r="Y23" s="472"/>
      <c r="Z23" s="472"/>
      <c r="AA23" s="472"/>
      <c r="AB23" s="472"/>
      <c r="AC23" s="472"/>
      <c r="AD23" s="472"/>
      <c r="AE23" s="472"/>
      <c r="AF23" s="472"/>
      <c r="AG23" s="472"/>
      <c r="AH23" s="472"/>
      <c r="AI23" s="472"/>
      <c r="AJ23" s="472"/>
      <c r="AK23" s="472"/>
      <c r="AL23" s="472"/>
      <c r="AM23" s="472"/>
      <c r="AN23" s="472"/>
      <c r="AO23" s="472"/>
      <c r="AP23" s="472"/>
      <c r="AQ23" s="472"/>
      <c r="AR23" s="472"/>
      <c r="AS23" s="472"/>
      <c r="AT23" s="472"/>
      <c r="AU23" s="472"/>
      <c r="AV23" s="472"/>
      <c r="AW23" s="472"/>
      <c r="AX23" s="472"/>
      <c r="AY23" s="472"/>
      <c r="AZ23" s="472"/>
      <c r="BA23" s="472"/>
      <c r="BB23" s="472"/>
      <c r="BC23" s="472"/>
      <c r="BD23" s="472"/>
      <c r="BE23" s="472"/>
      <c r="BF23" s="472"/>
      <c r="BG23" s="472"/>
      <c r="BH23" s="472"/>
      <c r="BI23" s="472"/>
    </row>
    <row r="24" spans="1:61" ht="12.75" customHeight="1">
      <c r="A24" s="472"/>
      <c r="B24" s="472"/>
      <c r="C24" s="472"/>
      <c r="D24" s="472"/>
      <c r="E24" s="472"/>
      <c r="F24" s="472"/>
      <c r="G24" s="472"/>
      <c r="H24" s="472"/>
      <c r="I24" s="472"/>
      <c r="J24" s="472"/>
      <c r="K24" s="472"/>
      <c r="L24" s="472"/>
      <c r="M24" s="472"/>
      <c r="N24" s="472"/>
      <c r="O24" s="472"/>
      <c r="P24" s="472"/>
      <c r="Q24" s="472"/>
      <c r="R24" s="472"/>
      <c r="S24" s="472"/>
      <c r="T24" s="472"/>
      <c r="U24" s="472"/>
      <c r="V24" s="472"/>
      <c r="W24" s="472"/>
      <c r="X24" s="472"/>
      <c r="Y24" s="472"/>
      <c r="Z24" s="472"/>
      <c r="AA24" s="472"/>
      <c r="AB24" s="472"/>
      <c r="AC24" s="472"/>
      <c r="AD24" s="472"/>
      <c r="AE24" s="472"/>
      <c r="AF24" s="472"/>
      <c r="AG24" s="472"/>
      <c r="AH24" s="472"/>
      <c r="AI24" s="472"/>
      <c r="AJ24" s="472"/>
      <c r="AK24" s="472"/>
      <c r="AL24" s="472"/>
      <c r="AM24" s="472"/>
      <c r="AN24" s="472"/>
      <c r="AO24" s="472"/>
      <c r="AP24" s="472"/>
      <c r="AQ24" s="472"/>
      <c r="AR24" s="472"/>
      <c r="AS24" s="472"/>
      <c r="AT24" s="472"/>
      <c r="AU24" s="472"/>
      <c r="AV24" s="472"/>
      <c r="AW24" s="472"/>
      <c r="AX24" s="472"/>
      <c r="AY24" s="472"/>
      <c r="AZ24" s="472"/>
      <c r="BA24" s="472"/>
      <c r="BB24" s="472"/>
      <c r="BC24" s="472"/>
      <c r="BD24" s="472"/>
      <c r="BE24" s="472"/>
      <c r="BF24" s="472"/>
      <c r="BG24" s="472"/>
      <c r="BH24" s="472"/>
      <c r="BI24" s="472"/>
    </row>
    <row r="25" spans="1:61" ht="12.75" customHeight="1">
      <c r="A25" s="472"/>
      <c r="B25" s="472"/>
      <c r="C25" s="472"/>
      <c r="D25" s="472"/>
      <c r="E25" s="472"/>
      <c r="F25" s="472"/>
      <c r="G25" s="472"/>
      <c r="H25" s="472"/>
      <c r="I25" s="472"/>
      <c r="J25" s="472"/>
      <c r="K25" s="472"/>
      <c r="L25" s="472"/>
      <c r="M25" s="472"/>
      <c r="N25" s="472"/>
      <c r="O25" s="472"/>
      <c r="P25" s="472"/>
      <c r="Q25" s="472"/>
      <c r="R25" s="472"/>
      <c r="S25" s="472"/>
      <c r="T25" s="472"/>
      <c r="U25" s="472"/>
      <c r="V25" s="472"/>
      <c r="W25" s="472"/>
      <c r="X25" s="472"/>
      <c r="Y25" s="472"/>
      <c r="Z25" s="472"/>
      <c r="AA25" s="472"/>
      <c r="AB25" s="472"/>
      <c r="AC25" s="472"/>
      <c r="AD25" s="472"/>
      <c r="AE25" s="472"/>
      <c r="AF25" s="472"/>
      <c r="AG25" s="472"/>
      <c r="AH25" s="472"/>
      <c r="AI25" s="472"/>
      <c r="AJ25" s="472"/>
      <c r="AK25" s="472"/>
      <c r="AL25" s="472"/>
      <c r="AM25" s="472"/>
      <c r="AN25" s="472"/>
      <c r="AO25" s="472"/>
      <c r="AP25" s="472"/>
      <c r="AQ25" s="472"/>
      <c r="AR25" s="472"/>
      <c r="AS25" s="472"/>
      <c r="AT25" s="472"/>
      <c r="AU25" s="472"/>
      <c r="AV25" s="472"/>
      <c r="AW25" s="472"/>
      <c r="AX25" s="472"/>
      <c r="AY25" s="472"/>
      <c r="AZ25" s="472"/>
      <c r="BA25" s="472"/>
      <c r="BB25" s="472"/>
      <c r="BC25" s="472"/>
      <c r="BD25" s="472"/>
      <c r="BE25" s="472"/>
      <c r="BF25" s="472"/>
      <c r="BG25" s="472"/>
      <c r="BH25" s="472"/>
      <c r="BI25" s="472"/>
    </row>
    <row r="26" spans="1:61" ht="12.75" customHeight="1">
      <c r="A26" s="472"/>
      <c r="B26" s="472"/>
      <c r="C26" s="472"/>
      <c r="D26" s="472"/>
      <c r="E26" s="472"/>
      <c r="F26" s="472"/>
      <c r="G26" s="472"/>
      <c r="H26" s="472"/>
      <c r="I26" s="472"/>
      <c r="J26" s="472"/>
      <c r="K26" s="472"/>
      <c r="L26" s="472"/>
      <c r="M26" s="472"/>
      <c r="N26" s="472"/>
      <c r="O26" s="472"/>
      <c r="P26" s="472"/>
      <c r="Q26" s="472"/>
      <c r="R26" s="472"/>
      <c r="S26" s="472"/>
      <c r="T26" s="472"/>
      <c r="U26" s="472"/>
      <c r="V26" s="472"/>
      <c r="W26" s="472"/>
      <c r="X26" s="472"/>
      <c r="Y26" s="472"/>
      <c r="Z26" s="472"/>
      <c r="AA26" s="472"/>
      <c r="AB26" s="472"/>
      <c r="AC26" s="472"/>
      <c r="AD26" s="472"/>
      <c r="AE26" s="472"/>
      <c r="AF26" s="472"/>
      <c r="AG26" s="472"/>
      <c r="AH26" s="472"/>
      <c r="AI26" s="472"/>
      <c r="AJ26" s="472"/>
      <c r="AK26" s="472"/>
      <c r="AL26" s="472"/>
      <c r="AM26" s="472"/>
      <c r="AN26" s="472"/>
      <c r="AO26" s="472"/>
      <c r="AP26" s="472"/>
      <c r="AQ26" s="472"/>
      <c r="AR26" s="472"/>
      <c r="AS26" s="472"/>
      <c r="AT26" s="472"/>
      <c r="AU26" s="472"/>
      <c r="AV26" s="472"/>
      <c r="AW26" s="472"/>
      <c r="AX26" s="472"/>
      <c r="AY26" s="472"/>
      <c r="AZ26" s="472"/>
      <c r="BA26" s="472"/>
      <c r="BB26" s="472"/>
      <c r="BC26" s="472"/>
      <c r="BD26" s="472"/>
      <c r="BE26" s="472"/>
      <c r="BF26" s="472"/>
      <c r="BG26" s="472"/>
      <c r="BH26" s="472"/>
      <c r="BI26" s="472"/>
    </row>
    <row r="27" spans="1:61" ht="12.75" customHeight="1">
      <c r="A27" s="472"/>
      <c r="B27" s="472"/>
      <c r="C27" s="472"/>
      <c r="D27" s="472"/>
      <c r="E27" s="472"/>
      <c r="F27" s="472"/>
      <c r="G27" s="472"/>
      <c r="H27" s="472"/>
      <c r="I27" s="472"/>
      <c r="J27" s="472"/>
      <c r="K27" s="472"/>
      <c r="L27" s="472"/>
      <c r="M27" s="472"/>
      <c r="N27" s="472"/>
      <c r="O27" s="472"/>
      <c r="P27" s="472"/>
      <c r="Q27" s="472"/>
      <c r="R27" s="472"/>
      <c r="S27" s="472"/>
      <c r="T27" s="472"/>
      <c r="U27" s="472"/>
      <c r="V27" s="472"/>
      <c r="W27" s="472"/>
      <c r="X27" s="472"/>
      <c r="Y27" s="472"/>
      <c r="Z27" s="472"/>
      <c r="AA27" s="472"/>
      <c r="AB27" s="472"/>
      <c r="AC27" s="472"/>
      <c r="AD27" s="472"/>
      <c r="AE27" s="472"/>
      <c r="AF27" s="472"/>
      <c r="AG27" s="472"/>
      <c r="AH27" s="472"/>
      <c r="AI27" s="472"/>
      <c r="AJ27" s="472"/>
      <c r="AK27" s="472"/>
      <c r="AL27" s="472"/>
      <c r="AM27" s="472"/>
      <c r="AN27" s="472"/>
      <c r="AO27" s="472"/>
      <c r="AP27" s="472"/>
      <c r="AQ27" s="472"/>
      <c r="AR27" s="472"/>
      <c r="AS27" s="472"/>
      <c r="AT27" s="472"/>
      <c r="AU27" s="472"/>
      <c r="AV27" s="472"/>
      <c r="AW27" s="472"/>
      <c r="AX27" s="472"/>
      <c r="AY27" s="472"/>
      <c r="AZ27" s="472"/>
      <c r="BA27" s="472"/>
      <c r="BB27" s="472"/>
      <c r="BC27" s="472"/>
      <c r="BD27" s="472"/>
      <c r="BE27" s="472"/>
      <c r="BF27" s="472"/>
      <c r="BG27" s="472"/>
      <c r="BH27" s="472"/>
      <c r="BI27" s="472"/>
    </row>
    <row r="28" spans="1:61" ht="12.75" customHeight="1">
      <c r="A28" s="472"/>
      <c r="B28" s="472"/>
      <c r="C28" s="472"/>
      <c r="D28" s="472"/>
      <c r="E28" s="472"/>
      <c r="F28" s="472"/>
      <c r="G28" s="472"/>
      <c r="H28" s="472"/>
      <c r="I28" s="472"/>
      <c r="J28" s="472"/>
      <c r="K28" s="472"/>
      <c r="L28" s="472"/>
      <c r="M28" s="472"/>
      <c r="N28" s="472"/>
      <c r="O28" s="472"/>
      <c r="P28" s="472"/>
      <c r="Q28" s="472"/>
      <c r="R28" s="472"/>
      <c r="S28" s="472"/>
      <c r="T28" s="472"/>
      <c r="U28" s="472"/>
      <c r="V28" s="472"/>
      <c r="W28" s="472"/>
      <c r="X28" s="472"/>
      <c r="Y28" s="472"/>
      <c r="Z28" s="472"/>
      <c r="AA28" s="472"/>
      <c r="AB28" s="472"/>
      <c r="AC28" s="472"/>
      <c r="AD28" s="472"/>
      <c r="AE28" s="472"/>
      <c r="AF28" s="472"/>
      <c r="AG28" s="472"/>
      <c r="AH28" s="472"/>
      <c r="AI28" s="472"/>
      <c r="AJ28" s="472"/>
      <c r="AK28" s="472"/>
      <c r="AL28" s="472"/>
      <c r="AM28" s="472"/>
      <c r="AN28" s="472"/>
      <c r="AO28" s="472"/>
      <c r="AP28" s="472"/>
      <c r="AQ28" s="472"/>
      <c r="AR28" s="472"/>
      <c r="AS28" s="472"/>
      <c r="AT28" s="472"/>
      <c r="AU28" s="472"/>
      <c r="AV28" s="472"/>
      <c r="AW28" s="472"/>
      <c r="AX28" s="472"/>
      <c r="AY28" s="472"/>
      <c r="AZ28" s="472"/>
      <c r="BA28" s="472"/>
      <c r="BB28" s="472"/>
      <c r="BC28" s="472"/>
      <c r="BD28" s="472"/>
      <c r="BE28" s="472"/>
      <c r="BF28" s="472"/>
      <c r="BG28" s="472"/>
      <c r="BH28" s="472"/>
      <c r="BI28" s="472"/>
    </row>
    <row r="29" spans="1:61" s="342" customFormat="1" ht="50" customHeight="1">
      <c r="A29" s="1125" t="s">
        <v>1284</v>
      </c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0"/>
      <c r="P29" s="290"/>
      <c r="Q29" s="290"/>
      <c r="R29" s="290"/>
      <c r="S29" s="290"/>
      <c r="T29" s="290"/>
      <c r="U29" s="290"/>
      <c r="V29" s="290"/>
      <c r="W29" s="290"/>
      <c r="X29" s="290"/>
      <c r="Y29" s="290"/>
      <c r="Z29" s="290"/>
      <c r="AA29" s="290"/>
      <c r="AB29" s="290"/>
      <c r="AC29" s="290"/>
      <c r="AD29" s="290"/>
      <c r="AE29" s="290"/>
      <c r="AF29" s="290"/>
      <c r="AG29" s="290"/>
      <c r="AH29" s="290"/>
      <c r="AI29" s="290"/>
      <c r="AJ29" s="290"/>
      <c r="AK29" s="290"/>
      <c r="AL29" s="290"/>
      <c r="AM29" s="290"/>
      <c r="AN29" s="290"/>
      <c r="AO29" s="290"/>
      <c r="AP29" s="290"/>
      <c r="AQ29" s="290"/>
      <c r="AR29" s="290"/>
      <c r="AS29" s="290"/>
      <c r="AT29" s="290"/>
      <c r="AU29" s="290"/>
      <c r="AV29" s="290"/>
      <c r="AW29" s="290"/>
      <c r="AX29" s="290"/>
      <c r="AY29" s="290"/>
      <c r="AZ29" s="290"/>
      <c r="BA29" s="290"/>
      <c r="BB29" s="290"/>
      <c r="BC29" s="290"/>
      <c r="BD29" s="290"/>
      <c r="BE29" s="290"/>
      <c r="BF29" s="290"/>
      <c r="BG29" s="290"/>
      <c r="BH29" s="290"/>
      <c r="BI29" s="290"/>
    </row>
    <row r="30" spans="1:61" ht="12.75" customHeight="1">
      <c r="B30" s="1126">
        <v>44224</v>
      </c>
      <c r="C30" s="1126">
        <v>44255</v>
      </c>
      <c r="D30" s="1126">
        <v>44283</v>
      </c>
      <c r="E30" s="1126">
        <v>44314</v>
      </c>
      <c r="F30" s="1126">
        <v>44344</v>
      </c>
      <c r="G30" s="1126">
        <v>44375</v>
      </c>
      <c r="H30" s="1126">
        <v>44405</v>
      </c>
      <c r="I30" s="1126">
        <v>44436</v>
      </c>
      <c r="J30" s="1126">
        <v>44467</v>
      </c>
      <c r="K30" s="1126">
        <v>44497</v>
      </c>
      <c r="L30" s="1126">
        <v>44528</v>
      </c>
      <c r="M30" s="1126">
        <v>44558</v>
      </c>
      <c r="N30" s="1126">
        <v>44592</v>
      </c>
      <c r="O30" s="1126">
        <v>44620</v>
      </c>
      <c r="P30" s="1126">
        <v>44648</v>
      </c>
      <c r="Q30" s="1126">
        <v>44681</v>
      </c>
      <c r="R30" s="1126">
        <v>44712</v>
      </c>
      <c r="S30" s="1126">
        <v>44742</v>
      </c>
      <c r="T30" s="1126">
        <v>44773</v>
      </c>
      <c r="U30" s="1126">
        <v>44804</v>
      </c>
      <c r="V30" s="1126">
        <v>44834</v>
      </c>
      <c r="W30" s="1126">
        <v>44864</v>
      </c>
      <c r="X30" s="1126">
        <v>44895</v>
      </c>
      <c r="Y30" s="1126">
        <v>44925</v>
      </c>
      <c r="Z30" s="1126">
        <v>44954</v>
      </c>
      <c r="AA30" s="1126">
        <v>44985</v>
      </c>
      <c r="AB30" s="1126">
        <v>45013</v>
      </c>
      <c r="AC30" s="1126">
        <v>45044</v>
      </c>
      <c r="AD30" s="1126">
        <v>45074</v>
      </c>
      <c r="AE30" s="1126">
        <v>45105</v>
      </c>
      <c r="AF30" s="1126">
        <v>45135</v>
      </c>
      <c r="AG30" s="1126">
        <v>45166</v>
      </c>
      <c r="AH30" s="1126">
        <v>45197</v>
      </c>
      <c r="AI30" s="1126">
        <v>45227</v>
      </c>
      <c r="AJ30" s="1126">
        <v>45258</v>
      </c>
      <c r="AK30" s="1126">
        <v>45288</v>
      </c>
      <c r="AL30" s="1126">
        <v>45292</v>
      </c>
      <c r="AM30" s="1126">
        <v>45323</v>
      </c>
      <c r="AN30" s="1126">
        <v>45352</v>
      </c>
      <c r="AO30" s="1126">
        <v>45383</v>
      </c>
      <c r="AP30" s="1126">
        <v>45413</v>
      </c>
      <c r="AQ30" s="1126">
        <v>45444</v>
      </c>
      <c r="AR30" s="1126">
        <v>45474</v>
      </c>
      <c r="AS30" s="1126">
        <v>45505</v>
      </c>
      <c r="AT30" s="1126">
        <v>45536</v>
      </c>
      <c r="AU30" s="1126">
        <v>45566</v>
      </c>
      <c r="AV30" s="1126">
        <v>45597</v>
      </c>
      <c r="AW30" s="1126">
        <v>45627</v>
      </c>
      <c r="AX30" s="1126">
        <v>45658</v>
      </c>
      <c r="AY30" s="1126">
        <v>45689</v>
      </c>
      <c r="AZ30" s="1126">
        <v>45717</v>
      </c>
      <c r="BA30" s="1126">
        <v>45748</v>
      </c>
      <c r="BB30" s="1126">
        <v>45778</v>
      </c>
      <c r="BC30" s="1126">
        <v>45809</v>
      </c>
      <c r="BD30" s="1126">
        <v>45839</v>
      </c>
      <c r="BE30" s="1126">
        <v>45870</v>
      </c>
      <c r="BF30" s="1126">
        <v>45901</v>
      </c>
      <c r="BG30" s="1126">
        <v>45931</v>
      </c>
      <c r="BH30" s="1126">
        <v>45962</v>
      </c>
      <c r="BI30" s="1126">
        <v>45992</v>
      </c>
    </row>
    <row r="31" spans="1:61" ht="12.75" customHeight="1">
      <c r="A31" s="1127" t="s">
        <v>1284</v>
      </c>
      <c r="B31" s="1128">
        <v>28054851.599999998</v>
      </c>
      <c r="C31" s="1128">
        <v>25891561.829999998</v>
      </c>
      <c r="D31" s="1128">
        <v>34053392.270000003</v>
      </c>
      <c r="E31" s="1128">
        <v>30404974.579999998</v>
      </c>
      <c r="F31" s="1128">
        <v>31116396.640000001</v>
      </c>
      <c r="G31" s="1128">
        <v>34219643.539999999</v>
      </c>
      <c r="H31" s="1128">
        <v>42050912.019999996</v>
      </c>
      <c r="I31" s="1128">
        <v>50070347.080000006</v>
      </c>
      <c r="J31" s="1128">
        <v>58860083.32</v>
      </c>
      <c r="K31" s="1128">
        <v>59101591.780000001</v>
      </c>
      <c r="L31" s="1128">
        <v>59292515.540000014</v>
      </c>
      <c r="M31" s="1129">
        <v>61026714.819999993</v>
      </c>
      <c r="N31" s="1129">
        <v>52832983.389999993</v>
      </c>
      <c r="O31" s="1129">
        <v>47311655.999999993</v>
      </c>
      <c r="P31" s="1129">
        <v>47421551.710000001</v>
      </c>
      <c r="Q31" s="1129">
        <v>44931999.409999989</v>
      </c>
      <c r="R31" s="1129">
        <v>45310706.729999997</v>
      </c>
      <c r="S31" s="1129">
        <v>46802180.25</v>
      </c>
      <c r="T31" s="1129">
        <v>56932849.369999997</v>
      </c>
      <c r="U31" s="1129">
        <v>63891075.859999999</v>
      </c>
      <c r="V31" s="1129">
        <v>60396419.859999999</v>
      </c>
      <c r="W31" s="1129">
        <v>52639976.640000001</v>
      </c>
      <c r="X31" s="1129">
        <v>50327673.579999998</v>
      </c>
      <c r="Y31" s="1129">
        <v>63486488.920000002</v>
      </c>
      <c r="Z31" s="1129">
        <v>51571473.79999999</v>
      </c>
      <c r="AA31" s="1129">
        <v>52094237.540000007</v>
      </c>
      <c r="AB31" s="1129">
        <v>49268567.009999998</v>
      </c>
      <c r="AC31" s="1129">
        <v>43093602.050000004</v>
      </c>
      <c r="AD31" s="1129">
        <v>40562556.229999997</v>
      </c>
      <c r="AE31" s="1129">
        <v>40110610.750000007</v>
      </c>
      <c r="AF31" s="1129">
        <v>35481652.590000011</v>
      </c>
      <c r="AG31" s="1129">
        <v>35419664.760000005</v>
      </c>
      <c r="AH31" s="1129">
        <v>47480694.159999996</v>
      </c>
      <c r="AI31" s="1129">
        <v>54643867.090000004</v>
      </c>
      <c r="AJ31" s="1129">
        <v>46652372.07</v>
      </c>
      <c r="AK31" s="1129">
        <v>47400102.68</v>
      </c>
      <c r="AL31" s="1129">
        <v>45655722.810000002</v>
      </c>
      <c r="AM31" s="1129">
        <v>50758370.759999998</v>
      </c>
      <c r="AN31" s="1129">
        <v>39625658.049999997</v>
      </c>
      <c r="AO31" s="1129">
        <v>40319662.810000002</v>
      </c>
      <c r="AP31" s="1129">
        <v>41411387.570000008</v>
      </c>
      <c r="AQ31" s="1129">
        <v>48669711.719999999</v>
      </c>
      <c r="AR31" s="1129">
        <v>48669711.719999999</v>
      </c>
      <c r="AS31" s="1129">
        <v>45428056.269999996</v>
      </c>
      <c r="AT31" s="1129">
        <v>53779112.300000019</v>
      </c>
      <c r="AU31" s="1129">
        <v>45354296.970000014</v>
      </c>
      <c r="AV31" s="1129">
        <v>41258676.820000008</v>
      </c>
      <c r="AW31" s="1129">
        <v>39663378.590000011</v>
      </c>
      <c r="AX31" s="1129">
        <v>37395443.74000001</v>
      </c>
      <c r="AY31" s="1129">
        <v>44447200.259999998</v>
      </c>
      <c r="AZ31" s="1129">
        <v>45924579.759999998</v>
      </c>
      <c r="BA31" s="1129">
        <v>50948412.440000005</v>
      </c>
      <c r="BB31" s="1129">
        <v>43602598.190000005</v>
      </c>
      <c r="BC31" s="1129">
        <v>50504156.95000001</v>
      </c>
      <c r="BD31" s="1129">
        <v>50939045.670000024</v>
      </c>
      <c r="BE31" s="1129">
        <v>50892326.18</v>
      </c>
      <c r="BF31" s="1129">
        <v>54601037.100000024</v>
      </c>
      <c r="BG31" s="1129">
        <v>47856179.560000002</v>
      </c>
      <c r="BH31" s="1129">
        <v>46683416.289999999</v>
      </c>
      <c r="BI31" s="1129">
        <v>61657770.979999997</v>
      </c>
    </row>
    <row r="32" spans="1:61" ht="12.75" customHeight="1">
      <c r="A32" s="1127" t="s">
        <v>1348</v>
      </c>
      <c r="B32" s="1128">
        <v>0</v>
      </c>
      <c r="C32" s="1128">
        <v>0</v>
      </c>
      <c r="D32" s="1128">
        <v>0</v>
      </c>
      <c r="E32" s="1128">
        <v>0</v>
      </c>
      <c r="F32" s="1128">
        <v>0</v>
      </c>
      <c r="G32" s="1128">
        <v>0</v>
      </c>
      <c r="H32" s="1128">
        <v>0</v>
      </c>
      <c r="I32" s="1128">
        <v>0</v>
      </c>
      <c r="J32" s="1128">
        <v>0</v>
      </c>
      <c r="K32" s="1128">
        <v>0</v>
      </c>
      <c r="L32" s="1128">
        <v>0</v>
      </c>
      <c r="M32" s="1129">
        <v>0</v>
      </c>
      <c r="N32" s="1129">
        <v>24000000</v>
      </c>
      <c r="O32" s="1129">
        <v>24000000</v>
      </c>
      <c r="P32" s="1129">
        <v>24000000</v>
      </c>
      <c r="Q32" s="1129">
        <v>24000000</v>
      </c>
      <c r="R32" s="1129">
        <v>24000000</v>
      </c>
      <c r="S32" s="1129">
        <v>24000000</v>
      </c>
      <c r="T32" s="1129">
        <v>24000000</v>
      </c>
      <c r="U32" s="1129">
        <v>24000000</v>
      </c>
      <c r="V32" s="1129">
        <v>24000000</v>
      </c>
      <c r="W32" s="1129">
        <v>24000000</v>
      </c>
      <c r="X32" s="1129">
        <v>24000000</v>
      </c>
      <c r="Y32" s="1129">
        <v>24000000</v>
      </c>
      <c r="Z32" s="1129">
        <v>24000000</v>
      </c>
      <c r="AA32" s="1129">
        <v>24000000</v>
      </c>
      <c r="AB32" s="1129">
        <v>24000000</v>
      </c>
      <c r="AC32" s="1129">
        <v>24000000</v>
      </c>
      <c r="AD32" s="1129">
        <v>24000000</v>
      </c>
      <c r="AE32" s="1129">
        <v>24000000</v>
      </c>
      <c r="AF32" s="1129">
        <v>24000000</v>
      </c>
      <c r="AG32" s="1129">
        <v>24000000</v>
      </c>
      <c r="AH32" s="1129">
        <v>24000000</v>
      </c>
      <c r="AI32" s="1129">
        <v>24000000</v>
      </c>
      <c r="AJ32" s="1129">
        <v>24000000</v>
      </c>
      <c r="AK32" s="1129">
        <v>24000000</v>
      </c>
      <c r="AL32" s="1129">
        <v>24000000</v>
      </c>
      <c r="AM32" s="1129">
        <v>24000000</v>
      </c>
      <c r="AN32" s="1129">
        <v>24000000</v>
      </c>
      <c r="AO32" s="1129">
        <v>24000000</v>
      </c>
      <c r="AP32" s="1129">
        <v>24000000</v>
      </c>
      <c r="AQ32" s="1129">
        <v>24000000</v>
      </c>
      <c r="AR32" s="1129">
        <v>24000000</v>
      </c>
      <c r="AS32" s="1129">
        <v>24000000</v>
      </c>
      <c r="AT32" s="1129">
        <v>24000000</v>
      </c>
      <c r="AU32" s="1129">
        <v>24000000</v>
      </c>
      <c r="AV32" s="1129">
        <v>24000000</v>
      </c>
      <c r="AW32" s="1129">
        <v>24000000</v>
      </c>
      <c r="AX32" s="1129">
        <v>24000000</v>
      </c>
      <c r="AY32" s="1129">
        <v>24000000</v>
      </c>
      <c r="AZ32" s="1129">
        <v>24000000</v>
      </c>
      <c r="BA32" s="1129">
        <v>24000000</v>
      </c>
      <c r="BB32" s="1129">
        <v>24000000</v>
      </c>
      <c r="BC32" s="1129">
        <v>24000000</v>
      </c>
      <c r="BD32" s="1129">
        <v>24000000</v>
      </c>
      <c r="BE32" s="1129">
        <v>24000000</v>
      </c>
      <c r="BF32" s="1129">
        <v>24000000</v>
      </c>
      <c r="BG32" s="1129">
        <v>24000000</v>
      </c>
      <c r="BH32" s="1129">
        <v>24000000</v>
      </c>
      <c r="BI32" s="1129">
        <v>24000000</v>
      </c>
    </row>
    <row r="33" spans="1:61">
      <c r="A33" s="472"/>
      <c r="B33" s="472"/>
      <c r="C33" s="472"/>
      <c r="D33" s="472"/>
      <c r="E33" s="472"/>
      <c r="F33" s="472"/>
      <c r="G33" s="472"/>
      <c r="H33" s="472"/>
      <c r="I33" s="472"/>
      <c r="J33" s="472"/>
      <c r="K33" s="472"/>
      <c r="L33" s="472"/>
      <c r="M33" s="472"/>
      <c r="N33" s="472"/>
      <c r="O33" s="472"/>
      <c r="P33" s="472"/>
      <c r="Q33" s="472"/>
      <c r="R33" s="472"/>
      <c r="S33" s="472"/>
      <c r="T33" s="472"/>
      <c r="U33" s="472"/>
      <c r="V33" s="472"/>
      <c r="W33" s="472"/>
      <c r="X33" s="472"/>
      <c r="Y33" s="472"/>
      <c r="Z33" s="472"/>
      <c r="AA33" s="472"/>
      <c r="AB33" s="472"/>
      <c r="AC33" s="472"/>
      <c r="AD33" s="472"/>
      <c r="AE33" s="472"/>
      <c r="AF33" s="472"/>
      <c r="AG33" s="472"/>
      <c r="AH33" s="472"/>
      <c r="AI33" s="472"/>
      <c r="AJ33" s="472"/>
      <c r="AK33" s="472"/>
      <c r="AL33" s="472"/>
      <c r="AM33" s="472"/>
      <c r="AN33" s="472"/>
      <c r="AO33" s="472"/>
      <c r="AP33" s="472"/>
      <c r="AQ33" s="472"/>
      <c r="AR33" s="472"/>
      <c r="AS33" s="472"/>
      <c r="AT33" s="472"/>
      <c r="AU33" s="472"/>
      <c r="AV33" s="472"/>
      <c r="AW33" s="472"/>
      <c r="AX33" s="472"/>
      <c r="AY33" s="472"/>
      <c r="AZ33" s="472"/>
      <c r="BA33" s="472"/>
      <c r="BB33" s="472"/>
      <c r="BC33" s="472"/>
      <c r="BD33" s="472"/>
      <c r="BE33" s="472"/>
      <c r="BF33" s="472"/>
      <c r="BG33" s="472"/>
      <c r="BH33" s="472"/>
      <c r="BI33" s="472"/>
    </row>
    <row r="34" spans="1:61" ht="12.75" customHeight="1">
      <c r="A34" s="472"/>
      <c r="B34" s="472"/>
      <c r="C34" s="472"/>
      <c r="D34" s="472"/>
      <c r="E34" s="472"/>
      <c r="F34" s="472"/>
      <c r="G34" s="472"/>
      <c r="H34" s="472"/>
      <c r="I34" s="472"/>
      <c r="J34" s="472"/>
      <c r="K34" s="472"/>
      <c r="L34" s="472"/>
      <c r="M34" s="472"/>
      <c r="N34" s="472"/>
      <c r="O34" s="472"/>
      <c r="P34" s="472"/>
      <c r="Q34" s="472"/>
      <c r="R34" s="472"/>
      <c r="S34" s="472"/>
      <c r="T34" s="472"/>
      <c r="U34" s="472"/>
      <c r="V34" s="472"/>
      <c r="W34" s="472"/>
      <c r="X34" s="472"/>
      <c r="Y34" s="472"/>
      <c r="Z34" s="472"/>
      <c r="AA34" s="472"/>
      <c r="AB34" s="472"/>
      <c r="AC34" s="472"/>
      <c r="AD34" s="472"/>
      <c r="AE34" s="472"/>
      <c r="AF34" s="472"/>
      <c r="AG34" s="472"/>
      <c r="AH34" s="472"/>
      <c r="AI34" s="472"/>
      <c r="AJ34" s="472"/>
      <c r="AK34" s="472"/>
      <c r="AL34" s="472"/>
      <c r="AM34" s="472"/>
      <c r="AN34" s="472"/>
      <c r="AO34" s="472"/>
      <c r="AP34" s="472"/>
      <c r="AQ34" s="472"/>
      <c r="AR34" s="472"/>
      <c r="AS34" s="472"/>
      <c r="AT34" s="472"/>
      <c r="AU34" s="472"/>
      <c r="AV34" s="472"/>
      <c r="AW34" s="472"/>
      <c r="AX34" s="472"/>
      <c r="AY34" s="472"/>
      <c r="AZ34" s="472"/>
      <c r="BA34" s="472"/>
      <c r="BB34" s="472"/>
      <c r="BC34" s="472"/>
      <c r="BD34" s="472"/>
      <c r="BE34" s="472"/>
      <c r="BF34" s="472"/>
      <c r="BG34" s="472"/>
      <c r="BH34" s="472"/>
      <c r="BI34" s="472"/>
    </row>
    <row r="35" spans="1:61" ht="12.75" customHeight="1">
      <c r="A35" s="472"/>
      <c r="B35" s="472"/>
      <c r="C35" s="472"/>
      <c r="D35" s="472"/>
      <c r="E35" s="472"/>
      <c r="F35" s="472"/>
      <c r="G35" s="472"/>
      <c r="H35" s="472"/>
      <c r="I35" s="472"/>
      <c r="J35" s="472"/>
      <c r="K35" s="472"/>
      <c r="L35" s="472"/>
      <c r="M35" s="472"/>
      <c r="N35" s="472"/>
      <c r="O35" s="472"/>
      <c r="P35" s="472"/>
      <c r="Q35" s="472"/>
      <c r="R35" s="472"/>
      <c r="S35" s="472"/>
      <c r="T35" s="472"/>
      <c r="U35" s="472"/>
      <c r="V35" s="472"/>
      <c r="W35" s="472"/>
      <c r="X35" s="472"/>
      <c r="Y35" s="472"/>
      <c r="Z35" s="472"/>
      <c r="AA35" s="472"/>
      <c r="AB35" s="472"/>
      <c r="AC35" s="472"/>
      <c r="AD35" s="472"/>
      <c r="AE35" s="472"/>
      <c r="AF35" s="472"/>
      <c r="AG35" s="472"/>
      <c r="AH35" s="472"/>
      <c r="AI35" s="472"/>
      <c r="AJ35" s="472"/>
      <c r="AK35" s="472"/>
      <c r="AL35" s="472"/>
      <c r="AM35" s="472"/>
      <c r="AN35" s="472"/>
      <c r="AO35" s="472"/>
      <c r="AP35" s="472"/>
      <c r="AQ35" s="472"/>
      <c r="AR35" s="472"/>
      <c r="AS35" s="472"/>
      <c r="AT35" s="472"/>
      <c r="AU35" s="472"/>
      <c r="AV35" s="472"/>
      <c r="AW35" s="472"/>
      <c r="AX35" s="472"/>
      <c r="AY35" s="472"/>
      <c r="AZ35" s="472"/>
      <c r="BA35" s="472"/>
      <c r="BB35" s="472"/>
      <c r="BC35" s="472"/>
      <c r="BD35" s="472"/>
      <c r="BE35" s="472"/>
      <c r="BF35" s="472"/>
      <c r="BG35" s="472"/>
      <c r="BH35" s="472"/>
      <c r="BI35" s="472"/>
    </row>
    <row r="36" spans="1:61" ht="12.75" customHeight="1">
      <c r="A36" s="472"/>
      <c r="B36" s="472"/>
      <c r="C36" s="472"/>
      <c r="D36" s="472"/>
      <c r="E36" s="472"/>
      <c r="F36" s="472"/>
      <c r="G36" s="472"/>
      <c r="H36" s="472"/>
      <c r="I36" s="472"/>
      <c r="J36" s="472"/>
      <c r="K36" s="472"/>
      <c r="L36" s="472"/>
      <c r="M36" s="472"/>
      <c r="N36" s="472"/>
      <c r="O36" s="472"/>
      <c r="P36" s="472"/>
      <c r="Q36" s="472"/>
      <c r="R36" s="472"/>
      <c r="S36" s="472"/>
      <c r="T36" s="472"/>
      <c r="U36" s="472"/>
      <c r="V36" s="472"/>
      <c r="W36" s="472"/>
      <c r="X36" s="472"/>
      <c r="Y36" s="472"/>
      <c r="Z36" s="472"/>
      <c r="AA36" s="472"/>
      <c r="AB36" s="472"/>
      <c r="AC36" s="472"/>
      <c r="AD36" s="472"/>
      <c r="AE36" s="472"/>
      <c r="AF36" s="472"/>
      <c r="AG36" s="472"/>
      <c r="AH36" s="472"/>
      <c r="AI36" s="472"/>
      <c r="AJ36" s="472"/>
      <c r="AK36" s="472"/>
      <c r="AL36" s="472"/>
      <c r="AM36" s="472"/>
      <c r="AN36" s="472"/>
      <c r="AO36" s="472"/>
      <c r="AP36" s="472"/>
      <c r="AQ36" s="472"/>
      <c r="AR36" s="472"/>
      <c r="AS36" s="472"/>
      <c r="AT36" s="472"/>
      <c r="AU36" s="472"/>
      <c r="AV36" s="472"/>
      <c r="AW36" s="472"/>
      <c r="AX36" s="472"/>
      <c r="AY36" s="472"/>
      <c r="AZ36" s="472"/>
      <c r="BA36" s="472"/>
      <c r="BB36" s="472"/>
      <c r="BC36" s="472"/>
      <c r="BD36" s="472"/>
      <c r="BE36" s="472"/>
      <c r="BF36" s="472"/>
      <c r="BG36" s="472"/>
      <c r="BH36" s="472"/>
      <c r="BI36" s="472"/>
    </row>
    <row r="37" spans="1:61" ht="12.75" customHeight="1">
      <c r="A37" s="472"/>
      <c r="B37" s="472"/>
      <c r="C37" s="472"/>
      <c r="D37" s="472"/>
      <c r="E37" s="472"/>
      <c r="F37" s="472"/>
      <c r="G37" s="472"/>
      <c r="H37" s="472"/>
      <c r="I37" s="472"/>
      <c r="J37" s="472"/>
      <c r="K37" s="472"/>
      <c r="L37" s="472"/>
      <c r="M37" s="472"/>
      <c r="N37" s="472"/>
      <c r="O37" s="472"/>
      <c r="P37" s="472"/>
      <c r="Q37" s="472"/>
      <c r="R37" s="472"/>
      <c r="S37" s="472"/>
      <c r="T37" s="472"/>
      <c r="U37" s="472"/>
      <c r="V37" s="472"/>
      <c r="W37" s="472"/>
      <c r="X37" s="472"/>
      <c r="Y37" s="472"/>
      <c r="Z37" s="472"/>
      <c r="AA37" s="472"/>
      <c r="AB37" s="472"/>
      <c r="AC37" s="472"/>
      <c r="AD37" s="472"/>
      <c r="AE37" s="472"/>
      <c r="AF37" s="472"/>
      <c r="AG37" s="472"/>
      <c r="AH37" s="472"/>
      <c r="AI37" s="472"/>
      <c r="AJ37" s="472"/>
      <c r="AK37" s="472"/>
      <c r="AL37" s="472"/>
      <c r="AM37" s="472"/>
      <c r="AN37" s="472"/>
      <c r="AO37" s="472"/>
      <c r="AP37" s="472"/>
      <c r="AQ37" s="472"/>
      <c r="AR37" s="472"/>
      <c r="AS37" s="472"/>
      <c r="AT37" s="472"/>
      <c r="AU37" s="472"/>
      <c r="AV37" s="472"/>
      <c r="AW37" s="472"/>
      <c r="AX37" s="472"/>
      <c r="AY37" s="472"/>
      <c r="AZ37" s="472"/>
      <c r="BA37" s="472"/>
      <c r="BB37" s="472"/>
      <c r="BC37" s="472"/>
      <c r="BD37" s="472"/>
      <c r="BE37" s="472"/>
      <c r="BF37" s="472"/>
      <c r="BG37" s="472"/>
      <c r="BH37" s="472"/>
      <c r="BI37" s="472"/>
    </row>
    <row r="38" spans="1:61" ht="12.75" customHeight="1">
      <c r="A38" s="472"/>
      <c r="B38" s="472"/>
      <c r="C38" s="472"/>
      <c r="D38" s="472"/>
      <c r="E38" s="472"/>
      <c r="F38" s="472"/>
      <c r="G38" s="472"/>
      <c r="H38" s="472"/>
      <c r="I38" s="472"/>
      <c r="J38" s="472"/>
      <c r="K38" s="472"/>
      <c r="L38" s="472"/>
      <c r="M38" s="472"/>
      <c r="N38" s="472"/>
      <c r="O38" s="472"/>
      <c r="P38" s="472"/>
      <c r="Q38" s="472"/>
      <c r="R38" s="472"/>
      <c r="S38" s="472"/>
      <c r="T38" s="472"/>
      <c r="U38" s="472"/>
      <c r="V38" s="472"/>
      <c r="W38" s="472"/>
      <c r="X38" s="472"/>
      <c r="Y38" s="472"/>
      <c r="Z38" s="472"/>
      <c r="AA38" s="472"/>
      <c r="AB38" s="472"/>
      <c r="AC38" s="472"/>
      <c r="AD38" s="472"/>
      <c r="AE38" s="472"/>
      <c r="AF38" s="472"/>
      <c r="AG38" s="472"/>
      <c r="AH38" s="472"/>
      <c r="AI38" s="472"/>
      <c r="AJ38" s="472"/>
      <c r="AK38" s="472"/>
      <c r="AL38" s="472"/>
      <c r="AM38" s="472"/>
      <c r="AN38" s="472"/>
      <c r="AO38" s="472"/>
      <c r="AP38" s="472"/>
      <c r="AQ38" s="472"/>
      <c r="AR38" s="472"/>
      <c r="AS38" s="472"/>
      <c r="AT38" s="472"/>
      <c r="AU38" s="472"/>
      <c r="AV38" s="472"/>
      <c r="AW38" s="472"/>
      <c r="AX38" s="472"/>
      <c r="AY38" s="472"/>
      <c r="AZ38" s="472"/>
      <c r="BA38" s="472"/>
      <c r="BB38" s="472"/>
      <c r="BC38" s="472"/>
      <c r="BD38" s="472"/>
      <c r="BE38" s="472"/>
      <c r="BF38" s="472"/>
      <c r="BG38" s="472"/>
      <c r="BH38" s="472"/>
      <c r="BI38" s="472"/>
    </row>
    <row r="39" spans="1:61" ht="12.75" customHeight="1">
      <c r="A39" s="472"/>
      <c r="B39" s="472"/>
      <c r="C39" s="472"/>
      <c r="D39" s="472"/>
      <c r="E39" s="472"/>
      <c r="F39" s="472"/>
      <c r="G39" s="472"/>
      <c r="H39" s="472"/>
      <c r="I39" s="472"/>
      <c r="J39" s="472"/>
      <c r="K39" s="472"/>
      <c r="L39" s="472"/>
      <c r="M39" s="472"/>
      <c r="N39" s="472"/>
      <c r="O39" s="472"/>
      <c r="P39" s="472"/>
      <c r="Q39" s="472"/>
      <c r="R39" s="472"/>
      <c r="S39" s="472"/>
      <c r="T39" s="472"/>
      <c r="U39" s="472"/>
      <c r="V39" s="472"/>
      <c r="W39" s="472"/>
      <c r="X39" s="472"/>
      <c r="Y39" s="472"/>
      <c r="Z39" s="472"/>
      <c r="AA39" s="472"/>
      <c r="AB39" s="472"/>
      <c r="AC39" s="472"/>
      <c r="AD39" s="472"/>
      <c r="AE39" s="472"/>
      <c r="AF39" s="472"/>
      <c r="AG39" s="472"/>
      <c r="AH39" s="472"/>
      <c r="AI39" s="472"/>
      <c r="AJ39" s="472"/>
      <c r="AK39" s="472"/>
      <c r="AL39" s="472"/>
      <c r="AM39" s="472"/>
      <c r="AN39" s="472"/>
      <c r="AO39" s="472"/>
      <c r="AP39" s="472"/>
      <c r="AQ39" s="472"/>
      <c r="AR39" s="472"/>
      <c r="AS39" s="472"/>
      <c r="AT39" s="472"/>
      <c r="AU39" s="472"/>
      <c r="AV39" s="472"/>
      <c r="AW39" s="472"/>
      <c r="AX39" s="472"/>
      <c r="AY39" s="472"/>
      <c r="AZ39" s="472"/>
      <c r="BA39" s="472"/>
      <c r="BB39" s="472"/>
      <c r="BC39" s="472"/>
      <c r="BD39" s="472"/>
      <c r="BE39" s="472"/>
      <c r="BF39" s="472"/>
      <c r="BG39" s="472"/>
      <c r="BH39" s="472"/>
      <c r="BI39" s="472"/>
    </row>
    <row r="40" spans="1:61" ht="12.75" customHeight="1">
      <c r="A40" s="472"/>
      <c r="B40" s="472"/>
      <c r="C40" s="472"/>
      <c r="D40" s="472"/>
      <c r="E40" s="472"/>
      <c r="F40" s="472"/>
      <c r="G40" s="472"/>
      <c r="H40" s="472"/>
      <c r="I40" s="472"/>
      <c r="J40" s="472"/>
      <c r="K40" s="472"/>
      <c r="L40" s="472"/>
      <c r="M40" s="472"/>
      <c r="N40" s="472"/>
      <c r="O40" s="472"/>
      <c r="P40" s="472"/>
      <c r="Q40" s="472"/>
      <c r="R40" s="472"/>
      <c r="S40" s="472"/>
      <c r="T40" s="472"/>
      <c r="U40" s="472"/>
      <c r="V40" s="472"/>
      <c r="W40" s="472"/>
      <c r="X40" s="472"/>
      <c r="Y40" s="472"/>
      <c r="Z40" s="472"/>
      <c r="AA40" s="472"/>
      <c r="AB40" s="472"/>
      <c r="AC40" s="472"/>
      <c r="AD40" s="472"/>
      <c r="AE40" s="472"/>
      <c r="AF40" s="472"/>
      <c r="AG40" s="472"/>
      <c r="AH40" s="472"/>
      <c r="AI40" s="472"/>
      <c r="AJ40" s="472"/>
      <c r="AK40" s="472"/>
      <c r="AL40" s="472"/>
      <c r="AM40" s="472"/>
      <c r="AN40" s="472"/>
      <c r="AO40" s="472"/>
      <c r="AP40" s="472"/>
      <c r="AQ40" s="472"/>
      <c r="AR40" s="472"/>
      <c r="AS40" s="472"/>
      <c r="AT40" s="472"/>
      <c r="AU40" s="472"/>
      <c r="AV40" s="472"/>
      <c r="AW40" s="472"/>
      <c r="AX40" s="472"/>
      <c r="AY40" s="472"/>
      <c r="AZ40" s="472"/>
      <c r="BA40" s="472"/>
      <c r="BB40" s="472"/>
      <c r="BC40" s="472"/>
      <c r="BD40" s="472"/>
      <c r="BE40" s="472"/>
      <c r="BF40" s="472"/>
      <c r="BG40" s="472"/>
      <c r="BH40" s="472"/>
      <c r="BI40" s="472"/>
    </row>
    <row r="41" spans="1:61" ht="12.75" customHeight="1">
      <c r="A41" s="472"/>
      <c r="B41" s="472"/>
      <c r="C41" s="472"/>
      <c r="D41" s="472"/>
      <c r="E41" s="472"/>
      <c r="F41" s="472"/>
      <c r="G41" s="472"/>
      <c r="H41" s="472"/>
      <c r="I41" s="472"/>
      <c r="J41" s="472"/>
      <c r="K41" s="472"/>
      <c r="L41" s="472"/>
      <c r="M41" s="472"/>
      <c r="N41" s="472"/>
      <c r="O41" s="472"/>
      <c r="P41" s="472"/>
      <c r="Q41" s="472"/>
      <c r="R41" s="472"/>
      <c r="S41" s="472"/>
      <c r="T41" s="472"/>
      <c r="U41" s="472"/>
      <c r="V41" s="472"/>
      <c r="W41" s="472"/>
      <c r="X41" s="472"/>
      <c r="Y41" s="472"/>
      <c r="Z41" s="472"/>
      <c r="AA41" s="472"/>
      <c r="AB41" s="472"/>
      <c r="AC41" s="472"/>
      <c r="AD41" s="472"/>
      <c r="AE41" s="472"/>
      <c r="AF41" s="472"/>
      <c r="AG41" s="472"/>
      <c r="AH41" s="472"/>
      <c r="AI41" s="472"/>
      <c r="AJ41" s="472"/>
      <c r="AK41" s="472"/>
      <c r="AL41" s="472"/>
      <c r="AM41" s="472"/>
      <c r="AN41" s="472"/>
      <c r="AO41" s="472"/>
      <c r="AP41" s="472"/>
      <c r="AQ41" s="472"/>
      <c r="AR41" s="472"/>
      <c r="AS41" s="472"/>
      <c r="AT41" s="472"/>
      <c r="AU41" s="472"/>
      <c r="AV41" s="472"/>
      <c r="AW41" s="472"/>
      <c r="AX41" s="472"/>
      <c r="AY41" s="472"/>
      <c r="AZ41" s="472"/>
      <c r="BA41" s="472"/>
      <c r="BB41" s="472"/>
      <c r="BC41" s="472"/>
      <c r="BD41" s="472"/>
      <c r="BE41" s="472"/>
      <c r="BF41" s="472"/>
      <c r="BG41" s="472"/>
      <c r="BH41" s="472"/>
      <c r="BI41" s="472"/>
    </row>
    <row r="42" spans="1:61" ht="12.75" customHeight="1">
      <c r="A42" s="472"/>
      <c r="B42" s="472"/>
      <c r="C42" s="472"/>
      <c r="D42" s="472"/>
      <c r="E42" s="472"/>
      <c r="F42" s="472"/>
      <c r="G42" s="472"/>
      <c r="H42" s="472"/>
      <c r="I42" s="472"/>
      <c r="J42" s="472"/>
      <c r="K42" s="472"/>
      <c r="L42" s="472"/>
      <c r="M42" s="472"/>
      <c r="N42" s="472"/>
      <c r="O42" s="472"/>
      <c r="P42" s="472"/>
      <c r="Q42" s="472"/>
      <c r="R42" s="472"/>
      <c r="S42" s="472"/>
      <c r="T42" s="472"/>
      <c r="U42" s="472"/>
      <c r="V42" s="472"/>
      <c r="W42" s="472"/>
      <c r="X42" s="472"/>
      <c r="Y42" s="472"/>
      <c r="Z42" s="472"/>
      <c r="AA42" s="472"/>
      <c r="AB42" s="472"/>
      <c r="AC42" s="472"/>
      <c r="AD42" s="472"/>
      <c r="AE42" s="472"/>
      <c r="AF42" s="472"/>
      <c r="AG42" s="472"/>
      <c r="AH42" s="472"/>
      <c r="AI42" s="472"/>
      <c r="AJ42" s="472"/>
      <c r="AK42" s="472"/>
      <c r="AL42" s="472"/>
      <c r="AM42" s="472"/>
      <c r="AN42" s="472"/>
      <c r="AO42" s="472"/>
      <c r="AP42" s="472"/>
      <c r="AQ42" s="472"/>
      <c r="AR42" s="472"/>
      <c r="AS42" s="472"/>
      <c r="AT42" s="472"/>
      <c r="AU42" s="472"/>
      <c r="AV42" s="472"/>
      <c r="AW42" s="472"/>
      <c r="AX42" s="472"/>
      <c r="AY42" s="472"/>
      <c r="AZ42" s="472"/>
      <c r="BA42" s="472"/>
      <c r="BB42" s="472"/>
      <c r="BC42" s="472"/>
      <c r="BD42" s="472"/>
      <c r="BE42" s="472"/>
      <c r="BF42" s="472"/>
      <c r="BG42" s="472"/>
      <c r="BH42" s="472"/>
      <c r="BI42" s="472"/>
    </row>
    <row r="43" spans="1:61" ht="12.75" customHeight="1">
      <c r="A43" s="472"/>
      <c r="B43" s="472"/>
      <c r="C43" s="472"/>
      <c r="D43" s="472"/>
      <c r="E43" s="472"/>
      <c r="F43" s="472"/>
      <c r="G43" s="472"/>
      <c r="H43" s="472"/>
      <c r="I43" s="472"/>
      <c r="J43" s="472"/>
      <c r="K43" s="472"/>
      <c r="L43" s="472"/>
      <c r="M43" s="472"/>
      <c r="N43" s="472"/>
      <c r="O43" s="472"/>
      <c r="P43" s="472"/>
      <c r="Q43" s="472"/>
      <c r="R43" s="472"/>
      <c r="S43" s="472"/>
      <c r="T43" s="472"/>
      <c r="U43" s="472"/>
      <c r="V43" s="472"/>
      <c r="W43" s="472"/>
      <c r="X43" s="472"/>
      <c r="Y43" s="472"/>
      <c r="Z43" s="472"/>
      <c r="AA43" s="472"/>
      <c r="AB43" s="472"/>
      <c r="AC43" s="472"/>
      <c r="AD43" s="472"/>
      <c r="AE43" s="472"/>
      <c r="AF43" s="472"/>
      <c r="AG43" s="472"/>
      <c r="AH43" s="472"/>
      <c r="AI43" s="472"/>
      <c r="AJ43" s="472"/>
      <c r="AK43" s="472"/>
      <c r="AL43" s="472"/>
      <c r="AM43" s="472"/>
      <c r="AN43" s="472"/>
      <c r="AO43" s="472"/>
      <c r="AP43" s="472"/>
      <c r="AQ43" s="472"/>
      <c r="AR43" s="472"/>
      <c r="AS43" s="472"/>
      <c r="AT43" s="472"/>
      <c r="AU43" s="472"/>
      <c r="AV43" s="472"/>
      <c r="AW43" s="472"/>
      <c r="AX43" s="472"/>
      <c r="AY43" s="472"/>
      <c r="AZ43" s="472"/>
      <c r="BA43" s="472"/>
      <c r="BB43" s="472"/>
      <c r="BC43" s="472"/>
      <c r="BD43" s="472"/>
      <c r="BE43" s="472"/>
      <c r="BF43" s="472"/>
      <c r="BG43" s="472"/>
      <c r="BH43" s="472"/>
      <c r="BI43" s="472"/>
    </row>
    <row r="44" spans="1:61" ht="12.75" customHeight="1">
      <c r="A44" s="472"/>
      <c r="B44" s="472"/>
      <c r="C44" s="472"/>
      <c r="D44" s="472"/>
      <c r="E44" s="472"/>
      <c r="F44" s="472"/>
      <c r="G44" s="472"/>
      <c r="H44" s="472"/>
      <c r="I44" s="472"/>
      <c r="J44" s="472"/>
      <c r="K44" s="472"/>
      <c r="L44" s="472"/>
      <c r="M44" s="472"/>
      <c r="N44" s="472"/>
      <c r="O44" s="472"/>
      <c r="P44" s="472"/>
      <c r="Q44" s="472"/>
      <c r="R44" s="472"/>
      <c r="S44" s="472"/>
      <c r="T44" s="472"/>
      <c r="U44" s="472"/>
      <c r="V44" s="472"/>
      <c r="W44" s="472"/>
      <c r="X44" s="472"/>
      <c r="Y44" s="472"/>
      <c r="Z44" s="472"/>
      <c r="AA44" s="472"/>
      <c r="AB44" s="472"/>
      <c r="AC44" s="472"/>
      <c r="AD44" s="472"/>
      <c r="AE44" s="472"/>
      <c r="AF44" s="472"/>
      <c r="AG44" s="472"/>
      <c r="AH44" s="472"/>
      <c r="AI44" s="472"/>
      <c r="AJ44" s="472"/>
      <c r="AK44" s="472"/>
      <c r="AL44" s="472"/>
      <c r="AM44" s="472"/>
      <c r="AN44" s="472"/>
      <c r="AO44" s="472"/>
      <c r="AP44" s="472"/>
      <c r="AQ44" s="472"/>
      <c r="AR44" s="472"/>
      <c r="AS44" s="472"/>
      <c r="AT44" s="472"/>
      <c r="AU44" s="472"/>
      <c r="AV44" s="472"/>
      <c r="AW44" s="472"/>
      <c r="AX44" s="472"/>
      <c r="AY44" s="472"/>
      <c r="AZ44" s="472"/>
      <c r="BA44" s="472"/>
      <c r="BB44" s="472"/>
      <c r="BC44" s="472"/>
      <c r="BD44" s="472"/>
      <c r="BE44" s="472"/>
      <c r="BF44" s="472"/>
      <c r="BG44" s="472"/>
      <c r="BH44" s="472"/>
      <c r="BI44" s="472"/>
    </row>
    <row r="45" spans="1:61" ht="12.75" customHeight="1">
      <c r="A45" s="472"/>
      <c r="B45" s="472"/>
      <c r="C45" s="472"/>
      <c r="D45" s="472"/>
      <c r="E45" s="472"/>
      <c r="F45" s="472"/>
      <c r="G45" s="472"/>
      <c r="H45" s="472"/>
      <c r="I45" s="472"/>
      <c r="J45" s="472"/>
      <c r="K45" s="472"/>
      <c r="L45" s="472"/>
      <c r="M45" s="472"/>
      <c r="N45" s="472"/>
      <c r="O45" s="472"/>
      <c r="P45" s="472"/>
      <c r="Q45" s="472"/>
      <c r="R45" s="472"/>
      <c r="S45" s="472"/>
      <c r="T45" s="472"/>
      <c r="U45" s="472"/>
      <c r="V45" s="472"/>
      <c r="W45" s="472"/>
      <c r="X45" s="472"/>
      <c r="Y45" s="472"/>
      <c r="Z45" s="472"/>
      <c r="AA45" s="472"/>
      <c r="AB45" s="472"/>
      <c r="AC45" s="472"/>
      <c r="AD45" s="472"/>
      <c r="AE45" s="472"/>
      <c r="AF45" s="472"/>
      <c r="AG45" s="472"/>
      <c r="AH45" s="472"/>
      <c r="AI45" s="472"/>
      <c r="AJ45" s="472"/>
      <c r="AK45" s="472"/>
      <c r="AL45" s="472"/>
      <c r="AM45" s="472"/>
      <c r="AN45" s="472"/>
      <c r="AO45" s="472"/>
      <c r="AP45" s="472"/>
      <c r="AQ45" s="472"/>
      <c r="AR45" s="472"/>
      <c r="AS45" s="472"/>
      <c r="AT45" s="472"/>
      <c r="AU45" s="472"/>
      <c r="AV45" s="472"/>
      <c r="AW45" s="472"/>
      <c r="AX45" s="472"/>
      <c r="AY45" s="472"/>
      <c r="AZ45" s="472"/>
      <c r="BA45" s="472"/>
      <c r="BB45" s="472"/>
      <c r="BC45" s="472"/>
      <c r="BD45" s="472"/>
      <c r="BE45" s="472"/>
      <c r="BF45" s="472"/>
      <c r="BG45" s="472"/>
      <c r="BH45" s="472"/>
      <c r="BI45" s="472"/>
    </row>
    <row r="46" spans="1:61" ht="12.75" customHeight="1">
      <c r="A46" s="472"/>
      <c r="B46" s="472"/>
      <c r="C46" s="472"/>
      <c r="D46" s="472"/>
      <c r="E46" s="472"/>
      <c r="F46" s="472"/>
      <c r="G46" s="472"/>
      <c r="H46" s="472"/>
      <c r="I46" s="472"/>
      <c r="J46" s="472"/>
      <c r="K46" s="472"/>
      <c r="L46" s="472"/>
      <c r="M46" s="472"/>
      <c r="N46" s="472"/>
      <c r="O46" s="472"/>
      <c r="P46" s="472"/>
      <c r="Q46" s="472"/>
      <c r="R46" s="472"/>
      <c r="S46" s="472"/>
      <c r="T46" s="472"/>
      <c r="U46" s="472"/>
      <c r="V46" s="472"/>
      <c r="W46" s="472"/>
      <c r="X46" s="472"/>
      <c r="Y46" s="472"/>
      <c r="Z46" s="472"/>
      <c r="AA46" s="472"/>
      <c r="AB46" s="472"/>
      <c r="AC46" s="472"/>
      <c r="AD46" s="472"/>
      <c r="AE46" s="472"/>
      <c r="AF46" s="472"/>
      <c r="AG46" s="472"/>
      <c r="AH46" s="472"/>
      <c r="AI46" s="472"/>
      <c r="AJ46" s="472"/>
      <c r="AK46" s="472"/>
      <c r="AL46" s="472"/>
      <c r="AM46" s="472"/>
      <c r="AN46" s="472"/>
      <c r="AO46" s="472"/>
      <c r="AP46" s="472"/>
      <c r="AQ46" s="472"/>
      <c r="AR46" s="472"/>
      <c r="AS46" s="472"/>
      <c r="AT46" s="472"/>
      <c r="AU46" s="472"/>
      <c r="AV46" s="472"/>
      <c r="AW46" s="472"/>
      <c r="AX46" s="472"/>
      <c r="AY46" s="472"/>
      <c r="AZ46" s="472"/>
      <c r="BA46" s="472"/>
      <c r="BB46" s="472"/>
      <c r="BC46" s="472"/>
      <c r="BD46" s="472"/>
      <c r="BE46" s="472"/>
      <c r="BF46" s="472"/>
      <c r="BG46" s="472"/>
      <c r="BH46" s="472"/>
      <c r="BI46" s="472"/>
    </row>
    <row r="47" spans="1:61" ht="12.75" customHeight="1">
      <c r="A47" s="472"/>
      <c r="B47" s="472"/>
      <c r="C47" s="472"/>
      <c r="D47" s="472"/>
      <c r="E47" s="472"/>
      <c r="F47" s="472"/>
      <c r="G47" s="472"/>
      <c r="H47" s="472"/>
      <c r="I47" s="472"/>
      <c r="J47" s="472"/>
      <c r="K47" s="472"/>
      <c r="L47" s="472"/>
      <c r="M47" s="472"/>
      <c r="N47" s="472"/>
      <c r="O47" s="472"/>
      <c r="P47" s="472"/>
      <c r="Q47" s="472"/>
      <c r="R47" s="472"/>
      <c r="S47" s="472"/>
      <c r="T47" s="472"/>
      <c r="U47" s="472"/>
      <c r="V47" s="472"/>
      <c r="W47" s="472"/>
      <c r="X47" s="472"/>
      <c r="Y47" s="472"/>
      <c r="Z47" s="472"/>
      <c r="AA47" s="472"/>
      <c r="AB47" s="472"/>
      <c r="AC47" s="472"/>
      <c r="AD47" s="472"/>
      <c r="AE47" s="472"/>
      <c r="AF47" s="472"/>
      <c r="AG47" s="472"/>
      <c r="AH47" s="472"/>
      <c r="AI47" s="472"/>
      <c r="AJ47" s="472"/>
      <c r="AK47" s="472"/>
      <c r="AL47" s="472"/>
      <c r="AM47" s="472"/>
      <c r="AN47" s="472"/>
      <c r="AO47" s="472"/>
      <c r="AP47" s="472"/>
      <c r="AQ47" s="472"/>
      <c r="AR47" s="472"/>
      <c r="AS47" s="472"/>
      <c r="AT47" s="472"/>
      <c r="AU47" s="472"/>
      <c r="AV47" s="472"/>
      <c r="AW47" s="472"/>
      <c r="AX47" s="472"/>
      <c r="AY47" s="472"/>
      <c r="AZ47" s="472"/>
      <c r="BA47" s="472"/>
      <c r="BB47" s="472"/>
      <c r="BC47" s="472"/>
      <c r="BD47" s="472"/>
      <c r="BE47" s="472"/>
      <c r="BF47" s="472"/>
      <c r="BG47" s="472"/>
      <c r="BH47" s="472"/>
      <c r="BI47" s="472"/>
    </row>
    <row r="48" spans="1:61" s="342" customFormat="1" ht="50" customHeight="1">
      <c r="A48" s="1125" t="s">
        <v>1315</v>
      </c>
      <c r="B48" s="29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0"/>
      <c r="P48" s="290"/>
      <c r="Q48" s="290"/>
      <c r="R48" s="290"/>
      <c r="S48" s="290"/>
      <c r="T48" s="290"/>
      <c r="U48" s="290"/>
      <c r="V48" s="290"/>
      <c r="W48" s="290"/>
      <c r="X48" s="290"/>
      <c r="Y48" s="290"/>
      <c r="Z48" s="290"/>
      <c r="AA48" s="290"/>
      <c r="AB48" s="290"/>
      <c r="AC48" s="290"/>
      <c r="AD48" s="290"/>
      <c r="AE48" s="290"/>
      <c r="AF48" s="290"/>
      <c r="AG48" s="290"/>
      <c r="AH48" s="290"/>
      <c r="AI48" s="290"/>
      <c r="AJ48" s="290"/>
      <c r="AK48" s="290"/>
      <c r="AL48" s="290"/>
      <c r="AM48" s="290"/>
      <c r="AN48" s="290"/>
      <c r="AO48" s="290"/>
      <c r="AP48" s="290"/>
      <c r="AQ48" s="290"/>
      <c r="AR48" s="290"/>
      <c r="AS48" s="290"/>
      <c r="AT48" s="290"/>
      <c r="AU48" s="290"/>
      <c r="AV48" s="290"/>
      <c r="AW48" s="290"/>
      <c r="AX48" s="290"/>
      <c r="AY48" s="290"/>
      <c r="AZ48" s="290"/>
      <c r="BA48" s="290"/>
      <c r="BB48" s="290"/>
      <c r="BC48" s="290"/>
      <c r="BD48" s="290"/>
      <c r="BE48" s="290"/>
      <c r="BF48" s="290"/>
      <c r="BG48" s="290"/>
      <c r="BH48" s="290"/>
      <c r="BI48" s="290"/>
    </row>
    <row r="49" spans="1:61" ht="12.75" customHeight="1">
      <c r="B49" s="1126">
        <v>44224</v>
      </c>
      <c r="C49" s="1126">
        <v>44255</v>
      </c>
      <c r="D49" s="1126">
        <v>44283</v>
      </c>
      <c r="E49" s="1126">
        <v>44314</v>
      </c>
      <c r="F49" s="1126">
        <v>44344</v>
      </c>
      <c r="G49" s="1126">
        <v>44375</v>
      </c>
      <c r="H49" s="1126">
        <v>44405</v>
      </c>
      <c r="I49" s="1126">
        <v>44436</v>
      </c>
      <c r="J49" s="1126">
        <v>44467</v>
      </c>
      <c r="K49" s="1126">
        <v>44497</v>
      </c>
      <c r="L49" s="1126">
        <v>44528</v>
      </c>
      <c r="M49" s="1126">
        <v>44558</v>
      </c>
      <c r="N49" s="1126">
        <v>44592</v>
      </c>
      <c r="O49" s="1126">
        <v>44620</v>
      </c>
      <c r="P49" s="1126">
        <v>44648</v>
      </c>
      <c r="Q49" s="1126">
        <v>44681</v>
      </c>
      <c r="R49" s="1126">
        <v>44712</v>
      </c>
      <c r="S49" s="1126">
        <v>44742</v>
      </c>
      <c r="T49" s="1126">
        <v>44773</v>
      </c>
      <c r="U49" s="1126">
        <v>44804</v>
      </c>
      <c r="V49" s="1126">
        <v>44834</v>
      </c>
      <c r="W49" s="1126">
        <v>44864</v>
      </c>
      <c r="X49" s="1126">
        <v>44895</v>
      </c>
      <c r="Y49" s="1126">
        <v>44925</v>
      </c>
      <c r="Z49" s="1126">
        <v>44954</v>
      </c>
      <c r="AA49" s="1126">
        <v>44985</v>
      </c>
      <c r="AB49" s="1126">
        <v>45013</v>
      </c>
      <c r="AC49" s="1126">
        <v>45044</v>
      </c>
      <c r="AD49" s="1126">
        <v>45074</v>
      </c>
      <c r="AE49" s="1126">
        <v>45105</v>
      </c>
      <c r="AF49" s="1126">
        <v>45135</v>
      </c>
      <c r="AG49" s="1126">
        <v>45166</v>
      </c>
      <c r="AH49" s="1126">
        <v>45197</v>
      </c>
      <c r="AI49" s="1126">
        <v>45227</v>
      </c>
      <c r="AJ49" s="1126">
        <v>45258</v>
      </c>
      <c r="AK49" s="1126">
        <v>45288</v>
      </c>
      <c r="AL49" s="1126">
        <v>45292</v>
      </c>
      <c r="AM49" s="1126">
        <v>45323</v>
      </c>
      <c r="AN49" s="1126">
        <v>45352</v>
      </c>
      <c r="AO49" s="1126">
        <v>45383</v>
      </c>
      <c r="AP49" s="1126">
        <v>45413</v>
      </c>
      <c r="AQ49" s="1126">
        <v>45444</v>
      </c>
      <c r="AR49" s="1126">
        <v>45474</v>
      </c>
      <c r="AS49" s="1126">
        <v>45505</v>
      </c>
      <c r="AT49" s="1126">
        <v>45536</v>
      </c>
      <c r="AU49" s="1126">
        <v>45566</v>
      </c>
      <c r="AV49" s="1126">
        <v>45597</v>
      </c>
      <c r="AW49" s="1126">
        <v>45627</v>
      </c>
      <c r="AX49" s="1126">
        <v>45658</v>
      </c>
      <c r="AY49" s="1126">
        <v>45689</v>
      </c>
      <c r="AZ49" s="1126">
        <v>45717</v>
      </c>
      <c r="BA49" s="1126">
        <v>45748</v>
      </c>
      <c r="BB49" s="1126">
        <v>45778</v>
      </c>
      <c r="BC49" s="1126">
        <v>45809</v>
      </c>
      <c r="BD49" s="1126">
        <v>45839</v>
      </c>
      <c r="BE49" s="1126">
        <v>45870</v>
      </c>
      <c r="BF49" s="1126">
        <v>45901</v>
      </c>
      <c r="BG49" s="1126">
        <v>45931</v>
      </c>
      <c r="BH49" s="1126">
        <v>45962</v>
      </c>
      <c r="BI49" s="1126">
        <v>45992</v>
      </c>
    </row>
    <row r="50" spans="1:61" ht="12.75" customHeight="1">
      <c r="A50" s="1127" t="s">
        <v>1315</v>
      </c>
      <c r="B50" s="1128">
        <v>16059281.640000002</v>
      </c>
      <c r="C50" s="1128">
        <v>16912262.649999999</v>
      </c>
      <c r="D50" s="1128">
        <v>17980579.839999996</v>
      </c>
      <c r="E50" s="1128">
        <v>17880747.059999999</v>
      </c>
      <c r="F50" s="1128">
        <v>19275889.679999996</v>
      </c>
      <c r="G50" s="1128">
        <v>18698477.750000004</v>
      </c>
      <c r="H50" s="1128">
        <v>18298090.460000001</v>
      </c>
      <c r="I50" s="1128">
        <v>20219731.710000001</v>
      </c>
      <c r="J50" s="1128">
        <v>23897906.059999999</v>
      </c>
      <c r="K50" s="1128">
        <v>24993542.529999997</v>
      </c>
      <c r="L50" s="1128">
        <v>24918465.460000001</v>
      </c>
      <c r="M50" s="1129">
        <v>24663493.93</v>
      </c>
      <c r="N50" s="1129">
        <v>27511488</v>
      </c>
      <c r="O50" s="1129">
        <v>27700550.68</v>
      </c>
      <c r="P50" s="1129">
        <v>24690927.990000002</v>
      </c>
      <c r="Q50" s="1129">
        <v>23403962.390000001</v>
      </c>
      <c r="R50" s="1129">
        <v>25490247.819999997</v>
      </c>
      <c r="S50" s="1129">
        <v>26527921.430000003</v>
      </c>
      <c r="T50" s="1129">
        <v>27893665.720000003</v>
      </c>
      <c r="U50" s="1129">
        <v>30842582.609999999</v>
      </c>
      <c r="V50" s="1129">
        <v>34591290.039999999</v>
      </c>
      <c r="W50" s="1129">
        <v>36039265.490000002</v>
      </c>
      <c r="X50" s="1129">
        <v>33545007.760000002</v>
      </c>
      <c r="Y50" s="1129">
        <v>36639787.130000003</v>
      </c>
      <c r="Z50" s="1129">
        <v>32164980.489999995</v>
      </c>
      <c r="AA50" s="1129">
        <v>30739942.549999997</v>
      </c>
      <c r="AB50" s="1129">
        <v>27782861.279999997</v>
      </c>
      <c r="AC50" s="1129">
        <v>26629263.629999995</v>
      </c>
      <c r="AD50" s="1129">
        <v>28598257.419999998</v>
      </c>
      <c r="AE50" s="1129">
        <v>25873185.079999998</v>
      </c>
      <c r="AF50" s="1129">
        <v>25796712.860000007</v>
      </c>
      <c r="AG50" s="1129">
        <v>27026495.120000001</v>
      </c>
      <c r="AH50" s="1129">
        <v>28841079.739999998</v>
      </c>
      <c r="AI50" s="1129">
        <v>29507813.57</v>
      </c>
      <c r="AJ50" s="1129">
        <v>25467850.949999999</v>
      </c>
      <c r="AK50" s="1129">
        <v>29396321.039999999</v>
      </c>
      <c r="AL50" s="1129">
        <v>32891010.82</v>
      </c>
      <c r="AM50" s="1129">
        <v>30692543.09</v>
      </c>
      <c r="AN50" s="1129">
        <v>30250363.969999999</v>
      </c>
      <c r="AO50" s="1129">
        <v>28598818.389999997</v>
      </c>
      <c r="AP50" s="1129">
        <v>27454338.650000002</v>
      </c>
      <c r="AQ50" s="1129">
        <v>30170013.390000001</v>
      </c>
      <c r="AR50" s="1129">
        <v>30170013.390000001</v>
      </c>
      <c r="AS50" s="1129">
        <v>31180923.290000003</v>
      </c>
      <c r="AT50" s="1129">
        <v>34319982.25</v>
      </c>
      <c r="AU50" s="1129">
        <v>30441579.050000001</v>
      </c>
      <c r="AV50" s="1129">
        <v>31043289.520000003</v>
      </c>
      <c r="AW50" s="1129">
        <v>27484607.16</v>
      </c>
      <c r="AX50" s="1129">
        <v>29953495.779999997</v>
      </c>
      <c r="AY50" s="1129">
        <v>28719949.359999999</v>
      </c>
      <c r="AZ50" s="1129">
        <v>26193991.68</v>
      </c>
      <c r="BA50" s="1129">
        <v>26186381.659999996</v>
      </c>
      <c r="BB50" s="1129">
        <v>24566300.23</v>
      </c>
      <c r="BC50" s="1129">
        <v>25946222.359999996</v>
      </c>
      <c r="BD50" s="1129">
        <v>27332568.269999996</v>
      </c>
      <c r="BE50" s="1129">
        <v>30226943.419999998</v>
      </c>
      <c r="BF50" s="1129">
        <v>30133294.740000006</v>
      </c>
      <c r="BG50" s="1129">
        <v>27570722.77</v>
      </c>
      <c r="BH50" s="1129">
        <v>28156521.07</v>
      </c>
      <c r="BI50" s="1129">
        <v>25808190.590000011</v>
      </c>
    </row>
    <row r="51" spans="1:61" ht="12.75" customHeight="1">
      <c r="A51" s="1127" t="s">
        <v>1349</v>
      </c>
      <c r="B51" s="1128" t="s">
        <v>1350</v>
      </c>
      <c r="C51" s="1128" t="s">
        <v>1350</v>
      </c>
      <c r="D51" s="1128" t="s">
        <v>1350</v>
      </c>
      <c r="E51" s="1128" t="s">
        <v>1350</v>
      </c>
      <c r="F51" s="1128" t="s">
        <v>1350</v>
      </c>
      <c r="G51" s="1128" t="s">
        <v>1350</v>
      </c>
      <c r="H51" s="1128" t="s">
        <v>1350</v>
      </c>
      <c r="I51" s="1128" t="s">
        <v>1350</v>
      </c>
      <c r="J51" s="1128" t="s">
        <v>1350</v>
      </c>
      <c r="K51" s="1128" t="s">
        <v>1350</v>
      </c>
      <c r="L51" s="1128" t="s">
        <v>1350</v>
      </c>
      <c r="M51" s="1129" t="s">
        <v>1350</v>
      </c>
      <c r="N51" s="1129">
        <v>24000000</v>
      </c>
      <c r="O51" s="1129">
        <v>24000000</v>
      </c>
      <c r="P51" s="1129">
        <v>24000000</v>
      </c>
      <c r="Q51" s="1129">
        <v>24000000</v>
      </c>
      <c r="R51" s="1129">
        <v>24000000</v>
      </c>
      <c r="S51" s="1129">
        <v>24000000</v>
      </c>
      <c r="T51" s="1129">
        <v>24000000</v>
      </c>
      <c r="U51" s="1129">
        <v>24000000</v>
      </c>
      <c r="V51" s="1129">
        <v>24000000</v>
      </c>
      <c r="W51" s="1129">
        <v>24000000</v>
      </c>
      <c r="X51" s="1129">
        <v>24000000</v>
      </c>
      <c r="Y51" s="1129">
        <v>24000000</v>
      </c>
      <c r="Z51" s="1129">
        <v>24000000</v>
      </c>
      <c r="AA51" s="1129">
        <v>24000000</v>
      </c>
      <c r="AB51" s="1129">
        <v>24000000</v>
      </c>
      <c r="AC51" s="1129">
        <v>24000000</v>
      </c>
      <c r="AD51" s="1129">
        <v>24000000</v>
      </c>
      <c r="AE51" s="1129">
        <v>24000000</v>
      </c>
      <c r="AF51" s="1129">
        <v>24000000</v>
      </c>
      <c r="AG51" s="1129">
        <v>24000000</v>
      </c>
      <c r="AH51" s="1129">
        <v>24000000</v>
      </c>
      <c r="AI51" s="1129">
        <v>24000000</v>
      </c>
      <c r="AJ51" s="1129">
        <v>24000000</v>
      </c>
      <c r="AK51" s="1129">
        <v>24000000</v>
      </c>
      <c r="AL51" s="1129">
        <v>24000000</v>
      </c>
      <c r="AM51" s="1129">
        <v>24000000</v>
      </c>
      <c r="AN51" s="1129">
        <v>24000000</v>
      </c>
      <c r="AO51" s="1129">
        <v>24000000</v>
      </c>
      <c r="AP51" s="1129">
        <v>24000000</v>
      </c>
      <c r="AQ51" s="1129">
        <v>24000000</v>
      </c>
      <c r="AR51" s="1129">
        <v>24000000</v>
      </c>
      <c r="AS51" s="1129">
        <v>24000000</v>
      </c>
      <c r="AT51" s="1129">
        <v>24000000</v>
      </c>
      <c r="AU51" s="1129">
        <v>24000000</v>
      </c>
      <c r="AV51" s="1129">
        <v>24000000</v>
      </c>
      <c r="AW51" s="1129">
        <v>24000000</v>
      </c>
      <c r="AX51" s="1129">
        <v>24000000</v>
      </c>
      <c r="AY51" s="1129">
        <v>24000000</v>
      </c>
      <c r="AZ51" s="1129">
        <v>24000000</v>
      </c>
      <c r="BA51" s="1129">
        <v>24000000</v>
      </c>
      <c r="BB51" s="1129">
        <v>24000000</v>
      </c>
      <c r="BC51" s="1129">
        <v>24000000</v>
      </c>
      <c r="BD51" s="1129">
        <v>24000000</v>
      </c>
      <c r="BE51" s="1129">
        <v>24000000</v>
      </c>
      <c r="BF51" s="1129">
        <v>24000000</v>
      </c>
      <c r="BG51" s="1129">
        <v>24000000</v>
      </c>
      <c r="BH51" s="1129">
        <v>24000000</v>
      </c>
      <c r="BI51" s="1129">
        <v>24000000</v>
      </c>
    </row>
    <row r="52" spans="1:61">
      <c r="A52" s="472"/>
      <c r="B52" s="472"/>
      <c r="C52" s="472"/>
      <c r="D52" s="472"/>
      <c r="E52" s="472"/>
      <c r="F52" s="472"/>
      <c r="G52" s="472"/>
      <c r="H52" s="472"/>
      <c r="I52" s="472"/>
      <c r="J52" s="472"/>
      <c r="K52" s="472"/>
      <c r="L52" s="472"/>
      <c r="M52" s="472"/>
      <c r="N52" s="472"/>
      <c r="O52" s="472"/>
      <c r="P52" s="472"/>
      <c r="Q52" s="472"/>
      <c r="R52" s="472"/>
      <c r="S52" s="472"/>
      <c r="T52" s="472"/>
      <c r="U52" s="472"/>
      <c r="V52" s="472"/>
      <c r="W52" s="472"/>
      <c r="X52" s="472"/>
      <c r="Y52" s="472"/>
      <c r="Z52" s="472"/>
      <c r="AA52" s="472"/>
      <c r="AB52" s="472"/>
      <c r="AC52" s="472"/>
      <c r="AD52" s="472"/>
      <c r="AE52" s="472"/>
      <c r="AF52" s="472"/>
      <c r="AG52" s="472"/>
      <c r="AH52" s="472"/>
      <c r="AI52" s="472"/>
      <c r="AJ52" s="472"/>
      <c r="AK52" s="472"/>
      <c r="AL52" s="472"/>
      <c r="AM52" s="472"/>
      <c r="AN52" s="472"/>
      <c r="AO52" s="472"/>
      <c r="AP52" s="472"/>
      <c r="AQ52" s="472"/>
      <c r="AR52" s="472"/>
      <c r="AS52" s="472"/>
      <c r="AT52" s="472"/>
      <c r="AU52" s="472"/>
      <c r="AV52" s="472"/>
      <c r="AW52" s="472"/>
      <c r="AX52" s="472"/>
      <c r="AY52" s="472"/>
      <c r="AZ52" s="472"/>
      <c r="BA52" s="472"/>
      <c r="BB52" s="472"/>
      <c r="BC52" s="472"/>
      <c r="BD52" s="472"/>
      <c r="BE52" s="472"/>
      <c r="BF52" s="472"/>
      <c r="BG52" s="472"/>
      <c r="BH52" s="472"/>
      <c r="BI52" s="472"/>
    </row>
    <row r="53" spans="1:61" ht="12.75" customHeight="1">
      <c r="A53" s="472"/>
      <c r="B53" s="472"/>
      <c r="C53" s="472"/>
      <c r="D53" s="472"/>
      <c r="E53" s="472"/>
      <c r="F53" s="472"/>
      <c r="G53" s="472"/>
      <c r="H53" s="472"/>
      <c r="I53" s="472"/>
      <c r="J53" s="472"/>
      <c r="K53" s="472"/>
      <c r="L53" s="472"/>
      <c r="M53" s="472"/>
      <c r="N53" s="472"/>
      <c r="O53" s="472"/>
      <c r="P53" s="472"/>
      <c r="Q53" s="472"/>
      <c r="R53" s="472"/>
      <c r="S53" s="472"/>
      <c r="T53" s="472"/>
      <c r="U53" s="472"/>
      <c r="V53" s="472"/>
      <c r="W53" s="472"/>
      <c r="X53" s="472"/>
      <c r="Y53" s="472"/>
      <c r="Z53" s="472"/>
      <c r="AA53" s="472"/>
      <c r="AB53" s="472"/>
      <c r="AC53" s="472"/>
      <c r="AD53" s="472"/>
      <c r="AE53" s="472"/>
      <c r="AF53" s="472"/>
      <c r="AG53" s="472"/>
      <c r="AH53" s="472"/>
      <c r="AI53" s="472"/>
      <c r="AJ53" s="472"/>
      <c r="AK53" s="472"/>
      <c r="AL53" s="472"/>
      <c r="AM53" s="472"/>
      <c r="AN53" s="472"/>
      <c r="AO53" s="472"/>
      <c r="AP53" s="472"/>
      <c r="AQ53" s="472"/>
      <c r="AR53" s="472"/>
      <c r="AS53" s="472"/>
      <c r="AT53" s="472"/>
      <c r="AU53" s="472"/>
      <c r="AV53" s="472"/>
      <c r="AW53" s="472"/>
      <c r="AX53" s="472"/>
      <c r="AY53" s="472"/>
      <c r="AZ53" s="472"/>
      <c r="BA53" s="472"/>
      <c r="BB53" s="472"/>
      <c r="BC53" s="472"/>
      <c r="BD53" s="472"/>
      <c r="BE53" s="472"/>
      <c r="BF53" s="472"/>
      <c r="BG53" s="472"/>
      <c r="BH53" s="472"/>
      <c r="BI53" s="472"/>
    </row>
    <row r="54" spans="1:61" ht="12.75" customHeight="1">
      <c r="A54" s="472"/>
      <c r="B54" s="472"/>
      <c r="C54" s="472"/>
      <c r="D54" s="472"/>
      <c r="E54" s="472"/>
      <c r="F54" s="472"/>
      <c r="G54" s="472"/>
      <c r="H54" s="472"/>
      <c r="I54" s="472"/>
      <c r="J54" s="472"/>
      <c r="K54" s="472"/>
      <c r="L54" s="472"/>
      <c r="M54" s="472"/>
      <c r="N54" s="472"/>
      <c r="O54" s="472"/>
      <c r="P54" s="472"/>
      <c r="Q54" s="472"/>
      <c r="R54" s="472"/>
      <c r="S54" s="472"/>
      <c r="T54" s="472"/>
      <c r="U54" s="472"/>
      <c r="V54" s="472"/>
      <c r="W54" s="472"/>
      <c r="X54" s="472"/>
      <c r="Y54" s="472"/>
      <c r="Z54" s="472"/>
      <c r="AA54" s="472"/>
      <c r="AB54" s="472"/>
      <c r="AC54" s="472"/>
      <c r="AD54" s="472"/>
      <c r="AE54" s="472"/>
      <c r="AF54" s="472"/>
      <c r="AG54" s="472"/>
      <c r="AH54" s="472"/>
      <c r="AI54" s="472"/>
      <c r="AJ54" s="472"/>
      <c r="AK54" s="472"/>
      <c r="AL54" s="472"/>
      <c r="AM54" s="472"/>
      <c r="AN54" s="472"/>
      <c r="AO54" s="472"/>
      <c r="AP54" s="472"/>
      <c r="AQ54" s="472"/>
      <c r="AR54" s="472"/>
      <c r="AS54" s="472"/>
      <c r="AT54" s="472"/>
      <c r="AU54" s="472"/>
      <c r="AV54" s="472"/>
      <c r="AW54" s="472"/>
      <c r="AX54" s="472"/>
      <c r="AY54" s="472"/>
      <c r="AZ54" s="472"/>
      <c r="BA54" s="472"/>
      <c r="BB54" s="472"/>
      <c r="BC54" s="472"/>
      <c r="BD54" s="472"/>
      <c r="BE54" s="472"/>
      <c r="BF54" s="472"/>
      <c r="BG54" s="472"/>
      <c r="BH54" s="472"/>
      <c r="BI54" s="472"/>
    </row>
    <row r="55" spans="1:61" ht="12.75" customHeight="1">
      <c r="A55" s="472"/>
      <c r="B55" s="472"/>
      <c r="C55" s="472"/>
      <c r="D55" s="472"/>
      <c r="E55" s="472"/>
      <c r="F55" s="472"/>
      <c r="G55" s="472"/>
      <c r="H55" s="472"/>
      <c r="I55" s="472"/>
      <c r="J55" s="472"/>
      <c r="K55" s="472"/>
      <c r="L55" s="472"/>
      <c r="M55" s="472"/>
      <c r="N55" s="472"/>
      <c r="O55" s="472"/>
      <c r="P55" s="472"/>
      <c r="Q55" s="472"/>
      <c r="R55" s="472"/>
      <c r="S55" s="472"/>
      <c r="T55" s="472"/>
      <c r="U55" s="472"/>
      <c r="V55" s="472"/>
      <c r="W55" s="472"/>
      <c r="X55" s="472"/>
      <c r="Y55" s="472"/>
      <c r="Z55" s="472"/>
      <c r="AA55" s="472"/>
      <c r="AB55" s="472"/>
      <c r="AC55" s="472"/>
      <c r="AD55" s="472"/>
      <c r="AE55" s="472"/>
      <c r="AF55" s="472"/>
      <c r="AG55" s="472"/>
      <c r="AH55" s="472"/>
      <c r="AI55" s="472"/>
      <c r="AJ55" s="472"/>
      <c r="AK55" s="472"/>
      <c r="AL55" s="472"/>
      <c r="AM55" s="472"/>
      <c r="AN55" s="472"/>
      <c r="AO55" s="472"/>
      <c r="AP55" s="472"/>
      <c r="AQ55" s="472"/>
      <c r="AR55" s="472"/>
      <c r="AS55" s="472"/>
      <c r="AT55" s="472"/>
      <c r="AU55" s="472"/>
      <c r="AV55" s="472"/>
      <c r="AW55" s="472"/>
      <c r="AX55" s="472"/>
      <c r="AY55" s="472"/>
      <c r="AZ55" s="472"/>
      <c r="BA55" s="472"/>
      <c r="BB55" s="472"/>
      <c r="BC55" s="472"/>
      <c r="BD55" s="472"/>
      <c r="BE55" s="472"/>
      <c r="BF55" s="472"/>
      <c r="BG55" s="472"/>
      <c r="BH55" s="472"/>
      <c r="BI55" s="472"/>
    </row>
    <row r="56" spans="1:61" ht="12.75" customHeight="1">
      <c r="A56" s="472"/>
      <c r="B56" s="472"/>
      <c r="C56" s="472"/>
      <c r="D56" s="472"/>
      <c r="E56" s="472"/>
      <c r="F56" s="472"/>
      <c r="G56" s="472"/>
      <c r="H56" s="472"/>
      <c r="I56" s="472"/>
      <c r="J56" s="472"/>
      <c r="K56" s="472"/>
      <c r="L56" s="472"/>
      <c r="M56" s="472"/>
      <c r="N56" s="472"/>
      <c r="O56" s="472"/>
      <c r="P56" s="472"/>
      <c r="Q56" s="472"/>
      <c r="R56" s="472"/>
      <c r="S56" s="472"/>
      <c r="T56" s="472"/>
      <c r="U56" s="472"/>
      <c r="V56" s="472"/>
      <c r="W56" s="472"/>
      <c r="X56" s="472"/>
      <c r="Y56" s="472"/>
      <c r="Z56" s="472"/>
      <c r="AA56" s="472"/>
      <c r="AB56" s="472"/>
      <c r="AC56" s="472"/>
      <c r="AD56" s="472"/>
      <c r="AE56" s="472"/>
      <c r="AF56" s="472"/>
      <c r="AG56" s="472"/>
      <c r="AH56" s="472"/>
      <c r="AI56" s="472"/>
      <c r="AJ56" s="472"/>
      <c r="AK56" s="472"/>
      <c r="AL56" s="472"/>
      <c r="AM56" s="472"/>
      <c r="AN56" s="472"/>
      <c r="AO56" s="472"/>
      <c r="AP56" s="472"/>
      <c r="AQ56" s="472"/>
      <c r="AR56" s="472"/>
      <c r="AS56" s="472"/>
      <c r="AT56" s="472"/>
      <c r="AU56" s="472"/>
      <c r="AV56" s="472"/>
      <c r="AW56" s="472"/>
      <c r="AX56" s="472"/>
      <c r="AY56" s="472"/>
      <c r="AZ56" s="472"/>
      <c r="BA56" s="472"/>
      <c r="BB56" s="472"/>
      <c r="BC56" s="472"/>
      <c r="BD56" s="472"/>
      <c r="BE56" s="472"/>
      <c r="BF56" s="472"/>
      <c r="BG56" s="472"/>
      <c r="BH56" s="472"/>
      <c r="BI56" s="472"/>
    </row>
    <row r="57" spans="1:61" ht="12.75" customHeight="1">
      <c r="A57" s="472"/>
      <c r="B57" s="472"/>
      <c r="C57" s="472"/>
      <c r="D57" s="472"/>
      <c r="E57" s="472"/>
      <c r="F57" s="472"/>
      <c r="G57" s="472"/>
      <c r="H57" s="472"/>
      <c r="I57" s="472"/>
      <c r="J57" s="472"/>
      <c r="K57" s="472"/>
      <c r="L57" s="472"/>
      <c r="M57" s="472"/>
      <c r="N57" s="472"/>
      <c r="O57" s="472"/>
      <c r="P57" s="472"/>
      <c r="Q57" s="472"/>
      <c r="R57" s="472"/>
      <c r="S57" s="472"/>
      <c r="T57" s="472"/>
      <c r="U57" s="472"/>
      <c r="V57" s="472"/>
      <c r="W57" s="472"/>
      <c r="X57" s="472"/>
      <c r="Y57" s="472"/>
      <c r="Z57" s="472"/>
      <c r="AA57" s="472"/>
      <c r="AB57" s="472"/>
      <c r="AC57" s="472"/>
      <c r="AD57" s="472"/>
      <c r="AE57" s="472"/>
      <c r="AF57" s="472"/>
      <c r="AG57" s="472"/>
      <c r="AH57" s="472"/>
      <c r="AI57" s="472"/>
      <c r="AJ57" s="472"/>
      <c r="AK57" s="472"/>
      <c r="AL57" s="472"/>
      <c r="AM57" s="472"/>
      <c r="AN57" s="472"/>
      <c r="AO57" s="472"/>
      <c r="AP57" s="472"/>
      <c r="AQ57" s="472"/>
      <c r="AR57" s="472"/>
      <c r="AS57" s="472"/>
      <c r="AT57" s="472"/>
      <c r="AU57" s="472"/>
      <c r="AV57" s="472"/>
      <c r="AW57" s="472"/>
      <c r="AX57" s="472"/>
      <c r="AY57" s="472"/>
      <c r="AZ57" s="472"/>
      <c r="BA57" s="472"/>
      <c r="BB57" s="472"/>
      <c r="BC57" s="472"/>
      <c r="BD57" s="472"/>
      <c r="BE57" s="472"/>
      <c r="BF57" s="472"/>
      <c r="BG57" s="472"/>
      <c r="BH57" s="472"/>
      <c r="BI57" s="472"/>
    </row>
    <row r="58" spans="1:61" ht="12.75" customHeight="1">
      <c r="A58" s="472"/>
      <c r="B58" s="472"/>
      <c r="C58" s="472"/>
      <c r="D58" s="472"/>
      <c r="E58" s="472"/>
      <c r="F58" s="472"/>
      <c r="G58" s="472"/>
      <c r="H58" s="472"/>
      <c r="I58" s="472"/>
      <c r="J58" s="472"/>
      <c r="K58" s="472"/>
      <c r="L58" s="472"/>
      <c r="M58" s="472"/>
      <c r="N58" s="472"/>
      <c r="O58" s="472"/>
      <c r="P58" s="472"/>
      <c r="Q58" s="472"/>
      <c r="R58" s="472"/>
      <c r="S58" s="472"/>
      <c r="T58" s="472"/>
      <c r="U58" s="472"/>
      <c r="V58" s="472"/>
      <c r="W58" s="472"/>
      <c r="X58" s="472"/>
      <c r="Y58" s="472"/>
      <c r="Z58" s="472"/>
      <c r="AA58" s="472"/>
      <c r="AB58" s="472"/>
      <c r="AC58" s="472"/>
      <c r="AD58" s="472"/>
      <c r="AE58" s="472"/>
      <c r="AF58" s="472"/>
      <c r="AG58" s="472"/>
      <c r="AH58" s="472"/>
      <c r="AI58" s="472"/>
      <c r="AJ58" s="472"/>
      <c r="AK58" s="472"/>
      <c r="AL58" s="472"/>
      <c r="AM58" s="472"/>
      <c r="AN58" s="472"/>
      <c r="AO58" s="472"/>
      <c r="AP58" s="472"/>
      <c r="AQ58" s="472"/>
      <c r="AR58" s="472"/>
      <c r="AS58" s="472"/>
      <c r="AT58" s="472"/>
      <c r="AU58" s="472"/>
      <c r="AV58" s="472"/>
      <c r="AW58" s="472"/>
      <c r="AX58" s="472"/>
      <c r="AY58" s="472"/>
      <c r="AZ58" s="472"/>
      <c r="BA58" s="472"/>
      <c r="BB58" s="472"/>
      <c r="BC58" s="472"/>
      <c r="BD58" s="472"/>
      <c r="BE58" s="472"/>
      <c r="BF58" s="472"/>
      <c r="BG58" s="472"/>
      <c r="BH58" s="472"/>
      <c r="BI58" s="472"/>
    </row>
    <row r="59" spans="1:61" ht="12.75" customHeight="1">
      <c r="A59" s="472"/>
      <c r="B59" s="472"/>
      <c r="C59" s="472"/>
      <c r="D59" s="472"/>
      <c r="E59" s="472"/>
      <c r="F59" s="472"/>
      <c r="G59" s="472"/>
      <c r="H59" s="472"/>
      <c r="I59" s="472"/>
      <c r="J59" s="472"/>
      <c r="K59" s="472"/>
      <c r="L59" s="472"/>
      <c r="M59" s="472"/>
      <c r="N59" s="472"/>
      <c r="O59" s="472"/>
      <c r="P59" s="472"/>
      <c r="Q59" s="472"/>
      <c r="R59" s="472"/>
      <c r="S59" s="472"/>
      <c r="T59" s="472"/>
      <c r="U59" s="472"/>
      <c r="V59" s="472"/>
      <c r="W59" s="472"/>
      <c r="X59" s="472"/>
      <c r="Y59" s="472"/>
      <c r="Z59" s="472"/>
      <c r="AA59" s="472"/>
      <c r="AB59" s="472"/>
      <c r="AC59" s="472"/>
      <c r="AD59" s="472"/>
      <c r="AE59" s="472"/>
      <c r="AF59" s="472"/>
      <c r="AG59" s="472"/>
      <c r="AH59" s="472"/>
      <c r="AI59" s="472"/>
      <c r="AJ59" s="472"/>
      <c r="AK59" s="472"/>
      <c r="AL59" s="472"/>
      <c r="AM59" s="472"/>
      <c r="AN59" s="472"/>
      <c r="AO59" s="472"/>
      <c r="AP59" s="472"/>
      <c r="AQ59" s="472"/>
      <c r="AR59" s="472"/>
      <c r="AS59" s="472"/>
      <c r="AT59" s="472"/>
      <c r="AU59" s="472"/>
      <c r="AV59" s="472"/>
      <c r="AW59" s="472"/>
      <c r="AX59" s="472"/>
      <c r="AY59" s="472"/>
      <c r="AZ59" s="472"/>
      <c r="BA59" s="472"/>
      <c r="BB59" s="472"/>
      <c r="BC59" s="472"/>
      <c r="BD59" s="472"/>
      <c r="BE59" s="472"/>
      <c r="BF59" s="472"/>
      <c r="BG59" s="472"/>
      <c r="BH59" s="472"/>
      <c r="BI59" s="472"/>
    </row>
    <row r="60" spans="1:61" ht="12.75" customHeight="1">
      <c r="A60" s="472"/>
      <c r="B60" s="472"/>
      <c r="C60" s="472"/>
      <c r="D60" s="472"/>
      <c r="E60" s="472"/>
      <c r="F60" s="472"/>
      <c r="G60" s="472"/>
      <c r="H60" s="472"/>
      <c r="I60" s="472"/>
      <c r="J60" s="472"/>
      <c r="K60" s="472"/>
      <c r="L60" s="472"/>
      <c r="M60" s="472"/>
      <c r="N60" s="472"/>
      <c r="O60" s="472"/>
      <c r="P60" s="472"/>
      <c r="Q60" s="472"/>
      <c r="R60" s="472"/>
      <c r="S60" s="472"/>
      <c r="T60" s="472"/>
      <c r="U60" s="472"/>
      <c r="V60" s="472"/>
      <c r="W60" s="472"/>
      <c r="X60" s="472"/>
      <c r="Y60" s="472"/>
      <c r="Z60" s="472"/>
      <c r="AA60" s="472"/>
      <c r="AB60" s="472"/>
      <c r="AC60" s="472"/>
      <c r="AD60" s="472"/>
      <c r="AE60" s="472"/>
      <c r="AF60" s="472"/>
      <c r="AG60" s="472"/>
      <c r="AH60" s="472"/>
      <c r="AI60" s="472"/>
      <c r="AJ60" s="472"/>
      <c r="AK60" s="472"/>
      <c r="AL60" s="472"/>
      <c r="AM60" s="472"/>
      <c r="AN60" s="472"/>
      <c r="AO60" s="472"/>
      <c r="AP60" s="472"/>
      <c r="AQ60" s="472"/>
      <c r="AR60" s="472"/>
      <c r="AS60" s="472"/>
      <c r="AT60" s="472"/>
      <c r="AU60" s="472"/>
      <c r="AV60" s="472"/>
      <c r="AW60" s="472"/>
      <c r="AX60" s="472"/>
      <c r="AY60" s="472"/>
      <c r="AZ60" s="472"/>
      <c r="BA60" s="472"/>
      <c r="BB60" s="472"/>
      <c r="BC60" s="472"/>
      <c r="BD60" s="472"/>
      <c r="BE60" s="472"/>
      <c r="BF60" s="472"/>
      <c r="BG60" s="472"/>
      <c r="BH60" s="472"/>
      <c r="BI60" s="472"/>
    </row>
    <row r="61" spans="1:61" ht="12.75" customHeight="1">
      <c r="A61" s="472"/>
      <c r="B61" s="472"/>
      <c r="C61" s="472"/>
      <c r="D61" s="472"/>
      <c r="E61" s="472"/>
      <c r="F61" s="472"/>
      <c r="G61" s="472"/>
      <c r="H61" s="472"/>
      <c r="I61" s="472"/>
      <c r="J61" s="472"/>
      <c r="K61" s="472"/>
      <c r="L61" s="472"/>
      <c r="M61" s="472"/>
      <c r="N61" s="472"/>
      <c r="O61" s="472"/>
      <c r="P61" s="472"/>
      <c r="Q61" s="472"/>
      <c r="R61" s="472"/>
      <c r="S61" s="472"/>
      <c r="T61" s="472"/>
      <c r="U61" s="472"/>
      <c r="V61" s="472"/>
      <c r="W61" s="472"/>
      <c r="X61" s="472"/>
      <c r="Y61" s="472"/>
      <c r="Z61" s="472"/>
      <c r="AA61" s="472"/>
      <c r="AB61" s="472"/>
      <c r="AC61" s="472"/>
      <c r="AD61" s="472"/>
      <c r="AE61" s="472"/>
      <c r="AF61" s="472"/>
      <c r="AG61" s="472"/>
      <c r="AH61" s="472"/>
      <c r="AI61" s="472"/>
      <c r="AJ61" s="472"/>
      <c r="AK61" s="472"/>
      <c r="AL61" s="472"/>
      <c r="AM61" s="472"/>
      <c r="AN61" s="472"/>
      <c r="AO61" s="472"/>
      <c r="AP61" s="472"/>
      <c r="AQ61" s="472"/>
      <c r="AR61" s="472"/>
      <c r="AS61" s="472"/>
      <c r="AT61" s="472"/>
      <c r="AU61" s="472"/>
      <c r="AV61" s="472"/>
      <c r="AW61" s="472"/>
      <c r="AX61" s="472"/>
      <c r="AY61" s="472"/>
      <c r="AZ61" s="472"/>
      <c r="BA61" s="472"/>
      <c r="BB61" s="472"/>
      <c r="BC61" s="472"/>
      <c r="BD61" s="472"/>
      <c r="BE61" s="472"/>
      <c r="BF61" s="472"/>
      <c r="BG61" s="472"/>
      <c r="BH61" s="472"/>
      <c r="BI61" s="472"/>
    </row>
    <row r="62" spans="1:61" ht="12.75" customHeight="1">
      <c r="A62" s="472"/>
      <c r="B62" s="472"/>
      <c r="C62" s="472"/>
      <c r="D62" s="472"/>
      <c r="E62" s="472"/>
      <c r="F62" s="472"/>
      <c r="G62" s="472"/>
      <c r="H62" s="472"/>
      <c r="I62" s="472"/>
      <c r="J62" s="472"/>
      <c r="K62" s="472"/>
      <c r="L62" s="472"/>
      <c r="M62" s="472"/>
      <c r="N62" s="472"/>
      <c r="O62" s="472"/>
      <c r="P62" s="472"/>
      <c r="Q62" s="472"/>
      <c r="R62" s="472"/>
      <c r="S62" s="472"/>
      <c r="T62" s="472"/>
      <c r="U62" s="472"/>
      <c r="V62" s="472"/>
      <c r="W62" s="472"/>
      <c r="X62" s="472"/>
      <c r="Y62" s="472"/>
      <c r="Z62" s="472"/>
      <c r="AA62" s="472"/>
      <c r="AB62" s="472"/>
      <c r="AC62" s="472"/>
      <c r="AD62" s="472"/>
      <c r="AE62" s="472"/>
      <c r="AF62" s="472"/>
      <c r="AG62" s="472"/>
      <c r="AH62" s="472"/>
      <c r="AI62" s="472"/>
      <c r="AJ62" s="472"/>
      <c r="AK62" s="472"/>
      <c r="AL62" s="472"/>
      <c r="AM62" s="472"/>
      <c r="AN62" s="472"/>
      <c r="AO62" s="472"/>
      <c r="AP62" s="472"/>
      <c r="AQ62" s="472"/>
      <c r="AR62" s="472"/>
      <c r="AS62" s="472"/>
      <c r="AT62" s="472"/>
      <c r="AU62" s="472"/>
      <c r="AV62" s="472"/>
      <c r="AW62" s="472"/>
      <c r="AX62" s="472"/>
      <c r="AY62" s="472"/>
      <c r="AZ62" s="472"/>
      <c r="BA62" s="472"/>
      <c r="BB62" s="472"/>
      <c r="BC62" s="472"/>
      <c r="BD62" s="472"/>
      <c r="BE62" s="472"/>
      <c r="BF62" s="472"/>
      <c r="BG62" s="472"/>
      <c r="BH62" s="472"/>
      <c r="BI62" s="472"/>
    </row>
    <row r="63" spans="1:61" ht="12.75" customHeight="1">
      <c r="A63" s="472"/>
      <c r="B63" s="472"/>
      <c r="C63" s="472"/>
      <c r="D63" s="472"/>
      <c r="E63" s="472"/>
      <c r="F63" s="472"/>
      <c r="G63" s="472"/>
      <c r="H63" s="472"/>
      <c r="I63" s="472"/>
      <c r="J63" s="472"/>
      <c r="K63" s="472"/>
      <c r="L63" s="472"/>
      <c r="M63" s="472"/>
      <c r="N63" s="472"/>
      <c r="O63" s="472"/>
      <c r="P63" s="472"/>
      <c r="Q63" s="472"/>
      <c r="R63" s="472"/>
      <c r="S63" s="472"/>
      <c r="T63" s="472"/>
      <c r="U63" s="472"/>
      <c r="V63" s="472"/>
      <c r="W63" s="472"/>
      <c r="X63" s="472"/>
      <c r="Y63" s="472"/>
      <c r="Z63" s="472"/>
      <c r="AA63" s="472"/>
      <c r="AB63" s="472"/>
      <c r="AC63" s="472"/>
      <c r="AD63" s="472"/>
      <c r="AE63" s="472"/>
      <c r="AF63" s="472"/>
      <c r="AG63" s="472"/>
      <c r="AH63" s="472"/>
      <c r="AI63" s="472"/>
      <c r="AJ63" s="472"/>
      <c r="AK63" s="472"/>
      <c r="AL63" s="472"/>
      <c r="AM63" s="472"/>
      <c r="AN63" s="472"/>
      <c r="AO63" s="472"/>
      <c r="AP63" s="472"/>
      <c r="AQ63" s="472"/>
      <c r="AR63" s="472"/>
      <c r="AS63" s="472"/>
      <c r="AT63" s="472"/>
      <c r="AU63" s="472"/>
      <c r="AV63" s="472"/>
      <c r="AW63" s="472"/>
      <c r="AX63" s="472"/>
      <c r="AY63" s="472"/>
      <c r="AZ63" s="472"/>
      <c r="BA63" s="472"/>
      <c r="BB63" s="472"/>
      <c r="BC63" s="472"/>
      <c r="BD63" s="472"/>
      <c r="BE63" s="472"/>
      <c r="BF63" s="472"/>
      <c r="BG63" s="472"/>
      <c r="BH63" s="472"/>
      <c r="BI63" s="472"/>
    </row>
    <row r="64" spans="1:61" ht="12.75" customHeight="1">
      <c r="A64" s="472"/>
      <c r="B64" s="472"/>
      <c r="C64" s="472"/>
      <c r="D64" s="472"/>
      <c r="E64" s="472"/>
      <c r="F64" s="472"/>
      <c r="G64" s="472"/>
      <c r="H64" s="472"/>
      <c r="I64" s="472"/>
      <c r="J64" s="472"/>
      <c r="K64" s="472"/>
      <c r="L64" s="472"/>
      <c r="M64" s="472"/>
      <c r="N64" s="472"/>
      <c r="O64" s="472"/>
      <c r="P64" s="472"/>
      <c r="Q64" s="472"/>
      <c r="R64" s="472"/>
      <c r="S64" s="472"/>
      <c r="T64" s="472"/>
      <c r="U64" s="472"/>
      <c r="V64" s="472"/>
      <c r="W64" s="472"/>
      <c r="X64" s="472"/>
      <c r="Y64" s="472"/>
      <c r="Z64" s="472"/>
      <c r="AA64" s="472"/>
      <c r="AB64" s="472"/>
      <c r="AC64" s="472"/>
      <c r="AD64" s="472"/>
      <c r="AE64" s="472"/>
      <c r="AF64" s="472"/>
      <c r="AG64" s="472"/>
      <c r="AH64" s="472"/>
      <c r="AI64" s="472"/>
      <c r="AJ64" s="472"/>
      <c r="AK64" s="472"/>
      <c r="AL64" s="472"/>
      <c r="AM64" s="472"/>
      <c r="AN64" s="472"/>
      <c r="AO64" s="472"/>
      <c r="AP64" s="472"/>
      <c r="AQ64" s="472"/>
      <c r="AR64" s="472"/>
      <c r="AS64" s="472"/>
      <c r="AT64" s="472"/>
      <c r="AU64" s="472"/>
      <c r="AV64" s="472"/>
      <c r="AW64" s="472"/>
      <c r="AX64" s="472"/>
      <c r="AY64" s="472"/>
      <c r="AZ64" s="472"/>
      <c r="BA64" s="472"/>
      <c r="BB64" s="472"/>
      <c r="BC64" s="472"/>
      <c r="BD64" s="472"/>
      <c r="BE64" s="472"/>
      <c r="BF64" s="472"/>
      <c r="BG64" s="472"/>
      <c r="BH64" s="472"/>
      <c r="BI64" s="472"/>
    </row>
    <row r="65" spans="1:61" ht="12.75" customHeight="1">
      <c r="A65" s="472"/>
      <c r="B65" s="472"/>
      <c r="C65" s="472"/>
      <c r="D65" s="472"/>
      <c r="E65" s="472"/>
      <c r="F65" s="472"/>
      <c r="G65" s="472"/>
      <c r="H65" s="472"/>
      <c r="I65" s="472"/>
      <c r="J65" s="472"/>
      <c r="K65" s="472"/>
      <c r="L65" s="472"/>
      <c r="M65" s="472"/>
      <c r="N65" s="472"/>
      <c r="O65" s="472"/>
      <c r="P65" s="472"/>
      <c r="Q65" s="472"/>
      <c r="R65" s="472"/>
      <c r="S65" s="472"/>
      <c r="T65" s="472"/>
      <c r="U65" s="472"/>
      <c r="V65" s="472"/>
      <c r="W65" s="472"/>
      <c r="X65" s="472"/>
      <c r="Y65" s="472"/>
      <c r="Z65" s="472"/>
      <c r="AA65" s="472"/>
      <c r="AB65" s="472"/>
      <c r="AC65" s="472"/>
      <c r="AD65" s="472"/>
      <c r="AE65" s="472"/>
      <c r="AF65" s="472"/>
      <c r="AG65" s="472"/>
      <c r="AH65" s="472"/>
      <c r="AI65" s="472"/>
      <c r="AJ65" s="472"/>
      <c r="AK65" s="472"/>
      <c r="AL65" s="472"/>
      <c r="AM65" s="472"/>
      <c r="AN65" s="472"/>
      <c r="AO65" s="472"/>
      <c r="AP65" s="472"/>
      <c r="AQ65" s="472"/>
      <c r="AR65" s="472"/>
      <c r="AS65" s="472"/>
      <c r="AT65" s="472"/>
      <c r="AU65" s="472"/>
      <c r="AV65" s="472"/>
      <c r="AW65" s="472"/>
      <c r="AX65" s="472"/>
      <c r="AY65" s="472"/>
      <c r="AZ65" s="472"/>
      <c r="BA65" s="472"/>
      <c r="BB65" s="472"/>
      <c r="BC65" s="472"/>
      <c r="BD65" s="472"/>
      <c r="BE65" s="472"/>
      <c r="BF65" s="472"/>
      <c r="BG65" s="472"/>
      <c r="BH65" s="472"/>
      <c r="BI65" s="472"/>
    </row>
    <row r="66" spans="1:61" ht="12.75" customHeight="1">
      <c r="A66" s="472"/>
      <c r="B66" s="472"/>
      <c r="C66" s="472"/>
      <c r="D66" s="472"/>
      <c r="E66" s="472"/>
      <c r="F66" s="472"/>
      <c r="G66" s="472"/>
      <c r="H66" s="472"/>
      <c r="I66" s="472"/>
      <c r="J66" s="472"/>
      <c r="K66" s="472"/>
      <c r="L66" s="472"/>
      <c r="M66" s="472"/>
      <c r="N66" s="472"/>
      <c r="O66" s="472"/>
      <c r="P66" s="472"/>
      <c r="Q66" s="472"/>
      <c r="R66" s="472"/>
      <c r="S66" s="472"/>
      <c r="T66" s="472"/>
      <c r="U66" s="472"/>
      <c r="V66" s="472"/>
      <c r="W66" s="472"/>
      <c r="X66" s="472"/>
      <c r="Y66" s="472"/>
      <c r="Z66" s="472"/>
      <c r="AA66" s="472"/>
      <c r="AB66" s="472"/>
      <c r="AC66" s="472"/>
      <c r="AD66" s="472"/>
      <c r="AE66" s="472"/>
      <c r="AF66" s="472"/>
      <c r="AG66" s="472"/>
      <c r="AH66" s="472"/>
      <c r="AI66" s="472"/>
      <c r="AJ66" s="472"/>
      <c r="AK66" s="472"/>
      <c r="AL66" s="472"/>
      <c r="AM66" s="472"/>
      <c r="AN66" s="472"/>
      <c r="AO66" s="472"/>
      <c r="AP66" s="472"/>
      <c r="AQ66" s="472"/>
      <c r="AR66" s="472"/>
      <c r="AS66" s="472"/>
      <c r="AT66" s="472"/>
      <c r="AU66" s="472"/>
      <c r="AV66" s="472"/>
      <c r="AW66" s="472"/>
      <c r="AX66" s="472"/>
      <c r="AY66" s="472"/>
      <c r="AZ66" s="472"/>
      <c r="BA66" s="472"/>
      <c r="BB66" s="472"/>
      <c r="BC66" s="472"/>
      <c r="BD66" s="472"/>
      <c r="BE66" s="472"/>
      <c r="BF66" s="472"/>
      <c r="BG66" s="472"/>
      <c r="BH66" s="472"/>
      <c r="BI66" s="472"/>
    </row>
    <row r="67" spans="1:61" s="342" customFormat="1" ht="50" customHeight="1">
      <c r="A67" s="1125" t="s">
        <v>1275</v>
      </c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  <c r="P67" s="290"/>
      <c r="Q67" s="290"/>
      <c r="R67" s="290"/>
      <c r="S67" s="290"/>
      <c r="T67" s="290"/>
      <c r="U67" s="290"/>
      <c r="V67" s="290"/>
      <c r="W67" s="290"/>
      <c r="X67" s="290"/>
      <c r="Y67" s="290"/>
      <c r="Z67" s="290"/>
      <c r="AA67" s="290"/>
      <c r="AB67" s="290"/>
      <c r="AC67" s="290"/>
      <c r="AD67" s="290"/>
      <c r="AE67" s="290"/>
      <c r="AF67" s="290"/>
      <c r="AG67" s="290"/>
      <c r="AH67" s="290"/>
      <c r="AI67" s="290"/>
      <c r="AJ67" s="290"/>
      <c r="AK67" s="290"/>
      <c r="AL67" s="290"/>
      <c r="AM67" s="290"/>
      <c r="AN67" s="290"/>
      <c r="AO67" s="290"/>
      <c r="AP67" s="290"/>
      <c r="AQ67" s="290"/>
      <c r="AR67" s="290"/>
      <c r="AS67" s="290"/>
      <c r="AT67" s="290"/>
      <c r="AU67" s="290"/>
      <c r="AV67" s="290"/>
      <c r="AW67" s="290"/>
      <c r="AX67" s="290"/>
      <c r="AY67" s="290"/>
      <c r="AZ67" s="290"/>
      <c r="BA67" s="290"/>
      <c r="BB67" s="290"/>
      <c r="BC67" s="290"/>
      <c r="BD67" s="290"/>
      <c r="BE67" s="290"/>
      <c r="BF67" s="290"/>
      <c r="BG67" s="290"/>
      <c r="BH67" s="290"/>
      <c r="BI67" s="290"/>
    </row>
    <row r="68" spans="1:61" ht="12.75" customHeight="1">
      <c r="B68" s="1126">
        <v>44224</v>
      </c>
      <c r="C68" s="1126">
        <v>44255</v>
      </c>
      <c r="D68" s="1126">
        <v>44283</v>
      </c>
      <c r="E68" s="1126">
        <v>44314</v>
      </c>
      <c r="F68" s="1126">
        <v>44344</v>
      </c>
      <c r="G68" s="1126">
        <v>44375</v>
      </c>
      <c r="H68" s="1126">
        <v>44405</v>
      </c>
      <c r="I68" s="1126">
        <v>44436</v>
      </c>
      <c r="J68" s="1126">
        <v>44467</v>
      </c>
      <c r="K68" s="1126">
        <v>44497</v>
      </c>
      <c r="L68" s="1126">
        <v>44528</v>
      </c>
      <c r="M68" s="1130">
        <v>44558</v>
      </c>
      <c r="N68" s="1130">
        <v>44592</v>
      </c>
      <c r="O68" s="1130">
        <v>44620</v>
      </c>
      <c r="P68" s="1130">
        <v>44648</v>
      </c>
      <c r="Q68" s="1130">
        <v>44681</v>
      </c>
      <c r="R68" s="1130">
        <v>44712</v>
      </c>
      <c r="S68" s="1130">
        <v>44742</v>
      </c>
      <c r="T68" s="1130">
        <v>44773</v>
      </c>
      <c r="U68" s="1130">
        <v>44804</v>
      </c>
      <c r="V68" s="1130">
        <v>44834</v>
      </c>
      <c r="W68" s="1130">
        <v>44864</v>
      </c>
      <c r="X68" s="1130">
        <v>44895</v>
      </c>
      <c r="Y68" s="1130">
        <v>44925</v>
      </c>
      <c r="Z68" s="1130">
        <v>44954</v>
      </c>
      <c r="AA68" s="1130">
        <v>44985</v>
      </c>
      <c r="AB68" s="1130">
        <v>45013</v>
      </c>
      <c r="AC68" s="1130">
        <v>45044</v>
      </c>
      <c r="AD68" s="1130">
        <v>45074</v>
      </c>
      <c r="AE68" s="1130">
        <v>45105</v>
      </c>
      <c r="AF68" s="1130">
        <v>45135</v>
      </c>
      <c r="AG68" s="1130">
        <v>45166</v>
      </c>
      <c r="AH68" s="1130">
        <v>45197</v>
      </c>
      <c r="AI68" s="1130">
        <v>45227</v>
      </c>
      <c r="AJ68" s="1130">
        <v>45258</v>
      </c>
      <c r="AK68" s="1130">
        <v>45288</v>
      </c>
      <c r="AL68" s="1130">
        <v>45292</v>
      </c>
      <c r="AM68" s="1130">
        <v>45323</v>
      </c>
      <c r="AN68" s="1130">
        <v>45352</v>
      </c>
      <c r="AO68" s="1130">
        <v>45383</v>
      </c>
      <c r="AP68" s="1131">
        <v>45413</v>
      </c>
      <c r="AQ68" s="1131">
        <v>45444</v>
      </c>
      <c r="AR68" s="1131">
        <v>45474</v>
      </c>
      <c r="AS68" s="1131">
        <v>45505</v>
      </c>
      <c r="AT68" s="1131">
        <v>45536</v>
      </c>
      <c r="AU68" s="1131">
        <v>45566</v>
      </c>
      <c r="AV68" s="1131">
        <v>45597</v>
      </c>
      <c r="AW68" s="1131">
        <v>45627</v>
      </c>
      <c r="AX68" s="1131">
        <v>45658</v>
      </c>
      <c r="AY68" s="1131">
        <v>45689</v>
      </c>
      <c r="AZ68" s="1131">
        <v>45717</v>
      </c>
      <c r="BA68" s="1131">
        <v>45748</v>
      </c>
      <c r="BB68" s="1131">
        <v>45778</v>
      </c>
      <c r="BC68" s="1131">
        <v>45809</v>
      </c>
      <c r="BD68" s="1131">
        <v>45839</v>
      </c>
      <c r="BE68" s="1131">
        <v>45870</v>
      </c>
      <c r="BF68" s="1131">
        <v>45901</v>
      </c>
      <c r="BG68" s="1131">
        <v>45931</v>
      </c>
      <c r="BH68" s="1131">
        <v>45962</v>
      </c>
      <c r="BI68" s="1131">
        <v>45992</v>
      </c>
    </row>
    <row r="69" spans="1:61" ht="12.75" customHeight="1">
      <c r="A69" s="1127" t="s">
        <v>1351</v>
      </c>
      <c r="B69" s="1128">
        <v>66549148.700000003</v>
      </c>
      <c r="C69" s="1128">
        <v>64257625.909999989</v>
      </c>
      <c r="D69" s="1128">
        <v>78657839.039999992</v>
      </c>
      <c r="E69" s="1128">
        <v>71391165.599999994</v>
      </c>
      <c r="F69" s="1128">
        <v>69631126.039999992</v>
      </c>
      <c r="G69" s="1128">
        <v>70916456.159999996</v>
      </c>
      <c r="H69" s="1128">
        <v>80265221.789999992</v>
      </c>
      <c r="I69" s="1128">
        <v>99757508.270000011</v>
      </c>
      <c r="J69" s="1128">
        <v>125611936.76000002</v>
      </c>
      <c r="K69" s="1128">
        <v>119345862.12</v>
      </c>
      <c r="L69" s="1128">
        <v>92275054.540000021</v>
      </c>
      <c r="M69" s="1129">
        <v>116706510.99000001</v>
      </c>
      <c r="N69" s="1129">
        <v>115025346.79999998</v>
      </c>
      <c r="O69" s="1129">
        <v>103344243.06999999</v>
      </c>
      <c r="P69" s="1129">
        <v>89587529.590000004</v>
      </c>
      <c r="Q69" s="1129">
        <v>83704682.589999989</v>
      </c>
      <c r="R69" s="1129">
        <v>101719734.36999999</v>
      </c>
      <c r="S69" s="1129">
        <v>116362587.20000002</v>
      </c>
      <c r="T69" s="1129">
        <v>117566233.11999999</v>
      </c>
      <c r="U69" s="1129">
        <v>135524306.43000001</v>
      </c>
      <c r="V69" s="1129">
        <v>134207537.04999998</v>
      </c>
      <c r="W69" s="1129">
        <v>98955950.069999993</v>
      </c>
      <c r="X69" s="1129">
        <v>123974179.91000001</v>
      </c>
      <c r="Y69" s="1129">
        <v>131081381.75</v>
      </c>
      <c r="Z69" s="1129">
        <v>113764052.42999998</v>
      </c>
      <c r="AA69" s="1129">
        <v>96559182.810000002</v>
      </c>
      <c r="AB69" s="1129">
        <v>89257303.099999994</v>
      </c>
      <c r="AC69" s="1129">
        <v>102961751.18000001</v>
      </c>
      <c r="AD69" s="1129">
        <v>119272915.45</v>
      </c>
      <c r="AE69" s="1129">
        <v>104874346.67</v>
      </c>
      <c r="AF69" s="1129">
        <v>104711734.54000002</v>
      </c>
      <c r="AG69" s="1129">
        <v>121030248.54000002</v>
      </c>
      <c r="AH69" s="1129">
        <v>125354027.87999998</v>
      </c>
      <c r="AI69" s="1129">
        <v>122684001.22</v>
      </c>
      <c r="AJ69" s="1129">
        <v>88767170.549999997</v>
      </c>
      <c r="AK69" s="1129">
        <v>112084379.47</v>
      </c>
      <c r="AL69" s="1129">
        <v>133250107.18000001</v>
      </c>
      <c r="AM69" s="1129">
        <v>129502262.80000001</v>
      </c>
      <c r="AN69" s="1129">
        <v>97565253.689999998</v>
      </c>
      <c r="AO69" s="1129">
        <v>98354267.63000001</v>
      </c>
      <c r="AP69" s="1129">
        <v>114635183.52000003</v>
      </c>
      <c r="AQ69" s="1129">
        <v>121040571.83</v>
      </c>
      <c r="AR69" s="1129">
        <v>121040571.83</v>
      </c>
      <c r="AS69" s="1129">
        <v>124581134.97</v>
      </c>
      <c r="AT69" s="1129">
        <v>130516901.48000002</v>
      </c>
      <c r="AU69" s="1129">
        <v>89812523.400000006</v>
      </c>
      <c r="AV69" s="1129">
        <v>85984377.01000002</v>
      </c>
      <c r="AW69" s="1129">
        <v>87747684.910000011</v>
      </c>
      <c r="AX69" s="1129">
        <v>95886607.000000015</v>
      </c>
      <c r="AY69" s="1129">
        <v>102881582.51000001</v>
      </c>
      <c r="AZ69" s="1129">
        <v>107665790.43000001</v>
      </c>
      <c r="BA69" s="1129">
        <v>105334399.90000001</v>
      </c>
      <c r="BB69" s="1129">
        <v>86876662.540000007</v>
      </c>
      <c r="BC69" s="1129">
        <v>116970902.2</v>
      </c>
      <c r="BD69" s="1129">
        <v>117276222.85000001</v>
      </c>
      <c r="BE69" s="1129">
        <v>107700762.29000001</v>
      </c>
      <c r="BF69" s="1129">
        <v>105488871.77000004</v>
      </c>
      <c r="BG69" s="1129">
        <v>118828225.19000001</v>
      </c>
      <c r="BH69" s="1129">
        <v>87218067.930000007</v>
      </c>
      <c r="BI69" s="1129">
        <v>130312585.38</v>
      </c>
    </row>
    <row r="70" spans="1:61" ht="12.75" customHeight="1">
      <c r="A70" s="1127" t="s">
        <v>1352</v>
      </c>
      <c r="B70" s="1128" t="e">
        <v>#VALUE!</v>
      </c>
      <c r="C70" s="1128" t="e">
        <v>#VALUE!</v>
      </c>
      <c r="D70" s="1128" t="e">
        <v>#VALUE!</v>
      </c>
      <c r="E70" s="1128" t="e">
        <v>#VALUE!</v>
      </c>
      <c r="F70" s="1128" t="e">
        <v>#VALUE!</v>
      </c>
      <c r="G70" s="1128" t="e">
        <v>#VALUE!</v>
      </c>
      <c r="H70" s="1128" t="e">
        <v>#VALUE!</v>
      </c>
      <c r="I70" s="1128" t="e">
        <v>#VALUE!</v>
      </c>
      <c r="J70" s="1128" t="e">
        <v>#VALUE!</v>
      </c>
      <c r="K70" s="1128" t="e">
        <v>#VALUE!</v>
      </c>
      <c r="L70" s="1128" t="e">
        <v>#VALUE!</v>
      </c>
      <c r="M70" s="1129" t="e">
        <v>#VALUE!</v>
      </c>
      <c r="N70" s="1129">
        <v>120000000</v>
      </c>
      <c r="O70" s="1129">
        <v>120000000</v>
      </c>
      <c r="P70" s="1129">
        <v>120000000</v>
      </c>
      <c r="Q70" s="1129">
        <v>120000000</v>
      </c>
      <c r="R70" s="1129">
        <v>120000000</v>
      </c>
      <c r="S70" s="1129">
        <v>120000000</v>
      </c>
      <c r="T70" s="1129">
        <v>120000000</v>
      </c>
      <c r="U70" s="1129">
        <v>120000000</v>
      </c>
      <c r="V70" s="1129">
        <v>120000000</v>
      </c>
      <c r="W70" s="1129">
        <v>120000000</v>
      </c>
      <c r="X70" s="1129">
        <v>120000000</v>
      </c>
      <c r="Y70" s="1129">
        <v>120000000</v>
      </c>
      <c r="Z70" s="1129">
        <v>120000000</v>
      </c>
      <c r="AA70" s="1129">
        <v>120000000</v>
      </c>
      <c r="AB70" s="1129">
        <v>120000000</v>
      </c>
      <c r="AC70" s="1129">
        <v>120000000</v>
      </c>
      <c r="AD70" s="1129">
        <v>120000000</v>
      </c>
      <c r="AE70" s="1129">
        <v>120000000</v>
      </c>
      <c r="AF70" s="1129">
        <v>120000000</v>
      </c>
      <c r="AG70" s="1129">
        <v>120000000</v>
      </c>
      <c r="AH70" s="1129">
        <v>120000000</v>
      </c>
      <c r="AI70" s="1129">
        <v>120000000</v>
      </c>
      <c r="AJ70" s="1129">
        <v>120000000</v>
      </c>
      <c r="AK70" s="1129">
        <v>120000000</v>
      </c>
      <c r="AL70" s="1129">
        <v>120000000</v>
      </c>
      <c r="AM70" s="1129">
        <v>120000000</v>
      </c>
      <c r="AN70" s="1129">
        <v>120000000</v>
      </c>
      <c r="AO70" s="1129">
        <v>120000000</v>
      </c>
      <c r="AP70" s="1129">
        <v>120000000</v>
      </c>
      <c r="AQ70" s="1129">
        <v>120000000</v>
      </c>
      <c r="AR70" s="1129">
        <v>120000000</v>
      </c>
      <c r="AS70" s="1129">
        <v>120000000</v>
      </c>
      <c r="AT70" s="1129">
        <v>120000000</v>
      </c>
      <c r="AU70" s="1129">
        <v>120000000</v>
      </c>
      <c r="AV70" s="1129">
        <v>120000000</v>
      </c>
      <c r="AW70" s="1129">
        <v>120000000</v>
      </c>
      <c r="AX70" s="1129">
        <v>120000000</v>
      </c>
      <c r="AY70" s="1129">
        <v>120000000</v>
      </c>
      <c r="AZ70" s="1129">
        <v>120000000</v>
      </c>
      <c r="BA70" s="1129">
        <v>120000000</v>
      </c>
      <c r="BB70" s="1129">
        <v>120000000</v>
      </c>
      <c r="BC70" s="1129">
        <v>120000000</v>
      </c>
      <c r="BD70" s="1129">
        <v>120000000</v>
      </c>
      <c r="BE70" s="1129">
        <v>120000000</v>
      </c>
      <c r="BF70" s="1129">
        <v>120000000</v>
      </c>
      <c r="BG70" s="1129">
        <v>120000000</v>
      </c>
      <c r="BH70" s="1129">
        <v>120000000</v>
      </c>
      <c r="BI70" s="1129">
        <v>120000000</v>
      </c>
    </row>
    <row r="71" spans="1:61">
      <c r="A71" s="472"/>
      <c r="B71" s="472" t="e">
        <v>#VALUE!</v>
      </c>
      <c r="C71" s="472" t="e">
        <v>#VALUE!</v>
      </c>
      <c r="D71" s="472" t="e">
        <v>#VALUE!</v>
      </c>
      <c r="E71" s="472" t="e">
        <v>#VALUE!</v>
      </c>
      <c r="F71" s="472" t="e">
        <v>#VALUE!</v>
      </c>
      <c r="G71" s="472" t="e">
        <v>#VALUE!</v>
      </c>
      <c r="H71" s="472" t="e">
        <v>#VALUE!</v>
      </c>
      <c r="I71" s="472" t="e">
        <v>#VALUE!</v>
      </c>
      <c r="J71" s="472" t="e">
        <v>#VALUE!</v>
      </c>
      <c r="K71" s="472" t="e">
        <v>#VALUE!</v>
      </c>
      <c r="L71" s="472" t="e">
        <v>#VALUE!</v>
      </c>
      <c r="M71" s="1132" t="e">
        <v>#VALUE!</v>
      </c>
      <c r="N71" s="1132">
        <v>-4.145544333333348E-2</v>
      </c>
      <c r="O71" s="1132">
        <v>-0.13879797441666672</v>
      </c>
      <c r="P71" s="1132">
        <v>-0.25343725341666662</v>
      </c>
      <c r="Q71" s="1132">
        <v>-0.30246097841666675</v>
      </c>
      <c r="R71" s="1132">
        <v>-0.15233554691666676</v>
      </c>
      <c r="S71" s="1132">
        <v>-3.0311773333333184E-2</v>
      </c>
      <c r="T71" s="1132">
        <v>-2.0281390666666749E-2</v>
      </c>
      <c r="U71" s="1132">
        <v>0.12936922025000006</v>
      </c>
      <c r="V71" s="1132">
        <v>0.11839614208333318</v>
      </c>
      <c r="W71" s="1132">
        <v>-0.17536708275000007</v>
      </c>
      <c r="X71" s="1132">
        <v>3.3118165916666761E-2</v>
      </c>
      <c r="Y71" s="1132">
        <v>9.2344847916666667E-2</v>
      </c>
      <c r="Z71" s="1132">
        <v>-5.196622975000019E-2</v>
      </c>
      <c r="AA71" s="1132">
        <v>-0.19534014324999999</v>
      </c>
      <c r="AB71" s="1132">
        <v>-0.25618914083333338</v>
      </c>
      <c r="AC71" s="1132">
        <v>-0.14198540683333327</v>
      </c>
      <c r="AD71" s="1132">
        <v>-6.0590379166666417E-3</v>
      </c>
      <c r="AE71" s="1132">
        <v>-0.12604711108333333</v>
      </c>
      <c r="AF71" s="1132">
        <v>-0.1274022121666665</v>
      </c>
      <c r="AG71" s="1132">
        <v>8.585404500000178E-3</v>
      </c>
      <c r="AH71" s="1132">
        <v>4.4616898999999835E-2</v>
      </c>
      <c r="AI71" s="1132">
        <v>2.2366676833333324E-2</v>
      </c>
      <c r="AJ71" s="1132">
        <v>-0.26027357875000001</v>
      </c>
      <c r="AK71" s="1132">
        <v>-6.596350441666668E-2</v>
      </c>
      <c r="AL71" s="1132">
        <v>0.11041755983333339</v>
      </c>
      <c r="AM71" s="1132">
        <v>7.9185523333333438E-2</v>
      </c>
      <c r="AN71" s="1132">
        <v>-0.18695621925000003</v>
      </c>
      <c r="AO71" s="1132">
        <v>-0.18038110308333324</v>
      </c>
      <c r="AP71" s="1132">
        <v>-4.4706803999999788E-2</v>
      </c>
      <c r="AQ71" s="1132">
        <v>8.6714319166666526E-3</v>
      </c>
      <c r="AR71" s="1132">
        <v>8.6714319166666526E-3</v>
      </c>
      <c r="AS71" s="1132">
        <v>3.8176124749999991E-2</v>
      </c>
      <c r="AT71" s="1132">
        <v>8.7640845666666828E-2</v>
      </c>
      <c r="AU71" s="1132">
        <v>-0.25156230499999993</v>
      </c>
      <c r="AV71" s="1132">
        <v>-0.28346352491666649</v>
      </c>
      <c r="AW71" s="1132">
        <v>-0.26876929241666658</v>
      </c>
      <c r="AX71" s="1132">
        <v>-0.20094494166666654</v>
      </c>
      <c r="AY71" s="1132">
        <v>-0.14265347908333328</v>
      </c>
      <c r="AZ71" s="1132">
        <v>-0.10278507974999994</v>
      </c>
      <c r="BA71" s="1132">
        <v>-0.12221333416666662</v>
      </c>
      <c r="BB71" s="1132">
        <v>-0.27602781216666661</v>
      </c>
      <c r="BC71" s="1132">
        <v>-2.5242481666666643E-2</v>
      </c>
      <c r="BD71" s="1132">
        <v>-2.2698142916666591E-2</v>
      </c>
      <c r="BE71" s="1132">
        <v>-0.10249364758333328</v>
      </c>
      <c r="BF71" s="1132">
        <v>-0.12092606858333299</v>
      </c>
      <c r="BG71" s="1132">
        <v>-9.7647900833332298E-3</v>
      </c>
      <c r="BH71" s="1132">
        <v>-0.27318276724999996</v>
      </c>
      <c r="BI71" s="1132">
        <v>8.5938211499999959E-2</v>
      </c>
    </row>
    <row r="72" spans="1:61" ht="12.75" customHeight="1">
      <c r="A72" s="472"/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2"/>
      <c r="Q72" s="472"/>
      <c r="R72" s="472"/>
      <c r="S72" s="472"/>
      <c r="T72" s="472"/>
      <c r="U72" s="472"/>
      <c r="V72" s="472"/>
      <c r="W72" s="472"/>
      <c r="X72" s="472"/>
      <c r="Y72" s="472"/>
      <c r="Z72" s="472"/>
      <c r="AA72" s="472"/>
      <c r="AB72" s="472"/>
      <c r="AC72" s="472"/>
      <c r="AD72" s="472"/>
      <c r="AE72" s="472"/>
      <c r="AF72" s="472"/>
      <c r="AG72" s="472"/>
      <c r="AH72" s="472"/>
      <c r="AI72" s="472"/>
      <c r="AJ72" s="472"/>
      <c r="AK72" s="472"/>
      <c r="AL72" s="472"/>
      <c r="AM72" s="472"/>
      <c r="AN72" s="472"/>
      <c r="AO72" s="472"/>
      <c r="AP72" s="472"/>
      <c r="AQ72" s="472"/>
      <c r="AR72" s="472"/>
      <c r="AS72" s="472"/>
      <c r="AT72" s="472"/>
      <c r="AU72" s="472"/>
      <c r="AV72" s="472"/>
      <c r="AW72" s="472"/>
      <c r="AX72" s="472"/>
      <c r="AY72" s="472"/>
      <c r="AZ72" s="472"/>
      <c r="BA72" s="472"/>
      <c r="BB72" s="472"/>
      <c r="BC72" s="472"/>
      <c r="BD72" s="472"/>
      <c r="BE72" s="472"/>
      <c r="BF72" s="472"/>
      <c r="BG72" s="472"/>
      <c r="BH72" s="472"/>
      <c r="BI72" s="472"/>
    </row>
    <row r="73" spans="1:61" ht="12.75" customHeight="1">
      <c r="A73" s="472"/>
      <c r="B73" s="472"/>
      <c r="C73" s="472"/>
      <c r="D73" s="472"/>
      <c r="E73" s="472"/>
      <c r="F73" s="472"/>
      <c r="G73" s="472"/>
      <c r="H73" s="472"/>
      <c r="I73" s="472"/>
      <c r="J73" s="472"/>
      <c r="K73" s="472"/>
      <c r="L73" s="472"/>
      <c r="M73" s="472"/>
      <c r="N73" s="472"/>
      <c r="O73" s="472"/>
      <c r="P73" s="472"/>
      <c r="Q73" s="472"/>
      <c r="R73" s="472"/>
      <c r="S73" s="472"/>
      <c r="T73" s="472"/>
      <c r="U73" s="472"/>
      <c r="V73" s="472"/>
      <c r="W73" s="472"/>
      <c r="X73" s="472"/>
      <c r="Y73" s="472"/>
      <c r="Z73" s="472"/>
      <c r="AA73" s="472"/>
      <c r="AB73" s="472"/>
      <c r="AC73" s="472"/>
      <c r="AD73" s="472"/>
      <c r="AE73" s="472"/>
      <c r="AF73" s="472"/>
      <c r="AG73" s="472"/>
      <c r="AH73" s="472"/>
      <c r="AI73" s="472"/>
      <c r="AJ73" s="472"/>
      <c r="AK73" s="472"/>
      <c r="AL73" s="472"/>
      <c r="AM73" s="472"/>
      <c r="AN73" s="472"/>
      <c r="AO73" s="472"/>
      <c r="AP73" s="472"/>
      <c r="AQ73" s="472"/>
      <c r="AR73" s="472"/>
      <c r="AS73" s="472"/>
      <c r="AT73" s="472"/>
      <c r="AU73" s="472"/>
      <c r="AV73" s="472"/>
      <c r="AW73" s="472"/>
      <c r="AX73" s="472"/>
      <c r="AY73" s="472"/>
      <c r="AZ73" s="472"/>
      <c r="BA73" s="472"/>
      <c r="BB73" s="472"/>
      <c r="BC73" s="472"/>
      <c r="BD73" s="472"/>
      <c r="BE73" s="472"/>
      <c r="BF73" s="472"/>
      <c r="BG73" s="472"/>
      <c r="BH73" s="472"/>
      <c r="BI73" s="472"/>
    </row>
    <row r="74" spans="1:61" ht="12.75" customHeight="1">
      <c r="A74" s="472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2"/>
      <c r="Q74" s="472"/>
      <c r="R74" s="472"/>
      <c r="S74" s="472"/>
      <c r="T74" s="472"/>
      <c r="U74" s="472"/>
      <c r="V74" s="472"/>
      <c r="W74" s="472"/>
      <c r="X74" s="472"/>
      <c r="Y74" s="472"/>
      <c r="Z74" s="472"/>
      <c r="AA74" s="472"/>
      <c r="AB74" s="472"/>
      <c r="AC74" s="472"/>
      <c r="AD74" s="472"/>
      <c r="AE74" s="472"/>
      <c r="AF74" s="472"/>
      <c r="AG74" s="472"/>
      <c r="AH74" s="472"/>
      <c r="AI74" s="472"/>
      <c r="AJ74" s="472"/>
      <c r="AK74" s="472"/>
      <c r="AL74" s="472"/>
      <c r="AM74" s="472"/>
      <c r="AN74" s="472"/>
      <c r="AO74" s="472"/>
      <c r="AP74" s="472"/>
      <c r="AQ74" s="472"/>
      <c r="AR74" s="472"/>
      <c r="AS74" s="472"/>
      <c r="AT74" s="472"/>
      <c r="AU74" s="472"/>
      <c r="AV74" s="472"/>
      <c r="AW74" s="472"/>
      <c r="AX74" s="472"/>
      <c r="AY74" s="472"/>
      <c r="AZ74" s="472"/>
      <c r="BA74" s="472"/>
      <c r="BB74" s="472"/>
      <c r="BC74" s="472"/>
      <c r="BD74" s="472"/>
      <c r="BE74" s="472"/>
      <c r="BF74" s="472"/>
      <c r="BG74" s="472"/>
      <c r="BH74" s="472"/>
      <c r="BI74" s="472"/>
    </row>
    <row r="75" spans="1:61" ht="12.75" customHeight="1">
      <c r="A75" s="472"/>
      <c r="B75" s="472"/>
      <c r="C75" s="472"/>
      <c r="D75" s="472"/>
      <c r="E75" s="472"/>
      <c r="F75" s="472"/>
      <c r="G75" s="472"/>
      <c r="H75" s="472"/>
      <c r="I75" s="472"/>
      <c r="J75" s="472"/>
      <c r="K75" s="472"/>
      <c r="L75" s="472"/>
      <c r="M75" s="472"/>
      <c r="N75" s="472"/>
      <c r="O75" s="472"/>
      <c r="P75" s="472"/>
      <c r="Q75" s="472"/>
      <c r="R75" s="472"/>
      <c r="S75" s="472"/>
      <c r="T75" s="472"/>
      <c r="U75" s="472"/>
      <c r="V75" s="472"/>
      <c r="W75" s="472"/>
      <c r="X75" s="472"/>
      <c r="Y75" s="472"/>
      <c r="Z75" s="472"/>
      <c r="AA75" s="472"/>
      <c r="AB75" s="472"/>
      <c r="AC75" s="472"/>
      <c r="AD75" s="472"/>
      <c r="AE75" s="472"/>
      <c r="AF75" s="472"/>
      <c r="AG75" s="472"/>
      <c r="AH75" s="472"/>
      <c r="AI75" s="472"/>
      <c r="AJ75" s="472"/>
      <c r="AK75" s="472"/>
      <c r="AL75" s="472"/>
      <c r="AM75" s="472"/>
      <c r="AN75" s="472"/>
      <c r="AO75" s="472"/>
      <c r="AP75" s="472"/>
      <c r="AQ75" s="472"/>
      <c r="AR75" s="472"/>
      <c r="AS75" s="472"/>
      <c r="AT75" s="472"/>
      <c r="AU75" s="472"/>
      <c r="AV75" s="472"/>
      <c r="AW75" s="472"/>
      <c r="AX75" s="472"/>
      <c r="AY75" s="472"/>
      <c r="AZ75" s="472"/>
      <c r="BA75" s="472"/>
      <c r="BB75" s="472"/>
      <c r="BC75" s="472"/>
      <c r="BD75" s="472"/>
      <c r="BE75" s="472"/>
      <c r="BF75" s="472"/>
      <c r="BG75" s="472"/>
      <c r="BH75" s="472"/>
      <c r="BI75" s="472"/>
    </row>
    <row r="76" spans="1:61" ht="12.75" customHeight="1">
      <c r="A76" s="472"/>
      <c r="B76" s="472"/>
      <c r="C76" s="472"/>
      <c r="D76" s="472"/>
      <c r="E76" s="472"/>
      <c r="F76" s="472"/>
      <c r="G76" s="472"/>
      <c r="H76" s="472"/>
      <c r="I76" s="472"/>
      <c r="J76" s="472"/>
      <c r="K76" s="472"/>
      <c r="L76" s="472"/>
      <c r="M76" s="472"/>
      <c r="N76" s="472"/>
      <c r="O76" s="472"/>
      <c r="P76" s="472"/>
      <c r="Q76" s="472"/>
      <c r="R76" s="472"/>
      <c r="S76" s="472"/>
      <c r="T76" s="472"/>
      <c r="U76" s="472"/>
      <c r="V76" s="472"/>
      <c r="W76" s="472"/>
      <c r="X76" s="472"/>
      <c r="Y76" s="472"/>
      <c r="Z76" s="472"/>
      <c r="AA76" s="472"/>
      <c r="AB76" s="472"/>
      <c r="AC76" s="472"/>
      <c r="AD76" s="472"/>
      <c r="AE76" s="472"/>
      <c r="AF76" s="472"/>
      <c r="AG76" s="472"/>
      <c r="AH76" s="472"/>
      <c r="AI76" s="472"/>
      <c r="AJ76" s="472"/>
      <c r="AK76" s="472"/>
      <c r="AL76" s="472"/>
      <c r="AM76" s="472"/>
      <c r="AN76" s="472"/>
      <c r="AO76" s="472"/>
      <c r="AP76" s="472"/>
      <c r="AQ76" s="472"/>
      <c r="AR76" s="472"/>
      <c r="AS76" s="472"/>
      <c r="AT76" s="472"/>
      <c r="AU76" s="472"/>
      <c r="AV76" s="472"/>
      <c r="AW76" s="472"/>
      <c r="AX76" s="472"/>
      <c r="AY76" s="472"/>
      <c r="AZ76" s="472"/>
      <c r="BA76" s="472"/>
      <c r="BB76" s="472"/>
      <c r="BC76" s="472"/>
      <c r="BD76" s="472"/>
      <c r="BE76" s="472"/>
      <c r="BF76" s="472"/>
      <c r="BG76" s="472"/>
      <c r="BH76" s="472"/>
      <c r="BI76" s="472"/>
    </row>
    <row r="77" spans="1:61" ht="12.75" customHeight="1">
      <c r="A77" s="472"/>
      <c r="B77" s="472"/>
      <c r="C77" s="472"/>
      <c r="D77" s="472"/>
      <c r="E77" s="472"/>
      <c r="F77" s="472"/>
      <c r="G77" s="472"/>
      <c r="H77" s="472"/>
      <c r="I77" s="472"/>
      <c r="J77" s="472"/>
      <c r="K77" s="472"/>
      <c r="L77" s="472"/>
      <c r="M77" s="472"/>
      <c r="N77" s="472"/>
      <c r="O77" s="472"/>
      <c r="P77" s="472"/>
      <c r="Q77" s="472"/>
      <c r="R77" s="472"/>
      <c r="S77" s="472"/>
      <c r="T77" s="472"/>
      <c r="U77" s="472"/>
      <c r="V77" s="472"/>
      <c r="W77" s="472"/>
      <c r="X77" s="472"/>
      <c r="Y77" s="472"/>
      <c r="Z77" s="472"/>
      <c r="AA77" s="472"/>
      <c r="AB77" s="472"/>
      <c r="AC77" s="472"/>
      <c r="AD77" s="472"/>
      <c r="AE77" s="472"/>
      <c r="AF77" s="472"/>
      <c r="AG77" s="472"/>
      <c r="AH77" s="472"/>
      <c r="AI77" s="472"/>
      <c r="AJ77" s="472"/>
      <c r="AK77" s="472"/>
      <c r="AL77" s="472"/>
      <c r="AM77" s="472"/>
      <c r="AN77" s="472"/>
      <c r="AO77" s="472"/>
      <c r="AP77" s="472"/>
      <c r="AQ77" s="472"/>
      <c r="AR77" s="472"/>
      <c r="AS77" s="472"/>
      <c r="AT77" s="472"/>
      <c r="AU77" s="472"/>
      <c r="AV77" s="472"/>
      <c r="AW77" s="472"/>
      <c r="AX77" s="472"/>
      <c r="AY77" s="472"/>
      <c r="AZ77" s="472"/>
      <c r="BA77" s="472"/>
      <c r="BB77" s="472"/>
      <c r="BC77" s="472"/>
      <c r="BD77" s="472"/>
      <c r="BE77" s="472"/>
      <c r="BF77" s="472"/>
      <c r="BG77" s="472"/>
      <c r="BH77" s="472"/>
      <c r="BI77" s="472"/>
    </row>
    <row r="78" spans="1:61" ht="12.75" customHeight="1">
      <c r="A78" s="472"/>
      <c r="B78" s="472"/>
      <c r="C78" s="472"/>
      <c r="D78" s="472"/>
      <c r="E78" s="472"/>
      <c r="F78" s="472"/>
      <c r="G78" s="472"/>
      <c r="H78" s="472"/>
      <c r="I78" s="472"/>
      <c r="J78" s="472"/>
      <c r="K78" s="472"/>
      <c r="L78" s="472"/>
      <c r="M78" s="472"/>
      <c r="N78" s="472"/>
      <c r="O78" s="472"/>
      <c r="P78" s="472"/>
      <c r="Q78" s="472"/>
      <c r="R78" s="472"/>
      <c r="S78" s="472"/>
      <c r="T78" s="472"/>
      <c r="U78" s="472"/>
      <c r="V78" s="472"/>
      <c r="W78" s="472"/>
      <c r="X78" s="472"/>
      <c r="Y78" s="472"/>
      <c r="Z78" s="472"/>
      <c r="AA78" s="472"/>
      <c r="AB78" s="472"/>
      <c r="AC78" s="472"/>
      <c r="AD78" s="472"/>
      <c r="AE78" s="472"/>
      <c r="AF78" s="472"/>
      <c r="AG78" s="472"/>
      <c r="AH78" s="472"/>
      <c r="AI78" s="472"/>
      <c r="AJ78" s="472"/>
      <c r="AK78" s="472"/>
      <c r="AL78" s="472"/>
      <c r="AM78" s="472"/>
      <c r="AN78" s="472"/>
      <c r="AO78" s="472"/>
      <c r="AP78" s="472"/>
      <c r="AQ78" s="472"/>
      <c r="AR78" s="472"/>
      <c r="AS78" s="472"/>
      <c r="AT78" s="472"/>
      <c r="AU78" s="472"/>
      <c r="AV78" s="472"/>
      <c r="AW78" s="472"/>
      <c r="AX78" s="472"/>
      <c r="AY78" s="472"/>
      <c r="AZ78" s="472"/>
      <c r="BA78" s="472"/>
      <c r="BB78" s="472"/>
      <c r="BC78" s="472"/>
      <c r="BD78" s="472"/>
      <c r="BE78" s="472"/>
      <c r="BF78" s="472"/>
      <c r="BG78" s="472"/>
      <c r="BH78" s="472"/>
      <c r="BI78" s="472"/>
    </row>
    <row r="79" spans="1:61" ht="12.75" customHeight="1">
      <c r="A79" s="472"/>
      <c r="B79" s="472"/>
      <c r="C79" s="472"/>
      <c r="D79" s="472"/>
      <c r="E79" s="472"/>
      <c r="F79" s="472"/>
      <c r="G79" s="472"/>
      <c r="H79" s="472"/>
      <c r="I79" s="472"/>
      <c r="J79" s="472"/>
      <c r="K79" s="472"/>
      <c r="L79" s="472"/>
      <c r="M79" s="472"/>
      <c r="N79" s="472"/>
      <c r="O79" s="472"/>
      <c r="P79" s="472"/>
      <c r="Q79" s="472"/>
      <c r="R79" s="472"/>
      <c r="S79" s="472"/>
      <c r="T79" s="472"/>
      <c r="U79" s="472"/>
      <c r="V79" s="472"/>
      <c r="W79" s="472"/>
      <c r="X79" s="472"/>
      <c r="Y79" s="472"/>
      <c r="Z79" s="472"/>
      <c r="AA79" s="472"/>
      <c r="AB79" s="472"/>
      <c r="AC79" s="472"/>
      <c r="AD79" s="472"/>
      <c r="AE79" s="472"/>
      <c r="AF79" s="472"/>
      <c r="AG79" s="472"/>
      <c r="AH79" s="472"/>
      <c r="AI79" s="472"/>
      <c r="AJ79" s="472"/>
      <c r="AK79" s="472"/>
      <c r="AL79" s="472"/>
      <c r="AM79" s="472"/>
      <c r="AN79" s="472"/>
      <c r="AO79" s="472"/>
      <c r="AP79" s="472"/>
      <c r="AQ79" s="472"/>
      <c r="AR79" s="472"/>
      <c r="AS79" s="472"/>
      <c r="AT79" s="472"/>
      <c r="AU79" s="472"/>
      <c r="AV79" s="472"/>
      <c r="AW79" s="472"/>
      <c r="AX79" s="472"/>
      <c r="AY79" s="472"/>
      <c r="AZ79" s="472"/>
      <c r="BA79" s="472"/>
      <c r="BB79" s="472"/>
      <c r="BC79" s="472"/>
      <c r="BD79" s="472"/>
      <c r="BE79" s="472"/>
      <c r="BF79" s="472"/>
      <c r="BG79" s="472"/>
      <c r="BH79" s="472"/>
      <c r="BI79" s="472"/>
    </row>
    <row r="80" spans="1:61" ht="12.75" customHeight="1">
      <c r="A80" s="472"/>
      <c r="B80" s="472"/>
      <c r="C80" s="472"/>
      <c r="D80" s="472"/>
      <c r="E80" s="472"/>
      <c r="F80" s="472"/>
      <c r="G80" s="472"/>
      <c r="H80" s="472"/>
      <c r="I80" s="472"/>
      <c r="J80" s="472"/>
      <c r="K80" s="472"/>
      <c r="L80" s="472"/>
      <c r="M80" s="472"/>
      <c r="N80" s="472"/>
      <c r="O80" s="472"/>
      <c r="P80" s="472"/>
      <c r="Q80" s="472"/>
      <c r="R80" s="472"/>
      <c r="S80" s="472"/>
      <c r="T80" s="472"/>
      <c r="U80" s="472"/>
      <c r="V80" s="472"/>
      <c r="W80" s="472"/>
      <c r="X80" s="472"/>
      <c r="Y80" s="472"/>
      <c r="Z80" s="472"/>
      <c r="AA80" s="472"/>
      <c r="AB80" s="472"/>
      <c r="AC80" s="472"/>
      <c r="AD80" s="472"/>
      <c r="AE80" s="472"/>
      <c r="AF80" s="472"/>
      <c r="AG80" s="472"/>
      <c r="AH80" s="472"/>
      <c r="AI80" s="472"/>
      <c r="AJ80" s="472"/>
      <c r="AK80" s="472"/>
      <c r="AL80" s="472"/>
      <c r="AM80" s="472"/>
      <c r="AN80" s="472"/>
      <c r="AO80" s="472"/>
      <c r="AP80" s="472"/>
      <c r="AQ80" s="472"/>
      <c r="AR80" s="472"/>
      <c r="AS80" s="472"/>
      <c r="AT80" s="472"/>
      <c r="AU80" s="472"/>
      <c r="AV80" s="472"/>
      <c r="AW80" s="472"/>
      <c r="AX80" s="472"/>
      <c r="AY80" s="472"/>
      <c r="AZ80" s="472"/>
      <c r="BA80" s="472"/>
      <c r="BB80" s="472"/>
      <c r="BC80" s="472"/>
      <c r="BD80" s="472"/>
      <c r="BE80" s="472"/>
      <c r="BF80" s="472"/>
      <c r="BG80" s="472"/>
      <c r="BH80" s="472"/>
      <c r="BI80" s="472"/>
    </row>
    <row r="81" spans="1:61" ht="12.75" customHeight="1">
      <c r="A81" s="472"/>
      <c r="B81" s="472"/>
      <c r="C81" s="472"/>
      <c r="D81" s="472"/>
      <c r="E81" s="472"/>
      <c r="F81" s="472"/>
      <c r="G81" s="472"/>
      <c r="H81" s="472"/>
      <c r="I81" s="472"/>
      <c r="J81" s="472"/>
      <c r="K81" s="472"/>
      <c r="L81" s="472"/>
      <c r="M81" s="472"/>
      <c r="N81" s="472"/>
      <c r="O81" s="472"/>
      <c r="P81" s="472"/>
      <c r="Q81" s="472"/>
      <c r="R81" s="472"/>
      <c r="S81" s="472"/>
      <c r="T81" s="472"/>
      <c r="U81" s="472"/>
      <c r="V81" s="472"/>
      <c r="W81" s="472"/>
      <c r="X81" s="472"/>
      <c r="Y81" s="472"/>
      <c r="Z81" s="472"/>
      <c r="AA81" s="472"/>
      <c r="AB81" s="472"/>
      <c r="AC81" s="472"/>
      <c r="AD81" s="472"/>
      <c r="AE81" s="472"/>
      <c r="AF81" s="472"/>
      <c r="AG81" s="472"/>
      <c r="AH81" s="472"/>
      <c r="AI81" s="472"/>
      <c r="AJ81" s="472"/>
      <c r="AK81" s="472"/>
      <c r="AL81" s="472"/>
      <c r="AM81" s="472"/>
      <c r="AN81" s="472"/>
      <c r="AO81" s="472"/>
      <c r="AP81" s="472"/>
      <c r="AQ81" s="472"/>
      <c r="AR81" s="472"/>
      <c r="AS81" s="472"/>
      <c r="AT81" s="472"/>
      <c r="AU81" s="472"/>
      <c r="AV81" s="472"/>
      <c r="AW81" s="472"/>
      <c r="AX81" s="472"/>
      <c r="AY81" s="472"/>
      <c r="AZ81" s="472"/>
      <c r="BA81" s="472"/>
      <c r="BB81" s="472"/>
      <c r="BC81" s="472"/>
      <c r="BD81" s="472"/>
      <c r="BE81" s="472"/>
      <c r="BF81" s="472"/>
      <c r="BG81" s="472"/>
      <c r="BH81" s="472"/>
      <c r="BI81" s="472"/>
    </row>
    <row r="82" spans="1:61" ht="12.75" customHeight="1">
      <c r="A82" s="472"/>
      <c r="B82" s="472"/>
      <c r="C82" s="472"/>
      <c r="D82" s="472"/>
      <c r="E82" s="472"/>
      <c r="F82" s="472"/>
      <c r="G82" s="472"/>
      <c r="H82" s="472"/>
      <c r="I82" s="472"/>
      <c r="J82" s="472"/>
      <c r="K82" s="472"/>
      <c r="L82" s="472"/>
      <c r="M82" s="472"/>
      <c r="N82" s="472"/>
      <c r="O82" s="472"/>
      <c r="P82" s="472"/>
      <c r="Q82" s="472"/>
      <c r="R82" s="472"/>
      <c r="S82" s="472"/>
      <c r="T82" s="472"/>
      <c r="U82" s="472"/>
      <c r="V82" s="472"/>
      <c r="W82" s="472"/>
      <c r="X82" s="472"/>
      <c r="Y82" s="472"/>
      <c r="Z82" s="472"/>
      <c r="AA82" s="472"/>
      <c r="AB82" s="472"/>
      <c r="AC82" s="472"/>
      <c r="AD82" s="472"/>
      <c r="AE82" s="472"/>
      <c r="AF82" s="472"/>
      <c r="AG82" s="472"/>
      <c r="AH82" s="472"/>
      <c r="AI82" s="472"/>
      <c r="AJ82" s="472"/>
      <c r="AK82" s="472"/>
      <c r="AL82" s="472"/>
      <c r="AM82" s="472"/>
      <c r="AN82" s="472"/>
      <c r="AO82" s="472"/>
      <c r="AP82" s="472"/>
      <c r="AQ82" s="472"/>
      <c r="AR82" s="472"/>
      <c r="AS82" s="472"/>
      <c r="AT82" s="472"/>
      <c r="AU82" s="472"/>
      <c r="AV82" s="472"/>
      <c r="AW82" s="472"/>
      <c r="AX82" s="472"/>
      <c r="AY82" s="472"/>
      <c r="AZ82" s="472"/>
      <c r="BA82" s="472"/>
      <c r="BB82" s="472"/>
      <c r="BC82" s="472"/>
      <c r="BD82" s="472"/>
      <c r="BE82" s="472"/>
      <c r="BF82" s="472"/>
      <c r="BG82" s="472"/>
      <c r="BH82" s="472"/>
      <c r="BI82" s="472"/>
    </row>
    <row r="83" spans="1:61" ht="12.75" customHeight="1">
      <c r="A83" s="472"/>
      <c r="B83" s="472"/>
      <c r="C83" s="472"/>
      <c r="D83" s="472"/>
      <c r="E83" s="472"/>
      <c r="F83" s="472"/>
      <c r="G83" s="472"/>
      <c r="H83" s="472"/>
      <c r="I83" s="472"/>
      <c r="J83" s="472"/>
      <c r="K83" s="472"/>
      <c r="L83" s="472"/>
      <c r="M83" s="472"/>
      <c r="N83" s="472"/>
      <c r="O83" s="472"/>
      <c r="P83" s="472"/>
      <c r="Q83" s="472"/>
      <c r="R83" s="472"/>
      <c r="S83" s="472"/>
      <c r="T83" s="472"/>
      <c r="U83" s="472"/>
      <c r="V83" s="472"/>
      <c r="W83" s="472"/>
      <c r="X83" s="472"/>
      <c r="Y83" s="472"/>
      <c r="Z83" s="472"/>
      <c r="AA83" s="472"/>
      <c r="AB83" s="472"/>
      <c r="AC83" s="472"/>
      <c r="AD83" s="472"/>
      <c r="AE83" s="472"/>
      <c r="AF83" s="472"/>
      <c r="AG83" s="472"/>
      <c r="AH83" s="472"/>
      <c r="AI83" s="472"/>
      <c r="AJ83" s="472"/>
      <c r="AK83" s="472"/>
      <c r="AL83" s="472"/>
      <c r="AM83" s="472"/>
      <c r="AN83" s="472"/>
      <c r="AO83" s="472"/>
      <c r="AP83" s="472"/>
      <c r="AQ83" s="472"/>
      <c r="AR83" s="472"/>
      <c r="AS83" s="472"/>
      <c r="AT83" s="472"/>
      <c r="AU83" s="472"/>
      <c r="AV83" s="472"/>
      <c r="AW83" s="472"/>
      <c r="AX83" s="472"/>
      <c r="AY83" s="472"/>
      <c r="AZ83" s="472"/>
      <c r="BA83" s="472"/>
      <c r="BB83" s="472"/>
      <c r="BC83" s="472"/>
      <c r="BD83" s="472"/>
      <c r="BE83" s="472"/>
      <c r="BF83" s="472"/>
      <c r="BG83" s="472"/>
      <c r="BH83" s="472"/>
      <c r="BI83" s="472"/>
    </row>
    <row r="84" spans="1:61" ht="12.75" customHeight="1">
      <c r="A84" s="472"/>
      <c r="B84" s="472"/>
      <c r="C84" s="472"/>
      <c r="D84" s="472"/>
      <c r="E84" s="472"/>
      <c r="F84" s="472"/>
      <c r="G84" s="472"/>
      <c r="H84" s="472"/>
      <c r="I84" s="472"/>
      <c r="J84" s="472"/>
      <c r="K84" s="472"/>
      <c r="L84" s="472"/>
      <c r="M84" s="472"/>
      <c r="N84" s="472"/>
      <c r="O84" s="472"/>
      <c r="P84" s="472"/>
      <c r="Q84" s="472"/>
      <c r="R84" s="472"/>
      <c r="S84" s="472"/>
      <c r="T84" s="472"/>
      <c r="U84" s="472"/>
      <c r="V84" s="472"/>
      <c r="W84" s="472"/>
      <c r="X84" s="472"/>
      <c r="Y84" s="472"/>
      <c r="Z84" s="472"/>
      <c r="AA84" s="472"/>
      <c r="AB84" s="472"/>
      <c r="AC84" s="472"/>
      <c r="AD84" s="472"/>
      <c r="AE84" s="472"/>
      <c r="AF84" s="472"/>
      <c r="AG84" s="472"/>
      <c r="AH84" s="472"/>
      <c r="AI84" s="472"/>
      <c r="AJ84" s="472"/>
      <c r="AK84" s="472"/>
      <c r="AL84" s="472"/>
      <c r="AM84" s="472"/>
      <c r="AN84" s="472"/>
      <c r="AO84" s="472"/>
      <c r="AP84" s="472"/>
      <c r="AQ84" s="472"/>
      <c r="AR84" s="472"/>
      <c r="AS84" s="472"/>
      <c r="AT84" s="472"/>
      <c r="AU84" s="472"/>
      <c r="AV84" s="472"/>
      <c r="AW84" s="472"/>
      <c r="AX84" s="472"/>
      <c r="AY84" s="472"/>
      <c r="AZ84" s="472"/>
      <c r="BA84" s="472"/>
      <c r="BB84" s="472"/>
      <c r="BC84" s="472"/>
      <c r="BD84" s="472"/>
      <c r="BE84" s="472"/>
      <c r="BF84" s="472"/>
      <c r="BG84" s="472"/>
      <c r="BH84" s="472"/>
      <c r="BI84" s="472"/>
    </row>
    <row r="85" spans="1:61" ht="12.75" customHeight="1">
      <c r="A85" s="472"/>
      <c r="B85" s="472"/>
      <c r="C85" s="472"/>
      <c r="D85" s="472"/>
      <c r="E85" s="472"/>
      <c r="F85" s="472"/>
      <c r="G85" s="472"/>
      <c r="H85" s="472"/>
      <c r="I85" s="472"/>
      <c r="J85" s="472"/>
      <c r="K85" s="472"/>
      <c r="L85" s="472"/>
      <c r="M85" s="472"/>
      <c r="N85" s="472"/>
      <c r="O85" s="472"/>
      <c r="P85" s="472"/>
      <c r="Q85" s="472"/>
      <c r="R85" s="472"/>
      <c r="S85" s="472"/>
      <c r="T85" s="472"/>
      <c r="U85" s="472"/>
      <c r="V85" s="472"/>
      <c r="W85" s="472"/>
      <c r="X85" s="472"/>
      <c r="Y85" s="472"/>
      <c r="Z85" s="472"/>
      <c r="AA85" s="472"/>
      <c r="AB85" s="472"/>
      <c r="AC85" s="472"/>
      <c r="AD85" s="472"/>
      <c r="AE85" s="472"/>
      <c r="AF85" s="472"/>
      <c r="AG85" s="472"/>
      <c r="AH85" s="472"/>
      <c r="AI85" s="472"/>
      <c r="AJ85" s="472"/>
      <c r="AK85" s="472"/>
      <c r="AL85" s="472"/>
      <c r="AM85" s="472"/>
      <c r="AN85" s="472"/>
      <c r="AO85" s="472"/>
      <c r="AP85" s="472"/>
      <c r="AQ85" s="472"/>
      <c r="AR85" s="472"/>
      <c r="AS85" s="472"/>
      <c r="AT85" s="472"/>
      <c r="AU85" s="472"/>
      <c r="AV85" s="472"/>
      <c r="AW85" s="472"/>
      <c r="AX85" s="472"/>
      <c r="AY85" s="472"/>
      <c r="AZ85" s="472"/>
      <c r="BA85" s="472"/>
      <c r="BB85" s="472"/>
      <c r="BC85" s="472"/>
      <c r="BD85" s="472"/>
      <c r="BE85" s="472"/>
      <c r="BF85" s="472"/>
      <c r="BG85" s="472"/>
      <c r="BH85" s="472"/>
      <c r="BI85" s="472"/>
    </row>
    <row r="86" spans="1:61" s="342" customFormat="1">
      <c r="A86" s="1133" t="s">
        <v>1353</v>
      </c>
      <c r="B86" s="1134"/>
      <c r="C86" s="1134"/>
      <c r="D86" s="1134"/>
      <c r="E86" s="1134"/>
      <c r="F86" s="1134"/>
      <c r="G86" s="1134"/>
      <c r="H86" s="1134"/>
      <c r="I86" s="1134"/>
      <c r="J86" s="1134"/>
      <c r="K86" s="1134"/>
      <c r="L86" s="1134"/>
      <c r="M86" s="1134"/>
      <c r="N86" s="1134"/>
      <c r="O86" s="1134"/>
      <c r="P86" s="1134"/>
      <c r="Q86" s="1134"/>
      <c r="R86" s="1134"/>
      <c r="S86" s="1134"/>
      <c r="T86" s="1134"/>
      <c r="U86" s="1134"/>
      <c r="V86" s="1134"/>
      <c r="W86" s="1134"/>
      <c r="X86" s="1134"/>
      <c r="Y86" s="1134"/>
      <c r="Z86" s="1134"/>
      <c r="AA86" s="1134"/>
      <c r="AB86" s="1134"/>
      <c r="AC86" s="1134"/>
      <c r="AD86" s="1134"/>
      <c r="AE86" s="1134"/>
      <c r="AF86" s="1134"/>
      <c r="AG86" s="1134"/>
      <c r="AH86" s="1134"/>
      <c r="AI86" s="1134"/>
      <c r="AJ86" s="1134"/>
      <c r="AK86" s="1134"/>
      <c r="AL86" s="1134"/>
      <c r="AM86" s="1134"/>
      <c r="AN86" s="1134"/>
      <c r="AO86" s="1134"/>
      <c r="AP86" s="1134"/>
      <c r="AQ86" s="1134"/>
      <c r="AR86" s="1134"/>
      <c r="AS86" s="1134"/>
      <c r="AT86" s="1134"/>
      <c r="AU86" s="1134"/>
      <c r="AV86" s="1134"/>
      <c r="AW86" s="1134"/>
      <c r="AX86" s="1134"/>
      <c r="AY86" s="1134"/>
      <c r="AZ86" s="1134"/>
      <c r="BA86" s="1134"/>
      <c r="BB86" s="1134"/>
      <c r="BC86" s="1134"/>
      <c r="BD86" s="1134"/>
      <c r="BE86" s="1134"/>
      <c r="BF86" s="1134"/>
      <c r="BG86" s="1134"/>
      <c r="BH86" s="1134"/>
      <c r="BI86" s="1134"/>
    </row>
    <row r="87" spans="1:61">
      <c r="A87" s="388"/>
      <c r="B87" s="388"/>
      <c r="C87" s="388"/>
      <c r="D87" s="388"/>
      <c r="E87" s="388"/>
      <c r="F87" s="388"/>
      <c r="G87" s="388"/>
      <c r="H87" s="388"/>
      <c r="I87" s="388"/>
      <c r="J87" s="388"/>
      <c r="K87" s="388"/>
      <c r="L87" s="388"/>
      <c r="M87" s="388"/>
      <c r="N87" s="388"/>
      <c r="O87" s="388"/>
      <c r="P87" s="388"/>
      <c r="Q87" s="388"/>
      <c r="R87" s="388"/>
      <c r="S87" s="388"/>
      <c r="T87" s="388"/>
      <c r="U87" s="388"/>
      <c r="V87" s="388"/>
      <c r="W87" s="388"/>
      <c r="X87" s="388"/>
      <c r="Y87" s="388"/>
      <c r="Z87" s="388"/>
      <c r="AA87" s="388"/>
      <c r="AB87" s="388"/>
      <c r="AC87" s="388"/>
      <c r="AD87" s="388"/>
      <c r="AE87" s="388"/>
      <c r="AF87" s="388"/>
      <c r="AG87" s="388"/>
      <c r="AH87" s="388"/>
      <c r="AI87" s="388"/>
      <c r="AJ87" s="388"/>
      <c r="AK87" s="388"/>
      <c r="AL87" s="388"/>
      <c r="AM87" s="388"/>
      <c r="AN87" s="388"/>
      <c r="AO87" s="388"/>
      <c r="AP87" s="388"/>
      <c r="AQ87" s="388"/>
      <c r="AR87" s="388"/>
      <c r="AS87" s="388"/>
      <c r="AT87" s="388"/>
      <c r="AU87" s="388"/>
      <c r="AV87" s="388"/>
      <c r="AW87" s="388"/>
      <c r="AX87" s="388"/>
      <c r="AY87" s="388"/>
      <c r="AZ87" s="388"/>
      <c r="BA87" s="388"/>
      <c r="BB87" s="388"/>
      <c r="BC87" s="388"/>
      <c r="BD87" s="388"/>
      <c r="BE87" s="388"/>
      <c r="BF87" s="388"/>
      <c r="BG87" s="388"/>
      <c r="BH87" s="388"/>
      <c r="BI87" s="388"/>
    </row>
  </sheetData>
  <hyperlinks>
    <hyperlink ref="BJ1" location="INDICE!A10" tooltip="REGRESAR AL MENU PRINCIPAL" display="INDICE" xr:uid="{1737DB53-0C3D-4F36-A2BD-9A6F4B9A2B0C}"/>
  </hyperlinks>
  <printOptions horizontalCentered="1"/>
  <pageMargins left="0.27559055118110237" right="0.27559055118110237" top="0.19685039370078741" bottom="0.31496062992125984" header="0.15748031496062992" footer="0"/>
  <pageSetup paperSize="122" scale="46" orientation="landscape" cellComments="atEnd" verticalDpi="300" r:id="rId1"/>
  <headerFooter alignWithMargins="0">
    <oddFooter>&amp;L&amp;11Docuemento controlado por medios electrónicos. Para uso exclusivo de Productos Innovador, SA de CV.&amp;R&amp;11Emisión: 17-Marzo-2021
Código: DC-COR-B-34
Edición: 01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F4146-4C9D-4B71-A942-DA802356EA5E}">
  <sheetPr>
    <pageSetUpPr fitToPage="1"/>
  </sheetPr>
  <dimension ref="A1:Q221"/>
  <sheetViews>
    <sheetView zoomScale="90" zoomScaleNormal="90" zoomScaleSheetLayoutView="100" workbookViewId="0">
      <selection activeCell="C155" sqref="C155"/>
    </sheetView>
  </sheetViews>
  <sheetFormatPr baseColWidth="10" defaultColWidth="10.1640625" defaultRowHeight="13"/>
  <cols>
    <col min="1" max="8" width="18.1640625" style="173" customWidth="1"/>
    <col min="9" max="9" width="15.5" style="391" customWidth="1"/>
    <col min="10" max="10" width="13.83203125" style="391" customWidth="1"/>
    <col min="11" max="11" width="10.1640625" style="391" customWidth="1"/>
    <col min="12" max="12" width="15.5" style="418" bestFit="1" customWidth="1"/>
    <col min="13" max="13" width="16.83203125" style="418" bestFit="1" customWidth="1"/>
    <col min="14" max="15" width="15" style="173" bestFit="1" customWidth="1"/>
    <col min="16" max="16" width="10.1640625" style="173"/>
    <col min="17" max="17" width="14.83203125" style="173" bestFit="1" customWidth="1"/>
    <col min="18" max="16384" width="10.1640625" style="173"/>
  </cols>
  <sheetData>
    <row r="1" spans="1:15" s="518" customFormat="1" ht="15" customHeight="1" thickBot="1">
      <c r="A1" s="470" t="s">
        <v>191</v>
      </c>
      <c r="B1" s="844"/>
      <c r="C1" s="844"/>
      <c r="D1" s="845"/>
      <c r="E1" s="845"/>
      <c r="F1" s="845"/>
      <c r="G1" s="665" t="s">
        <v>948</v>
      </c>
      <c r="H1" s="666" t="s">
        <v>12</v>
      </c>
      <c r="I1" s="69" t="s">
        <v>72</v>
      </c>
      <c r="J1" s="846"/>
      <c r="K1" s="846"/>
      <c r="L1" s="847"/>
      <c r="M1" s="847"/>
    </row>
    <row r="2" spans="1:15" s="522" customFormat="1" ht="14" customHeight="1" thickBot="1">
      <c r="A2" s="475" t="s">
        <v>336</v>
      </c>
      <c r="B2" s="671"/>
      <c r="C2" s="671"/>
      <c r="D2" s="844"/>
      <c r="E2" s="844"/>
      <c r="F2" s="844"/>
      <c r="G2" s="669" t="s">
        <v>949</v>
      </c>
      <c r="H2" s="670">
        <v>44592</v>
      </c>
      <c r="I2" s="846"/>
      <c r="J2" s="846"/>
      <c r="K2" s="846"/>
      <c r="L2" s="847"/>
      <c r="M2" s="847"/>
      <c r="N2" s="518"/>
      <c r="O2" s="518"/>
    </row>
    <row r="3" spans="1:15" s="522" customFormat="1" ht="14" customHeight="1" thickBot="1">
      <c r="A3" s="130"/>
      <c r="B3" s="671"/>
      <c r="C3" s="671"/>
      <c r="D3" s="848"/>
      <c r="E3" s="844"/>
      <c r="F3" s="844"/>
      <c r="G3" s="669" t="s">
        <v>950</v>
      </c>
      <c r="H3" s="675">
        <v>1</v>
      </c>
      <c r="I3" s="846"/>
      <c r="J3" s="846"/>
      <c r="K3" s="846"/>
      <c r="L3" s="847"/>
      <c r="M3" s="847"/>
      <c r="N3" s="518"/>
      <c r="O3" s="518"/>
    </row>
    <row r="4" spans="1:15" s="342" customFormat="1" ht="20.25" customHeight="1">
      <c r="A4" s="477"/>
      <c r="B4" s="477"/>
      <c r="C4" s="477"/>
      <c r="D4" s="477"/>
      <c r="E4" s="477"/>
      <c r="F4" s="477"/>
      <c r="G4" s="477"/>
      <c r="H4" s="477"/>
      <c r="I4" s="846"/>
      <c r="J4" s="846"/>
      <c r="K4" s="846"/>
      <c r="L4" s="847"/>
      <c r="M4" s="847"/>
      <c r="N4" s="518"/>
      <c r="O4" s="518"/>
    </row>
    <row r="5" spans="1:15" s="342" customFormat="1" ht="20.25" customHeight="1">
      <c r="A5" s="849" t="s">
        <v>1354</v>
      </c>
      <c r="B5" s="850"/>
      <c r="C5" s="850"/>
      <c r="D5" s="850"/>
      <c r="E5" s="678" t="s">
        <v>763</v>
      </c>
      <c r="F5" s="678"/>
      <c r="G5" s="678"/>
      <c r="H5" s="678"/>
      <c r="I5" s="846"/>
      <c r="J5" s="846"/>
      <c r="K5" s="846"/>
      <c r="L5" s="847"/>
      <c r="M5" s="847"/>
      <c r="N5" s="518"/>
      <c r="O5" s="518"/>
    </row>
    <row r="6" spans="1:15" s="342" customFormat="1" ht="2.25" customHeight="1">
      <c r="A6" s="62"/>
      <c r="B6" s="75"/>
      <c r="C6" s="63"/>
      <c r="D6" s="63"/>
      <c r="E6" s="63"/>
      <c r="F6" s="63"/>
      <c r="G6" s="63"/>
      <c r="H6" s="63"/>
      <c r="I6" s="846"/>
      <c r="J6" s="846"/>
      <c r="K6" s="846"/>
      <c r="L6" s="847"/>
      <c r="M6" s="847"/>
      <c r="N6" s="518"/>
      <c r="O6" s="518"/>
    </row>
    <row r="7" spans="1:15" s="342" customFormat="1" ht="1" customHeight="1">
      <c r="A7" s="65"/>
      <c r="B7" s="76"/>
      <c r="C7" s="66"/>
      <c r="D7" s="66"/>
      <c r="E7" s="66"/>
      <c r="F7" s="66"/>
      <c r="G7" s="66"/>
      <c r="H7" s="66"/>
      <c r="I7" s="846"/>
      <c r="J7" s="846"/>
      <c r="K7" s="846"/>
      <c r="L7" s="847"/>
      <c r="M7" s="847"/>
      <c r="N7" s="518"/>
      <c r="O7" s="518"/>
    </row>
    <row r="8" spans="1:15" s="342" customFormat="1" ht="2.25" customHeight="1">
      <c r="A8" s="67"/>
      <c r="B8" s="77"/>
      <c r="C8" s="68"/>
      <c r="D8" s="68"/>
      <c r="E8" s="68"/>
      <c r="F8" s="68"/>
      <c r="G8" s="68"/>
      <c r="H8" s="68"/>
      <c r="I8" s="846"/>
      <c r="J8" s="846"/>
      <c r="K8" s="846"/>
      <c r="L8" s="847"/>
      <c r="M8" s="847"/>
      <c r="N8" s="518"/>
      <c r="O8" s="518"/>
    </row>
    <row r="9" spans="1:15" s="64" customFormat="1" ht="25" customHeight="1">
      <c r="A9" s="70"/>
      <c r="B9" s="70"/>
      <c r="C9" s="70"/>
      <c r="D9" s="70"/>
      <c r="E9" s="70"/>
      <c r="F9" s="70"/>
      <c r="G9" s="70"/>
      <c r="H9" s="70"/>
      <c r="I9" s="846"/>
      <c r="J9" s="846"/>
      <c r="K9" s="846"/>
      <c r="L9" s="847"/>
      <c r="M9" s="847"/>
      <c r="N9" s="518"/>
      <c r="O9" s="518"/>
    </row>
    <row r="10" spans="1:15" s="857" customFormat="1" ht="40" customHeight="1">
      <c r="A10" s="851" t="s">
        <v>1004</v>
      </c>
      <c r="B10" s="852" t="s">
        <v>201</v>
      </c>
      <c r="C10" s="852" t="s">
        <v>961</v>
      </c>
      <c r="D10" s="852" t="s">
        <v>1355</v>
      </c>
      <c r="E10" s="852" t="s">
        <v>1356</v>
      </c>
      <c r="F10" s="852" t="s">
        <v>1357</v>
      </c>
      <c r="G10" s="852" t="s">
        <v>1358</v>
      </c>
      <c r="H10" s="853" t="s">
        <v>1359</v>
      </c>
      <c r="I10" s="854" t="s">
        <v>1360</v>
      </c>
      <c r="J10" s="855" t="s">
        <v>1361</v>
      </c>
      <c r="K10" s="855"/>
      <c r="L10" s="856" t="s">
        <v>1005</v>
      </c>
      <c r="M10" s="856" t="s">
        <v>161</v>
      </c>
      <c r="N10" s="518"/>
      <c r="O10" s="518"/>
    </row>
    <row r="11" spans="1:15" ht="12.75" customHeight="1" thickBot="1">
      <c r="A11" s="858"/>
      <c r="B11" s="859" t="s">
        <v>1362</v>
      </c>
      <c r="C11" s="860" t="s">
        <v>122</v>
      </c>
      <c r="D11" s="859" t="s">
        <v>1363</v>
      </c>
      <c r="E11" s="861" t="s">
        <v>1363</v>
      </c>
      <c r="F11" s="862"/>
      <c r="G11" s="862"/>
      <c r="H11" s="862"/>
      <c r="I11" s="855"/>
      <c r="J11" s="855"/>
      <c r="K11" s="855"/>
      <c r="L11" s="847"/>
      <c r="M11" s="847"/>
      <c r="N11" s="518"/>
      <c r="O11" s="518"/>
    </row>
    <row r="12" spans="1:15" ht="14.25" hidden="1" customHeight="1">
      <c r="A12" s="863">
        <v>41670</v>
      </c>
      <c r="B12" s="864">
        <v>41281333.990000002</v>
      </c>
      <c r="C12" s="865">
        <v>3671698.8</v>
      </c>
      <c r="D12" s="864">
        <v>690825.90342500038</v>
      </c>
      <c r="E12" s="866">
        <v>7535399.3999999994</v>
      </c>
      <c r="F12" s="867">
        <v>0.39558260131174988</v>
      </c>
      <c r="G12" s="867">
        <v>9.1677410413706861E-2</v>
      </c>
      <c r="H12" s="867">
        <v>1.6734582840572599E-2</v>
      </c>
      <c r="I12" s="855">
        <v>0.35</v>
      </c>
      <c r="J12" s="855">
        <v>7.0000000000000007E-2</v>
      </c>
      <c r="K12" s="855"/>
      <c r="L12" s="847"/>
      <c r="M12" s="847"/>
      <c r="N12" s="518"/>
      <c r="O12" s="518"/>
    </row>
    <row r="13" spans="1:15" ht="14.25" hidden="1" customHeight="1">
      <c r="A13" s="863">
        <v>41698</v>
      </c>
      <c r="B13" s="864">
        <v>33598841.950000003</v>
      </c>
      <c r="C13" s="865">
        <v>3395612.9099999997</v>
      </c>
      <c r="D13" s="864">
        <v>609336.74424000003</v>
      </c>
      <c r="E13" s="866">
        <v>7947866.6999999993</v>
      </c>
      <c r="F13" s="867">
        <v>0.35056906097330498</v>
      </c>
      <c r="G13" s="867">
        <v>7.666670406538148E-2</v>
      </c>
      <c r="H13" s="867">
        <v>1.8135647209114598E-2</v>
      </c>
      <c r="I13" s="855">
        <v>0.35</v>
      </c>
      <c r="J13" s="855">
        <v>7.0000000000000007E-2</v>
      </c>
      <c r="K13" s="855"/>
      <c r="L13" s="847"/>
      <c r="M13" s="847"/>
      <c r="N13" s="518"/>
      <c r="O13" s="518"/>
    </row>
    <row r="14" spans="1:15" ht="14.25" hidden="1" customHeight="1">
      <c r="A14" s="863">
        <v>41729</v>
      </c>
      <c r="B14" s="864">
        <v>30381517.010000002</v>
      </c>
      <c r="C14" s="865">
        <v>3661161.9499999997</v>
      </c>
      <c r="D14" s="864">
        <v>549816.20354966691</v>
      </c>
      <c r="E14" s="866">
        <v>4401818.5999999996</v>
      </c>
      <c r="F14" s="867">
        <v>0.70683188681385767</v>
      </c>
      <c r="G14" s="867">
        <v>0.12490660190987128</v>
      </c>
      <c r="H14" s="867">
        <v>1.8097062216106467E-2</v>
      </c>
      <c r="I14" s="855">
        <v>0.35</v>
      </c>
      <c r="J14" s="855">
        <v>7.0000000000000007E-2</v>
      </c>
      <c r="K14" s="855"/>
      <c r="L14" s="847"/>
      <c r="M14" s="847"/>
      <c r="N14" s="518"/>
      <c r="O14" s="518"/>
    </row>
    <row r="15" spans="1:15" ht="14.25" hidden="1" customHeight="1">
      <c r="A15" s="863">
        <v>41759</v>
      </c>
      <c r="B15" s="864">
        <v>31638265.710000001</v>
      </c>
      <c r="C15" s="865">
        <v>3061950.8199999994</v>
      </c>
      <c r="D15" s="864">
        <v>533633.50567858329</v>
      </c>
      <c r="E15" s="866">
        <v>5281380.8</v>
      </c>
      <c r="F15" s="867">
        <v>0.47872278293612458</v>
      </c>
      <c r="G15" s="867">
        <v>0.10104052820402257</v>
      </c>
      <c r="H15" s="867">
        <v>1.6866711676611152E-2</v>
      </c>
      <c r="I15" s="855">
        <v>0.35</v>
      </c>
      <c r="J15" s="855">
        <v>7.0000000000000007E-2</v>
      </c>
      <c r="K15" s="855"/>
      <c r="L15" s="847"/>
      <c r="M15" s="847"/>
      <c r="N15" s="518"/>
      <c r="O15" s="518"/>
    </row>
    <row r="16" spans="1:15" ht="14.25" hidden="1" customHeight="1">
      <c r="A16" s="863">
        <v>41790</v>
      </c>
      <c r="B16" s="864">
        <v>35687330.329999998</v>
      </c>
      <c r="C16" s="865">
        <v>3787801.3400000003</v>
      </c>
      <c r="D16" s="864">
        <v>509602.67564499995</v>
      </c>
      <c r="E16" s="866">
        <v>4862959</v>
      </c>
      <c r="F16" s="867">
        <v>0.67411604012186832</v>
      </c>
      <c r="G16" s="867">
        <v>0.1047927148151979</v>
      </c>
      <c r="H16" s="867">
        <v>1.4279652496634369E-2</v>
      </c>
      <c r="I16" s="855">
        <v>0.35</v>
      </c>
      <c r="J16" s="855">
        <v>7.0000000000000007E-2</v>
      </c>
      <c r="K16" s="855"/>
      <c r="L16" s="847"/>
      <c r="M16" s="847"/>
      <c r="N16" s="518"/>
      <c r="O16" s="518"/>
    </row>
    <row r="17" spans="1:15" ht="14.25" hidden="1" customHeight="1">
      <c r="A17" s="863">
        <v>41820</v>
      </c>
      <c r="B17" s="864">
        <v>29792677.920000002</v>
      </c>
      <c r="C17" s="865">
        <v>3770646.64</v>
      </c>
      <c r="D17" s="864">
        <v>472239.19801940012</v>
      </c>
      <c r="E17" s="866">
        <v>4501365.5</v>
      </c>
      <c r="F17" s="867">
        <v>0.7327570804860436</v>
      </c>
      <c r="G17" s="867">
        <v>0.10491020958404736</v>
      </c>
      <c r="H17" s="867">
        <v>1.585084762395203E-2</v>
      </c>
      <c r="I17" s="855">
        <v>0.35</v>
      </c>
      <c r="J17" s="855">
        <v>7.0000000000000007E-2</v>
      </c>
      <c r="K17" s="855"/>
      <c r="L17" s="847"/>
      <c r="M17" s="847"/>
      <c r="N17" s="518"/>
      <c r="O17" s="518"/>
    </row>
    <row r="18" spans="1:15" ht="14.25" hidden="1" customHeight="1">
      <c r="A18" s="863">
        <v>41851</v>
      </c>
      <c r="B18" s="864">
        <v>29595591.849999998</v>
      </c>
      <c r="C18" s="865">
        <v>4340783.4399999995</v>
      </c>
      <c r="D18" s="864">
        <v>479897.53250399989</v>
      </c>
      <c r="E18" s="866">
        <v>4699759.5999999996</v>
      </c>
      <c r="F18" s="867">
        <v>0.82150710591580045</v>
      </c>
      <c r="G18" s="867">
        <v>0.10211108085273125</v>
      </c>
      <c r="H18" s="867">
        <v>1.6215169304140811E-2</v>
      </c>
      <c r="I18" s="855">
        <v>0.35</v>
      </c>
      <c r="J18" s="855">
        <v>7.0000000000000007E-2</v>
      </c>
      <c r="K18" s="855"/>
      <c r="L18" s="847"/>
      <c r="M18" s="847"/>
      <c r="N18" s="518"/>
      <c r="O18" s="518"/>
    </row>
    <row r="19" spans="1:15" ht="14.25" hidden="1" customHeight="1">
      <c r="A19" s="863">
        <v>41882</v>
      </c>
      <c r="B19" s="864">
        <v>34233685.530000001</v>
      </c>
      <c r="C19" s="865">
        <v>3211783.6200000015</v>
      </c>
      <c r="D19" s="864">
        <v>453913.51322200004</v>
      </c>
      <c r="E19" s="866">
        <v>4476457.4000000004</v>
      </c>
      <c r="F19" s="867">
        <v>0.61608317925196854</v>
      </c>
      <c r="G19" s="867">
        <v>0.10140016371472674</v>
      </c>
      <c r="H19" s="867">
        <v>1.3259265141762842E-2</v>
      </c>
      <c r="I19" s="855">
        <v>0.35</v>
      </c>
      <c r="J19" s="855">
        <v>7.0000000000000007E-2</v>
      </c>
      <c r="K19" s="855"/>
      <c r="L19" s="847"/>
      <c r="M19" s="847"/>
      <c r="N19" s="518"/>
      <c r="O19" s="518"/>
    </row>
    <row r="20" spans="1:15" ht="14.25" hidden="1" customHeight="1">
      <c r="A20" s="863">
        <v>41912</v>
      </c>
      <c r="B20" s="864">
        <v>34216715.140000001</v>
      </c>
      <c r="C20" s="865">
        <v>3922844.2000000007</v>
      </c>
      <c r="D20" s="864">
        <v>547487.48311400018</v>
      </c>
      <c r="E20" s="866">
        <v>5349940</v>
      </c>
      <c r="F20" s="867">
        <v>0.63091487322960649</v>
      </c>
      <c r="G20" s="867">
        <v>0.10233525667839269</v>
      </c>
      <c r="H20" s="867">
        <v>1.6000585704206795E-2</v>
      </c>
      <c r="I20" s="855">
        <v>0.35</v>
      </c>
      <c r="J20" s="855">
        <v>7.0000000000000007E-2</v>
      </c>
      <c r="K20" s="855"/>
      <c r="L20" s="847"/>
      <c r="M20" s="847"/>
      <c r="N20" s="518"/>
      <c r="O20" s="518"/>
    </row>
    <row r="21" spans="1:15" ht="14.25" hidden="1" customHeight="1">
      <c r="A21" s="863">
        <v>41943</v>
      </c>
      <c r="B21" s="864">
        <v>33489138.899999999</v>
      </c>
      <c r="C21" s="865">
        <v>4075245.2800000007</v>
      </c>
      <c r="D21" s="864">
        <v>459715.25</v>
      </c>
      <c r="E21" s="866">
        <v>5048179</v>
      </c>
      <c r="F21" s="867">
        <v>0.71620479979018192</v>
      </c>
      <c r="G21" s="867">
        <v>9.1065560472400053E-2</v>
      </c>
      <c r="H21" s="867">
        <v>1.3727293836151757E-2</v>
      </c>
      <c r="I21" s="855">
        <v>0.35</v>
      </c>
      <c r="J21" s="855">
        <v>7.0000000000000007E-2</v>
      </c>
      <c r="K21" s="855"/>
      <c r="L21" s="847"/>
      <c r="M21" s="847"/>
      <c r="N21" s="518"/>
      <c r="O21" s="518"/>
    </row>
    <row r="22" spans="1:15" ht="14.25" hidden="1" customHeight="1">
      <c r="A22" s="863">
        <v>41973</v>
      </c>
      <c r="B22" s="864">
        <v>36647962.609999999</v>
      </c>
      <c r="C22" s="865">
        <v>3961637.2599999993</v>
      </c>
      <c r="D22" s="864">
        <v>483104.08730999997</v>
      </c>
      <c r="E22" s="866">
        <v>5110649</v>
      </c>
      <c r="F22" s="867">
        <v>0.68064411637152145</v>
      </c>
      <c r="G22" s="867">
        <v>9.4528911555068637E-2</v>
      </c>
      <c r="H22" s="867">
        <v>1.3182290444112631E-2</v>
      </c>
      <c r="I22" s="855">
        <v>0.35</v>
      </c>
      <c r="J22" s="855">
        <v>7.0000000000000007E-2</v>
      </c>
      <c r="K22" s="855"/>
      <c r="L22" s="847"/>
      <c r="M22" s="847"/>
      <c r="N22" s="518"/>
      <c r="O22" s="518"/>
    </row>
    <row r="23" spans="1:15" ht="14.25" hidden="1" customHeight="1">
      <c r="A23" s="863">
        <v>42004</v>
      </c>
      <c r="B23" s="864">
        <v>48698818.229999997</v>
      </c>
      <c r="C23" s="865">
        <v>3814466.4699999997</v>
      </c>
      <c r="D23" s="864">
        <v>625644.85008999996</v>
      </c>
      <c r="E23" s="866">
        <v>6593950</v>
      </c>
      <c r="F23" s="867">
        <v>0.4835980891438364</v>
      </c>
      <c r="G23" s="867">
        <v>9.4881649101069915E-2</v>
      </c>
      <c r="H23" s="867">
        <v>1.2847228594647563E-2</v>
      </c>
      <c r="I23" s="855">
        <v>0.35</v>
      </c>
      <c r="J23" s="855">
        <v>7.0000000000000007E-2</v>
      </c>
      <c r="K23" s="855"/>
      <c r="L23" s="847"/>
      <c r="M23" s="847"/>
      <c r="N23" s="518"/>
      <c r="O23" s="518"/>
    </row>
    <row r="24" spans="1:15" ht="14.25" hidden="1" customHeight="1">
      <c r="A24" s="863">
        <v>42035</v>
      </c>
      <c r="B24" s="864">
        <v>43850613.5</v>
      </c>
      <c r="C24" s="865">
        <v>3503574.41</v>
      </c>
      <c r="D24" s="864">
        <v>502731.91787000006</v>
      </c>
      <c r="E24" s="866">
        <v>6073098</v>
      </c>
      <c r="F24" s="867">
        <v>0.49412054475821077</v>
      </c>
      <c r="G24" s="867">
        <v>8.278014250222869E-2</v>
      </c>
      <c r="H24" s="867">
        <v>1.1464649585119261E-2</v>
      </c>
      <c r="I24" s="855">
        <v>0.6</v>
      </c>
      <c r="J24" s="855">
        <v>0.1</v>
      </c>
      <c r="K24" s="855"/>
      <c r="L24" s="847"/>
      <c r="M24" s="847"/>
      <c r="N24" s="518"/>
      <c r="O24" s="518"/>
    </row>
    <row r="25" spans="1:15" ht="14.25" hidden="1" customHeight="1">
      <c r="A25" s="863">
        <v>42063</v>
      </c>
      <c r="B25" s="864">
        <v>30389846.559999999</v>
      </c>
      <c r="C25" s="865">
        <v>2796867.0999999996</v>
      </c>
      <c r="D25" s="864">
        <v>483819.94153999997</v>
      </c>
      <c r="E25" s="866">
        <v>4925012</v>
      </c>
      <c r="F25" s="867">
        <v>0.46965310104015984</v>
      </c>
      <c r="G25" s="867">
        <v>9.8237312221777326E-2</v>
      </c>
      <c r="H25" s="867">
        <v>1.5920447001427702E-2</v>
      </c>
      <c r="I25" s="855">
        <v>0.6</v>
      </c>
      <c r="J25" s="855">
        <v>0.1</v>
      </c>
      <c r="K25" s="855"/>
      <c r="L25" s="847"/>
      <c r="M25" s="847"/>
      <c r="N25" s="518"/>
      <c r="O25" s="518"/>
    </row>
    <row r="26" spans="1:15" ht="14.25" hidden="1" customHeight="1">
      <c r="A26" s="863">
        <v>42094</v>
      </c>
      <c r="B26" s="864">
        <v>35270856.5</v>
      </c>
      <c r="C26" s="865">
        <v>3514783.4700000007</v>
      </c>
      <c r="D26" s="864">
        <v>552742.56057583343</v>
      </c>
      <c r="E26" s="866">
        <v>4939750</v>
      </c>
      <c r="F26" s="867">
        <v>0.59963376879885966</v>
      </c>
      <c r="G26" s="867">
        <v>0.11189686939133224</v>
      </c>
      <c r="H26" s="867">
        <v>1.5671367679314322E-2</v>
      </c>
      <c r="I26" s="855">
        <v>0.6</v>
      </c>
      <c r="J26" s="855">
        <v>0.1</v>
      </c>
      <c r="K26" s="855"/>
      <c r="L26" s="847"/>
      <c r="M26" s="847"/>
      <c r="N26" s="518"/>
      <c r="O26" s="518"/>
    </row>
    <row r="27" spans="1:15" ht="14.25" hidden="1" customHeight="1">
      <c r="A27" s="863">
        <v>42124</v>
      </c>
      <c r="B27" s="864">
        <v>39134036.359999999</v>
      </c>
      <c r="C27" s="865">
        <v>3272577.8200000003</v>
      </c>
      <c r="D27" s="864">
        <v>649754.86419999995</v>
      </c>
      <c r="E27" s="866">
        <v>5780392</v>
      </c>
      <c r="F27" s="867">
        <v>0.45374482488384882</v>
      </c>
      <c r="G27" s="867">
        <v>0.11240671293573169</v>
      </c>
      <c r="H27" s="867">
        <v>1.6603318354968685E-2</v>
      </c>
      <c r="I27" s="855">
        <v>0.6</v>
      </c>
      <c r="J27" s="855">
        <v>0.1</v>
      </c>
      <c r="K27" s="855"/>
      <c r="L27" s="847"/>
      <c r="M27" s="847"/>
      <c r="N27" s="518"/>
      <c r="O27" s="518"/>
    </row>
    <row r="28" spans="1:15" ht="14.25" hidden="1" customHeight="1">
      <c r="A28" s="863">
        <v>42155</v>
      </c>
      <c r="B28" s="864">
        <v>39461802</v>
      </c>
      <c r="C28" s="865">
        <v>3141923.4600000009</v>
      </c>
      <c r="D28" s="864">
        <v>518982.15889000002</v>
      </c>
      <c r="E28" s="866">
        <v>5093748</v>
      </c>
      <c r="F28" s="867">
        <v>0.51493346375007176</v>
      </c>
      <c r="G28" s="867">
        <v>0.10188610800730621</v>
      </c>
      <c r="H28" s="867">
        <v>1.3151506839196041E-2</v>
      </c>
      <c r="I28" s="855">
        <v>0.6</v>
      </c>
      <c r="J28" s="855">
        <v>0.1</v>
      </c>
      <c r="K28" s="855"/>
      <c r="L28" s="847"/>
      <c r="M28" s="847"/>
      <c r="N28" s="518"/>
      <c r="O28" s="518"/>
    </row>
    <row r="29" spans="1:15" ht="14.25" hidden="1" customHeight="1">
      <c r="A29" s="863">
        <v>42185</v>
      </c>
      <c r="B29" s="864">
        <v>35031699.490000002</v>
      </c>
      <c r="C29" s="865">
        <v>3138732.3099999996</v>
      </c>
      <c r="D29" s="864">
        <v>533055.65552199993</v>
      </c>
      <c r="E29" s="866">
        <v>5230268</v>
      </c>
      <c r="F29" s="867">
        <v>0.49819180479432401</v>
      </c>
      <c r="G29" s="867">
        <v>0.10191746494099345</v>
      </c>
      <c r="H29" s="867">
        <v>1.5216380115220036E-2</v>
      </c>
      <c r="I29" s="855">
        <v>0.6</v>
      </c>
      <c r="J29" s="855">
        <v>0.1</v>
      </c>
      <c r="K29" s="855"/>
      <c r="L29" s="847"/>
      <c r="M29" s="847"/>
      <c r="N29" s="518"/>
      <c r="O29" s="518"/>
    </row>
    <row r="30" spans="1:15" ht="14.25" hidden="1" customHeight="1">
      <c r="A30" s="863">
        <v>42216</v>
      </c>
      <c r="B30" s="864">
        <v>33001293.960000001</v>
      </c>
      <c r="C30" s="865">
        <v>3190646.600000001</v>
      </c>
      <c r="D30" s="864">
        <v>563899.12562966661</v>
      </c>
      <c r="E30" s="866">
        <v>5333815</v>
      </c>
      <c r="F30" s="867">
        <v>0.49247067518658488</v>
      </c>
      <c r="G30" s="867">
        <v>0.10572153807915471</v>
      </c>
      <c r="H30" s="867">
        <v>1.7087182287856769E-2</v>
      </c>
      <c r="I30" s="855">
        <v>0.6</v>
      </c>
      <c r="J30" s="855">
        <v>0.1</v>
      </c>
      <c r="K30" s="855"/>
      <c r="L30" s="847"/>
      <c r="M30" s="847"/>
      <c r="N30" s="518"/>
      <c r="O30" s="518"/>
    </row>
    <row r="31" spans="1:15" ht="14.25" hidden="1" customHeight="1">
      <c r="A31" s="863">
        <v>42247</v>
      </c>
      <c r="B31" s="864">
        <v>40436424.020000003</v>
      </c>
      <c r="C31" s="865">
        <v>2859182.370000001</v>
      </c>
      <c r="D31" s="864">
        <v>502864.22316000029</v>
      </c>
      <c r="E31" s="866">
        <v>4331107.5999999996</v>
      </c>
      <c r="F31" s="867">
        <v>0.54404516453020024</v>
      </c>
      <c r="G31" s="867">
        <v>0.116105225176119</v>
      </c>
      <c r="H31" s="867">
        <v>1.2435922200026437E-2</v>
      </c>
      <c r="I31" s="855">
        <v>0.6</v>
      </c>
      <c r="J31" s="855">
        <v>0.1</v>
      </c>
      <c r="K31" s="855"/>
      <c r="L31" s="847"/>
      <c r="M31" s="847"/>
      <c r="N31" s="518"/>
      <c r="O31" s="518"/>
    </row>
    <row r="32" spans="1:15" ht="14.25" hidden="1" customHeight="1">
      <c r="A32" s="863">
        <v>42277</v>
      </c>
      <c r="B32" s="864">
        <v>37893775.460000001</v>
      </c>
      <c r="C32" s="865">
        <v>4192977.919999999</v>
      </c>
      <c r="D32" s="864">
        <v>530046.14641727274</v>
      </c>
      <c r="E32" s="866">
        <v>4913209.2</v>
      </c>
      <c r="F32" s="867">
        <v>0.74552733752569011</v>
      </c>
      <c r="G32" s="867">
        <v>0.10788185986814336</v>
      </c>
      <c r="H32" s="867">
        <v>1.3987683728605508E-2</v>
      </c>
      <c r="I32" s="855">
        <v>0.6</v>
      </c>
      <c r="J32" s="855">
        <v>0.1</v>
      </c>
      <c r="K32" s="855"/>
      <c r="L32" s="847"/>
      <c r="M32" s="847"/>
      <c r="N32" s="518"/>
      <c r="O32" s="518"/>
    </row>
    <row r="33" spans="1:15" ht="14.25" hidden="1" customHeight="1">
      <c r="A33" s="863">
        <v>42308</v>
      </c>
      <c r="B33" s="864">
        <v>36244298.119999997</v>
      </c>
      <c r="C33" s="865">
        <v>3387996.0100000002</v>
      </c>
      <c r="D33" s="864">
        <v>544533.50289000012</v>
      </c>
      <c r="E33" s="866">
        <v>5596401</v>
      </c>
      <c r="F33" s="867">
        <v>0.5080876990605212</v>
      </c>
      <c r="G33" s="867">
        <v>9.7300658564316619E-2</v>
      </c>
      <c r="H33" s="867">
        <v>1.5023977042875072E-2</v>
      </c>
      <c r="I33" s="855">
        <v>0.6</v>
      </c>
      <c r="J33" s="855">
        <v>0.1</v>
      </c>
      <c r="K33" s="855"/>
      <c r="L33" s="847"/>
      <c r="M33" s="847"/>
      <c r="N33" s="518"/>
      <c r="O33" s="518"/>
    </row>
    <row r="34" spans="1:15" ht="14.25" hidden="1" customHeight="1">
      <c r="A34" s="863">
        <v>42338</v>
      </c>
      <c r="B34" s="864">
        <v>43666027.439999998</v>
      </c>
      <c r="C34" s="865">
        <v>4264876.5699999994</v>
      </c>
      <c r="D34" s="864">
        <v>571121.10111550009</v>
      </c>
      <c r="E34" s="866">
        <v>5524563.5999999996</v>
      </c>
      <c r="F34" s="867">
        <v>0.66860583682745534</v>
      </c>
      <c r="G34" s="867">
        <v>0.10337850054174418</v>
      </c>
      <c r="H34" s="867">
        <v>1.3079300650837958E-2</v>
      </c>
      <c r="I34" s="855">
        <v>0.6</v>
      </c>
      <c r="J34" s="855">
        <v>0.1</v>
      </c>
      <c r="K34" s="855"/>
      <c r="L34" s="847"/>
      <c r="M34" s="847"/>
      <c r="N34" s="518"/>
      <c r="O34" s="518"/>
    </row>
    <row r="35" spans="1:15" s="342" customFormat="1" ht="14.25" hidden="1" customHeight="1">
      <c r="A35" s="863">
        <v>42369</v>
      </c>
      <c r="B35" s="864">
        <v>51945280.520000003</v>
      </c>
      <c r="C35" s="865">
        <v>4306629.6999999993</v>
      </c>
      <c r="D35" s="864">
        <v>681581.17448199994</v>
      </c>
      <c r="E35" s="866">
        <v>7092540.7000000002</v>
      </c>
      <c r="F35" s="867">
        <v>0.5111071869517787</v>
      </c>
      <c r="G35" s="867">
        <v>9.6098309944418078E-2</v>
      </c>
      <c r="H35" s="867">
        <v>1.3121137621339386E-2</v>
      </c>
      <c r="I35" s="855">
        <v>0.6</v>
      </c>
      <c r="J35" s="855">
        <v>0.1</v>
      </c>
      <c r="K35" s="855"/>
      <c r="L35" s="847"/>
      <c r="M35" s="847"/>
      <c r="N35" s="518"/>
      <c r="O35" s="518"/>
    </row>
    <row r="36" spans="1:15" ht="14.25" hidden="1" customHeight="1">
      <c r="A36" s="863">
        <v>42400</v>
      </c>
      <c r="B36" s="864">
        <v>58130260.520000003</v>
      </c>
      <c r="C36" s="865">
        <v>4158943.7</v>
      </c>
      <c r="D36" s="864">
        <v>688249.85138000012</v>
      </c>
      <c r="E36" s="866">
        <v>7307586.7999999998</v>
      </c>
      <c r="F36" s="867">
        <v>0.47494391015923348</v>
      </c>
      <c r="G36" s="867">
        <v>9.4182918412956812E-2</v>
      </c>
      <c r="H36" s="867">
        <v>1.1839786115240346E-2</v>
      </c>
      <c r="I36" s="855">
        <v>0.6</v>
      </c>
      <c r="J36" s="855">
        <v>0.1</v>
      </c>
      <c r="K36" s="855"/>
      <c r="L36" s="847"/>
      <c r="M36" s="847"/>
      <c r="N36" s="518"/>
      <c r="O36" s="518"/>
    </row>
    <row r="37" spans="1:15" ht="14.25" hidden="1" customHeight="1">
      <c r="A37" s="863">
        <v>42429</v>
      </c>
      <c r="B37" s="864">
        <v>34740446.560000002</v>
      </c>
      <c r="C37" s="865">
        <v>3439679.9300000006</v>
      </c>
      <c r="D37" s="864">
        <v>714149.27</v>
      </c>
      <c r="E37" s="866">
        <v>4911622.2</v>
      </c>
      <c r="F37" s="867">
        <v>0.55491455755697183</v>
      </c>
      <c r="G37" s="867">
        <v>0.14539987827239645</v>
      </c>
      <c r="H37" s="867">
        <v>2.0556709562342481E-2</v>
      </c>
      <c r="I37" s="855">
        <v>0.6</v>
      </c>
      <c r="J37" s="855">
        <v>0.1</v>
      </c>
      <c r="K37" s="855"/>
      <c r="L37" s="847"/>
      <c r="M37" s="847"/>
      <c r="N37" s="518"/>
      <c r="O37" s="518"/>
    </row>
    <row r="38" spans="1:15" ht="14.25" hidden="1" customHeight="1">
      <c r="A38" s="863">
        <v>42460</v>
      </c>
      <c r="B38" s="864">
        <v>43498674.890000001</v>
      </c>
      <c r="C38" s="865">
        <v>4360754.2200000007</v>
      </c>
      <c r="D38" s="864">
        <v>668637.94553833338</v>
      </c>
      <c r="E38" s="866">
        <v>6409332.5</v>
      </c>
      <c r="F38" s="867">
        <v>0.57605316535874318</v>
      </c>
      <c r="G38" s="867">
        <v>0.10432255551390622</v>
      </c>
      <c r="H38" s="867">
        <v>1.537145550362611E-2</v>
      </c>
      <c r="I38" s="855">
        <v>0.6</v>
      </c>
      <c r="J38" s="855">
        <v>0.1</v>
      </c>
      <c r="K38" s="855"/>
      <c r="L38" s="847"/>
      <c r="M38" s="847"/>
      <c r="N38" s="518"/>
      <c r="O38" s="518"/>
    </row>
    <row r="39" spans="1:15" ht="14.25" hidden="1" customHeight="1">
      <c r="A39" s="863">
        <v>42490</v>
      </c>
      <c r="B39" s="864">
        <v>43349940.219999999</v>
      </c>
      <c r="C39" s="865">
        <v>3692395.89</v>
      </c>
      <c r="D39" s="864">
        <v>559244.6870725</v>
      </c>
      <c r="E39" s="866">
        <v>5858958.5999999996</v>
      </c>
      <c r="F39" s="867">
        <v>0.53476247518244968</v>
      </c>
      <c r="G39" s="867">
        <v>9.5451209891208325E-2</v>
      </c>
      <c r="H39" s="867">
        <v>1.2900702613068101E-2</v>
      </c>
      <c r="I39" s="855">
        <v>0.6</v>
      </c>
      <c r="J39" s="855">
        <v>0.1</v>
      </c>
      <c r="K39" s="855"/>
      <c r="L39" s="847"/>
      <c r="M39" s="847"/>
      <c r="N39" s="518"/>
      <c r="O39" s="518"/>
    </row>
    <row r="40" spans="1:15" ht="14.25" hidden="1" customHeight="1">
      <c r="A40" s="863">
        <v>42521</v>
      </c>
      <c r="B40" s="864">
        <v>53691484</v>
      </c>
      <c r="C40" s="865">
        <v>3826540.51</v>
      </c>
      <c r="D40" s="864">
        <v>837568.69195999997</v>
      </c>
      <c r="E40" s="866">
        <v>6741671</v>
      </c>
      <c r="F40" s="867">
        <v>0.44335771028280674</v>
      </c>
      <c r="G40" s="867">
        <v>0.12423755059539393</v>
      </c>
      <c r="H40" s="867">
        <v>1.5599656212892159E-2</v>
      </c>
      <c r="I40" s="855">
        <v>0.6</v>
      </c>
      <c r="J40" s="855">
        <v>0.1</v>
      </c>
      <c r="K40" s="855"/>
      <c r="L40" s="847"/>
      <c r="M40" s="847"/>
      <c r="N40" s="518"/>
      <c r="O40" s="518"/>
    </row>
    <row r="41" spans="1:15" ht="14.25" hidden="1" customHeight="1">
      <c r="A41" s="863">
        <v>42522</v>
      </c>
      <c r="B41" s="864">
        <v>39673981.299999997</v>
      </c>
      <c r="C41" s="865">
        <v>4281036.78</v>
      </c>
      <c r="D41" s="864">
        <v>947975.97569999995</v>
      </c>
      <c r="E41" s="866">
        <v>6715969.5</v>
      </c>
      <c r="F41" s="867">
        <v>0.49628885364949921</v>
      </c>
      <c r="G41" s="867">
        <v>0.14115251352764482</v>
      </c>
      <c r="H41" s="867">
        <v>2.3894147868139464E-2</v>
      </c>
      <c r="I41" s="855">
        <v>0.6</v>
      </c>
      <c r="J41" s="855">
        <v>0.1</v>
      </c>
      <c r="K41" s="855"/>
      <c r="L41" s="847"/>
      <c r="M41" s="847"/>
      <c r="N41" s="518"/>
      <c r="O41" s="518"/>
    </row>
    <row r="42" spans="1:15" ht="14.25" hidden="1" customHeight="1">
      <c r="A42" s="863">
        <v>42552</v>
      </c>
      <c r="B42" s="864">
        <v>46838222.049999997</v>
      </c>
      <c r="C42" s="865">
        <v>4810154.3800000008</v>
      </c>
      <c r="D42" s="864">
        <v>791333.18640999997</v>
      </c>
      <c r="E42" s="866">
        <v>5496634.2999999998</v>
      </c>
      <c r="F42" s="867">
        <v>0.73114218160556921</v>
      </c>
      <c r="G42" s="867">
        <v>0.14396686103166806</v>
      </c>
      <c r="H42" s="867">
        <v>1.6895030421207033E-2</v>
      </c>
      <c r="I42" s="855">
        <v>0.6</v>
      </c>
      <c r="J42" s="855">
        <v>0.1</v>
      </c>
      <c r="K42" s="855"/>
      <c r="L42" s="847"/>
      <c r="M42" s="847"/>
      <c r="N42" s="518"/>
      <c r="O42" s="518"/>
    </row>
    <row r="43" spans="1:15" ht="14.25" hidden="1" customHeight="1">
      <c r="A43" s="863">
        <v>42583</v>
      </c>
      <c r="B43" s="864">
        <v>60376306.409999996</v>
      </c>
      <c r="C43" s="865">
        <v>5627563.8399999999</v>
      </c>
      <c r="D43" s="864">
        <v>1025777.8740559999</v>
      </c>
      <c r="E43" s="866">
        <v>8558331.1999999993</v>
      </c>
      <c r="F43" s="867">
        <v>0.53769664417100382</v>
      </c>
      <c r="G43" s="867">
        <v>0.11985723035070202</v>
      </c>
      <c r="H43" s="867">
        <v>1.6989742086741869E-2</v>
      </c>
      <c r="I43" s="855">
        <v>0.6</v>
      </c>
      <c r="J43" s="855">
        <v>0.1</v>
      </c>
      <c r="K43" s="855"/>
      <c r="L43" s="847"/>
      <c r="M43" s="847"/>
      <c r="N43" s="518"/>
      <c r="O43" s="518"/>
    </row>
    <row r="44" spans="1:15" ht="14.25" hidden="1" customHeight="1">
      <c r="A44" s="863">
        <v>42614</v>
      </c>
      <c r="B44" s="864">
        <v>53078050.57</v>
      </c>
      <c r="C44" s="865">
        <v>5437520.8999999994</v>
      </c>
      <c r="D44" s="864">
        <v>839980.96442000009</v>
      </c>
      <c r="E44" s="866">
        <v>6703871</v>
      </c>
      <c r="F44" s="867">
        <v>0.68580375958606588</v>
      </c>
      <c r="G44" s="867">
        <v>0.12529790093216295</v>
      </c>
      <c r="H44" s="867">
        <v>1.5825392142317336E-2</v>
      </c>
      <c r="I44" s="855">
        <v>0.6</v>
      </c>
      <c r="J44" s="855">
        <v>0.1</v>
      </c>
      <c r="K44" s="855"/>
      <c r="L44" s="847"/>
      <c r="M44" s="847"/>
      <c r="N44" s="518"/>
      <c r="O44" s="518"/>
    </row>
    <row r="45" spans="1:15" ht="14.25" hidden="1" customHeight="1">
      <c r="A45" s="863">
        <v>42644</v>
      </c>
      <c r="B45" s="864">
        <v>44167743.770000003</v>
      </c>
      <c r="C45" s="865">
        <v>5085599.05</v>
      </c>
      <c r="D45" s="864">
        <v>807280.65420599992</v>
      </c>
      <c r="E45" s="866">
        <v>6854905.2000000002</v>
      </c>
      <c r="F45" s="867">
        <v>0.6241251003433278</v>
      </c>
      <c r="G45" s="867">
        <v>0.11776685900864098</v>
      </c>
      <c r="H45" s="867">
        <v>1.827760680757997E-2</v>
      </c>
      <c r="I45" s="855">
        <v>0.6</v>
      </c>
      <c r="J45" s="855">
        <v>0.1</v>
      </c>
      <c r="K45" s="855"/>
      <c r="L45" s="847"/>
      <c r="M45" s="847"/>
      <c r="N45" s="518"/>
      <c r="O45" s="518"/>
    </row>
    <row r="46" spans="1:15" ht="14.25" hidden="1" customHeight="1">
      <c r="A46" s="863">
        <v>42675</v>
      </c>
      <c r="B46" s="864">
        <v>59112106.359999999</v>
      </c>
      <c r="C46" s="865">
        <v>5807264.3399999999</v>
      </c>
      <c r="D46" s="864">
        <v>866508.09146200004</v>
      </c>
      <c r="E46" s="866">
        <v>6973042.4000000004</v>
      </c>
      <c r="F46" s="867">
        <v>0.708551011899483</v>
      </c>
      <c r="G46" s="867">
        <v>0.12426542701963206</v>
      </c>
      <c r="H46" s="867">
        <v>1.4658724664366707E-2</v>
      </c>
      <c r="I46" s="855">
        <v>0.6</v>
      </c>
      <c r="J46" s="855">
        <v>0.1</v>
      </c>
      <c r="K46" s="855"/>
      <c r="L46" s="847"/>
      <c r="M46" s="847"/>
      <c r="N46" s="518"/>
      <c r="O46" s="518"/>
    </row>
    <row r="47" spans="1:15" ht="14.25" hidden="1" customHeight="1">
      <c r="A47" s="868">
        <v>42705</v>
      </c>
      <c r="B47" s="869">
        <v>72940306.519999996</v>
      </c>
      <c r="C47" s="870">
        <v>6606193.5099999998</v>
      </c>
      <c r="D47" s="869">
        <v>1171920.6933460003</v>
      </c>
      <c r="E47" s="871">
        <v>7388690.7999999998</v>
      </c>
      <c r="F47" s="867">
        <v>0.73548521162287639</v>
      </c>
      <c r="G47" s="872">
        <v>0.15861006030269942</v>
      </c>
      <c r="H47" s="872">
        <v>1.6066846291969767E-2</v>
      </c>
      <c r="I47" s="855">
        <v>0.6</v>
      </c>
      <c r="J47" s="855">
        <v>0.1</v>
      </c>
      <c r="K47" s="855"/>
      <c r="L47" s="847"/>
      <c r="M47" s="847"/>
      <c r="N47" s="518"/>
      <c r="O47" s="518"/>
    </row>
    <row r="48" spans="1:15" ht="14.25" hidden="1" customHeight="1">
      <c r="A48" s="863">
        <v>42736</v>
      </c>
      <c r="B48" s="864">
        <v>63381102.960000001</v>
      </c>
      <c r="C48" s="865">
        <v>5412350.4800000004</v>
      </c>
      <c r="D48" s="864">
        <v>1237722.75</v>
      </c>
      <c r="E48" s="866">
        <v>9531957.5999999996</v>
      </c>
      <c r="F48" s="867">
        <v>0.43796121480859301</v>
      </c>
      <c r="G48" s="867">
        <v>0.12984979601671751</v>
      </c>
      <c r="H48" s="867">
        <v>1.9528261456433323E-2</v>
      </c>
      <c r="I48" s="855">
        <v>0.6</v>
      </c>
      <c r="J48" s="855">
        <v>0.1</v>
      </c>
      <c r="K48" s="855"/>
      <c r="L48" s="847"/>
      <c r="M48" s="847"/>
      <c r="N48" s="518"/>
      <c r="O48" s="518"/>
    </row>
    <row r="49" spans="1:15" ht="14.25" hidden="1" customHeight="1">
      <c r="A49" s="863">
        <v>42767</v>
      </c>
      <c r="B49" s="864">
        <v>52267542.43</v>
      </c>
      <c r="C49" s="865">
        <v>5579983.4000000004</v>
      </c>
      <c r="D49" s="864">
        <v>971217.55</v>
      </c>
      <c r="E49" s="866">
        <v>5766046.4000000004</v>
      </c>
      <c r="F49" s="867">
        <v>0.79929392347588468</v>
      </c>
      <c r="G49" s="867">
        <v>0.16843734556142315</v>
      </c>
      <c r="H49" s="867">
        <v>1.8581657082896448E-2</v>
      </c>
      <c r="I49" s="855">
        <v>0.6</v>
      </c>
      <c r="J49" s="855">
        <v>0.1</v>
      </c>
      <c r="K49" s="855"/>
      <c r="L49" s="847"/>
      <c r="M49" s="847"/>
      <c r="N49" s="518"/>
      <c r="O49" s="518"/>
    </row>
    <row r="50" spans="1:15" ht="14.25" hidden="1" customHeight="1">
      <c r="A50" s="863">
        <v>42795</v>
      </c>
      <c r="B50" s="864">
        <v>75272442.450000003</v>
      </c>
      <c r="C50" s="865">
        <v>5487026.7999999998</v>
      </c>
      <c r="D50" s="864">
        <v>1121744.7318480005</v>
      </c>
      <c r="E50" s="866">
        <v>8157643.2000000002</v>
      </c>
      <c r="F50" s="867">
        <v>0.53511559173757428</v>
      </c>
      <c r="G50" s="867">
        <v>0.13750843280912317</v>
      </c>
      <c r="H50" s="867">
        <v>1.4902462246965396E-2</v>
      </c>
      <c r="I50" s="855">
        <v>0.6</v>
      </c>
      <c r="J50" s="855">
        <v>0.1</v>
      </c>
      <c r="K50" s="855"/>
      <c r="L50" s="847"/>
      <c r="M50" s="847"/>
      <c r="N50" s="518"/>
      <c r="O50" s="518"/>
    </row>
    <row r="51" spans="1:15" ht="14.25" hidden="1" customHeight="1">
      <c r="A51" s="863">
        <v>42826</v>
      </c>
      <c r="B51" s="864">
        <v>50892850.299999997</v>
      </c>
      <c r="C51" s="865">
        <v>6096661.0300000003</v>
      </c>
      <c r="D51" s="864">
        <v>876392.83212000015</v>
      </c>
      <c r="E51" s="866">
        <v>7829464.2000000002</v>
      </c>
      <c r="F51" s="867">
        <v>0.66674654414793799</v>
      </c>
      <c r="G51" s="867">
        <v>0.11193522439504866</v>
      </c>
      <c r="H51" s="867">
        <v>1.7220352700897952E-2</v>
      </c>
      <c r="I51" s="855">
        <v>0.6</v>
      </c>
      <c r="J51" s="855">
        <v>0.1</v>
      </c>
      <c r="K51" s="855"/>
      <c r="L51" s="847"/>
      <c r="M51" s="847"/>
      <c r="N51" s="518"/>
      <c r="O51" s="518"/>
    </row>
    <row r="52" spans="1:15" s="342" customFormat="1" ht="14.25" hidden="1" customHeight="1">
      <c r="A52" s="863">
        <v>42856</v>
      </c>
      <c r="B52" s="864">
        <v>58657739.270000003</v>
      </c>
      <c r="C52" s="865">
        <v>6142970.3899999997</v>
      </c>
      <c r="D52" s="864">
        <v>1120437.1017016666</v>
      </c>
      <c r="E52" s="866">
        <v>6672262.5999999996</v>
      </c>
      <c r="F52" s="867">
        <v>0.75274814398017453</v>
      </c>
      <c r="G52" s="867">
        <v>0.16792461101600928</v>
      </c>
      <c r="H52" s="867">
        <v>1.9101266357101229E-2</v>
      </c>
      <c r="I52" s="855">
        <v>0.6</v>
      </c>
      <c r="J52" s="855">
        <v>0.1</v>
      </c>
      <c r="K52" s="855"/>
      <c r="L52" s="847"/>
      <c r="M52" s="847"/>
      <c r="N52" s="518"/>
      <c r="O52" s="518"/>
    </row>
    <row r="53" spans="1:15" s="342" customFormat="1" ht="14.25" hidden="1" customHeight="1">
      <c r="A53" s="863">
        <v>42887</v>
      </c>
      <c r="B53" s="864">
        <v>50228307.340000004</v>
      </c>
      <c r="C53" s="865">
        <v>6720078.71</v>
      </c>
      <c r="D53" s="864">
        <v>874758.91591400024</v>
      </c>
      <c r="E53" s="866">
        <v>5761373.7999999998</v>
      </c>
      <c r="F53" s="867">
        <v>1.0145704821454216</v>
      </c>
      <c r="G53" s="867">
        <v>0.15183165444220964</v>
      </c>
      <c r="H53" s="867">
        <v>1.7415655876927668E-2</v>
      </c>
      <c r="I53" s="855">
        <v>0.6</v>
      </c>
      <c r="J53" s="855">
        <v>0.1</v>
      </c>
      <c r="K53" s="855"/>
      <c r="L53" s="847"/>
      <c r="M53" s="847"/>
      <c r="N53" s="518"/>
      <c r="O53" s="518"/>
    </row>
    <row r="54" spans="1:15" s="342" customFormat="1" ht="14.25" hidden="1" customHeight="1">
      <c r="A54" s="863">
        <v>42917</v>
      </c>
      <c r="B54" s="864">
        <v>52602268.640000001</v>
      </c>
      <c r="C54" s="865">
        <v>5373886.2599999998</v>
      </c>
      <c r="D54" s="864">
        <v>810333.21569200023</v>
      </c>
      <c r="E54" s="866">
        <v>5342400.4000000004</v>
      </c>
      <c r="F54" s="867">
        <v>0.85421396799610882</v>
      </c>
      <c r="G54" s="867">
        <v>0.15167961122719295</v>
      </c>
      <c r="H54" s="867">
        <v>1.5404910028458427E-2</v>
      </c>
      <c r="I54" s="855">
        <v>0.6</v>
      </c>
      <c r="J54" s="855">
        <v>0.1</v>
      </c>
      <c r="K54" s="855"/>
      <c r="L54" s="847"/>
      <c r="M54" s="847"/>
      <c r="N54" s="518"/>
      <c r="O54" s="518"/>
    </row>
    <row r="55" spans="1:15" ht="14.25" hidden="1" customHeight="1">
      <c r="A55" s="863">
        <v>42948</v>
      </c>
      <c r="B55" s="864">
        <v>56043497.780000001</v>
      </c>
      <c r="C55" s="865">
        <v>6165766.620000001</v>
      </c>
      <c r="D55" s="864">
        <v>840314.34276400006</v>
      </c>
      <c r="E55" s="866">
        <v>7071126.2999999998</v>
      </c>
      <c r="F55" s="867">
        <v>0.75312645415992652</v>
      </c>
      <c r="G55" s="867">
        <v>0.11883741105911233</v>
      </c>
      <c r="H55" s="867">
        <v>1.4993966758867777E-2</v>
      </c>
      <c r="I55" s="855">
        <v>0.6</v>
      </c>
      <c r="J55" s="855">
        <v>0.1</v>
      </c>
      <c r="K55" s="855"/>
      <c r="L55" s="847"/>
      <c r="M55" s="847"/>
      <c r="N55" s="518"/>
      <c r="O55" s="518"/>
    </row>
    <row r="56" spans="1:15" s="342" customFormat="1" ht="14.25" hidden="1" customHeight="1">
      <c r="A56" s="863">
        <v>42979</v>
      </c>
      <c r="B56" s="864">
        <v>51903783.530000001</v>
      </c>
      <c r="C56" s="865">
        <v>6475486.3200000003</v>
      </c>
      <c r="D56" s="864">
        <v>904527.96421000001</v>
      </c>
      <c r="E56" s="866">
        <v>6371788.4000000004</v>
      </c>
      <c r="F56" s="867">
        <v>0.87431628391645899</v>
      </c>
      <c r="G56" s="867">
        <v>0.14195825526943109</v>
      </c>
      <c r="H56" s="867">
        <v>1.7427014038142126E-2</v>
      </c>
      <c r="I56" s="855">
        <v>0.6</v>
      </c>
      <c r="J56" s="855">
        <v>0.1</v>
      </c>
      <c r="K56" s="855"/>
      <c r="L56" s="847"/>
      <c r="M56" s="847"/>
      <c r="N56" s="518"/>
      <c r="O56" s="518"/>
    </row>
    <row r="57" spans="1:15" s="342" customFormat="1" ht="14.25" hidden="1" customHeight="1">
      <c r="A57" s="863">
        <v>43009</v>
      </c>
      <c r="B57" s="864">
        <v>57485883.579999998</v>
      </c>
      <c r="C57" s="865">
        <v>5998419.8800000008</v>
      </c>
      <c r="D57" s="864">
        <v>905610.25180600001</v>
      </c>
      <c r="E57" s="866">
        <v>6984481.5999999996</v>
      </c>
      <c r="F57" s="867">
        <v>0.72916071941459493</v>
      </c>
      <c r="G57" s="867">
        <v>0.12966033897290244</v>
      </c>
      <c r="H57" s="867">
        <v>1.5753611067762595E-2</v>
      </c>
      <c r="I57" s="855">
        <v>0.6</v>
      </c>
      <c r="J57" s="855">
        <v>0.1</v>
      </c>
      <c r="K57" s="855"/>
      <c r="L57" s="847"/>
      <c r="M57" s="847"/>
      <c r="N57" s="518"/>
      <c r="O57" s="518"/>
    </row>
    <row r="58" spans="1:15" s="342" customFormat="1" ht="14.25" hidden="1" customHeight="1">
      <c r="A58" s="863">
        <v>43040</v>
      </c>
      <c r="B58" s="864">
        <v>66937155.630000003</v>
      </c>
      <c r="C58" s="865">
        <v>6656169.0299999993</v>
      </c>
      <c r="D58" s="864">
        <v>911422.07730600028</v>
      </c>
      <c r="E58" s="866">
        <v>7709304.5999999996</v>
      </c>
      <c r="F58" s="867">
        <v>0.7451705764348705</v>
      </c>
      <c r="G58" s="867">
        <v>0.11822364332393875</v>
      </c>
      <c r="H58" s="867">
        <v>1.3616086144202962E-2</v>
      </c>
      <c r="I58" s="855">
        <v>0.6</v>
      </c>
      <c r="J58" s="855">
        <v>0.1</v>
      </c>
      <c r="K58" s="855"/>
      <c r="L58" s="847"/>
      <c r="M58" s="847"/>
      <c r="N58" s="518"/>
      <c r="O58" s="518"/>
    </row>
    <row r="59" spans="1:15" s="342" customFormat="1" ht="14.25" hidden="1" customHeight="1">
      <c r="A59" s="863">
        <v>43070</v>
      </c>
      <c r="B59" s="864">
        <v>61755798.890000001</v>
      </c>
      <c r="C59" s="865">
        <v>7029328.3200000003</v>
      </c>
      <c r="D59" s="864">
        <v>996746.31570799998</v>
      </c>
      <c r="E59" s="866">
        <v>7612140</v>
      </c>
      <c r="F59" s="867">
        <v>0.79249488373729338</v>
      </c>
      <c r="G59" s="867">
        <v>0.13094166892726619</v>
      </c>
      <c r="H59" s="867">
        <v>1.6140125034790884E-2</v>
      </c>
      <c r="I59" s="855">
        <v>0.6</v>
      </c>
      <c r="J59" s="855">
        <v>0.1</v>
      </c>
      <c r="K59" s="855"/>
      <c r="L59" s="847"/>
      <c r="M59" s="847"/>
      <c r="N59" s="518"/>
      <c r="O59" s="518"/>
    </row>
    <row r="60" spans="1:15" s="342" customFormat="1" ht="14.25" hidden="1" customHeight="1">
      <c r="A60" s="863">
        <v>43101</v>
      </c>
      <c r="B60" s="864">
        <v>76794437.900000006</v>
      </c>
      <c r="C60" s="865">
        <v>6379999.5600000015</v>
      </c>
      <c r="D60" s="864">
        <v>1035835.3773040001</v>
      </c>
      <c r="E60" s="866">
        <v>8158455.7999999998</v>
      </c>
      <c r="F60" s="867">
        <v>0.65504604225422192</v>
      </c>
      <c r="G60" s="867">
        <v>0.12696463677648412</v>
      </c>
      <c r="H60" s="867">
        <v>1.3488416682635814E-2</v>
      </c>
      <c r="I60" s="873">
        <v>0.6</v>
      </c>
      <c r="J60" s="873">
        <v>0.1</v>
      </c>
      <c r="K60" s="855"/>
      <c r="L60" s="847"/>
      <c r="M60" s="847"/>
      <c r="N60" s="518"/>
      <c r="O60" s="518"/>
    </row>
    <row r="61" spans="1:15" s="342" customFormat="1" ht="14.25" hidden="1" customHeight="1">
      <c r="A61" s="863">
        <v>43132</v>
      </c>
      <c r="B61" s="864">
        <v>52590846.530000001</v>
      </c>
      <c r="C61" s="865">
        <v>7077963.9000000004</v>
      </c>
      <c r="D61" s="864">
        <v>916380.17164199986</v>
      </c>
      <c r="E61" s="866">
        <v>6599480.5899999999</v>
      </c>
      <c r="F61" s="867">
        <v>0.93364676876153985</v>
      </c>
      <c r="G61" s="867">
        <v>0.1388564083407661</v>
      </c>
      <c r="H61" s="867">
        <v>1.742470852069777E-2</v>
      </c>
      <c r="I61" s="873">
        <v>0.6</v>
      </c>
      <c r="J61" s="873">
        <v>0.1</v>
      </c>
      <c r="K61" s="855"/>
      <c r="L61" s="847"/>
      <c r="M61" s="847"/>
      <c r="N61" s="518"/>
      <c r="O61" s="518"/>
    </row>
    <row r="62" spans="1:15" s="342" customFormat="1" ht="14.25" hidden="1" customHeight="1">
      <c r="A62" s="863">
        <v>43160</v>
      </c>
      <c r="B62" s="864">
        <v>70451285.819999993</v>
      </c>
      <c r="C62" s="865">
        <v>7671154.9800000004</v>
      </c>
      <c r="D62" s="864">
        <v>1022991.4059040006</v>
      </c>
      <c r="E62" s="866">
        <v>7191967.7999999989</v>
      </c>
      <c r="F62" s="867">
        <v>0.92438728300424267</v>
      </c>
      <c r="G62" s="867">
        <v>0.1422408211983375</v>
      </c>
      <c r="H62" s="867">
        <v>1.4520549823855589E-2</v>
      </c>
      <c r="I62" s="873">
        <v>0.6</v>
      </c>
      <c r="J62" s="873">
        <v>0.1</v>
      </c>
      <c r="K62" s="855"/>
      <c r="L62" s="847"/>
      <c r="M62" s="847"/>
      <c r="N62" s="518"/>
      <c r="O62" s="518"/>
    </row>
    <row r="63" spans="1:15" s="342" customFormat="1" ht="14.25" hidden="1" customHeight="1">
      <c r="A63" s="863">
        <v>43191</v>
      </c>
      <c r="B63" s="864">
        <v>64943465.43</v>
      </c>
      <c r="C63" s="865">
        <v>8629838.0800000001</v>
      </c>
      <c r="D63" s="864">
        <v>1019574.5824680005</v>
      </c>
      <c r="E63" s="866">
        <v>8456507</v>
      </c>
      <c r="F63" s="867">
        <v>0.89992989984304395</v>
      </c>
      <c r="G63" s="867">
        <v>0.12056687027729067</v>
      </c>
      <c r="H63" s="867">
        <v>1.5699417573688913E-2</v>
      </c>
      <c r="I63" s="873">
        <v>0.6</v>
      </c>
      <c r="J63" s="873">
        <v>0.1</v>
      </c>
      <c r="K63" s="855"/>
      <c r="L63" s="847"/>
      <c r="M63" s="847"/>
      <c r="N63" s="518"/>
      <c r="O63" s="518"/>
    </row>
    <row r="64" spans="1:15" s="342" customFormat="1" ht="14.25" hidden="1" customHeight="1">
      <c r="A64" s="863">
        <v>43221</v>
      </c>
      <c r="B64" s="864">
        <v>77398533.420000002</v>
      </c>
      <c r="C64" s="865">
        <v>7649384.8199999975</v>
      </c>
      <c r="D64" s="864">
        <v>1217523.1796520001</v>
      </c>
      <c r="E64" s="866">
        <v>9301532.4000000004</v>
      </c>
      <c r="F64" s="867">
        <v>0.69148408711106546</v>
      </c>
      <c r="G64" s="867">
        <v>0.13089490282826946</v>
      </c>
      <c r="H64" s="867">
        <v>1.5730571702762892E-2</v>
      </c>
      <c r="I64" s="873">
        <v>0.6</v>
      </c>
      <c r="J64" s="873">
        <v>0.1</v>
      </c>
      <c r="K64" s="855"/>
      <c r="L64" s="847"/>
      <c r="M64" s="847"/>
      <c r="N64" s="518"/>
      <c r="O64" s="518"/>
    </row>
    <row r="65" spans="1:15" s="342" customFormat="1" ht="16" hidden="1" customHeight="1">
      <c r="A65" s="874">
        <v>43252</v>
      </c>
      <c r="B65" s="875">
        <v>69558329.560000002</v>
      </c>
      <c r="C65" s="876">
        <v>6778692.79</v>
      </c>
      <c r="D65" s="875">
        <v>1083600.7865800003</v>
      </c>
      <c r="E65" s="877">
        <v>8281523.9999999991</v>
      </c>
      <c r="F65" s="878">
        <v>0.68768646971499459</v>
      </c>
      <c r="G65" s="878">
        <v>0.13084557704354904</v>
      </c>
      <c r="H65" s="878">
        <v>1.5578303755056424E-2</v>
      </c>
      <c r="I65" s="873">
        <v>0.6</v>
      </c>
      <c r="J65" s="873">
        <v>0.1</v>
      </c>
      <c r="K65" s="855"/>
      <c r="L65" s="847"/>
      <c r="M65" s="847"/>
      <c r="N65" s="518"/>
      <c r="O65" s="518"/>
    </row>
    <row r="66" spans="1:15" s="342" customFormat="1" ht="16" hidden="1" customHeight="1">
      <c r="A66" s="874">
        <v>43282</v>
      </c>
      <c r="B66" s="875">
        <v>79304097.25</v>
      </c>
      <c r="C66" s="876">
        <v>7301600.9900000021</v>
      </c>
      <c r="D66" s="875">
        <v>1194604.3297500005</v>
      </c>
      <c r="E66" s="877">
        <v>9047464.3999999985</v>
      </c>
      <c r="F66" s="878">
        <v>0.67499537884338101</v>
      </c>
      <c r="G66" s="878">
        <v>0.13203747226128912</v>
      </c>
      <c r="H66" s="878">
        <v>1.5063589034802366E-2</v>
      </c>
      <c r="I66" s="873">
        <v>0.6</v>
      </c>
      <c r="J66" s="873">
        <v>0.1</v>
      </c>
      <c r="K66" s="855"/>
      <c r="L66" s="847"/>
      <c r="M66" s="847"/>
      <c r="N66" s="518"/>
      <c r="O66" s="518"/>
    </row>
    <row r="67" spans="1:15" s="342" customFormat="1" ht="16" hidden="1" customHeight="1">
      <c r="A67" s="874">
        <v>43313</v>
      </c>
      <c r="B67" s="875">
        <v>75585566.909999996</v>
      </c>
      <c r="C67" s="876">
        <v>7652684.339999998</v>
      </c>
      <c r="D67" s="875">
        <v>1315109.8639899995</v>
      </c>
      <c r="E67" s="877">
        <v>10367308.199999999</v>
      </c>
      <c r="F67" s="878">
        <v>0.61130375925449953</v>
      </c>
      <c r="G67" s="878">
        <v>0.12685162229381775</v>
      </c>
      <c r="H67" s="878">
        <v>1.7398954823688834E-2</v>
      </c>
      <c r="I67" s="873">
        <v>0.6</v>
      </c>
      <c r="J67" s="873">
        <v>0.1</v>
      </c>
      <c r="K67" s="855"/>
      <c r="L67" s="847"/>
      <c r="M67" s="847"/>
      <c r="N67" s="518"/>
      <c r="O67" s="518"/>
    </row>
    <row r="68" spans="1:15" s="342" customFormat="1" ht="16" hidden="1" customHeight="1">
      <c r="A68" s="874">
        <v>43373</v>
      </c>
      <c r="B68" s="875">
        <v>69997171.859999999</v>
      </c>
      <c r="C68" s="876">
        <v>8496325.2300000004</v>
      </c>
      <c r="D68" s="875">
        <v>1109568.6612725004</v>
      </c>
      <c r="E68" s="877">
        <v>8115728</v>
      </c>
      <c r="F68" s="878">
        <v>0.91017793705352124</v>
      </c>
      <c r="G68" s="878">
        <v>0.13671831550693916</v>
      </c>
      <c r="H68" s="878">
        <v>1.5851621312525703E-2</v>
      </c>
      <c r="I68" s="873">
        <v>0.6</v>
      </c>
      <c r="J68" s="873">
        <v>0.1</v>
      </c>
      <c r="K68" s="855"/>
      <c r="L68" s="847"/>
      <c r="M68" s="847"/>
      <c r="N68" s="518"/>
      <c r="O68" s="518"/>
    </row>
    <row r="69" spans="1:15" s="342" customFormat="1" ht="16" hidden="1" customHeight="1">
      <c r="A69" s="874">
        <v>43404</v>
      </c>
      <c r="B69" s="875">
        <v>81222679.450000003</v>
      </c>
      <c r="C69" s="876">
        <v>8120549.9700000007</v>
      </c>
      <c r="D69" s="875">
        <v>1488770.0864400002</v>
      </c>
      <c r="E69" s="877">
        <v>10429090.4</v>
      </c>
      <c r="F69" s="878">
        <v>0.63589245362759539</v>
      </c>
      <c r="G69" s="878">
        <v>0.14275167146312207</v>
      </c>
      <c r="H69" s="878">
        <v>1.8329487484545184E-2</v>
      </c>
      <c r="I69" s="873">
        <v>0.6</v>
      </c>
      <c r="J69" s="873">
        <v>0.1</v>
      </c>
      <c r="K69" s="855"/>
      <c r="L69" s="847"/>
      <c r="M69" s="847"/>
      <c r="N69" s="518"/>
      <c r="O69" s="518"/>
    </row>
    <row r="70" spans="1:15" s="342" customFormat="1" ht="16" hidden="1" customHeight="1">
      <c r="A70" s="874">
        <v>43434</v>
      </c>
      <c r="B70" s="875">
        <v>85942868.510000005</v>
      </c>
      <c r="C70" s="876">
        <v>8985694.6400000006</v>
      </c>
      <c r="D70" s="875">
        <v>1424029.4819400001</v>
      </c>
      <c r="E70" s="877">
        <v>9124194.2000000011</v>
      </c>
      <c r="F70" s="878">
        <v>0.82874881795698729</v>
      </c>
      <c r="G70" s="878">
        <v>0.15607180762768069</v>
      </c>
      <c r="H70" s="878">
        <v>1.6569489785813993E-2</v>
      </c>
      <c r="I70" s="873">
        <v>0.6</v>
      </c>
      <c r="J70" s="873">
        <v>0.1</v>
      </c>
      <c r="K70" s="855"/>
      <c r="L70" s="847"/>
      <c r="M70" s="847"/>
      <c r="N70" s="518"/>
      <c r="O70" s="518"/>
    </row>
    <row r="71" spans="1:15" s="342" customFormat="1" ht="16" hidden="1" customHeight="1">
      <c r="A71" s="874">
        <v>43465</v>
      </c>
      <c r="B71" s="875">
        <v>87584926.069999993</v>
      </c>
      <c r="C71" s="876">
        <v>9690982.1900000013</v>
      </c>
      <c r="D71" s="875">
        <v>1259530.7961449986</v>
      </c>
      <c r="E71" s="877">
        <v>8637646.7999999989</v>
      </c>
      <c r="F71" s="878">
        <v>0.97612828922977068</v>
      </c>
      <c r="G71" s="878">
        <v>0.14581874268637596</v>
      </c>
      <c r="H71" s="878">
        <v>1.4380680017225237E-2</v>
      </c>
      <c r="I71" s="873">
        <v>0.6</v>
      </c>
      <c r="J71" s="873">
        <v>0.1</v>
      </c>
      <c r="K71" s="855"/>
      <c r="L71" s="847"/>
      <c r="M71" s="847"/>
      <c r="N71" s="518"/>
      <c r="O71" s="518"/>
    </row>
    <row r="72" spans="1:15" s="342" customFormat="1" ht="16" hidden="1" customHeight="1">
      <c r="A72" s="874">
        <v>43496</v>
      </c>
      <c r="B72" s="875">
        <v>102007431.51000001</v>
      </c>
      <c r="C72" s="876">
        <v>8405148.3199999984</v>
      </c>
      <c r="D72" s="875">
        <v>1353710.5522850002</v>
      </c>
      <c r="E72" s="877">
        <v>10888770.799999997</v>
      </c>
      <c r="F72" s="878">
        <v>0.64758804251027124</v>
      </c>
      <c r="G72" s="878">
        <v>0.12432170509870596</v>
      </c>
      <c r="H72" s="878">
        <v>1.3270705204966298E-2</v>
      </c>
      <c r="I72" s="873">
        <v>0.6</v>
      </c>
      <c r="J72" s="873">
        <v>0.1</v>
      </c>
      <c r="K72" s="855"/>
      <c r="L72" s="847"/>
      <c r="M72" s="847"/>
      <c r="N72" s="518"/>
      <c r="O72" s="518"/>
    </row>
    <row r="73" spans="1:15" s="342" customFormat="1" ht="16" hidden="1" customHeight="1">
      <c r="A73" s="874">
        <v>43524</v>
      </c>
      <c r="B73" s="875">
        <v>77544420.200000003</v>
      </c>
      <c r="C73" s="876">
        <v>8600592.6500000004</v>
      </c>
      <c r="D73" s="875">
        <v>1382123.2287980004</v>
      </c>
      <c r="E73" s="877">
        <v>8610267.5999999996</v>
      </c>
      <c r="F73" s="878">
        <v>0.83835599037618769</v>
      </c>
      <c r="G73" s="878">
        <v>0.16052035697450337</v>
      </c>
      <c r="H73" s="878">
        <v>1.7823632251466628E-2</v>
      </c>
      <c r="I73" s="873">
        <v>0.6</v>
      </c>
      <c r="J73" s="873">
        <v>0.1</v>
      </c>
      <c r="K73" s="855"/>
      <c r="L73" s="847"/>
      <c r="M73" s="847"/>
      <c r="N73" s="518"/>
      <c r="O73" s="518"/>
    </row>
    <row r="74" spans="1:15" s="342" customFormat="1" ht="16" hidden="1" customHeight="1">
      <c r="A74" s="874">
        <v>43555</v>
      </c>
      <c r="B74" s="875">
        <v>79366445.820000008</v>
      </c>
      <c r="C74" s="876">
        <v>7825559.8399999999</v>
      </c>
      <c r="D74" s="875">
        <v>1452640.1317740004</v>
      </c>
      <c r="E74" s="877">
        <v>8978418.8000000007</v>
      </c>
      <c r="F74" s="878">
        <v>0.70980423727015252</v>
      </c>
      <c r="G74" s="878">
        <v>0.1617924229346486</v>
      </c>
      <c r="H74" s="878">
        <v>1.8302950532376506E-2</v>
      </c>
      <c r="I74" s="873">
        <v>0.6</v>
      </c>
      <c r="J74" s="873">
        <v>0.12</v>
      </c>
      <c r="K74" s="855"/>
      <c r="L74" s="847"/>
      <c r="M74" s="847"/>
      <c r="N74" s="518"/>
      <c r="O74" s="518"/>
    </row>
    <row r="75" spans="1:15" s="342" customFormat="1" ht="16" hidden="1" customHeight="1">
      <c r="A75" s="874">
        <v>43585</v>
      </c>
      <c r="B75" s="875">
        <v>85640975.950000003</v>
      </c>
      <c r="C75" s="876">
        <v>9161832.3299999982</v>
      </c>
      <c r="D75" s="875">
        <v>1562056.0341360006</v>
      </c>
      <c r="E75" s="877">
        <v>9241873.4000000004</v>
      </c>
      <c r="F75" s="878">
        <v>0.82231988763923092</v>
      </c>
      <c r="G75" s="878">
        <v>0.16901941484461369</v>
      </c>
      <c r="H75" s="878">
        <v>1.8239587029554402E-2</v>
      </c>
      <c r="I75" s="873">
        <v>0.6</v>
      </c>
      <c r="J75" s="873">
        <v>0.12</v>
      </c>
      <c r="K75" s="855"/>
      <c r="L75" s="847"/>
      <c r="M75" s="847"/>
      <c r="N75" s="518"/>
      <c r="O75" s="518"/>
    </row>
    <row r="76" spans="1:15" s="342" customFormat="1" ht="16" hidden="1" customHeight="1">
      <c r="A76" s="874">
        <v>43616</v>
      </c>
      <c r="B76" s="875">
        <v>87447697.469999999</v>
      </c>
      <c r="C76" s="876">
        <v>8638032.8399999961</v>
      </c>
      <c r="D76" s="875">
        <v>1720475.3100960008</v>
      </c>
      <c r="E76" s="877">
        <v>9758570.7999999989</v>
      </c>
      <c r="F76" s="878">
        <v>0.70886994332243769</v>
      </c>
      <c r="G76" s="878">
        <v>0.17630402498037939</v>
      </c>
      <c r="H76" s="878">
        <v>1.9674335172589659E-2</v>
      </c>
      <c r="I76" s="873">
        <v>0.6</v>
      </c>
      <c r="J76" s="873">
        <v>0.12</v>
      </c>
      <c r="K76" s="855"/>
      <c r="L76" s="847"/>
      <c r="M76" s="847"/>
      <c r="N76" s="518"/>
      <c r="O76" s="518"/>
    </row>
    <row r="77" spans="1:15" s="342" customFormat="1" ht="16" hidden="1" customHeight="1">
      <c r="A77" s="874">
        <v>43646</v>
      </c>
      <c r="B77" s="875">
        <v>71716560.079999998</v>
      </c>
      <c r="C77" s="876">
        <v>8490967.959999999</v>
      </c>
      <c r="D77" s="875">
        <v>1490796.1130399995</v>
      </c>
      <c r="E77" s="877">
        <v>8519282.1999999993</v>
      </c>
      <c r="F77" s="878">
        <v>0.82168564001319266</v>
      </c>
      <c r="G77" s="878">
        <v>0.17499081237618819</v>
      </c>
      <c r="H77" s="878">
        <v>2.0787334353139817E-2</v>
      </c>
      <c r="I77" s="873">
        <v>0.6</v>
      </c>
      <c r="J77" s="873">
        <v>0.12</v>
      </c>
      <c r="K77" s="855"/>
      <c r="L77" s="847"/>
      <c r="M77" s="847"/>
      <c r="N77" s="518"/>
      <c r="O77" s="518"/>
    </row>
    <row r="78" spans="1:15" s="342" customFormat="1" ht="16" hidden="1" customHeight="1">
      <c r="A78" s="874">
        <v>43676</v>
      </c>
      <c r="B78" s="875">
        <v>84517132.949999988</v>
      </c>
      <c r="C78" s="876">
        <v>8224103.3100000015</v>
      </c>
      <c r="D78" s="875">
        <v>1779475.9683999999</v>
      </c>
      <c r="E78" s="877">
        <v>9703572.6000000015</v>
      </c>
      <c r="F78" s="878">
        <v>0.66414995870696125</v>
      </c>
      <c r="G78" s="878">
        <v>0.18338358888560277</v>
      </c>
      <c r="H78" s="878">
        <v>2.1054618232882214E-2</v>
      </c>
      <c r="I78" s="873">
        <v>0.6</v>
      </c>
      <c r="J78" s="873">
        <v>0.12</v>
      </c>
      <c r="K78" s="855"/>
      <c r="L78" s="847"/>
      <c r="M78" s="847"/>
      <c r="N78" s="518"/>
      <c r="O78" s="518"/>
    </row>
    <row r="79" spans="1:15" s="342" customFormat="1" ht="16" hidden="1" customHeight="1">
      <c r="A79" s="874">
        <v>43707</v>
      </c>
      <c r="B79" s="875">
        <v>86034728.189999998</v>
      </c>
      <c r="C79" s="876">
        <v>7556382.5099999998</v>
      </c>
      <c r="D79" s="875">
        <v>1430346.3545799998</v>
      </c>
      <c r="E79" s="877">
        <v>8027465</v>
      </c>
      <c r="F79" s="878">
        <v>0.76313458301219617</v>
      </c>
      <c r="G79" s="878">
        <v>0.17818157470384485</v>
      </c>
      <c r="H79" s="878">
        <v>1.6625220822703221E-2</v>
      </c>
      <c r="I79" s="873">
        <v>0.6</v>
      </c>
      <c r="J79" s="873">
        <v>0.12</v>
      </c>
      <c r="K79" s="855"/>
      <c r="L79" s="847"/>
      <c r="M79" s="847"/>
      <c r="N79" s="518"/>
      <c r="O79" s="518"/>
    </row>
    <row r="80" spans="1:15" s="342" customFormat="1" ht="16" hidden="1" customHeight="1">
      <c r="A80" s="874">
        <v>43738</v>
      </c>
      <c r="B80" s="875">
        <v>79475450.110000014</v>
      </c>
      <c r="C80" s="876">
        <v>9703887.2500000037</v>
      </c>
      <c r="D80" s="875">
        <v>1451923.7334160004</v>
      </c>
      <c r="E80" s="877">
        <v>8181284.7999999998</v>
      </c>
      <c r="F80" s="878">
        <v>1.0086390729954791</v>
      </c>
      <c r="G80" s="878">
        <v>0.17746891459101882</v>
      </c>
      <c r="H80" s="878">
        <v>1.8268833097597165E-2</v>
      </c>
      <c r="I80" s="873">
        <v>0.6</v>
      </c>
      <c r="J80" s="873">
        <v>0.12</v>
      </c>
      <c r="K80" s="855"/>
      <c r="L80" s="847"/>
      <c r="M80" s="847"/>
      <c r="N80" s="518"/>
      <c r="O80" s="518"/>
    </row>
    <row r="81" spans="1:15" s="342" customFormat="1" ht="16" hidden="1" customHeight="1">
      <c r="A81" s="874">
        <v>43768</v>
      </c>
      <c r="B81" s="875">
        <v>81778826.839999989</v>
      </c>
      <c r="C81" s="876">
        <v>8254428.1699999999</v>
      </c>
      <c r="D81" s="875">
        <v>1482115.1969520005</v>
      </c>
      <c r="E81" s="877">
        <v>10341212.600000001</v>
      </c>
      <c r="F81" s="878">
        <v>0.65488576968700929</v>
      </c>
      <c r="G81" s="878">
        <v>0.14332121911428455</v>
      </c>
      <c r="H81" s="878">
        <v>1.8123458775604034E-2</v>
      </c>
      <c r="I81" s="873">
        <v>0.6</v>
      </c>
      <c r="J81" s="873">
        <v>0.12</v>
      </c>
      <c r="K81" s="855"/>
      <c r="L81" s="847"/>
      <c r="M81" s="847"/>
      <c r="N81" s="518"/>
      <c r="O81" s="518"/>
    </row>
    <row r="82" spans="1:15" s="342" customFormat="1" ht="16" hidden="1" customHeight="1">
      <c r="A82" s="874">
        <v>43799</v>
      </c>
      <c r="B82" s="875">
        <v>90009236.99000001</v>
      </c>
      <c r="C82" s="876">
        <v>8968560.0099999998</v>
      </c>
      <c r="D82" s="875">
        <v>1370776.2073720002</v>
      </c>
      <c r="E82" s="877">
        <v>8913953.1999999993</v>
      </c>
      <c r="F82" s="878">
        <v>0.85234728432588136</v>
      </c>
      <c r="G82" s="878">
        <v>0.15377870812379857</v>
      </c>
      <c r="H82" s="878">
        <v>1.5229283718117652E-2</v>
      </c>
      <c r="I82" s="873">
        <v>0.6</v>
      </c>
      <c r="J82" s="873">
        <v>0.12</v>
      </c>
      <c r="K82" s="855"/>
      <c r="L82" s="847"/>
      <c r="M82" s="847"/>
      <c r="N82" s="518"/>
      <c r="O82" s="518"/>
    </row>
    <row r="83" spans="1:15" s="342" customFormat="1" ht="16" hidden="1" customHeight="1">
      <c r="A83" s="874">
        <v>43829</v>
      </c>
      <c r="B83" s="875">
        <v>113019379.22</v>
      </c>
      <c r="C83" s="876">
        <v>9489575.8699999973</v>
      </c>
      <c r="D83" s="875">
        <v>1553873.0603500002</v>
      </c>
      <c r="E83" s="877">
        <v>10093674.4</v>
      </c>
      <c r="F83" s="878">
        <v>0.78620554766953821</v>
      </c>
      <c r="G83" s="878">
        <v>0.15394523329878762</v>
      </c>
      <c r="H83" s="878">
        <v>1.3748731156320363E-2</v>
      </c>
      <c r="I83" s="873">
        <v>0.6</v>
      </c>
      <c r="J83" s="873">
        <v>0.12</v>
      </c>
      <c r="K83" s="855"/>
      <c r="L83" s="847"/>
      <c r="M83" s="847"/>
      <c r="N83" s="518"/>
      <c r="O83" s="518"/>
    </row>
    <row r="84" spans="1:15" s="342" customFormat="1" ht="16" hidden="1" customHeight="1">
      <c r="A84" s="874">
        <v>43858</v>
      </c>
      <c r="B84" s="875">
        <v>85577428</v>
      </c>
      <c r="C84" s="876">
        <v>7831820.9100000001</v>
      </c>
      <c r="D84" s="875">
        <v>1330120.9611819996</v>
      </c>
      <c r="E84" s="877">
        <v>10458028.300000001</v>
      </c>
      <c r="F84" s="878">
        <v>0.62169462180724833</v>
      </c>
      <c r="G84" s="878">
        <v>0.12718659034246441</v>
      </c>
      <c r="H84" s="878">
        <v>1.5542894806116394E-2</v>
      </c>
      <c r="I84" s="873">
        <v>0.6</v>
      </c>
      <c r="J84" s="873">
        <v>0.12</v>
      </c>
      <c r="K84" s="855"/>
      <c r="L84" s="847"/>
      <c r="M84" s="847"/>
      <c r="N84" s="518"/>
      <c r="O84" s="518"/>
    </row>
    <row r="85" spans="1:15" s="342" customFormat="1" ht="16" hidden="1" customHeight="1">
      <c r="A85" s="874">
        <v>43889</v>
      </c>
      <c r="B85" s="875">
        <v>84273600.079999998</v>
      </c>
      <c r="C85" s="876">
        <v>8625029.5499999989</v>
      </c>
      <c r="D85" s="875">
        <v>1197959.5108520004</v>
      </c>
      <c r="E85" s="877">
        <v>8822867.6000000015</v>
      </c>
      <c r="F85" s="878">
        <v>0.84179774375714278</v>
      </c>
      <c r="G85" s="878">
        <v>0.13577892870703401</v>
      </c>
      <c r="H85" s="878">
        <v>1.4215122051446606E-2</v>
      </c>
      <c r="I85" s="873">
        <v>0.6</v>
      </c>
      <c r="J85" s="873">
        <v>0.12</v>
      </c>
      <c r="K85" s="855"/>
      <c r="L85" s="847"/>
      <c r="M85" s="847"/>
      <c r="N85" s="518"/>
      <c r="O85" s="518"/>
    </row>
    <row r="86" spans="1:15" s="342" customFormat="1" ht="16" hidden="1" customHeight="1">
      <c r="A86" s="874">
        <v>43918</v>
      </c>
      <c r="B86" s="875">
        <v>137718471.91999999</v>
      </c>
      <c r="C86" s="876">
        <v>9106680.959999999</v>
      </c>
      <c r="D86" s="875">
        <v>1486441.7797320008</v>
      </c>
      <c r="E86" s="877">
        <v>12413810.1</v>
      </c>
      <c r="F86" s="878">
        <v>0.61385176016733156</v>
      </c>
      <c r="G86" s="878">
        <v>0.11974097942194241</v>
      </c>
      <c r="H86" s="878">
        <v>1.0793336282408564E-2</v>
      </c>
      <c r="I86" s="873">
        <v>0.6</v>
      </c>
      <c r="J86" s="873">
        <v>0.12</v>
      </c>
      <c r="K86" s="855"/>
      <c r="L86" s="847"/>
      <c r="M86" s="847"/>
      <c r="N86" s="518"/>
      <c r="O86" s="518"/>
    </row>
    <row r="87" spans="1:15" s="342" customFormat="1" ht="16" hidden="1" customHeight="1">
      <c r="A87" s="874">
        <v>43949</v>
      </c>
      <c r="B87" s="875">
        <v>112495384.24000001</v>
      </c>
      <c r="C87" s="876">
        <v>8965114.0000000019</v>
      </c>
      <c r="D87" s="875">
        <v>2135605.2873220001</v>
      </c>
      <c r="E87" s="877">
        <v>13952963.199999999</v>
      </c>
      <c r="F87" s="878">
        <v>0.489466546624161</v>
      </c>
      <c r="G87" s="878">
        <v>0.15305747293320462</v>
      </c>
      <c r="H87" s="878">
        <v>1.898393700105824E-2</v>
      </c>
      <c r="I87" s="873">
        <v>0.6</v>
      </c>
      <c r="J87" s="873">
        <v>0.12</v>
      </c>
      <c r="K87" s="855"/>
      <c r="L87" s="847"/>
      <c r="M87" s="847"/>
      <c r="N87" s="518"/>
      <c r="O87" s="518"/>
    </row>
    <row r="88" spans="1:15" s="342" customFormat="1" ht="16" hidden="1" customHeight="1">
      <c r="A88" s="874">
        <v>43979</v>
      </c>
      <c r="B88" s="875">
        <v>99448281.74000001</v>
      </c>
      <c r="C88" s="876">
        <v>8013878.0699999994</v>
      </c>
      <c r="D88" s="875">
        <v>1712908.2557599999</v>
      </c>
      <c r="E88" s="877">
        <v>9816035.5999999996</v>
      </c>
      <c r="F88" s="878">
        <v>0.64190576226516538</v>
      </c>
      <c r="G88" s="878">
        <v>0.17450102317884827</v>
      </c>
      <c r="H88" s="878">
        <v>1.7224111123792653E-2</v>
      </c>
      <c r="I88" s="873">
        <v>0.6</v>
      </c>
      <c r="J88" s="873">
        <v>0.12</v>
      </c>
      <c r="K88" s="855"/>
      <c r="L88" s="847"/>
      <c r="M88" s="847"/>
      <c r="N88" s="518"/>
      <c r="O88" s="518"/>
    </row>
    <row r="89" spans="1:15" s="342" customFormat="1" ht="16" hidden="1" customHeight="1">
      <c r="A89" s="874">
        <v>44010</v>
      </c>
      <c r="B89" s="875">
        <v>103623009.79000001</v>
      </c>
      <c r="C89" s="876">
        <v>8848652.9999999963</v>
      </c>
      <c r="D89" s="875">
        <v>1641907.107204</v>
      </c>
      <c r="E89" s="877">
        <v>9761581</v>
      </c>
      <c r="F89" s="878">
        <v>0.73827650385690569</v>
      </c>
      <c r="G89" s="878">
        <v>0.16820094072917083</v>
      </c>
      <c r="H89" s="878">
        <v>1.5845004990025391E-2</v>
      </c>
      <c r="I89" s="873">
        <v>0.6</v>
      </c>
      <c r="J89" s="873">
        <v>0.12</v>
      </c>
      <c r="K89" s="855"/>
      <c r="L89" s="847"/>
      <c r="M89" s="847"/>
      <c r="N89" s="518"/>
      <c r="O89" s="518"/>
    </row>
    <row r="90" spans="1:15" s="342" customFormat="1" ht="16" hidden="1" customHeight="1">
      <c r="A90" s="874">
        <v>44040</v>
      </c>
      <c r="B90" s="875">
        <v>108026516.68000001</v>
      </c>
      <c r="C90" s="876">
        <v>9263541.5700000003</v>
      </c>
      <c r="D90" s="875">
        <v>1569657.1338760003</v>
      </c>
      <c r="E90" s="877">
        <v>10987178.399999999</v>
      </c>
      <c r="F90" s="878">
        <v>0.70026026301020117</v>
      </c>
      <c r="G90" s="878">
        <v>0.14286262375388395</v>
      </c>
      <c r="H90" s="878">
        <v>1.4530294802763053E-2</v>
      </c>
      <c r="I90" s="873">
        <v>0.6</v>
      </c>
      <c r="J90" s="873">
        <v>0.12</v>
      </c>
      <c r="K90" s="855"/>
      <c r="L90" s="847"/>
      <c r="M90" s="847"/>
      <c r="N90" s="518"/>
      <c r="O90" s="518"/>
    </row>
    <row r="91" spans="1:15" s="342" customFormat="1" ht="16" hidden="1" customHeight="1">
      <c r="A91" s="874">
        <v>44071</v>
      </c>
      <c r="B91" s="875">
        <v>111639707.70999999</v>
      </c>
      <c r="C91" s="876">
        <v>8333179.0199999986</v>
      </c>
      <c r="D91" s="875">
        <v>1450695.3191119998</v>
      </c>
      <c r="E91" s="877">
        <v>10285340</v>
      </c>
      <c r="F91" s="878">
        <v>0.66915470960493273</v>
      </c>
      <c r="G91" s="878">
        <v>0.14104495516064611</v>
      </c>
      <c r="H91" s="878">
        <v>1.2994438527915059E-2</v>
      </c>
      <c r="I91" s="873">
        <v>0.6</v>
      </c>
      <c r="J91" s="873">
        <v>0.12</v>
      </c>
      <c r="K91" s="855"/>
      <c r="L91" s="847"/>
      <c r="M91" s="847"/>
      <c r="N91" s="518"/>
      <c r="O91" s="518"/>
    </row>
    <row r="92" spans="1:15" s="342" customFormat="1" ht="16" hidden="1" customHeight="1">
      <c r="A92" s="874">
        <v>44102</v>
      </c>
      <c r="B92" s="875">
        <v>109124266.69</v>
      </c>
      <c r="C92" s="876">
        <v>8513939.9199999999</v>
      </c>
      <c r="D92" s="875">
        <v>1535172.8716740001</v>
      </c>
      <c r="E92" s="877">
        <v>10973091.4</v>
      </c>
      <c r="F92" s="878">
        <v>0.63598914780988691</v>
      </c>
      <c r="G92" s="878">
        <v>0.13990340695366849</v>
      </c>
      <c r="H92" s="878">
        <v>1.4068116270005425E-2</v>
      </c>
      <c r="I92" s="873">
        <v>0.6</v>
      </c>
      <c r="J92" s="873">
        <v>0.12</v>
      </c>
      <c r="K92" s="855"/>
      <c r="L92" s="847"/>
      <c r="M92" s="847"/>
      <c r="N92" s="518"/>
      <c r="O92" s="518"/>
    </row>
    <row r="93" spans="1:15" s="342" customFormat="1" ht="16" hidden="1" customHeight="1">
      <c r="A93" s="874">
        <v>44132</v>
      </c>
      <c r="B93" s="875">
        <v>119192059.31</v>
      </c>
      <c r="C93" s="876">
        <v>10130795.99</v>
      </c>
      <c r="D93" s="875">
        <v>1751525.1644539996</v>
      </c>
      <c r="E93" s="877">
        <v>12569385.200000001</v>
      </c>
      <c r="F93" s="878">
        <v>0.66664126305445703</v>
      </c>
      <c r="G93" s="878">
        <v>0.13934851518863464</v>
      </c>
      <c r="H93" s="878">
        <v>1.4694981986161974E-2</v>
      </c>
      <c r="I93" s="873">
        <v>0.6</v>
      </c>
      <c r="J93" s="873">
        <v>0.12</v>
      </c>
      <c r="K93" s="855"/>
      <c r="L93" s="847"/>
      <c r="M93" s="847"/>
      <c r="N93" s="518"/>
      <c r="O93" s="518"/>
    </row>
    <row r="94" spans="1:15" s="342" customFormat="1" ht="16" hidden="1" customHeight="1">
      <c r="A94" s="874">
        <v>44163</v>
      </c>
      <c r="B94" s="875">
        <v>189301635.91</v>
      </c>
      <c r="C94" s="876">
        <v>10833199.560000001</v>
      </c>
      <c r="D94" s="875">
        <v>1777672.7537139999</v>
      </c>
      <c r="E94" s="877">
        <v>15400971.799999999</v>
      </c>
      <c r="F94" s="878">
        <v>0.58798411709876652</v>
      </c>
      <c r="G94" s="878">
        <v>0.11542601186465389</v>
      </c>
      <c r="H94" s="878">
        <v>9.3906888082000619E-3</v>
      </c>
      <c r="I94" s="873">
        <v>0.6</v>
      </c>
      <c r="J94" s="873">
        <v>0.12</v>
      </c>
      <c r="K94" s="855"/>
      <c r="L94" s="847"/>
      <c r="M94" s="847"/>
      <c r="N94" s="518"/>
      <c r="O94" s="518"/>
    </row>
    <row r="95" spans="1:15" s="342" customFormat="1" ht="16" hidden="1" customHeight="1">
      <c r="A95" s="874">
        <v>44193</v>
      </c>
      <c r="B95" s="875">
        <v>92084675.090000004</v>
      </c>
      <c r="C95" s="876">
        <v>12417110.360000001</v>
      </c>
      <c r="D95" s="875">
        <v>2112658.8200900005</v>
      </c>
      <c r="E95" s="877">
        <v>11648310</v>
      </c>
      <c r="F95" s="878">
        <v>0.88463060649227221</v>
      </c>
      <c r="G95" s="878">
        <v>0.18137041511515409</v>
      </c>
      <c r="H95" s="878">
        <v>2.2942566914909233E-2</v>
      </c>
      <c r="I95" s="873">
        <v>0.6</v>
      </c>
      <c r="J95" s="873">
        <v>0.12</v>
      </c>
      <c r="K95" s="855"/>
      <c r="L95" s="847"/>
      <c r="M95" s="847"/>
      <c r="N95" s="518"/>
      <c r="O95" s="518"/>
    </row>
    <row r="96" spans="1:15" s="342" customFormat="1" ht="16" hidden="1" customHeight="1">
      <c r="A96" s="874">
        <v>44224</v>
      </c>
      <c r="B96" s="875">
        <v>96735319.25</v>
      </c>
      <c r="C96" s="876">
        <v>9304163.0999999996</v>
      </c>
      <c r="D96" s="875">
        <v>1637227.0367700001</v>
      </c>
      <c r="E96" s="877">
        <v>9712924.5</v>
      </c>
      <c r="F96" s="878">
        <v>0.78935402650664066</v>
      </c>
      <c r="G96" s="878">
        <v>0.1685616970223541</v>
      </c>
      <c r="H96" s="878">
        <v>1.6924811428375992E-2</v>
      </c>
      <c r="I96" s="873">
        <v>0.6</v>
      </c>
      <c r="J96" s="873">
        <v>0.12</v>
      </c>
      <c r="K96" s="855"/>
      <c r="L96" s="847"/>
      <c r="M96" s="847"/>
      <c r="N96" s="518"/>
      <c r="O96" s="518"/>
    </row>
    <row r="97" spans="1:15" s="342" customFormat="1" ht="16" hidden="1" customHeight="1">
      <c r="A97" s="874">
        <v>44255</v>
      </c>
      <c r="B97" s="875">
        <v>103911182.72999999</v>
      </c>
      <c r="C97" s="876">
        <v>8863701.3000000007</v>
      </c>
      <c r="D97" s="875">
        <v>1551496.1562099992</v>
      </c>
      <c r="E97" s="877">
        <v>9787973.5</v>
      </c>
      <c r="F97" s="878">
        <v>0.74706016968578848</v>
      </c>
      <c r="G97" s="878">
        <v>0.158510457369955</v>
      </c>
      <c r="H97" s="878">
        <v>1.4930983513500803E-2</v>
      </c>
      <c r="I97" s="873">
        <v>0.6</v>
      </c>
      <c r="J97" s="873">
        <v>0.12</v>
      </c>
      <c r="K97" s="855"/>
      <c r="L97" s="847"/>
      <c r="M97" s="847"/>
      <c r="N97" s="518"/>
      <c r="O97" s="518"/>
    </row>
    <row r="98" spans="1:15" s="342" customFormat="1" ht="16" hidden="1" customHeight="1">
      <c r="A98" s="874">
        <v>44283</v>
      </c>
      <c r="B98" s="875">
        <v>109397460.59</v>
      </c>
      <c r="C98" s="876">
        <v>9219044.540000001</v>
      </c>
      <c r="D98" s="875">
        <v>1747066.3125175002</v>
      </c>
      <c r="E98" s="877">
        <v>10738858.800000001</v>
      </c>
      <c r="F98" s="878">
        <v>0.69578885118430833</v>
      </c>
      <c r="G98" s="878">
        <v>0.16268640318815814</v>
      </c>
      <c r="H98" s="878">
        <v>1.5969898232511617E-2</v>
      </c>
      <c r="I98" s="873">
        <v>0.6</v>
      </c>
      <c r="J98" s="873">
        <v>0.12</v>
      </c>
      <c r="K98" s="855"/>
      <c r="L98" s="847"/>
      <c r="M98" s="847"/>
      <c r="N98" s="518"/>
      <c r="O98" s="518"/>
    </row>
    <row r="99" spans="1:15" s="342" customFormat="1" ht="16" hidden="1" customHeight="1">
      <c r="A99" s="874">
        <v>44314</v>
      </c>
      <c r="B99" s="875">
        <v>105001889.33</v>
      </c>
      <c r="C99" s="876">
        <v>8602917.2699999996</v>
      </c>
      <c r="D99" s="875">
        <v>1592734.2605525006</v>
      </c>
      <c r="E99" s="877">
        <v>9035479</v>
      </c>
      <c r="F99" s="878">
        <v>0.77585073347494904</v>
      </c>
      <c r="G99" s="878">
        <v>0.17627557548996578</v>
      </c>
      <c r="H99" s="878">
        <v>1.5168624781091837E-2</v>
      </c>
      <c r="I99" s="873">
        <v>0.6</v>
      </c>
      <c r="J99" s="873">
        <v>0.12</v>
      </c>
      <c r="K99" s="855"/>
      <c r="L99" s="847"/>
      <c r="M99" s="847"/>
      <c r="N99" s="518"/>
      <c r="O99" s="518"/>
    </row>
    <row r="100" spans="1:15" s="342" customFormat="1" ht="16" hidden="1" customHeight="1">
      <c r="A100" s="874">
        <v>44344</v>
      </c>
      <c r="B100" s="875">
        <v>116534321.39</v>
      </c>
      <c r="C100" s="876">
        <v>8795696.2300000004</v>
      </c>
      <c r="D100" s="875">
        <v>1629653.7716333333</v>
      </c>
      <c r="E100" s="877">
        <v>10861013</v>
      </c>
      <c r="F100" s="878">
        <v>0.65979503554287866</v>
      </c>
      <c r="G100" s="878">
        <v>0.1500462039437144</v>
      </c>
      <c r="H100" s="878">
        <v>1.3984324550871556E-2</v>
      </c>
      <c r="I100" s="873">
        <v>0.6</v>
      </c>
      <c r="J100" s="873">
        <v>0.12</v>
      </c>
      <c r="K100" s="855"/>
      <c r="L100" s="847"/>
      <c r="M100" s="847"/>
      <c r="N100" s="518"/>
      <c r="O100" s="518"/>
    </row>
    <row r="101" spans="1:15" s="342" customFormat="1" ht="16" hidden="1" customHeight="1">
      <c r="A101" s="874">
        <v>44375</v>
      </c>
      <c r="B101" s="875">
        <v>130140630.83000001</v>
      </c>
      <c r="C101" s="876">
        <v>9842593.6300000008</v>
      </c>
      <c r="D101" s="875">
        <v>1847722.0929786661</v>
      </c>
      <c r="E101" s="877">
        <v>12800087.4</v>
      </c>
      <c r="F101" s="878">
        <v>0.62459507401655201</v>
      </c>
      <c r="G101" s="878">
        <v>0.14435230285839032</v>
      </c>
      <c r="H101" s="878">
        <v>1.4197887940103094E-2</v>
      </c>
      <c r="I101" s="873">
        <v>0.6</v>
      </c>
      <c r="J101" s="873">
        <v>0.12</v>
      </c>
      <c r="K101" s="855"/>
      <c r="L101" s="847"/>
      <c r="M101" s="847"/>
      <c r="N101" s="518"/>
      <c r="O101" s="518"/>
    </row>
    <row r="102" spans="1:15" s="342" customFormat="1" ht="16" hidden="1" customHeight="1">
      <c r="A102" s="874">
        <v>44405</v>
      </c>
      <c r="B102" s="875">
        <v>114850864.01000001</v>
      </c>
      <c r="C102" s="876">
        <v>9490962.1399999987</v>
      </c>
      <c r="D102" s="875">
        <v>1537735.1910179993</v>
      </c>
      <c r="E102" s="877">
        <v>10779051.9</v>
      </c>
      <c r="F102" s="878">
        <v>0.73784104787379301</v>
      </c>
      <c r="G102" s="878">
        <v>0.14265959615780302</v>
      </c>
      <c r="H102" s="878">
        <v>1.3388973642236679E-2</v>
      </c>
      <c r="I102" s="873">
        <v>0.6</v>
      </c>
      <c r="J102" s="873">
        <v>0.12</v>
      </c>
      <c r="K102" s="855"/>
      <c r="L102" s="847"/>
      <c r="M102" s="847"/>
      <c r="N102" s="518"/>
      <c r="O102" s="518"/>
    </row>
    <row r="103" spans="1:15" s="342" customFormat="1" ht="16" hidden="1" customHeight="1">
      <c r="A103" s="874">
        <v>44436</v>
      </c>
      <c r="B103" s="875">
        <v>115438175.21000001</v>
      </c>
      <c r="C103" s="876">
        <v>10480439.4</v>
      </c>
      <c r="D103" s="875">
        <v>1587902.9192000004</v>
      </c>
      <c r="E103" s="877">
        <v>12720764</v>
      </c>
      <c r="F103" s="878">
        <v>0.699056792563717</v>
      </c>
      <c r="G103" s="878">
        <v>0.12482763764817902</v>
      </c>
      <c r="H103" s="878">
        <v>1.3755440228601654E-2</v>
      </c>
      <c r="I103" s="873">
        <v>0.6</v>
      </c>
      <c r="J103" s="873">
        <v>0.12</v>
      </c>
      <c r="K103" s="855"/>
      <c r="L103" s="847"/>
      <c r="M103" s="847"/>
      <c r="N103" s="518"/>
      <c r="O103" s="518"/>
    </row>
    <row r="104" spans="1:15" s="342" customFormat="1" ht="16" hidden="1" customHeight="1">
      <c r="A104" s="874">
        <v>44467</v>
      </c>
      <c r="B104" s="875">
        <v>102538619.94</v>
      </c>
      <c r="C104" s="876">
        <v>9843217.7599999998</v>
      </c>
      <c r="D104" s="875">
        <v>1574542.1483999998</v>
      </c>
      <c r="E104" s="877">
        <v>10163804</v>
      </c>
      <c r="F104" s="878">
        <v>0.81354142716644284</v>
      </c>
      <c r="G104" s="878">
        <v>0.15491661865970652</v>
      </c>
      <c r="H104" s="878">
        <v>1.5355601131762217E-2</v>
      </c>
      <c r="I104" s="873">
        <v>0.6</v>
      </c>
      <c r="J104" s="873">
        <v>0.12</v>
      </c>
      <c r="K104" s="855"/>
      <c r="L104" s="847"/>
      <c r="M104" s="847"/>
      <c r="N104" s="518"/>
      <c r="O104" s="518"/>
    </row>
    <row r="105" spans="1:15" s="342" customFormat="1" ht="16" hidden="1" customHeight="1">
      <c r="A105" s="874">
        <v>44497</v>
      </c>
      <c r="B105" s="875">
        <v>145808478.09</v>
      </c>
      <c r="C105" s="876">
        <v>10498073.02</v>
      </c>
      <c r="D105" s="875">
        <v>1728597.6473999994</v>
      </c>
      <c r="E105" s="877">
        <v>12336970.4</v>
      </c>
      <c r="F105" s="878">
        <v>0.71082892219632787</v>
      </c>
      <c r="G105" s="878">
        <v>0.14011524639793246</v>
      </c>
      <c r="H105" s="878">
        <v>1.185526157356245E-2</v>
      </c>
      <c r="I105" s="873">
        <v>0.6</v>
      </c>
      <c r="J105" s="873">
        <v>0.12</v>
      </c>
      <c r="K105" s="855"/>
      <c r="L105" s="847"/>
      <c r="M105" s="847"/>
      <c r="N105" s="518"/>
      <c r="O105" s="518"/>
    </row>
    <row r="106" spans="1:15" s="342" customFormat="1" ht="16" hidden="1" customHeight="1">
      <c r="A106" s="874">
        <v>44528</v>
      </c>
      <c r="B106" s="875">
        <v>221093796.06999999</v>
      </c>
      <c r="C106" s="876">
        <v>16537128.780000001</v>
      </c>
      <c r="D106" s="875">
        <v>2229279.748428571</v>
      </c>
      <c r="E106" s="877">
        <v>16467667.200000001</v>
      </c>
      <c r="F106" s="878">
        <v>0.86884492246548606</v>
      </c>
      <c r="G106" s="878">
        <v>0.13537313581540991</v>
      </c>
      <c r="H106" s="878">
        <v>1.0082959305302099E-2</v>
      </c>
      <c r="I106" s="873">
        <v>0.6</v>
      </c>
      <c r="J106" s="873">
        <v>0.12</v>
      </c>
      <c r="K106" s="855"/>
      <c r="L106" s="847"/>
      <c r="M106" s="847"/>
      <c r="N106" s="518"/>
      <c r="O106" s="518"/>
    </row>
    <row r="107" spans="1:15" s="342" customFormat="1" ht="16" hidden="1" customHeight="1">
      <c r="A107" s="874">
        <v>44558</v>
      </c>
      <c r="B107" s="875">
        <v>60617414.909999996</v>
      </c>
      <c r="C107" s="876">
        <v>11381110.199999999</v>
      </c>
      <c r="D107" s="875">
        <v>2180425.2395714289</v>
      </c>
      <c r="E107" s="877">
        <v>10081622</v>
      </c>
      <c r="F107" s="878">
        <v>0.91261951305341238</v>
      </c>
      <c r="G107" s="878">
        <v>0.21627722598322263</v>
      </c>
      <c r="H107" s="878">
        <v>3.5970277564768373E-2</v>
      </c>
      <c r="I107" s="873">
        <v>0.6</v>
      </c>
      <c r="J107" s="873">
        <v>0.12</v>
      </c>
      <c r="K107" s="879"/>
      <c r="L107" s="847"/>
      <c r="M107" s="847"/>
      <c r="N107" s="880"/>
      <c r="O107" s="880"/>
    </row>
    <row r="108" spans="1:15" s="342" customFormat="1" ht="16" hidden="1" customHeight="1">
      <c r="A108" s="874">
        <v>44589</v>
      </c>
      <c r="B108" s="875">
        <v>113515584.68000001</v>
      </c>
      <c r="C108" s="876">
        <v>7710841.9799999995</v>
      </c>
      <c r="D108" s="875">
        <v>1807603.5843000007</v>
      </c>
      <c r="E108" s="877">
        <v>10389738.5</v>
      </c>
      <c r="F108" s="878">
        <v>0.56817968957544007</v>
      </c>
      <c r="G108" s="878">
        <v>0.17397969971044033</v>
      </c>
      <c r="H108" s="878">
        <v>1.5923836267906544E-2</v>
      </c>
      <c r="I108" s="873">
        <v>0.6</v>
      </c>
      <c r="J108" s="873">
        <v>0.12</v>
      </c>
      <c r="K108" s="879"/>
      <c r="L108" s="847">
        <v>1612872.5899999999</v>
      </c>
      <c r="M108" s="847">
        <v>6097969.3899999997</v>
      </c>
      <c r="N108" s="880"/>
      <c r="O108" s="880"/>
    </row>
    <row r="109" spans="1:15" s="342" customFormat="1" ht="16" hidden="1" customHeight="1">
      <c r="A109" s="874">
        <v>44620</v>
      </c>
      <c r="B109" s="875">
        <v>115542910.89</v>
      </c>
      <c r="C109" s="876">
        <v>8434129.5</v>
      </c>
      <c r="D109" s="875">
        <v>1740330.6569999999</v>
      </c>
      <c r="E109" s="877">
        <v>9325551.8000000007</v>
      </c>
      <c r="F109" s="878">
        <v>0.71779118132183872</v>
      </c>
      <c r="G109" s="878">
        <v>0.18661959038177234</v>
      </c>
      <c r="H109" s="878">
        <v>1.506220194380287E-2</v>
      </c>
      <c r="I109" s="873">
        <v>0.6</v>
      </c>
      <c r="J109" s="873">
        <v>0.12</v>
      </c>
      <c r="K109" s="879"/>
      <c r="L109" s="847">
        <v>1613534.0600000005</v>
      </c>
      <c r="M109" s="847">
        <v>6820595.4400000004</v>
      </c>
      <c r="N109" s="880"/>
      <c r="O109" s="880"/>
    </row>
    <row r="110" spans="1:15" s="342" customFormat="1" ht="16" hidden="1" customHeight="1">
      <c r="A110" s="874">
        <v>44648</v>
      </c>
      <c r="B110" s="875">
        <v>159243150.11999997</v>
      </c>
      <c r="C110" s="876">
        <v>10770756.619999999</v>
      </c>
      <c r="D110" s="875">
        <v>2540477.1651999992</v>
      </c>
      <c r="E110" s="877">
        <v>12953919.300000001</v>
      </c>
      <c r="F110" s="878">
        <v>0.63535052706403694</v>
      </c>
      <c r="G110" s="878">
        <v>0.1961164884823699</v>
      </c>
      <c r="H110" s="878">
        <v>1.595344706058368E-2</v>
      </c>
      <c r="I110" s="873">
        <v>0.6</v>
      </c>
      <c r="J110" s="873">
        <v>0.12</v>
      </c>
      <c r="K110" s="879"/>
      <c r="L110" s="847">
        <v>2110911.709999999</v>
      </c>
      <c r="M110" s="847">
        <v>8659844.9100000001</v>
      </c>
      <c r="N110" s="880"/>
      <c r="O110" s="880"/>
    </row>
    <row r="111" spans="1:15" s="342" customFormat="1" ht="16" hidden="1" customHeight="1">
      <c r="A111" s="874">
        <v>44679</v>
      </c>
      <c r="B111" s="875">
        <v>141085605.36000001</v>
      </c>
      <c r="C111" s="876">
        <v>11013274.310000001</v>
      </c>
      <c r="D111" s="875">
        <v>2534185.3601999995</v>
      </c>
      <c r="E111" s="877">
        <v>12048990.5</v>
      </c>
      <c r="F111" s="878">
        <v>0.70371778862303869</v>
      </c>
      <c r="G111" s="878">
        <v>0.21032345906489008</v>
      </c>
      <c r="H111" s="878">
        <v>1.7962040519538935E-2</v>
      </c>
      <c r="I111" s="873">
        <v>0.6</v>
      </c>
      <c r="J111" s="873">
        <v>0.12</v>
      </c>
      <c r="K111" s="855"/>
      <c r="L111" s="847">
        <v>2536483.7300000004</v>
      </c>
      <c r="M111" s="847">
        <v>8476790.5800000001</v>
      </c>
      <c r="N111" s="880"/>
      <c r="O111" s="880"/>
    </row>
    <row r="112" spans="1:15" s="342" customFormat="1" ht="16" hidden="1" customHeight="1">
      <c r="A112" s="874">
        <v>44709</v>
      </c>
      <c r="B112" s="875">
        <v>127894801.53</v>
      </c>
      <c r="C112" s="876">
        <v>13203488.739999998</v>
      </c>
      <c r="D112" s="875">
        <v>3226450.5081714275</v>
      </c>
      <c r="E112" s="877">
        <v>13815870.5</v>
      </c>
      <c r="F112" s="878">
        <v>0.72214329396244492</v>
      </c>
      <c r="G112" s="878">
        <v>0.2335321909807585</v>
      </c>
      <c r="H112" s="878">
        <v>2.5227378044873905E-2</v>
      </c>
      <c r="I112" s="873">
        <v>0.6</v>
      </c>
      <c r="J112" s="873">
        <v>0.12</v>
      </c>
      <c r="K112" s="855"/>
      <c r="L112" s="847">
        <v>1457809.46</v>
      </c>
      <c r="M112" s="847">
        <v>11745679.279999999</v>
      </c>
      <c r="N112" s="880"/>
      <c r="O112" s="880"/>
    </row>
    <row r="113" spans="1:15" s="342" customFormat="1" ht="16" hidden="1" customHeight="1">
      <c r="A113" s="874">
        <v>44740</v>
      </c>
      <c r="B113" s="875">
        <v>134547628.93000001</v>
      </c>
      <c r="C113" s="876">
        <v>11038065.269999998</v>
      </c>
      <c r="D113" s="875">
        <v>3086743.4857999994</v>
      </c>
      <c r="E113" s="877">
        <v>14083421.6</v>
      </c>
      <c r="F113" s="878">
        <v>0.56458735739331967</v>
      </c>
      <c r="G113" s="878">
        <v>0.2191756785723151</v>
      </c>
      <c r="H113" s="878">
        <v>2.2941641635364041E-2</v>
      </c>
      <c r="I113" s="873">
        <v>0.6</v>
      </c>
      <c r="J113" s="873">
        <v>0.12</v>
      </c>
      <c r="K113" s="855"/>
      <c r="L113" s="847">
        <v>2177165.7499999981</v>
      </c>
      <c r="M113" s="847">
        <v>8860899.5199999996</v>
      </c>
      <c r="N113" s="518"/>
      <c r="O113" s="518"/>
    </row>
    <row r="114" spans="1:15" s="342" customFormat="1" ht="16" hidden="1" customHeight="1">
      <c r="A114" s="874">
        <v>44770</v>
      </c>
      <c r="B114" s="875">
        <v>142012751.37</v>
      </c>
      <c r="C114" s="876">
        <v>11394542.629999999</v>
      </c>
      <c r="D114" s="875">
        <v>2538455.9485999998</v>
      </c>
      <c r="E114" s="877">
        <v>10523258.5</v>
      </c>
      <c r="F114" s="881">
        <v>0.8415726632012317</v>
      </c>
      <c r="G114" s="881">
        <v>0.24122337663756904</v>
      </c>
      <c r="H114" s="878">
        <v>1.7874845210105867E-2</v>
      </c>
      <c r="I114" s="873">
        <v>0.6</v>
      </c>
      <c r="J114" s="873">
        <v>0.12</v>
      </c>
      <c r="K114" s="855"/>
      <c r="L114" s="847">
        <v>2231270.84</v>
      </c>
      <c r="M114" s="847">
        <v>9163271.7899999991</v>
      </c>
      <c r="N114" s="518"/>
      <c r="O114" s="518"/>
    </row>
    <row r="115" spans="1:15" s="342" customFormat="1" ht="16" hidden="1" customHeight="1">
      <c r="A115" s="874">
        <v>44801</v>
      </c>
      <c r="B115" s="875">
        <v>141791509.59999999</v>
      </c>
      <c r="C115" s="876">
        <v>14533475.780000001</v>
      </c>
      <c r="D115" s="875">
        <v>2952306.2192000002</v>
      </c>
      <c r="E115" s="877">
        <v>14113788.6</v>
      </c>
      <c r="F115" s="881">
        <v>0.82055710830187734</v>
      </c>
      <c r="G115" s="881">
        <v>0.20917886067813146</v>
      </c>
      <c r="H115" s="878">
        <v>2.0821459814685549E-2</v>
      </c>
      <c r="I115" s="873">
        <v>0.6</v>
      </c>
      <c r="J115" s="873">
        <v>0.12</v>
      </c>
      <c r="K115" s="855"/>
      <c r="L115" s="847">
        <v>2583535.87</v>
      </c>
      <c r="M115" s="847">
        <v>11949939.91</v>
      </c>
      <c r="N115" s="518"/>
      <c r="O115" s="518"/>
    </row>
    <row r="116" spans="1:15" s="342" customFormat="1" ht="16" hidden="1" customHeight="1">
      <c r="A116" s="874">
        <v>44832</v>
      </c>
      <c r="B116" s="875">
        <v>164339904.37</v>
      </c>
      <c r="C116" s="876">
        <v>12424094.93</v>
      </c>
      <c r="D116" s="875">
        <v>2668965.09</v>
      </c>
      <c r="E116" s="877">
        <v>13156662</v>
      </c>
      <c r="F116" s="881">
        <v>0.74145933368205397</v>
      </c>
      <c r="G116" s="881">
        <v>0.20286035242069758</v>
      </c>
      <c r="H116" s="878">
        <v>1.6240517482540382E-2</v>
      </c>
      <c r="I116" s="873">
        <v>0.6</v>
      </c>
      <c r="J116" s="873">
        <v>0.12</v>
      </c>
      <c r="K116" s="855"/>
      <c r="L116" s="847">
        <v>2270311.98</v>
      </c>
      <c r="M116" s="847">
        <v>10153782.949999999</v>
      </c>
      <c r="N116" s="518"/>
      <c r="O116" s="518"/>
    </row>
    <row r="117" spans="1:15" s="342" customFormat="1" ht="16" hidden="1" customHeight="1">
      <c r="A117" s="874">
        <v>44862</v>
      </c>
      <c r="B117" s="875">
        <v>259184926.61000001</v>
      </c>
      <c r="C117" s="876">
        <v>13982211.049999999</v>
      </c>
      <c r="D117" s="875">
        <v>3676612.88</v>
      </c>
      <c r="E117" s="877">
        <v>18950637.199999999</v>
      </c>
      <c r="F117" s="881">
        <v>0.54381275211157531</v>
      </c>
      <c r="G117" s="881">
        <v>0.19400998716813597</v>
      </c>
      <c r="H117" s="878">
        <v>1.4185288195915274E-2</v>
      </c>
      <c r="I117" s="873">
        <v>0.6</v>
      </c>
      <c r="J117" s="873">
        <v>0.12</v>
      </c>
      <c r="K117" s="855"/>
      <c r="L117" s="847">
        <v>2967878.61</v>
      </c>
      <c r="M117" s="847">
        <v>11014332.439999999</v>
      </c>
      <c r="N117" s="518"/>
      <c r="O117" s="518"/>
    </row>
    <row r="118" spans="1:15" s="342" customFormat="1" ht="16" hidden="1" customHeight="1">
      <c r="A118" s="874">
        <v>44893</v>
      </c>
      <c r="B118" s="875">
        <v>174855548.16</v>
      </c>
      <c r="C118" s="876">
        <v>15506775.68</v>
      </c>
      <c r="D118" s="875">
        <v>4289745.93</v>
      </c>
      <c r="E118" s="877">
        <v>19697272</v>
      </c>
      <c r="F118" s="881">
        <v>0.5694712318538323</v>
      </c>
      <c r="G118" s="881">
        <v>0.21778375858342208</v>
      </c>
      <c r="H118" s="878">
        <v>2.4533084452514519E-2</v>
      </c>
      <c r="I118" s="873">
        <v>0.6</v>
      </c>
      <c r="J118" s="873">
        <v>0.12</v>
      </c>
      <c r="K118" s="855"/>
      <c r="L118" s="847">
        <v>2727553.89</v>
      </c>
      <c r="M118" s="847">
        <v>12779221.789999999</v>
      </c>
      <c r="N118" s="518"/>
      <c r="O118" s="518"/>
    </row>
    <row r="119" spans="1:15" s="342" customFormat="1" ht="16" hidden="1" customHeight="1">
      <c r="A119" s="874">
        <v>44923</v>
      </c>
      <c r="B119" s="875">
        <v>91828507.640000001</v>
      </c>
      <c r="C119" s="876">
        <v>10823072.870000001</v>
      </c>
      <c r="D119" s="875">
        <v>2948239.4</v>
      </c>
      <c r="E119" s="877">
        <v>7338076</v>
      </c>
      <c r="F119" s="881">
        <v>1.0731468943630456</v>
      </c>
      <c r="G119" s="881">
        <v>0.40177280802215731</v>
      </c>
      <c r="H119" s="878">
        <v>3.2105927405007319E-2</v>
      </c>
      <c r="I119" s="873">
        <v>0.6</v>
      </c>
      <c r="J119" s="873">
        <v>0.12</v>
      </c>
      <c r="K119" s="855"/>
      <c r="L119" s="847">
        <v>2025926.06</v>
      </c>
      <c r="M119" s="847">
        <v>8797146.8100000005</v>
      </c>
      <c r="N119" s="518"/>
      <c r="O119" s="518"/>
    </row>
    <row r="120" spans="1:15" s="342" customFormat="1" ht="16" hidden="1" customHeight="1">
      <c r="A120" s="874">
        <v>44927</v>
      </c>
      <c r="B120" s="875">
        <v>176341054.72</v>
      </c>
      <c r="C120" s="876">
        <v>12491888.65</v>
      </c>
      <c r="D120" s="875">
        <v>4296340.1499999985</v>
      </c>
      <c r="E120" s="877">
        <v>14796978</v>
      </c>
      <c r="F120" s="881">
        <v>0.55386637055214938</v>
      </c>
      <c r="G120" s="881">
        <v>0.29035254022814649</v>
      </c>
      <c r="H120" s="878">
        <v>2.4363811120568978E-2</v>
      </c>
      <c r="I120" s="873">
        <v>0.6</v>
      </c>
      <c r="J120" s="873">
        <v>0.12</v>
      </c>
      <c r="K120" s="855"/>
      <c r="L120" s="847">
        <v>2925312.6199999992</v>
      </c>
      <c r="M120" s="847">
        <v>9566576.0300000012</v>
      </c>
      <c r="N120" s="518"/>
      <c r="O120" s="518"/>
    </row>
    <row r="121" spans="1:15" s="342" customFormat="1" ht="16" hidden="1" customHeight="1">
      <c r="A121" s="874">
        <v>44958</v>
      </c>
      <c r="B121" s="875">
        <v>169585021.00999999</v>
      </c>
      <c r="C121" s="876">
        <v>16810480.940000001</v>
      </c>
      <c r="D121" s="875">
        <v>4788246.0119999992</v>
      </c>
      <c r="E121" s="877">
        <v>13016295.6</v>
      </c>
      <c r="F121" s="881">
        <v>0.92362952543886634</v>
      </c>
      <c r="G121" s="881">
        <v>0.36786549408112701</v>
      </c>
      <c r="H121" s="878">
        <v>2.8235076326214262E-2</v>
      </c>
      <c r="I121" s="873">
        <v>0.6</v>
      </c>
      <c r="J121" s="873">
        <v>0.12</v>
      </c>
      <c r="K121" s="855"/>
      <c r="L121" s="847">
        <v>3094596.6799999997</v>
      </c>
      <c r="M121" s="847">
        <v>13715884.260000002</v>
      </c>
      <c r="N121" s="518"/>
      <c r="O121" s="518"/>
    </row>
    <row r="122" spans="1:15" s="342" customFormat="1" ht="16" hidden="1" customHeight="1">
      <c r="A122" s="874">
        <v>44986</v>
      </c>
      <c r="B122" s="875">
        <v>189960395.88</v>
      </c>
      <c r="C122" s="876">
        <v>18402999.829999998</v>
      </c>
      <c r="D122" s="875">
        <v>6013055.7199999988</v>
      </c>
      <c r="E122" s="877">
        <v>16639438.680000002</v>
      </c>
      <c r="F122" s="881">
        <v>0.74461310554257221</v>
      </c>
      <c r="G122" s="881">
        <v>0.36137371191658479</v>
      </c>
      <c r="H122" s="878">
        <v>3.1654259784752767E-2</v>
      </c>
      <c r="I122" s="873">
        <v>0.6</v>
      </c>
      <c r="J122" s="873">
        <v>0.12</v>
      </c>
      <c r="K122" s="855"/>
      <c r="L122" s="847">
        <v>2950969.4800000004</v>
      </c>
      <c r="M122" s="847">
        <v>15452030.349999998</v>
      </c>
      <c r="N122" s="518"/>
      <c r="O122" s="518"/>
    </row>
    <row r="123" spans="1:15" s="342" customFormat="1" ht="16" hidden="1" customHeight="1">
      <c r="A123" s="874">
        <v>45017</v>
      </c>
      <c r="B123" s="875">
        <v>154968047.16</v>
      </c>
      <c r="C123" s="876">
        <v>25225428.68</v>
      </c>
      <c r="D123" s="875">
        <v>4581347.6240000008</v>
      </c>
      <c r="E123" s="877">
        <v>16263959</v>
      </c>
      <c r="F123" s="881">
        <v>1.2693146272687972</v>
      </c>
      <c r="G123" s="881">
        <v>0.28168711099185634</v>
      </c>
      <c r="H123" s="878">
        <v>2.9563175815656324E-2</v>
      </c>
      <c r="I123" s="873">
        <v>0.6</v>
      </c>
      <c r="J123" s="873">
        <v>0.12</v>
      </c>
      <c r="K123" s="855"/>
      <c r="L123" s="847">
        <v>4648445.41</v>
      </c>
      <c r="M123" s="847">
        <v>20576983.27</v>
      </c>
      <c r="N123" s="518"/>
      <c r="O123" s="518"/>
    </row>
    <row r="124" spans="1:15" s="342" customFormat="1" ht="16" hidden="1" customHeight="1">
      <c r="A124" s="874">
        <v>45047</v>
      </c>
      <c r="B124" s="875">
        <v>137738337.28</v>
      </c>
      <c r="C124" s="876">
        <v>20052883.43</v>
      </c>
      <c r="D124" s="875">
        <v>5021778.6259999992</v>
      </c>
      <c r="E124" s="877">
        <v>15644686.799999999</v>
      </c>
      <c r="F124" s="881">
        <v>0.96078016748791684</v>
      </c>
      <c r="G124" s="881">
        <v>0.32098939980057634</v>
      </c>
      <c r="H124" s="878">
        <v>3.6458830019063804E-2</v>
      </c>
      <c r="I124" s="873">
        <v>0.6</v>
      </c>
      <c r="J124" s="873">
        <v>0.12</v>
      </c>
      <c r="K124" s="855"/>
      <c r="L124" s="847">
        <v>3947960.6199999992</v>
      </c>
      <c r="M124" s="847">
        <v>16104922.810000001</v>
      </c>
      <c r="N124" s="518"/>
      <c r="O124" s="518"/>
    </row>
    <row r="125" spans="1:15" s="342" customFormat="1" ht="16" hidden="1" customHeight="1">
      <c r="A125" s="874">
        <v>45078</v>
      </c>
      <c r="B125" s="875">
        <v>168300853.69</v>
      </c>
      <c r="C125" s="876">
        <v>27705308</v>
      </c>
      <c r="D125" s="875">
        <v>5077147.8324000007</v>
      </c>
      <c r="E125" s="877">
        <v>12875243.52</v>
      </c>
      <c r="F125" s="881">
        <v>1.7574937617645929</v>
      </c>
      <c r="G125" s="881">
        <v>0.39433412071106216</v>
      </c>
      <c r="H125" s="878">
        <v>3.0167094943866418E-2</v>
      </c>
      <c r="I125" s="873">
        <v>0.6</v>
      </c>
      <c r="J125" s="873">
        <v>0.12</v>
      </c>
      <c r="K125" s="855"/>
      <c r="L125" s="847">
        <v>4100146.84</v>
      </c>
      <c r="M125" s="847">
        <v>23605161.16</v>
      </c>
      <c r="N125" s="518"/>
      <c r="O125" s="518"/>
    </row>
    <row r="126" spans="1:15" s="342" customFormat="1" ht="16" hidden="1" customHeight="1">
      <c r="A126" s="874">
        <v>45108</v>
      </c>
      <c r="B126" s="875">
        <v>151001614.08000001</v>
      </c>
      <c r="C126" s="876">
        <v>20988148.630000003</v>
      </c>
      <c r="D126" s="875">
        <v>4692603.18</v>
      </c>
      <c r="E126" s="877">
        <v>14735440.6</v>
      </c>
      <c r="F126" s="881">
        <v>1.1058743265539004</v>
      </c>
      <c r="G126" s="881">
        <v>0.31845693029362149</v>
      </c>
      <c r="H126" s="878">
        <v>3.1076510066401532E-2</v>
      </c>
      <c r="I126" s="873">
        <v>0.6</v>
      </c>
      <c r="J126" s="873">
        <v>0.12</v>
      </c>
      <c r="K126" s="855"/>
      <c r="L126" s="847">
        <v>4046113.2600000016</v>
      </c>
      <c r="M126" s="847">
        <v>16942035.370000001</v>
      </c>
      <c r="N126" s="518"/>
      <c r="O126" s="518"/>
    </row>
    <row r="127" spans="1:15" s="342" customFormat="1" ht="16" hidden="1" customHeight="1">
      <c r="A127" s="874">
        <v>45139</v>
      </c>
      <c r="B127" s="875">
        <v>160245533.50999999</v>
      </c>
      <c r="C127" s="876">
        <v>23166454.059999999</v>
      </c>
      <c r="D127" s="875">
        <v>4950403.6900000004</v>
      </c>
      <c r="E127" s="877">
        <v>16010004.199999999</v>
      </c>
      <c r="F127" s="881">
        <v>1.1377917296236562</v>
      </c>
      <c r="G127" s="881">
        <v>0.30920689514872213</v>
      </c>
      <c r="H127" s="878">
        <v>3.0892615735159161E-2</v>
      </c>
      <c r="I127" s="873">
        <v>0.6</v>
      </c>
      <c r="J127" s="873">
        <v>0.12</v>
      </c>
      <c r="K127" s="855"/>
      <c r="L127" s="847">
        <v>3621878.0700000003</v>
      </c>
      <c r="M127" s="847">
        <v>19544575.989999998</v>
      </c>
      <c r="N127" s="518"/>
      <c r="O127" s="518"/>
    </row>
    <row r="128" spans="1:15" s="342" customFormat="1" ht="16" hidden="1" customHeight="1">
      <c r="A128" s="874">
        <v>45170</v>
      </c>
      <c r="B128" s="875">
        <v>172502275.19</v>
      </c>
      <c r="C128" s="876">
        <v>20025856.890000001</v>
      </c>
      <c r="D128" s="875">
        <v>4666972.6376000009</v>
      </c>
      <c r="E128" s="877">
        <v>15208635.199999999</v>
      </c>
      <c r="F128" s="881">
        <v>1.009879193657035</v>
      </c>
      <c r="G128" s="881">
        <v>0.30686334284617472</v>
      </c>
      <c r="H128" s="878">
        <v>2.7054557004883763E-2</v>
      </c>
      <c r="I128" s="873">
        <v>0.6</v>
      </c>
      <c r="J128" s="873">
        <v>0.12</v>
      </c>
      <c r="K128" s="855"/>
      <c r="L128" s="847">
        <v>3827998.6099999994</v>
      </c>
      <c r="M128" s="847">
        <v>16197858.280000001</v>
      </c>
      <c r="N128" s="518"/>
      <c r="O128" s="518"/>
    </row>
    <row r="129" spans="1:17" s="342" customFormat="1" ht="16" hidden="1" customHeight="1">
      <c r="A129" s="874">
        <v>45200</v>
      </c>
      <c r="B129" s="875">
        <v>232979582.75999999</v>
      </c>
      <c r="C129" s="876">
        <v>21491421.029999997</v>
      </c>
      <c r="D129" s="875">
        <v>4865454.22</v>
      </c>
      <c r="E129" s="877">
        <v>19562324.199999999</v>
      </c>
      <c r="F129" s="881">
        <v>0.84989731485995923</v>
      </c>
      <c r="G129" s="881">
        <v>0.24871554986293498</v>
      </c>
      <c r="H129" s="878">
        <v>2.088360774949136E-2</v>
      </c>
      <c r="I129" s="873">
        <v>0.6</v>
      </c>
      <c r="J129" s="873">
        <v>0.12</v>
      </c>
      <c r="K129" s="855"/>
      <c r="L129" s="847">
        <v>3701471.8299999982</v>
      </c>
      <c r="M129" s="847">
        <v>17789949.199999999</v>
      </c>
      <c r="N129" s="518"/>
      <c r="O129" s="518"/>
    </row>
    <row r="130" spans="1:17" s="342" customFormat="1" ht="16" hidden="1" customHeight="1">
      <c r="A130" s="874">
        <v>45231</v>
      </c>
      <c r="B130" s="875">
        <v>273738577.63999999</v>
      </c>
      <c r="C130" s="876">
        <v>21920051.629999999</v>
      </c>
      <c r="D130" s="875">
        <v>4814282.9839999983</v>
      </c>
      <c r="E130" s="877">
        <v>19413302.5</v>
      </c>
      <c r="F130" s="881">
        <v>0.88113646021845082</v>
      </c>
      <c r="G130" s="881">
        <v>0.24798887175430342</v>
      </c>
      <c r="H130" s="878">
        <v>1.7587155692506646E-2</v>
      </c>
      <c r="I130" s="873">
        <v>0.6</v>
      </c>
      <c r="J130" s="873">
        <v>0.12</v>
      </c>
      <c r="K130" s="855"/>
      <c r="L130" s="847">
        <v>4140679.3900000006</v>
      </c>
      <c r="M130" s="847">
        <v>17779372.239999998</v>
      </c>
      <c r="N130" s="518"/>
      <c r="O130" s="518"/>
    </row>
    <row r="131" spans="1:17" s="342" customFormat="1" ht="16" hidden="1" customHeight="1">
      <c r="A131" s="874">
        <v>45261</v>
      </c>
      <c r="B131" s="875">
        <v>94310723.410000011</v>
      </c>
      <c r="C131" s="876">
        <v>22042019.139999997</v>
      </c>
      <c r="D131" s="875">
        <v>5259920.5007999986</v>
      </c>
      <c r="E131" s="877">
        <v>12346300</v>
      </c>
      <c r="F131" s="881">
        <v>1.3592816179098191</v>
      </c>
      <c r="G131" s="881">
        <v>0.42603213114860311</v>
      </c>
      <c r="H131" s="878">
        <v>5.5772242122811198E-2</v>
      </c>
      <c r="I131" s="873">
        <v>0.6</v>
      </c>
      <c r="J131" s="873">
        <v>0.12</v>
      </c>
      <c r="K131" s="855"/>
      <c r="L131" s="847">
        <v>6312123.7600000016</v>
      </c>
      <c r="M131" s="847">
        <v>15729895.379999995</v>
      </c>
      <c r="N131" s="518"/>
      <c r="O131" s="518"/>
    </row>
    <row r="132" spans="1:17" s="342" customFormat="1" ht="16" hidden="1" customHeight="1">
      <c r="A132" s="874">
        <v>45292</v>
      </c>
      <c r="B132" s="875">
        <v>143456720.78999999</v>
      </c>
      <c r="C132" s="876">
        <v>19333507.839999996</v>
      </c>
      <c r="D132" s="875">
        <v>5574585.2819999997</v>
      </c>
      <c r="E132" s="877">
        <v>16100599.300000001</v>
      </c>
      <c r="F132" s="881">
        <v>0.8545596534409744</v>
      </c>
      <c r="G132" s="881">
        <v>0.34623464494268852</v>
      </c>
      <c r="H132" s="878">
        <v>3.885900396510799E-2</v>
      </c>
      <c r="I132" s="873">
        <v>0.6</v>
      </c>
      <c r="J132" s="873">
        <v>0.12</v>
      </c>
      <c r="K132" s="855"/>
      <c r="L132" s="847">
        <v>4349093.839999998</v>
      </c>
      <c r="M132" s="847">
        <v>14984414</v>
      </c>
      <c r="N132" s="518"/>
      <c r="O132" s="518"/>
    </row>
    <row r="133" spans="1:17" s="342" customFormat="1" ht="16" hidden="1" customHeight="1">
      <c r="A133" s="874">
        <v>45323</v>
      </c>
      <c r="B133" s="875">
        <v>147852074.58000001</v>
      </c>
      <c r="C133" s="876">
        <v>23358091.739999995</v>
      </c>
      <c r="D133" s="875">
        <v>5242199.7082000012</v>
      </c>
      <c r="E133" s="877">
        <v>12224175.699999999</v>
      </c>
      <c r="F133" s="881">
        <v>1.4819724843941826</v>
      </c>
      <c r="G133" s="881">
        <v>0.42883870756209774</v>
      </c>
      <c r="H133" s="878">
        <v>3.5455706137985529E-2</v>
      </c>
      <c r="I133" s="873">
        <v>0.6</v>
      </c>
      <c r="J133" s="873">
        <v>0.12</v>
      </c>
      <c r="K133" s="855"/>
      <c r="L133" s="847">
        <v>3969419.8200000003</v>
      </c>
      <c r="M133" s="847">
        <v>19388671.919999994</v>
      </c>
      <c r="N133" s="518"/>
      <c r="O133" s="518"/>
    </row>
    <row r="134" spans="1:17" s="342" customFormat="1" ht="16" hidden="1" customHeight="1">
      <c r="A134" s="874">
        <v>45352</v>
      </c>
      <c r="B134" s="875">
        <v>171329353.98000002</v>
      </c>
      <c r="C134" s="876">
        <v>22474428.829999998</v>
      </c>
      <c r="D134" s="875">
        <v>5479720.0675000008</v>
      </c>
      <c r="E134" s="877">
        <v>10515229.6</v>
      </c>
      <c r="F134" s="881">
        <v>1.6161994943505558</v>
      </c>
      <c r="G134" s="881">
        <v>0.52112224610863478</v>
      </c>
      <c r="H134" s="878">
        <v>3.1983544793729106E-2</v>
      </c>
      <c r="I134" s="873">
        <v>0.6</v>
      </c>
      <c r="J134" s="873">
        <v>0.12</v>
      </c>
      <c r="K134" s="855"/>
      <c r="L134" s="847">
        <v>5998776.8300000019</v>
      </c>
      <c r="M134" s="847">
        <v>16475651.999999998</v>
      </c>
      <c r="N134" s="518"/>
      <c r="O134" s="518"/>
    </row>
    <row r="135" spans="1:17" s="342" customFormat="1" ht="16" hidden="1" customHeight="1">
      <c r="A135" s="874">
        <v>45383</v>
      </c>
      <c r="B135" s="875">
        <v>169198462.40000001</v>
      </c>
      <c r="C135" s="876">
        <v>23953570.240000002</v>
      </c>
      <c r="D135" s="875">
        <v>5668348.1987999985</v>
      </c>
      <c r="E135" s="877">
        <v>16039923.199999999</v>
      </c>
      <c r="F135" s="881">
        <v>1.139981894751217</v>
      </c>
      <c r="G135" s="881">
        <v>0.35338998373757791</v>
      </c>
      <c r="H135" s="878">
        <v>3.3501180320418787E-2</v>
      </c>
      <c r="I135" s="873">
        <v>0.6</v>
      </c>
      <c r="J135" s="873">
        <v>0.12</v>
      </c>
      <c r="K135" s="855"/>
      <c r="L135" s="847">
        <v>5065155.2300000004</v>
      </c>
      <c r="M135" s="847">
        <v>18888415.010000002</v>
      </c>
      <c r="N135" s="518"/>
      <c r="O135" s="518"/>
    </row>
    <row r="136" spans="1:17" s="342" customFormat="1" ht="16" hidden="1" customHeight="1">
      <c r="A136" s="874">
        <v>45413</v>
      </c>
      <c r="B136" s="875">
        <v>150368879.87</v>
      </c>
      <c r="C136" s="876">
        <v>22548290.969999995</v>
      </c>
      <c r="D136" s="875">
        <v>5369298.8748000003</v>
      </c>
      <c r="E136" s="877">
        <v>16076347.200000001</v>
      </c>
      <c r="F136" s="881">
        <v>1.0685880244736188</v>
      </c>
      <c r="G136" s="881">
        <v>0.33398749156151591</v>
      </c>
      <c r="H136" s="878">
        <v>3.5707513944653824E-2</v>
      </c>
      <c r="I136" s="873">
        <v>0.6</v>
      </c>
      <c r="J136" s="873">
        <v>0.12</v>
      </c>
      <c r="K136" s="855"/>
      <c r="L136" s="847">
        <v>4116831.870000001</v>
      </c>
      <c r="M136" s="847">
        <v>18431459.099999994</v>
      </c>
      <c r="N136" s="518"/>
      <c r="O136" s="518"/>
    </row>
    <row r="137" spans="1:17" s="342" customFormat="1" ht="16" hidden="1" customHeight="1">
      <c r="A137" s="874">
        <v>45444</v>
      </c>
      <c r="B137" s="875">
        <v>154814915.57999998</v>
      </c>
      <c r="C137" s="876">
        <v>24793116.220000003</v>
      </c>
      <c r="D137" s="875">
        <v>5110305.76</v>
      </c>
      <c r="E137" s="877">
        <v>14254581.6</v>
      </c>
      <c r="F137" s="881">
        <v>1.3808059059411468</v>
      </c>
      <c r="G137" s="881">
        <v>0.35850268379676609</v>
      </c>
      <c r="H137" s="878">
        <v>3.3009130553439923E-2</v>
      </c>
      <c r="I137" s="873">
        <v>0.6</v>
      </c>
      <c r="J137" s="873">
        <v>0.12</v>
      </c>
      <c r="K137" s="855"/>
      <c r="L137" s="847">
        <v>5420286.6600000001</v>
      </c>
      <c r="M137" s="847">
        <v>19372829.560000002</v>
      </c>
      <c r="N137" s="518"/>
      <c r="O137" s="518"/>
    </row>
    <row r="138" spans="1:17" s="342" customFormat="1" ht="16" hidden="1" customHeight="1">
      <c r="A138" s="874">
        <v>45474</v>
      </c>
      <c r="B138" s="875">
        <v>187739511.52000001</v>
      </c>
      <c r="C138" s="876">
        <v>22022858.25</v>
      </c>
      <c r="D138" s="875">
        <v>5636413.0955999987</v>
      </c>
      <c r="E138" s="877">
        <v>16947461.399999999</v>
      </c>
      <c r="F138" s="881">
        <v>0.96689673855224145</v>
      </c>
      <c r="G138" s="881">
        <v>0.33258155676342177</v>
      </c>
      <c r="H138" s="878">
        <v>3.0022519234048119E-2</v>
      </c>
      <c r="I138" s="873">
        <v>0.6</v>
      </c>
      <c r="J138" s="873">
        <v>0.12</v>
      </c>
      <c r="K138" s="855"/>
      <c r="L138" s="847">
        <v>4423189.8500000015</v>
      </c>
      <c r="M138" s="847">
        <v>17599668.399999999</v>
      </c>
      <c r="N138" s="518"/>
      <c r="O138" s="518"/>
    </row>
    <row r="139" spans="1:17" s="342" customFormat="1" ht="16" hidden="1" customHeight="1" thickBot="1">
      <c r="A139" s="874">
        <v>45505</v>
      </c>
      <c r="B139" s="875">
        <v>156028196.38999999</v>
      </c>
      <c r="C139" s="876">
        <v>25933396.520000003</v>
      </c>
      <c r="D139" s="875">
        <v>5783513.254399999</v>
      </c>
      <c r="E139" s="877">
        <v>15704653.6</v>
      </c>
      <c r="F139" s="881">
        <v>1.2830517487886524</v>
      </c>
      <c r="G139" s="881">
        <v>0.36826748311086588</v>
      </c>
      <c r="H139" s="878">
        <v>3.7067103178862811E-2</v>
      </c>
      <c r="I139" s="873">
        <v>0.6</v>
      </c>
      <c r="J139" s="873">
        <v>0.12</v>
      </c>
      <c r="K139" s="855"/>
      <c r="L139" s="847">
        <v>4147278.5300000012</v>
      </c>
      <c r="M139" s="847">
        <v>21786117.990000002</v>
      </c>
      <c r="N139" s="518"/>
      <c r="O139" s="518"/>
    </row>
    <row r="140" spans="1:17" s="342" customFormat="1" ht="16" hidden="1" customHeight="1" thickBot="1">
      <c r="A140" s="874">
        <v>45536</v>
      </c>
      <c r="B140" s="875">
        <v>151484199.16</v>
      </c>
      <c r="C140" s="876">
        <v>23113851.469999999</v>
      </c>
      <c r="D140" s="875">
        <v>4838270.9622545438</v>
      </c>
      <c r="E140" s="877">
        <v>13122114.699999999</v>
      </c>
      <c r="F140" s="881">
        <v>1.3927313489909867</v>
      </c>
      <c r="G140" s="881">
        <v>0.36871122321881122</v>
      </c>
      <c r="H140" s="878">
        <v>3.1939113049964281E-2</v>
      </c>
      <c r="I140" s="873">
        <v>0.6</v>
      </c>
      <c r="J140" s="873">
        <v>0.12</v>
      </c>
      <c r="K140" s="855"/>
      <c r="L140" s="847">
        <v>5335441.3100000005</v>
      </c>
      <c r="M140" s="847">
        <v>17778410.16</v>
      </c>
      <c r="N140" s="880"/>
      <c r="O140" s="882"/>
      <c r="Q140" s="840"/>
    </row>
    <row r="141" spans="1:17" s="342" customFormat="1" ht="16" hidden="1" customHeight="1" thickBot="1">
      <c r="A141" s="874">
        <v>45566</v>
      </c>
      <c r="B141" s="875">
        <v>259556799.26000002</v>
      </c>
      <c r="C141" s="876">
        <v>25101706.179999992</v>
      </c>
      <c r="D141" s="875">
        <v>5165251.3835999994</v>
      </c>
      <c r="E141" s="877">
        <v>18062027.899999999</v>
      </c>
      <c r="F141" s="881">
        <v>1.1037772118821716</v>
      </c>
      <c r="G141" s="881">
        <v>0.28597294900646231</v>
      </c>
      <c r="H141" s="878">
        <v>1.9900273844978063E-2</v>
      </c>
      <c r="I141" s="873">
        <v>0.6</v>
      </c>
      <c r="J141" s="873">
        <v>0.12</v>
      </c>
      <c r="K141" s="855"/>
      <c r="L141" s="847">
        <v>6059866.5899999961</v>
      </c>
      <c r="M141" s="847">
        <v>19041839.589999996</v>
      </c>
      <c r="N141" s="880"/>
      <c r="O141" s="882"/>
      <c r="Q141" s="840"/>
    </row>
    <row r="142" spans="1:17" s="342" customFormat="1" ht="16" hidden="1" customHeight="1" thickBot="1">
      <c r="A142" s="874">
        <v>45597</v>
      </c>
      <c r="B142" s="875">
        <v>213129692.66</v>
      </c>
      <c r="C142" s="876">
        <v>24194568.870000008</v>
      </c>
      <c r="D142" s="875">
        <v>5410717.8019999992</v>
      </c>
      <c r="E142" s="877">
        <v>18728936.799999997</v>
      </c>
      <c r="F142" s="881">
        <v>1.0029320547442935</v>
      </c>
      <c r="G142" s="881">
        <v>0.28889615357130149</v>
      </c>
      <c r="H142" s="878">
        <v>2.5386973229636147E-2</v>
      </c>
      <c r="I142" s="873">
        <v>0.6</v>
      </c>
      <c r="J142" s="873">
        <v>0.12</v>
      </c>
      <c r="K142" s="855"/>
      <c r="L142" s="847">
        <v>4919837.4300000034</v>
      </c>
      <c r="M142" s="847">
        <v>19274731.440000005</v>
      </c>
      <c r="N142" s="880"/>
      <c r="O142" s="882"/>
      <c r="Q142" s="840"/>
    </row>
    <row r="143" spans="1:17" s="342" customFormat="1" ht="16" customHeight="1" thickBot="1">
      <c r="A143" s="883">
        <v>45627</v>
      </c>
      <c r="B143" s="884">
        <v>113050281.43999998</v>
      </c>
      <c r="C143" s="884">
        <v>18838652.129999995</v>
      </c>
      <c r="D143" s="884">
        <v>5501268.3599999994</v>
      </c>
      <c r="E143" s="885">
        <v>11690398.6</v>
      </c>
      <c r="F143" s="886">
        <v>1.1408835768867622</v>
      </c>
      <c r="G143" s="887">
        <v>0.4705800501960643</v>
      </c>
      <c r="H143" s="887">
        <v>4.8662137678266007E-2</v>
      </c>
      <c r="I143" s="873">
        <v>0.6</v>
      </c>
      <c r="J143" s="873">
        <v>0.12</v>
      </c>
      <c r="K143" s="855"/>
      <c r="L143" s="847">
        <v>4141526.1300000008</v>
      </c>
      <c r="M143" s="847">
        <v>14697125.999999996</v>
      </c>
      <c r="N143" s="880"/>
      <c r="O143" s="882"/>
      <c r="Q143" s="840"/>
    </row>
    <row r="144" spans="1:17" s="342" customFormat="1" ht="16" customHeight="1">
      <c r="A144" s="874">
        <v>45658</v>
      </c>
      <c r="B144" s="875">
        <v>166157264.84</v>
      </c>
      <c r="C144" s="876">
        <v>17067146.890000001</v>
      </c>
      <c r="D144" s="875">
        <v>5552199.2539999988</v>
      </c>
      <c r="E144" s="877">
        <v>16761283.000000004</v>
      </c>
      <c r="F144" s="881">
        <v>0.68699679111676593</v>
      </c>
      <c r="G144" s="881">
        <v>0.33125144739814949</v>
      </c>
      <c r="H144" s="878">
        <v>3.3415326494128622E-2</v>
      </c>
      <c r="I144" s="873">
        <v>0.6</v>
      </c>
      <c r="J144" s="873">
        <v>0.12</v>
      </c>
      <c r="K144" s="855"/>
      <c r="L144" s="847">
        <v>3407577.02</v>
      </c>
      <c r="M144" s="847">
        <v>13659569.870000001</v>
      </c>
      <c r="N144" s="518"/>
      <c r="O144" s="882">
        <v>1.7012</v>
      </c>
      <c r="Q144" s="840">
        <v>0</v>
      </c>
    </row>
    <row r="145" spans="1:17" s="342" customFormat="1" ht="16" customHeight="1">
      <c r="A145" s="874">
        <v>45689</v>
      </c>
      <c r="B145" s="875">
        <v>143509206.97</v>
      </c>
      <c r="C145" s="876">
        <v>18346544.920000002</v>
      </c>
      <c r="D145" s="875">
        <v>5024836.0679999981</v>
      </c>
      <c r="E145" s="877">
        <v>12941027.200000001</v>
      </c>
      <c r="F145" s="881">
        <v>1.0294166487804</v>
      </c>
      <c r="G145" s="881">
        <v>0.38828726578984379</v>
      </c>
      <c r="H145" s="878">
        <v>3.5014032716733076E-2</v>
      </c>
      <c r="I145" s="873">
        <v>0.6</v>
      </c>
      <c r="J145" s="873">
        <v>0.12</v>
      </c>
      <c r="K145" s="855"/>
      <c r="L145" s="847">
        <v>3666639.55</v>
      </c>
      <c r="M145" s="847">
        <v>14679905.370000001</v>
      </c>
      <c r="N145" s="518"/>
      <c r="O145" s="882">
        <v>1.7012</v>
      </c>
      <c r="Q145" s="840">
        <v>0</v>
      </c>
    </row>
    <row r="146" spans="1:17" s="342" customFormat="1" ht="16" customHeight="1">
      <c r="A146" s="874">
        <v>45717</v>
      </c>
      <c r="B146" s="875">
        <v>115206084.58</v>
      </c>
      <c r="C146" s="876">
        <v>21587226.450000003</v>
      </c>
      <c r="D146" s="875">
        <v>5627694.634800001</v>
      </c>
      <c r="E146" s="877">
        <v>12101216.6</v>
      </c>
      <c r="F146" s="881">
        <v>1.318836968441669</v>
      </c>
      <c r="G146" s="881">
        <v>0.46505197128692011</v>
      </c>
      <c r="H146" s="878">
        <v>4.8848935846718115E-2</v>
      </c>
      <c r="I146" s="873">
        <v>0.6</v>
      </c>
      <c r="J146" s="873">
        <v>0.12</v>
      </c>
      <c r="K146" s="855"/>
      <c r="L146" s="847">
        <v>3647372.27</v>
      </c>
      <c r="M146" s="847">
        <v>17939854.180000003</v>
      </c>
      <c r="N146" s="518"/>
      <c r="O146" s="882">
        <v>1.7012</v>
      </c>
      <c r="Q146" s="840">
        <v>0</v>
      </c>
    </row>
    <row r="147" spans="1:17" s="342" customFormat="1" ht="16" customHeight="1">
      <c r="A147" s="874">
        <v>45748</v>
      </c>
      <c r="B147" s="875">
        <v>157477990.13999999</v>
      </c>
      <c r="C147" s="876">
        <v>18630277.199999999</v>
      </c>
      <c r="D147" s="875">
        <v>4983277.2695999993</v>
      </c>
      <c r="E147" s="877">
        <v>11919042.700000001</v>
      </c>
      <c r="F147" s="881">
        <v>1.1449744978596308</v>
      </c>
      <c r="G147" s="881">
        <v>0.41809375090165579</v>
      </c>
      <c r="H147" s="878">
        <v>3.1644277814123746E-2</v>
      </c>
      <c r="I147" s="873">
        <v>0.6</v>
      </c>
      <c r="J147" s="873">
        <v>0.12</v>
      </c>
      <c r="K147" s="855"/>
      <c r="L147" s="847">
        <v>3699229.73</v>
      </c>
      <c r="M147" s="847">
        <v>14931047.469999999</v>
      </c>
      <c r="N147" s="518"/>
      <c r="O147" s="882">
        <v>1.7012</v>
      </c>
      <c r="Q147" s="840">
        <v>0</v>
      </c>
    </row>
    <row r="148" spans="1:17" s="342" customFormat="1" ht="16" customHeight="1">
      <c r="A148" s="874">
        <v>45778</v>
      </c>
      <c r="B148" s="875">
        <v>180266630.88000003</v>
      </c>
      <c r="C148" s="876">
        <v>21047255.340000004</v>
      </c>
      <c r="D148" s="875">
        <v>4888189.6168000009</v>
      </c>
      <c r="E148" s="877">
        <v>13969810.100000001</v>
      </c>
      <c r="F148" s="881">
        <v>1.1567133416652529</v>
      </c>
      <c r="G148" s="881">
        <v>0.3499109566850877</v>
      </c>
      <c r="H148" s="878">
        <v>2.7116441866903106E-2</v>
      </c>
      <c r="I148" s="873">
        <v>0.6</v>
      </c>
      <c r="J148" s="873">
        <v>0.12</v>
      </c>
      <c r="K148" s="855"/>
      <c r="L148" s="847">
        <v>3483284.49</v>
      </c>
      <c r="M148" s="847">
        <v>17563970.850000001</v>
      </c>
      <c r="N148" s="518"/>
      <c r="O148" s="882">
        <v>1.7012</v>
      </c>
      <c r="Q148" s="840">
        <v>0</v>
      </c>
    </row>
    <row r="149" spans="1:17" s="342" customFormat="1" ht="16" customHeight="1">
      <c r="A149" s="874">
        <v>45809</v>
      </c>
      <c r="B149" s="875">
        <v>105179247.98999999</v>
      </c>
      <c r="C149" s="876">
        <v>18786856.91</v>
      </c>
      <c r="D149" s="875">
        <v>5351801.0700000012</v>
      </c>
      <c r="E149" s="877">
        <v>12731237.6</v>
      </c>
      <c r="F149" s="881">
        <v>1.0552827825631028</v>
      </c>
      <c r="G149" s="881">
        <v>0.42036770015194763</v>
      </c>
      <c r="H149" s="878">
        <v>5.0882670985714105E-2</v>
      </c>
      <c r="I149" s="873">
        <v>0.6</v>
      </c>
      <c r="J149" s="873">
        <v>0.12</v>
      </c>
      <c r="K149" s="855"/>
      <c r="L149" s="847">
        <v>3843546.16</v>
      </c>
      <c r="M149" s="847">
        <v>14943310.75</v>
      </c>
      <c r="N149" s="880"/>
      <c r="O149" s="882">
        <v>1.7012</v>
      </c>
      <c r="Q149" s="840">
        <v>0</v>
      </c>
    </row>
    <row r="150" spans="1:17" s="342" customFormat="1" ht="16" customHeight="1">
      <c r="A150" s="874">
        <v>45839</v>
      </c>
      <c r="B150" s="875">
        <v>138831982.31</v>
      </c>
      <c r="C150" s="876">
        <v>19821628.700000003</v>
      </c>
      <c r="D150" s="875">
        <v>5628392.8623999981</v>
      </c>
      <c r="E150" s="877">
        <v>12907845.199999999</v>
      </c>
      <c r="F150" s="881">
        <v>1.0995821237149641</v>
      </c>
      <c r="G150" s="881">
        <v>0.43604434165355488</v>
      </c>
      <c r="H150" s="878">
        <v>4.0541039382642217E-2</v>
      </c>
      <c r="I150" s="873">
        <v>0.6</v>
      </c>
      <c r="J150" s="873">
        <v>0.12</v>
      </c>
      <c r="K150" s="855"/>
      <c r="L150" s="847">
        <v>3570432.36</v>
      </c>
      <c r="M150" s="847">
        <v>16251196.340000004</v>
      </c>
      <c r="N150" s="880"/>
      <c r="O150" s="882">
        <v>1.7012</v>
      </c>
      <c r="Q150" s="840">
        <v>0</v>
      </c>
    </row>
    <row r="151" spans="1:17" s="342" customFormat="1" ht="16" customHeight="1">
      <c r="A151" s="874">
        <v>45870</v>
      </c>
      <c r="B151" s="875">
        <v>132025465.29000001</v>
      </c>
      <c r="C151" s="876">
        <v>18542135.800000001</v>
      </c>
      <c r="D151" s="875">
        <v>5192178.1155999992</v>
      </c>
      <c r="E151" s="877">
        <v>10585941.4</v>
      </c>
      <c r="F151" s="881">
        <v>1.2611025491223673</v>
      </c>
      <c r="G151" s="881">
        <v>0.49047863760137561</v>
      </c>
      <c r="H151" s="878">
        <v>3.9327095755316149E-2</v>
      </c>
      <c r="I151" s="873">
        <v>0.6</v>
      </c>
      <c r="J151" s="873">
        <v>0.12</v>
      </c>
      <c r="K151" s="855"/>
      <c r="L151" s="847">
        <v>3326506.4699999997</v>
      </c>
      <c r="M151" s="847">
        <v>15215629.330000002</v>
      </c>
      <c r="N151" s="880"/>
      <c r="O151" s="882">
        <v>1.7012</v>
      </c>
      <c r="Q151" s="840">
        <v>0</v>
      </c>
    </row>
    <row r="152" spans="1:17" s="342" customFormat="1" ht="16" customHeight="1">
      <c r="A152" s="874">
        <v>45901</v>
      </c>
      <c r="B152" s="875">
        <v>154237338.44999999</v>
      </c>
      <c r="C152" s="876">
        <v>20595039.579999998</v>
      </c>
      <c r="D152" s="875">
        <v>4797316.8767999997</v>
      </c>
      <c r="E152" s="877">
        <v>11981768.4</v>
      </c>
      <c r="F152" s="881">
        <v>1.3184800586864955</v>
      </c>
      <c r="G152" s="881">
        <v>0.40038471089125705</v>
      </c>
      <c r="H152" s="878">
        <v>3.110347290098742E-2</v>
      </c>
      <c r="I152" s="873">
        <v>0.6</v>
      </c>
      <c r="J152" s="873">
        <v>0.12</v>
      </c>
      <c r="K152" s="855"/>
      <c r="L152" s="847">
        <v>3900112.7699999996</v>
      </c>
      <c r="M152" s="847">
        <v>16694926.810000001</v>
      </c>
      <c r="N152" s="880"/>
      <c r="O152" s="882">
        <v>1.7012</v>
      </c>
      <c r="Q152" s="840">
        <v>0</v>
      </c>
    </row>
    <row r="153" spans="1:17" s="342" customFormat="1" ht="16" customHeight="1">
      <c r="A153" s="874">
        <v>45931</v>
      </c>
      <c r="B153" s="875">
        <v>164317865.88</v>
      </c>
      <c r="C153" s="876">
        <v>21206480.599999998</v>
      </c>
      <c r="D153" s="875">
        <v>5895803.9140000008</v>
      </c>
      <c r="E153" s="877">
        <v>14714457.700000001</v>
      </c>
      <c r="F153" s="881">
        <v>1.0405192633093094</v>
      </c>
      <c r="G153" s="881">
        <v>0.40068101959340308</v>
      </c>
      <c r="H153" s="878">
        <v>3.5880480083070571E-2</v>
      </c>
      <c r="I153" s="873">
        <v>0.6</v>
      </c>
      <c r="J153" s="873">
        <v>0.12</v>
      </c>
      <c r="K153" s="855"/>
      <c r="L153" s="847">
        <v>3290609.31</v>
      </c>
      <c r="M153" s="847">
        <v>17915871.289999999</v>
      </c>
      <c r="N153" s="880"/>
      <c r="O153" s="882">
        <v>1.7012</v>
      </c>
      <c r="Q153" s="840">
        <v>0</v>
      </c>
    </row>
    <row r="154" spans="1:17" s="342" customFormat="1" ht="16" customHeight="1" thickBot="1">
      <c r="A154" s="874">
        <v>45962</v>
      </c>
      <c r="B154" s="875">
        <v>167857414.91999999</v>
      </c>
      <c r="C154" s="876">
        <v>23585464.729999997</v>
      </c>
      <c r="D154" s="875">
        <v>5605524.0779999997</v>
      </c>
      <c r="E154" s="877">
        <v>12835571.9</v>
      </c>
      <c r="F154" s="881">
        <v>1.4007899914455697</v>
      </c>
      <c r="G154" s="881">
        <v>0.43671790565093555</v>
      </c>
      <c r="H154" s="878">
        <v>3.3394557402612005E-2</v>
      </c>
      <c r="I154" s="873">
        <v>0.6</v>
      </c>
      <c r="J154" s="873">
        <v>0.12</v>
      </c>
      <c r="K154" s="855"/>
      <c r="L154" s="847">
        <v>4353760.3599999994</v>
      </c>
      <c r="M154" s="847">
        <v>19231704.369999997</v>
      </c>
      <c r="N154" s="880"/>
      <c r="O154" s="882">
        <v>1.7012</v>
      </c>
      <c r="Q154" s="840">
        <v>0</v>
      </c>
    </row>
    <row r="155" spans="1:17" s="342" customFormat="1" ht="16" customHeight="1" thickBot="1">
      <c r="A155" s="883">
        <v>45992</v>
      </c>
      <c r="B155" s="884">
        <v>125809815.58000001</v>
      </c>
      <c r="C155" s="884">
        <v>21117674.350000001</v>
      </c>
      <c r="D155" s="884">
        <v>4822564.0651999991</v>
      </c>
      <c r="E155" s="885">
        <v>13549495.999999998</v>
      </c>
      <c r="F155" s="886">
        <v>1.2026358976599576</v>
      </c>
      <c r="G155" s="887">
        <v>0.35592202582295313</v>
      </c>
      <c r="H155" s="887">
        <v>3.8332176571178773E-2</v>
      </c>
      <c r="I155" s="873">
        <v>0.6</v>
      </c>
      <c r="J155" s="873">
        <v>0.12</v>
      </c>
      <c r="K155" s="855"/>
      <c r="L155" s="847">
        <v>4070383.3</v>
      </c>
      <c r="M155" s="847">
        <v>17047291.050000001</v>
      </c>
      <c r="N155" s="880"/>
      <c r="O155" s="882">
        <v>1.7012</v>
      </c>
      <c r="Q155" s="840">
        <v>0</v>
      </c>
    </row>
    <row r="156" spans="1:17" ht="15" customHeight="1">
      <c r="A156" s="888"/>
      <c r="B156" s="889"/>
      <c r="C156" s="890"/>
      <c r="D156" s="891" t="s">
        <v>1364</v>
      </c>
      <c r="E156" s="891" t="s">
        <v>1364</v>
      </c>
      <c r="F156" s="892"/>
      <c r="G156" s="892"/>
      <c r="H156" s="892"/>
      <c r="I156" s="855"/>
      <c r="J156" s="855"/>
      <c r="K156" s="855"/>
      <c r="L156" s="847"/>
      <c r="M156" s="847"/>
      <c r="N156" s="893">
        <v>1.575</v>
      </c>
      <c r="O156" s="882">
        <v>1.7012</v>
      </c>
      <c r="P156" s="173">
        <v>96922901</v>
      </c>
      <c r="Q156" s="840">
        <v>12231670.10620001</v>
      </c>
    </row>
    <row r="157" spans="1:17" s="897" customFormat="1" ht="30" customHeight="1">
      <c r="A157" s="894" t="s">
        <v>1365</v>
      </c>
      <c r="B157" s="895">
        <v>145906358.98583332</v>
      </c>
      <c r="C157" s="895">
        <v>20027810.955833334</v>
      </c>
      <c r="D157" s="895">
        <v>5280814.8187666666</v>
      </c>
      <c r="E157" s="895">
        <v>13083224.816666668</v>
      </c>
      <c r="F157" s="896">
        <v>1.1429442428637906</v>
      </c>
      <c r="G157" s="896">
        <v>0.40776597778559026</v>
      </c>
      <c r="H157" s="896">
        <v>3.7125042318343994E-2</v>
      </c>
      <c r="I157" s="855"/>
      <c r="J157" s="855">
        <v>1.07</v>
      </c>
      <c r="K157" s="855"/>
      <c r="L157" s="847"/>
      <c r="M157" s="847"/>
      <c r="N157" s="518"/>
      <c r="O157" s="518"/>
    </row>
    <row r="158" spans="1:17" ht="14">
      <c r="A158" s="671" t="s">
        <v>1366</v>
      </c>
      <c r="B158" s="472"/>
      <c r="C158" s="472"/>
      <c r="D158" s="472"/>
      <c r="E158" s="898"/>
      <c r="F158" s="472"/>
      <c r="G158" s="472"/>
      <c r="H158" s="472"/>
      <c r="I158" s="846"/>
      <c r="J158" s="846"/>
      <c r="K158" s="846"/>
      <c r="L158" s="847"/>
      <c r="M158" s="847"/>
      <c r="N158" s="518"/>
      <c r="O158" s="518"/>
    </row>
    <row r="159" spans="1:17" s="342" customFormat="1" ht="15" customHeight="1">
      <c r="A159" s="477"/>
      <c r="B159" s="531"/>
      <c r="C159" s="477"/>
      <c r="D159" s="899"/>
      <c r="E159" s="900"/>
      <c r="F159" s="900"/>
      <c r="G159" s="900"/>
      <c r="H159" s="900"/>
      <c r="I159" s="846"/>
      <c r="J159" s="846"/>
      <c r="K159" s="846"/>
      <c r="L159" s="847"/>
      <c r="M159" s="847"/>
      <c r="N159" s="518"/>
      <c r="O159" s="518"/>
    </row>
    <row r="160" spans="1:17" ht="14">
      <c r="A160" s="844" t="s">
        <v>1367</v>
      </c>
      <c r="B160" s="477"/>
      <c r="C160" s="477"/>
      <c r="D160" s="901"/>
      <c r="E160" s="901"/>
      <c r="F160" s="902"/>
      <c r="G160" s="901"/>
      <c r="H160" s="901"/>
      <c r="I160" s="846"/>
      <c r="J160" s="846"/>
      <c r="K160" s="846"/>
      <c r="L160" s="847"/>
      <c r="M160" s="847"/>
      <c r="N160" s="518"/>
      <c r="O160" s="518"/>
    </row>
    <row r="161" spans="1:15" s="342" customFormat="1" ht="14">
      <c r="A161" s="903" t="s">
        <v>1368</v>
      </c>
      <c r="B161" s="904"/>
      <c r="C161" s="905"/>
      <c r="D161" s="905"/>
      <c r="E161" s="905">
        <v>1859097.3999999985</v>
      </c>
      <c r="F161" s="905"/>
      <c r="G161" s="905"/>
      <c r="H161" s="905"/>
      <c r="I161" s="846"/>
      <c r="J161" s="846"/>
      <c r="K161" s="846"/>
      <c r="L161" s="847"/>
      <c r="M161" s="847"/>
      <c r="N161" s="518"/>
      <c r="O161" s="518"/>
    </row>
    <row r="162" spans="1:15" s="909" customFormat="1" ht="14">
      <c r="A162" s="906" t="s">
        <v>1369</v>
      </c>
      <c r="B162" s="907">
        <v>12759534.14000003</v>
      </c>
      <c r="C162" s="907">
        <v>2279022.2200000063</v>
      </c>
      <c r="D162" s="907">
        <v>-678704.29480000027</v>
      </c>
      <c r="E162" s="907"/>
      <c r="F162" s="908">
        <v>6.1752320773195368E-2</v>
      </c>
      <c r="G162" s="908">
        <v>-0.11465802437311118</v>
      </c>
      <c r="H162" s="908">
        <v>-1.0329961107087234E-2</v>
      </c>
      <c r="I162" s="846"/>
      <c r="J162" s="846"/>
      <c r="K162" s="846"/>
      <c r="L162" s="847"/>
      <c r="M162" s="847"/>
      <c r="N162" s="518"/>
      <c r="O162" s="518"/>
    </row>
    <row r="163" spans="1:15" s="342" customFormat="1" ht="14">
      <c r="A163" s="903" t="s">
        <v>1278</v>
      </c>
      <c r="B163" s="910">
        <v>0.11286600950898112</v>
      </c>
      <c r="C163" s="910">
        <v>0.12097586410498716</v>
      </c>
      <c r="D163" s="910">
        <v>-0.12337232986757991</v>
      </c>
      <c r="E163" s="910">
        <v>0.15902771698477403</v>
      </c>
      <c r="F163" s="910">
        <v>5.4126750550397798E-2</v>
      </c>
      <c r="G163" s="910">
        <v>-0.24365253972270948</v>
      </c>
      <c r="H163" s="910">
        <v>-0.21227922980664513</v>
      </c>
      <c r="I163" s="846"/>
      <c r="J163" s="846"/>
      <c r="K163" s="846"/>
      <c r="L163" s="847"/>
      <c r="M163" s="847"/>
      <c r="N163" s="518"/>
      <c r="O163" s="518"/>
    </row>
    <row r="164" spans="1:15" s="342" customFormat="1" ht="30" customHeight="1">
      <c r="A164" s="911"/>
      <c r="B164" s="912"/>
      <c r="C164" s="911"/>
      <c r="D164" s="913"/>
      <c r="E164" s="914"/>
      <c r="F164" s="915"/>
      <c r="G164" s="915"/>
      <c r="H164" s="916"/>
      <c r="I164" s="846"/>
      <c r="J164" s="846"/>
      <c r="K164" s="846"/>
      <c r="L164" s="847"/>
      <c r="M164" s="847"/>
      <c r="N164" s="518"/>
      <c r="O164" s="518"/>
    </row>
    <row r="165" spans="1:15" ht="14">
      <c r="A165" s="388"/>
      <c r="B165" s="388"/>
      <c r="C165" s="388"/>
      <c r="D165" s="388"/>
      <c r="E165" s="388"/>
      <c r="F165" s="388"/>
      <c r="G165" s="388"/>
      <c r="H165" s="388"/>
      <c r="I165" s="846"/>
      <c r="J165" s="846"/>
      <c r="K165" s="846"/>
      <c r="L165" s="847"/>
      <c r="M165" s="847"/>
      <c r="N165" s="518"/>
      <c r="O165" s="518"/>
    </row>
    <row r="166" spans="1:15" ht="14">
      <c r="A166" s="388"/>
      <c r="B166" s="388"/>
      <c r="C166" s="388"/>
      <c r="D166" s="388"/>
      <c r="E166" s="388"/>
      <c r="F166" s="388"/>
      <c r="G166" s="388"/>
      <c r="H166" s="388"/>
      <c r="I166" s="846"/>
      <c r="J166" s="846"/>
      <c r="K166" s="846"/>
      <c r="L166" s="847"/>
      <c r="M166" s="847"/>
      <c r="N166" s="518"/>
      <c r="O166" s="518"/>
    </row>
    <row r="167" spans="1:15" ht="14">
      <c r="A167" s="388"/>
      <c r="B167" s="388"/>
      <c r="C167" s="388"/>
      <c r="D167" s="388"/>
      <c r="E167" s="388"/>
      <c r="F167" s="388"/>
      <c r="G167" s="388"/>
      <c r="H167" s="388"/>
      <c r="I167" s="846"/>
      <c r="J167" s="846"/>
      <c r="K167" s="846"/>
      <c r="L167" s="847"/>
      <c r="M167" s="847"/>
      <c r="N167" s="518"/>
      <c r="O167" s="518"/>
    </row>
    <row r="168" spans="1:15" ht="14">
      <c r="A168" s="388"/>
      <c r="B168" s="388"/>
      <c r="C168" s="388"/>
      <c r="D168" s="388"/>
      <c r="E168" s="388"/>
      <c r="F168" s="388"/>
      <c r="G168" s="388"/>
      <c r="H168" s="388"/>
      <c r="I168" s="846"/>
      <c r="J168" s="846"/>
      <c r="K168" s="846"/>
      <c r="L168" s="847"/>
      <c r="M168" s="847"/>
      <c r="N168" s="518"/>
      <c r="O168" s="518"/>
    </row>
    <row r="169" spans="1:15" ht="14">
      <c r="A169" s="388"/>
      <c r="B169" s="388"/>
      <c r="C169" s="388"/>
      <c r="D169" s="388"/>
      <c r="E169" s="388"/>
      <c r="F169" s="388"/>
      <c r="G169" s="388"/>
      <c r="H169" s="388"/>
      <c r="I169" s="846"/>
      <c r="J169" s="846"/>
      <c r="K169" s="846"/>
      <c r="L169" s="847"/>
      <c r="M169" s="847"/>
      <c r="N169" s="518"/>
      <c r="O169" s="518"/>
    </row>
    <row r="170" spans="1:15" ht="14">
      <c r="A170" s="388"/>
      <c r="B170" s="388"/>
      <c r="C170" s="388"/>
      <c r="D170" s="388"/>
      <c r="E170" s="388"/>
      <c r="F170" s="388"/>
      <c r="G170" s="388"/>
      <c r="H170" s="388"/>
      <c r="I170" s="846"/>
      <c r="J170" s="846"/>
      <c r="K170" s="846"/>
      <c r="L170" s="847"/>
      <c r="M170" s="847"/>
      <c r="N170" s="518"/>
      <c r="O170" s="518"/>
    </row>
    <row r="171" spans="1:15" ht="14">
      <c r="A171" s="388"/>
      <c r="B171" s="388"/>
      <c r="C171" s="388"/>
      <c r="D171" s="388"/>
      <c r="E171" s="388"/>
      <c r="F171" s="388"/>
      <c r="G171" s="388"/>
      <c r="H171" s="388"/>
      <c r="I171" s="846"/>
      <c r="J171" s="846"/>
      <c r="K171" s="846"/>
      <c r="L171" s="847"/>
      <c r="M171" s="847"/>
      <c r="N171" s="518"/>
      <c r="O171" s="518"/>
    </row>
    <row r="172" spans="1:15" ht="14">
      <c r="A172" s="388"/>
      <c r="B172" s="388"/>
      <c r="C172" s="388"/>
      <c r="D172" s="388"/>
      <c r="E172" s="388"/>
      <c r="F172" s="388"/>
      <c r="G172" s="388"/>
      <c r="H172" s="388"/>
      <c r="I172" s="846"/>
      <c r="J172" s="846"/>
      <c r="K172" s="846"/>
      <c r="L172" s="847"/>
      <c r="M172" s="847"/>
      <c r="N172" s="518"/>
      <c r="O172" s="518"/>
    </row>
    <row r="173" spans="1:15" ht="14">
      <c r="A173" s="388"/>
      <c r="B173" s="388"/>
      <c r="C173" s="388"/>
      <c r="D173" s="388"/>
      <c r="E173" s="388"/>
      <c r="F173" s="388"/>
      <c r="G173" s="388"/>
      <c r="H173" s="388"/>
      <c r="I173" s="846"/>
      <c r="J173" s="846"/>
      <c r="K173" s="846"/>
      <c r="L173" s="847"/>
      <c r="M173" s="847"/>
      <c r="N173" s="518"/>
      <c r="O173" s="518"/>
    </row>
    <row r="174" spans="1:15" ht="14">
      <c r="A174" s="388"/>
      <c r="B174" s="388"/>
      <c r="C174" s="388"/>
      <c r="D174" s="388"/>
      <c r="E174" s="388"/>
      <c r="F174" s="388"/>
      <c r="G174" s="388"/>
      <c r="H174" s="388"/>
      <c r="I174" s="846"/>
      <c r="J174" s="846"/>
      <c r="K174" s="846"/>
      <c r="L174" s="847"/>
      <c r="M174" s="847"/>
      <c r="N174" s="518"/>
      <c r="O174" s="518"/>
    </row>
    <row r="175" spans="1:15" ht="14">
      <c r="A175" s="388"/>
      <c r="B175" s="388"/>
      <c r="C175" s="388"/>
      <c r="D175" s="388"/>
      <c r="E175" s="388"/>
      <c r="F175" s="388"/>
      <c r="G175" s="388"/>
      <c r="H175" s="388"/>
      <c r="I175" s="846"/>
      <c r="J175" s="846"/>
      <c r="K175" s="846"/>
      <c r="L175" s="847"/>
      <c r="M175" s="847"/>
      <c r="N175" s="518"/>
      <c r="O175" s="518"/>
    </row>
    <row r="176" spans="1:15" ht="14">
      <c r="A176" s="388"/>
      <c r="B176" s="388"/>
      <c r="C176" s="388"/>
      <c r="D176" s="388"/>
      <c r="E176" s="388"/>
      <c r="F176" s="388"/>
      <c r="G176" s="388"/>
      <c r="H176" s="388"/>
      <c r="I176" s="846"/>
      <c r="J176" s="846"/>
      <c r="K176" s="846"/>
      <c r="L176" s="847"/>
      <c r="M176" s="847"/>
      <c r="N176" s="518"/>
      <c r="O176" s="518"/>
    </row>
    <row r="177" spans="1:15" ht="14">
      <c r="A177" s="388"/>
      <c r="B177" s="388"/>
      <c r="C177" s="388"/>
      <c r="D177" s="388"/>
      <c r="E177" s="388"/>
      <c r="F177" s="388"/>
      <c r="G177" s="388"/>
      <c r="H177" s="388"/>
      <c r="I177" s="846"/>
      <c r="J177" s="846"/>
      <c r="K177" s="846"/>
      <c r="L177" s="847"/>
      <c r="M177" s="847"/>
      <c r="N177" s="518"/>
      <c r="O177" s="518"/>
    </row>
    <row r="178" spans="1:15" ht="14">
      <c r="A178" s="388"/>
      <c r="B178" s="388"/>
      <c r="C178" s="388"/>
      <c r="D178" s="388"/>
      <c r="E178" s="388"/>
      <c r="F178" s="388"/>
      <c r="G178" s="388"/>
      <c r="H178" s="388"/>
      <c r="I178" s="846"/>
      <c r="J178" s="846"/>
      <c r="K178" s="846"/>
      <c r="L178" s="847"/>
      <c r="M178" s="847"/>
      <c r="N178" s="518"/>
      <c r="O178" s="518"/>
    </row>
    <row r="179" spans="1:15" ht="14">
      <c r="A179" s="388"/>
      <c r="B179" s="388"/>
      <c r="C179" s="388"/>
      <c r="D179" s="388"/>
      <c r="E179" s="388"/>
      <c r="F179" s="388"/>
      <c r="G179" s="388"/>
      <c r="H179" s="388"/>
      <c r="I179" s="846"/>
      <c r="J179" s="846"/>
      <c r="K179" s="846"/>
      <c r="L179" s="847"/>
      <c r="M179" s="847"/>
      <c r="N179" s="518"/>
      <c r="O179" s="518"/>
    </row>
    <row r="180" spans="1:15" ht="14">
      <c r="A180" s="388"/>
      <c r="B180" s="388"/>
      <c r="C180" s="388"/>
      <c r="D180" s="388"/>
      <c r="E180" s="388"/>
      <c r="F180" s="388"/>
      <c r="G180" s="388"/>
      <c r="H180" s="388"/>
      <c r="I180" s="846"/>
      <c r="J180" s="846"/>
      <c r="K180" s="846"/>
      <c r="L180" s="847"/>
      <c r="M180" s="847"/>
      <c r="N180" s="518"/>
      <c r="O180" s="518"/>
    </row>
    <row r="181" spans="1:15" ht="14">
      <c r="A181" s="388"/>
      <c r="B181" s="388"/>
      <c r="C181" s="388"/>
      <c r="D181" s="388"/>
      <c r="E181" s="388"/>
      <c r="F181" s="388"/>
      <c r="G181" s="388"/>
      <c r="H181" s="388"/>
      <c r="I181" s="846"/>
      <c r="J181" s="846"/>
      <c r="K181" s="846"/>
      <c r="L181" s="847"/>
      <c r="M181" s="847"/>
      <c r="N181" s="518"/>
      <c r="O181" s="518"/>
    </row>
    <row r="182" spans="1:15" ht="14">
      <c r="A182" s="388"/>
      <c r="B182" s="388"/>
      <c r="C182" s="388"/>
      <c r="D182" s="388"/>
      <c r="E182" s="388"/>
      <c r="F182" s="388"/>
      <c r="G182" s="388"/>
      <c r="H182" s="388"/>
      <c r="I182" s="846"/>
      <c r="J182" s="846"/>
      <c r="K182" s="846"/>
      <c r="L182" s="847"/>
      <c r="M182" s="847"/>
      <c r="N182" s="518"/>
      <c r="O182" s="518"/>
    </row>
    <row r="183" spans="1:15" ht="14">
      <c r="A183" s="388"/>
      <c r="B183" s="388"/>
      <c r="C183" s="388"/>
      <c r="D183" s="388"/>
      <c r="E183" s="388"/>
      <c r="F183" s="388"/>
      <c r="G183" s="388"/>
      <c r="H183" s="388"/>
      <c r="I183" s="846"/>
      <c r="J183" s="846"/>
      <c r="K183" s="846"/>
      <c r="L183" s="847"/>
      <c r="M183" s="847"/>
      <c r="N183" s="518"/>
      <c r="O183" s="518"/>
    </row>
    <row r="184" spans="1:15" ht="14">
      <c r="A184" s="388"/>
      <c r="B184" s="388"/>
      <c r="C184" s="388"/>
      <c r="D184" s="388"/>
      <c r="E184" s="388"/>
      <c r="F184" s="388"/>
      <c r="G184" s="388"/>
      <c r="H184" s="388"/>
      <c r="I184" s="846"/>
      <c r="J184" s="846"/>
      <c r="K184" s="846"/>
      <c r="L184" s="847"/>
      <c r="M184" s="847"/>
      <c r="N184" s="518"/>
      <c r="O184" s="518"/>
    </row>
    <row r="185" spans="1:15" ht="14">
      <c r="A185" s="388"/>
      <c r="B185" s="388"/>
      <c r="C185" s="388"/>
      <c r="D185" s="388"/>
      <c r="E185" s="388"/>
      <c r="F185" s="388"/>
      <c r="G185" s="388"/>
      <c r="H185" s="388"/>
      <c r="I185" s="846"/>
      <c r="J185" s="846"/>
      <c r="K185" s="846"/>
      <c r="L185" s="847"/>
      <c r="M185" s="847"/>
      <c r="N185" s="518"/>
      <c r="O185" s="518"/>
    </row>
    <row r="186" spans="1:15" ht="14">
      <c r="A186" s="388"/>
      <c r="B186" s="388"/>
      <c r="C186" s="388"/>
      <c r="D186" s="388"/>
      <c r="E186" s="388"/>
      <c r="F186" s="388"/>
      <c r="G186" s="388"/>
      <c r="H186" s="388"/>
      <c r="I186" s="846"/>
      <c r="J186" s="846"/>
      <c r="K186" s="846"/>
      <c r="L186" s="847"/>
      <c r="M186" s="847"/>
      <c r="N186" s="518"/>
      <c r="O186" s="518"/>
    </row>
    <row r="187" spans="1:15" ht="14">
      <c r="A187" s="388"/>
      <c r="B187" s="388"/>
      <c r="C187" s="388"/>
      <c r="D187" s="388"/>
      <c r="E187" s="388"/>
      <c r="F187" s="388"/>
      <c r="G187" s="388"/>
      <c r="H187" s="388"/>
      <c r="I187" s="846"/>
      <c r="J187" s="846"/>
      <c r="K187" s="846"/>
      <c r="L187" s="847"/>
      <c r="M187" s="847"/>
      <c r="N187" s="518"/>
      <c r="O187" s="518"/>
    </row>
    <row r="188" spans="1:15" ht="14">
      <c r="A188" s="388"/>
      <c r="B188" s="388"/>
      <c r="C188" s="388"/>
      <c r="D188" s="388"/>
      <c r="E188" s="388"/>
      <c r="F188" s="388"/>
      <c r="G188" s="388"/>
      <c r="H188" s="388"/>
      <c r="I188" s="846"/>
      <c r="J188" s="846"/>
      <c r="K188" s="846"/>
      <c r="L188" s="847"/>
      <c r="M188" s="847"/>
      <c r="N188" s="518"/>
      <c r="O188" s="518"/>
    </row>
    <row r="189" spans="1:15" ht="14">
      <c r="A189" s="388"/>
      <c r="B189" s="388"/>
      <c r="C189" s="388"/>
      <c r="D189" s="388"/>
      <c r="E189" s="388"/>
      <c r="F189" s="388"/>
      <c r="G189" s="388"/>
      <c r="H189" s="388"/>
      <c r="I189" s="846"/>
      <c r="J189" s="846"/>
      <c r="K189" s="846"/>
      <c r="L189" s="847"/>
      <c r="M189" s="847"/>
      <c r="N189" s="518"/>
      <c r="O189" s="518"/>
    </row>
    <row r="190" spans="1:15" ht="14">
      <c r="A190" s="388"/>
      <c r="B190" s="388"/>
      <c r="C190" s="388"/>
      <c r="D190" s="388"/>
      <c r="E190" s="388"/>
      <c r="F190" s="388"/>
      <c r="G190" s="388"/>
      <c r="H190" s="388"/>
      <c r="I190" s="846"/>
      <c r="J190" s="846"/>
      <c r="K190" s="846"/>
      <c r="L190" s="847"/>
      <c r="M190" s="847"/>
      <c r="N190" s="518"/>
      <c r="O190" s="518"/>
    </row>
    <row r="191" spans="1:15" ht="14">
      <c r="A191" s="388"/>
      <c r="B191" s="388"/>
      <c r="C191" s="388"/>
      <c r="D191" s="388"/>
      <c r="E191" s="388"/>
      <c r="F191" s="388"/>
      <c r="G191" s="388"/>
      <c r="H191" s="388"/>
      <c r="I191" s="846"/>
      <c r="J191" s="846"/>
      <c r="K191" s="846"/>
      <c r="L191" s="847"/>
      <c r="M191" s="847"/>
      <c r="N191" s="518"/>
      <c r="O191" s="518"/>
    </row>
    <row r="192" spans="1:15" s="342" customFormat="1" ht="30" customHeight="1">
      <c r="A192" s="290"/>
      <c r="B192" s="577"/>
      <c r="C192" s="290"/>
      <c r="D192" s="917"/>
      <c r="E192" s="918"/>
      <c r="F192" s="919"/>
      <c r="G192" s="919"/>
      <c r="H192" s="920"/>
      <c r="I192" s="846"/>
      <c r="J192" s="846"/>
      <c r="K192" s="846"/>
      <c r="L192" s="847"/>
      <c r="M192" s="847"/>
      <c r="N192" s="518"/>
      <c r="O192" s="518"/>
    </row>
    <row r="193" spans="9:15" ht="14">
      <c r="I193" s="846"/>
      <c r="J193" s="846"/>
      <c r="K193" s="846"/>
      <c r="L193" s="847"/>
      <c r="M193" s="847"/>
      <c r="N193" s="518"/>
      <c r="O193" s="518"/>
    </row>
    <row r="194" spans="9:15" ht="14">
      <c r="I194" s="846"/>
      <c r="J194" s="846"/>
      <c r="K194" s="846"/>
      <c r="L194" s="847"/>
      <c r="M194" s="847"/>
      <c r="N194" s="518"/>
      <c r="O194" s="518"/>
    </row>
    <row r="195" spans="9:15" ht="14">
      <c r="I195" s="846"/>
      <c r="J195" s="846"/>
      <c r="K195" s="846"/>
      <c r="L195" s="847"/>
      <c r="M195" s="847"/>
      <c r="N195" s="518"/>
      <c r="O195" s="518"/>
    </row>
    <row r="196" spans="9:15" ht="14">
      <c r="I196" s="846"/>
      <c r="J196" s="846"/>
      <c r="K196" s="846"/>
      <c r="L196" s="847"/>
      <c r="M196" s="847"/>
      <c r="N196" s="518"/>
      <c r="O196" s="518"/>
    </row>
    <row r="197" spans="9:15" ht="14">
      <c r="I197" s="846"/>
      <c r="J197" s="846"/>
      <c r="K197" s="846"/>
      <c r="L197" s="847"/>
      <c r="M197" s="847"/>
      <c r="N197" s="518"/>
      <c r="O197" s="518"/>
    </row>
    <row r="198" spans="9:15" ht="14">
      <c r="I198" s="846"/>
      <c r="J198" s="846"/>
      <c r="K198" s="846"/>
      <c r="L198" s="847"/>
      <c r="M198" s="847"/>
      <c r="N198" s="518"/>
      <c r="O198" s="518"/>
    </row>
    <row r="199" spans="9:15" ht="14">
      <c r="I199" s="846"/>
      <c r="J199" s="846"/>
      <c r="K199" s="846"/>
      <c r="L199" s="847"/>
      <c r="M199" s="847"/>
      <c r="N199" s="518"/>
      <c r="O199" s="518"/>
    </row>
    <row r="200" spans="9:15" ht="14">
      <c r="I200" s="846"/>
      <c r="J200" s="846"/>
      <c r="K200" s="846"/>
      <c r="L200" s="847"/>
      <c r="M200" s="847"/>
      <c r="N200" s="518"/>
      <c r="O200" s="518"/>
    </row>
    <row r="201" spans="9:15" ht="14">
      <c r="I201" s="846"/>
      <c r="J201" s="846"/>
      <c r="K201" s="846"/>
      <c r="L201" s="847"/>
      <c r="M201" s="847"/>
      <c r="N201" s="518"/>
      <c r="O201" s="518"/>
    </row>
    <row r="202" spans="9:15" ht="14">
      <c r="I202" s="846"/>
      <c r="J202" s="846"/>
      <c r="K202" s="846"/>
      <c r="L202" s="847"/>
      <c r="M202" s="847"/>
      <c r="N202" s="518"/>
      <c r="O202" s="518"/>
    </row>
    <row r="203" spans="9:15" ht="14">
      <c r="I203" s="846"/>
      <c r="J203" s="846"/>
      <c r="K203" s="846"/>
      <c r="L203" s="847"/>
      <c r="M203" s="847"/>
      <c r="N203" s="518"/>
      <c r="O203" s="518"/>
    </row>
    <row r="204" spans="9:15" ht="14">
      <c r="I204" s="846"/>
      <c r="J204" s="846"/>
      <c r="K204" s="846"/>
      <c r="L204" s="847"/>
      <c r="M204" s="847"/>
      <c r="N204" s="518"/>
      <c r="O204" s="518"/>
    </row>
    <row r="205" spans="9:15" ht="14">
      <c r="I205" s="846"/>
      <c r="J205" s="846"/>
      <c r="K205" s="846"/>
      <c r="L205" s="847"/>
      <c r="M205" s="847"/>
      <c r="N205" s="518"/>
      <c r="O205" s="518"/>
    </row>
    <row r="206" spans="9:15" ht="14">
      <c r="I206" s="846"/>
      <c r="J206" s="846"/>
      <c r="K206" s="846"/>
      <c r="L206" s="847"/>
      <c r="M206" s="847"/>
      <c r="N206" s="518"/>
      <c r="O206" s="518"/>
    </row>
    <row r="207" spans="9:15" ht="14">
      <c r="I207" s="846"/>
      <c r="J207" s="846"/>
      <c r="K207" s="846"/>
      <c r="L207" s="847"/>
      <c r="M207" s="847"/>
      <c r="N207" s="518"/>
      <c r="O207" s="518"/>
    </row>
    <row r="208" spans="9:15" ht="14">
      <c r="I208" s="846"/>
      <c r="J208" s="846"/>
      <c r="K208" s="846"/>
      <c r="L208" s="847"/>
      <c r="M208" s="847"/>
      <c r="N208" s="518"/>
      <c r="O208" s="518"/>
    </row>
    <row r="209" spans="1:15" ht="14">
      <c r="I209" s="846"/>
      <c r="J209" s="846"/>
      <c r="K209" s="846"/>
      <c r="L209" s="847"/>
      <c r="M209" s="847"/>
      <c r="N209" s="518"/>
      <c r="O209" s="518"/>
    </row>
    <row r="210" spans="1:15" ht="14">
      <c r="I210" s="846"/>
      <c r="J210" s="846"/>
      <c r="K210" s="846"/>
      <c r="L210" s="847"/>
      <c r="M210" s="847"/>
      <c r="N210" s="518"/>
      <c r="O210" s="518"/>
    </row>
    <row r="211" spans="1:15" ht="14">
      <c r="I211" s="846"/>
      <c r="J211" s="846"/>
      <c r="K211" s="846"/>
      <c r="L211" s="847"/>
      <c r="M211" s="847"/>
      <c r="N211" s="518"/>
      <c r="O211" s="518"/>
    </row>
    <row r="212" spans="1:15" ht="14">
      <c r="I212" s="846"/>
      <c r="J212" s="846"/>
      <c r="K212" s="846"/>
      <c r="L212" s="847"/>
      <c r="M212" s="847"/>
      <c r="N212" s="518"/>
      <c r="O212" s="518"/>
    </row>
    <row r="213" spans="1:15" ht="14">
      <c r="I213" s="846"/>
      <c r="J213" s="846"/>
      <c r="K213" s="846"/>
      <c r="L213" s="847"/>
      <c r="M213" s="847"/>
      <c r="N213" s="518"/>
      <c r="O213" s="518"/>
    </row>
    <row r="214" spans="1:15" ht="14">
      <c r="I214" s="846"/>
      <c r="J214" s="846"/>
      <c r="K214" s="846"/>
      <c r="L214" s="847"/>
      <c r="M214" s="847"/>
      <c r="N214" s="518"/>
      <c r="O214" s="518"/>
    </row>
    <row r="215" spans="1:15" ht="14">
      <c r="I215" s="846"/>
      <c r="J215" s="846"/>
      <c r="K215" s="846"/>
      <c r="L215" s="847"/>
      <c r="M215" s="847"/>
      <c r="N215" s="518"/>
      <c r="O215" s="518"/>
    </row>
    <row r="216" spans="1:15" ht="14">
      <c r="I216" s="846"/>
      <c r="J216" s="846"/>
      <c r="K216" s="846"/>
      <c r="L216" s="847"/>
      <c r="M216" s="847"/>
      <c r="N216" s="518"/>
      <c r="O216" s="518"/>
    </row>
    <row r="217" spans="1:15" ht="14">
      <c r="I217" s="846"/>
      <c r="J217" s="846"/>
      <c r="K217" s="846"/>
      <c r="L217" s="847"/>
      <c r="M217" s="847"/>
      <c r="N217" s="518"/>
      <c r="O217" s="518"/>
    </row>
    <row r="218" spans="1:15" ht="14">
      <c r="I218" s="846"/>
      <c r="J218" s="846"/>
      <c r="K218" s="846"/>
      <c r="L218" s="847"/>
      <c r="M218" s="847"/>
      <c r="N218" s="518"/>
      <c r="O218" s="518"/>
    </row>
    <row r="219" spans="1:15" ht="14">
      <c r="I219" s="846"/>
      <c r="J219" s="846"/>
      <c r="K219" s="846"/>
      <c r="L219" s="847"/>
      <c r="M219" s="847"/>
      <c r="N219" s="518"/>
      <c r="O219" s="518"/>
    </row>
    <row r="220" spans="1:15" ht="14">
      <c r="A220" s="845"/>
      <c r="B220" s="845"/>
      <c r="C220" s="845"/>
      <c r="D220" s="845"/>
      <c r="E220" s="845"/>
      <c r="F220" s="845"/>
      <c r="G220" s="845"/>
      <c r="H220" s="845"/>
      <c r="I220" s="846"/>
      <c r="J220" s="846"/>
      <c r="K220" s="846"/>
      <c r="L220" s="847"/>
      <c r="M220" s="847"/>
      <c r="N220" s="518"/>
      <c r="O220" s="518"/>
    </row>
    <row r="221" spans="1:15" ht="14">
      <c r="A221" s="845"/>
      <c r="B221" s="845"/>
      <c r="C221" s="845"/>
      <c r="D221" s="845"/>
      <c r="E221" s="845"/>
      <c r="F221" s="845"/>
      <c r="G221" s="845"/>
      <c r="H221" s="845"/>
      <c r="I221" s="846"/>
      <c r="J221" s="846"/>
      <c r="K221" s="846"/>
      <c r="L221" s="847"/>
      <c r="M221" s="847"/>
      <c r="N221" s="518"/>
      <c r="O221" s="518"/>
    </row>
  </sheetData>
  <hyperlinks>
    <hyperlink ref="I1" location="INDICE!A10" tooltip="REGRESAR AL MENU PRINCIPAL" display="INDICE" xr:uid="{62CA5FEE-0E1B-48D9-B32B-738BC93866C4}"/>
  </hyperlinks>
  <printOptions horizontalCentered="1"/>
  <pageMargins left="0.19685039370078741" right="0.15748031496062992" top="7.874015748031496E-2" bottom="0.39370078740157483" header="0.15748031496062992" footer="0.15748031496062992"/>
  <pageSetup scale="56" orientation="portrait" verticalDpi="300" r:id="rId1"/>
  <headerFooter alignWithMargins="0">
    <oddFooter>&amp;L&amp;11Versión actualizada en Intranet.  Para uso exclusivo de Productos Innovador, S.A de C.V.</oddFooter>
  </headerFooter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78DDC-54B5-4BEF-B1D5-6D81D46AC88D}">
  <sheetPr>
    <pageSetUpPr fitToPage="1"/>
  </sheetPr>
  <dimension ref="A1:AV49"/>
  <sheetViews>
    <sheetView showGridLines="0" zoomScale="90" zoomScaleNormal="90" workbookViewId="0">
      <pane xSplit="2" ySplit="11" topLeftCell="C14" activePane="bottomRight" state="frozen"/>
      <selection pane="topRight" activeCell="K14" sqref="K14"/>
      <selection pane="bottomLeft" activeCell="K14" sqref="K14"/>
      <selection pane="bottomRight" activeCell="C47" sqref="C47"/>
    </sheetView>
  </sheetViews>
  <sheetFormatPr baseColWidth="10" defaultColWidth="10.1640625" defaultRowHeight="13"/>
  <cols>
    <col min="1" max="1" width="16" style="79" customWidth="1"/>
    <col min="2" max="2" width="18.83203125" style="79" customWidth="1"/>
    <col min="3" max="3" width="18.1640625" style="79" customWidth="1"/>
    <col min="4" max="4" width="11.1640625" style="1421" customWidth="1"/>
    <col min="5" max="5" width="16.5" style="79" customWidth="1"/>
    <col min="6" max="6" width="11.1640625" style="79" customWidth="1"/>
    <col min="7" max="7" width="16.5" style="79" customWidth="1"/>
    <col min="8" max="8" width="13.83203125" style="1421" customWidth="1"/>
    <col min="9" max="10" width="13.83203125" style="78" customWidth="1"/>
    <col min="11" max="11" width="10.1640625" style="78" customWidth="1"/>
    <col min="12" max="12" width="13.5" style="78" hidden="1" customWidth="1"/>
    <col min="13" max="13" width="3.5" style="78" hidden="1" customWidth="1"/>
    <col min="14" max="14" width="12.1640625" style="1046" hidden="1" customWidth="1"/>
    <col min="15" max="15" width="9.83203125" style="1046" hidden="1" customWidth="1"/>
    <col min="16" max="16" width="8.5" style="1046" hidden="1" customWidth="1"/>
    <col min="17" max="17" width="3.5" style="78" hidden="1" customWidth="1"/>
    <col min="18" max="18" width="13.1640625" style="78" hidden="1" customWidth="1"/>
    <col min="19" max="19" width="4.5" style="78" bestFit="1" customWidth="1"/>
    <col min="20" max="20" width="14.83203125" style="78" hidden="1" customWidth="1"/>
    <col min="21" max="21" width="10.1640625" style="78" hidden="1" customWidth="1"/>
    <col min="22" max="22" width="14.1640625" style="78" hidden="1" customWidth="1"/>
    <col min="23" max="24" width="10.1640625" style="78" hidden="1" customWidth="1"/>
    <col min="25" max="25" width="8.5" style="78" hidden="1" customWidth="1"/>
    <col min="26" max="26" width="11.83203125" style="78" hidden="1" customWidth="1"/>
    <col min="27" max="27" width="11.5" style="78" hidden="1" customWidth="1"/>
    <col min="28" max="28" width="2.1640625" style="78" hidden="1" customWidth="1"/>
    <col min="29" max="29" width="13.1640625" style="78" hidden="1" customWidth="1"/>
    <col min="30" max="31" width="11.83203125" style="78" hidden="1" customWidth="1"/>
    <col min="32" max="32" width="10.83203125" style="78" hidden="1" customWidth="1"/>
    <col min="33" max="33" width="2.5" style="78" hidden="1" customWidth="1"/>
    <col min="34" max="34" width="12.1640625" style="78" hidden="1" customWidth="1"/>
    <col min="35" max="35" width="10.1640625" style="78" hidden="1" customWidth="1"/>
    <col min="36" max="36" width="14.1640625" style="78" hidden="1" customWidth="1"/>
    <col min="37" max="40" width="10.1640625" style="78" hidden="1" customWidth="1"/>
    <col min="41" max="41" width="13.1640625" style="78" hidden="1" customWidth="1"/>
    <col min="42" max="42" width="3" style="78" hidden="1" customWidth="1"/>
    <col min="43" max="43" width="13.1640625" style="78" hidden="1" customWidth="1"/>
    <col min="44" max="44" width="11.83203125" style="78" hidden="1" customWidth="1"/>
    <col min="45" max="46" width="10.1640625" style="78" hidden="1" customWidth="1"/>
    <col min="47" max="47" width="0" style="78" hidden="1" customWidth="1"/>
    <col min="48" max="48" width="12.1640625" style="78" hidden="1" customWidth="1"/>
    <col min="49" max="16384" width="10.1640625" style="78"/>
  </cols>
  <sheetData>
    <row r="1" spans="1:46" s="1327" customFormat="1" ht="15" customHeight="1" thickBot="1">
      <c r="A1" s="87" t="s">
        <v>191</v>
      </c>
      <c r="B1" s="1323"/>
      <c r="C1" s="1324"/>
      <c r="D1" s="1325"/>
      <c r="E1" s="1326"/>
      <c r="F1" s="1326"/>
      <c r="G1" s="1326"/>
      <c r="H1" s="1326"/>
      <c r="I1" s="127" t="s">
        <v>948</v>
      </c>
      <c r="J1" s="128" t="s">
        <v>16</v>
      </c>
      <c r="K1" s="69" t="s">
        <v>72</v>
      </c>
      <c r="N1" s="1328"/>
      <c r="O1" s="1328"/>
      <c r="P1" s="1328"/>
      <c r="T1" s="1324"/>
      <c r="U1" s="1325"/>
      <c r="V1" s="1326"/>
      <c r="W1" s="1326"/>
      <c r="X1" s="1326"/>
      <c r="Y1" s="1326"/>
      <c r="Z1" s="127" t="s">
        <v>948</v>
      </c>
      <c r="AA1" s="128" t="s">
        <v>16</v>
      </c>
      <c r="AH1" s="1324"/>
      <c r="AI1" s="1325"/>
      <c r="AJ1" s="1326"/>
      <c r="AK1" s="1326"/>
      <c r="AL1" s="1326"/>
      <c r="AM1" s="1326"/>
      <c r="AN1" s="127" t="s">
        <v>948</v>
      </c>
      <c r="AO1" s="128" t="s">
        <v>16</v>
      </c>
    </row>
    <row r="2" spans="1:46" s="1331" customFormat="1" ht="14" customHeight="1" thickBot="1">
      <c r="A2" s="86" t="s">
        <v>1</v>
      </c>
      <c r="B2" s="1329"/>
      <c r="C2" s="1330"/>
      <c r="D2" s="1330"/>
      <c r="E2" s="1326"/>
      <c r="F2" s="1326"/>
      <c r="G2" s="1326"/>
      <c r="H2" s="1326"/>
      <c r="I2" s="133" t="s">
        <v>949</v>
      </c>
      <c r="J2" s="134">
        <v>44592</v>
      </c>
      <c r="N2" s="1332"/>
      <c r="O2" s="1332"/>
      <c r="P2" s="1332"/>
      <c r="T2" s="1330"/>
      <c r="U2" s="1330"/>
      <c r="V2" s="1326"/>
      <c r="W2" s="1326"/>
      <c r="X2" s="1326"/>
      <c r="Y2" s="1326"/>
      <c r="Z2" s="133" t="s">
        <v>949</v>
      </c>
      <c r="AA2" s="134">
        <v>44592</v>
      </c>
      <c r="AH2" s="1330"/>
      <c r="AI2" s="1330"/>
      <c r="AJ2" s="1326"/>
      <c r="AK2" s="1326"/>
      <c r="AL2" s="1326"/>
      <c r="AM2" s="1326"/>
      <c r="AN2" s="133" t="s">
        <v>949</v>
      </c>
      <c r="AO2" s="134">
        <v>44592</v>
      </c>
    </row>
    <row r="3" spans="1:46" s="1335" customFormat="1" ht="14" customHeight="1" thickBot="1">
      <c r="A3" s="1326"/>
      <c r="B3" s="1333"/>
      <c r="C3" s="1326"/>
      <c r="D3" s="1334"/>
      <c r="E3" s="1326"/>
      <c r="F3" s="1326"/>
      <c r="G3" s="1326"/>
      <c r="H3" s="1326"/>
      <c r="I3" s="133" t="s">
        <v>950</v>
      </c>
      <c r="J3" s="136">
        <v>1</v>
      </c>
      <c r="N3" s="1336"/>
      <c r="O3" s="1336"/>
      <c r="P3" s="1336"/>
      <c r="T3" s="1326"/>
      <c r="U3" s="1334"/>
      <c r="V3" s="1326"/>
      <c r="W3" s="1326"/>
      <c r="X3" s="1326"/>
      <c r="Y3" s="1326"/>
      <c r="Z3" s="133" t="s">
        <v>950</v>
      </c>
      <c r="AA3" s="136">
        <v>1</v>
      </c>
      <c r="AH3" s="1326"/>
      <c r="AI3" s="1334"/>
      <c r="AJ3" s="1326"/>
      <c r="AK3" s="1326"/>
      <c r="AL3" s="1326"/>
      <c r="AM3" s="1326"/>
      <c r="AN3" s="133" t="s">
        <v>950</v>
      </c>
      <c r="AO3" s="136">
        <v>1</v>
      </c>
    </row>
    <row r="4" spans="1:46" s="1335" customFormat="1" ht="20.25" customHeight="1">
      <c r="A4" s="1326"/>
      <c r="B4" s="1333"/>
      <c r="C4" s="1326"/>
      <c r="D4" s="1334"/>
      <c r="E4" s="1326"/>
      <c r="F4" s="1326"/>
      <c r="G4" s="1326"/>
      <c r="H4" s="1326"/>
      <c r="I4" s="1326"/>
      <c r="J4" s="1326"/>
      <c r="N4" s="1336"/>
      <c r="O4" s="1336"/>
      <c r="P4" s="1336"/>
      <c r="T4" s="1326"/>
      <c r="U4" s="1334"/>
      <c r="V4" s="1326"/>
      <c r="W4" s="1326"/>
      <c r="X4" s="1326"/>
      <c r="Y4" s="1326"/>
      <c r="Z4" s="1326"/>
      <c r="AA4" s="1326"/>
      <c r="AH4" s="1326"/>
      <c r="AI4" s="1334"/>
      <c r="AJ4" s="1326"/>
      <c r="AK4" s="1326"/>
      <c r="AL4" s="1326"/>
      <c r="AM4" s="1326"/>
      <c r="AN4" s="1326"/>
      <c r="AO4" s="1326"/>
    </row>
    <row r="5" spans="1:46" s="1338" customFormat="1" ht="20.25" customHeight="1">
      <c r="A5" s="1337" t="s">
        <v>1370</v>
      </c>
      <c r="B5" s="369"/>
      <c r="C5" s="74" t="s">
        <v>763</v>
      </c>
      <c r="E5" s="82"/>
      <c r="F5" s="82"/>
      <c r="G5" s="1339"/>
      <c r="H5" s="1340"/>
      <c r="I5" s="1340"/>
      <c r="J5" s="1340"/>
      <c r="N5" s="1341"/>
      <c r="O5" s="1341"/>
      <c r="P5" s="1341"/>
      <c r="T5" s="1342"/>
      <c r="U5" s="74" t="s">
        <v>1371</v>
      </c>
      <c r="V5" s="82"/>
      <c r="W5" s="82"/>
      <c r="X5" s="1339"/>
      <c r="Y5" s="1340"/>
      <c r="Z5" s="1340"/>
      <c r="AA5" s="1340"/>
      <c r="AH5" s="1342"/>
      <c r="AI5" s="74" t="s">
        <v>1372</v>
      </c>
      <c r="AJ5" s="82"/>
      <c r="AK5" s="82"/>
      <c r="AL5" s="1339"/>
      <c r="AM5" s="1340"/>
      <c r="AN5" s="1340"/>
      <c r="AO5" s="1340"/>
    </row>
    <row r="6" spans="1:46" s="1335" customFormat="1" ht="2.25" customHeight="1">
      <c r="A6" s="1343"/>
      <c r="B6" s="1344"/>
      <c r="C6" s="1345"/>
      <c r="D6" s="1345"/>
      <c r="E6" s="1345"/>
      <c r="F6" s="1345"/>
      <c r="G6" s="1345"/>
      <c r="H6" s="1345"/>
      <c r="I6" s="1345"/>
      <c r="J6" s="1345"/>
      <c r="N6" s="1336"/>
      <c r="O6" s="1336"/>
      <c r="P6" s="1336"/>
      <c r="T6" s="1345"/>
      <c r="U6" s="1345"/>
      <c r="V6" s="1345"/>
      <c r="W6" s="1345"/>
      <c r="X6" s="1345"/>
      <c r="Y6" s="1345"/>
      <c r="Z6" s="1345"/>
      <c r="AA6" s="1345"/>
      <c r="AH6" s="1345"/>
      <c r="AI6" s="1345"/>
      <c r="AJ6" s="1345"/>
      <c r="AK6" s="1345"/>
      <c r="AL6" s="1345"/>
      <c r="AM6" s="1345"/>
      <c r="AN6" s="1345"/>
      <c r="AO6" s="1345"/>
    </row>
    <row r="7" spans="1:46" s="1335" customFormat="1" ht="1.25" customHeight="1">
      <c r="A7" s="1346"/>
      <c r="B7" s="1347"/>
      <c r="C7" s="1348"/>
      <c r="D7" s="1348"/>
      <c r="E7" s="1348"/>
      <c r="F7" s="1348"/>
      <c r="G7" s="1348"/>
      <c r="H7" s="1348"/>
      <c r="I7" s="1348"/>
      <c r="J7" s="1348"/>
      <c r="N7" s="1336"/>
      <c r="O7" s="1336"/>
      <c r="P7" s="1336"/>
      <c r="T7" s="1348"/>
      <c r="U7" s="1348"/>
      <c r="V7" s="1348"/>
      <c r="W7" s="1348"/>
      <c r="X7" s="1348"/>
      <c r="Y7" s="1348"/>
      <c r="Z7" s="1348"/>
      <c r="AA7" s="1348"/>
      <c r="AH7" s="1348"/>
      <c r="AI7" s="1348"/>
      <c r="AJ7" s="1348"/>
      <c r="AK7" s="1348"/>
      <c r="AL7" s="1348"/>
      <c r="AM7" s="1348"/>
      <c r="AN7" s="1348"/>
      <c r="AO7" s="1348"/>
    </row>
    <row r="8" spans="1:46" s="1335" customFormat="1" ht="2.25" customHeight="1">
      <c r="A8" s="1349"/>
      <c r="B8" s="1350"/>
      <c r="C8" s="1351"/>
      <c r="D8" s="1351"/>
      <c r="E8" s="1351"/>
      <c r="F8" s="1351"/>
      <c r="G8" s="1351"/>
      <c r="H8" s="1351"/>
      <c r="I8" s="1351"/>
      <c r="J8" s="1351"/>
      <c r="N8" s="1336"/>
      <c r="O8" s="1336"/>
      <c r="P8" s="1336"/>
      <c r="T8" s="1351"/>
      <c r="U8" s="1351"/>
      <c r="V8" s="1351"/>
      <c r="W8" s="1351"/>
      <c r="X8" s="1351"/>
      <c r="Y8" s="1351"/>
      <c r="Z8" s="1351"/>
      <c r="AA8" s="1351"/>
      <c r="AH8" s="1351"/>
      <c r="AI8" s="1351"/>
      <c r="AJ8" s="1351"/>
      <c r="AK8" s="1351"/>
      <c r="AL8" s="1351"/>
      <c r="AM8" s="1351"/>
      <c r="AN8" s="1351"/>
      <c r="AO8" s="1351"/>
    </row>
    <row r="9" spans="1:46" s="1335" customFormat="1" ht="25.5" customHeight="1">
      <c r="A9" s="1326"/>
      <c r="B9" s="1333"/>
      <c r="C9" s="1333"/>
      <c r="D9" s="1333"/>
      <c r="E9" s="1333"/>
      <c r="F9" s="1333"/>
      <c r="G9" s="1333"/>
      <c r="H9" s="1333"/>
      <c r="I9" s="1333"/>
      <c r="J9" s="1333"/>
      <c r="N9" s="1336"/>
      <c r="O9" s="1336"/>
      <c r="P9" s="1336"/>
      <c r="T9" s="1333"/>
      <c r="U9" s="1333"/>
      <c r="V9" s="1333"/>
      <c r="W9" s="1333"/>
      <c r="X9" s="1333"/>
      <c r="Y9" s="1333"/>
      <c r="Z9" s="1333"/>
      <c r="AA9" s="1333"/>
      <c r="AH9" s="1333"/>
      <c r="AI9" s="1333"/>
      <c r="AJ9" s="1333"/>
      <c r="AK9" s="1333"/>
      <c r="AL9" s="1333"/>
      <c r="AM9" s="1333"/>
      <c r="AN9" s="1333"/>
      <c r="AO9" s="1333"/>
    </row>
    <row r="10" spans="1:46" ht="14">
      <c r="A10" s="3125" t="s">
        <v>1004</v>
      </c>
      <c r="B10" s="3127" t="s">
        <v>1373</v>
      </c>
      <c r="C10" s="3117" t="s">
        <v>1356</v>
      </c>
      <c r="D10" s="3118"/>
      <c r="E10" s="3119" t="s">
        <v>1355</v>
      </c>
      <c r="F10" s="3120"/>
      <c r="G10" s="3119" t="s">
        <v>1374</v>
      </c>
      <c r="H10" s="3120" t="s">
        <v>1375</v>
      </c>
      <c r="I10" s="3121" t="s">
        <v>1376</v>
      </c>
      <c r="J10" s="3123" t="s">
        <v>1377</v>
      </c>
      <c r="T10" s="3117" t="s">
        <v>1356</v>
      </c>
      <c r="U10" s="3118"/>
      <c r="V10" s="3119" t="s">
        <v>1355</v>
      </c>
      <c r="W10" s="3120"/>
      <c r="X10" s="3119" t="s">
        <v>1374</v>
      </c>
      <c r="Y10" s="3120" t="s">
        <v>1375</v>
      </c>
      <c r="Z10" s="3121" t="s">
        <v>1376</v>
      </c>
      <c r="AA10" s="3123" t="s">
        <v>1377</v>
      </c>
      <c r="AH10" s="3117" t="s">
        <v>1356</v>
      </c>
      <c r="AI10" s="3118"/>
      <c r="AJ10" s="3119" t="s">
        <v>1355</v>
      </c>
      <c r="AK10" s="3120"/>
      <c r="AL10" s="3119" t="s">
        <v>1374</v>
      </c>
      <c r="AM10" s="3120" t="s">
        <v>1375</v>
      </c>
      <c r="AN10" s="3121" t="s">
        <v>1376</v>
      </c>
      <c r="AO10" s="3123" t="s">
        <v>1377</v>
      </c>
    </row>
    <row r="11" spans="1:46" ht="28">
      <c r="A11" s="3126"/>
      <c r="B11" s="3128"/>
      <c r="C11" s="1352" t="s">
        <v>1378</v>
      </c>
      <c r="D11" s="1353" t="s">
        <v>1379</v>
      </c>
      <c r="E11" s="1352" t="s">
        <v>1373</v>
      </c>
      <c r="F11" s="1353" t="s">
        <v>1379</v>
      </c>
      <c r="G11" s="1352" t="s">
        <v>1373</v>
      </c>
      <c r="H11" s="1353" t="s">
        <v>166</v>
      </c>
      <c r="I11" s="3122"/>
      <c r="J11" s="3124"/>
      <c r="L11" s="1354" t="s">
        <v>1380</v>
      </c>
      <c r="N11" s="1355" t="s">
        <v>1381</v>
      </c>
      <c r="O11" s="1355" t="s">
        <v>1382</v>
      </c>
      <c r="P11" s="1355" t="s">
        <v>1383</v>
      </c>
      <c r="T11" s="1352" t="s">
        <v>1378</v>
      </c>
      <c r="U11" s="1353" t="s">
        <v>1379</v>
      </c>
      <c r="V11" s="1352" t="s">
        <v>1373</v>
      </c>
      <c r="W11" s="1353" t="s">
        <v>1379</v>
      </c>
      <c r="X11" s="1352" t="s">
        <v>1373</v>
      </c>
      <c r="Y11" s="1353" t="s">
        <v>166</v>
      </c>
      <c r="Z11" s="3122"/>
      <c r="AA11" s="3124"/>
      <c r="AC11" s="1354" t="s">
        <v>1380</v>
      </c>
      <c r="AD11" s="1355" t="s">
        <v>1381</v>
      </c>
      <c r="AE11" s="1355" t="s">
        <v>1382</v>
      </c>
      <c r="AF11" s="1355" t="s">
        <v>1383</v>
      </c>
      <c r="AH11" s="1352" t="s">
        <v>1378</v>
      </c>
      <c r="AI11" s="1353" t="s">
        <v>1379</v>
      </c>
      <c r="AJ11" s="1352" t="s">
        <v>1373</v>
      </c>
      <c r="AK11" s="1353" t="s">
        <v>1379</v>
      </c>
      <c r="AL11" s="1352" t="s">
        <v>1373</v>
      </c>
      <c r="AM11" s="1353" t="s">
        <v>166</v>
      </c>
      <c r="AN11" s="3122"/>
      <c r="AO11" s="3124"/>
      <c r="AQ11" s="1354" t="s">
        <v>1380</v>
      </c>
      <c r="AR11" s="1355" t="s">
        <v>1381</v>
      </c>
      <c r="AS11" s="1355" t="s">
        <v>1382</v>
      </c>
      <c r="AT11" s="1355" t="s">
        <v>1383</v>
      </c>
    </row>
    <row r="12" spans="1:46" s="1360" customFormat="1" ht="16.5" customHeight="1">
      <c r="A12" s="3089" t="s">
        <v>101</v>
      </c>
      <c r="B12" s="1356" t="s">
        <v>1384</v>
      </c>
      <c r="C12" s="3083">
        <v>16761283.000000004</v>
      </c>
      <c r="D12" s="3085">
        <v>0.10676064983260009</v>
      </c>
      <c r="E12" s="1357">
        <v>682644.74599999981</v>
      </c>
      <c r="F12" s="3085">
        <v>8.7615886382231861E-2</v>
      </c>
      <c r="G12" s="1358">
        <v>4.0727475695028811E-2</v>
      </c>
      <c r="H12" s="3087">
        <v>0.33125144739814955</v>
      </c>
      <c r="I12" s="1359">
        <v>21</v>
      </c>
      <c r="J12" s="3081">
        <v>72875.143478260885</v>
      </c>
      <c r="L12" s="1361"/>
      <c r="N12" s="1362"/>
      <c r="O12" s="1362"/>
      <c r="P12" s="1362"/>
      <c r="T12" s="3083">
        <v>16100599.299999999</v>
      </c>
      <c r="U12" s="3085">
        <v>0.13065173424539586</v>
      </c>
      <c r="V12" s="1357">
        <v>712335.10600000003</v>
      </c>
      <c r="W12" s="3085">
        <v>0.11446162963191256</v>
      </c>
      <c r="X12" s="1358">
        <v>4.4242769646469005E-2</v>
      </c>
      <c r="Y12" s="3087">
        <v>0.34623464494268857</v>
      </c>
      <c r="Z12" s="1359">
        <v>19</v>
      </c>
      <c r="AA12" s="3081">
        <v>62164.476061776055</v>
      </c>
      <c r="AC12" s="1361"/>
      <c r="AD12" s="1362"/>
      <c r="AE12" s="1362"/>
      <c r="AF12" s="1362"/>
      <c r="AH12" s="3083">
        <v>16100599.299999999</v>
      </c>
      <c r="AI12" s="3085">
        <v>0.12790083722447812</v>
      </c>
      <c r="AJ12" s="1357">
        <v>712335.10600000003</v>
      </c>
      <c r="AK12" s="3085">
        <v>8.7969146702344556E-2</v>
      </c>
      <c r="AL12" s="1358">
        <v>4.4242769646469005E-2</v>
      </c>
      <c r="AM12" s="3087">
        <v>0.34623464494268857</v>
      </c>
      <c r="AN12" s="1359">
        <v>19</v>
      </c>
      <c r="AO12" s="3081">
        <v>62164.476061776055</v>
      </c>
      <c r="AQ12" s="1361"/>
      <c r="AR12" s="1362"/>
      <c r="AS12" s="1362"/>
      <c r="AT12" s="1362"/>
    </row>
    <row r="13" spans="1:46" s="1360" customFormat="1" ht="16.5" customHeight="1">
      <c r="A13" s="3090"/>
      <c r="B13" s="1356" t="s">
        <v>1385</v>
      </c>
      <c r="C13" s="3084"/>
      <c r="D13" s="3086"/>
      <c r="E13" s="1357">
        <v>4869554.5079999994</v>
      </c>
      <c r="F13" s="3086"/>
      <c r="G13" s="1358">
        <v>0.29052397170312072</v>
      </c>
      <c r="H13" s="3088"/>
      <c r="I13" s="1359">
        <v>209</v>
      </c>
      <c r="J13" s="3082"/>
      <c r="L13" s="1362">
        <v>5552199.2539999988</v>
      </c>
      <c r="N13" s="1363">
        <v>179103.20174193545</v>
      </c>
      <c r="O13" s="1363">
        <v>778.70957279102367</v>
      </c>
      <c r="P13" s="1363">
        <v>81.969428714844597</v>
      </c>
      <c r="R13" s="1364">
        <v>16761283.000000004</v>
      </c>
      <c r="S13" s="1365"/>
      <c r="T13" s="3084"/>
      <c r="U13" s="3086"/>
      <c r="V13" s="1357">
        <v>4862250.176</v>
      </c>
      <c r="W13" s="3086"/>
      <c r="X13" s="1358">
        <v>0.30199187529621957</v>
      </c>
      <c r="Y13" s="3088"/>
      <c r="Z13" s="1359">
        <v>240</v>
      </c>
      <c r="AA13" s="3082"/>
      <c r="AC13" s="1362">
        <v>5574585.2819999997</v>
      </c>
      <c r="AD13" s="1363">
        <v>179825.33167741934</v>
      </c>
      <c r="AE13" s="1363">
        <v>694.30629991281603</v>
      </c>
      <c r="AF13" s="1363">
        <v>73.084873675033265</v>
      </c>
      <c r="AH13" s="3084"/>
      <c r="AI13" s="3086"/>
      <c r="AJ13" s="1357">
        <v>4862250.176</v>
      </c>
      <c r="AK13" s="3086"/>
      <c r="AL13" s="1358">
        <v>0.30199187529621957</v>
      </c>
      <c r="AM13" s="3088"/>
      <c r="AN13" s="1359">
        <v>240</v>
      </c>
      <c r="AO13" s="3082"/>
      <c r="AQ13" s="1362">
        <v>5574585.2819999997</v>
      </c>
      <c r="AR13" s="1363">
        <v>179825.33167741934</v>
      </c>
      <c r="AS13" s="1363">
        <v>694.30629991281603</v>
      </c>
      <c r="AT13" s="1363">
        <v>73.084873675033265</v>
      </c>
    </row>
    <row r="14" spans="1:46" s="1360" customFormat="1" ht="16.5" customHeight="1">
      <c r="A14" s="3089" t="s">
        <v>102</v>
      </c>
      <c r="B14" s="1356" t="s">
        <v>1384</v>
      </c>
      <c r="C14" s="3083">
        <v>12941027.199999999</v>
      </c>
      <c r="D14" s="3085">
        <v>8.2427608517400067E-2</v>
      </c>
      <c r="E14" s="1357">
        <v>691269.29199999978</v>
      </c>
      <c r="F14" s="3085">
        <v>7.9293888040140675E-2</v>
      </c>
      <c r="G14" s="1358">
        <v>5.3416879612153183E-2</v>
      </c>
      <c r="H14" s="3087">
        <v>0.38828726578984385</v>
      </c>
      <c r="I14" s="1359">
        <v>20</v>
      </c>
      <c r="J14" s="3081">
        <v>57515.676444444442</v>
      </c>
      <c r="L14" s="1361"/>
      <c r="N14" s="1362"/>
      <c r="O14" s="1362"/>
      <c r="P14" s="1362"/>
      <c r="R14" s="1366"/>
      <c r="S14" s="1365"/>
      <c r="T14" s="3083">
        <v>12224175.699999999</v>
      </c>
      <c r="U14" s="3085">
        <v>9.919567123972993E-2</v>
      </c>
      <c r="V14" s="1357">
        <v>717970.10600000003</v>
      </c>
      <c r="W14" s="3085">
        <v>0.10763683594436552</v>
      </c>
      <c r="X14" s="1358">
        <v>5.8733621278038411E-2</v>
      </c>
      <c r="Y14" s="3087">
        <v>0.42883870756209774</v>
      </c>
      <c r="Z14" s="1359">
        <v>19</v>
      </c>
      <c r="AA14" s="3081">
        <v>47564.885992217896</v>
      </c>
      <c r="AC14" s="1361"/>
      <c r="AD14" s="1362"/>
      <c r="AE14" s="1362"/>
      <c r="AF14" s="1362"/>
      <c r="AH14" s="3083">
        <v>12224175.699999999</v>
      </c>
      <c r="AI14" s="3085">
        <v>9.7107087585809354E-2</v>
      </c>
      <c r="AJ14" s="1357">
        <v>717970.10600000003</v>
      </c>
      <c r="AK14" s="3085">
        <v>8.2723971711880548E-2</v>
      </c>
      <c r="AL14" s="1358">
        <v>5.8733621278038411E-2</v>
      </c>
      <c r="AM14" s="3087">
        <v>0.42883870756209774</v>
      </c>
      <c r="AN14" s="1359">
        <v>19</v>
      </c>
      <c r="AO14" s="3081">
        <v>47564.885992217896</v>
      </c>
      <c r="AQ14" s="1361"/>
      <c r="AR14" s="1362"/>
      <c r="AS14" s="1362"/>
      <c r="AT14" s="1362"/>
    </row>
    <row r="15" spans="1:46" s="1360" customFormat="1" ht="16.5" customHeight="1">
      <c r="A15" s="3090"/>
      <c r="B15" s="1356" t="s">
        <v>1385</v>
      </c>
      <c r="C15" s="3084"/>
      <c r="D15" s="3086"/>
      <c r="E15" s="1357">
        <v>4333566.7759999987</v>
      </c>
      <c r="F15" s="3086"/>
      <c r="G15" s="1358">
        <v>0.33487038617769066</v>
      </c>
      <c r="H15" s="3088"/>
      <c r="I15" s="1359">
        <v>205</v>
      </c>
      <c r="J15" s="3082"/>
      <c r="L15" s="1362">
        <v>5024836.0679999981</v>
      </c>
      <c r="N15" s="1363">
        <v>179458.43099999992</v>
      </c>
      <c r="O15" s="1363">
        <v>797.59302666666633</v>
      </c>
      <c r="P15" s="1363">
        <v>83.957160701754347</v>
      </c>
      <c r="R15" s="1364">
        <v>12941027.200000001</v>
      </c>
      <c r="S15" s="1365"/>
      <c r="T15" s="3084"/>
      <c r="U15" s="3086"/>
      <c r="V15" s="1357">
        <v>4524229.6022000005</v>
      </c>
      <c r="W15" s="3086"/>
      <c r="X15" s="1358">
        <v>0.3701050862840593</v>
      </c>
      <c r="Y15" s="3088"/>
      <c r="Z15" s="1359">
        <v>238</v>
      </c>
      <c r="AA15" s="3082"/>
      <c r="AC15" s="1362">
        <v>5242199.7082000002</v>
      </c>
      <c r="AD15" s="1363">
        <v>180765.50717931034</v>
      </c>
      <c r="AE15" s="1363">
        <v>703.36773221521537</v>
      </c>
      <c r="AF15" s="1363">
        <v>74.03870865423319</v>
      </c>
      <c r="AH15" s="3084"/>
      <c r="AI15" s="3086"/>
      <c r="AJ15" s="1357">
        <v>4524229.6022000005</v>
      </c>
      <c r="AK15" s="3086"/>
      <c r="AL15" s="1358">
        <v>0.3701050862840593</v>
      </c>
      <c r="AM15" s="3088"/>
      <c r="AN15" s="1359">
        <v>238</v>
      </c>
      <c r="AO15" s="3082"/>
      <c r="AQ15" s="1362">
        <v>5242199.7082000002</v>
      </c>
      <c r="AR15" s="1363">
        <v>180765.50717931034</v>
      </c>
      <c r="AS15" s="1363">
        <v>703.36773221521537</v>
      </c>
      <c r="AT15" s="1363">
        <v>74.03870865423319</v>
      </c>
    </row>
    <row r="16" spans="1:46" s="1360" customFormat="1" ht="16.5" customHeight="1">
      <c r="A16" s="3089" t="s">
        <v>103</v>
      </c>
      <c r="B16" s="1356" t="s">
        <v>1384</v>
      </c>
      <c r="C16" s="3083">
        <v>12101216.6</v>
      </c>
      <c r="D16" s="3085">
        <v>7.70784520481545E-2</v>
      </c>
      <c r="E16" s="1357">
        <v>675829.79800000007</v>
      </c>
      <c r="F16" s="3085">
        <v>8.8807233162841531E-2</v>
      </c>
      <c r="G16" s="1358">
        <v>5.584808704275239E-2</v>
      </c>
      <c r="H16" s="3087">
        <v>0.46505197128692011</v>
      </c>
      <c r="I16" s="1359">
        <v>22</v>
      </c>
      <c r="J16" s="3081">
        <v>54265.545291479822</v>
      </c>
      <c r="L16" s="1362"/>
      <c r="N16" s="1362"/>
      <c r="O16" s="1362"/>
      <c r="P16" s="1362"/>
      <c r="R16" s="1366"/>
      <c r="S16" s="1365"/>
      <c r="T16" s="3083">
        <v>10515229.6</v>
      </c>
      <c r="U16" s="3085">
        <v>8.5328064976346582E-2</v>
      </c>
      <c r="V16" s="1357">
        <v>745429.74800000002</v>
      </c>
      <c r="W16" s="3085">
        <v>0.11251378481516681</v>
      </c>
      <c r="X16" s="1358">
        <v>7.089048707029659E-2</v>
      </c>
      <c r="Y16" s="3087">
        <v>0.52112224610863478</v>
      </c>
      <c r="Z16" s="1359">
        <v>17</v>
      </c>
      <c r="AA16" s="3081">
        <v>43813.456666666665</v>
      </c>
      <c r="AC16" s="1362"/>
      <c r="AD16" s="1362"/>
      <c r="AE16" s="1362"/>
      <c r="AF16" s="1362"/>
      <c r="AH16" s="3083">
        <v>10515229.6</v>
      </c>
      <c r="AI16" s="3085">
        <v>8.3531466399987625E-2</v>
      </c>
      <c r="AJ16" s="1357">
        <v>745429.74800000002</v>
      </c>
      <c r="AK16" s="3085">
        <v>8.6472136333116553E-2</v>
      </c>
      <c r="AL16" s="1358">
        <v>7.089048707029659E-2</v>
      </c>
      <c r="AM16" s="3087">
        <v>0.52112224610863478</v>
      </c>
      <c r="AN16" s="1359">
        <v>17</v>
      </c>
      <c r="AO16" s="3081">
        <v>43813.456666666665</v>
      </c>
      <c r="AQ16" s="1362"/>
      <c r="AR16" s="1362"/>
      <c r="AS16" s="1362"/>
      <c r="AT16" s="1362"/>
    </row>
    <row r="17" spans="1:48" s="1360" customFormat="1" ht="16.5" customHeight="1">
      <c r="A17" s="3090"/>
      <c r="B17" s="1356" t="s">
        <v>1385</v>
      </c>
      <c r="C17" s="3084"/>
      <c r="D17" s="3086"/>
      <c r="E17" s="1357">
        <v>4951864.8368000006</v>
      </c>
      <c r="F17" s="3086"/>
      <c r="G17" s="1358">
        <v>0.4092038842441677</v>
      </c>
      <c r="H17" s="3088"/>
      <c r="I17" s="1359">
        <v>201</v>
      </c>
      <c r="J17" s="3082"/>
      <c r="L17" s="1362">
        <v>5627694.634800001</v>
      </c>
      <c r="N17" s="1363">
        <v>181538.53660645164</v>
      </c>
      <c r="O17" s="1363">
        <v>814.07415518588175</v>
      </c>
      <c r="P17" s="1363">
        <v>85.692016335355973</v>
      </c>
      <c r="R17" s="1366">
        <v>12101216.6</v>
      </c>
      <c r="S17" s="1365"/>
      <c r="T17" s="3084"/>
      <c r="U17" s="3086"/>
      <c r="V17" s="1357">
        <v>4734290.3195000011</v>
      </c>
      <c r="W17" s="3086"/>
      <c r="X17" s="1358">
        <v>0.45023175903833818</v>
      </c>
      <c r="Y17" s="3088"/>
      <c r="Z17" s="1359">
        <v>223</v>
      </c>
      <c r="AA17" s="3082"/>
      <c r="AC17" s="1362">
        <v>5479720.0675000008</v>
      </c>
      <c r="AD17" s="1363">
        <v>176765.16346774195</v>
      </c>
      <c r="AE17" s="1363">
        <v>736.52151444892479</v>
      </c>
      <c r="AF17" s="1363">
        <v>77.528580468307879</v>
      </c>
      <c r="AH17" s="3084"/>
      <c r="AI17" s="3086"/>
      <c r="AJ17" s="1357">
        <v>4734290.3195000011</v>
      </c>
      <c r="AK17" s="3086"/>
      <c r="AL17" s="1358">
        <v>0.45023175903833818</v>
      </c>
      <c r="AM17" s="3088"/>
      <c r="AN17" s="1359">
        <v>223</v>
      </c>
      <c r="AO17" s="3082"/>
      <c r="AQ17" s="1362">
        <v>5479720.0675000008</v>
      </c>
      <c r="AR17" s="1363">
        <v>176765.16346774195</v>
      </c>
      <c r="AS17" s="1363">
        <v>736.52151444892479</v>
      </c>
      <c r="AT17" s="1363">
        <v>77.528580468307879</v>
      </c>
    </row>
    <row r="18" spans="1:48" s="1360" customFormat="1" ht="16.5" customHeight="1">
      <c r="A18" s="3089" t="s">
        <v>104</v>
      </c>
      <c r="B18" s="1356" t="s">
        <v>1384</v>
      </c>
      <c r="C18" s="3083">
        <v>11919042.700000001</v>
      </c>
      <c r="D18" s="3085">
        <v>7.5918099111774925E-2</v>
      </c>
      <c r="E18" s="1357">
        <v>679607.74000000011</v>
      </c>
      <c r="F18" s="3085">
        <v>7.863807386773447E-2</v>
      </c>
      <c r="G18" s="1358">
        <v>5.7018651338500537E-2</v>
      </c>
      <c r="H18" s="3087">
        <v>0.41809375090165579</v>
      </c>
      <c r="I18" s="1359">
        <v>22</v>
      </c>
      <c r="J18" s="3081">
        <v>55696.461214953277</v>
      </c>
      <c r="L18" s="1362"/>
      <c r="N18" s="1362"/>
      <c r="O18" s="1362"/>
      <c r="P18" s="1362"/>
      <c r="R18" s="1366"/>
      <c r="S18" s="1365"/>
      <c r="T18" s="3083">
        <v>16039923.200000001</v>
      </c>
      <c r="U18" s="3085">
        <v>0.13015936513884671</v>
      </c>
      <c r="V18" s="1357">
        <v>761030.94200000004</v>
      </c>
      <c r="W18" s="3085">
        <v>0.11638684123296621</v>
      </c>
      <c r="X18" s="1358">
        <v>4.7446046499773763E-2</v>
      </c>
      <c r="Y18" s="3087">
        <v>0.35338998373757785</v>
      </c>
      <c r="Z18" s="1359">
        <v>18</v>
      </c>
      <c r="AA18" s="3081">
        <v>66555.697925311208</v>
      </c>
      <c r="AC18" s="1362"/>
      <c r="AD18" s="1362"/>
      <c r="AE18" s="1362"/>
      <c r="AF18" s="1362"/>
      <c r="AH18" s="3083">
        <v>16039923.200000001</v>
      </c>
      <c r="AI18" s="3085">
        <v>0.1274188350427633</v>
      </c>
      <c r="AJ18" s="1357">
        <v>761030.94200000004</v>
      </c>
      <c r="AK18" s="3085">
        <v>8.9448762380635802E-2</v>
      </c>
      <c r="AL18" s="1358">
        <v>4.7446046499773763E-2</v>
      </c>
      <c r="AM18" s="3087">
        <v>0.35338998373757785</v>
      </c>
      <c r="AN18" s="1359">
        <v>18</v>
      </c>
      <c r="AO18" s="3081">
        <v>66555.697925311208</v>
      </c>
      <c r="AQ18" s="1362"/>
      <c r="AR18" s="1362"/>
      <c r="AS18" s="1362"/>
      <c r="AT18" s="1362"/>
    </row>
    <row r="19" spans="1:48" s="1360" customFormat="1" ht="16.5" customHeight="1">
      <c r="A19" s="3090"/>
      <c r="B19" s="1356" t="s">
        <v>1385</v>
      </c>
      <c r="C19" s="3084"/>
      <c r="D19" s="3086"/>
      <c r="E19" s="1357">
        <v>4303669.5295999991</v>
      </c>
      <c r="F19" s="3086"/>
      <c r="G19" s="1358">
        <v>0.36107509956315526</v>
      </c>
      <c r="H19" s="3088"/>
      <c r="I19" s="1367">
        <v>192</v>
      </c>
      <c r="J19" s="3082"/>
      <c r="L19" s="1362">
        <v>4983277.2695999993</v>
      </c>
      <c r="N19" s="1363">
        <v>166109.24231999999</v>
      </c>
      <c r="O19" s="1363">
        <v>776.21141271028034</v>
      </c>
      <c r="P19" s="1363">
        <v>81.706464495818977</v>
      </c>
      <c r="R19" s="1364">
        <v>11919042.700000001</v>
      </c>
      <c r="S19" s="1365"/>
      <c r="T19" s="3084"/>
      <c r="U19" s="3086"/>
      <c r="V19" s="1357">
        <v>4907317.2567999987</v>
      </c>
      <c r="W19" s="3086"/>
      <c r="X19" s="1358">
        <v>0.30594393723780411</v>
      </c>
      <c r="Y19" s="3088"/>
      <c r="Z19" s="1367">
        <v>223</v>
      </c>
      <c r="AA19" s="3082"/>
      <c r="AC19" s="1362">
        <v>5668348.1987999985</v>
      </c>
      <c r="AD19" s="1363">
        <v>188944.93995999996</v>
      </c>
      <c r="AE19" s="1363">
        <v>784.00390024896251</v>
      </c>
      <c r="AF19" s="1363">
        <v>82.526726341996053</v>
      </c>
      <c r="AH19" s="3084"/>
      <c r="AI19" s="3086"/>
      <c r="AJ19" s="1357">
        <v>4907317.2567999987</v>
      </c>
      <c r="AK19" s="3086"/>
      <c r="AL19" s="1358">
        <v>0.30594393723780411</v>
      </c>
      <c r="AM19" s="3088"/>
      <c r="AN19" s="1367">
        <v>223</v>
      </c>
      <c r="AO19" s="3082"/>
      <c r="AQ19" s="1362">
        <v>5668348.1987999985</v>
      </c>
      <c r="AR19" s="1363">
        <v>188944.93995999996</v>
      </c>
      <c r="AS19" s="1363">
        <v>784.00390024896251</v>
      </c>
      <c r="AT19" s="1363">
        <v>82.526726341996053</v>
      </c>
    </row>
    <row r="20" spans="1:48" s="1360" customFormat="1" ht="16.5" customHeight="1">
      <c r="A20" s="3089" t="s">
        <v>105</v>
      </c>
      <c r="B20" s="1356" t="s">
        <v>1384</v>
      </c>
      <c r="C20" s="3083">
        <v>13969810.100000001</v>
      </c>
      <c r="D20" s="3085">
        <v>8.8980420193013859E-2</v>
      </c>
      <c r="E20" s="1357">
        <v>730689.27400000021</v>
      </c>
      <c r="F20" s="3085">
        <v>7.713755333470862E-2</v>
      </c>
      <c r="G20" s="1358">
        <v>5.2304882369159776E-2</v>
      </c>
      <c r="H20" s="3087">
        <v>0.34991095668508765</v>
      </c>
      <c r="I20" s="1359">
        <v>24</v>
      </c>
      <c r="J20" s="3081">
        <v>64377.005069124432</v>
      </c>
      <c r="L20" s="1362"/>
      <c r="N20" s="1362"/>
      <c r="O20" s="1362"/>
      <c r="P20" s="1362"/>
      <c r="R20" s="1366"/>
      <c r="S20" s="1365"/>
      <c r="T20" s="3083">
        <v>16076347.200000001</v>
      </c>
      <c r="U20" s="3085">
        <v>0.13045493542660327</v>
      </c>
      <c r="V20" s="1357">
        <v>709390.5</v>
      </c>
      <c r="W20" s="3085">
        <v>0.11024653280932666</v>
      </c>
      <c r="X20" s="1358">
        <v>4.4126348552611501E-2</v>
      </c>
      <c r="Y20" s="3087">
        <v>0.33398749156151591</v>
      </c>
      <c r="Z20" s="1359">
        <v>17</v>
      </c>
      <c r="AA20" s="3081">
        <v>67547.67731092438</v>
      </c>
      <c r="AC20" s="1362"/>
      <c r="AD20" s="1362"/>
      <c r="AE20" s="1362"/>
      <c r="AF20" s="1362"/>
      <c r="AH20" s="3083">
        <v>16076347.200000001</v>
      </c>
      <c r="AI20" s="3085">
        <v>0.12770818204210541</v>
      </c>
      <c r="AJ20" s="1357">
        <v>709390.5</v>
      </c>
      <c r="AK20" s="3085">
        <v>8.4729646514001403E-2</v>
      </c>
      <c r="AL20" s="1358">
        <v>4.4126348552611501E-2</v>
      </c>
      <c r="AM20" s="3087">
        <v>0.33398749156151591</v>
      </c>
      <c r="AN20" s="1359">
        <v>17</v>
      </c>
      <c r="AO20" s="3081">
        <v>67547.67731092438</v>
      </c>
      <c r="AQ20" s="1362"/>
      <c r="AR20" s="1362"/>
      <c r="AS20" s="1362"/>
      <c r="AT20" s="1362"/>
    </row>
    <row r="21" spans="1:48" s="1360" customFormat="1" ht="16.5" customHeight="1">
      <c r="A21" s="3090"/>
      <c r="B21" s="1356" t="s">
        <v>1385</v>
      </c>
      <c r="C21" s="3084"/>
      <c r="D21" s="3086"/>
      <c r="E21" s="1357">
        <v>4157500.3428000007</v>
      </c>
      <c r="F21" s="3086"/>
      <c r="G21" s="1358">
        <v>0.29760607431592789</v>
      </c>
      <c r="H21" s="3088"/>
      <c r="I21" s="1367">
        <v>193</v>
      </c>
      <c r="J21" s="3082"/>
      <c r="L21" s="1362">
        <v>4888189.6168000009</v>
      </c>
      <c r="N21" s="1363">
        <v>157683.53602580648</v>
      </c>
      <c r="O21" s="1363">
        <v>726.65223975026026</v>
      </c>
      <c r="P21" s="1363">
        <v>76.489709447395811</v>
      </c>
      <c r="R21" s="1366">
        <v>13969810.100000001</v>
      </c>
      <c r="S21" s="1365"/>
      <c r="T21" s="3084"/>
      <c r="U21" s="3086"/>
      <c r="V21" s="1357">
        <v>4659908.3748000003</v>
      </c>
      <c r="W21" s="3086"/>
      <c r="X21" s="1358">
        <v>0.28986114300890442</v>
      </c>
      <c r="Y21" s="3088"/>
      <c r="Z21" s="1367">
        <v>221</v>
      </c>
      <c r="AA21" s="3082"/>
      <c r="AC21" s="1362">
        <v>5369298.8748000003</v>
      </c>
      <c r="AD21" s="1363">
        <v>173203.18950967744</v>
      </c>
      <c r="AE21" s="1363">
        <v>727.74449373814048</v>
      </c>
      <c r="AF21" s="1363">
        <v>76.604683551383204</v>
      </c>
      <c r="AH21" s="3084"/>
      <c r="AI21" s="3086"/>
      <c r="AJ21" s="1357">
        <v>4659908.3748000003</v>
      </c>
      <c r="AK21" s="3086"/>
      <c r="AL21" s="1358">
        <v>0.28986114300890442</v>
      </c>
      <c r="AM21" s="3088"/>
      <c r="AN21" s="1367">
        <v>221</v>
      </c>
      <c r="AO21" s="3082"/>
      <c r="AQ21" s="1362">
        <v>5369298.8748000003</v>
      </c>
      <c r="AR21" s="1363">
        <v>173203.18950967744</v>
      </c>
      <c r="AS21" s="1363">
        <v>727.74449373814048</v>
      </c>
      <c r="AT21" s="1363">
        <v>76.604683551383204</v>
      </c>
    </row>
    <row r="22" spans="1:48" s="1360" customFormat="1" ht="16.5" customHeight="1">
      <c r="A22" s="3089" t="s">
        <v>106</v>
      </c>
      <c r="B22" s="1356" t="s">
        <v>1384</v>
      </c>
      <c r="C22" s="3083">
        <v>12731237.6</v>
      </c>
      <c r="D22" s="3085">
        <v>8.1091357943734482E-2</v>
      </c>
      <c r="E22" s="1357">
        <v>695047.01</v>
      </c>
      <c r="F22" s="3085">
        <v>8.4453524277179531E-2</v>
      </c>
      <c r="G22" s="1358">
        <v>5.4593829118388303E-2</v>
      </c>
      <c r="H22" s="3087">
        <v>0.42036770015194763</v>
      </c>
      <c r="I22" s="1359">
        <v>22</v>
      </c>
      <c r="J22" s="3081">
        <v>52391.924279835388</v>
      </c>
      <c r="K22" s="1368"/>
      <c r="L22" s="1362"/>
      <c r="N22" s="1362"/>
      <c r="O22" s="1362"/>
      <c r="P22" s="1362"/>
      <c r="R22" s="1366"/>
      <c r="S22" s="1365"/>
      <c r="T22" s="3083">
        <v>14254581.6</v>
      </c>
      <c r="U22" s="3085">
        <v>0.11567183135738988</v>
      </c>
      <c r="V22" s="1357">
        <v>772820.69199999957</v>
      </c>
      <c r="W22" s="3085">
        <v>0.10492868897273235</v>
      </c>
      <c r="X22" s="1358">
        <v>5.4215599846157501E-2</v>
      </c>
      <c r="Y22" s="3087">
        <v>0.35850268379676603</v>
      </c>
      <c r="Z22" s="1359">
        <v>21</v>
      </c>
      <c r="AA22" s="3081">
        <v>59893.2</v>
      </c>
      <c r="AC22" s="1362"/>
      <c r="AD22" s="1362"/>
      <c r="AE22" s="1362"/>
      <c r="AF22" s="1362"/>
      <c r="AH22" s="3083">
        <v>14254581.6</v>
      </c>
      <c r="AI22" s="3085">
        <v>0.11323633903022734</v>
      </c>
      <c r="AJ22" s="1357">
        <v>772820.69199999957</v>
      </c>
      <c r="AK22" s="3085">
        <v>8.0642633371641792E-2</v>
      </c>
      <c r="AL22" s="1358">
        <v>5.4215599846157501E-2</v>
      </c>
      <c r="AM22" s="3087">
        <v>0.35850268379676603</v>
      </c>
      <c r="AN22" s="1359">
        <v>21</v>
      </c>
      <c r="AO22" s="3081">
        <v>59893.2</v>
      </c>
      <c r="AQ22" s="1362"/>
      <c r="AR22" s="1362"/>
      <c r="AS22" s="1362"/>
      <c r="AT22" s="1362"/>
      <c r="AV22" s="1366">
        <v>12731237.6</v>
      </c>
    </row>
    <row r="23" spans="1:48" s="1360" customFormat="1" ht="16.5" customHeight="1">
      <c r="A23" s="3090"/>
      <c r="B23" s="1356" t="s">
        <v>1385</v>
      </c>
      <c r="C23" s="3084"/>
      <c r="D23" s="3086"/>
      <c r="E23" s="1357">
        <v>4656754.0600000015</v>
      </c>
      <c r="F23" s="3086"/>
      <c r="G23" s="1358">
        <v>0.36577387103355935</v>
      </c>
      <c r="H23" s="3088"/>
      <c r="I23" s="1367">
        <v>221</v>
      </c>
      <c r="J23" s="3082"/>
      <c r="L23" s="1362">
        <v>5351801.0700000012</v>
      </c>
      <c r="N23" s="1363">
        <v>178393.36900000004</v>
      </c>
      <c r="O23" s="1363">
        <v>734.12909053497958</v>
      </c>
      <c r="P23" s="1363">
        <v>77.276746372103119</v>
      </c>
      <c r="R23" s="1366">
        <v>12731237.6</v>
      </c>
      <c r="S23" s="1365"/>
      <c r="T23" s="3084"/>
      <c r="U23" s="3086"/>
      <c r="V23" s="1357">
        <v>4337485.068</v>
      </c>
      <c r="W23" s="3086"/>
      <c r="X23" s="1358">
        <v>0.30428708395060855</v>
      </c>
      <c r="Y23" s="3088"/>
      <c r="Z23" s="1367">
        <v>217</v>
      </c>
      <c r="AA23" s="3082"/>
      <c r="AC23" s="1362">
        <v>5110305.76</v>
      </c>
      <c r="AD23" s="1363">
        <v>170343.52533333332</v>
      </c>
      <c r="AE23" s="1363">
        <v>715.72909803921561</v>
      </c>
      <c r="AF23" s="1363">
        <v>75.339905056759534</v>
      </c>
      <c r="AH23" s="3084"/>
      <c r="AI23" s="3086"/>
      <c r="AJ23" s="1357">
        <v>4337485.068</v>
      </c>
      <c r="AK23" s="3086"/>
      <c r="AL23" s="1358">
        <v>0.30428708395060855</v>
      </c>
      <c r="AM23" s="3088"/>
      <c r="AN23" s="1367">
        <v>217</v>
      </c>
      <c r="AO23" s="3082"/>
      <c r="AQ23" s="1362">
        <v>5110305.76</v>
      </c>
      <c r="AR23" s="1363">
        <v>170343.52533333332</v>
      </c>
      <c r="AS23" s="1363">
        <v>715.72909803921561</v>
      </c>
      <c r="AT23" s="1363">
        <v>75.339905056759534</v>
      </c>
    </row>
    <row r="24" spans="1:48" s="1360" customFormat="1" ht="16.5" customHeight="1">
      <c r="A24" s="3089" t="s">
        <v>107</v>
      </c>
      <c r="B24" s="1356" t="s">
        <v>1384</v>
      </c>
      <c r="C24" s="3083">
        <v>12907845.199999999</v>
      </c>
      <c r="D24" s="3085">
        <v>8.2216256445918109E-2</v>
      </c>
      <c r="E24" s="1357">
        <v>696417.46999999974</v>
      </c>
      <c r="F24" s="3085">
        <v>8.8818251468790507E-2</v>
      </c>
      <c r="G24" s="1358">
        <v>5.3953038575330896E-2</v>
      </c>
      <c r="H24" s="3087">
        <v>0.43604434165355488</v>
      </c>
      <c r="I24" s="1359">
        <v>24</v>
      </c>
      <c r="J24" s="3081">
        <v>55637.263793103448</v>
      </c>
      <c r="L24" s="1362"/>
      <c r="N24" s="1362"/>
      <c r="O24" s="1362"/>
      <c r="P24" s="1362"/>
      <c r="R24" s="1366"/>
      <c r="S24" s="1365"/>
      <c r="T24" s="3083">
        <v>16947461.399999999</v>
      </c>
      <c r="U24" s="3085">
        <v>0.13752377670605742</v>
      </c>
      <c r="V24" s="1357">
        <v>750234.12799999968</v>
      </c>
      <c r="W24" s="3085">
        <v>0.11573112537791629</v>
      </c>
      <c r="X24" s="1358">
        <v>4.4268230520943967E-2</v>
      </c>
      <c r="Y24" s="3087">
        <v>0.33258155676342177</v>
      </c>
      <c r="Z24" s="1359">
        <v>23</v>
      </c>
      <c r="AA24" s="3081">
        <v>69742.63950617284</v>
      </c>
      <c r="AC24" s="1362"/>
      <c r="AD24" s="1362"/>
      <c r="AE24" s="1362"/>
      <c r="AF24" s="1362"/>
      <c r="AH24" s="3083">
        <v>16947461.399999999</v>
      </c>
      <c r="AI24" s="3085">
        <v>0.13462818752899006</v>
      </c>
      <c r="AJ24" s="1357">
        <v>750234.12799999968</v>
      </c>
      <c r="AK24" s="3085">
        <v>8.8944813900840122E-2</v>
      </c>
      <c r="AL24" s="1358">
        <v>4.4268230520943967E-2</v>
      </c>
      <c r="AM24" s="3087">
        <v>0.33258155676342177</v>
      </c>
      <c r="AN24" s="1359">
        <v>23</v>
      </c>
      <c r="AO24" s="3081">
        <v>69742.63950617284</v>
      </c>
      <c r="AQ24" s="1362"/>
      <c r="AR24" s="1362"/>
      <c r="AS24" s="1362"/>
      <c r="AT24" s="1362"/>
    </row>
    <row r="25" spans="1:48" s="1360" customFormat="1" ht="16.5" customHeight="1">
      <c r="A25" s="3090"/>
      <c r="B25" s="1356" t="s">
        <v>1385</v>
      </c>
      <c r="C25" s="3084"/>
      <c r="D25" s="3086"/>
      <c r="E25" s="1357">
        <v>4931975.3923999984</v>
      </c>
      <c r="F25" s="3086"/>
      <c r="G25" s="1358">
        <v>0.38209130307822398</v>
      </c>
      <c r="H25" s="3088"/>
      <c r="I25" s="1367">
        <v>208</v>
      </c>
      <c r="J25" s="3082"/>
      <c r="L25" s="1362">
        <v>5628392.8623999981</v>
      </c>
      <c r="N25" s="1363">
        <v>181561.0600774193</v>
      </c>
      <c r="O25" s="1363">
        <v>782.59077619577283</v>
      </c>
      <c r="P25" s="1363">
        <v>82.377976441660294</v>
      </c>
      <c r="R25" s="1366">
        <v>12907845.199999999</v>
      </c>
      <c r="S25" s="1365"/>
      <c r="T25" s="3084"/>
      <c r="U25" s="3086"/>
      <c r="V25" s="1357">
        <v>4886178.9675999992</v>
      </c>
      <c r="W25" s="3086"/>
      <c r="X25" s="1358">
        <v>0.2883133262424778</v>
      </c>
      <c r="Y25" s="3088"/>
      <c r="Z25" s="1367">
        <v>220</v>
      </c>
      <c r="AA25" s="3082"/>
      <c r="AC25" s="1362">
        <v>5636413.0955999987</v>
      </c>
      <c r="AD25" s="1363">
        <v>181819.77727741931</v>
      </c>
      <c r="AE25" s="1363">
        <v>748.2295361210671</v>
      </c>
      <c r="AF25" s="1363">
        <v>78.761003802217587</v>
      </c>
      <c r="AH25" s="3084"/>
      <c r="AI25" s="3086"/>
      <c r="AJ25" s="1357">
        <v>4886178.9675999992</v>
      </c>
      <c r="AK25" s="3086"/>
      <c r="AL25" s="1358">
        <v>0.2883133262424778</v>
      </c>
      <c r="AM25" s="3088"/>
      <c r="AN25" s="1367">
        <v>220</v>
      </c>
      <c r="AO25" s="3082"/>
      <c r="AQ25" s="1362">
        <v>5636413.0955999987</v>
      </c>
      <c r="AR25" s="1363">
        <v>181819.77727741931</v>
      </c>
      <c r="AS25" s="1363">
        <v>748.2295361210671</v>
      </c>
      <c r="AT25" s="1363">
        <v>78.761003802217587</v>
      </c>
    </row>
    <row r="26" spans="1:48" ht="16.5" customHeight="1">
      <c r="A26" s="3109" t="s">
        <v>108</v>
      </c>
      <c r="B26" s="1356" t="s">
        <v>1384</v>
      </c>
      <c r="C26" s="3111">
        <v>10585941.4</v>
      </c>
      <c r="D26" s="3113">
        <v>6.7426937601007278E-2</v>
      </c>
      <c r="E26" s="1369">
        <v>700465.28999999992</v>
      </c>
      <c r="F26" s="3113">
        <v>8.1934611320907097E-2</v>
      </c>
      <c r="G26" s="1370">
        <v>6.6169390471026018E-2</v>
      </c>
      <c r="H26" s="3087">
        <v>0.49047863760137567</v>
      </c>
      <c r="I26" s="1367">
        <v>23</v>
      </c>
      <c r="J26" s="3103">
        <v>48559.364220183488</v>
      </c>
      <c r="L26" s="1371"/>
      <c r="N26" s="1363"/>
      <c r="O26" s="1363"/>
      <c r="P26" s="1363"/>
      <c r="R26" s="1364"/>
      <c r="S26" s="1365"/>
      <c r="T26" s="3111">
        <v>11157313.599999998</v>
      </c>
      <c r="U26" s="3113">
        <v>9.0538392031142639E-2</v>
      </c>
      <c r="V26" s="1369">
        <v>728414.79200000037</v>
      </c>
      <c r="W26" s="3113">
        <v>0.11875149784395926</v>
      </c>
      <c r="X26" s="1370">
        <v>6.5285858058162005E-2</v>
      </c>
      <c r="Y26" s="3115">
        <v>0.51836073285598072</v>
      </c>
      <c r="Z26" s="1367">
        <v>21</v>
      </c>
      <c r="AA26" s="3103">
        <v>44451.44860557768</v>
      </c>
      <c r="AC26" s="1371"/>
      <c r="AD26" s="1363"/>
      <c r="AE26" s="1363"/>
      <c r="AF26" s="1363"/>
      <c r="AH26" s="3111">
        <v>11769313.6</v>
      </c>
      <c r="AI26" s="3113">
        <v>9.3493728708436127E-2</v>
      </c>
      <c r="AJ26" s="1369">
        <v>728414.79200000037</v>
      </c>
      <c r="AK26" s="3113">
        <v>9.1266112220770537E-2</v>
      </c>
      <c r="AL26" s="1370">
        <v>6.189101733171596E-2</v>
      </c>
      <c r="AM26" s="3115">
        <v>0.49140616445125562</v>
      </c>
      <c r="AN26" s="1367">
        <v>21</v>
      </c>
      <c r="AO26" s="3103">
        <v>46889.695617529876</v>
      </c>
      <c r="AQ26" s="1371"/>
      <c r="AR26" s="1363"/>
      <c r="AS26" s="1363"/>
      <c r="AT26" s="1363"/>
    </row>
    <row r="27" spans="1:48" ht="16.5" customHeight="1">
      <c r="A27" s="3110" t="s">
        <v>109</v>
      </c>
      <c r="B27" s="1356" t="s">
        <v>1385</v>
      </c>
      <c r="C27" s="3112"/>
      <c r="D27" s="3114"/>
      <c r="E27" s="1369">
        <v>4491712.8255999992</v>
      </c>
      <c r="F27" s="3114"/>
      <c r="G27" s="1370">
        <v>0.42430924713034962</v>
      </c>
      <c r="H27" s="3088"/>
      <c r="I27" s="1367">
        <v>195</v>
      </c>
      <c r="J27" s="3104"/>
      <c r="L27" s="1362">
        <v>5192178.1155999992</v>
      </c>
      <c r="N27" s="1363">
        <v>167489.61663225802</v>
      </c>
      <c r="O27" s="1363">
        <v>768.30099372595419</v>
      </c>
      <c r="P27" s="1363">
        <v>80.873788813258329</v>
      </c>
      <c r="R27" s="1364">
        <v>10585941.4</v>
      </c>
      <c r="S27" s="1365"/>
      <c r="T27" s="3112"/>
      <c r="U27" s="3114"/>
      <c r="V27" s="1369">
        <v>5055098.4623999987</v>
      </c>
      <c r="W27" s="3114"/>
      <c r="X27" s="1370">
        <v>0.45307487479781866</v>
      </c>
      <c r="Y27" s="3116"/>
      <c r="Z27" s="1367">
        <v>230</v>
      </c>
      <c r="AA27" s="3104"/>
      <c r="AC27" s="1362">
        <v>5783513.254399999</v>
      </c>
      <c r="AD27" s="1363">
        <v>186564.94369032254</v>
      </c>
      <c r="AE27" s="1363">
        <v>743.28662824829701</v>
      </c>
      <c r="AF27" s="1363">
        <v>78.24069771034705</v>
      </c>
      <c r="AH27" s="3112"/>
      <c r="AI27" s="3114"/>
      <c r="AJ27" s="1369">
        <v>5055098.4623999987</v>
      </c>
      <c r="AK27" s="3114"/>
      <c r="AL27" s="1370">
        <v>0.42951514711953964</v>
      </c>
      <c r="AM27" s="3116"/>
      <c r="AN27" s="1367">
        <v>230</v>
      </c>
      <c r="AO27" s="3104"/>
      <c r="AQ27" s="1362">
        <v>5783513.254399999</v>
      </c>
      <c r="AR27" s="1363">
        <v>186564.94369032254</v>
      </c>
      <c r="AS27" s="1363">
        <v>743.28662824829701</v>
      </c>
      <c r="AT27" s="1363">
        <v>78.24069771034705</v>
      </c>
    </row>
    <row r="28" spans="1:48" ht="16.5" customHeight="1">
      <c r="A28" s="3109" t="s">
        <v>109</v>
      </c>
      <c r="B28" s="1372" t="s">
        <v>1384</v>
      </c>
      <c r="C28" s="3111">
        <v>11981768.4</v>
      </c>
      <c r="D28" s="3113">
        <v>7.6317629177176521E-2</v>
      </c>
      <c r="E28" s="1369">
        <v>788055.08599999943</v>
      </c>
      <c r="F28" s="3113">
        <v>7.5703545782233594E-2</v>
      </c>
      <c r="G28" s="1370">
        <v>6.5771183325493032E-2</v>
      </c>
      <c r="H28" s="3115">
        <v>0.40038471089125705</v>
      </c>
      <c r="I28" s="1367">
        <v>23</v>
      </c>
      <c r="J28" s="3103">
        <v>57056.04</v>
      </c>
      <c r="L28" s="1371"/>
      <c r="N28" s="1363"/>
      <c r="O28" s="1363"/>
      <c r="P28" s="1363"/>
      <c r="R28" s="1364"/>
      <c r="S28" s="1365"/>
      <c r="T28" s="3105">
        <v>9917323.5</v>
      </c>
      <c r="U28" s="3107">
        <v>8.0476228878487724E-2</v>
      </c>
      <c r="V28" s="1373">
        <v>594756.62527272746</v>
      </c>
      <c r="W28" s="3107">
        <v>9.9343063371654203E-2</v>
      </c>
      <c r="X28" s="1374">
        <v>5.9971485781695782E-2</v>
      </c>
      <c r="Y28" s="3099">
        <v>0.48786055655586347</v>
      </c>
      <c r="Z28" s="1375">
        <v>21</v>
      </c>
      <c r="AA28" s="3101">
        <v>40151.107287449391</v>
      </c>
      <c r="AC28" s="1371"/>
      <c r="AD28" s="1363"/>
      <c r="AE28" s="1363"/>
      <c r="AF28" s="1363"/>
      <c r="AH28" s="3091">
        <v>11955823.5</v>
      </c>
      <c r="AI28" s="3093">
        <v>9.4975336437202698E-2</v>
      </c>
      <c r="AJ28" s="1376">
        <v>594756.62527272746</v>
      </c>
      <c r="AK28" s="3093">
        <v>7.6349817346693175E-2</v>
      </c>
      <c r="AL28" s="1377">
        <v>4.9746186473288725E-2</v>
      </c>
      <c r="AM28" s="3095">
        <v>0.4046790220894903</v>
      </c>
      <c r="AN28" s="1378">
        <v>21</v>
      </c>
      <c r="AO28" s="3097">
        <v>48404.143724696354</v>
      </c>
      <c r="AQ28" s="1371"/>
      <c r="AR28" s="1363"/>
      <c r="AS28" s="1363"/>
      <c r="AT28" s="1363"/>
    </row>
    <row r="29" spans="1:48" ht="16.5" customHeight="1">
      <c r="A29" s="3110" t="s">
        <v>110</v>
      </c>
      <c r="B29" s="1372" t="s">
        <v>1385</v>
      </c>
      <c r="C29" s="3112"/>
      <c r="D29" s="3114"/>
      <c r="E29" s="1369">
        <v>4009261.7908000005</v>
      </c>
      <c r="F29" s="3114"/>
      <c r="G29" s="1370">
        <v>0.33461352756576401</v>
      </c>
      <c r="H29" s="3116"/>
      <c r="I29" s="1367">
        <v>187</v>
      </c>
      <c r="J29" s="3104"/>
      <c r="L29" s="1362">
        <v>4797316.8767999997</v>
      </c>
      <c r="N29" s="1363">
        <v>159910.56255999999</v>
      </c>
      <c r="O29" s="1363">
        <v>761.47886933333325</v>
      </c>
      <c r="P29" s="1363">
        <v>80.155670456140342</v>
      </c>
      <c r="R29" s="1364">
        <v>11981768.4</v>
      </c>
      <c r="S29" s="1365"/>
      <c r="T29" s="3106"/>
      <c r="U29" s="3108"/>
      <c r="V29" s="1373">
        <v>4243514.3369818162</v>
      </c>
      <c r="W29" s="3108"/>
      <c r="X29" s="1374">
        <v>0.42788907077416766</v>
      </c>
      <c r="Y29" s="3100"/>
      <c r="Z29" s="1375">
        <v>226</v>
      </c>
      <c r="AA29" s="3102"/>
      <c r="AC29" s="1362">
        <v>4838270.9622545438</v>
      </c>
      <c r="AD29" s="1363">
        <v>161275.69874181814</v>
      </c>
      <c r="AE29" s="1379">
        <v>652.93805158630823</v>
      </c>
      <c r="AF29" s="1363">
        <v>68.730321219611398</v>
      </c>
      <c r="AH29" s="3092"/>
      <c r="AI29" s="3094"/>
      <c r="AJ29" s="1376">
        <v>4243514.3369818199</v>
      </c>
      <c r="AK29" s="3094"/>
      <c r="AL29" s="1377">
        <v>0.35493283561620159</v>
      </c>
      <c r="AM29" s="3096"/>
      <c r="AN29" s="1378">
        <v>226</v>
      </c>
      <c r="AO29" s="3098"/>
      <c r="AQ29" s="1362">
        <v>4838270.9622545475</v>
      </c>
      <c r="AR29" s="1363">
        <v>161275.69874181825</v>
      </c>
      <c r="AS29" s="1363">
        <v>652.93805158630869</v>
      </c>
      <c r="AT29" s="1363">
        <v>68.73032121961144</v>
      </c>
    </row>
    <row r="30" spans="1:48" ht="16.5" customHeight="1">
      <c r="A30" s="3089" t="s">
        <v>110</v>
      </c>
      <c r="B30" s="1356" t="s">
        <v>1384</v>
      </c>
      <c r="C30" s="3083">
        <v>14714457.700000001</v>
      </c>
      <c r="D30" s="3085">
        <v>9.3723437876820401E-2</v>
      </c>
      <c r="E30" s="1380">
        <v>702237.81600000011</v>
      </c>
      <c r="F30" s="3085">
        <v>9.3038102962315281E-2</v>
      </c>
      <c r="G30" s="1358">
        <v>4.7724342297711733E-2</v>
      </c>
      <c r="H30" s="3087">
        <v>0.40068101959340302</v>
      </c>
      <c r="I30" s="1367">
        <v>23</v>
      </c>
      <c r="J30" s="3081">
        <v>57930.93582677166</v>
      </c>
      <c r="M30" s="1381"/>
      <c r="N30" s="1363"/>
      <c r="O30" s="1363"/>
      <c r="P30" s="1363"/>
      <c r="R30" s="1364"/>
      <c r="S30" s="1365"/>
      <c r="T30" s="3083"/>
      <c r="U30" s="3085"/>
      <c r="V30" s="1380"/>
      <c r="W30" s="3085"/>
      <c r="X30" s="1358"/>
      <c r="Y30" s="3087"/>
      <c r="Z30" s="1367"/>
      <c r="AA30" s="3081"/>
      <c r="AD30" s="1363"/>
      <c r="AE30" s="1363"/>
      <c r="AF30" s="1363"/>
      <c r="AH30" s="3083"/>
      <c r="AI30" s="3085"/>
      <c r="AJ30" s="1380"/>
      <c r="AK30" s="3085"/>
      <c r="AL30" s="1358"/>
      <c r="AM30" s="3087"/>
      <c r="AN30" s="1367"/>
      <c r="AO30" s="3081"/>
      <c r="AR30" s="1363"/>
      <c r="AS30" s="1363"/>
      <c r="AT30" s="1363"/>
    </row>
    <row r="31" spans="1:48" ht="16.5" customHeight="1">
      <c r="A31" s="3090" t="s">
        <v>111</v>
      </c>
      <c r="B31" s="1356" t="s">
        <v>1385</v>
      </c>
      <c r="C31" s="3084"/>
      <c r="D31" s="3086"/>
      <c r="E31" s="1380">
        <v>5193566.0980000002</v>
      </c>
      <c r="F31" s="3086"/>
      <c r="G31" s="1358">
        <v>0.3529566772956913</v>
      </c>
      <c r="H31" s="3088"/>
      <c r="I31" s="1367">
        <v>231</v>
      </c>
      <c r="J31" s="3082"/>
      <c r="L31" s="1362">
        <v>5895803.9140000008</v>
      </c>
      <c r="N31" s="1363">
        <v>190187.2230322581</v>
      </c>
      <c r="O31" s="1363">
        <v>748.76859461518939</v>
      </c>
      <c r="P31" s="1363">
        <v>78.817746801598886</v>
      </c>
      <c r="R31" s="1364">
        <v>14714457.700000001</v>
      </c>
      <c r="S31" s="1365"/>
      <c r="T31" s="3084"/>
      <c r="U31" s="3086"/>
      <c r="V31" s="1380"/>
      <c r="W31" s="3086"/>
      <c r="X31" s="1358"/>
      <c r="Y31" s="3088"/>
      <c r="Z31" s="1367"/>
      <c r="AA31" s="3082"/>
      <c r="AC31" s="1362">
        <v>0</v>
      </c>
      <c r="AD31" s="1363">
        <v>0</v>
      </c>
      <c r="AE31" s="1371" t="e">
        <v>#DIV/0!</v>
      </c>
      <c r="AF31" s="1363" t="e">
        <v>#DIV/0!</v>
      </c>
      <c r="AH31" s="3084"/>
      <c r="AI31" s="3086"/>
      <c r="AJ31" s="1380"/>
      <c r="AK31" s="3086"/>
      <c r="AL31" s="1358"/>
      <c r="AM31" s="3088"/>
      <c r="AN31" s="1367"/>
      <c r="AO31" s="3082"/>
      <c r="AQ31" s="1362">
        <v>0</v>
      </c>
      <c r="AR31" s="1363">
        <v>0</v>
      </c>
      <c r="AS31" s="1371" t="e">
        <v>#DIV/0!</v>
      </c>
      <c r="AT31" s="1363" t="e">
        <v>#DIV/0!</v>
      </c>
    </row>
    <row r="32" spans="1:48" ht="16.5" customHeight="1">
      <c r="A32" s="3089" t="s">
        <v>111</v>
      </c>
      <c r="B32" s="1382" t="s">
        <v>1384</v>
      </c>
      <c r="C32" s="3083">
        <v>12835571.9</v>
      </c>
      <c r="D32" s="3085">
        <v>8.1755913137261702E-2</v>
      </c>
      <c r="E32" s="1380">
        <v>737550.02999999956</v>
      </c>
      <c r="F32" s="3085">
        <v>8.8457373062950428E-2</v>
      </c>
      <c r="G32" s="1358">
        <v>5.7461407699332785E-2</v>
      </c>
      <c r="H32" s="3087">
        <v>0.43671790565093555</v>
      </c>
      <c r="I32" s="1367">
        <v>23</v>
      </c>
      <c r="J32" s="3081">
        <v>56544.369603524232</v>
      </c>
      <c r="L32" s="1362"/>
      <c r="N32" s="1363"/>
      <c r="O32" s="1363"/>
      <c r="P32" s="1363"/>
      <c r="S32" s="1365"/>
      <c r="T32" s="3083"/>
      <c r="U32" s="3085"/>
      <c r="V32" s="1380"/>
      <c r="W32" s="3085"/>
      <c r="X32" s="1358"/>
      <c r="Y32" s="3087"/>
      <c r="Z32" s="1367"/>
      <c r="AA32" s="3081"/>
      <c r="AC32" s="1362"/>
      <c r="AD32" s="1363"/>
      <c r="AE32" s="1363"/>
      <c r="AF32" s="1363"/>
      <c r="AH32" s="3083"/>
      <c r="AI32" s="3085"/>
      <c r="AJ32" s="1380"/>
      <c r="AK32" s="3085"/>
      <c r="AL32" s="1358"/>
      <c r="AM32" s="3087"/>
      <c r="AN32" s="1367"/>
      <c r="AO32" s="3081"/>
      <c r="AQ32" s="1362"/>
      <c r="AR32" s="1363"/>
      <c r="AS32" s="1363"/>
      <c r="AT32" s="1363"/>
    </row>
    <row r="33" spans="1:46" ht="16.5" customHeight="1">
      <c r="A33" s="3090"/>
      <c r="B33" s="1382" t="s">
        <v>1385</v>
      </c>
      <c r="C33" s="3084"/>
      <c r="D33" s="3086"/>
      <c r="E33" s="1380">
        <v>4867974.0480000004</v>
      </c>
      <c r="F33" s="3086"/>
      <c r="G33" s="1358">
        <v>0.37925649795160277</v>
      </c>
      <c r="H33" s="3088"/>
      <c r="I33" s="1367">
        <v>204</v>
      </c>
      <c r="J33" s="3082"/>
      <c r="K33" s="1383"/>
      <c r="L33" s="1362">
        <v>5605524.0779999997</v>
      </c>
      <c r="N33" s="1363">
        <v>186850.8026</v>
      </c>
      <c r="O33" s="1363">
        <v>823.13128898678417</v>
      </c>
      <c r="P33" s="1363">
        <v>86.645398840714122</v>
      </c>
      <c r="R33" s="1364">
        <v>12835571.9</v>
      </c>
      <c r="S33" s="1365"/>
      <c r="T33" s="3084"/>
      <c r="U33" s="3086"/>
      <c r="V33" s="1380"/>
      <c r="W33" s="3086"/>
      <c r="X33" s="1358"/>
      <c r="Y33" s="3088"/>
      <c r="Z33" s="1367"/>
      <c r="AA33" s="3082"/>
      <c r="AC33" s="1362">
        <v>0</v>
      </c>
      <c r="AD33" s="1363">
        <v>0</v>
      </c>
      <c r="AE33" s="1371" t="e">
        <v>#DIV/0!</v>
      </c>
      <c r="AF33" s="1363" t="e">
        <v>#DIV/0!</v>
      </c>
      <c r="AH33" s="3084"/>
      <c r="AI33" s="3086"/>
      <c r="AJ33" s="1380"/>
      <c r="AK33" s="3086"/>
      <c r="AL33" s="1358"/>
      <c r="AM33" s="3088"/>
      <c r="AN33" s="1367"/>
      <c r="AO33" s="3082"/>
      <c r="AQ33" s="1362">
        <v>0</v>
      </c>
      <c r="AR33" s="1363">
        <v>0</v>
      </c>
      <c r="AS33" s="1371" t="e">
        <v>#DIV/0!</v>
      </c>
      <c r="AT33" s="1363" t="e">
        <v>#DIV/0!</v>
      </c>
    </row>
    <row r="34" spans="1:46" ht="16.5" customHeight="1">
      <c r="A34" s="3089" t="s">
        <v>112</v>
      </c>
      <c r="B34" s="1382" t="s">
        <v>1384</v>
      </c>
      <c r="C34" s="3083">
        <v>13549495.999999998</v>
      </c>
      <c r="D34" s="3085">
        <v>8.6303238115138028E-2</v>
      </c>
      <c r="E34" s="1380">
        <v>800150.74999999977</v>
      </c>
      <c r="F34" s="3085">
        <v>7.6101956337966362E-2</v>
      </c>
      <c r="G34" s="1358">
        <v>5.905391241120702E-2</v>
      </c>
      <c r="H34" s="3087">
        <v>0.35592202582295307</v>
      </c>
      <c r="I34" s="1367">
        <v>22</v>
      </c>
      <c r="J34" s="3081">
        <v>60219.982222222214</v>
      </c>
      <c r="L34" s="1362"/>
      <c r="N34" s="1363"/>
      <c r="O34" s="1363"/>
      <c r="P34" s="1363"/>
      <c r="T34" s="3083"/>
      <c r="U34" s="3085"/>
      <c r="V34" s="1380"/>
      <c r="W34" s="3085"/>
      <c r="X34" s="1358"/>
      <c r="Y34" s="3087"/>
      <c r="Z34" s="1367"/>
      <c r="AA34" s="3081"/>
      <c r="AC34" s="1362"/>
      <c r="AD34" s="1363"/>
      <c r="AE34" s="1363"/>
      <c r="AF34" s="1363"/>
      <c r="AH34" s="3083"/>
      <c r="AI34" s="3085"/>
      <c r="AJ34" s="1380"/>
      <c r="AK34" s="3085"/>
      <c r="AL34" s="1358"/>
      <c r="AM34" s="3087"/>
      <c r="AN34" s="1367"/>
      <c r="AO34" s="3081"/>
      <c r="AQ34" s="1362"/>
      <c r="AR34" s="1363"/>
      <c r="AS34" s="1363"/>
      <c r="AT34" s="1363"/>
    </row>
    <row r="35" spans="1:46" ht="16.5" customHeight="1">
      <c r="A35" s="3090"/>
      <c r="B35" s="1382" t="s">
        <v>1385</v>
      </c>
      <c r="C35" s="3084"/>
      <c r="D35" s="3086"/>
      <c r="E35" s="1380">
        <v>4022413.3151999991</v>
      </c>
      <c r="F35" s="3086"/>
      <c r="G35" s="1358">
        <v>0.29686811341174607</v>
      </c>
      <c r="H35" s="3088"/>
      <c r="I35" s="1367">
        <v>203</v>
      </c>
      <c r="J35" s="3082"/>
      <c r="L35" s="1362">
        <v>4822564.0651999991</v>
      </c>
      <c r="N35" s="1363">
        <v>155566.58274838707</v>
      </c>
      <c r="O35" s="1363">
        <v>691.4070344372758</v>
      </c>
      <c r="P35" s="1363">
        <v>72.779687835502713</v>
      </c>
      <c r="R35" s="1364">
        <v>13549495.999999998</v>
      </c>
      <c r="T35" s="3084"/>
      <c r="U35" s="3086"/>
      <c r="V35" s="1380"/>
      <c r="W35" s="3086"/>
      <c r="X35" s="1358"/>
      <c r="Y35" s="3088"/>
      <c r="Z35" s="1367"/>
      <c r="AA35" s="3082"/>
      <c r="AC35" s="1362">
        <v>0</v>
      </c>
      <c r="AD35" s="1363">
        <v>0</v>
      </c>
      <c r="AE35" s="1371" t="e">
        <v>#DIV/0!</v>
      </c>
      <c r="AF35" s="1363" t="e">
        <v>#DIV/0!</v>
      </c>
      <c r="AH35" s="3084"/>
      <c r="AI35" s="3086"/>
      <c r="AJ35" s="1380"/>
      <c r="AK35" s="3086"/>
      <c r="AL35" s="1358"/>
      <c r="AM35" s="3088"/>
      <c r="AN35" s="1367"/>
      <c r="AO35" s="3082"/>
      <c r="AQ35" s="1362">
        <v>0</v>
      </c>
      <c r="AR35" s="1363">
        <v>0</v>
      </c>
      <c r="AS35" s="1371" t="e">
        <v>#DIV/0!</v>
      </c>
      <c r="AT35" s="1363" t="e">
        <v>#DIV/0!</v>
      </c>
    </row>
    <row r="36" spans="1:46" ht="14" thickBot="1">
      <c r="A36" s="1384"/>
      <c r="B36" s="1385"/>
      <c r="C36" s="1386"/>
      <c r="D36" s="1387"/>
      <c r="E36" s="1385"/>
      <c r="F36" s="1387"/>
      <c r="G36" s="1388"/>
      <c r="H36" s="1388"/>
      <c r="I36" s="1384"/>
      <c r="J36" s="1389"/>
      <c r="N36" s="1363"/>
      <c r="O36" s="1363"/>
      <c r="P36" s="1363"/>
      <c r="T36" s="1386"/>
      <c r="U36" s="1387"/>
      <c r="V36" s="1385"/>
      <c r="W36" s="1387"/>
      <c r="X36" s="1388"/>
      <c r="Y36" s="1388"/>
      <c r="Z36" s="1384"/>
      <c r="AA36" s="1389"/>
      <c r="AD36" s="1363"/>
      <c r="AE36" s="1363"/>
      <c r="AF36" s="1363"/>
      <c r="AH36" s="1386"/>
      <c r="AI36" s="1387"/>
      <c r="AJ36" s="1385"/>
      <c r="AK36" s="1387"/>
      <c r="AL36" s="1388"/>
      <c r="AM36" s="1388"/>
      <c r="AN36" s="1384"/>
      <c r="AO36" s="1389"/>
      <c r="AR36" s="1363"/>
      <c r="AS36" s="1363"/>
      <c r="AT36" s="1363"/>
    </row>
    <row r="37" spans="1:46" ht="29" thickBot="1">
      <c r="A37" s="1390" t="s">
        <v>151</v>
      </c>
      <c r="B37" s="1391"/>
      <c r="C37" s="1391">
        <v>156998697.80000001</v>
      </c>
      <c r="D37" s="1392"/>
      <c r="E37" s="1393">
        <v>63369777.825199999</v>
      </c>
      <c r="F37" s="1392"/>
      <c r="G37" s="1394"/>
      <c r="H37" s="1394"/>
      <c r="I37" s="1394"/>
      <c r="J37" s="1395"/>
      <c r="L37" s="1362">
        <v>5280814.8187666666</v>
      </c>
      <c r="N37" s="1363"/>
      <c r="O37" s="1363"/>
      <c r="P37" s="1363">
        <v>80.728482938012306</v>
      </c>
      <c r="T37" s="1391">
        <v>123232955.09999999</v>
      </c>
      <c r="U37" s="1392"/>
      <c r="V37" s="1393">
        <v>48702655.203554548</v>
      </c>
      <c r="W37" s="1392"/>
      <c r="X37" s="1394"/>
      <c r="Y37" s="1394"/>
      <c r="Z37" s="1394"/>
      <c r="AA37" s="1395"/>
      <c r="AC37" s="1362">
        <v>5411406.1337282835</v>
      </c>
      <c r="AD37" s="1363"/>
      <c r="AE37" s="1363"/>
      <c r="AF37" s="1363">
        <v>76.095055608876578</v>
      </c>
      <c r="AG37" s="1046"/>
      <c r="AH37" s="1391">
        <v>125883455.09999999</v>
      </c>
      <c r="AI37" s="1392"/>
      <c r="AJ37" s="1393">
        <v>48702655.203554548</v>
      </c>
      <c r="AK37" s="1392"/>
      <c r="AL37" s="1394"/>
      <c r="AM37" s="1394"/>
      <c r="AN37" s="1394"/>
      <c r="AO37" s="1395"/>
      <c r="AQ37" s="1362">
        <v>5411406.1337282835</v>
      </c>
      <c r="AR37" s="1363"/>
      <c r="AS37" s="1363"/>
      <c r="AT37" s="1363">
        <v>76.095055608876592</v>
      </c>
    </row>
    <row r="38" spans="1:46" ht="28">
      <c r="A38" s="1396" t="s">
        <v>1386</v>
      </c>
      <c r="B38" s="1397"/>
      <c r="C38" s="1397">
        <v>13083224.816666668</v>
      </c>
      <c r="D38" s="1398"/>
      <c r="E38" s="1399">
        <v>5280814.8187666666</v>
      </c>
      <c r="F38" s="1398"/>
      <c r="G38" s="1400"/>
      <c r="H38" s="1400">
        <v>0.40776597778559026</v>
      </c>
      <c r="I38" s="1397"/>
      <c r="J38" s="1397">
        <v>57755.809286991949</v>
      </c>
      <c r="L38" s="1046"/>
      <c r="M38" s="1381"/>
      <c r="N38" s="1363"/>
      <c r="O38" s="1363"/>
      <c r="P38" s="1363"/>
      <c r="T38" s="1397">
        <v>13692550.566666666</v>
      </c>
      <c r="U38" s="1398"/>
      <c r="V38" s="1399">
        <v>5411406.1337282835</v>
      </c>
      <c r="W38" s="1398"/>
      <c r="X38" s="1400"/>
      <c r="Y38" s="1400">
        <v>0.40898651154272747</v>
      </c>
      <c r="Z38" s="1397"/>
      <c r="AA38" s="1397">
        <v>55764.954372899578</v>
      </c>
      <c r="AH38" s="1397">
        <v>13987050.566666666</v>
      </c>
      <c r="AI38" s="1398"/>
      <c r="AJ38" s="1399">
        <v>5411406.1337282835</v>
      </c>
      <c r="AK38" s="1398"/>
      <c r="AL38" s="1400"/>
      <c r="AM38" s="1400">
        <v>0.39674916677927213</v>
      </c>
      <c r="AN38" s="1397"/>
      <c r="AO38" s="1397">
        <v>56952.874756143923</v>
      </c>
    </row>
    <row r="39" spans="1:46">
      <c r="A39" s="1401"/>
      <c r="B39" s="1402"/>
      <c r="C39" s="1402"/>
      <c r="D39" s="1403"/>
      <c r="E39" s="1404"/>
      <c r="F39" s="1405"/>
      <c r="G39" s="1406"/>
      <c r="H39" s="1407">
        <v>2035</v>
      </c>
      <c r="I39" s="1402"/>
      <c r="J39" s="5"/>
      <c r="L39" s="3080"/>
      <c r="M39" s="3080"/>
      <c r="R39" s="1408"/>
      <c r="T39" s="1402"/>
      <c r="U39" s="1403"/>
      <c r="V39" s="1404"/>
      <c r="W39" s="1405"/>
      <c r="X39" s="1406"/>
      <c r="Y39" s="1407">
        <v>2214</v>
      </c>
      <c r="Z39" s="1402"/>
      <c r="AA39" s="5"/>
      <c r="AH39" s="1402"/>
      <c r="AI39" s="1403"/>
      <c r="AJ39" s="1404"/>
      <c r="AK39" s="1405"/>
      <c r="AL39" s="1406"/>
      <c r="AM39" s="1407">
        <v>2214</v>
      </c>
      <c r="AN39" s="1402"/>
      <c r="AO39" s="5"/>
    </row>
    <row r="40" spans="1:46" ht="25.5" customHeight="1">
      <c r="A40" s="1401"/>
      <c r="B40" s="1402"/>
      <c r="C40" s="1402"/>
      <c r="D40" s="1409"/>
      <c r="E40" s="1402"/>
      <c r="F40" s="1409"/>
      <c r="G40" s="1410"/>
      <c r="H40" s="1407"/>
      <c r="I40" s="1402"/>
      <c r="J40" s="5"/>
      <c r="L40" s="79"/>
      <c r="M40" s="79"/>
      <c r="T40" s="1402"/>
      <c r="U40" s="1409"/>
      <c r="V40" s="1402"/>
      <c r="W40" s="1409"/>
      <c r="X40" s="1410"/>
      <c r="Y40" s="1407"/>
      <c r="Z40" s="1402"/>
      <c r="AA40" s="5"/>
      <c r="AH40" s="1402"/>
      <c r="AI40" s="1409"/>
      <c r="AJ40" s="1402"/>
      <c r="AK40" s="1409"/>
      <c r="AL40" s="1410"/>
      <c r="AM40" s="1407"/>
      <c r="AN40" s="1402"/>
      <c r="AO40" s="5"/>
    </row>
    <row r="41" spans="1:46" ht="25.5" customHeight="1">
      <c r="A41" s="1411" t="s">
        <v>1387</v>
      </c>
      <c r="B41" s="1397"/>
      <c r="C41" s="1397">
        <v>14955537.4666667</v>
      </c>
      <c r="D41" s="1398"/>
      <c r="E41" s="1399">
        <v>5398324.3957628803</v>
      </c>
      <c r="F41" s="1398"/>
      <c r="G41" s="1400"/>
      <c r="H41" s="1400">
        <v>0.371423764464684</v>
      </c>
      <c r="I41" s="1397"/>
      <c r="J41" s="1397"/>
      <c r="L41" s="1381"/>
      <c r="M41" s="1412"/>
      <c r="T41" s="1397">
        <v>15542717.358333301</v>
      </c>
      <c r="U41" s="1398"/>
      <c r="V41" s="1399">
        <v>4918962.7647333303</v>
      </c>
      <c r="W41" s="1398"/>
      <c r="X41" s="1400"/>
      <c r="Y41" s="1400">
        <v>0.32282217489864301</v>
      </c>
      <c r="Z41" s="1397"/>
      <c r="AA41" s="1397"/>
      <c r="AH41" s="1397">
        <v>15542717.358333301</v>
      </c>
      <c r="AI41" s="1398"/>
      <c r="AJ41" s="1399">
        <v>4918962.7647333303</v>
      </c>
      <c r="AK41" s="1398"/>
      <c r="AL41" s="1400"/>
      <c r="AM41" s="1400">
        <v>0.32282217489864301</v>
      </c>
      <c r="AN41" s="1397"/>
      <c r="AO41" s="1397"/>
    </row>
    <row r="42" spans="1:46" s="1335" customFormat="1" ht="28">
      <c r="A42" s="1413" t="s">
        <v>1388</v>
      </c>
      <c r="B42" s="1414"/>
      <c r="C42" s="1414">
        <v>-1872312.650000032</v>
      </c>
      <c r="D42" s="1415">
        <v>-0.12519193336736256</v>
      </c>
      <c r="E42" s="1416">
        <v>-117509.57699621376</v>
      </c>
      <c r="F42" s="1415">
        <v>-2.1767787257921455E-2</v>
      </c>
      <c r="G42" s="1417"/>
      <c r="H42" s="1418">
        <v>3.6342213320906258E-2</v>
      </c>
      <c r="I42" s="1419"/>
      <c r="J42" s="1419"/>
      <c r="L42" s="1381"/>
      <c r="M42" s="1412"/>
      <c r="N42" s="1046"/>
      <c r="O42" s="1046"/>
      <c r="P42" s="1046"/>
      <c r="T42" s="1414">
        <v>-1850166.7916666344</v>
      </c>
      <c r="U42" s="1415">
        <v>-0.11903753693845939</v>
      </c>
      <c r="V42" s="1416">
        <v>492443.36899495311</v>
      </c>
      <c r="W42" s="1415">
        <v>0.10011122111465093</v>
      </c>
      <c r="X42" s="1417"/>
      <c r="Y42" s="1417">
        <v>8.616433664408446E-2</v>
      </c>
      <c r="Z42" s="1419"/>
      <c r="AA42" s="1419"/>
      <c r="AH42" s="1414">
        <v>-1555666.7916666344</v>
      </c>
      <c r="AI42" s="1415">
        <v>-0.10008975623767336</v>
      </c>
      <c r="AJ42" s="1416">
        <v>492443.36899495311</v>
      </c>
      <c r="AK42" s="1415">
        <v>0.10011122111465093</v>
      </c>
      <c r="AL42" s="1417"/>
      <c r="AM42" s="1417">
        <v>7.3926991880629123E-2</v>
      </c>
      <c r="AN42" s="1419"/>
      <c r="AO42" s="1419"/>
    </row>
    <row r="44" spans="1:46">
      <c r="C44" s="1420"/>
      <c r="E44" s="1422">
        <v>4822564.0651999991</v>
      </c>
    </row>
    <row r="46" spans="1:46">
      <c r="C46" s="79">
        <v>1300000</v>
      </c>
    </row>
    <row r="47" spans="1:46">
      <c r="C47" s="79">
        <f>+C46*22</f>
        <v>28600000</v>
      </c>
    </row>
    <row r="48" spans="1:46">
      <c r="C48" s="79">
        <f>+C47/C38</f>
        <v>2.1860053924600127</v>
      </c>
    </row>
    <row r="49" spans="3:3">
      <c r="C49" s="2948">
        <f>+C38/C47</f>
        <v>0.45745541317016325</v>
      </c>
    </row>
  </sheetData>
  <mergeCells count="210">
    <mergeCell ref="AI12:AI13"/>
    <mergeCell ref="AA14:AA15"/>
    <mergeCell ref="AH10:AI10"/>
    <mergeCell ref="AJ10:AK10"/>
    <mergeCell ref="AL10:AM10"/>
    <mergeCell ref="AN10:AN11"/>
    <mergeCell ref="AO10:AO11"/>
    <mergeCell ref="A12:A13"/>
    <mergeCell ref="C12:C13"/>
    <mergeCell ref="D12:D13"/>
    <mergeCell ref="F12:F13"/>
    <mergeCell ref="H12:H13"/>
    <mergeCell ref="J10:J11"/>
    <mergeCell ref="T10:U10"/>
    <mergeCell ref="V10:W10"/>
    <mergeCell ref="X10:Y10"/>
    <mergeCell ref="Z10:Z11"/>
    <mergeCell ref="AA10:AA11"/>
    <mergeCell ref="A10:A11"/>
    <mergeCell ref="B10:B11"/>
    <mergeCell ref="C10:D10"/>
    <mergeCell ref="E10:F10"/>
    <mergeCell ref="G10:H10"/>
    <mergeCell ref="I10:I11"/>
    <mergeCell ref="AH12:AH13"/>
    <mergeCell ref="J14:J15"/>
    <mergeCell ref="T14:T15"/>
    <mergeCell ref="U14:U15"/>
    <mergeCell ref="W14:W15"/>
    <mergeCell ref="AK12:AK13"/>
    <mergeCell ref="AM12:AM13"/>
    <mergeCell ref="AO12:AO13"/>
    <mergeCell ref="A14:A15"/>
    <mergeCell ref="C14:C15"/>
    <mergeCell ref="D14:D15"/>
    <mergeCell ref="F14:F15"/>
    <mergeCell ref="H14:H15"/>
    <mergeCell ref="J12:J13"/>
    <mergeCell ref="T12:T13"/>
    <mergeCell ref="U12:U13"/>
    <mergeCell ref="W12:W13"/>
    <mergeCell ref="Y12:Y13"/>
    <mergeCell ref="AA12:AA13"/>
    <mergeCell ref="AH14:AH15"/>
    <mergeCell ref="AI14:AI15"/>
    <mergeCell ref="AK14:AK15"/>
    <mergeCell ref="AM14:AM15"/>
    <mergeCell ref="AO14:AO15"/>
    <mergeCell ref="Y14:Y15"/>
    <mergeCell ref="A18:A19"/>
    <mergeCell ref="C18:C19"/>
    <mergeCell ref="D18:D19"/>
    <mergeCell ref="F18:F19"/>
    <mergeCell ref="H18:H19"/>
    <mergeCell ref="J16:J17"/>
    <mergeCell ref="T16:T17"/>
    <mergeCell ref="U16:U17"/>
    <mergeCell ref="W16:W17"/>
    <mergeCell ref="A16:A17"/>
    <mergeCell ref="C16:C17"/>
    <mergeCell ref="D16:D17"/>
    <mergeCell ref="F16:F17"/>
    <mergeCell ref="H16:H17"/>
    <mergeCell ref="J18:J19"/>
    <mergeCell ref="T18:T19"/>
    <mergeCell ref="U18:U19"/>
    <mergeCell ref="W18:W19"/>
    <mergeCell ref="AH16:AH17"/>
    <mergeCell ref="AI16:AI17"/>
    <mergeCell ref="AK16:AK17"/>
    <mergeCell ref="AM16:AM17"/>
    <mergeCell ref="AO16:AO17"/>
    <mergeCell ref="Y16:Y17"/>
    <mergeCell ref="AA16:AA17"/>
    <mergeCell ref="AH18:AH19"/>
    <mergeCell ref="AI18:AI19"/>
    <mergeCell ref="AK18:AK19"/>
    <mergeCell ref="AM18:AM19"/>
    <mergeCell ref="AO18:AO19"/>
    <mergeCell ref="Y18:Y19"/>
    <mergeCell ref="AA18:AA19"/>
    <mergeCell ref="A22:A23"/>
    <mergeCell ref="C22:C23"/>
    <mergeCell ref="D22:D23"/>
    <mergeCell ref="F22:F23"/>
    <mergeCell ref="H22:H23"/>
    <mergeCell ref="J20:J21"/>
    <mergeCell ref="T20:T21"/>
    <mergeCell ref="U20:U21"/>
    <mergeCell ref="W20:W21"/>
    <mergeCell ref="A20:A21"/>
    <mergeCell ref="C20:C21"/>
    <mergeCell ref="D20:D21"/>
    <mergeCell ref="F20:F21"/>
    <mergeCell ref="H20:H21"/>
    <mergeCell ref="J22:J23"/>
    <mergeCell ref="T22:T23"/>
    <mergeCell ref="U22:U23"/>
    <mergeCell ref="W22:W23"/>
    <mergeCell ref="AH20:AH21"/>
    <mergeCell ref="AI20:AI21"/>
    <mergeCell ref="AK20:AK21"/>
    <mergeCell ref="AM20:AM21"/>
    <mergeCell ref="AO20:AO21"/>
    <mergeCell ref="Y20:Y21"/>
    <mergeCell ref="AA20:AA21"/>
    <mergeCell ref="AH22:AH23"/>
    <mergeCell ref="AI22:AI23"/>
    <mergeCell ref="AK22:AK23"/>
    <mergeCell ref="AM22:AM23"/>
    <mergeCell ref="AO22:AO23"/>
    <mergeCell ref="Y22:Y23"/>
    <mergeCell ref="AA22:AA23"/>
    <mergeCell ref="A26:A27"/>
    <mergeCell ref="C26:C27"/>
    <mergeCell ref="D26:D27"/>
    <mergeCell ref="F26:F27"/>
    <mergeCell ref="H26:H27"/>
    <mergeCell ref="J24:J25"/>
    <mergeCell ref="T24:T25"/>
    <mergeCell ref="U24:U25"/>
    <mergeCell ref="W24:W25"/>
    <mergeCell ref="A24:A25"/>
    <mergeCell ref="C24:C25"/>
    <mergeCell ref="D24:D25"/>
    <mergeCell ref="F24:F25"/>
    <mergeCell ref="H24:H25"/>
    <mergeCell ref="J26:J27"/>
    <mergeCell ref="T26:T27"/>
    <mergeCell ref="U26:U27"/>
    <mergeCell ref="W26:W27"/>
    <mergeCell ref="AH24:AH25"/>
    <mergeCell ref="AI24:AI25"/>
    <mergeCell ref="AK24:AK25"/>
    <mergeCell ref="AM24:AM25"/>
    <mergeCell ref="AO24:AO25"/>
    <mergeCell ref="Y24:Y25"/>
    <mergeCell ref="AA24:AA25"/>
    <mergeCell ref="AH26:AH27"/>
    <mergeCell ref="AI26:AI27"/>
    <mergeCell ref="AK26:AK27"/>
    <mergeCell ref="AM26:AM27"/>
    <mergeCell ref="AO26:AO27"/>
    <mergeCell ref="Y26:Y27"/>
    <mergeCell ref="AA26:AA27"/>
    <mergeCell ref="A30:A31"/>
    <mergeCell ref="C30:C31"/>
    <mergeCell ref="D30:D31"/>
    <mergeCell ref="F30:F31"/>
    <mergeCell ref="H30:H31"/>
    <mergeCell ref="J28:J29"/>
    <mergeCell ref="T28:T29"/>
    <mergeCell ref="U28:U29"/>
    <mergeCell ref="W28:W29"/>
    <mergeCell ref="A28:A29"/>
    <mergeCell ref="C28:C29"/>
    <mergeCell ref="D28:D29"/>
    <mergeCell ref="F28:F29"/>
    <mergeCell ref="H28:H29"/>
    <mergeCell ref="J30:J31"/>
    <mergeCell ref="T30:T31"/>
    <mergeCell ref="U30:U31"/>
    <mergeCell ref="W30:W31"/>
    <mergeCell ref="AH28:AH29"/>
    <mergeCell ref="AI28:AI29"/>
    <mergeCell ref="AK28:AK29"/>
    <mergeCell ref="AM28:AM29"/>
    <mergeCell ref="AO28:AO29"/>
    <mergeCell ref="Y28:Y29"/>
    <mergeCell ref="AA28:AA29"/>
    <mergeCell ref="AH30:AH31"/>
    <mergeCell ref="AI30:AI31"/>
    <mergeCell ref="AK30:AK31"/>
    <mergeCell ref="AM30:AM31"/>
    <mergeCell ref="AO30:AO31"/>
    <mergeCell ref="Y30:Y31"/>
    <mergeCell ref="AA30:AA31"/>
    <mergeCell ref="AK32:AK33"/>
    <mergeCell ref="AM32:AM33"/>
    <mergeCell ref="AO32:AO33"/>
    <mergeCell ref="A34:A35"/>
    <mergeCell ref="C34:C35"/>
    <mergeCell ref="D34:D35"/>
    <mergeCell ref="F34:F35"/>
    <mergeCell ref="H34:H35"/>
    <mergeCell ref="J32:J33"/>
    <mergeCell ref="T32:T33"/>
    <mergeCell ref="U32:U33"/>
    <mergeCell ref="W32:W33"/>
    <mergeCell ref="Y32:Y33"/>
    <mergeCell ref="AA32:AA33"/>
    <mergeCell ref="AH34:AH35"/>
    <mergeCell ref="AI34:AI35"/>
    <mergeCell ref="AK34:AK35"/>
    <mergeCell ref="AM34:AM35"/>
    <mergeCell ref="AO34:AO35"/>
    <mergeCell ref="A32:A33"/>
    <mergeCell ref="C32:C33"/>
    <mergeCell ref="D32:D33"/>
    <mergeCell ref="F32:F33"/>
    <mergeCell ref="H32:H33"/>
    <mergeCell ref="L39:M39"/>
    <mergeCell ref="J34:J35"/>
    <mergeCell ref="T34:T35"/>
    <mergeCell ref="U34:U35"/>
    <mergeCell ref="W34:W35"/>
    <mergeCell ref="Y34:Y35"/>
    <mergeCell ref="AA34:AA35"/>
    <mergeCell ref="AH32:AH33"/>
    <mergeCell ref="AI32:AI33"/>
  </mergeCells>
  <hyperlinks>
    <hyperlink ref="K1" location="INDICE!A10" tooltip="REGRESAR AL MENU PRINCIPAL" display="INDICE" xr:uid="{CE4E0EB9-271F-4817-BA0E-322D353BCDDD}"/>
  </hyperlinks>
  <printOptions horizontalCentered="1"/>
  <pageMargins left="0.31496062992125984" right="0.27559055118110237" top="0.15748031496062992" bottom="0.74803149606299213" header="0" footer="0"/>
  <pageSetup orientation="landscape" r:id="rId1"/>
  <headerFooter alignWithMargins="0">
    <oddFooter>&amp;L&amp;11Versión actualizada en Intranet. Para uso exclusivo de Productos Innovador S.A. de C.V.&amp;C&amp;1#&amp;"arial"&amp;9&amp;K008000C1 - Internal use</oddFooter>
  </headerFooter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F3004-F564-4D2A-8044-402B7CF39356}">
  <sheetPr>
    <pageSetUpPr fitToPage="1"/>
  </sheetPr>
  <dimension ref="A1:AK107"/>
  <sheetViews>
    <sheetView zoomScaleNormal="100" workbookViewId="0">
      <pane xSplit="1" topLeftCell="I1" activePane="topRight" state="frozen"/>
      <selection activeCell="U3" sqref="U3"/>
      <selection pane="topRight" activeCell="AA1" sqref="AA1"/>
    </sheetView>
  </sheetViews>
  <sheetFormatPr baseColWidth="10" defaultColWidth="10.1640625" defaultRowHeight="13"/>
  <cols>
    <col min="1" max="1" width="20.83203125" style="79" customWidth="1"/>
    <col min="2" max="8" width="18.1640625" style="78" hidden="1" customWidth="1"/>
    <col min="9" max="9" width="18.1640625" style="78" customWidth="1"/>
    <col min="10" max="15" width="18.1640625" style="78" hidden="1" customWidth="1"/>
    <col min="16" max="16" width="18.1640625" style="78" customWidth="1"/>
    <col min="17" max="19" width="18.1640625" style="78" hidden="1" customWidth="1"/>
    <col min="20" max="21" width="18.1640625" style="78" customWidth="1"/>
    <col min="22" max="23" width="18.1640625" style="78" hidden="1" customWidth="1"/>
    <col min="24" max="25" width="18.1640625" style="78" customWidth="1"/>
    <col min="26" max="26" width="19" style="1590" customWidth="1"/>
    <col min="27" max="31" width="10.5" style="468" customWidth="1"/>
    <col min="32" max="32" width="11.83203125" style="984" bestFit="1" customWidth="1"/>
    <col min="33" max="33" width="12.83203125" style="78" bestFit="1" customWidth="1"/>
    <col min="34" max="34" width="7.5" style="78" bestFit="1" customWidth="1"/>
    <col min="35" max="35" width="13.5" style="78" bestFit="1" customWidth="1"/>
    <col min="36" max="37" width="12.5" style="78" bestFit="1" customWidth="1"/>
    <col min="38" max="38" width="11" style="78" bestFit="1" customWidth="1"/>
    <col min="39" max="16384" width="10.1640625" style="78"/>
  </cols>
  <sheetData>
    <row r="1" spans="1:37" s="173" customFormat="1" ht="14">
      <c r="A1" s="1154" t="s">
        <v>191</v>
      </c>
      <c r="B1" s="471"/>
      <c r="C1" s="471"/>
      <c r="D1" s="471"/>
      <c r="E1" s="472"/>
      <c r="F1" s="472"/>
      <c r="G1" s="471"/>
      <c r="H1" s="471"/>
      <c r="I1" s="471"/>
      <c r="J1" s="471"/>
      <c r="K1" s="471"/>
      <c r="L1" s="471"/>
      <c r="M1" s="471"/>
      <c r="N1" s="471"/>
      <c r="O1" s="471"/>
      <c r="P1" s="471"/>
      <c r="Q1" s="471"/>
      <c r="R1" s="471"/>
      <c r="S1" s="471"/>
      <c r="T1" s="471"/>
      <c r="U1" s="471"/>
      <c r="V1" s="471"/>
      <c r="W1" s="471"/>
      <c r="X1" s="471"/>
      <c r="Y1" s="473"/>
      <c r="Z1" s="471"/>
      <c r="AA1" s="69" t="s">
        <v>72</v>
      </c>
      <c r="AB1" s="468"/>
      <c r="AC1" s="468"/>
      <c r="AD1" s="468"/>
      <c r="AE1" s="468"/>
      <c r="AF1" s="984"/>
    </row>
    <row r="2" spans="1:37" s="173" customFormat="1">
      <c r="A2" s="1157" t="s">
        <v>1</v>
      </c>
      <c r="B2" s="471"/>
      <c r="C2" s="471"/>
      <c r="D2" s="471"/>
      <c r="E2" s="472"/>
      <c r="F2" s="472"/>
      <c r="G2" s="471"/>
      <c r="H2" s="471"/>
      <c r="I2" s="471"/>
      <c r="J2" s="471"/>
      <c r="K2" s="471"/>
      <c r="L2" s="471"/>
      <c r="M2" s="471"/>
      <c r="N2" s="471"/>
      <c r="O2" s="471"/>
      <c r="P2" s="471"/>
      <c r="Q2" s="471"/>
      <c r="R2" s="471"/>
      <c r="S2" s="471"/>
      <c r="T2" s="471"/>
      <c r="U2" s="471"/>
      <c r="V2" s="471"/>
      <c r="W2" s="471"/>
      <c r="X2" s="471"/>
      <c r="Y2" s="473"/>
      <c r="Z2" s="471"/>
      <c r="AA2" s="468"/>
      <c r="AB2" s="468"/>
      <c r="AC2" s="468"/>
      <c r="AD2" s="468"/>
      <c r="AE2" s="468"/>
      <c r="AF2" s="984"/>
    </row>
    <row r="3" spans="1:37" s="173" customFormat="1" ht="14">
      <c r="A3" s="476"/>
      <c r="B3" s="471"/>
      <c r="C3" s="471"/>
      <c r="D3" s="471"/>
      <c r="E3" s="2580"/>
      <c r="F3" s="2580"/>
      <c r="G3" s="471"/>
      <c r="H3" s="471"/>
      <c r="I3" s="471"/>
      <c r="J3" s="471"/>
      <c r="K3" s="471"/>
      <c r="L3" s="471"/>
      <c r="M3" s="471"/>
      <c r="N3" s="471"/>
      <c r="O3" s="471"/>
      <c r="P3" s="471"/>
      <c r="Q3" s="471"/>
      <c r="R3" s="471"/>
      <c r="S3" s="471"/>
      <c r="T3" s="471"/>
      <c r="U3" s="471"/>
      <c r="V3" s="471"/>
      <c r="W3" s="471"/>
      <c r="X3" s="471"/>
      <c r="Y3" s="473"/>
      <c r="Z3" s="471"/>
      <c r="AA3" s="468"/>
      <c r="AB3" s="468"/>
      <c r="AC3" s="468"/>
      <c r="AD3" s="468"/>
      <c r="AE3" s="468"/>
      <c r="AF3" s="984"/>
    </row>
    <row r="4" spans="1:37" s="342" customFormat="1" ht="22" customHeight="1">
      <c r="A4" s="477"/>
      <c r="B4" s="478"/>
      <c r="C4" s="479"/>
      <c r="D4" s="479"/>
      <c r="E4" s="477"/>
      <c r="F4" s="477"/>
      <c r="G4" s="478"/>
      <c r="H4" s="478"/>
      <c r="I4" s="478"/>
      <c r="J4" s="478"/>
      <c r="K4" s="478"/>
      <c r="L4" s="478"/>
      <c r="M4" s="478"/>
      <c r="N4" s="478"/>
      <c r="O4" s="478"/>
      <c r="P4" s="478"/>
      <c r="Q4" s="478"/>
      <c r="R4" s="478"/>
      <c r="S4" s="478"/>
      <c r="T4" s="478"/>
      <c r="U4" s="478"/>
      <c r="V4" s="478"/>
      <c r="W4" s="478"/>
      <c r="X4" s="478"/>
      <c r="Y4" s="480"/>
      <c r="Z4" s="478"/>
      <c r="AA4" s="2581"/>
      <c r="AB4" s="2581"/>
      <c r="AC4" s="2581"/>
      <c r="AD4" s="2581"/>
      <c r="AE4" s="2581"/>
      <c r="AF4" s="840"/>
    </row>
    <row r="5" spans="1:37" s="8" customFormat="1" ht="20.25" customHeight="1">
      <c r="A5" s="2582" t="s">
        <v>1389</v>
      </c>
      <c r="B5" s="850"/>
      <c r="C5" s="850"/>
      <c r="D5" s="850"/>
      <c r="E5" s="678"/>
      <c r="F5" s="678"/>
      <c r="G5" s="850"/>
      <c r="H5" s="850"/>
      <c r="I5" s="678"/>
      <c r="J5" s="850"/>
      <c r="K5" s="850"/>
      <c r="L5" s="850"/>
      <c r="M5" s="850"/>
      <c r="N5" s="850"/>
      <c r="O5" s="850"/>
      <c r="P5" s="678" t="s">
        <v>1022</v>
      </c>
      <c r="Q5" s="850"/>
      <c r="R5" s="850"/>
      <c r="S5" s="850"/>
      <c r="T5" s="678"/>
      <c r="U5" s="850"/>
      <c r="V5" s="850"/>
      <c r="W5" s="850"/>
      <c r="X5" s="850"/>
      <c r="Y5" s="850"/>
      <c r="Z5" s="185"/>
      <c r="AA5" s="2583"/>
      <c r="AB5" s="2583"/>
      <c r="AC5" s="2583"/>
      <c r="AD5" s="2583"/>
      <c r="AE5" s="2583"/>
      <c r="AF5" s="2584"/>
    </row>
    <row r="6" spans="1:37" s="64" customFormat="1" ht="2.25" customHeight="1">
      <c r="A6" s="62"/>
      <c r="B6" s="75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2581"/>
      <c r="AB6" s="2581"/>
      <c r="AC6" s="2581"/>
      <c r="AD6" s="2581"/>
      <c r="AE6" s="2581"/>
      <c r="AF6" s="840"/>
    </row>
    <row r="7" spans="1:37" s="64" customFormat="1" ht="1" customHeight="1">
      <c r="A7" s="65"/>
      <c r="B7" s="7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2581"/>
      <c r="AB7" s="2581"/>
      <c r="AC7" s="2581"/>
      <c r="AD7" s="2581"/>
      <c r="AE7" s="2581"/>
      <c r="AF7" s="840"/>
    </row>
    <row r="8" spans="1:37" s="64" customFormat="1" ht="2.25" customHeight="1">
      <c r="A8" s="67"/>
      <c r="B8" s="77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2581"/>
      <c r="AB8" s="2581"/>
      <c r="AC8" s="2581"/>
      <c r="AD8" s="2581"/>
      <c r="AE8" s="2581"/>
      <c r="AF8" s="840"/>
    </row>
    <row r="9" spans="1:37" s="2588" customFormat="1" ht="25.25" customHeight="1">
      <c r="A9" s="1532"/>
      <c r="B9" s="2585" t="s">
        <v>1390</v>
      </c>
      <c r="C9" s="2585" t="s">
        <v>1391</v>
      </c>
      <c r="D9" s="2585" t="s">
        <v>1392</v>
      </c>
      <c r="E9" s="2585" t="s">
        <v>1393</v>
      </c>
      <c r="F9" s="2585" t="s">
        <v>1394</v>
      </c>
      <c r="G9" s="2585" t="s">
        <v>1395</v>
      </c>
      <c r="H9" s="2585" t="s">
        <v>1396</v>
      </c>
      <c r="I9" s="2585"/>
      <c r="J9" s="2585" t="s">
        <v>1397</v>
      </c>
      <c r="K9" s="2585" t="s">
        <v>1398</v>
      </c>
      <c r="L9" s="2585" t="s">
        <v>1395</v>
      </c>
      <c r="M9" s="2585" t="s">
        <v>1391</v>
      </c>
      <c r="N9" s="2585" t="s">
        <v>1399</v>
      </c>
      <c r="O9" s="2585" t="s">
        <v>1396</v>
      </c>
      <c r="P9" s="2585"/>
      <c r="Q9" s="2585" t="s">
        <v>1395</v>
      </c>
      <c r="R9" s="2585" t="s">
        <v>1400</v>
      </c>
      <c r="S9" s="2585" t="s">
        <v>1396</v>
      </c>
      <c r="T9" s="2585"/>
      <c r="U9" s="2585">
        <v>600</v>
      </c>
      <c r="V9" s="2585" t="s">
        <v>1391</v>
      </c>
      <c r="W9" s="2585" t="s">
        <v>1395</v>
      </c>
      <c r="X9" s="2585"/>
      <c r="Y9" s="1532"/>
      <c r="Z9" s="1532"/>
      <c r="AA9" s="2586"/>
      <c r="AB9" s="2586"/>
      <c r="AC9" s="2586"/>
      <c r="AD9" s="2586"/>
      <c r="AE9" s="2586"/>
      <c r="AF9" s="2587"/>
      <c r="AH9" s="2262"/>
      <c r="AI9" s="2262"/>
      <c r="AJ9" s="2262"/>
      <c r="AK9" s="2262"/>
    </row>
    <row r="10" spans="1:37" s="64" customFormat="1" ht="15" customHeight="1" thickBot="1">
      <c r="A10" s="3130" t="s">
        <v>1004</v>
      </c>
      <c r="B10" s="3131" t="s">
        <v>1005</v>
      </c>
      <c r="C10" s="3132"/>
      <c r="D10" s="3132"/>
      <c r="E10" s="3132"/>
      <c r="F10" s="3132"/>
      <c r="G10" s="3132"/>
      <c r="H10" s="3132"/>
      <c r="I10" s="3133"/>
      <c r="J10" s="3131" t="s">
        <v>161</v>
      </c>
      <c r="K10" s="3132"/>
      <c r="L10" s="3132"/>
      <c r="M10" s="3132"/>
      <c r="N10" s="3132"/>
      <c r="O10" s="3132"/>
      <c r="P10" s="3133"/>
      <c r="Q10" s="3131" t="s">
        <v>160</v>
      </c>
      <c r="R10" s="3132"/>
      <c r="S10" s="3132"/>
      <c r="T10" s="3133"/>
      <c r="U10" s="2589" t="s">
        <v>162</v>
      </c>
      <c r="V10" s="3131" t="s">
        <v>163</v>
      </c>
      <c r="W10" s="3132"/>
      <c r="X10" s="3133"/>
      <c r="Y10" s="3134" t="s">
        <v>1401</v>
      </c>
      <c r="Z10" s="3129" t="s">
        <v>166</v>
      </c>
      <c r="AA10" s="2591" t="s">
        <v>1005</v>
      </c>
      <c r="AB10" s="2591" t="s">
        <v>161</v>
      </c>
      <c r="AC10" s="2591" t="s">
        <v>160</v>
      </c>
      <c r="AD10" s="2591" t="s">
        <v>162</v>
      </c>
      <c r="AE10" s="2591" t="s">
        <v>163</v>
      </c>
      <c r="AF10" s="2592"/>
      <c r="AG10" s="2593"/>
      <c r="AH10" s="342"/>
      <c r="AI10" s="342"/>
      <c r="AJ10" s="342"/>
      <c r="AK10" s="342"/>
    </row>
    <row r="11" spans="1:37" s="64" customFormat="1" ht="15" customHeight="1">
      <c r="A11" s="3130"/>
      <c r="B11" s="2594" t="s">
        <v>1008</v>
      </c>
      <c r="C11" s="2594" t="s">
        <v>617</v>
      </c>
      <c r="D11" s="2594" t="s">
        <v>214</v>
      </c>
      <c r="E11" s="2594" t="s">
        <v>277</v>
      </c>
      <c r="F11" s="2594" t="s">
        <v>1402</v>
      </c>
      <c r="G11" s="2594" t="s">
        <v>640</v>
      </c>
      <c r="H11" s="2594" t="s">
        <v>641</v>
      </c>
      <c r="I11" s="2594" t="s">
        <v>1006</v>
      </c>
      <c r="J11" s="2590" t="s">
        <v>1355</v>
      </c>
      <c r="K11" s="2590" t="s">
        <v>1008</v>
      </c>
      <c r="L11" s="2590" t="s">
        <v>640</v>
      </c>
      <c r="M11" s="2590" t="s">
        <v>638</v>
      </c>
      <c r="N11" s="2590" t="s">
        <v>1403</v>
      </c>
      <c r="O11" s="2594" t="s">
        <v>641</v>
      </c>
      <c r="P11" s="2594" t="s">
        <v>1006</v>
      </c>
      <c r="Q11" s="2590" t="s">
        <v>640</v>
      </c>
      <c r="R11" s="2590" t="s">
        <v>1404</v>
      </c>
      <c r="S11" s="2594" t="s">
        <v>641</v>
      </c>
      <c r="T11" s="2594" t="s">
        <v>1006</v>
      </c>
      <c r="U11" s="2590" t="s">
        <v>640</v>
      </c>
      <c r="V11" s="2590" t="s">
        <v>638</v>
      </c>
      <c r="W11" s="2590" t="s">
        <v>640</v>
      </c>
      <c r="X11" s="2590" t="s">
        <v>1006</v>
      </c>
      <c r="Y11" s="3134"/>
      <c r="Z11" s="3129"/>
      <c r="AA11" s="2591"/>
      <c r="AB11" s="2591"/>
      <c r="AC11" s="2591"/>
      <c r="AD11" s="2591"/>
      <c r="AE11" s="2591"/>
      <c r="AF11" s="2592"/>
      <c r="AG11" s="2593"/>
      <c r="AH11" s="342"/>
      <c r="AI11" s="342"/>
      <c r="AJ11" s="342"/>
      <c r="AK11" s="342"/>
    </row>
    <row r="12" spans="1:37" s="173" customFormat="1" ht="15" customHeight="1">
      <c r="A12" s="2595"/>
      <c r="B12" s="2596"/>
      <c r="C12" s="2597"/>
      <c r="D12" s="2597"/>
      <c r="E12" s="2596"/>
      <c r="F12" s="2596"/>
      <c r="G12" s="2598"/>
      <c r="H12" s="2598"/>
      <c r="I12" s="2598"/>
      <c r="J12" s="2598"/>
      <c r="K12" s="2598"/>
      <c r="L12" s="2598"/>
      <c r="M12" s="2598"/>
      <c r="N12" s="2598"/>
      <c r="O12" s="2598"/>
      <c r="P12" s="2598"/>
      <c r="Q12" s="2598"/>
      <c r="R12" s="2598"/>
      <c r="S12" s="2598"/>
      <c r="T12" s="2598"/>
      <c r="U12" s="2598"/>
      <c r="V12" s="2598"/>
      <c r="W12" s="2598"/>
      <c r="X12" s="2598"/>
      <c r="Y12" s="2598"/>
      <c r="Z12" s="2599"/>
      <c r="AA12" s="2600"/>
      <c r="AB12" s="2600"/>
      <c r="AC12" s="2600"/>
      <c r="AD12" s="2600"/>
      <c r="AE12" s="2600"/>
      <c r="AF12" s="2601"/>
      <c r="AG12" s="616"/>
      <c r="AH12" s="342"/>
      <c r="AI12" s="342"/>
      <c r="AJ12" s="342"/>
      <c r="AK12" s="342"/>
    </row>
    <row r="13" spans="1:37" s="2608" customFormat="1" ht="15" hidden="1" customHeight="1">
      <c r="A13" s="2602">
        <v>44589</v>
      </c>
      <c r="B13" s="2603">
        <v>9623585.1899999995</v>
      </c>
      <c r="C13" s="2603">
        <v>7261600.46</v>
      </c>
      <c r="D13" s="2603">
        <v>0</v>
      </c>
      <c r="E13" s="2603">
        <v>0</v>
      </c>
      <c r="F13" s="2603">
        <v>0</v>
      </c>
      <c r="G13" s="2603">
        <v>2496832.23</v>
      </c>
      <c r="H13" s="2603">
        <v>390213.32</v>
      </c>
      <c r="I13" s="2603">
        <v>10148646.01</v>
      </c>
      <c r="J13" s="2603">
        <v>1424874.79</v>
      </c>
      <c r="K13" s="2603">
        <v>4673094.5999999996</v>
      </c>
      <c r="L13" s="2603">
        <v>1650295.78</v>
      </c>
      <c r="M13" s="2603">
        <v>393750</v>
      </c>
      <c r="N13" s="2603">
        <v>393750</v>
      </c>
      <c r="O13" s="2603">
        <v>0</v>
      </c>
      <c r="P13" s="2603">
        <v>2437795.7800000003</v>
      </c>
      <c r="Q13" s="2603">
        <v>2701199.3</v>
      </c>
      <c r="R13" s="2603">
        <v>0</v>
      </c>
      <c r="S13" s="2603">
        <v>0</v>
      </c>
      <c r="T13" s="2603">
        <v>2701199.3</v>
      </c>
      <c r="U13" s="2603">
        <v>0</v>
      </c>
      <c r="V13" s="2603">
        <v>0</v>
      </c>
      <c r="W13" s="2603">
        <v>0</v>
      </c>
      <c r="X13" s="2603">
        <v>0</v>
      </c>
      <c r="Y13" s="2603">
        <v>-4507799.4400000013</v>
      </c>
      <c r="Z13" s="2604">
        <v>19795440.530000001</v>
      </c>
      <c r="AA13" s="2605">
        <v>0.51267593639149989</v>
      </c>
      <c r="AB13" s="2605">
        <v>0.12314935736365752</v>
      </c>
      <c r="AC13" s="2605">
        <v>0.13645562956309715</v>
      </c>
      <c r="AD13" s="2605">
        <v>0</v>
      </c>
      <c r="AE13" s="2605">
        <v>0</v>
      </c>
      <c r="AF13" s="2606"/>
      <c r="AG13" s="2607"/>
    </row>
    <row r="14" spans="1:37" s="2610" customFormat="1" ht="15" hidden="1" customHeight="1">
      <c r="A14" s="2602">
        <v>44620</v>
      </c>
      <c r="B14" s="2603">
        <v>12296481.039999999</v>
      </c>
      <c r="C14" s="2603">
        <v>5107973.72</v>
      </c>
      <c r="D14" s="2603">
        <v>0</v>
      </c>
      <c r="E14" s="2603">
        <v>0</v>
      </c>
      <c r="F14" s="2603">
        <v>0</v>
      </c>
      <c r="G14" s="2603">
        <v>2591562.25</v>
      </c>
      <c r="H14" s="2603">
        <v>489219.62</v>
      </c>
      <c r="I14" s="2603">
        <v>8188755.5899999999</v>
      </c>
      <c r="J14" s="2603">
        <v>1764025.6</v>
      </c>
      <c r="K14" s="2603">
        <v>5056569.84</v>
      </c>
      <c r="L14" s="2603">
        <v>1669505.81</v>
      </c>
      <c r="M14" s="2603">
        <v>262500</v>
      </c>
      <c r="N14" s="2603">
        <v>262500</v>
      </c>
      <c r="O14" s="2603">
        <v>0</v>
      </c>
      <c r="P14" s="2603">
        <v>2194505.81</v>
      </c>
      <c r="Q14" s="2603">
        <v>2552336.89</v>
      </c>
      <c r="R14" s="2603">
        <v>0</v>
      </c>
      <c r="S14" s="2603">
        <v>0</v>
      </c>
      <c r="T14" s="2603">
        <v>2552336.89</v>
      </c>
      <c r="U14" s="2603">
        <v>231523.66</v>
      </c>
      <c r="V14" s="2603">
        <v>0</v>
      </c>
      <c r="W14" s="2603">
        <v>262141.54</v>
      </c>
      <c r="X14" s="2603">
        <v>262141.54</v>
      </c>
      <c r="Y14" s="2603">
        <v>-7640241.1199999992</v>
      </c>
      <c r="Z14" s="2604">
        <v>21069504.609999999</v>
      </c>
      <c r="AA14" s="2605">
        <v>0.38865439608454089</v>
      </c>
      <c r="AB14" s="2605">
        <v>0.10415554853427568</v>
      </c>
      <c r="AC14" s="2605">
        <v>0.12113891319440948</v>
      </c>
      <c r="AD14" s="2605">
        <v>1.0988566854586336E-2</v>
      </c>
      <c r="AE14" s="2605">
        <v>1.2441751472200372E-2</v>
      </c>
      <c r="AF14" s="2609"/>
      <c r="AG14" s="2607"/>
    </row>
    <row r="15" spans="1:37" s="2610" customFormat="1" ht="15" hidden="1" customHeight="1">
      <c r="A15" s="2602">
        <v>44648</v>
      </c>
      <c r="B15" s="2603">
        <v>16581883.130000001</v>
      </c>
      <c r="C15" s="2603">
        <v>5898761.9400000004</v>
      </c>
      <c r="D15" s="2603">
        <v>123652.7</v>
      </c>
      <c r="E15" s="2603">
        <v>0</v>
      </c>
      <c r="F15" s="2603">
        <v>0</v>
      </c>
      <c r="G15" s="2603">
        <v>2546522.9500000002</v>
      </c>
      <c r="H15" s="2603">
        <v>448689.86</v>
      </c>
      <c r="I15" s="2603">
        <v>9017627.4499999993</v>
      </c>
      <c r="J15" s="2603">
        <v>2594191.33</v>
      </c>
      <c r="K15" s="2603">
        <v>6065653.5800000001</v>
      </c>
      <c r="L15" s="2603">
        <v>1654600</v>
      </c>
      <c r="M15" s="2603">
        <v>131250</v>
      </c>
      <c r="N15" s="2603">
        <v>131250</v>
      </c>
      <c r="O15" s="2603">
        <v>0</v>
      </c>
      <c r="P15" s="2603">
        <v>1917100</v>
      </c>
      <c r="Q15" s="2603">
        <v>2747892.04</v>
      </c>
      <c r="R15" s="2603">
        <v>0</v>
      </c>
      <c r="S15" s="2603">
        <v>0</v>
      </c>
      <c r="T15" s="2603">
        <v>2747892.04</v>
      </c>
      <c r="U15" s="2603">
        <v>263483.03000000003</v>
      </c>
      <c r="V15" s="2603">
        <v>6900000</v>
      </c>
      <c r="W15" s="2603">
        <v>1397098.24</v>
      </c>
      <c r="X15" s="2603">
        <v>8297098.2400000002</v>
      </c>
      <c r="Y15" s="2603">
        <v>-3784390.6000000015</v>
      </c>
      <c r="Z15" s="2604">
        <v>26027591.359999999</v>
      </c>
      <c r="AA15" s="2605">
        <v>0.34646415510651385</v>
      </c>
      <c r="AB15" s="2605">
        <v>7.3656450705855872E-2</v>
      </c>
      <c r="AC15" s="2605">
        <v>0.10557611735917465</v>
      </c>
      <c r="AD15" s="2605">
        <v>1.0123219869085882E-2</v>
      </c>
      <c r="AE15" s="2605">
        <v>0.31878087085504331</v>
      </c>
      <c r="AF15" s="2609"/>
      <c r="AG15" s="2607"/>
    </row>
    <row r="16" spans="1:37" s="2610" customFormat="1" ht="15" hidden="1" customHeight="1">
      <c r="A16" s="2602">
        <v>44679</v>
      </c>
      <c r="B16" s="2603">
        <v>15873127.779999999</v>
      </c>
      <c r="C16" s="2603">
        <v>5925236.7199999997</v>
      </c>
      <c r="D16" s="2603">
        <v>43335.24</v>
      </c>
      <c r="E16" s="2603">
        <v>0</v>
      </c>
      <c r="F16" s="2603">
        <v>0</v>
      </c>
      <c r="G16" s="2603">
        <v>2446797.42</v>
      </c>
      <c r="H16" s="2603">
        <v>394398.86</v>
      </c>
      <c r="I16" s="2603">
        <v>8809768.2399999984</v>
      </c>
      <c r="J16" s="2603">
        <v>2322788</v>
      </c>
      <c r="K16" s="2603">
        <v>6154002.5800000001</v>
      </c>
      <c r="L16" s="2603">
        <v>1650000</v>
      </c>
      <c r="M16" s="2603">
        <v>275630</v>
      </c>
      <c r="N16" s="2603">
        <v>275630</v>
      </c>
      <c r="O16" s="2603">
        <v>0</v>
      </c>
      <c r="P16" s="2603">
        <v>2201260</v>
      </c>
      <c r="Q16" s="2603">
        <v>2739727.79</v>
      </c>
      <c r="R16" s="2603">
        <v>0</v>
      </c>
      <c r="S16" s="2603">
        <v>0</v>
      </c>
      <c r="T16" s="2603">
        <v>2739727.79</v>
      </c>
      <c r="U16" s="2603">
        <v>270167.17</v>
      </c>
      <c r="V16" s="2603">
        <v>0</v>
      </c>
      <c r="W16" s="2603">
        <v>12732.69</v>
      </c>
      <c r="X16" s="2603">
        <v>12732.69</v>
      </c>
      <c r="Y16" s="2603">
        <v>-9243174.2799999975</v>
      </c>
      <c r="Z16" s="2604">
        <v>23276830.169999994</v>
      </c>
      <c r="AA16" s="2605">
        <v>0.37847800476519955</v>
      </c>
      <c r="AB16" s="2605">
        <v>9.4568718503478283E-2</v>
      </c>
      <c r="AC16" s="2605">
        <v>0.1177019280542356</v>
      </c>
      <c r="AD16" s="2605">
        <v>1.1606699367004062E-2</v>
      </c>
      <c r="AE16" s="2605">
        <v>5.4701133732591918E-4</v>
      </c>
      <c r="AF16" s="2609"/>
      <c r="AG16" s="2607"/>
    </row>
    <row r="17" spans="1:33" s="2610" customFormat="1" ht="15" hidden="1" customHeight="1">
      <c r="A17" s="2602">
        <v>44709</v>
      </c>
      <c r="B17" s="2603">
        <v>14475643.060000001</v>
      </c>
      <c r="C17" s="2603">
        <v>5724745.2199999997</v>
      </c>
      <c r="D17" s="2603">
        <v>23876.84</v>
      </c>
      <c r="E17" s="2603">
        <v>0</v>
      </c>
      <c r="F17" s="2603">
        <v>0</v>
      </c>
      <c r="G17" s="2603">
        <v>2484133.9300000002</v>
      </c>
      <c r="H17" s="2603">
        <v>384801.45</v>
      </c>
      <c r="I17" s="2603">
        <v>8617557.4399999995</v>
      </c>
      <c r="J17" s="2603">
        <v>4839818.8099999996</v>
      </c>
      <c r="K17" s="2603">
        <v>6905860.4699999997</v>
      </c>
      <c r="L17" s="2603">
        <v>1653121.77</v>
      </c>
      <c r="M17" s="2603">
        <v>275630</v>
      </c>
      <c r="N17" s="2603">
        <v>275630</v>
      </c>
      <c r="O17" s="2603">
        <v>0</v>
      </c>
      <c r="P17" s="2603">
        <v>2204381.77</v>
      </c>
      <c r="Q17" s="2603">
        <v>4299034.07</v>
      </c>
      <c r="R17" s="2603">
        <v>0</v>
      </c>
      <c r="S17" s="2603">
        <v>0</v>
      </c>
      <c r="T17" s="2603">
        <v>4299034.07</v>
      </c>
      <c r="U17" s="2603">
        <v>293485.43</v>
      </c>
      <c r="V17" s="2603">
        <v>0</v>
      </c>
      <c r="W17" s="2603">
        <v>39219.93</v>
      </c>
      <c r="X17" s="2603">
        <v>39219.93</v>
      </c>
      <c r="Y17" s="2603">
        <v>-9473792.6099999975</v>
      </c>
      <c r="Z17" s="2604">
        <v>24927471.249999996</v>
      </c>
      <c r="AA17" s="2605">
        <v>0.34570524035806482</v>
      </c>
      <c r="AB17" s="2605">
        <v>8.8431824788485131E-2</v>
      </c>
      <c r="AC17" s="2605">
        <v>0.1724617000611324</v>
      </c>
      <c r="AD17" s="2605">
        <v>1.177357410451331E-2</v>
      </c>
      <c r="AE17" s="2605">
        <v>1.5733617584655726E-3</v>
      </c>
      <c r="AF17" s="2609"/>
      <c r="AG17" s="2607"/>
    </row>
    <row r="18" spans="1:33" s="2610" customFormat="1" ht="15" hidden="1" customHeight="1">
      <c r="A18" s="2602">
        <v>44740</v>
      </c>
      <c r="B18" s="2603">
        <v>17723047.899999999</v>
      </c>
      <c r="C18" s="2603">
        <v>6128947.9400000004</v>
      </c>
      <c r="D18" s="2603">
        <v>95055.57</v>
      </c>
      <c r="E18" s="2603">
        <v>0</v>
      </c>
      <c r="F18" s="2603">
        <v>0</v>
      </c>
      <c r="G18" s="2603">
        <v>2492111.48</v>
      </c>
      <c r="H18" s="2603">
        <v>395463.59</v>
      </c>
      <c r="I18" s="2603">
        <v>9111578.5800000001</v>
      </c>
      <c r="J18" s="2603">
        <v>3357579.16</v>
      </c>
      <c r="K18" s="2603">
        <v>5503320.3600000003</v>
      </c>
      <c r="L18" s="2603">
        <v>1650094</v>
      </c>
      <c r="M18" s="2603">
        <v>431573.68</v>
      </c>
      <c r="N18" s="2603">
        <v>431573.68</v>
      </c>
      <c r="O18" s="2603">
        <v>0</v>
      </c>
      <c r="P18" s="2603">
        <v>2513241.36</v>
      </c>
      <c r="Q18" s="2603">
        <v>2935164.06</v>
      </c>
      <c r="R18" s="2603">
        <v>0</v>
      </c>
      <c r="S18" s="2603">
        <v>0</v>
      </c>
      <c r="T18" s="2603">
        <v>2935164.06</v>
      </c>
      <c r="U18" s="2603">
        <v>257256.06999999998</v>
      </c>
      <c r="V18" s="2603">
        <v>0</v>
      </c>
      <c r="W18" s="2603">
        <v>9607.83</v>
      </c>
      <c r="X18" s="2603">
        <v>9607.83</v>
      </c>
      <c r="Y18" s="2603">
        <v>-9273973.3799999971</v>
      </c>
      <c r="Z18" s="2604">
        <v>24100821.279999997</v>
      </c>
      <c r="AA18" s="2605">
        <v>0.37806091643695228</v>
      </c>
      <c r="AB18" s="2605">
        <v>0.10428032019330423</v>
      </c>
      <c r="AC18" s="2605">
        <v>0.12178688957939114</v>
      </c>
      <c r="AD18" s="2605">
        <v>1.0674161971960817E-2</v>
      </c>
      <c r="AE18" s="2605">
        <v>3.9865155997704659E-4</v>
      </c>
      <c r="AF18" s="2609"/>
      <c r="AG18" s="2607"/>
    </row>
    <row r="19" spans="1:33" s="2610" customFormat="1" ht="15" hidden="1" customHeight="1">
      <c r="A19" s="2602">
        <v>44770</v>
      </c>
      <c r="B19" s="2603">
        <v>13129668.800000001</v>
      </c>
      <c r="C19" s="2603">
        <v>5387724.5199999996</v>
      </c>
      <c r="D19" s="2603">
        <v>30493.439999999999</v>
      </c>
      <c r="E19" s="2603">
        <v>0</v>
      </c>
      <c r="F19" s="2603">
        <v>0</v>
      </c>
      <c r="G19" s="2603">
        <v>2552623.02</v>
      </c>
      <c r="H19" s="2603">
        <v>397601.34</v>
      </c>
      <c r="I19" s="2603">
        <v>8368442.3200000003</v>
      </c>
      <c r="J19" s="2603">
        <v>2399384.54</v>
      </c>
      <c r="K19" s="2603">
        <v>6763887.25</v>
      </c>
      <c r="L19" s="2603">
        <v>1650000</v>
      </c>
      <c r="M19" s="2611">
        <v>137815</v>
      </c>
      <c r="N19" s="2611">
        <v>137815</v>
      </c>
      <c r="O19" s="2603">
        <v>0</v>
      </c>
      <c r="P19" s="2603">
        <v>1925630</v>
      </c>
      <c r="Q19" s="2603">
        <v>3129460.34</v>
      </c>
      <c r="R19" s="2603">
        <v>0</v>
      </c>
      <c r="S19" s="2603">
        <v>0</v>
      </c>
      <c r="T19" s="2603">
        <v>3129460.34</v>
      </c>
      <c r="U19" s="2603">
        <v>268408.46999999997</v>
      </c>
      <c r="V19" s="2603">
        <v>0</v>
      </c>
      <c r="W19" s="2611">
        <v>9607.77</v>
      </c>
      <c r="X19" s="2603">
        <v>9607.77</v>
      </c>
      <c r="Y19" s="2603">
        <v>-9752216.6000000034</v>
      </c>
      <c r="Z19" s="2604">
        <v>23453765.500000004</v>
      </c>
      <c r="AA19" s="2605">
        <v>0.35680591758282904</v>
      </c>
      <c r="AB19" s="2605">
        <v>8.2103234126733288E-2</v>
      </c>
      <c r="AC19" s="2605">
        <v>0.1334310407426901</v>
      </c>
      <c r="AD19" s="2605">
        <v>1.144415253917329E-2</v>
      </c>
      <c r="AE19" s="2605">
        <v>4.0964722700924074E-4</v>
      </c>
      <c r="AF19" s="2609"/>
      <c r="AG19" s="2607"/>
    </row>
    <row r="20" spans="1:33" s="2610" customFormat="1" ht="15" hidden="1" customHeight="1">
      <c r="A20" s="2602">
        <v>44801</v>
      </c>
      <c r="B20" s="2603">
        <v>16320728.800000001</v>
      </c>
      <c r="C20" s="2603">
        <v>5808447.6500000004</v>
      </c>
      <c r="D20" s="2603">
        <v>113275.13</v>
      </c>
      <c r="E20" s="2603">
        <v>0</v>
      </c>
      <c r="F20" s="2603">
        <v>0</v>
      </c>
      <c r="G20" s="2603">
        <v>2715272.45</v>
      </c>
      <c r="H20" s="2603">
        <v>389603.04</v>
      </c>
      <c r="I20" s="2603">
        <v>9026598.2699999996</v>
      </c>
      <c r="J20" s="2603">
        <v>2648204.63</v>
      </c>
      <c r="K20" s="2603">
        <v>9301735.2799999993</v>
      </c>
      <c r="L20" s="2603">
        <v>1676320</v>
      </c>
      <c r="M20" s="2603">
        <v>413445.33</v>
      </c>
      <c r="N20" s="2603">
        <v>413445.33</v>
      </c>
      <c r="O20" s="2603">
        <v>0</v>
      </c>
      <c r="P20" s="2603">
        <v>2503210.66</v>
      </c>
      <c r="Q20" s="2603">
        <v>3807502.32</v>
      </c>
      <c r="R20" s="2603">
        <v>0</v>
      </c>
      <c r="S20" s="2603">
        <v>0</v>
      </c>
      <c r="T20" s="2603">
        <v>3807502.32</v>
      </c>
      <c r="U20" s="2603">
        <v>357995.13</v>
      </c>
      <c r="V20" s="2603">
        <v>0</v>
      </c>
      <c r="W20" s="2603">
        <v>55757.24</v>
      </c>
      <c r="X20" s="2603">
        <v>55757.24</v>
      </c>
      <c r="Y20" s="2603">
        <v>-12553925.339999998</v>
      </c>
      <c r="Z20" s="2604">
        <v>28304988.960000001</v>
      </c>
      <c r="AA20" s="2605">
        <v>0.3189048504048595</v>
      </c>
      <c r="AB20" s="2605">
        <v>8.8437083071732814E-2</v>
      </c>
      <c r="AC20" s="2605">
        <v>0.13451700424192639</v>
      </c>
      <c r="AD20" s="2605">
        <v>1.2647774938400823E-2</v>
      </c>
      <c r="AE20" s="2605">
        <v>1.9698732290196236E-3</v>
      </c>
      <c r="AF20" s="2609"/>
      <c r="AG20" s="2607"/>
    </row>
    <row r="21" spans="1:33" s="2610" customFormat="1" ht="15" hidden="1" customHeight="1">
      <c r="A21" s="2602">
        <v>44832</v>
      </c>
      <c r="B21" s="2603">
        <v>16231477.83</v>
      </c>
      <c r="C21" s="2603">
        <v>5819347.3399999999</v>
      </c>
      <c r="D21" s="2603">
        <v>0</v>
      </c>
      <c r="E21" s="2603">
        <v>0</v>
      </c>
      <c r="F21" s="2603">
        <v>0</v>
      </c>
      <c r="G21" s="2603">
        <v>2410694.75</v>
      </c>
      <c r="H21" s="2603">
        <v>392201.56</v>
      </c>
      <c r="I21" s="2603">
        <v>8622243.6500000004</v>
      </c>
      <c r="J21" s="2603">
        <v>3181769.43</v>
      </c>
      <c r="K21" s="2603">
        <v>6972013.5199999996</v>
      </c>
      <c r="L21" s="2603">
        <v>1650000</v>
      </c>
      <c r="M21" s="2603">
        <v>137815</v>
      </c>
      <c r="N21" s="2603">
        <v>137815</v>
      </c>
      <c r="O21" s="2603">
        <v>0</v>
      </c>
      <c r="P21" s="2603">
        <v>1925630</v>
      </c>
      <c r="Q21" s="2603">
        <v>3358798.12</v>
      </c>
      <c r="R21" s="2603">
        <v>0</v>
      </c>
      <c r="S21" s="2603">
        <v>0</v>
      </c>
      <c r="T21" s="2603">
        <v>3358798.12</v>
      </c>
      <c r="U21" s="2603">
        <v>280968.70999999996</v>
      </c>
      <c r="V21" s="2603">
        <v>0</v>
      </c>
      <c r="W21" s="2603">
        <v>9607.7000000000007</v>
      </c>
      <c r="X21" s="2603">
        <v>9607.7000000000007</v>
      </c>
      <c r="Y21" s="2603">
        <v>-7985162.4499999993</v>
      </c>
      <c r="Z21" s="2604">
        <v>22182410.629999999</v>
      </c>
      <c r="AA21" s="2605">
        <v>0.38869732392110173</v>
      </c>
      <c r="AB21" s="2605">
        <v>8.6808869969963232E-2</v>
      </c>
      <c r="AC21" s="2605">
        <v>0.15141718256073958</v>
      </c>
      <c r="AD21" s="2605">
        <v>1.266628387178134E-2</v>
      </c>
      <c r="AE21" s="2605">
        <v>4.3312244824312863E-4</v>
      </c>
      <c r="AF21" s="2609"/>
      <c r="AG21" s="2607"/>
    </row>
    <row r="22" spans="1:33" s="2610" customFormat="1" ht="15" hidden="1" customHeight="1">
      <c r="A22" s="2602">
        <v>44862</v>
      </c>
      <c r="B22" s="2603">
        <v>22518083.550000001</v>
      </c>
      <c r="C22" s="2603">
        <v>6465257.4699999997</v>
      </c>
      <c r="D22" s="2603">
        <v>0</v>
      </c>
      <c r="E22" s="2603">
        <v>0</v>
      </c>
      <c r="F22" s="2603">
        <v>0</v>
      </c>
      <c r="G22" s="2603">
        <v>2462916.4900000002</v>
      </c>
      <c r="H22" s="2603">
        <v>388346.13</v>
      </c>
      <c r="I22" s="2603">
        <v>9316520.0900000017</v>
      </c>
      <c r="J22" s="2603">
        <v>3412392.42</v>
      </c>
      <c r="K22" s="2603">
        <v>7601940.0199999996</v>
      </c>
      <c r="L22" s="2603">
        <v>1650000</v>
      </c>
      <c r="M22" s="2603">
        <v>412500</v>
      </c>
      <c r="N22" s="2603">
        <v>412500</v>
      </c>
      <c r="O22" s="2603">
        <v>0</v>
      </c>
      <c r="P22" s="2603">
        <v>2475000</v>
      </c>
      <c r="Q22" s="2603">
        <v>3453144.37</v>
      </c>
      <c r="R22" s="2603">
        <v>0</v>
      </c>
      <c r="S22" s="2603">
        <v>0</v>
      </c>
      <c r="T22" s="2603">
        <v>3453144.37</v>
      </c>
      <c r="U22" s="2603">
        <v>352251.72000000003</v>
      </c>
      <c r="V22" s="2603">
        <v>0</v>
      </c>
      <c r="W22" s="2603">
        <v>50157.77</v>
      </c>
      <c r="X22" s="2603">
        <v>50157.77</v>
      </c>
      <c r="Y22" s="2603">
        <v>-22669604.130000003</v>
      </c>
      <c r="Z22" s="2604">
        <v>38316678.080000006</v>
      </c>
      <c r="AA22" s="2605">
        <v>0.24314529747459779</v>
      </c>
      <c r="AB22" s="2605">
        <v>6.4593282195093665E-2</v>
      </c>
      <c r="AC22" s="2605">
        <v>9.0121183334064214E-2</v>
      </c>
      <c r="AD22" s="2605">
        <v>9.1931695974412607E-3</v>
      </c>
      <c r="AE22" s="2605">
        <v>1.3090323199541831E-3</v>
      </c>
      <c r="AF22" s="2609"/>
      <c r="AG22" s="2607"/>
    </row>
    <row r="23" spans="1:33" s="2610" customFormat="1" ht="15" hidden="1" customHeight="1">
      <c r="A23" s="2602">
        <v>44893</v>
      </c>
      <c r="B23" s="2603">
        <v>24647939.32</v>
      </c>
      <c r="C23" s="2603">
        <v>7557943.96</v>
      </c>
      <c r="D23" s="2603">
        <v>49815.67</v>
      </c>
      <c r="E23" s="2603">
        <v>0</v>
      </c>
      <c r="F23" s="2603">
        <v>0</v>
      </c>
      <c r="G23" s="2603">
        <v>3025589.73</v>
      </c>
      <c r="H23" s="2603">
        <v>388250.99</v>
      </c>
      <c r="I23" s="2603">
        <v>11021600.35</v>
      </c>
      <c r="J23" s="2603">
        <v>4890061.12</v>
      </c>
      <c r="K23" s="2603">
        <v>7889160.6699999999</v>
      </c>
      <c r="L23" s="2603">
        <v>1650000</v>
      </c>
      <c r="M23" s="2603">
        <v>375000</v>
      </c>
      <c r="N23" s="2603">
        <v>375000</v>
      </c>
      <c r="O23" s="2603">
        <v>0</v>
      </c>
      <c r="P23" s="2603">
        <v>2400000</v>
      </c>
      <c r="Q23" s="2603">
        <v>4116338.7</v>
      </c>
      <c r="R23" s="2603">
        <v>0</v>
      </c>
      <c r="S23" s="2603">
        <v>0</v>
      </c>
      <c r="T23" s="2603">
        <v>4116338.7</v>
      </c>
      <c r="U23" s="2603">
        <v>285807.64</v>
      </c>
      <c r="V23" s="2603">
        <v>0</v>
      </c>
      <c r="W23" s="2603">
        <v>9607.77</v>
      </c>
      <c r="X23" s="2603">
        <v>9607.77</v>
      </c>
      <c r="Y23" s="2603">
        <v>-17687474.030000001</v>
      </c>
      <c r="Z23" s="2604">
        <v>35520828.490000002</v>
      </c>
      <c r="AA23" s="2605">
        <v>0.31028556535788165</v>
      </c>
      <c r="AB23" s="2605">
        <v>6.7565991617443824E-2</v>
      </c>
      <c r="AC23" s="2605">
        <v>0.11588521087448318</v>
      </c>
      <c r="AD23" s="2605">
        <v>8.0461985868505847E-3</v>
      </c>
      <c r="AE23" s="2605">
        <v>2.7048271136763678E-4</v>
      </c>
      <c r="AF23" s="2609"/>
      <c r="AG23" s="2607"/>
    </row>
    <row r="24" spans="1:33" s="2610" customFormat="1" ht="15" hidden="1" customHeight="1">
      <c r="A24" s="2602">
        <v>44923</v>
      </c>
      <c r="B24" s="2603">
        <v>8569293.9100000001</v>
      </c>
      <c r="C24" s="2603">
        <v>8012657.46</v>
      </c>
      <c r="D24" s="2603">
        <v>78837.13</v>
      </c>
      <c r="E24" s="2603">
        <v>0</v>
      </c>
      <c r="F24" s="2603">
        <v>0</v>
      </c>
      <c r="G24" s="2603">
        <v>3299503.08</v>
      </c>
      <c r="H24" s="2603">
        <v>598933.65</v>
      </c>
      <c r="I24" s="2603">
        <v>11989931.32</v>
      </c>
      <c r="J24" s="2603">
        <v>3120549.75</v>
      </c>
      <c r="K24" s="2603">
        <v>5676597.0599999996</v>
      </c>
      <c r="L24" s="2603">
        <v>1667879.96</v>
      </c>
      <c r="M24" s="2603">
        <v>243750</v>
      </c>
      <c r="N24" s="2603">
        <v>243750</v>
      </c>
      <c r="O24" s="2603">
        <v>0</v>
      </c>
      <c r="P24" s="2603">
        <v>2155379.96</v>
      </c>
      <c r="Q24" s="2603">
        <v>3435449.73</v>
      </c>
      <c r="R24" s="2603">
        <v>0</v>
      </c>
      <c r="S24" s="2603">
        <v>0</v>
      </c>
      <c r="T24" s="2603">
        <v>3435449.73</v>
      </c>
      <c r="U24" s="2603">
        <v>796167.92</v>
      </c>
      <c r="V24" s="2603">
        <v>0</v>
      </c>
      <c r="W24" s="2603">
        <v>6608737.1200000001</v>
      </c>
      <c r="X24" s="2603">
        <v>6608737.1200000001</v>
      </c>
      <c r="Y24" s="2603">
        <v>-6692172.4199999869</v>
      </c>
      <c r="Z24" s="2604">
        <v>31677838.469999991</v>
      </c>
      <c r="AA24" s="2605">
        <v>0.37849587910977195</v>
      </c>
      <c r="AB24" s="2605">
        <v>6.8040626005502841E-2</v>
      </c>
      <c r="AC24" s="2605">
        <v>0.10844962585605358</v>
      </c>
      <c r="AD24" s="2605">
        <v>2.5133277977725615E-2</v>
      </c>
      <c r="AE24" s="2605">
        <v>0.20862336065823123</v>
      </c>
      <c r="AF24" s="2609"/>
      <c r="AG24" s="2607"/>
    </row>
    <row r="25" spans="1:33" s="2610" customFormat="1" ht="15" hidden="1" customHeight="1">
      <c r="A25" s="2602">
        <v>44927</v>
      </c>
      <c r="B25" s="2603">
        <v>17930242.199999999</v>
      </c>
      <c r="C25" s="2603">
        <v>22787299.899999999</v>
      </c>
      <c r="D25" s="2603">
        <v>33804</v>
      </c>
      <c r="E25" s="2603">
        <v>62068.92</v>
      </c>
      <c r="F25" s="2603">
        <v>0</v>
      </c>
      <c r="G25" s="2603">
        <v>2569096.96</v>
      </c>
      <c r="H25" s="2603">
        <v>396686.22</v>
      </c>
      <c r="I25" s="2603">
        <v>25848956</v>
      </c>
      <c r="J25" s="2603">
        <v>2644431.0499999998</v>
      </c>
      <c r="K25" s="2603">
        <v>6922144.9800000004</v>
      </c>
      <c r="L25" s="2603">
        <v>1650000.18</v>
      </c>
      <c r="M25" s="2603">
        <v>675000</v>
      </c>
      <c r="N25" s="2603">
        <v>675000</v>
      </c>
      <c r="O25" s="2603">
        <v>0</v>
      </c>
      <c r="P25" s="2603">
        <v>2325000.1799999997</v>
      </c>
      <c r="Q25" s="2603">
        <v>3718970.38</v>
      </c>
      <c r="R25" s="2603">
        <v>0</v>
      </c>
      <c r="S25" s="2603">
        <v>0</v>
      </c>
      <c r="T25" s="2603">
        <v>3718970.38</v>
      </c>
      <c r="U25" s="2603">
        <v>321282.77</v>
      </c>
      <c r="V25" s="2603">
        <v>0</v>
      </c>
      <c r="W25" s="2603">
        <v>1041533.32</v>
      </c>
      <c r="X25" s="2603">
        <v>1041533.32</v>
      </c>
      <c r="Y25" s="2603">
        <v>3331390.87</v>
      </c>
      <c r="Z25" s="2604">
        <v>29924351.779999997</v>
      </c>
      <c r="AA25" s="2605">
        <v>0.86381005643959186</v>
      </c>
      <c r="AB25" s="2605">
        <v>7.7695924613274944E-2</v>
      </c>
      <c r="AC25" s="2605">
        <v>0.12427906232828012</v>
      </c>
      <c r="AD25" s="2605">
        <v>1.0736498901029829E-2</v>
      </c>
      <c r="AE25" s="2605">
        <v>3.4805543246424167E-2</v>
      </c>
      <c r="AF25" s="2609"/>
      <c r="AG25" s="2607"/>
    </row>
    <row r="26" spans="1:33" s="2610" customFormat="1" ht="15" hidden="1" customHeight="1">
      <c r="A26" s="2602">
        <v>44958</v>
      </c>
      <c r="B26" s="2603">
        <v>16026563.140000001</v>
      </c>
      <c r="C26" s="2603">
        <v>21326720.759999998</v>
      </c>
      <c r="D26" s="2603">
        <v>36486.519999999997</v>
      </c>
      <c r="E26" s="2603">
        <v>65739.8</v>
      </c>
      <c r="F26" s="2603">
        <v>0</v>
      </c>
      <c r="G26" s="2603">
        <v>2656224.12</v>
      </c>
      <c r="H26" s="2603">
        <v>478386.09</v>
      </c>
      <c r="I26" s="2603">
        <v>24563557.289999999</v>
      </c>
      <c r="J26" s="2603">
        <v>4143204.93</v>
      </c>
      <c r="K26" s="2603">
        <v>9572679.3300000001</v>
      </c>
      <c r="L26" s="2603">
        <v>38368.199999999997</v>
      </c>
      <c r="M26" s="2603">
        <v>466000</v>
      </c>
      <c r="N26" s="2603">
        <v>466000</v>
      </c>
      <c r="O26" s="2603">
        <v>0</v>
      </c>
      <c r="P26" s="2603">
        <v>504368.2</v>
      </c>
      <c r="Q26" s="2603">
        <v>4357777.13</v>
      </c>
      <c r="R26" s="2603">
        <v>0</v>
      </c>
      <c r="S26" s="2603">
        <v>0</v>
      </c>
      <c r="T26" s="2603">
        <v>4357777.13</v>
      </c>
      <c r="U26" s="2603">
        <v>377048.16</v>
      </c>
      <c r="V26" s="2603">
        <v>0</v>
      </c>
      <c r="W26" s="2603">
        <v>9607.69</v>
      </c>
      <c r="X26" s="2603">
        <v>9607.69</v>
      </c>
      <c r="Y26" s="2603">
        <v>3331390.87</v>
      </c>
      <c r="Z26" s="2604">
        <v>26480967.599999998</v>
      </c>
      <c r="AA26" s="2605">
        <v>0.92759289090327657</v>
      </c>
      <c r="AB26" s="2605">
        <v>1.9046441490302646E-2</v>
      </c>
      <c r="AC26" s="2605">
        <v>0.16456260948712464</v>
      </c>
      <c r="AD26" s="2605">
        <v>1.4238458567503403E-2</v>
      </c>
      <c r="AE26" s="2605">
        <v>3.6281491466346572E-4</v>
      </c>
      <c r="AF26" s="2609"/>
      <c r="AG26" s="2607"/>
    </row>
    <row r="27" spans="1:33" s="2610" customFormat="1" ht="15" hidden="1" customHeight="1">
      <c r="A27" s="2602">
        <v>44986</v>
      </c>
      <c r="B27" s="2603">
        <v>19436401</v>
      </c>
      <c r="C27" s="2603">
        <v>21439281.23</v>
      </c>
      <c r="D27" s="2603">
        <v>39327.660000000003</v>
      </c>
      <c r="E27" s="2603">
        <v>255806.35</v>
      </c>
      <c r="F27" s="2603">
        <v>0</v>
      </c>
      <c r="G27" s="2603">
        <v>2728847.47</v>
      </c>
      <c r="H27" s="2603">
        <v>452297.71</v>
      </c>
      <c r="I27" s="2603">
        <v>24915560.420000002</v>
      </c>
      <c r="J27" s="2603">
        <v>5219780.55</v>
      </c>
      <c r="K27" s="2603">
        <v>10232249.800000001</v>
      </c>
      <c r="L27" s="2603">
        <v>-0.47</v>
      </c>
      <c r="M27" s="2603">
        <v>412500</v>
      </c>
      <c r="N27" s="2603">
        <v>412500</v>
      </c>
      <c r="O27" s="2603">
        <v>0</v>
      </c>
      <c r="P27" s="2603">
        <v>412499.53</v>
      </c>
      <c r="Q27" s="2603">
        <v>4941685.33</v>
      </c>
      <c r="R27" s="2603">
        <v>0</v>
      </c>
      <c r="S27" s="2603">
        <v>0</v>
      </c>
      <c r="T27" s="2603">
        <v>4941685.33</v>
      </c>
      <c r="U27" s="2603">
        <v>410256.83999999997</v>
      </c>
      <c r="V27" s="2603">
        <v>0</v>
      </c>
      <c r="W27" s="2603">
        <v>547721.80000000005</v>
      </c>
      <c r="X27" s="2603">
        <v>547721.80000000005</v>
      </c>
      <c r="Y27" s="2603">
        <v>3331390.87</v>
      </c>
      <c r="Z27" s="2604">
        <v>27896333.050000001</v>
      </c>
      <c r="AA27" s="2605">
        <v>0.89314822759473766</v>
      </c>
      <c r="AB27" s="2605">
        <v>1.4786872857470421E-2</v>
      </c>
      <c r="AC27" s="2605">
        <v>0.17714462044680815</v>
      </c>
      <c r="AD27" s="2605">
        <v>1.470647913704916E-2</v>
      </c>
      <c r="AE27" s="2605">
        <v>1.9634186293169455E-2</v>
      </c>
      <c r="AF27" s="2609"/>
      <c r="AG27" s="2607"/>
    </row>
    <row r="28" spans="1:33" s="2610" customFormat="1" ht="15" hidden="1" customHeight="1">
      <c r="A28" s="2602">
        <v>45017</v>
      </c>
      <c r="B28" s="2603">
        <v>19356945.84</v>
      </c>
      <c r="C28" s="2603">
        <v>23252886.859999999</v>
      </c>
      <c r="D28" s="2603">
        <v>24185</v>
      </c>
      <c r="E28" s="2603">
        <v>72521.77</v>
      </c>
      <c r="F28" s="2603">
        <v>0</v>
      </c>
      <c r="G28" s="2603">
        <v>7790750.5999999996</v>
      </c>
      <c r="H28" s="2603">
        <v>388014.39</v>
      </c>
      <c r="I28" s="2603">
        <v>31528358.619999997</v>
      </c>
      <c r="J28" s="2603">
        <v>4639489.32</v>
      </c>
      <c r="K28" s="2603">
        <v>15937493.949999999</v>
      </c>
      <c r="L28" s="2603">
        <v>11.88</v>
      </c>
      <c r="M28" s="2603">
        <v>187500</v>
      </c>
      <c r="N28" s="2603">
        <v>187500</v>
      </c>
      <c r="O28" s="2603">
        <v>0</v>
      </c>
      <c r="P28" s="2603">
        <v>187511.88</v>
      </c>
      <c r="Q28" s="2603">
        <v>4483508.79</v>
      </c>
      <c r="R28" s="2603">
        <v>0</v>
      </c>
      <c r="S28" s="2603">
        <v>0</v>
      </c>
      <c r="T28" s="2603">
        <v>4483508.79</v>
      </c>
      <c r="U28" s="2603">
        <v>467929.97</v>
      </c>
      <c r="V28" s="2603">
        <v>0</v>
      </c>
      <c r="W28" s="2603">
        <v>40748.519999999997</v>
      </c>
      <c r="X28" s="2603">
        <v>40748.519999999997</v>
      </c>
      <c r="Y28" s="2603">
        <v>6921390.8700000001</v>
      </c>
      <c r="Z28" s="2604">
        <v>29786666.91</v>
      </c>
      <c r="AA28" s="2605">
        <v>1.0584721921140923</v>
      </c>
      <c r="AB28" s="2605">
        <v>6.2951615421277087E-3</v>
      </c>
      <c r="AC28" s="2605">
        <v>0.15052066092345476</v>
      </c>
      <c r="AD28" s="2605">
        <v>1.5709376662177203E-2</v>
      </c>
      <c r="AE28" s="2605">
        <v>1.3680120747689255E-3</v>
      </c>
      <c r="AF28" s="2609"/>
      <c r="AG28" s="2607"/>
    </row>
    <row r="29" spans="1:33" s="2610" customFormat="1" ht="15" hidden="1" customHeight="1">
      <c r="A29" s="2602">
        <v>45047</v>
      </c>
      <c r="B29" s="2603">
        <v>19870616.789999999</v>
      </c>
      <c r="C29" s="2603">
        <v>19852853.829999998</v>
      </c>
      <c r="D29" s="2603">
        <v>60486.95</v>
      </c>
      <c r="E29" s="2603">
        <v>87729.7</v>
      </c>
      <c r="F29" s="2603">
        <v>0</v>
      </c>
      <c r="G29" s="2603">
        <v>3764778.22</v>
      </c>
      <c r="H29" s="2603">
        <v>375146.23</v>
      </c>
      <c r="I29" s="2603">
        <v>24140994.929999996</v>
      </c>
      <c r="J29" s="2603">
        <v>4080297.04</v>
      </c>
      <c r="K29" s="2603">
        <v>12024625.77</v>
      </c>
      <c r="L29" s="2603">
        <v>3.47</v>
      </c>
      <c r="M29" s="2603">
        <v>585000</v>
      </c>
      <c r="N29" s="2603">
        <v>585000</v>
      </c>
      <c r="O29" s="2603">
        <v>0</v>
      </c>
      <c r="P29" s="2603">
        <v>585003.47</v>
      </c>
      <c r="Q29" s="2603">
        <v>6229198.9100000001</v>
      </c>
      <c r="R29" s="2603">
        <v>97925.98</v>
      </c>
      <c r="S29" s="2603">
        <v>308000</v>
      </c>
      <c r="T29" s="2603">
        <v>6635124.8900000006</v>
      </c>
      <c r="U29" s="2603">
        <v>386697.54</v>
      </c>
      <c r="V29" s="2603">
        <v>0</v>
      </c>
      <c r="W29" s="2603">
        <v>162169.21</v>
      </c>
      <c r="X29" s="2603">
        <v>162169.21</v>
      </c>
      <c r="Y29" s="2603">
        <v>3299390.87</v>
      </c>
      <c r="Z29" s="2604">
        <v>28610599.169999994</v>
      </c>
      <c r="AA29" s="2605">
        <v>0.84377802738620522</v>
      </c>
      <c r="AB29" s="2605">
        <v>2.0447089084852609E-2</v>
      </c>
      <c r="AC29" s="2605">
        <v>0.23191142732017109</v>
      </c>
      <c r="AD29" s="2605">
        <v>1.3515884015650976E-2</v>
      </c>
      <c r="AE29" s="2605">
        <v>5.6681514789821167E-3</v>
      </c>
      <c r="AF29" s="2609"/>
      <c r="AG29" s="2607"/>
    </row>
    <row r="30" spans="1:33" s="2610" customFormat="1" ht="15" hidden="1" customHeight="1">
      <c r="A30" s="2602">
        <v>45078</v>
      </c>
      <c r="B30" s="2603">
        <v>12651484.369999999</v>
      </c>
      <c r="C30" s="2603">
        <v>21268840.890000001</v>
      </c>
      <c r="D30" s="2603">
        <v>33446.639999999999</v>
      </c>
      <c r="E30" s="2603">
        <v>59002.73</v>
      </c>
      <c r="F30" s="2603">
        <v>0</v>
      </c>
      <c r="G30" s="2603">
        <v>4026293.39</v>
      </c>
      <c r="H30" s="2603">
        <v>368508.81</v>
      </c>
      <c r="I30" s="2603">
        <v>25756092.460000001</v>
      </c>
      <c r="J30" s="2603">
        <v>5411973.4000000004</v>
      </c>
      <c r="K30" s="2603">
        <v>18193187.760000002</v>
      </c>
      <c r="L30" s="2603">
        <v>68287.460000000006</v>
      </c>
      <c r="M30" s="2603">
        <v>184468.1</v>
      </c>
      <c r="N30" s="2603">
        <v>184468.1</v>
      </c>
      <c r="O30" s="2603">
        <v>0</v>
      </c>
      <c r="P30" s="2603">
        <v>252755.56</v>
      </c>
      <c r="Q30" s="2603">
        <v>5369199.6699999999</v>
      </c>
      <c r="R30" s="2603">
        <v>148135.31</v>
      </c>
      <c r="S30" s="2603">
        <v>0</v>
      </c>
      <c r="T30" s="2603">
        <v>5517334.9799999995</v>
      </c>
      <c r="U30" s="2603">
        <v>382455.69</v>
      </c>
      <c r="V30" s="2603">
        <v>0</v>
      </c>
      <c r="W30" s="2603">
        <v>50193.2</v>
      </c>
      <c r="X30" s="2603">
        <v>50193.2</v>
      </c>
      <c r="Y30" s="2603">
        <v>2993275.29</v>
      </c>
      <c r="Z30" s="2604">
        <v>28965556.600000001</v>
      </c>
      <c r="AA30" s="2605">
        <v>0.889197221917013</v>
      </c>
      <c r="AB30" s="2605">
        <v>8.726072952452776E-3</v>
      </c>
      <c r="AC30" s="2605">
        <v>0.1904791631036705</v>
      </c>
      <c r="AD30" s="2605">
        <v>1.3203809451395109E-2</v>
      </c>
      <c r="AE30" s="2605">
        <v>1.7328581215663569E-3</v>
      </c>
      <c r="AF30" s="2609"/>
      <c r="AG30" s="2607"/>
    </row>
    <row r="31" spans="1:33" s="2610" customFormat="1" ht="15" hidden="1" customHeight="1">
      <c r="A31" s="2602">
        <v>45108</v>
      </c>
      <c r="B31" s="2603">
        <v>18636952.559999999</v>
      </c>
      <c r="C31" s="2603">
        <v>21822311.620000001</v>
      </c>
      <c r="D31" s="2603">
        <v>29909.32</v>
      </c>
      <c r="E31" s="2603">
        <v>56833.67</v>
      </c>
      <c r="F31" s="2603">
        <v>0</v>
      </c>
      <c r="G31" s="2603">
        <v>3743425.36</v>
      </c>
      <c r="H31" s="2603">
        <v>88052.28</v>
      </c>
      <c r="I31" s="2603">
        <v>25740532.250000004</v>
      </c>
      <c r="J31" s="2603">
        <v>4101387.2</v>
      </c>
      <c r="K31" s="2603">
        <v>12840648.17</v>
      </c>
      <c r="L31" s="2603">
        <v>2373.85</v>
      </c>
      <c r="M31" s="2603">
        <v>585000</v>
      </c>
      <c r="N31" s="2603">
        <v>585000</v>
      </c>
      <c r="O31" s="2603">
        <v>273379.52</v>
      </c>
      <c r="P31" s="2603">
        <v>860753.37</v>
      </c>
      <c r="Q31" s="2603">
        <v>4846671.93</v>
      </c>
      <c r="R31" s="2603">
        <v>259013.06</v>
      </c>
      <c r="S31" s="2603">
        <v>0</v>
      </c>
      <c r="T31" s="2603">
        <v>5105684.9899999993</v>
      </c>
      <c r="U31" s="2603">
        <v>755460.32</v>
      </c>
      <c r="V31" s="2603">
        <v>0</v>
      </c>
      <c r="W31" s="2603">
        <v>887296.67</v>
      </c>
      <c r="X31" s="2603">
        <v>887296.67</v>
      </c>
      <c r="Y31" s="2603">
        <v>2993275.29</v>
      </c>
      <c r="Z31" s="2604">
        <v>30356452.310000006</v>
      </c>
      <c r="AA31" s="2605">
        <v>0.84794270381590575</v>
      </c>
      <c r="AB31" s="2605">
        <v>2.8354873659477364E-2</v>
      </c>
      <c r="AC31" s="2605">
        <v>0.16819109617490074</v>
      </c>
      <c r="AD31" s="2605">
        <v>2.4886317817551316E-2</v>
      </c>
      <c r="AE31" s="2605">
        <v>2.9229261078960379E-2</v>
      </c>
      <c r="AF31" s="2609"/>
      <c r="AG31" s="2607"/>
    </row>
    <row r="32" spans="1:33" s="2610" customFormat="1" ht="15" hidden="1" customHeight="1">
      <c r="A32" s="2602">
        <v>45139</v>
      </c>
      <c r="B32" s="2603">
        <v>24087421.260000002</v>
      </c>
      <c r="C32" s="2603">
        <v>21034322.219999999</v>
      </c>
      <c r="D32" s="2603">
        <v>95204.22</v>
      </c>
      <c r="E32" s="2603">
        <v>60451.199999999997</v>
      </c>
      <c r="F32" s="2603">
        <v>0</v>
      </c>
      <c r="G32" s="2603">
        <v>3853659.49</v>
      </c>
      <c r="H32" s="2603">
        <v>95988.35</v>
      </c>
      <c r="I32" s="2603">
        <v>25139625.479999997</v>
      </c>
      <c r="J32" s="2603">
        <v>4452249.1900000004</v>
      </c>
      <c r="K32" s="2603">
        <v>15092326.800000001</v>
      </c>
      <c r="L32" s="2603">
        <v>3345.95</v>
      </c>
      <c r="M32" s="2603">
        <v>390000</v>
      </c>
      <c r="N32" s="2603">
        <v>390000</v>
      </c>
      <c r="O32" s="2603">
        <v>1073749.3899999999</v>
      </c>
      <c r="P32" s="2603">
        <v>1467095.3399999999</v>
      </c>
      <c r="Q32" s="2603">
        <v>4958750.93</v>
      </c>
      <c r="R32" s="2603">
        <v>14586.44</v>
      </c>
      <c r="S32" s="2603">
        <v>64934.62</v>
      </c>
      <c r="T32" s="2603">
        <v>5038271.99</v>
      </c>
      <c r="U32" s="2603">
        <v>886794.16</v>
      </c>
      <c r="V32" s="2603">
        <v>606645</v>
      </c>
      <c r="W32" s="2603">
        <v>156581.34</v>
      </c>
      <c r="X32" s="2603">
        <v>763226.34</v>
      </c>
      <c r="Y32" s="2603">
        <v>2993275.29</v>
      </c>
      <c r="Z32" s="2604">
        <v>30301738.019999996</v>
      </c>
      <c r="AA32" s="2605">
        <v>0.8296430212487198</v>
      </c>
      <c r="AB32" s="2605">
        <v>4.8416210945777298E-2</v>
      </c>
      <c r="AC32" s="2605">
        <v>0.1662700663135098</v>
      </c>
      <c r="AD32" s="2605">
        <v>2.926545531529218E-2</v>
      </c>
      <c r="AE32" s="2605">
        <v>2.5187543351349987E-2</v>
      </c>
      <c r="AF32" s="2609"/>
      <c r="AG32" s="2607"/>
    </row>
    <row r="33" spans="1:37" s="2610" customFormat="1" ht="15" hidden="1" customHeight="1">
      <c r="A33" s="2602">
        <v>45170</v>
      </c>
      <c r="B33" s="2603">
        <v>23653787.699999999</v>
      </c>
      <c r="C33" s="2603">
        <v>22068801.91</v>
      </c>
      <c r="D33" s="2603">
        <v>63258.93</v>
      </c>
      <c r="E33" s="2603">
        <v>60163.03</v>
      </c>
      <c r="F33" s="2603">
        <v>18240</v>
      </c>
      <c r="G33" s="2603">
        <v>3786973.59</v>
      </c>
      <c r="H33" s="2603">
        <v>86927.11</v>
      </c>
      <c r="I33" s="2603">
        <v>26084364.57</v>
      </c>
      <c r="J33" s="2603">
        <v>4703827.3600000003</v>
      </c>
      <c r="K33" s="2603">
        <v>11494030.92</v>
      </c>
      <c r="L33" s="2603">
        <v>2377.04</v>
      </c>
      <c r="M33" s="2603">
        <v>225000</v>
      </c>
      <c r="N33" s="2603">
        <v>225000</v>
      </c>
      <c r="O33" s="2603">
        <v>278750.46999999997</v>
      </c>
      <c r="P33" s="2603">
        <v>506127.51</v>
      </c>
      <c r="Q33" s="2603">
        <v>4783010.2699999996</v>
      </c>
      <c r="R33" s="2603">
        <v>5622.38</v>
      </c>
      <c r="S33" s="2603">
        <v>0</v>
      </c>
      <c r="T33" s="2603">
        <v>4788632.6499999994</v>
      </c>
      <c r="U33" s="2603">
        <v>750293.79</v>
      </c>
      <c r="V33" s="2603">
        <v>10544</v>
      </c>
      <c r="W33" s="2603">
        <v>45185.42</v>
      </c>
      <c r="X33" s="2603">
        <v>55729.42</v>
      </c>
      <c r="Y33" s="2603">
        <v>2993275.29</v>
      </c>
      <c r="Z33" s="2604">
        <v>29191872.650000002</v>
      </c>
      <c r="AA33" s="2605">
        <v>0.89354886144996926</v>
      </c>
      <c r="AB33" s="2605">
        <v>1.7337959646107185E-2</v>
      </c>
      <c r="AC33" s="2605">
        <v>0.16403992670884712</v>
      </c>
      <c r="AD33" s="2605">
        <v>2.5702146587022742E-2</v>
      </c>
      <c r="AE33" s="2605">
        <v>1.9090731406023723E-3</v>
      </c>
      <c r="AF33" s="2609"/>
      <c r="AG33" s="2607"/>
    </row>
    <row r="34" spans="1:37" s="2610" customFormat="1" ht="15" hidden="1" customHeight="1">
      <c r="A34" s="2602">
        <v>45200</v>
      </c>
      <c r="B34" s="2603">
        <v>28215033.870000001</v>
      </c>
      <c r="C34" s="2603">
        <v>22922687.120000001</v>
      </c>
      <c r="D34" s="2603">
        <v>28487.63</v>
      </c>
      <c r="E34" s="2603">
        <v>56858.62</v>
      </c>
      <c r="F34" s="2603">
        <v>61852.12</v>
      </c>
      <c r="G34" s="2603">
        <v>3714362.8</v>
      </c>
      <c r="H34" s="2603">
        <v>88670.6</v>
      </c>
      <c r="I34" s="2603">
        <v>26872918.890000004</v>
      </c>
      <c r="J34" s="2603">
        <v>4386342.22</v>
      </c>
      <c r="K34" s="2603">
        <v>13403606.98</v>
      </c>
      <c r="L34" s="2603">
        <v>4439.5</v>
      </c>
      <c r="M34" s="2603">
        <v>720000</v>
      </c>
      <c r="N34" s="2603">
        <v>720000</v>
      </c>
      <c r="O34" s="2603">
        <v>626140.55000000005</v>
      </c>
      <c r="P34" s="2603">
        <v>1350580.05</v>
      </c>
      <c r="Q34" s="2603">
        <v>4847914.28</v>
      </c>
      <c r="R34" s="2603">
        <v>194830.11</v>
      </c>
      <c r="S34" s="2603">
        <v>396153.84</v>
      </c>
      <c r="T34" s="2603">
        <v>5438898.2300000004</v>
      </c>
      <c r="U34" s="2603">
        <v>554386.03</v>
      </c>
      <c r="V34" s="2603">
        <v>32327.59</v>
      </c>
      <c r="W34" s="2603">
        <v>16505.259999999998</v>
      </c>
      <c r="X34" s="2603">
        <v>48832.85</v>
      </c>
      <c r="Y34" s="2603">
        <v>2993275.29</v>
      </c>
      <c r="Z34" s="2604">
        <v>31272340.760000005</v>
      </c>
      <c r="AA34" s="2605">
        <v>0.85931907356205206</v>
      </c>
      <c r="AB34" s="2605">
        <v>4.318768653632437E-2</v>
      </c>
      <c r="AC34" s="2605">
        <v>0.17392040690976404</v>
      </c>
      <c r="AD34" s="2605">
        <v>1.7727679365438072E-2</v>
      </c>
      <c r="AE34" s="2605">
        <v>1.5615348519884826E-3</v>
      </c>
      <c r="AF34" s="2609"/>
      <c r="AG34" s="2607"/>
    </row>
    <row r="35" spans="1:37" s="2610" customFormat="1" ht="15" hidden="1" customHeight="1">
      <c r="A35" s="2602">
        <v>45231</v>
      </c>
      <c r="B35" s="2603">
        <v>30364515.379999999</v>
      </c>
      <c r="C35" s="2603">
        <v>19577667.460000001</v>
      </c>
      <c r="D35" s="2603">
        <v>44312.160000000003</v>
      </c>
      <c r="E35" s="2603">
        <v>54434.73</v>
      </c>
      <c r="F35" s="2603">
        <v>71356.41</v>
      </c>
      <c r="G35" s="2603">
        <v>3979825.87</v>
      </c>
      <c r="H35" s="2603">
        <v>88391.8</v>
      </c>
      <c r="I35" s="2603">
        <v>23815988.430000003</v>
      </c>
      <c r="J35" s="2603">
        <v>4682978.3600000003</v>
      </c>
      <c r="K35" s="2603">
        <v>13096393.880000001</v>
      </c>
      <c r="L35" s="2603">
        <v>3218.05</v>
      </c>
      <c r="M35" s="2603">
        <v>540000</v>
      </c>
      <c r="N35" s="2603">
        <v>540000</v>
      </c>
      <c r="O35" s="2603">
        <v>836111.08</v>
      </c>
      <c r="P35" s="2603">
        <v>1379329.13</v>
      </c>
      <c r="Q35" s="2603">
        <v>5025283.8099999996</v>
      </c>
      <c r="R35" s="2603">
        <v>179327.31</v>
      </c>
      <c r="S35" s="2603">
        <v>0</v>
      </c>
      <c r="T35" s="2603">
        <v>5204611.1199999992</v>
      </c>
      <c r="U35" s="2603">
        <v>394694.16</v>
      </c>
      <c r="V35" s="2603">
        <v>4500</v>
      </c>
      <c r="W35" s="2603">
        <v>90760.38</v>
      </c>
      <c r="X35" s="2603">
        <v>95260.38</v>
      </c>
      <c r="Y35" s="2603">
        <v>2993275.29</v>
      </c>
      <c r="Z35" s="2604">
        <v>27896607.93</v>
      </c>
      <c r="AA35" s="2605">
        <v>0.85372345231938751</v>
      </c>
      <c r="AB35" s="2605">
        <v>4.9444331492241034E-2</v>
      </c>
      <c r="AC35" s="2605">
        <v>0.18656788427681786</v>
      </c>
      <c r="AD35" s="2605">
        <v>1.4148464250219685E-2</v>
      </c>
      <c r="AE35" s="2605">
        <v>3.4147657033799092E-3</v>
      </c>
      <c r="AF35" s="2609"/>
      <c r="AG35" s="2607"/>
    </row>
    <row r="36" spans="1:37" s="2610" customFormat="1" ht="15" hidden="1" customHeight="1" thickBot="1">
      <c r="A36" s="2602">
        <v>45261</v>
      </c>
      <c r="B36" s="2603">
        <v>36458644.75</v>
      </c>
      <c r="C36" s="2603">
        <v>14648877.460000001</v>
      </c>
      <c r="D36" s="2603">
        <v>89946.54</v>
      </c>
      <c r="E36" s="2603">
        <v>53759.51</v>
      </c>
      <c r="F36" s="2603">
        <v>40605.68</v>
      </c>
      <c r="G36" s="2603">
        <v>4443725.82</v>
      </c>
      <c r="H36" s="2603">
        <v>88816.14</v>
      </c>
      <c r="I36" s="2603">
        <v>19365731.149999999</v>
      </c>
      <c r="J36" s="2603">
        <v>4066572.98</v>
      </c>
      <c r="K36" s="2603">
        <v>11663322.4</v>
      </c>
      <c r="L36" s="2603">
        <v>3216.3</v>
      </c>
      <c r="M36" s="2603">
        <v>270000</v>
      </c>
      <c r="N36" s="2603">
        <v>270000</v>
      </c>
      <c r="O36" s="2603">
        <v>418564.94</v>
      </c>
      <c r="P36" s="2603">
        <v>691781.24</v>
      </c>
      <c r="Q36" s="2603">
        <v>4672413.7</v>
      </c>
      <c r="R36" s="2603">
        <v>130888.31</v>
      </c>
      <c r="S36" s="2603">
        <v>0</v>
      </c>
      <c r="T36" s="2603">
        <v>4803302.01</v>
      </c>
      <c r="U36" s="2603">
        <v>544068.29</v>
      </c>
      <c r="V36" s="2603">
        <v>134793.10999999999</v>
      </c>
      <c r="W36" s="2603">
        <v>20659.560000000001</v>
      </c>
      <c r="X36" s="2603">
        <v>155452.66999999998</v>
      </c>
      <c r="Y36" s="2603">
        <v>2993275.29</v>
      </c>
      <c r="Z36" s="2604">
        <v>22567060.07</v>
      </c>
      <c r="AA36" s="2605">
        <v>0.85814151643723602</v>
      </c>
      <c r="AB36" s="2605">
        <v>3.0654468852131699E-2</v>
      </c>
      <c r="AC36" s="2605">
        <v>0.21284571384579115</v>
      </c>
      <c r="AD36" s="2605">
        <v>2.4108957405722012E-2</v>
      </c>
      <c r="AE36" s="2605">
        <v>6.8884768116806803E-3</v>
      </c>
      <c r="AF36" s="2609"/>
      <c r="AG36" s="2607"/>
    </row>
    <row r="37" spans="1:37" s="2610" customFormat="1" ht="15" hidden="1" customHeight="1" thickBot="1">
      <c r="A37" s="2602">
        <v>45292</v>
      </c>
      <c r="B37" s="2603">
        <v>20606166.870000001</v>
      </c>
      <c r="C37" s="2603">
        <v>20456459.170000002</v>
      </c>
      <c r="D37" s="2603">
        <v>24642.85</v>
      </c>
      <c r="E37" s="2603">
        <v>59850.51</v>
      </c>
      <c r="F37" s="2603">
        <v>38749</v>
      </c>
      <c r="G37" s="2603">
        <v>3841414.98</v>
      </c>
      <c r="H37" s="2603">
        <v>443425.45</v>
      </c>
      <c r="I37" s="2603">
        <v>24864541.960000005</v>
      </c>
      <c r="J37" s="2603">
        <v>2958463.2</v>
      </c>
      <c r="K37" s="2603">
        <v>12025950.800000001</v>
      </c>
      <c r="L37" s="2603">
        <v>59534.85</v>
      </c>
      <c r="M37" s="2603">
        <v>0</v>
      </c>
      <c r="N37" s="2603">
        <v>810000</v>
      </c>
      <c r="O37" s="2603">
        <v>0</v>
      </c>
      <c r="P37" s="2603">
        <v>869534.85</v>
      </c>
      <c r="Q37" s="2603">
        <v>4518512.8099999996</v>
      </c>
      <c r="R37" s="2603">
        <v>193135.04</v>
      </c>
      <c r="S37" s="2603">
        <v>0</v>
      </c>
      <c r="T37" s="2603">
        <v>4711647.8499999996</v>
      </c>
      <c r="U37" s="2603">
        <v>590720.87</v>
      </c>
      <c r="V37" s="2603">
        <v>0</v>
      </c>
      <c r="W37" s="2603">
        <v>1218764.83</v>
      </c>
      <c r="X37" s="2603">
        <v>1218764.83</v>
      </c>
      <c r="Y37" s="2603">
        <v>2993275.29</v>
      </c>
      <c r="Z37" s="2604">
        <v>29261935.070000008</v>
      </c>
      <c r="AA37" s="2605">
        <v>0.84972309249266609</v>
      </c>
      <c r="AB37" s="2605">
        <v>2.9715562143101965E-2</v>
      </c>
      <c r="AC37" s="2605">
        <v>0.16101627724649306</v>
      </c>
      <c r="AD37" s="2605">
        <v>2.0187348122633907E-2</v>
      </c>
      <c r="AE37" s="2605">
        <v>4.1650178878617806E-2</v>
      </c>
      <c r="AF37" s="2609"/>
      <c r="AG37" s="2607"/>
    </row>
    <row r="38" spans="1:37" s="2610" customFormat="1" ht="15" hidden="1" customHeight="1" thickBot="1">
      <c r="A38" s="2602">
        <v>45323</v>
      </c>
      <c r="B38" s="2603">
        <v>23636411.41</v>
      </c>
      <c r="C38" s="2603">
        <v>19908978.370000001</v>
      </c>
      <c r="D38" s="2603">
        <v>29870.41</v>
      </c>
      <c r="E38" s="2603">
        <v>71016.47</v>
      </c>
      <c r="F38" s="2603">
        <v>42053.56</v>
      </c>
      <c r="G38" s="2603">
        <v>3851745.54</v>
      </c>
      <c r="H38" s="2603">
        <v>540216.93999999994</v>
      </c>
      <c r="I38" s="2603">
        <v>24443881.289999999</v>
      </c>
      <c r="J38" s="2603">
        <v>5810179.8899999997</v>
      </c>
      <c r="K38" s="2603">
        <v>13578492.029999999</v>
      </c>
      <c r="L38" s="2603">
        <v>3031</v>
      </c>
      <c r="M38" s="2603">
        <v>0</v>
      </c>
      <c r="N38" s="2603">
        <v>270000</v>
      </c>
      <c r="O38" s="2603">
        <v>0</v>
      </c>
      <c r="P38" s="2603">
        <v>273031</v>
      </c>
      <c r="Q38" s="2603">
        <v>5874170.0999999996</v>
      </c>
      <c r="R38" s="2603">
        <v>268121.21000000002</v>
      </c>
      <c r="S38" s="2603">
        <v>0</v>
      </c>
      <c r="T38" s="2603">
        <v>6142291.3099999996</v>
      </c>
      <c r="U38" s="2603">
        <v>615006.19999999995</v>
      </c>
      <c r="V38" s="2603">
        <v>119339</v>
      </c>
      <c r="W38" s="2603">
        <v>407131.77</v>
      </c>
      <c r="X38" s="2603">
        <v>526470.77</v>
      </c>
      <c r="Y38" s="2603">
        <v>2993275.29</v>
      </c>
      <c r="Z38" s="2604">
        <v>29007405.279999997</v>
      </c>
      <c r="AA38" s="2605">
        <v>0.84267727685569815</v>
      </c>
      <c r="AB38" s="2605">
        <v>9.4124585554795966E-3</v>
      </c>
      <c r="AC38" s="2605">
        <v>0.21174907754451866</v>
      </c>
      <c r="AD38" s="2605">
        <v>2.1201696396610625E-2</v>
      </c>
      <c r="AE38" s="2605">
        <v>1.8149529918933861E-2</v>
      </c>
      <c r="AF38" s="2609"/>
      <c r="AG38" s="2607"/>
    </row>
    <row r="39" spans="1:37" s="2610" customFormat="1" ht="15" hidden="1" customHeight="1" thickBot="1">
      <c r="A39" s="2602">
        <v>45352</v>
      </c>
      <c r="B39" s="2603">
        <v>22322506.420000002</v>
      </c>
      <c r="C39" s="2603">
        <v>21456521.16</v>
      </c>
      <c r="D39" s="2603">
        <v>17798.32</v>
      </c>
      <c r="E39" s="2603">
        <v>54387.1</v>
      </c>
      <c r="F39" s="2603">
        <v>37960</v>
      </c>
      <c r="G39" s="2603">
        <v>4004855.68</v>
      </c>
      <c r="H39" s="2603">
        <v>1379722.68</v>
      </c>
      <c r="I39" s="2603">
        <v>26951244.940000001</v>
      </c>
      <c r="J39" s="2603">
        <v>4485505.07</v>
      </c>
      <c r="K39" s="2603">
        <v>11990146.92</v>
      </c>
      <c r="L39" s="2603">
        <v>2485.14</v>
      </c>
      <c r="M39" s="2603">
        <v>0</v>
      </c>
      <c r="N39" s="2603">
        <v>495000</v>
      </c>
      <c r="O39" s="2603">
        <v>0</v>
      </c>
      <c r="P39" s="2603">
        <v>497485.14</v>
      </c>
      <c r="Q39" s="2603">
        <v>5089555.96</v>
      </c>
      <c r="R39" s="2603">
        <v>277672.46999999997</v>
      </c>
      <c r="S39" s="2603">
        <v>0</v>
      </c>
      <c r="T39" s="2603">
        <v>5367228.43</v>
      </c>
      <c r="U39" s="2603">
        <v>235745.6</v>
      </c>
      <c r="V39" s="2603">
        <v>0</v>
      </c>
      <c r="W39" s="2603">
        <v>39278.6</v>
      </c>
      <c r="X39" s="2603">
        <v>39278.6</v>
      </c>
      <c r="Y39" s="2603">
        <v>2993275.29</v>
      </c>
      <c r="Z39" s="2604">
        <v>30097707.420000006</v>
      </c>
      <c r="AA39" s="2605">
        <v>0.8954584003328715</v>
      </c>
      <c r="AB39" s="2605">
        <v>1.6529004453987743E-2</v>
      </c>
      <c r="AC39" s="2605">
        <v>0.17832681921924268</v>
      </c>
      <c r="AD39" s="2605">
        <v>7.8326763135236812E-3</v>
      </c>
      <c r="AE39" s="2605">
        <v>1.3050362757496695E-3</v>
      </c>
      <c r="AF39" s="2609"/>
      <c r="AG39" s="2607"/>
    </row>
    <row r="40" spans="1:37" s="2610" customFormat="1" ht="15" hidden="1" customHeight="1" thickBot="1">
      <c r="A40" s="2602">
        <v>45383</v>
      </c>
      <c r="B40" s="2603">
        <v>23699089.780000001</v>
      </c>
      <c r="C40" s="2603">
        <v>23110741.859999999</v>
      </c>
      <c r="D40" s="2603">
        <v>31785.87</v>
      </c>
      <c r="E40" s="2603">
        <v>59994.46</v>
      </c>
      <c r="F40" s="2603">
        <v>39222.28</v>
      </c>
      <c r="G40" s="2603">
        <v>4315121.4400000004</v>
      </c>
      <c r="H40" s="2603">
        <v>96098.73</v>
      </c>
      <c r="I40" s="2603">
        <v>27652964.640000004</v>
      </c>
      <c r="J40" s="2603">
        <v>4777980.84</v>
      </c>
      <c r="K40" s="2603">
        <v>14110434.17</v>
      </c>
      <c r="L40" s="2603">
        <v>0</v>
      </c>
      <c r="M40" s="2603">
        <v>0</v>
      </c>
      <c r="N40" s="2603">
        <v>450000</v>
      </c>
      <c r="O40" s="2603">
        <v>1225858.1399999999</v>
      </c>
      <c r="P40" s="2603">
        <v>1675858.14</v>
      </c>
      <c r="Q40" s="2603">
        <v>6652429.6699999999</v>
      </c>
      <c r="R40" s="2603">
        <v>390443.76</v>
      </c>
      <c r="S40" s="2603">
        <v>475384.61</v>
      </c>
      <c r="T40" s="2603">
        <v>7518258.04</v>
      </c>
      <c r="U40" s="2603">
        <v>257596.27</v>
      </c>
      <c r="V40" s="2603">
        <v>10000</v>
      </c>
      <c r="W40" s="2603">
        <v>76653.78</v>
      </c>
      <c r="X40" s="2603">
        <v>86653.78</v>
      </c>
      <c r="Y40" s="2603">
        <v>2993275.29</v>
      </c>
      <c r="Z40" s="2604">
        <v>34198055.580000013</v>
      </c>
      <c r="AA40" s="2605">
        <v>0.80861219069344503</v>
      </c>
      <c r="AB40" s="2605">
        <v>4.9004486119967855E-2</v>
      </c>
      <c r="AC40" s="2605">
        <v>0.21984460556280544</v>
      </c>
      <c r="AD40" s="2605">
        <v>7.53248293305452E-3</v>
      </c>
      <c r="AE40" s="2605">
        <v>2.5338803195196153E-3</v>
      </c>
      <c r="AF40" s="2609"/>
      <c r="AG40" s="2607"/>
    </row>
    <row r="41" spans="1:37" s="2610" customFormat="1" ht="15" hidden="1" customHeight="1" thickBot="1">
      <c r="A41" s="2602">
        <v>45413</v>
      </c>
      <c r="B41" s="2603">
        <v>26090732.859999999</v>
      </c>
      <c r="C41" s="2603">
        <v>20165146.34</v>
      </c>
      <c r="D41" s="2603">
        <v>26240.54</v>
      </c>
      <c r="E41" s="2603">
        <v>57865.89</v>
      </c>
      <c r="F41" s="2603">
        <v>44444.56</v>
      </c>
      <c r="G41" s="2603">
        <v>3869243.28</v>
      </c>
      <c r="H41" s="2603">
        <v>94680.18</v>
      </c>
      <c r="I41" s="2603">
        <v>24257620.789999999</v>
      </c>
      <c r="J41" s="2603">
        <v>4962255.4800000004</v>
      </c>
      <c r="K41" s="2603">
        <v>13469203.619999999</v>
      </c>
      <c r="L41" s="2603">
        <v>2609.6999999999998</v>
      </c>
      <c r="M41" s="2603">
        <v>0</v>
      </c>
      <c r="N41" s="2603">
        <v>450000</v>
      </c>
      <c r="O41" s="2603">
        <v>354320</v>
      </c>
      <c r="P41" s="2603">
        <v>806929.7</v>
      </c>
      <c r="Q41" s="2603">
        <v>7097067.6399999997</v>
      </c>
      <c r="R41" s="2603">
        <v>322812.71999999997</v>
      </c>
      <c r="S41" s="2603">
        <v>0</v>
      </c>
      <c r="T41" s="2603">
        <v>7419880.3599999994</v>
      </c>
      <c r="U41" s="2603">
        <v>227864.78</v>
      </c>
      <c r="V41" s="2603">
        <v>6233</v>
      </c>
      <c r="W41" s="2603">
        <v>66979.09</v>
      </c>
      <c r="X41" s="2603">
        <v>73212.09</v>
      </c>
      <c r="Y41" s="2603">
        <v>2993275.29</v>
      </c>
      <c r="Z41" s="2604">
        <v>29792232.43</v>
      </c>
      <c r="AA41" s="2605">
        <v>0.8142263540335839</v>
      </c>
      <c r="AB41" s="2605">
        <v>2.7085237801362037E-2</v>
      </c>
      <c r="AC41" s="2605">
        <v>0.24905419147201516</v>
      </c>
      <c r="AD41" s="2605">
        <v>7.648462750664704E-3</v>
      </c>
      <c r="AE41" s="2605">
        <v>2.4574220871839514E-3</v>
      </c>
      <c r="AF41" s="2609"/>
      <c r="AG41" s="2607"/>
    </row>
    <row r="42" spans="1:37" s="2610" customFormat="1" ht="15" hidden="1" customHeight="1">
      <c r="A42" s="2602">
        <v>45444</v>
      </c>
      <c r="B42" s="2603">
        <v>23586642.859999999</v>
      </c>
      <c r="C42" s="2603">
        <v>25516353.299999997</v>
      </c>
      <c r="D42" s="2603">
        <v>36611.21</v>
      </c>
      <c r="E42" s="2603">
        <v>129041.9</v>
      </c>
      <c r="F42" s="2603">
        <v>41041</v>
      </c>
      <c r="G42" s="2603">
        <v>3650262.7</v>
      </c>
      <c r="H42" s="2603">
        <v>94471.15</v>
      </c>
      <c r="I42" s="2603">
        <v>29467781.259999994</v>
      </c>
      <c r="J42" s="2603">
        <v>4793506.37</v>
      </c>
      <c r="K42" s="2603">
        <v>17839323.190000001</v>
      </c>
      <c r="L42" s="2603">
        <v>1.93</v>
      </c>
      <c r="M42" s="2603">
        <v>0</v>
      </c>
      <c r="N42" s="2603">
        <v>450000</v>
      </c>
      <c r="O42" s="2603">
        <v>354320</v>
      </c>
      <c r="P42" s="2603">
        <v>804321.92999999993</v>
      </c>
      <c r="Q42" s="2603">
        <v>6480992.75</v>
      </c>
      <c r="R42" s="2603">
        <v>290545.78999999998</v>
      </c>
      <c r="S42" s="2603">
        <v>0</v>
      </c>
      <c r="T42" s="2603">
        <v>6771538.54</v>
      </c>
      <c r="U42" s="2603">
        <v>229250.24</v>
      </c>
      <c r="V42" s="2603">
        <v>351384.33</v>
      </c>
      <c r="W42" s="2603">
        <v>67766.64</v>
      </c>
      <c r="X42" s="2603">
        <v>419150.97000000003</v>
      </c>
      <c r="Y42" s="2603">
        <v>2993275.29</v>
      </c>
      <c r="Z42" s="2604">
        <v>34698767.649999999</v>
      </c>
      <c r="AA42" s="2605">
        <v>0.84924575873229879</v>
      </c>
      <c r="AB42" s="2605">
        <v>2.3180129568664953E-2</v>
      </c>
      <c r="AC42" s="2605">
        <v>0.19515213359457739</v>
      </c>
      <c r="AD42" s="2605">
        <v>6.6068697975791082E-3</v>
      </c>
      <c r="AE42" s="2605">
        <v>1.2079707678033345E-2</v>
      </c>
      <c r="AF42" s="2609"/>
      <c r="AG42" s="2607"/>
    </row>
    <row r="43" spans="1:37" s="2610" customFormat="1" ht="15" hidden="1" customHeight="1" thickBot="1">
      <c r="A43" s="2602">
        <v>45474</v>
      </c>
      <c r="B43" s="2603">
        <v>25976781.350000001</v>
      </c>
      <c r="C43" s="2603">
        <v>22194765.27</v>
      </c>
      <c r="D43" s="2603">
        <v>25918.21</v>
      </c>
      <c r="E43" s="2603">
        <v>0</v>
      </c>
      <c r="F43" s="2603">
        <v>39715.56</v>
      </c>
      <c r="G43" s="2603">
        <v>4651250.84</v>
      </c>
      <c r="H43" s="2603">
        <v>97238.29</v>
      </c>
      <c r="I43" s="2603">
        <v>27008888.169999998</v>
      </c>
      <c r="J43" s="2603">
        <v>5000698.0599999996</v>
      </c>
      <c r="K43" s="2603">
        <v>16574970.34</v>
      </c>
      <c r="L43" s="2603">
        <v>-0.5</v>
      </c>
      <c r="M43" s="2603">
        <v>0</v>
      </c>
      <c r="N43" s="2603">
        <v>450000</v>
      </c>
      <c r="O43" s="2603">
        <v>354320</v>
      </c>
      <c r="P43" s="2603">
        <v>804319.5</v>
      </c>
      <c r="Q43" s="2603">
        <v>5923169.3200000003</v>
      </c>
      <c r="R43" s="2603">
        <v>369111.23</v>
      </c>
      <c r="S43" s="2603">
        <v>396153.84</v>
      </c>
      <c r="T43" s="2603">
        <v>6688434.3900000006</v>
      </c>
      <c r="U43" s="2603">
        <v>288313.58</v>
      </c>
      <c r="V43" s="2603">
        <v>2313.34</v>
      </c>
      <c r="W43" s="2603">
        <v>245007.7</v>
      </c>
      <c r="X43" s="2603">
        <v>247321.04</v>
      </c>
      <c r="Y43" s="2603">
        <v>3645275.29</v>
      </c>
      <c r="Z43" s="2604">
        <v>31392001.390000001</v>
      </c>
      <c r="AA43" s="2605">
        <v>0.86037483989803043</v>
      </c>
      <c r="AB43" s="2605">
        <v>2.5621797412898242E-2</v>
      </c>
      <c r="AC43" s="2605">
        <v>0.21306173846343604</v>
      </c>
      <c r="AD43" s="2605">
        <v>9.1843006891508053E-3</v>
      </c>
      <c r="AE43" s="2605">
        <v>7.8784731475828977E-3</v>
      </c>
      <c r="AF43" s="2609"/>
      <c r="AG43" s="2607"/>
    </row>
    <row r="44" spans="1:37" s="2610" customFormat="1" ht="15" hidden="1" customHeight="1" thickBot="1">
      <c r="A44" s="2602">
        <v>45505</v>
      </c>
      <c r="B44" s="2603">
        <v>27069157.77</v>
      </c>
      <c r="C44" s="2603">
        <v>17884496.789999999</v>
      </c>
      <c r="D44" s="2603">
        <v>63003.64</v>
      </c>
      <c r="E44" s="2603">
        <v>0</v>
      </c>
      <c r="F44" s="2603">
        <v>41350.92</v>
      </c>
      <c r="G44" s="2603">
        <v>4031699.02</v>
      </c>
      <c r="H44" s="2603">
        <v>97233.25</v>
      </c>
      <c r="I44" s="2603">
        <v>22117783.620000001</v>
      </c>
      <c r="J44" s="2603">
        <v>6033904.9500000002</v>
      </c>
      <c r="K44" s="2603">
        <v>15752213.039999999</v>
      </c>
      <c r="L44" s="2603">
        <v>284.62</v>
      </c>
      <c r="M44" s="2603">
        <v>0</v>
      </c>
      <c r="N44" s="2603">
        <v>450000</v>
      </c>
      <c r="O44" s="2603">
        <v>354320</v>
      </c>
      <c r="P44" s="2603">
        <v>804604.62</v>
      </c>
      <c r="Q44" s="2603">
        <v>6979245.7300000004</v>
      </c>
      <c r="R44" s="2603">
        <v>496081.48</v>
      </c>
      <c r="S44" s="2603">
        <v>0</v>
      </c>
      <c r="T44" s="2603">
        <v>7475327.2100000009</v>
      </c>
      <c r="U44" s="2603">
        <v>394043.91</v>
      </c>
      <c r="V44" s="2603">
        <v>5000</v>
      </c>
      <c r="W44" s="2603">
        <v>665589.36</v>
      </c>
      <c r="X44" s="2603">
        <v>670589.36</v>
      </c>
      <c r="Y44" s="2603">
        <v>3156275.29</v>
      </c>
      <c r="Z44" s="2604">
        <v>28306073.430000003</v>
      </c>
      <c r="AA44" s="2605">
        <v>0.78137943345256133</v>
      </c>
      <c r="AB44" s="2605">
        <v>2.8425158367152582E-2</v>
      </c>
      <c r="AC44" s="2605">
        <v>0.26408916194209137</v>
      </c>
      <c r="AD44" s="2605">
        <v>1.3920825542068126E-2</v>
      </c>
      <c r="AE44" s="2605">
        <v>2.3690652879084256E-2</v>
      </c>
      <c r="AF44" s="2609"/>
      <c r="AG44" s="2607"/>
    </row>
    <row r="45" spans="1:37" s="2610" customFormat="1" ht="15" hidden="1" customHeight="1" thickBot="1">
      <c r="A45" s="2602">
        <v>45536</v>
      </c>
      <c r="B45" s="2603">
        <v>17815315.120000001</v>
      </c>
      <c r="C45" s="2603">
        <v>22552203.530000001</v>
      </c>
      <c r="D45" s="2603">
        <v>81640.710000000006</v>
      </c>
      <c r="E45" s="2603">
        <v>0</v>
      </c>
      <c r="F45" s="2603">
        <v>39242.28</v>
      </c>
      <c r="G45" s="2603">
        <v>3862410.03</v>
      </c>
      <c r="H45" s="2603">
        <v>99908.92</v>
      </c>
      <c r="I45" s="2603">
        <v>26635405.470000006</v>
      </c>
      <c r="J45" s="2603">
        <v>4668323.04</v>
      </c>
      <c r="K45" s="2603">
        <v>13110087.119999999</v>
      </c>
      <c r="L45" s="2603">
        <v>6637.42</v>
      </c>
      <c r="M45" s="2603">
        <v>0</v>
      </c>
      <c r="N45" s="2603">
        <v>450000</v>
      </c>
      <c r="O45" s="2603">
        <v>354320</v>
      </c>
      <c r="P45" s="2603">
        <v>810957.41999999993</v>
      </c>
      <c r="Q45" s="2603">
        <v>5096024.0599999996</v>
      </c>
      <c r="R45" s="2603">
        <v>396886.43</v>
      </c>
      <c r="S45" s="2603">
        <v>0</v>
      </c>
      <c r="T45" s="2603">
        <v>5492910.4899999993</v>
      </c>
      <c r="U45" s="2603">
        <v>135701.79999999999</v>
      </c>
      <c r="V45" s="2603">
        <v>0</v>
      </c>
      <c r="W45" s="2603">
        <v>26144.69</v>
      </c>
      <c r="X45" s="2603">
        <v>26144.69</v>
      </c>
      <c r="Y45" s="2603">
        <v>3156275.29</v>
      </c>
      <c r="Z45" s="2604">
        <v>29944844.580000009</v>
      </c>
      <c r="AA45" s="2605">
        <v>0.88948217443044075</v>
      </c>
      <c r="AB45" s="2605">
        <v>2.7081704092117204E-2</v>
      </c>
      <c r="AC45" s="2605">
        <v>0.1834342627935589</v>
      </c>
      <c r="AD45" s="2605">
        <v>4.5317249731406002E-3</v>
      </c>
      <c r="AE45" s="2605">
        <v>8.7309486379708533E-4</v>
      </c>
      <c r="AF45" s="2609"/>
      <c r="AG45" s="2607"/>
    </row>
    <row r="46" spans="1:37" s="2610" customFormat="1" ht="15" hidden="1" customHeight="1" thickBot="1">
      <c r="A46" s="2602">
        <v>45566</v>
      </c>
      <c r="B46" s="2603">
        <v>39737910.100000001</v>
      </c>
      <c r="C46" s="2603">
        <v>20303195.210000001</v>
      </c>
      <c r="D46" s="2603">
        <v>28059.05</v>
      </c>
      <c r="E46" s="2603">
        <v>0</v>
      </c>
      <c r="F46" s="2603">
        <v>38769</v>
      </c>
      <c r="G46" s="2603">
        <v>4470470.17</v>
      </c>
      <c r="H46" s="2603">
        <v>102414.25</v>
      </c>
      <c r="I46" s="2603">
        <v>24942907.68</v>
      </c>
      <c r="J46" s="2603">
        <v>5109589.07</v>
      </c>
      <c r="K46" s="2603">
        <v>13932250.52</v>
      </c>
      <c r="L46" s="2603">
        <v>2.17</v>
      </c>
      <c r="M46" s="2603">
        <v>1635000</v>
      </c>
      <c r="N46" s="2603">
        <v>450000</v>
      </c>
      <c r="O46" s="2603">
        <v>354320</v>
      </c>
      <c r="P46" s="2603">
        <v>2439322.17</v>
      </c>
      <c r="Q46" s="2603">
        <v>5700007.6900000004</v>
      </c>
      <c r="R46" s="2603">
        <v>382955.06</v>
      </c>
      <c r="S46" s="2603">
        <v>0</v>
      </c>
      <c r="T46" s="2603">
        <v>6082962.75</v>
      </c>
      <c r="U46" s="2603">
        <v>196669.73</v>
      </c>
      <c r="V46" s="2603">
        <v>9861.49</v>
      </c>
      <c r="W46" s="2603">
        <v>351009.11</v>
      </c>
      <c r="X46" s="2603">
        <v>360870.6</v>
      </c>
      <c r="Y46" s="2603">
        <v>3157935.73</v>
      </c>
      <c r="Z46" s="2604">
        <v>30864797.199999999</v>
      </c>
      <c r="AA46" s="2605">
        <v>0.80813450736037884</v>
      </c>
      <c r="AB46" s="2605">
        <v>7.9032502763374715E-2</v>
      </c>
      <c r="AC46" s="2605">
        <v>0.19708416389659608</v>
      </c>
      <c r="AD46" s="2605">
        <v>6.3719754491048464E-3</v>
      </c>
      <c r="AE46" s="2605">
        <v>1.1691980273241516E-2</v>
      </c>
      <c r="AF46" s="2609"/>
      <c r="AG46" s="2607"/>
    </row>
    <row r="47" spans="1:37" s="2610" customFormat="1" ht="15" customHeight="1" thickBot="1">
      <c r="A47" s="2602">
        <v>45597</v>
      </c>
      <c r="B47" s="2603">
        <v>32916955.260000002</v>
      </c>
      <c r="C47" s="2603">
        <v>22565462.979999997</v>
      </c>
      <c r="D47" s="2603">
        <v>27181.040000000001</v>
      </c>
      <c r="E47" s="2603">
        <v>0</v>
      </c>
      <c r="F47" s="2603">
        <v>39796.559999999998</v>
      </c>
      <c r="G47" s="2603">
        <v>3957481.47</v>
      </c>
      <c r="H47" s="2603">
        <v>101495.25</v>
      </c>
      <c r="I47" s="2603">
        <v>26691417.299999993</v>
      </c>
      <c r="J47" s="2603">
        <v>4413714.5999999996</v>
      </c>
      <c r="K47" s="2603">
        <v>14861016.84</v>
      </c>
      <c r="L47" s="2603">
        <v>0.23</v>
      </c>
      <c r="M47" s="2603">
        <v>0</v>
      </c>
      <c r="N47" s="2603">
        <v>450000</v>
      </c>
      <c r="O47" s="2603">
        <v>324417.01</v>
      </c>
      <c r="P47" s="2603">
        <v>774417.24</v>
      </c>
      <c r="Q47" s="2603">
        <v>6003776.2599999998</v>
      </c>
      <c r="R47" s="2603">
        <v>441764.45</v>
      </c>
      <c r="S47" s="2603">
        <v>0</v>
      </c>
      <c r="T47" s="2603">
        <v>6445540.71</v>
      </c>
      <c r="U47" s="2603">
        <v>165513.74</v>
      </c>
      <c r="V47" s="2603">
        <v>1741</v>
      </c>
      <c r="W47" s="2603">
        <v>425381.18</v>
      </c>
      <c r="X47" s="2603">
        <v>427122.18</v>
      </c>
      <c r="Y47" s="2603">
        <v>3157935.73</v>
      </c>
      <c r="Z47" s="2604">
        <v>31346075.439999994</v>
      </c>
      <c r="AA47" s="2605">
        <v>0.85150746705406377</v>
      </c>
      <c r="AB47" s="2605">
        <v>2.4705397059428508E-2</v>
      </c>
      <c r="AC47" s="2605">
        <v>0.20562512593761567</v>
      </c>
      <c r="AD47" s="2605">
        <v>5.2802061398981954E-3</v>
      </c>
      <c r="AE47" s="2605">
        <v>1.3626017739208251E-2</v>
      </c>
      <c r="AF47" s="2609"/>
      <c r="AG47" s="2607"/>
    </row>
    <row r="48" spans="1:37" s="2610" customFormat="1" ht="15" customHeight="1" thickBot="1">
      <c r="A48" s="2612">
        <v>45627</v>
      </c>
      <c r="B48" s="2613">
        <v>19677024.140000001</v>
      </c>
      <c r="C48" s="2613">
        <v>18142806.210000001</v>
      </c>
      <c r="D48" s="2613">
        <v>98124.39</v>
      </c>
      <c r="E48" s="2613">
        <v>0</v>
      </c>
      <c r="F48" s="2613">
        <v>39323.279999999999</v>
      </c>
      <c r="G48" s="2613">
        <v>4781807.88</v>
      </c>
      <c r="H48" s="2613">
        <v>103616.73</v>
      </c>
      <c r="I48" s="2613">
        <v>23165678.490000002</v>
      </c>
      <c r="J48" s="2613">
        <v>3115834.52</v>
      </c>
      <c r="K48" s="2613">
        <v>11581291.48</v>
      </c>
      <c r="L48" s="2613">
        <v>-0.06</v>
      </c>
      <c r="M48" s="2613">
        <v>0</v>
      </c>
      <c r="N48" s="2613">
        <v>450000</v>
      </c>
      <c r="O48" s="2613">
        <v>0</v>
      </c>
      <c r="P48" s="2613">
        <v>449999.94</v>
      </c>
      <c r="Q48" s="2613">
        <v>4537034.3</v>
      </c>
      <c r="R48" s="2613">
        <v>286689</v>
      </c>
      <c r="S48" s="2613">
        <v>602344</v>
      </c>
      <c r="T48" s="2613">
        <v>5426067.2999999998</v>
      </c>
      <c r="U48" s="2613">
        <v>196532.51</v>
      </c>
      <c r="V48" s="2613">
        <v>13438.04</v>
      </c>
      <c r="W48" s="2613">
        <v>227578.34</v>
      </c>
      <c r="X48" s="2613">
        <v>241016.38</v>
      </c>
      <c r="Y48" s="2613">
        <v>3157935.73</v>
      </c>
      <c r="Z48" s="2613">
        <v>26321358.890000004</v>
      </c>
      <c r="AA48" s="2605">
        <v>0.88010951816021521</v>
      </c>
      <c r="AB48" s="2605">
        <v>1.709637947951706E-2</v>
      </c>
      <c r="AC48" s="2605">
        <v>0.20614692891336503</v>
      </c>
      <c r="AD48" s="2605">
        <v>7.4666551533806459E-3</v>
      </c>
      <c r="AE48" s="2605">
        <v>9.1566845392456846E-3</v>
      </c>
      <c r="AF48" s="2609"/>
      <c r="AG48" s="2607"/>
      <c r="AH48" s="342"/>
      <c r="AI48" s="342"/>
      <c r="AJ48" s="342"/>
      <c r="AK48" s="342"/>
    </row>
    <row r="49" spans="1:37" s="2610" customFormat="1" ht="15" customHeight="1">
      <c r="A49" s="2602">
        <v>45658</v>
      </c>
      <c r="B49" s="2603">
        <v>14987917.01</v>
      </c>
      <c r="C49" s="2603">
        <v>15818462.83</v>
      </c>
      <c r="D49" s="2603">
        <v>56363.46</v>
      </c>
      <c r="E49" s="2603">
        <v>0</v>
      </c>
      <c r="F49" s="2603">
        <v>40754.28</v>
      </c>
      <c r="G49" s="2603">
        <v>4239900.8499999996</v>
      </c>
      <c r="H49" s="2603">
        <v>566279.5</v>
      </c>
      <c r="I49" s="2603">
        <v>20721760.920000002</v>
      </c>
      <c r="J49" s="2603">
        <v>3609156.56</v>
      </c>
      <c r="K49" s="2603">
        <v>10050413.310000001</v>
      </c>
      <c r="L49" s="2603">
        <v>3439000</v>
      </c>
      <c r="M49" s="2603">
        <v>0</v>
      </c>
      <c r="N49" s="2603">
        <v>450000</v>
      </c>
      <c r="O49" s="2603">
        <v>0</v>
      </c>
      <c r="P49" s="2603">
        <v>3889000</v>
      </c>
      <c r="Q49" s="2603">
        <v>5435883.6100000003</v>
      </c>
      <c r="R49" s="2603">
        <v>12124.68</v>
      </c>
      <c r="S49" s="2603">
        <v>0</v>
      </c>
      <c r="T49" s="2603">
        <v>5448008.29</v>
      </c>
      <c r="U49" s="2603">
        <v>142719.21</v>
      </c>
      <c r="V49" s="2603">
        <v>0</v>
      </c>
      <c r="W49" s="2603">
        <v>907099.93</v>
      </c>
      <c r="X49" s="2603">
        <v>907099.93</v>
      </c>
      <c r="Y49" s="2603">
        <v>6596935.7300000004</v>
      </c>
      <c r="Z49" s="2604">
        <v>24511652.620000001</v>
      </c>
      <c r="AA49" s="2605">
        <v>0.84538408083885452</v>
      </c>
      <c r="AB49" s="2605">
        <v>0.15865923282654615</v>
      </c>
      <c r="AC49" s="2605">
        <v>0.22226197370122489</v>
      </c>
      <c r="AD49" s="2605">
        <v>5.8225045945514871E-3</v>
      </c>
      <c r="AE49" s="2605">
        <v>3.7006885829471259E-2</v>
      </c>
      <c r="AF49" s="2609"/>
      <c r="AG49" s="2607"/>
    </row>
    <row r="50" spans="1:37" s="2610" customFormat="1" ht="15" customHeight="1">
      <c r="A50" s="2602">
        <v>45689</v>
      </c>
      <c r="B50" s="2603">
        <v>11280550.779999999</v>
      </c>
      <c r="C50" s="2603">
        <v>20906770.009999998</v>
      </c>
      <c r="D50" s="2603">
        <v>0</v>
      </c>
      <c r="E50" s="2603">
        <v>0</v>
      </c>
      <c r="F50" s="2603">
        <v>39323.279999999999</v>
      </c>
      <c r="G50" s="2603">
        <v>4408551.67</v>
      </c>
      <c r="H50" s="2603">
        <v>473562.84</v>
      </c>
      <c r="I50" s="2603">
        <v>25828207.800000001</v>
      </c>
      <c r="J50" s="2603">
        <v>4450402.2</v>
      </c>
      <c r="K50" s="2603">
        <v>10229503.17</v>
      </c>
      <c r="L50" s="2603">
        <v>3439000</v>
      </c>
      <c r="M50" s="2603">
        <v>0</v>
      </c>
      <c r="N50" s="2603">
        <v>450000</v>
      </c>
      <c r="O50" s="2603">
        <v>0</v>
      </c>
      <c r="P50" s="2603">
        <v>3889000</v>
      </c>
      <c r="Q50" s="2603">
        <v>5907470.6900000004</v>
      </c>
      <c r="R50" s="2603">
        <v>9751.2999999999993</v>
      </c>
      <c r="S50" s="2603">
        <v>0</v>
      </c>
      <c r="T50" s="2603">
        <v>5917221.9900000002</v>
      </c>
      <c r="U50" s="2603">
        <v>133648.81</v>
      </c>
      <c r="V50" s="2603">
        <v>1250</v>
      </c>
      <c r="W50" s="2603">
        <v>43945.46</v>
      </c>
      <c r="X50" s="2603">
        <v>45195.46</v>
      </c>
      <c r="Y50" s="2603">
        <v>6596935.7300000004</v>
      </c>
      <c r="Z50" s="2604">
        <v>29216338.330000002</v>
      </c>
      <c r="AA50" s="2605">
        <v>0.88403301975316351</v>
      </c>
      <c r="AB50" s="2605">
        <v>0.13311045196949564</v>
      </c>
      <c r="AC50" s="2605">
        <v>0.20253126600481833</v>
      </c>
      <c r="AD50" s="2605">
        <v>4.5744544881165467E-3</v>
      </c>
      <c r="AE50" s="2605">
        <v>1.5469241726843049E-3</v>
      </c>
      <c r="AF50" s="2609"/>
      <c r="AG50" s="2607"/>
    </row>
    <row r="51" spans="1:37" s="2610" customFormat="1" ht="15" customHeight="1">
      <c r="A51" s="2602">
        <v>45717</v>
      </c>
      <c r="B51" s="2603">
        <v>9664923.9700000007</v>
      </c>
      <c r="C51" s="2603">
        <v>18406200.649999999</v>
      </c>
      <c r="D51" s="2603">
        <v>27145.69</v>
      </c>
      <c r="E51" s="2603">
        <v>0</v>
      </c>
      <c r="F51" s="2603">
        <v>40112.29</v>
      </c>
      <c r="G51" s="2603">
        <v>4855476.8899999997</v>
      </c>
      <c r="H51" s="2603">
        <v>292790.14</v>
      </c>
      <c r="I51" s="2603">
        <v>23621725.66</v>
      </c>
      <c r="J51" s="2603">
        <v>4782451.91</v>
      </c>
      <c r="K51" s="2603">
        <v>13157402.27</v>
      </c>
      <c r="L51" s="2603">
        <v>4470704.09</v>
      </c>
      <c r="M51" s="2603">
        <v>0</v>
      </c>
      <c r="N51" s="2603">
        <v>450000</v>
      </c>
      <c r="O51" s="2603">
        <v>186018</v>
      </c>
      <c r="P51" s="2603">
        <v>5106722.09</v>
      </c>
      <c r="Q51" s="2603">
        <v>6634294.2000000002</v>
      </c>
      <c r="R51" s="2603">
        <v>58809.35</v>
      </c>
      <c r="S51" s="2603">
        <v>396153.84</v>
      </c>
      <c r="T51" s="2603">
        <v>7089257.3899999997</v>
      </c>
      <c r="U51" s="2603">
        <v>190597.44</v>
      </c>
      <c r="V51" s="2603">
        <v>3400.54</v>
      </c>
      <c r="W51" s="2603">
        <v>34968.639999999999</v>
      </c>
      <c r="X51" s="2603">
        <v>38369.18</v>
      </c>
      <c r="Y51" s="2603">
        <v>8565535.7300000004</v>
      </c>
      <c r="Z51" s="2604">
        <v>27481136.029999997</v>
      </c>
      <c r="AA51" s="2605">
        <v>0.85956146915517462</v>
      </c>
      <c r="AB51" s="2605">
        <v>0.18582645507904791</v>
      </c>
      <c r="AC51" s="2605">
        <v>0.25796813429622983</v>
      </c>
      <c r="AD51" s="2605">
        <v>6.9355735436822125E-3</v>
      </c>
      <c r="AE51" s="2605">
        <v>1.3962006504430525E-3</v>
      </c>
      <c r="AF51" s="2609"/>
      <c r="AG51" s="2607"/>
    </row>
    <row r="52" spans="1:37" s="2610" customFormat="1" ht="15" customHeight="1">
      <c r="A52" s="2602">
        <v>45748</v>
      </c>
      <c r="B52" s="2603">
        <v>9610572.1999999993</v>
      </c>
      <c r="C52" s="2603">
        <v>17040875.560000002</v>
      </c>
      <c r="D52" s="2603">
        <v>56760.1</v>
      </c>
      <c r="E52" s="2603">
        <v>0</v>
      </c>
      <c r="F52" s="2603">
        <v>39555</v>
      </c>
      <c r="G52" s="2603">
        <v>7285462.4299999997</v>
      </c>
      <c r="H52" s="2603">
        <v>107536.45</v>
      </c>
      <c r="I52" s="2603">
        <v>24530189.540000003</v>
      </c>
      <c r="J52" s="2603">
        <v>4347535.2</v>
      </c>
      <c r="K52" s="2603">
        <v>10583512.27</v>
      </c>
      <c r="L52" s="2603">
        <v>6534100</v>
      </c>
      <c r="M52" s="2603">
        <v>0</v>
      </c>
      <c r="N52" s="2603">
        <v>450000</v>
      </c>
      <c r="O52" s="2603">
        <v>372036</v>
      </c>
      <c r="P52" s="2603">
        <v>7356136</v>
      </c>
      <c r="Q52" s="2603">
        <v>6047990.9699999997</v>
      </c>
      <c r="R52" s="2603">
        <v>42068.68</v>
      </c>
      <c r="S52" s="2603">
        <v>0</v>
      </c>
      <c r="T52" s="2603">
        <v>6090059.6499999994</v>
      </c>
      <c r="U52" s="2603">
        <v>286754.03999999998</v>
      </c>
      <c r="V52" s="2603">
        <v>67098.5</v>
      </c>
      <c r="W52" s="2603">
        <v>204816.08</v>
      </c>
      <c r="X52" s="2603">
        <v>271914.57999999996</v>
      </c>
      <c r="Y52" s="2603">
        <v>12502735.73</v>
      </c>
      <c r="Z52" s="2604">
        <v>26032318.080000002</v>
      </c>
      <c r="AA52" s="2605">
        <v>0.94229754970787449</v>
      </c>
      <c r="AB52" s="2605">
        <v>0.28257706353286843</v>
      </c>
      <c r="AC52" s="2605">
        <v>0.23394227249700228</v>
      </c>
      <c r="AD52" s="2605">
        <v>1.1015309474890987E-2</v>
      </c>
      <c r="AE52" s="2605">
        <v>1.0445269574702428E-2</v>
      </c>
      <c r="AF52" s="2609"/>
      <c r="AG52" s="2607"/>
    </row>
    <row r="53" spans="1:37" s="2610" customFormat="1" ht="15" customHeight="1">
      <c r="A53" s="2602">
        <v>45778</v>
      </c>
      <c r="B53" s="2603">
        <v>9692514.1099999994</v>
      </c>
      <c r="C53" s="2603">
        <v>25483215.25</v>
      </c>
      <c r="D53" s="2603">
        <v>94763.32</v>
      </c>
      <c r="E53" s="2603">
        <v>0</v>
      </c>
      <c r="F53" s="2603">
        <v>39796.559999999998</v>
      </c>
      <c r="G53" s="2603">
        <v>4884367.82</v>
      </c>
      <c r="H53" s="2603">
        <v>106938.51</v>
      </c>
      <c r="I53" s="2603">
        <v>30609081.460000001</v>
      </c>
      <c r="J53" s="2603">
        <v>5106547.83</v>
      </c>
      <c r="K53" s="2603">
        <v>12457423.02</v>
      </c>
      <c r="L53" s="2603">
        <v>4470699.92</v>
      </c>
      <c r="M53" s="2603">
        <v>0</v>
      </c>
      <c r="N53" s="2603">
        <v>450000</v>
      </c>
      <c r="O53" s="2603">
        <v>372036</v>
      </c>
      <c r="P53" s="2603">
        <v>5292735.92</v>
      </c>
      <c r="Q53" s="2603">
        <v>9491375.9600000009</v>
      </c>
      <c r="R53" s="2603">
        <v>13594.2</v>
      </c>
      <c r="S53" s="2603">
        <v>0</v>
      </c>
      <c r="T53" s="2603">
        <v>9504970.1600000001</v>
      </c>
      <c r="U53" s="2603">
        <v>411398.37</v>
      </c>
      <c r="V53" s="2603">
        <v>4926.1499999999996</v>
      </c>
      <c r="W53" s="2603">
        <v>76608.31</v>
      </c>
      <c r="X53" s="2603">
        <v>81534.459999999992</v>
      </c>
      <c r="Y53" s="2603">
        <v>8565535.7300000004</v>
      </c>
      <c r="Z53" s="2604">
        <v>37334184.640000001</v>
      </c>
      <c r="AA53" s="2605">
        <v>0.81986741521616902</v>
      </c>
      <c r="AB53" s="2605">
        <v>0.14176647946207832</v>
      </c>
      <c r="AC53" s="2605">
        <v>0.25459160958389687</v>
      </c>
      <c r="AD53" s="2605">
        <v>1.1019347923812057E-2</v>
      </c>
      <c r="AE53" s="2605">
        <v>2.1839089506361853E-3</v>
      </c>
      <c r="AF53" s="2609"/>
      <c r="AG53" s="2607"/>
    </row>
    <row r="54" spans="1:37" s="2610" customFormat="1" ht="15" customHeight="1">
      <c r="A54" s="2602">
        <v>45809</v>
      </c>
      <c r="B54" s="2603">
        <v>10147796.369999999</v>
      </c>
      <c r="C54" s="2603">
        <v>14205300.210000001</v>
      </c>
      <c r="D54" s="2603">
        <v>27407.59</v>
      </c>
      <c r="E54" s="2603">
        <v>0</v>
      </c>
      <c r="F54" s="2603">
        <v>40060.28</v>
      </c>
      <c r="G54" s="2603">
        <v>4778017.1100000003</v>
      </c>
      <c r="H54" s="2603">
        <v>107527.45</v>
      </c>
      <c r="I54" s="2603">
        <v>19158312.640000001</v>
      </c>
      <c r="J54" s="2603">
        <v>4498685.4800000004</v>
      </c>
      <c r="K54" s="2603">
        <v>10444625.27</v>
      </c>
      <c r="L54" s="2603">
        <v>4470700</v>
      </c>
      <c r="M54" s="2603">
        <v>0</v>
      </c>
      <c r="N54" s="2603">
        <v>459000</v>
      </c>
      <c r="O54" s="2603">
        <v>372036</v>
      </c>
      <c r="P54" s="2603">
        <v>5301736</v>
      </c>
      <c r="Q54" s="2603">
        <v>6267615.5</v>
      </c>
      <c r="R54" s="2603">
        <v>7158.68</v>
      </c>
      <c r="S54" s="2603">
        <v>396153.84</v>
      </c>
      <c r="T54" s="2603">
        <v>6670928.0199999996</v>
      </c>
      <c r="U54" s="2603">
        <v>255601.92000000001</v>
      </c>
      <c r="V54" s="2603">
        <v>9000</v>
      </c>
      <c r="W54" s="2603">
        <v>40394.089999999997</v>
      </c>
      <c r="X54" s="2603">
        <v>49394.09</v>
      </c>
      <c r="Y54" s="2603">
        <v>8565535.7300000004</v>
      </c>
      <c r="Z54" s="2604">
        <v>22870436.940000001</v>
      </c>
      <c r="AA54" s="2605">
        <v>0.83768896459045961</v>
      </c>
      <c r="AB54" s="2605">
        <v>0.23181612200540666</v>
      </c>
      <c r="AC54" s="2605">
        <v>0.2916834530752957</v>
      </c>
      <c r="AD54" s="2605">
        <v>1.1176083809442077E-2</v>
      </c>
      <c r="AE54" s="2605">
        <v>2.1597353006234253E-3</v>
      </c>
      <c r="AF54" s="2609"/>
      <c r="AG54" s="2607"/>
    </row>
    <row r="55" spans="1:37" s="2610" customFormat="1" ht="15" customHeight="1">
      <c r="A55" s="2602">
        <v>45839</v>
      </c>
      <c r="B55" s="2603">
        <v>11309157.5</v>
      </c>
      <c r="C55" s="2603">
        <v>21556325.25</v>
      </c>
      <c r="D55" s="2603">
        <v>0</v>
      </c>
      <c r="E55" s="2603">
        <v>0</v>
      </c>
      <c r="F55" s="2603">
        <v>39323.279999999999</v>
      </c>
      <c r="G55" s="2603">
        <v>5120650.95</v>
      </c>
      <c r="H55" s="2603">
        <v>108982.2</v>
      </c>
      <c r="I55" s="2603">
        <v>26825281.68</v>
      </c>
      <c r="J55" s="2603">
        <v>5349902.7699999996</v>
      </c>
      <c r="K55" s="2603">
        <v>10901293.57</v>
      </c>
      <c r="L55" s="2603">
        <v>4470699.6500000004</v>
      </c>
      <c r="M55" s="2603">
        <v>0</v>
      </c>
      <c r="N55" s="2603">
        <v>468000</v>
      </c>
      <c r="O55" s="2603">
        <v>372036</v>
      </c>
      <c r="P55" s="2603">
        <v>5310735.6500000004</v>
      </c>
      <c r="Q55" s="2603">
        <v>6775786.3099999996</v>
      </c>
      <c r="R55" s="2603">
        <v>9809.89</v>
      </c>
      <c r="S55" s="2603">
        <v>0</v>
      </c>
      <c r="T55" s="2603">
        <v>6785596.1999999993</v>
      </c>
      <c r="U55" s="2603">
        <v>312103.61</v>
      </c>
      <c r="V55" s="2603">
        <v>552.80999999999995</v>
      </c>
      <c r="W55" s="2603">
        <v>39016.129999999997</v>
      </c>
      <c r="X55" s="2603">
        <v>39568.939999999995</v>
      </c>
      <c r="Y55" s="2603">
        <v>8565535.7300000004</v>
      </c>
      <c r="Z55" s="2604">
        <v>30707750.349999998</v>
      </c>
      <c r="AA55" s="2605">
        <v>0.873567141006798</v>
      </c>
      <c r="AB55" s="2605">
        <v>0.17294447132953197</v>
      </c>
      <c r="AC55" s="2605">
        <v>0.22097340647423883</v>
      </c>
      <c r="AD55" s="2605">
        <v>1.016367550350363E-2</v>
      </c>
      <c r="AE55" s="2605">
        <v>1.2885652497822914E-3</v>
      </c>
      <c r="AF55" s="2609"/>
      <c r="AG55" s="2607"/>
    </row>
    <row r="56" spans="1:37" s="2610" customFormat="1" ht="15" customHeight="1">
      <c r="A56" s="2602">
        <v>45870</v>
      </c>
      <c r="B56" s="2603">
        <v>8304283.1699999999</v>
      </c>
      <c r="C56" s="2603">
        <v>17816883.049999997</v>
      </c>
      <c r="D56" s="2603">
        <v>41638.120000000003</v>
      </c>
      <c r="E56" s="2603">
        <v>0</v>
      </c>
      <c r="F56" s="2603">
        <v>39323.279999999999</v>
      </c>
      <c r="G56" s="2603">
        <v>4996548.37</v>
      </c>
      <c r="H56" s="2603">
        <v>108938.65</v>
      </c>
      <c r="I56" s="2603">
        <v>23003331.469999999</v>
      </c>
      <c r="J56" s="2603">
        <v>4278772.33</v>
      </c>
      <c r="K56" s="2603">
        <v>10936857</v>
      </c>
      <c r="L56" s="2603">
        <v>4470701.67</v>
      </c>
      <c r="M56" s="2603">
        <v>0</v>
      </c>
      <c r="N56" s="2603">
        <v>468000</v>
      </c>
      <c r="O56" s="2603">
        <v>372036</v>
      </c>
      <c r="P56" s="2603">
        <v>5310737.67</v>
      </c>
      <c r="Q56" s="2603">
        <v>6535277.5899999999</v>
      </c>
      <c r="R56" s="2603">
        <v>6508.68</v>
      </c>
      <c r="S56" s="2603">
        <v>0</v>
      </c>
      <c r="T56" s="2603">
        <v>6541786.2699999996</v>
      </c>
      <c r="U56" s="2603">
        <v>157427.4</v>
      </c>
      <c r="V56" s="2603">
        <v>77592.02</v>
      </c>
      <c r="W56" s="2603">
        <v>167347.69</v>
      </c>
      <c r="X56" s="2603">
        <v>244939.71000000002</v>
      </c>
      <c r="Y56" s="2603">
        <v>8565535.7300000004</v>
      </c>
      <c r="Z56" s="2604">
        <v>26692686.789999995</v>
      </c>
      <c r="AA56" s="2605">
        <v>0.86178404036186584</v>
      </c>
      <c r="AB56" s="2605">
        <v>0.19895852792119773</v>
      </c>
      <c r="AC56" s="2605">
        <v>0.24507784928007995</v>
      </c>
      <c r="AD56" s="2605">
        <v>5.897772720990296E-3</v>
      </c>
      <c r="AE56" s="2605">
        <v>9.1762853221565889E-3</v>
      </c>
      <c r="AF56" s="2609"/>
      <c r="AG56" s="2607"/>
    </row>
    <row r="57" spans="1:37" s="2610" customFormat="1" ht="15" customHeight="1">
      <c r="A57" s="2602">
        <v>45901</v>
      </c>
      <c r="B57" s="2603">
        <v>11046858.029999999</v>
      </c>
      <c r="C57" s="2603">
        <v>19731934.73</v>
      </c>
      <c r="D57" s="2603">
        <v>18265.11</v>
      </c>
      <c r="E57" s="2603">
        <v>0</v>
      </c>
      <c r="F57" s="2603">
        <v>40081.279999999999</v>
      </c>
      <c r="G57" s="2603">
        <v>5046351.99</v>
      </c>
      <c r="H57" s="2603">
        <v>108755.63</v>
      </c>
      <c r="I57" s="2603">
        <v>24945388.739999998</v>
      </c>
      <c r="J57" s="2603">
        <v>4149042.94</v>
      </c>
      <c r="K57" s="2603">
        <v>12545883.869999999</v>
      </c>
      <c r="L57" s="2603">
        <v>4472769.4400000004</v>
      </c>
      <c r="M57" s="2603">
        <v>0</v>
      </c>
      <c r="N57" s="2603">
        <v>468000</v>
      </c>
      <c r="O57" s="2603">
        <v>372036</v>
      </c>
      <c r="P57" s="2603">
        <v>5312805.4400000004</v>
      </c>
      <c r="Q57" s="2603">
        <v>7444514.2599999998</v>
      </c>
      <c r="R57" s="2603">
        <v>6508.68</v>
      </c>
      <c r="S57" s="2603">
        <v>396153.84</v>
      </c>
      <c r="T57" s="2603">
        <v>7847176.7799999993</v>
      </c>
      <c r="U57" s="2603">
        <v>128140.55</v>
      </c>
      <c r="V57" s="2603">
        <v>905.19</v>
      </c>
      <c r="W57" s="2603">
        <v>36823.730000000003</v>
      </c>
      <c r="X57" s="2603">
        <v>37728.920000000006</v>
      </c>
      <c r="Y57" s="2603">
        <v>8565535.7300000004</v>
      </c>
      <c r="Z57" s="2604">
        <v>29705704.699999999</v>
      </c>
      <c r="AA57" s="2605">
        <v>0.83975078160660499</v>
      </c>
      <c r="AB57" s="2605">
        <v>0.1788479853837637</v>
      </c>
      <c r="AC57" s="2605">
        <v>0.26416396645860413</v>
      </c>
      <c r="AD57" s="2605">
        <v>4.3136680746711925E-3</v>
      </c>
      <c r="AE57" s="2605">
        <v>1.2700900510870562E-3</v>
      </c>
      <c r="AF57" s="2609"/>
      <c r="AG57" s="2607"/>
    </row>
    <row r="58" spans="1:37" s="2610" customFormat="1" ht="15" customHeight="1">
      <c r="A58" s="2602">
        <v>45931</v>
      </c>
      <c r="B58" s="2603">
        <v>15014057.029999999</v>
      </c>
      <c r="C58" s="2603">
        <v>12977495.300000001</v>
      </c>
      <c r="D58" s="2603">
        <v>25151.360000000001</v>
      </c>
      <c r="E58" s="2603">
        <v>0</v>
      </c>
      <c r="F58" s="2603">
        <v>42368.73</v>
      </c>
      <c r="G58" s="2603">
        <v>4928645.91</v>
      </c>
      <c r="H58" s="2603">
        <v>112311.51</v>
      </c>
      <c r="I58" s="2603">
        <v>18085972.810000002</v>
      </c>
      <c r="J58" s="2603">
        <v>5400445.5899999999</v>
      </c>
      <c r="K58" s="2603">
        <v>12515425.699999999</v>
      </c>
      <c r="L58" s="2603">
        <v>4470699.7</v>
      </c>
      <c r="M58" s="2603">
        <v>0</v>
      </c>
      <c r="N58" s="2603">
        <v>468000</v>
      </c>
      <c r="O58" s="2603">
        <v>372036</v>
      </c>
      <c r="P58" s="2603">
        <v>5310735.7</v>
      </c>
      <c r="Q58" s="2603">
        <v>6948440.9400000004</v>
      </c>
      <c r="R58" s="2603">
        <v>28916.43</v>
      </c>
      <c r="S58" s="2603">
        <v>0</v>
      </c>
      <c r="T58" s="2603">
        <v>6977357.3700000001</v>
      </c>
      <c r="U58" s="2603">
        <v>223791.48</v>
      </c>
      <c r="V58" s="2603">
        <v>6835.75</v>
      </c>
      <c r="W58" s="2603">
        <v>36876.39</v>
      </c>
      <c r="X58" s="2603">
        <v>43712.14</v>
      </c>
      <c r="Y58" s="2603">
        <v>8566782.9399999995</v>
      </c>
      <c r="Z58" s="2604">
        <v>22074786.560000002</v>
      </c>
      <c r="AA58" s="2605">
        <v>0.81930453827228311</v>
      </c>
      <c r="AB58" s="2605">
        <v>0.24057925477853406</v>
      </c>
      <c r="AC58" s="2605">
        <v>0.31607813516272565</v>
      </c>
      <c r="AD58" s="2605">
        <v>1.013787741012704E-2</v>
      </c>
      <c r="AE58" s="2605">
        <v>1.9801840385268938E-3</v>
      </c>
      <c r="AF58" s="2609"/>
      <c r="AG58" s="2607"/>
    </row>
    <row r="59" spans="1:37" s="2610" customFormat="1" ht="15" customHeight="1" thickBot="1">
      <c r="A59" s="2602">
        <v>45962</v>
      </c>
      <c r="B59" s="2603">
        <v>14756689.619999999</v>
      </c>
      <c r="C59" s="2603">
        <v>17623956.960000001</v>
      </c>
      <c r="D59" s="2603">
        <v>58142.45</v>
      </c>
      <c r="E59" s="2603">
        <v>0</v>
      </c>
      <c r="F59" s="2603">
        <v>41364.559999999998</v>
      </c>
      <c r="G59" s="2603">
        <v>4932040.88</v>
      </c>
      <c r="H59" s="2603">
        <v>112198.47</v>
      </c>
      <c r="I59" s="2603">
        <v>22767703.319999997</v>
      </c>
      <c r="J59" s="2603">
        <v>4745338.72</v>
      </c>
      <c r="K59" s="2603">
        <v>14486365.65</v>
      </c>
      <c r="L59" s="2603">
        <v>4471486.09</v>
      </c>
      <c r="M59" s="2603">
        <v>0</v>
      </c>
      <c r="N59" s="2603">
        <v>468000</v>
      </c>
      <c r="O59" s="2603">
        <v>372036</v>
      </c>
      <c r="P59" s="2603">
        <v>5311522.09</v>
      </c>
      <c r="Q59" s="2603">
        <v>7134073.9800000004</v>
      </c>
      <c r="R59" s="2603">
        <v>7170.7</v>
      </c>
      <c r="S59" s="2603">
        <v>0</v>
      </c>
      <c r="T59" s="2603">
        <v>7141244.6800000006</v>
      </c>
      <c r="U59" s="2603">
        <v>186070.06</v>
      </c>
      <c r="V59" s="2603">
        <v>0</v>
      </c>
      <c r="W59" s="2603">
        <v>72725.05</v>
      </c>
      <c r="X59" s="2603">
        <v>72725.05</v>
      </c>
      <c r="Y59" s="2603">
        <v>8566782.9399999995</v>
      </c>
      <c r="Z59" s="2604">
        <v>26912482.259999998</v>
      </c>
      <c r="AA59" s="2605">
        <v>0.84599046271698308</v>
      </c>
      <c r="AB59" s="2605">
        <v>0.19736277161971458</v>
      </c>
      <c r="AC59" s="2605">
        <v>0.26535065071325759</v>
      </c>
      <c r="AD59" s="2605">
        <v>6.9138943856009811E-3</v>
      </c>
      <c r="AE59" s="2605">
        <v>2.7022795332443633E-3</v>
      </c>
      <c r="AF59" s="2609"/>
      <c r="AG59" s="2607"/>
    </row>
    <row r="60" spans="1:37" s="2610" customFormat="1" ht="15" customHeight="1" thickBot="1">
      <c r="A60" s="2612">
        <v>45992</v>
      </c>
      <c r="B60" s="2613">
        <v>13484507.32</v>
      </c>
      <c r="C60" s="2613">
        <v>16296076.210000001</v>
      </c>
      <c r="D60" s="2613">
        <v>42743.56</v>
      </c>
      <c r="E60" s="2613">
        <v>0</v>
      </c>
      <c r="F60" s="2613">
        <v>41985.75</v>
      </c>
      <c r="G60" s="2613">
        <v>5404263.5999999996</v>
      </c>
      <c r="H60" s="2613">
        <v>105509.48</v>
      </c>
      <c r="I60" s="2613">
        <v>21890578.600000001</v>
      </c>
      <c r="J60" s="2613">
        <v>6213440.3899999997</v>
      </c>
      <c r="K60" s="2613">
        <v>10833850.66</v>
      </c>
      <c r="L60" s="2613">
        <v>4470699.33</v>
      </c>
      <c r="M60" s="2613">
        <v>0</v>
      </c>
      <c r="N60" s="2613">
        <v>468000</v>
      </c>
      <c r="O60" s="2613">
        <v>632461.19999999995</v>
      </c>
      <c r="P60" s="2613">
        <v>5571160.5300000003</v>
      </c>
      <c r="Q60" s="2613">
        <v>6936743.7000000002</v>
      </c>
      <c r="R60" s="2613">
        <v>9488.68</v>
      </c>
      <c r="S60" s="2613">
        <v>396153.84</v>
      </c>
      <c r="T60" s="2613">
        <v>7342386.2199999997</v>
      </c>
      <c r="U60" s="2613">
        <v>182667.21</v>
      </c>
      <c r="V60" s="2613">
        <v>0</v>
      </c>
      <c r="W60" s="2613">
        <v>249514.95</v>
      </c>
      <c r="X60" s="2613">
        <v>249514.95</v>
      </c>
      <c r="Y60" s="2613">
        <v>8566782.9399999995</v>
      </c>
      <c r="Z60" s="2613">
        <v>26669524.570000008</v>
      </c>
      <c r="AA60" s="2605">
        <v>0.82080873029976154</v>
      </c>
      <c r="AB60" s="2605">
        <v>0.20889613218928105</v>
      </c>
      <c r="AC60" s="2605">
        <v>0.27530997790111705</v>
      </c>
      <c r="AD60" s="2605">
        <v>6.8492863275665039E-3</v>
      </c>
      <c r="AE60" s="2605">
        <v>9.3558079501977389E-3</v>
      </c>
      <c r="AF60" s="2609"/>
      <c r="AG60" s="2607"/>
      <c r="AH60" s="342"/>
      <c r="AI60" s="342"/>
      <c r="AJ60" s="342"/>
      <c r="AK60" s="342"/>
    </row>
    <row r="61" spans="1:37" s="173" customFormat="1" ht="15" customHeight="1">
      <c r="A61" s="2614"/>
      <c r="B61" s="2615"/>
      <c r="C61" s="2616"/>
      <c r="D61" s="2616"/>
      <c r="E61" s="2615"/>
      <c r="F61" s="2615"/>
      <c r="G61" s="2617"/>
      <c r="H61" s="2617"/>
      <c r="I61" s="2617"/>
      <c r="J61" s="2617"/>
      <c r="K61" s="2617"/>
      <c r="L61" s="2617"/>
      <c r="M61" s="2617"/>
      <c r="N61" s="2617"/>
      <c r="O61" s="2617"/>
      <c r="P61" s="2617"/>
      <c r="Q61" s="2617"/>
      <c r="R61" s="2617"/>
      <c r="S61" s="2617"/>
      <c r="T61" s="2617"/>
      <c r="U61" s="2617"/>
      <c r="V61" s="2617"/>
      <c r="W61" s="2617"/>
      <c r="X61" s="2617"/>
      <c r="Y61" s="2617"/>
      <c r="Z61" s="2618"/>
      <c r="AA61" s="2619"/>
      <c r="AB61" s="2619"/>
      <c r="AC61" s="2619"/>
      <c r="AD61" s="2619"/>
      <c r="AE61" s="2619"/>
      <c r="AF61" s="2620"/>
      <c r="AG61" s="788"/>
    </row>
    <row r="62" spans="1:37" ht="24" customHeight="1">
      <c r="A62" s="2621" t="s">
        <v>884</v>
      </c>
      <c r="B62" s="2622">
        <v>11608318.925833335</v>
      </c>
      <c r="C62" s="2622">
        <v>18155291.334166668</v>
      </c>
      <c r="D62" s="2622">
        <v>37365.063333333332</v>
      </c>
      <c r="E62" s="2622">
        <v>0</v>
      </c>
      <c r="F62" s="2622">
        <v>40337.380833333336</v>
      </c>
      <c r="G62" s="2622">
        <v>5073356.5391666666</v>
      </c>
      <c r="H62" s="2622">
        <v>192610.90249999997</v>
      </c>
      <c r="I62" s="2622">
        <v>23498961.219999999</v>
      </c>
      <c r="J62" s="2622">
        <v>4744310.16</v>
      </c>
      <c r="K62" s="2622">
        <v>11595212.980000002</v>
      </c>
      <c r="L62" s="2622">
        <v>4470938.3241666667</v>
      </c>
      <c r="M62" s="2622">
        <v>0</v>
      </c>
      <c r="N62" s="2622">
        <v>459750</v>
      </c>
      <c r="O62" s="2622">
        <v>316230.60000000003</v>
      </c>
      <c r="P62" s="2622">
        <v>5246918.9241666673</v>
      </c>
      <c r="Q62" s="2622">
        <v>6796622.3091666671</v>
      </c>
      <c r="R62" s="2622">
        <v>17659.162500000002</v>
      </c>
      <c r="S62" s="2622">
        <v>132051.28</v>
      </c>
      <c r="T62" s="2622">
        <v>6946332.7516666679</v>
      </c>
      <c r="U62" s="2622">
        <v>217576.67500000002</v>
      </c>
      <c r="V62" s="2622">
        <v>14296.746666666666</v>
      </c>
      <c r="W62" s="2622">
        <v>159178.03750000001</v>
      </c>
      <c r="X62" s="2622">
        <v>173474.78416666665</v>
      </c>
      <c r="Y62" s="2622">
        <v>8565847.5325000007</v>
      </c>
      <c r="Z62" s="2622">
        <v>27517416.822499994</v>
      </c>
      <c r="AA62" s="2623"/>
      <c r="AB62" s="2623"/>
      <c r="AC62" s="2623"/>
      <c r="AD62" s="2623"/>
      <c r="AE62" s="2623"/>
      <c r="AF62" s="2624"/>
      <c r="AG62" s="2625"/>
    </row>
    <row r="63" spans="1:37" ht="26">
      <c r="A63" s="2626" t="s">
        <v>1405</v>
      </c>
      <c r="B63" s="2627">
        <v>-6192516.8200000003</v>
      </c>
      <c r="C63" s="2627">
        <v>-1846730</v>
      </c>
      <c r="D63" s="2627">
        <v>-55380.83</v>
      </c>
      <c r="E63" s="2627">
        <v>0</v>
      </c>
      <c r="F63" s="2627">
        <v>2662.4700000000012</v>
      </c>
      <c r="G63" s="2627">
        <v>622455.71999999974</v>
      </c>
      <c r="H63" s="2627">
        <v>1892.75</v>
      </c>
      <c r="I63" s="2627">
        <v>-1275099.8900000006</v>
      </c>
      <c r="J63" s="2627">
        <v>3097605.8699999996</v>
      </c>
      <c r="K63" s="2627">
        <v>-747440.8200000003</v>
      </c>
      <c r="L63" s="2627">
        <v>4470699.3899999997</v>
      </c>
      <c r="M63" s="2627">
        <v>0</v>
      </c>
      <c r="N63" s="2627">
        <v>18000</v>
      </c>
      <c r="O63" s="2627">
        <v>632461.19999999995</v>
      </c>
      <c r="P63" s="2627">
        <v>5121160.59</v>
      </c>
      <c r="Q63" s="2627">
        <v>2399709.4000000004</v>
      </c>
      <c r="R63" s="2627">
        <v>-277200.32</v>
      </c>
      <c r="S63" s="2627">
        <v>-206190.15999999997</v>
      </c>
      <c r="T63" s="2627">
        <v>1916318.92</v>
      </c>
      <c r="U63" s="2627">
        <v>-13865.300000000017</v>
      </c>
      <c r="V63" s="2627">
        <v>-13438.04</v>
      </c>
      <c r="W63" s="2627">
        <v>21936.610000000015</v>
      </c>
      <c r="X63" s="2627">
        <v>8498.570000000007</v>
      </c>
      <c r="Y63" s="2627">
        <v>5408847.209999999</v>
      </c>
      <c r="Z63" s="2627">
        <v>348165.68000000343</v>
      </c>
    </row>
    <row r="64" spans="1:37" ht="15" customHeight="1">
      <c r="A64" s="2628" t="s">
        <v>1406</v>
      </c>
      <c r="B64" s="2629">
        <v>-0.31470799527107762</v>
      </c>
      <c r="C64" s="2629">
        <v>-0.10178855346986589</v>
      </c>
      <c r="D64" s="2629">
        <v>-0.56439413279409945</v>
      </c>
      <c r="E64" s="2629" t="e">
        <v>#DIV/0!</v>
      </c>
      <c r="F64" s="2629">
        <v>6.7707220760831785E-2</v>
      </c>
      <c r="G64" s="2629">
        <v>0.13017162872716662</v>
      </c>
      <c r="H64" s="2629">
        <v>1.8266837797332534E-2</v>
      </c>
      <c r="I64" s="2629">
        <v>-5.5042630870942404E-2</v>
      </c>
      <c r="J64" s="2629">
        <v>0.99414967326313586</v>
      </c>
      <c r="K64" s="2629">
        <v>-6.4538641591982471E-2</v>
      </c>
      <c r="L64" s="2629">
        <v>-74511656.5</v>
      </c>
      <c r="M64" s="2629" t="e">
        <v>#DIV/0!</v>
      </c>
      <c r="N64" s="2629">
        <v>0.04</v>
      </c>
      <c r="O64" s="2629" t="e">
        <v>#DIV/0!</v>
      </c>
      <c r="P64" s="2629">
        <v>11.380358384047785</v>
      </c>
      <c r="Q64" s="2629">
        <v>0.52891586030107829</v>
      </c>
      <c r="R64" s="2629">
        <v>-0.96690253201204091</v>
      </c>
      <c r="S64" s="2629">
        <v>-0.34231296402055966</v>
      </c>
      <c r="T64" s="2629">
        <v>0.35316902906825354</v>
      </c>
      <c r="U64" s="2629">
        <v>-7.0549651047554507E-2</v>
      </c>
      <c r="V64" s="2629">
        <v>-1</v>
      </c>
      <c r="W64" s="2629">
        <v>9.6391466780186619E-2</v>
      </c>
      <c r="X64" s="2629">
        <v>3.5261379330317741E-2</v>
      </c>
      <c r="Y64" s="2629">
        <v>1.7127793826253706</v>
      </c>
      <c r="Z64" s="2629">
        <v>1.3227496401497658E-2</v>
      </c>
    </row>
    <row r="65" spans="1:26" ht="35.25" customHeight="1">
      <c r="A65" s="1247"/>
      <c r="B65" s="2630"/>
      <c r="C65" s="2631"/>
      <c r="D65" s="2631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365"/>
    </row>
    <row r="66" spans="1:26" ht="35.25" customHeight="1">
      <c r="A66" s="1247"/>
      <c r="B66" s="2630"/>
      <c r="C66" s="2631"/>
      <c r="D66" s="2631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365"/>
    </row>
    <row r="67" spans="1:26" ht="35.25" customHeight="1">
      <c r="A67" s="1247"/>
      <c r="B67" s="2630"/>
      <c r="C67" s="2631"/>
      <c r="D67" s="2631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365"/>
    </row>
    <row r="68" spans="1:26">
      <c r="A68" s="1247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365"/>
    </row>
    <row r="69" spans="1:26">
      <c r="A69" s="1247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365"/>
    </row>
    <row r="70" spans="1:26">
      <c r="A70" s="1247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365"/>
    </row>
    <row r="71" spans="1:26">
      <c r="A71" s="1247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365"/>
    </row>
    <row r="72" spans="1:26">
      <c r="A72" s="1247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365"/>
    </row>
    <row r="73" spans="1:26">
      <c r="A73" s="1247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365"/>
    </row>
    <row r="74" spans="1:26">
      <c r="A74" s="1247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365"/>
    </row>
    <row r="75" spans="1:26">
      <c r="A75" s="1247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365"/>
    </row>
    <row r="76" spans="1:26">
      <c r="A76" s="1247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365"/>
    </row>
    <row r="77" spans="1:26">
      <c r="A77" s="1247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365"/>
    </row>
    <row r="78" spans="1:26">
      <c r="A78" s="1247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365"/>
    </row>
    <row r="79" spans="1:26">
      <c r="A79" s="1247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365"/>
    </row>
    <row r="80" spans="1:26">
      <c r="A80" s="1247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365"/>
    </row>
    <row r="81" spans="1:26">
      <c r="A81" s="1247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365"/>
    </row>
    <row r="82" spans="1:26">
      <c r="A82" s="1247"/>
      <c r="B82" s="5"/>
      <c r="C82" s="5"/>
      <c r="D82" s="5"/>
      <c r="E82" s="1098"/>
      <c r="F82" s="1098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365"/>
    </row>
    <row r="83" spans="1:26">
      <c r="A83" s="1247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365"/>
    </row>
    <row r="84" spans="1:26">
      <c r="A84" s="1247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365"/>
    </row>
    <row r="85" spans="1:26">
      <c r="A85" s="1247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365"/>
    </row>
    <row r="86" spans="1:26">
      <c r="A86" s="1247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365"/>
    </row>
    <row r="87" spans="1:26">
      <c r="A87" s="1247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365"/>
    </row>
    <row r="88" spans="1:26">
      <c r="A88" s="1247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365"/>
    </row>
    <row r="89" spans="1:26">
      <c r="A89" s="1247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365"/>
    </row>
    <row r="90" spans="1:26">
      <c r="A90" s="1247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365"/>
    </row>
    <row r="91" spans="1:26">
      <c r="A91" s="1247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365"/>
    </row>
    <row r="92" spans="1:26">
      <c r="A92" s="1247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365"/>
    </row>
    <row r="93" spans="1:26">
      <c r="A93" s="1247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365"/>
    </row>
    <row r="94" spans="1:26">
      <c r="A94" s="1247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365"/>
    </row>
    <row r="95" spans="1:26">
      <c r="A95" s="1247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365"/>
    </row>
    <row r="96" spans="1:26">
      <c r="A96" s="1247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365"/>
    </row>
    <row r="97" spans="1:26">
      <c r="A97" s="1247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365"/>
    </row>
    <row r="98" spans="1:26">
      <c r="A98" s="1247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365"/>
    </row>
    <row r="99" spans="1:26">
      <c r="A99" s="1247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365"/>
    </row>
    <row r="100" spans="1:26">
      <c r="A100" s="1247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365"/>
    </row>
    <row r="101" spans="1:26">
      <c r="A101" s="1247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365"/>
    </row>
    <row r="102" spans="1:26">
      <c r="A102" s="1247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365"/>
    </row>
    <row r="103" spans="1:26">
      <c r="A103" s="1247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365"/>
    </row>
    <row r="104" spans="1:26">
      <c r="A104" s="1247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2632"/>
    </row>
    <row r="105" spans="1:26">
      <c r="A105" s="1247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365"/>
    </row>
    <row r="106" spans="1:26">
      <c r="A106" s="1247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365"/>
    </row>
    <row r="107" spans="1:26">
      <c r="A107" s="1247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365"/>
    </row>
  </sheetData>
  <mergeCells count="7">
    <mergeCell ref="Z10:Z11"/>
    <mergeCell ref="A10:A11"/>
    <mergeCell ref="B10:I10"/>
    <mergeCell ref="J10:P10"/>
    <mergeCell ref="Q10:T10"/>
    <mergeCell ref="V10:X10"/>
    <mergeCell ref="Y10:Y11"/>
  </mergeCells>
  <hyperlinks>
    <hyperlink ref="AA1" location="INDICE!A10" tooltip="REGRESAR AL MENU PRINCIPAL" display="INDICE" xr:uid="{007083D3-960F-4FE0-9022-A75F91199091}"/>
  </hyperlinks>
  <printOptions horizontalCentered="1"/>
  <pageMargins left="0.51181102362204722" right="0.11811023622047245" top="0.19685039370078741" bottom="0.47244094488188981" header="0.15748031496062992" footer="0.15748031496062992"/>
  <pageSetup scale="60" orientation="portrait" horizontalDpi="4294967292" verticalDpi="300" r:id="rId1"/>
  <headerFooter alignWithMargins="0">
    <oddFooter>&amp;L&amp;11Documento controlado por medios electrónicos. Para uso exclusivo de Productos Innovador, SA de CV.&amp;R&amp;11Emisión: 12-Marzo-2021
Código: DC-COR-A-17
Edición: 01</oddFooter>
  </headerFooter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07387-14C4-4F8D-9DD4-D096CAC46B03}">
  <sheetPr>
    <pageSetUpPr fitToPage="1"/>
  </sheetPr>
  <dimension ref="A1:T137"/>
  <sheetViews>
    <sheetView topLeftCell="B1" zoomScaleNormal="100" workbookViewId="0">
      <selection activeCell="O1" sqref="O1"/>
    </sheetView>
  </sheetViews>
  <sheetFormatPr baseColWidth="10" defaultColWidth="10.1640625" defaultRowHeight="13"/>
  <cols>
    <col min="1" max="1" width="16.83203125" style="173" hidden="1" customWidth="1"/>
    <col min="2" max="2" width="27" style="648" customWidth="1"/>
    <col min="3" max="3" width="15.1640625" style="1596" customWidth="1"/>
    <col min="4" max="4" width="11.83203125" style="1596" customWidth="1"/>
    <col min="5" max="5" width="13.5" style="653" customWidth="1"/>
    <col min="6" max="6" width="11" style="653" bestFit="1" customWidth="1"/>
    <col min="7" max="7" width="13.5" style="653" customWidth="1"/>
    <col min="8" max="8" width="11" style="653" bestFit="1" customWidth="1"/>
    <col min="9" max="9" width="13.5" style="653" customWidth="1"/>
    <col min="10" max="10" width="11" style="653" bestFit="1" customWidth="1"/>
    <col min="11" max="11" width="13.5" style="653" customWidth="1"/>
    <col min="12" max="12" width="11" style="653" bestFit="1" customWidth="1"/>
    <col min="13" max="13" width="13.5" style="653" customWidth="1"/>
    <col min="14" max="14" width="11" style="653" bestFit="1" customWidth="1"/>
    <col min="15" max="15" width="15.5" style="173" customWidth="1"/>
    <col min="16" max="19" width="14.5" style="173" bestFit="1" customWidth="1"/>
    <col min="20" max="16384" width="10.1640625" style="173"/>
  </cols>
  <sheetData>
    <row r="1" spans="1:20" ht="14">
      <c r="B1" s="1154" t="s">
        <v>191</v>
      </c>
      <c r="C1" s="471"/>
      <c r="D1" s="471"/>
      <c r="E1" s="472"/>
      <c r="F1" s="471"/>
      <c r="G1" s="473"/>
      <c r="H1" s="471"/>
      <c r="I1" s="471"/>
      <c r="J1" s="471"/>
      <c r="K1" s="472"/>
      <c r="L1" s="472"/>
      <c r="M1" s="472"/>
      <c r="N1" s="472"/>
      <c r="O1" s="69" t="s">
        <v>72</v>
      </c>
    </row>
    <row r="2" spans="1:20">
      <c r="B2" s="1157" t="s">
        <v>1</v>
      </c>
      <c r="C2" s="471"/>
      <c r="D2" s="471"/>
      <c r="E2" s="472"/>
      <c r="F2" s="471"/>
      <c r="G2" s="473"/>
      <c r="H2" s="471"/>
      <c r="I2" s="472"/>
      <c r="J2" s="471"/>
      <c r="K2" s="472"/>
      <c r="L2" s="472"/>
      <c r="M2" s="472"/>
      <c r="N2" s="472"/>
    </row>
    <row r="3" spans="1:20" ht="14">
      <c r="B3" s="476"/>
      <c r="C3" s="471"/>
      <c r="D3" s="471"/>
      <c r="E3" s="2580"/>
      <c r="F3" s="471"/>
      <c r="G3" s="473"/>
      <c r="H3" s="471"/>
      <c r="I3" s="472"/>
      <c r="J3" s="471"/>
      <c r="K3" s="472"/>
      <c r="L3" s="472"/>
      <c r="M3" s="472"/>
      <c r="N3" s="472"/>
    </row>
    <row r="4" spans="1:20" s="342" customFormat="1" ht="22" customHeight="1">
      <c r="B4" s="477"/>
      <c r="C4" s="478"/>
      <c r="D4" s="479"/>
      <c r="E4" s="477"/>
      <c r="F4" s="478"/>
      <c r="G4" s="480"/>
      <c r="H4" s="478"/>
      <c r="I4" s="477"/>
      <c r="J4" s="478"/>
      <c r="K4" s="477"/>
      <c r="L4" s="477"/>
      <c r="M4" s="477"/>
      <c r="N4" s="477"/>
    </row>
    <row r="5" spans="1:20" s="8" customFormat="1" ht="20.25" customHeight="1">
      <c r="B5" s="2633" t="s">
        <v>1407</v>
      </c>
      <c r="C5" s="2634"/>
      <c r="D5" s="737" t="s">
        <v>1022</v>
      </c>
      <c r="F5" s="850"/>
      <c r="G5" s="850"/>
      <c r="H5" s="185"/>
      <c r="I5" s="370"/>
      <c r="J5" s="370"/>
      <c r="K5" s="370"/>
      <c r="L5" s="370"/>
      <c r="M5" s="370"/>
      <c r="N5" s="370"/>
    </row>
    <row r="6" spans="1:20" s="64" customFormat="1" ht="2.25" customHeight="1">
      <c r="B6" s="62"/>
      <c r="C6" s="75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</row>
    <row r="7" spans="1:20" s="64" customFormat="1" ht="1" customHeight="1">
      <c r="B7" s="65"/>
      <c r="C7" s="7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</row>
    <row r="8" spans="1:20" s="64" customFormat="1" ht="2.25" customHeight="1">
      <c r="B8" s="67"/>
      <c r="C8" s="77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</row>
    <row r="9" spans="1:20" s="64" customFormat="1" ht="25.25" customHeight="1">
      <c r="B9" s="70"/>
      <c r="C9" s="71"/>
      <c r="D9" s="71"/>
      <c r="E9" s="2635"/>
      <c r="F9" s="2635"/>
      <c r="G9" s="2635"/>
      <c r="H9" s="2635"/>
      <c r="I9" s="2635"/>
      <c r="J9" s="2635"/>
      <c r="K9" s="2635"/>
      <c r="L9" s="2635"/>
      <c r="M9" s="2635"/>
      <c r="N9" s="2635"/>
    </row>
    <row r="10" spans="1:20" ht="17.25" hidden="1" customHeight="1">
      <c r="B10" s="2635"/>
      <c r="C10" s="3136" t="s">
        <v>101</v>
      </c>
      <c r="D10" s="3135"/>
      <c r="E10" s="3135" t="s">
        <v>102</v>
      </c>
      <c r="F10" s="3135"/>
      <c r="G10" s="3135" t="s">
        <v>103</v>
      </c>
      <c r="H10" s="3135"/>
      <c r="I10" s="3135" t="s">
        <v>104</v>
      </c>
      <c r="J10" s="3135"/>
      <c r="K10" s="3135" t="s">
        <v>105</v>
      </c>
      <c r="L10" s="3135"/>
      <c r="M10" s="3135" t="s">
        <v>106</v>
      </c>
      <c r="N10" s="3135"/>
    </row>
    <row r="11" spans="1:20" s="2637" customFormat="1" ht="20.25" hidden="1" customHeight="1" thickBot="1">
      <c r="B11" s="2638" t="s">
        <v>1408</v>
      </c>
      <c r="C11" s="2639">
        <v>170299505.70000002</v>
      </c>
      <c r="D11" s="2640"/>
      <c r="E11" s="2639">
        <v>147921717.36000001</v>
      </c>
      <c r="F11" s="2640"/>
      <c r="G11" s="2639">
        <v>123796685.58999999</v>
      </c>
      <c r="H11" s="2640"/>
      <c r="I11" s="2639">
        <v>162089927.17999998</v>
      </c>
      <c r="J11" s="2640"/>
      <c r="K11" s="2639">
        <v>186060325.61000001</v>
      </c>
      <c r="L11" s="2640"/>
      <c r="M11" s="2639">
        <v>109367807.99000001</v>
      </c>
      <c r="N11" s="2640"/>
    </row>
    <row r="12" spans="1:20" s="2641" customFormat="1" ht="20.25" hidden="1" customHeight="1" thickBot="1">
      <c r="B12" s="2642" t="s">
        <v>122</v>
      </c>
      <c r="C12" s="2643" t="s">
        <v>1409</v>
      </c>
      <c r="D12" s="2644" t="s">
        <v>1037</v>
      </c>
      <c r="E12" s="2643" t="s">
        <v>1409</v>
      </c>
      <c r="F12" s="2644" t="s">
        <v>1037</v>
      </c>
      <c r="G12" s="2643" t="s">
        <v>1409</v>
      </c>
      <c r="H12" s="2644" t="s">
        <v>1037</v>
      </c>
      <c r="I12" s="2643" t="s">
        <v>1409</v>
      </c>
      <c r="J12" s="2644" t="s">
        <v>1037</v>
      </c>
      <c r="K12" s="2643" t="s">
        <v>1409</v>
      </c>
      <c r="L12" s="2644" t="s">
        <v>1037</v>
      </c>
      <c r="M12" s="2643" t="s">
        <v>1409</v>
      </c>
      <c r="N12" s="2644" t="s">
        <v>1037</v>
      </c>
      <c r="Q12" s="2645"/>
      <c r="R12" s="2645"/>
      <c r="S12" s="2645"/>
      <c r="T12" s="2645"/>
    </row>
    <row r="13" spans="1:20" s="2646" customFormat="1" ht="13" hidden="1" customHeight="1">
      <c r="B13" s="2647"/>
      <c r="C13" s="2648">
        <v>3</v>
      </c>
      <c r="D13" s="2649"/>
      <c r="E13" s="2648">
        <v>4</v>
      </c>
      <c r="F13" s="2649"/>
      <c r="G13" s="2648">
        <v>5</v>
      </c>
      <c r="H13" s="2649"/>
      <c r="I13" s="2648">
        <v>6</v>
      </c>
      <c r="J13" s="2649"/>
      <c r="K13" s="2648">
        <v>7</v>
      </c>
      <c r="L13" s="2649"/>
      <c r="M13" s="2648">
        <v>8</v>
      </c>
      <c r="N13" s="2650"/>
    </row>
    <row r="14" spans="1:20" s="2651" customFormat="1" ht="14" hidden="1">
      <c r="B14" s="2652" t="s">
        <v>1005</v>
      </c>
      <c r="C14" s="2653"/>
      <c r="D14" s="2654"/>
      <c r="E14" s="2653"/>
      <c r="F14" s="2654"/>
      <c r="G14" s="2653"/>
      <c r="H14" s="2654"/>
      <c r="I14" s="2653"/>
      <c r="J14" s="2654"/>
      <c r="K14" s="2653"/>
      <c r="L14" s="2654"/>
      <c r="M14" s="2653"/>
      <c r="N14" s="2654"/>
      <c r="Q14" s="2645"/>
      <c r="R14" s="2645"/>
      <c r="S14" s="2645"/>
      <c r="T14" s="2645"/>
    </row>
    <row r="15" spans="1:20" s="2651" customFormat="1" ht="14" hidden="1">
      <c r="A15" s="2651" t="s">
        <v>1390</v>
      </c>
      <c r="B15" s="2655" t="s">
        <v>1008</v>
      </c>
      <c r="C15" s="2653">
        <v>14987917.01</v>
      </c>
      <c r="D15" s="2654">
        <v>9.0203200109441564E-2</v>
      </c>
      <c r="E15" s="2653">
        <v>11280550.779999999</v>
      </c>
      <c r="F15" s="2654">
        <v>7.8605066658602271E-2</v>
      </c>
      <c r="G15" s="2653">
        <v>9664923.9700000007</v>
      </c>
      <c r="H15" s="2654">
        <v>8.3892478467911147E-2</v>
      </c>
      <c r="I15" s="2653">
        <v>9610572.1999999993</v>
      </c>
      <c r="J15" s="2654">
        <v>6.1028034403131988E-2</v>
      </c>
      <c r="K15" s="2653">
        <v>9692514.1099999994</v>
      </c>
      <c r="L15" s="2654">
        <v>5.3767655514969474E-2</v>
      </c>
      <c r="M15" s="2653">
        <v>10147796.369999999</v>
      </c>
      <c r="N15" s="2654">
        <v>9.648097475430524E-2</v>
      </c>
      <c r="Q15" s="2645"/>
      <c r="R15" s="2645"/>
      <c r="S15" s="2645"/>
      <c r="T15" s="2645"/>
    </row>
    <row r="16" spans="1:20" s="2651" customFormat="1" ht="14" hidden="1">
      <c r="A16" s="2651" t="s">
        <v>1391</v>
      </c>
      <c r="B16" s="2655" t="s">
        <v>617</v>
      </c>
      <c r="C16" s="2653">
        <v>15818462.83</v>
      </c>
      <c r="D16" s="2654">
        <v>9.5201752660241973E-2</v>
      </c>
      <c r="E16" s="2653">
        <v>20906770.009999998</v>
      </c>
      <c r="F16" s="2654">
        <v>0.14568243007830481</v>
      </c>
      <c r="G16" s="2653">
        <v>18406200.649999999</v>
      </c>
      <c r="H16" s="2654">
        <v>0.15976760877780366</v>
      </c>
      <c r="I16" s="2653">
        <v>17040875.560000002</v>
      </c>
      <c r="J16" s="2654">
        <v>0.10821115728522089</v>
      </c>
      <c r="K16" s="2653">
        <v>25483215.25</v>
      </c>
      <c r="L16" s="2654">
        <v>0.14136401798602249</v>
      </c>
      <c r="M16" s="2653">
        <v>14205300.210000001</v>
      </c>
      <c r="N16" s="2654">
        <v>0.13505801269230011</v>
      </c>
      <c r="T16" s="2645"/>
    </row>
    <row r="17" spans="1:20" s="2651" customFormat="1" ht="14" hidden="1">
      <c r="A17" s="2651" t="s">
        <v>1392</v>
      </c>
      <c r="B17" s="2655" t="s">
        <v>214</v>
      </c>
      <c r="C17" s="2653">
        <v>56363.46</v>
      </c>
      <c r="D17" s="2654">
        <v>3.3921754823224134E-4</v>
      </c>
      <c r="E17" s="2653">
        <v>0</v>
      </c>
      <c r="F17" s="2654">
        <v>0</v>
      </c>
      <c r="G17" s="2653">
        <v>27145.69</v>
      </c>
      <c r="H17" s="2654">
        <v>2.3562722488975677E-4</v>
      </c>
      <c r="I17" s="2653">
        <v>56760.1</v>
      </c>
      <c r="J17" s="2654">
        <v>3.6043195591675719E-4</v>
      </c>
      <c r="K17" s="2653">
        <v>94763.32</v>
      </c>
      <c r="L17" s="2654">
        <v>5.2568420199233714E-4</v>
      </c>
      <c r="M17" s="2653">
        <v>27407.59</v>
      </c>
      <c r="N17" s="2654">
        <v>2.6057982466851066E-4</v>
      </c>
      <c r="T17" s="2645"/>
    </row>
    <row r="18" spans="1:20" s="2651" customFormat="1" ht="14" hidden="1">
      <c r="A18" s="2651" t="s">
        <v>1393</v>
      </c>
      <c r="B18" s="2655" t="s">
        <v>277</v>
      </c>
      <c r="C18" s="2653">
        <v>0</v>
      </c>
      <c r="D18" s="2654">
        <v>0</v>
      </c>
      <c r="E18" s="2653">
        <v>0</v>
      </c>
      <c r="F18" s="2654">
        <v>0</v>
      </c>
      <c r="G18" s="2653">
        <v>0</v>
      </c>
      <c r="H18" s="2654">
        <v>0</v>
      </c>
      <c r="I18" s="2653">
        <v>0</v>
      </c>
      <c r="J18" s="2654">
        <v>0</v>
      </c>
      <c r="K18" s="2653">
        <v>0</v>
      </c>
      <c r="L18" s="2654">
        <v>0</v>
      </c>
      <c r="M18" s="2653">
        <v>0</v>
      </c>
      <c r="N18" s="2654">
        <v>0</v>
      </c>
      <c r="Q18" s="2645"/>
      <c r="R18" s="2645"/>
      <c r="S18" s="2645"/>
      <c r="T18" s="2645"/>
    </row>
    <row r="19" spans="1:20" s="2651" customFormat="1" ht="14" hidden="1">
      <c r="A19" s="2651" t="s">
        <v>1394</v>
      </c>
      <c r="B19" s="2655" t="s">
        <v>1402</v>
      </c>
      <c r="C19" s="2653">
        <v>40754.28</v>
      </c>
      <c r="D19" s="2654">
        <v>2.4527534224425305E-4</v>
      </c>
      <c r="E19" s="2653">
        <v>39323.279999999999</v>
      </c>
      <c r="F19" s="2654">
        <v>2.7401224513922903E-4</v>
      </c>
      <c r="G19" s="2653">
        <v>40112.29</v>
      </c>
      <c r="H19" s="2654">
        <v>3.4817857187174618E-4</v>
      </c>
      <c r="I19" s="2653">
        <v>39555</v>
      </c>
      <c r="J19" s="2654">
        <v>2.5117795804248638E-4</v>
      </c>
      <c r="K19" s="2653">
        <v>39796.559999999998</v>
      </c>
      <c r="L19" s="2654">
        <v>2.2076498465482383E-4</v>
      </c>
      <c r="M19" s="2653">
        <v>40060.28</v>
      </c>
      <c r="N19" s="2654">
        <v>3.8087627327216454E-4</v>
      </c>
      <c r="Q19" s="2645"/>
      <c r="R19" s="2645"/>
      <c r="S19" s="2645"/>
      <c r="T19" s="2645"/>
    </row>
    <row r="20" spans="1:20" s="2651" customFormat="1" ht="14" hidden="1">
      <c r="A20" s="2651" t="s">
        <v>1395</v>
      </c>
      <c r="B20" s="2655" t="s">
        <v>640</v>
      </c>
      <c r="C20" s="2653">
        <v>4239900.8499999996</v>
      </c>
      <c r="D20" s="2654">
        <v>2.5517396751100731E-2</v>
      </c>
      <c r="E20" s="2653">
        <v>4408551.67</v>
      </c>
      <c r="F20" s="2654">
        <v>3.0719643450622575E-2</v>
      </c>
      <c r="G20" s="2653">
        <v>4855476.8899999997</v>
      </c>
      <c r="H20" s="2654">
        <v>4.2146010843969954E-2</v>
      </c>
      <c r="I20" s="2653">
        <v>7285462.4299999997</v>
      </c>
      <c r="J20" s="2654">
        <v>4.6263369398625985E-2</v>
      </c>
      <c r="K20" s="2653">
        <v>4884367.82</v>
      </c>
      <c r="L20" s="2654">
        <v>2.7095241066836317E-2</v>
      </c>
      <c r="M20" s="2653">
        <v>4778017.1100000003</v>
      </c>
      <c r="N20" s="2654">
        <v>4.5427374708500237E-2</v>
      </c>
      <c r="Q20" s="2645"/>
      <c r="R20" s="2645"/>
      <c r="S20" s="2645"/>
      <c r="T20" s="2645"/>
    </row>
    <row r="21" spans="1:20" s="2651" customFormat="1" ht="14" hidden="1">
      <c r="A21" s="2651" t="s">
        <v>1396</v>
      </c>
      <c r="B21" s="2655" t="s">
        <v>641</v>
      </c>
      <c r="C21" s="2653">
        <v>566279.5</v>
      </c>
      <c r="D21" s="2654">
        <v>3.4080935344313408E-3</v>
      </c>
      <c r="E21" s="2653">
        <v>473562.84</v>
      </c>
      <c r="F21" s="2654">
        <v>3.2998777569650732E-3</v>
      </c>
      <c r="G21" s="2653">
        <v>292790.14</v>
      </c>
      <c r="H21" s="2654">
        <v>2.5414468434319915E-3</v>
      </c>
      <c r="I21" s="2653">
        <v>107536.45</v>
      </c>
      <c r="J21" s="2654">
        <v>6.828665383930713E-4</v>
      </c>
      <c r="K21" s="2653">
        <v>106938.51</v>
      </c>
      <c r="L21" s="2654">
        <v>5.932241007554353E-4</v>
      </c>
      <c r="M21" s="2653">
        <v>107527.45</v>
      </c>
      <c r="N21" s="2654">
        <v>1.0223257159076024E-3</v>
      </c>
      <c r="Q21" s="2645"/>
      <c r="R21" s="2645"/>
      <c r="S21" s="2645"/>
      <c r="T21" s="2645"/>
    </row>
    <row r="22" spans="1:20" s="2651" customFormat="1" ht="14" hidden="1">
      <c r="B22" s="2652" t="s">
        <v>1410</v>
      </c>
      <c r="C22" s="2656">
        <v>20721760.920000002</v>
      </c>
      <c r="D22" s="2657">
        <v>0.21491493594569211</v>
      </c>
      <c r="E22" s="2656">
        <v>25828207.800000001</v>
      </c>
      <c r="F22" s="2657">
        <v>0.25858103018963391</v>
      </c>
      <c r="G22" s="2656">
        <v>23621725.66</v>
      </c>
      <c r="H22" s="2657">
        <v>0.28893135072987824</v>
      </c>
      <c r="I22" s="2656">
        <v>24530189.540000003</v>
      </c>
      <c r="J22" s="2657">
        <v>0.21679703753933122</v>
      </c>
      <c r="K22" s="2656">
        <v>30609081.460000001</v>
      </c>
      <c r="L22" s="2657">
        <v>0.22356658785523087</v>
      </c>
      <c r="M22" s="2656">
        <v>19158312.640000001</v>
      </c>
      <c r="N22" s="2657">
        <v>0.27863014396895386</v>
      </c>
      <c r="Q22" s="2645"/>
      <c r="R22" s="2645"/>
      <c r="S22" s="2645"/>
      <c r="T22" s="2645"/>
    </row>
    <row r="23" spans="1:20" s="2651" customFormat="1" ht="14" hidden="1">
      <c r="B23" s="2658" t="s">
        <v>201</v>
      </c>
      <c r="C23" s="2659">
        <v>166157264.84</v>
      </c>
      <c r="D23" s="2654"/>
      <c r="E23" s="2659">
        <v>143509206.97</v>
      </c>
      <c r="F23" s="2654"/>
      <c r="G23" s="2659">
        <v>115206084.58</v>
      </c>
      <c r="H23" s="2654"/>
      <c r="I23" s="2659">
        <v>157477990.13999999</v>
      </c>
      <c r="J23" s="2654"/>
      <c r="K23" s="2659">
        <v>180266630.88000003</v>
      </c>
      <c r="L23" s="2654"/>
      <c r="M23" s="2659">
        <v>105179247.98999999</v>
      </c>
      <c r="N23" s="2654"/>
      <c r="Q23" s="2645"/>
      <c r="R23" s="2645"/>
      <c r="S23" s="2645"/>
      <c r="T23" s="2645"/>
    </row>
    <row r="24" spans="1:20" s="2651" customFormat="1" ht="14" hidden="1">
      <c r="A24" s="2651" t="s">
        <v>1397</v>
      </c>
      <c r="B24" s="2655" t="s">
        <v>1355</v>
      </c>
      <c r="C24" s="2653">
        <v>3609156.56</v>
      </c>
      <c r="D24" s="2654">
        <v>0.12692402407385672</v>
      </c>
      <c r="E24" s="2653">
        <v>4450402.2</v>
      </c>
      <c r="F24" s="2654">
        <v>0.22364949342268997</v>
      </c>
      <c r="G24" s="2653">
        <v>4782451.91</v>
      </c>
      <c r="H24" s="2654">
        <v>0.18653100708846759</v>
      </c>
      <c r="I24" s="2653">
        <v>4347535.2</v>
      </c>
      <c r="J24" s="2654">
        <v>0.24617574581966564</v>
      </c>
      <c r="K24" s="2653">
        <v>5106547.83</v>
      </c>
      <c r="L24" s="2654">
        <v>0.20503190469517663</v>
      </c>
      <c r="M24" s="2653">
        <v>4498685.4800000004</v>
      </c>
      <c r="N24" s="2654">
        <v>0.22711747708729799</v>
      </c>
      <c r="Q24" s="2645"/>
      <c r="R24" s="2645"/>
      <c r="S24" s="2645"/>
      <c r="T24" s="2645"/>
    </row>
    <row r="25" spans="1:20" s="2651" customFormat="1" ht="14" hidden="1">
      <c r="A25" s="2651" t="s">
        <v>1398</v>
      </c>
      <c r="B25" s="2655" t="s">
        <v>1008</v>
      </c>
      <c r="C25" s="2653">
        <v>10050413.310000001</v>
      </c>
      <c r="D25" s="2654">
        <v>0.3534451553164682</v>
      </c>
      <c r="E25" s="2653">
        <v>10229503.17</v>
      </c>
      <c r="F25" s="2654">
        <v>0.51407111068215383</v>
      </c>
      <c r="G25" s="2653">
        <v>13157402.27</v>
      </c>
      <c r="H25" s="2654">
        <v>0.51318100887943674</v>
      </c>
      <c r="I25" s="2653">
        <v>10583512.27</v>
      </c>
      <c r="J25" s="2654">
        <v>0.5992830205167361</v>
      </c>
      <c r="K25" s="2653">
        <v>12457423.02</v>
      </c>
      <c r="L25" s="2654">
        <v>0.50017531499046775</v>
      </c>
      <c r="M25" s="2653">
        <v>10444625.27</v>
      </c>
      <c r="N25" s="2654">
        <v>0.52730001930355852</v>
      </c>
      <c r="Q25" s="2645"/>
      <c r="R25" s="2645"/>
      <c r="S25" s="2645"/>
      <c r="T25" s="2645"/>
    </row>
    <row r="26" spans="1:20" s="2651" customFormat="1" ht="14" hidden="1">
      <c r="A26" s="2651" t="s">
        <v>1395</v>
      </c>
      <c r="B26" s="2655" t="s">
        <v>640</v>
      </c>
      <c r="C26" s="2653">
        <v>3439000</v>
      </c>
      <c r="D26" s="2654">
        <v>0.12094008988903303</v>
      </c>
      <c r="E26" s="2653">
        <v>3439000</v>
      </c>
      <c r="F26" s="2654">
        <v>0.17282271878272726</v>
      </c>
      <c r="G26" s="2653">
        <v>4470704.09</v>
      </c>
      <c r="H26" s="2654">
        <v>0.17437183938191048</v>
      </c>
      <c r="I26" s="2653">
        <v>6534100</v>
      </c>
      <c r="J26" s="2654">
        <v>0.36998825006874636</v>
      </c>
      <c r="K26" s="2653">
        <v>4470699.92</v>
      </c>
      <c r="L26" s="2654">
        <v>0.1795021118833178</v>
      </c>
      <c r="M26" s="2653">
        <v>4470700</v>
      </c>
      <c r="N26" s="2654">
        <v>0.22570462178969289</v>
      </c>
      <c r="Q26" s="2645"/>
      <c r="R26" s="2645"/>
      <c r="S26" s="2645"/>
      <c r="T26" s="2645"/>
    </row>
    <row r="27" spans="1:20" s="2651" customFormat="1" ht="14" hidden="1">
      <c r="A27" s="2651" t="s">
        <v>1396</v>
      </c>
      <c r="B27" s="2655" t="s">
        <v>641</v>
      </c>
      <c r="C27" s="2653">
        <v>0</v>
      </c>
      <c r="D27" s="2654">
        <v>0</v>
      </c>
      <c r="E27" s="2653">
        <v>0</v>
      </c>
      <c r="F27" s="2654">
        <v>0</v>
      </c>
      <c r="G27" s="2653">
        <v>186018</v>
      </c>
      <c r="H27" s="2654">
        <v>7.2553003207475137E-3</v>
      </c>
      <c r="I27" s="2653">
        <v>372036</v>
      </c>
      <c r="J27" s="2654">
        <v>2.1066244563532257E-2</v>
      </c>
      <c r="K27" s="2653">
        <v>372036</v>
      </c>
      <c r="L27" s="2654">
        <v>1.4937537497847099E-2</v>
      </c>
      <c r="M27" s="2653">
        <v>372036</v>
      </c>
      <c r="N27" s="2654">
        <v>1.8782348328483276E-2</v>
      </c>
      <c r="Q27" s="2645"/>
      <c r="R27" s="2645"/>
      <c r="S27" s="2645"/>
      <c r="T27" s="2645"/>
    </row>
    <row r="28" spans="1:20" s="2651" customFormat="1" ht="14" hidden="1">
      <c r="A28" s="2651" t="s">
        <v>1399</v>
      </c>
      <c r="B28" s="2655" t="s">
        <v>1411</v>
      </c>
      <c r="C28" s="2653">
        <v>450000</v>
      </c>
      <c r="D28" s="2654">
        <v>1.5825251657477425E-2</v>
      </c>
      <c r="E28" s="2653">
        <v>450000</v>
      </c>
      <c r="F28" s="2654">
        <v>2.2614196991051837E-2</v>
      </c>
      <c r="G28" s="2653">
        <v>450000</v>
      </c>
      <c r="H28" s="2654">
        <v>1.7551447410123652E-2</v>
      </c>
      <c r="I28" s="2653">
        <v>450000</v>
      </c>
      <c r="J28" s="2654">
        <v>2.5480894466098754E-2</v>
      </c>
      <c r="K28" s="2653">
        <v>450000</v>
      </c>
      <c r="L28" s="2654">
        <v>1.806785330997859E-2</v>
      </c>
      <c r="M28" s="2653">
        <v>459000</v>
      </c>
      <c r="N28" s="2654">
        <v>2.3172751784165575E-2</v>
      </c>
      <c r="Q28" s="2645"/>
      <c r="R28" s="2645"/>
      <c r="S28" s="2645"/>
      <c r="T28" s="2645"/>
    </row>
    <row r="29" spans="1:20" s="2651" customFormat="1" ht="14" hidden="1">
      <c r="B29" s="2652" t="s">
        <v>1412</v>
      </c>
      <c r="C29" s="2656">
        <v>3889000</v>
      </c>
      <c r="D29" s="2657">
        <v>0.6171345209368353</v>
      </c>
      <c r="E29" s="2656">
        <v>3889000</v>
      </c>
      <c r="F29" s="2657">
        <v>0.93315751987862294</v>
      </c>
      <c r="G29" s="2656">
        <v>5106722.09</v>
      </c>
      <c r="H29" s="2657">
        <v>0.89889060308068591</v>
      </c>
      <c r="I29" s="2656">
        <v>7356136</v>
      </c>
      <c r="J29" s="2657">
        <v>1.2619941554347791</v>
      </c>
      <c r="K29" s="2656">
        <v>5292735.92</v>
      </c>
      <c r="L29" s="2657">
        <v>0.91771472237678786</v>
      </c>
      <c r="M29" s="2656">
        <v>5301736</v>
      </c>
      <c r="N29" s="2657">
        <v>1.0220772182931983</v>
      </c>
      <c r="Q29" s="2645"/>
      <c r="R29" s="2645"/>
      <c r="S29" s="2645"/>
      <c r="T29" s="2645"/>
    </row>
    <row r="30" spans="1:20" s="2651" customFormat="1" ht="14" hidden="1">
      <c r="B30" s="2658" t="s">
        <v>201</v>
      </c>
      <c r="C30" s="2659">
        <v>28435566.760000002</v>
      </c>
      <c r="D30" s="2654"/>
      <c r="E30" s="2659">
        <v>19899004.16</v>
      </c>
      <c r="F30" s="2654"/>
      <c r="G30" s="2659">
        <v>25638911.109999999</v>
      </c>
      <c r="H30" s="2654"/>
      <c r="I30" s="2659">
        <v>17660290.559999999</v>
      </c>
      <c r="J30" s="2654"/>
      <c r="K30" s="2659">
        <v>24906113.210000001</v>
      </c>
      <c r="L30" s="2654"/>
      <c r="M30" s="2659">
        <v>19807746.800000001</v>
      </c>
      <c r="N30" s="2654"/>
      <c r="Q30" s="2645"/>
      <c r="R30" s="2645"/>
      <c r="S30" s="2645"/>
      <c r="T30" s="2645"/>
    </row>
    <row r="31" spans="1:20" s="2651" customFormat="1" ht="14" hidden="1">
      <c r="A31" s="2651" t="s">
        <v>1395</v>
      </c>
      <c r="B31" s="2655" t="s">
        <v>640</v>
      </c>
      <c r="C31" s="2653">
        <v>5435883.6100000003</v>
      </c>
      <c r="D31" s="2654">
        <v>0.8283882368180433</v>
      </c>
      <c r="E31" s="2653">
        <v>5907470.6900000004</v>
      </c>
      <c r="F31" s="2654">
        <v>0.90025460073148433</v>
      </c>
      <c r="G31" s="2653">
        <v>6634294.2000000002</v>
      </c>
      <c r="H31" s="2654">
        <v>0.77770546034276611</v>
      </c>
      <c r="I31" s="2653">
        <v>6047990.9699999997</v>
      </c>
      <c r="J31" s="2654">
        <v>0.48508886652015593</v>
      </c>
      <c r="K31" s="2653">
        <v>9491375.9600000009</v>
      </c>
      <c r="L31" s="2654">
        <v>1.1126270086512087</v>
      </c>
      <c r="M31" s="2653">
        <v>6267615.5</v>
      </c>
      <c r="N31" s="2654">
        <v>0.73472153189693579</v>
      </c>
      <c r="Q31" s="2645"/>
      <c r="R31" s="2645"/>
      <c r="S31" s="2645"/>
      <c r="T31" s="2645"/>
    </row>
    <row r="32" spans="1:20" s="2651" customFormat="1" ht="14" hidden="1">
      <c r="A32" s="2651" t="s">
        <v>1400</v>
      </c>
      <c r="B32" s="2655" t="s">
        <v>1413</v>
      </c>
      <c r="C32" s="2653">
        <v>12124.68</v>
      </c>
      <c r="D32" s="2654">
        <v>1.8477110637000916E-3</v>
      </c>
      <c r="E32" s="2653">
        <v>9751.2999999999993</v>
      </c>
      <c r="F32" s="2654">
        <v>1.4860256019506247E-3</v>
      </c>
      <c r="G32" s="2653">
        <v>58809.35</v>
      </c>
      <c r="H32" s="2654">
        <v>6.8939289147304994E-3</v>
      </c>
      <c r="I32" s="2653">
        <v>42068.68</v>
      </c>
      <c r="J32" s="2654">
        <v>3.3741863039188952E-3</v>
      </c>
      <c r="K32" s="2653">
        <v>13594.2</v>
      </c>
      <c r="L32" s="2654">
        <v>1.593580756336014E-3</v>
      </c>
      <c r="M32" s="2653">
        <v>7158.68</v>
      </c>
      <c r="N32" s="2654">
        <v>8.3917661125829373E-4</v>
      </c>
      <c r="Q32" s="2645"/>
      <c r="R32" s="2645"/>
      <c r="S32" s="2645"/>
      <c r="T32" s="2645"/>
    </row>
    <row r="33" spans="1:20" s="2651" customFormat="1" ht="14" hidden="1">
      <c r="A33" s="2651" t="s">
        <v>1396</v>
      </c>
      <c r="B33" s="2655" t="s">
        <v>641</v>
      </c>
      <c r="C33" s="2653">
        <v>0</v>
      </c>
      <c r="D33" s="2654">
        <v>0</v>
      </c>
      <c r="E33" s="2653">
        <v>0</v>
      </c>
      <c r="F33" s="2654">
        <v>0</v>
      </c>
      <c r="G33" s="2653">
        <v>396153.84</v>
      </c>
      <c r="H33" s="2654">
        <v>4.6439153166248567E-2</v>
      </c>
      <c r="I33" s="2653">
        <v>0</v>
      </c>
      <c r="J33" s="2654">
        <v>0</v>
      </c>
      <c r="K33" s="2653">
        <v>0</v>
      </c>
      <c r="L33" s="2654">
        <v>0</v>
      </c>
      <c r="M33" s="2653">
        <v>396153.84</v>
      </c>
      <c r="N33" s="2654">
        <v>4.6439153166248567E-2</v>
      </c>
      <c r="Q33" s="2645"/>
      <c r="R33" s="2645"/>
      <c r="S33" s="2645"/>
      <c r="T33" s="2645"/>
    </row>
    <row r="34" spans="1:20" s="2651" customFormat="1" ht="14" hidden="1">
      <c r="B34" s="2652" t="s">
        <v>1414</v>
      </c>
      <c r="C34" s="2656">
        <v>5448008.29</v>
      </c>
      <c r="D34" s="2657">
        <v>0.83023594788174337</v>
      </c>
      <c r="E34" s="2656">
        <v>5917221.9900000002</v>
      </c>
      <c r="F34" s="2657">
        <v>0.90174062633343499</v>
      </c>
      <c r="G34" s="2656">
        <v>7089257.3899999997</v>
      </c>
      <c r="H34" s="2657">
        <v>0.8310385424237452</v>
      </c>
      <c r="I34" s="2656">
        <v>6090059.6499999994</v>
      </c>
      <c r="J34" s="2657">
        <v>0.48846305282407482</v>
      </c>
      <c r="K34" s="2656">
        <v>9504970.1600000001</v>
      </c>
      <c r="L34" s="2657">
        <v>1.1142205894075448</v>
      </c>
      <c r="M34" s="2656">
        <v>6670928.0199999996</v>
      </c>
      <c r="N34" s="2657">
        <v>0.78199986167444269</v>
      </c>
      <c r="Q34" s="2645"/>
      <c r="R34" s="2645"/>
      <c r="S34" s="2645"/>
      <c r="T34" s="2645"/>
    </row>
    <row r="35" spans="1:20" s="2651" customFormat="1" ht="14" hidden="1">
      <c r="B35" s="2658" t="s">
        <v>201</v>
      </c>
      <c r="C35" s="2659">
        <v>6562000</v>
      </c>
      <c r="D35" s="2654"/>
      <c r="E35" s="2659">
        <v>6562000</v>
      </c>
      <c r="F35" s="2654"/>
      <c r="G35" s="2659">
        <v>8530600</v>
      </c>
      <c r="H35" s="2654"/>
      <c r="I35" s="2659">
        <v>12467800</v>
      </c>
      <c r="J35" s="2654"/>
      <c r="K35" s="2659">
        <v>8530600</v>
      </c>
      <c r="L35" s="2654"/>
      <c r="M35" s="2659">
        <v>8530600</v>
      </c>
      <c r="N35" s="2654"/>
      <c r="Q35" s="2645"/>
      <c r="R35" s="2645"/>
      <c r="S35" s="2645"/>
      <c r="T35" s="2645"/>
    </row>
    <row r="36" spans="1:20" s="2651" customFormat="1" ht="14" hidden="1">
      <c r="B36" s="2655" t="s">
        <v>640</v>
      </c>
      <c r="C36" s="2653">
        <v>142719.21</v>
      </c>
      <c r="D36" s="2654">
        <v>0.21913350398776971</v>
      </c>
      <c r="E36" s="2653">
        <v>133648.81</v>
      </c>
      <c r="F36" s="2654">
        <v>0.14239672344619206</v>
      </c>
      <c r="G36" s="2653">
        <v>190597.44</v>
      </c>
      <c r="H36" s="2654">
        <v>4.872952633474209E-2</v>
      </c>
      <c r="I36" s="2653">
        <v>286754.03999999998</v>
      </c>
      <c r="J36" s="2654">
        <v>0</v>
      </c>
      <c r="K36" s="2653">
        <v>411398.37</v>
      </c>
      <c r="L36" s="2654">
        <v>0.56204443942054327</v>
      </c>
      <c r="M36" s="2653">
        <v>255601.92000000001</v>
      </c>
      <c r="N36" s="2654">
        <v>0</v>
      </c>
      <c r="Q36" s="2645"/>
      <c r="R36" s="2645"/>
      <c r="S36" s="2645"/>
      <c r="T36" s="2645"/>
    </row>
    <row r="37" spans="1:20" s="2651" customFormat="1" ht="14" hidden="1">
      <c r="B37" s="2652" t="s">
        <v>1415</v>
      </c>
      <c r="C37" s="2656">
        <v>142719.21</v>
      </c>
      <c r="D37" s="2657">
        <v>0.21913350398776971</v>
      </c>
      <c r="E37" s="2656">
        <v>133648.81</v>
      </c>
      <c r="F37" s="2657">
        <v>0.14239672344619206</v>
      </c>
      <c r="G37" s="2656">
        <v>190597.44</v>
      </c>
      <c r="H37" s="2657">
        <v>4.872952633474209E-2</v>
      </c>
      <c r="I37" s="2656">
        <v>286754.03999999998</v>
      </c>
      <c r="J37" s="2657">
        <v>0</v>
      </c>
      <c r="K37" s="2656">
        <v>411398.37</v>
      </c>
      <c r="L37" s="2657">
        <v>0.56204443942054327</v>
      </c>
      <c r="M37" s="2656">
        <v>255601.92000000001</v>
      </c>
      <c r="N37" s="2657">
        <v>0</v>
      </c>
      <c r="Q37" s="2645"/>
      <c r="R37" s="2645"/>
      <c r="S37" s="2645"/>
      <c r="T37" s="2645"/>
    </row>
    <row r="38" spans="1:20" s="2651" customFormat="1" ht="14" hidden="1">
      <c r="B38" s="2658" t="s">
        <v>201</v>
      </c>
      <c r="C38" s="2659">
        <v>651288.86</v>
      </c>
      <c r="D38" s="2654"/>
      <c r="E38" s="2659">
        <v>938566.61</v>
      </c>
      <c r="F38" s="2654"/>
      <c r="G38" s="2659">
        <v>3911333.73</v>
      </c>
      <c r="H38" s="2654"/>
      <c r="I38" s="2659">
        <v>0</v>
      </c>
      <c r="J38" s="2654"/>
      <c r="K38" s="2659">
        <v>731967.69</v>
      </c>
      <c r="L38" s="2654"/>
      <c r="M38" s="2659">
        <v>0</v>
      </c>
      <c r="N38" s="2654"/>
      <c r="Q38" s="2645"/>
      <c r="R38" s="2645"/>
      <c r="S38" s="2645"/>
      <c r="T38" s="2645"/>
    </row>
    <row r="39" spans="1:20" s="2651" customFormat="1" ht="14" hidden="1">
      <c r="A39" s="2651" t="s">
        <v>1391</v>
      </c>
      <c r="B39" s="2655" t="s">
        <v>638</v>
      </c>
      <c r="C39" s="2653">
        <v>0</v>
      </c>
      <c r="D39" s="2654">
        <v>0</v>
      </c>
      <c r="E39" s="2653">
        <v>1250</v>
      </c>
      <c r="F39" s="2654">
        <v>0</v>
      </c>
      <c r="G39" s="2653">
        <v>3400.54</v>
      </c>
      <c r="H39" s="2654">
        <v>0</v>
      </c>
      <c r="I39" s="2653">
        <v>67098.5</v>
      </c>
      <c r="J39" s="2654">
        <v>0</v>
      </c>
      <c r="K39" s="2653">
        <v>4926.1499999999996</v>
      </c>
      <c r="L39" s="2654">
        <v>0</v>
      </c>
      <c r="M39" s="2653">
        <v>9000</v>
      </c>
      <c r="N39" s="2654">
        <v>0</v>
      </c>
      <c r="Q39" s="2645"/>
      <c r="R39" s="2645"/>
      <c r="S39" s="2645"/>
      <c r="T39" s="2645"/>
    </row>
    <row r="40" spans="1:20" s="2651" customFormat="1" ht="14" hidden="1">
      <c r="A40" s="2651" t="s">
        <v>1395</v>
      </c>
      <c r="B40" s="2655" t="s">
        <v>640</v>
      </c>
      <c r="C40" s="2653">
        <v>907099.93</v>
      </c>
      <c r="D40" s="2654">
        <v>0</v>
      </c>
      <c r="E40" s="2653">
        <v>43945.46</v>
      </c>
      <c r="F40" s="2654">
        <v>0</v>
      </c>
      <c r="G40" s="2653">
        <v>34968.639999999999</v>
      </c>
      <c r="H40" s="2654">
        <v>0</v>
      </c>
      <c r="I40" s="2653">
        <v>204816.08</v>
      </c>
      <c r="J40" s="2654">
        <v>0</v>
      </c>
      <c r="K40" s="2653">
        <v>76608.31</v>
      </c>
      <c r="L40" s="2654">
        <v>0</v>
      </c>
      <c r="M40" s="2653">
        <v>40394.089999999997</v>
      </c>
      <c r="N40" s="2654">
        <v>0</v>
      </c>
      <c r="Q40" s="2645"/>
      <c r="R40" s="2645"/>
      <c r="S40" s="2645"/>
      <c r="T40" s="2645"/>
    </row>
    <row r="41" spans="1:20" s="2651" customFormat="1" ht="14" hidden="1">
      <c r="B41" s="2652" t="s">
        <v>1416</v>
      </c>
      <c r="C41" s="2656">
        <v>907099.93</v>
      </c>
      <c r="D41" s="2657">
        <v>0</v>
      </c>
      <c r="E41" s="2656">
        <v>45195.46</v>
      </c>
      <c r="F41" s="2657">
        <v>0</v>
      </c>
      <c r="G41" s="2656">
        <v>38369.18</v>
      </c>
      <c r="H41" s="2657">
        <v>0</v>
      </c>
      <c r="I41" s="2656">
        <v>271914.57999999996</v>
      </c>
      <c r="J41" s="2657">
        <v>0</v>
      </c>
      <c r="K41" s="2656">
        <v>81534.459999999992</v>
      </c>
      <c r="L41" s="2657">
        <v>0</v>
      </c>
      <c r="M41" s="2656">
        <v>49394.09</v>
      </c>
      <c r="N41" s="2657">
        <v>0</v>
      </c>
      <c r="Q41" s="2645"/>
      <c r="R41" s="2645"/>
      <c r="S41" s="2645"/>
      <c r="T41" s="2645"/>
    </row>
    <row r="42" spans="1:20" s="2651" customFormat="1" ht="14" hidden="1">
      <c r="B42" s="2658" t="s">
        <v>201</v>
      </c>
      <c r="C42" s="2659">
        <v>0</v>
      </c>
      <c r="D42" s="2657"/>
      <c r="E42" s="2659">
        <v>0</v>
      </c>
      <c r="F42" s="2654"/>
      <c r="G42" s="2659">
        <v>0</v>
      </c>
      <c r="H42" s="2654"/>
      <c r="I42" s="2659">
        <v>0</v>
      </c>
      <c r="J42" s="2654"/>
      <c r="K42" s="2659">
        <v>0</v>
      </c>
      <c r="L42" s="2654"/>
      <c r="M42" s="2659">
        <v>0</v>
      </c>
      <c r="N42" s="2654"/>
      <c r="Q42" s="2645"/>
      <c r="R42" s="2645"/>
      <c r="S42" s="2645"/>
      <c r="T42" s="2645"/>
    </row>
    <row r="43" spans="1:20" s="2651" customFormat="1" ht="14" hidden="1">
      <c r="B43" s="2655" t="s">
        <v>1401</v>
      </c>
      <c r="C43" s="2653">
        <v>6596935.7300000004</v>
      </c>
      <c r="D43" s="2654"/>
      <c r="E43" s="2653">
        <v>6596935.7300000004</v>
      </c>
      <c r="F43" s="2654"/>
      <c r="G43" s="2653">
        <v>8565535.7300000004</v>
      </c>
      <c r="H43" s="2654"/>
      <c r="I43" s="2653">
        <v>12502735.73</v>
      </c>
      <c r="J43" s="2654"/>
      <c r="K43" s="2653">
        <v>8565535.7300000004</v>
      </c>
      <c r="L43" s="2654"/>
      <c r="M43" s="2653">
        <v>8565535.7300000004</v>
      </c>
      <c r="N43" s="2654"/>
      <c r="Q43" s="2645"/>
      <c r="R43" s="2645"/>
      <c r="S43" s="2645"/>
      <c r="T43" s="2645"/>
    </row>
    <row r="44" spans="1:20" s="2646" customFormat="1" ht="13" hidden="1" customHeight="1">
      <c r="B44" s="2660" t="s">
        <v>1417</v>
      </c>
      <c r="C44" s="2660">
        <v>-31506614.760000002</v>
      </c>
      <c r="D44" s="2650"/>
      <c r="E44" s="2660">
        <v>-22987060.380000003</v>
      </c>
      <c r="F44" s="2650"/>
      <c r="G44" s="2660">
        <v>-29490243.829999998</v>
      </c>
      <c r="H44" s="2661"/>
      <c r="I44" s="2660">
        <v>-25516153.52</v>
      </c>
      <c r="J44" s="2661"/>
      <c r="K44" s="2660">
        <v>-28374986.170000002</v>
      </c>
      <c r="L44" s="2661"/>
      <c r="M44" s="2660">
        <v>-24149786.800000001</v>
      </c>
      <c r="N44" s="2661"/>
    </row>
    <row r="45" spans="1:20" s="1278" customFormat="1" ht="20.25" hidden="1" customHeight="1">
      <c r="B45" s="2662" t="s">
        <v>960</v>
      </c>
      <c r="C45" s="2663">
        <v>24511652.620000001</v>
      </c>
      <c r="D45" s="2664">
        <v>0.14393261166112709</v>
      </c>
      <c r="E45" s="2663">
        <v>29216338.330000002</v>
      </c>
      <c r="F45" s="2664">
        <v>0.19751216286176301</v>
      </c>
      <c r="G45" s="2663">
        <v>27481136.029999997</v>
      </c>
      <c r="H45" s="2664">
        <v>0.22198604024839791</v>
      </c>
      <c r="I45" s="2663">
        <v>26032318.080000002</v>
      </c>
      <c r="J45" s="2664">
        <v>0.16060416913563824</v>
      </c>
      <c r="K45" s="2663">
        <v>37334184.640000001</v>
      </c>
      <c r="L45" s="2664">
        <v>0.20065634367563115</v>
      </c>
      <c r="M45" s="2663">
        <v>22870436.940000001</v>
      </c>
      <c r="N45" s="2664">
        <v>0.20911488819535587</v>
      </c>
      <c r="O45" s="2665"/>
      <c r="P45" s="2666"/>
      <c r="Q45" s="2666"/>
      <c r="R45" s="2666"/>
      <c r="S45" s="2666"/>
    </row>
    <row r="46" spans="1:20" s="2646" customFormat="1" ht="31" hidden="1" customHeight="1">
      <c r="B46" s="2667"/>
      <c r="C46" s="2668"/>
      <c r="D46" s="2668"/>
      <c r="E46" s="2669"/>
      <c r="F46" s="2668"/>
      <c r="G46" s="2668"/>
      <c r="H46" s="2668"/>
      <c r="I46" s="2668"/>
      <c r="J46" s="2668"/>
      <c r="K46" s="2668"/>
      <c r="L46" s="2668"/>
      <c r="M46" s="2668"/>
      <c r="N46" s="2668"/>
      <c r="S46" s="2670"/>
    </row>
    <row r="47" spans="1:20" s="2671" customFormat="1" ht="12.5" hidden="1" customHeight="1">
      <c r="B47" s="2672" t="s">
        <v>1418</v>
      </c>
      <c r="C47" s="2673">
        <v>0</v>
      </c>
      <c r="D47" s="2673"/>
      <c r="E47" s="2673">
        <v>0</v>
      </c>
      <c r="F47" s="2673"/>
      <c r="G47" s="2673">
        <v>0</v>
      </c>
      <c r="H47" s="2673"/>
      <c r="I47" s="2673">
        <v>0</v>
      </c>
      <c r="J47" s="2673"/>
      <c r="K47" s="2673">
        <v>0</v>
      </c>
      <c r="L47" s="2673"/>
      <c r="M47" s="2673">
        <v>0</v>
      </c>
      <c r="N47" s="2673"/>
      <c r="S47" s="2674"/>
    </row>
    <row r="48" spans="1:20" ht="17.25" customHeight="1">
      <c r="B48" s="2636" t="s">
        <v>1419</v>
      </c>
      <c r="C48" s="3137" t="s">
        <v>101</v>
      </c>
      <c r="D48" s="3136"/>
      <c r="E48" s="3135" t="s">
        <v>102</v>
      </c>
      <c r="F48" s="3135"/>
      <c r="G48" s="3135" t="s">
        <v>103</v>
      </c>
      <c r="H48" s="3135"/>
      <c r="I48" s="3135" t="s">
        <v>104</v>
      </c>
      <c r="J48" s="3135"/>
      <c r="K48" s="3135" t="s">
        <v>105</v>
      </c>
      <c r="L48" s="3135"/>
      <c r="M48" s="3135" t="s">
        <v>106</v>
      </c>
      <c r="N48" s="3135"/>
    </row>
    <row r="49" spans="2:20" s="2637" customFormat="1" ht="20.25" customHeight="1" thickBot="1">
      <c r="B49" s="2672" t="s">
        <v>1420</v>
      </c>
      <c r="C49" s="2675">
        <v>0</v>
      </c>
      <c r="D49" s="2640"/>
      <c r="E49" s="2675">
        <v>0</v>
      </c>
      <c r="F49" s="2640"/>
      <c r="G49" s="2675">
        <v>0</v>
      </c>
      <c r="H49" s="2640"/>
      <c r="I49" s="2675">
        <v>0</v>
      </c>
      <c r="J49" s="2640"/>
      <c r="K49" s="2675">
        <v>0</v>
      </c>
      <c r="L49" s="2640"/>
      <c r="M49" s="2675">
        <v>0</v>
      </c>
      <c r="N49" s="2640"/>
    </row>
    <row r="50" spans="2:20" s="2641" customFormat="1" ht="20.25" customHeight="1" thickBot="1">
      <c r="B50" s="2642" t="s">
        <v>122</v>
      </c>
      <c r="C50" s="2643" t="s">
        <v>1409</v>
      </c>
      <c r="D50" s="2644" t="s">
        <v>1037</v>
      </c>
      <c r="E50" s="2643" t="s">
        <v>1409</v>
      </c>
      <c r="F50" s="2644" t="s">
        <v>1037</v>
      </c>
      <c r="G50" s="2643" t="s">
        <v>1409</v>
      </c>
      <c r="H50" s="2644" t="s">
        <v>1037</v>
      </c>
      <c r="I50" s="2643" t="s">
        <v>1409</v>
      </c>
      <c r="J50" s="2644" t="s">
        <v>1037</v>
      </c>
      <c r="K50" s="2643" t="s">
        <v>1409</v>
      </c>
      <c r="L50" s="2644" t="s">
        <v>1037</v>
      </c>
      <c r="M50" s="2643" t="s">
        <v>1409</v>
      </c>
      <c r="N50" s="2644" t="s">
        <v>1037</v>
      </c>
      <c r="Q50" s="2645"/>
      <c r="R50" s="2645"/>
      <c r="S50" s="2645"/>
      <c r="T50" s="2645"/>
    </row>
    <row r="51" spans="2:20" s="2646" customFormat="1" ht="13" customHeight="1">
      <c r="B51" s="2647"/>
      <c r="C51" s="2676"/>
      <c r="D51" s="2650"/>
      <c r="E51" s="2676"/>
      <c r="F51" s="2650"/>
      <c r="G51" s="2676"/>
      <c r="H51" s="2650"/>
      <c r="I51" s="2676"/>
      <c r="J51" s="2650"/>
      <c r="K51" s="2676"/>
      <c r="L51" s="2650"/>
      <c r="M51" s="2676"/>
      <c r="N51" s="2650"/>
    </row>
    <row r="52" spans="2:20" s="2651" customFormat="1" ht="14">
      <c r="B52" s="2655" t="s">
        <v>1005</v>
      </c>
      <c r="C52" s="2653">
        <v>20721760.920000002</v>
      </c>
      <c r="D52" s="2654">
        <v>0.12167833861187771</v>
      </c>
      <c r="E52" s="2653">
        <v>25828207.800000001</v>
      </c>
      <c r="F52" s="2654">
        <v>0.174607273772663</v>
      </c>
      <c r="G52" s="2653">
        <v>23621725.66</v>
      </c>
      <c r="H52" s="2654">
        <v>0.19081064688785263</v>
      </c>
      <c r="I52" s="2653">
        <v>24530189.540000003</v>
      </c>
      <c r="J52" s="2654">
        <v>0.15133691504938096</v>
      </c>
      <c r="K52" s="2653">
        <v>30609081.460000001</v>
      </c>
      <c r="L52" s="2654">
        <v>0.164511597836067</v>
      </c>
      <c r="M52" s="2653">
        <v>19158312.640000001</v>
      </c>
      <c r="N52" s="2654">
        <v>0.17517323417281738</v>
      </c>
      <c r="Q52" s="2645"/>
      <c r="R52" s="2645"/>
      <c r="S52" s="2645"/>
      <c r="T52" s="2645"/>
    </row>
    <row r="53" spans="2:20" s="2651" customFormat="1" ht="14">
      <c r="B53" s="2655" t="s">
        <v>161</v>
      </c>
      <c r="C53" s="2653">
        <v>3889000</v>
      </c>
      <c r="D53" s="2654">
        <v>2.2836237744875611E-2</v>
      </c>
      <c r="E53" s="2653">
        <v>3889000</v>
      </c>
      <c r="F53" s="2654">
        <v>2.6290933268001911E-2</v>
      </c>
      <c r="G53" s="2653">
        <v>5106722.09</v>
      </c>
      <c r="H53" s="2654">
        <v>4.1250878936394633E-2</v>
      </c>
      <c r="I53" s="2653">
        <v>7356136</v>
      </c>
      <c r="J53" s="2654">
        <v>4.5383054505484792E-2</v>
      </c>
      <c r="K53" s="2653">
        <v>5292735.92</v>
      </c>
      <c r="L53" s="2654">
        <v>2.8446343424627093E-2</v>
      </c>
      <c r="M53" s="2653">
        <v>5301736</v>
      </c>
      <c r="N53" s="2654">
        <v>4.8476202435041596E-2</v>
      </c>
      <c r="Q53" s="2645"/>
      <c r="R53" s="2645"/>
      <c r="S53" s="2645"/>
      <c r="T53" s="2645"/>
    </row>
    <row r="54" spans="2:20" s="2651" customFormat="1" ht="14">
      <c r="B54" s="2655" t="s">
        <v>160</v>
      </c>
      <c r="C54" s="2653">
        <v>5448008.29</v>
      </c>
      <c r="D54" s="2654">
        <v>3.1990746347774039E-2</v>
      </c>
      <c r="E54" s="2653">
        <v>5917221.9900000002</v>
      </c>
      <c r="F54" s="2654">
        <v>4.000238839574273E-2</v>
      </c>
      <c r="G54" s="2653">
        <v>7089257.3899999997</v>
      </c>
      <c r="H54" s="2654">
        <v>5.7265324642686986E-2</v>
      </c>
      <c r="I54" s="2653">
        <v>6090059.6499999994</v>
      </c>
      <c r="J54" s="2654">
        <v>3.7572104300084119E-2</v>
      </c>
      <c r="K54" s="2653">
        <v>9504970.1600000001</v>
      </c>
      <c r="L54" s="2654">
        <v>5.1085421509598529E-2</v>
      </c>
      <c r="M54" s="2653">
        <v>6670928.0199999996</v>
      </c>
      <c r="N54" s="2654">
        <v>6.0995352678275792E-2</v>
      </c>
      <c r="T54" s="2645"/>
    </row>
    <row r="55" spans="2:20" s="2651" customFormat="1" ht="14">
      <c r="B55" s="2655" t="s">
        <v>162</v>
      </c>
      <c r="C55" s="2653">
        <v>142719.21</v>
      </c>
      <c r="D55" s="2654">
        <v>8.3804829270270732E-4</v>
      </c>
      <c r="E55" s="2653">
        <v>133648.81</v>
      </c>
      <c r="F55" s="2654">
        <v>9.0351039986059814E-4</v>
      </c>
      <c r="G55" s="2653">
        <v>190597.44</v>
      </c>
      <c r="H55" s="2654">
        <v>1.5396005078135632E-3</v>
      </c>
      <c r="I55" s="2653">
        <v>286754.03999999998</v>
      </c>
      <c r="J55" s="2654">
        <v>1.7691046259867905E-3</v>
      </c>
      <c r="K55" s="2653">
        <v>411398.37</v>
      </c>
      <c r="L55" s="2654">
        <v>2.211102064081785E-3</v>
      </c>
      <c r="M55" s="2653">
        <v>255601.92000000001</v>
      </c>
      <c r="N55" s="2654">
        <v>2.3370855162734069E-3</v>
      </c>
      <c r="Q55" s="2645"/>
      <c r="R55" s="2645"/>
      <c r="S55" s="2645"/>
      <c r="T55" s="2645"/>
    </row>
    <row r="56" spans="2:20" s="2651" customFormat="1" ht="14">
      <c r="B56" s="2655" t="s">
        <v>163</v>
      </c>
      <c r="C56" s="2653">
        <v>907099.93</v>
      </c>
      <c r="D56" s="2654">
        <v>5.3264977268809533E-3</v>
      </c>
      <c r="E56" s="2653">
        <v>45195.46</v>
      </c>
      <c r="F56" s="2654">
        <v>3.0553633913002048E-4</v>
      </c>
      <c r="G56" s="2653">
        <v>38369.18</v>
      </c>
      <c r="H56" s="2654">
        <v>3.0993705378409077E-4</v>
      </c>
      <c r="I56" s="2653">
        <v>271914.57999999996</v>
      </c>
      <c r="J56" s="2654">
        <v>1.6775538414428449E-3</v>
      </c>
      <c r="K56" s="2653">
        <v>81534.459999999992</v>
      </c>
      <c r="L56" s="2654">
        <v>4.3821518495514142E-4</v>
      </c>
      <c r="M56" s="2653">
        <v>49394.09</v>
      </c>
      <c r="N56" s="2654">
        <v>4.5163280592143092E-4</v>
      </c>
      <c r="Q56" s="2645"/>
      <c r="R56" s="2645"/>
      <c r="S56" s="2645"/>
      <c r="T56" s="2645"/>
    </row>
    <row r="57" spans="2:20" s="2651" customFormat="1" ht="14">
      <c r="B57" s="2677"/>
      <c r="C57" s="2678"/>
      <c r="D57" s="2679"/>
      <c r="E57" s="2678"/>
      <c r="F57" s="2679"/>
      <c r="G57" s="2678"/>
      <c r="H57" s="2679"/>
      <c r="I57" s="2678"/>
      <c r="J57" s="2679"/>
      <c r="K57" s="2678"/>
      <c r="L57" s="2679"/>
      <c r="M57" s="2678"/>
      <c r="N57" s="2679"/>
      <c r="Q57" s="2645"/>
      <c r="R57" s="2645"/>
      <c r="S57" s="2645"/>
      <c r="T57" s="2645"/>
    </row>
    <row r="58" spans="2:20" s="1278" customFormat="1" ht="20.25" customHeight="1">
      <c r="B58" s="2662" t="s">
        <v>960</v>
      </c>
      <c r="C58" s="2663">
        <v>24511652.620000001</v>
      </c>
      <c r="D58" s="2664">
        <v>0.14393261166112709</v>
      </c>
      <c r="E58" s="2663">
        <v>29216338.330000002</v>
      </c>
      <c r="F58" s="2664">
        <v>0.19751216286176301</v>
      </c>
      <c r="G58" s="2663">
        <v>27481136.029999997</v>
      </c>
      <c r="H58" s="2664">
        <v>0.22198604024839791</v>
      </c>
      <c r="I58" s="2663">
        <v>26032318.080000002</v>
      </c>
      <c r="J58" s="2664">
        <v>0.16060416913563824</v>
      </c>
      <c r="K58" s="2663">
        <v>37334184.640000001</v>
      </c>
      <c r="L58" s="2664">
        <v>0.20065634367563115</v>
      </c>
      <c r="M58" s="2663">
        <v>22870436.940000001</v>
      </c>
      <c r="N58" s="2664">
        <v>0.20911488819535587</v>
      </c>
      <c r="P58" s="2666"/>
      <c r="Q58" s="2666"/>
      <c r="R58" s="2666"/>
      <c r="S58" s="2666"/>
    </row>
    <row r="59" spans="2:20" s="2651" customFormat="1" ht="14">
      <c r="B59" s="2680" t="s">
        <v>1421</v>
      </c>
      <c r="C59" s="2678"/>
      <c r="D59" s="2679"/>
      <c r="E59" s="2678"/>
      <c r="F59" s="2679"/>
      <c r="G59" s="2678"/>
      <c r="H59" s="2679"/>
      <c r="I59" s="2678"/>
      <c r="J59" s="2679"/>
      <c r="K59" s="2678"/>
      <c r="L59" s="2679"/>
      <c r="M59" s="2678"/>
      <c r="N59" s="2679"/>
      <c r="Q59" s="2645"/>
      <c r="R59" s="2645"/>
      <c r="S59" s="2645"/>
      <c r="T59" s="2645"/>
    </row>
    <row r="60" spans="2:20" s="2651" customFormat="1" ht="14">
      <c r="B60" s="2677"/>
      <c r="C60" s="2678"/>
      <c r="D60" s="2679"/>
      <c r="E60" s="2678"/>
      <c r="F60" s="2679"/>
      <c r="G60" s="2678"/>
      <c r="H60" s="2679"/>
      <c r="I60" s="2678"/>
      <c r="J60" s="2679"/>
      <c r="K60" s="2678"/>
      <c r="L60" s="2679"/>
      <c r="M60" s="2678"/>
      <c r="N60" s="2679"/>
      <c r="Q60" s="2645"/>
      <c r="R60" s="2645"/>
      <c r="S60" s="2645"/>
      <c r="T60" s="2645"/>
    </row>
    <row r="61" spans="2:20" s="2651" customFormat="1" ht="14">
      <c r="B61" s="2677"/>
      <c r="C61" s="2678"/>
      <c r="D61" s="2679"/>
      <c r="E61" s="2678"/>
      <c r="F61" s="2679"/>
      <c r="G61" s="2678"/>
      <c r="H61" s="2679"/>
      <c r="I61" s="2678"/>
      <c r="J61" s="2679"/>
      <c r="K61" s="2678"/>
      <c r="L61" s="2679"/>
      <c r="M61" s="2678"/>
      <c r="N61" s="2679"/>
      <c r="Q61" s="2645"/>
      <c r="R61" s="2645"/>
      <c r="S61" s="2645"/>
      <c r="T61" s="2645"/>
    </row>
    <row r="62" spans="2:20" s="2651" customFormat="1" ht="14">
      <c r="B62" s="2677"/>
      <c r="C62" s="2678"/>
      <c r="D62" s="2679"/>
      <c r="E62" s="2678"/>
      <c r="F62" s="2679"/>
      <c r="G62" s="2678"/>
      <c r="H62" s="2679"/>
      <c r="I62" s="2678"/>
      <c r="J62" s="2679"/>
      <c r="K62" s="2678"/>
      <c r="L62" s="2679"/>
      <c r="M62" s="2678"/>
      <c r="N62" s="2679"/>
      <c r="Q62" s="2645"/>
      <c r="R62" s="2645"/>
      <c r="S62" s="2645"/>
      <c r="T62" s="2645"/>
    </row>
    <row r="63" spans="2:20" s="2646" customFormat="1" ht="14">
      <c r="C63" s="2681">
        <v>45658</v>
      </c>
      <c r="D63" s="2681">
        <v>45689</v>
      </c>
      <c r="E63" s="2681">
        <v>45717</v>
      </c>
      <c r="F63" s="2681">
        <v>45748</v>
      </c>
      <c r="G63" s="2681">
        <v>45778</v>
      </c>
      <c r="H63" s="2681">
        <v>45809</v>
      </c>
      <c r="I63" s="2681">
        <v>45839</v>
      </c>
      <c r="J63" s="2681">
        <v>45870</v>
      </c>
      <c r="K63" s="2681">
        <v>45901</v>
      </c>
      <c r="L63" s="2681">
        <v>45931</v>
      </c>
      <c r="M63" s="2681">
        <v>45962</v>
      </c>
      <c r="N63" s="2681">
        <v>45992</v>
      </c>
      <c r="P63" s="2670"/>
      <c r="Q63" s="2670"/>
      <c r="R63" s="2670"/>
      <c r="S63" s="2670"/>
    </row>
    <row r="64" spans="2:20" s="2684" customFormat="1">
      <c r="B64" s="2682" t="s">
        <v>1005</v>
      </c>
      <c r="C64" s="2683">
        <v>0.12167833861187771</v>
      </c>
      <c r="D64" s="2683">
        <v>0.174607273772663</v>
      </c>
      <c r="E64" s="2683">
        <v>0.19081064688785263</v>
      </c>
      <c r="F64" s="2683">
        <v>0.15133691504938096</v>
      </c>
      <c r="G64" s="2683">
        <v>0.164511597836067</v>
      </c>
      <c r="H64" s="2683">
        <v>0.17517323417281738</v>
      </c>
      <c r="I64" s="2683">
        <v>0.18451508748616305</v>
      </c>
      <c r="J64" s="2683">
        <v>0.16790678013837468</v>
      </c>
      <c r="K64" s="2683">
        <v>0.15790237045844735</v>
      </c>
      <c r="L64" s="2683">
        <v>0.10553708516821061</v>
      </c>
      <c r="M64" s="2683">
        <v>0.13283942733943813</v>
      </c>
      <c r="N64" s="2683">
        <v>0.17343258116204979</v>
      </c>
    </row>
    <row r="65" spans="2:16" s="2684" customFormat="1">
      <c r="B65" s="2682" t="s">
        <v>161</v>
      </c>
      <c r="C65" s="2683">
        <v>2.2836237744875611E-2</v>
      </c>
      <c r="D65" s="2683">
        <v>2.6290933268001911E-2</v>
      </c>
      <c r="E65" s="2683">
        <v>4.1250878936394633E-2</v>
      </c>
      <c r="F65" s="2683">
        <v>4.5383054505484792E-2</v>
      </c>
      <c r="G65" s="2683">
        <v>2.8446343424627093E-2</v>
      </c>
      <c r="H65" s="2683">
        <v>4.8476202435041596E-2</v>
      </c>
      <c r="I65" s="2683">
        <v>3.6529377948945181E-2</v>
      </c>
      <c r="J65" s="2683">
        <v>3.8764335656867974E-2</v>
      </c>
      <c r="K65" s="2683">
        <v>3.3629645202335481E-2</v>
      </c>
      <c r="L65" s="2683">
        <v>3.0989738388131335E-2</v>
      </c>
      <c r="M65" s="2683">
        <v>3.0990370122952551E-2</v>
      </c>
      <c r="N65" s="2683">
        <v>4.4138657476419256E-2</v>
      </c>
      <c r="P65" s="2685"/>
    </row>
    <row r="66" spans="2:16" s="2684" customFormat="1">
      <c r="B66" s="2682" t="s">
        <v>160</v>
      </c>
      <c r="C66" s="2683">
        <v>3.1990746347774039E-2</v>
      </c>
      <c r="D66" s="2683">
        <v>4.000238839574273E-2</v>
      </c>
      <c r="E66" s="2683">
        <v>5.7265324642686986E-2</v>
      </c>
      <c r="F66" s="2683">
        <v>3.7572104300084119E-2</v>
      </c>
      <c r="G66" s="2683">
        <v>5.1085421509598529E-2</v>
      </c>
      <c r="H66" s="2683">
        <v>6.0995352678275792E-2</v>
      </c>
      <c r="I66" s="2683">
        <v>4.6674062603497532E-2</v>
      </c>
      <c r="J66" s="2683">
        <v>4.7750051786265381E-2</v>
      </c>
      <c r="K66" s="2683">
        <v>4.9672018659769585E-2</v>
      </c>
      <c r="L66" s="2683">
        <v>4.0714976559048134E-2</v>
      </c>
      <c r="M66" s="2683">
        <v>4.1665988020350278E-2</v>
      </c>
      <c r="N66" s="2683">
        <v>5.8171554863482036E-2</v>
      </c>
    </row>
    <row r="67" spans="2:16" s="2684" customFormat="1">
      <c r="B67" s="2682" t="s">
        <v>162</v>
      </c>
      <c r="C67" s="2683">
        <v>8.3804829270270732E-4</v>
      </c>
      <c r="D67" s="2683">
        <v>9.0351039986059814E-4</v>
      </c>
      <c r="E67" s="2683">
        <v>1.5396005078135632E-3</v>
      </c>
      <c r="F67" s="2683">
        <v>1.7691046259867905E-3</v>
      </c>
      <c r="G67" s="2683">
        <v>2.211102064081785E-3</v>
      </c>
      <c r="H67" s="2683">
        <v>2.3370855162734069E-3</v>
      </c>
      <c r="I67" s="2683">
        <v>2.1467742852009936E-3</v>
      </c>
      <c r="J67" s="2683">
        <v>1.1490999846708711E-3</v>
      </c>
      <c r="K67" s="2683">
        <v>8.1111971465910285E-4</v>
      </c>
      <c r="L67" s="2683">
        <v>1.3058905226055076E-3</v>
      </c>
      <c r="M67" s="2683">
        <v>1.0856360814268944E-3</v>
      </c>
      <c r="N67" s="2683">
        <v>1.4472182897883837E-3</v>
      </c>
    </row>
    <row r="68" spans="2:16" s="2684" customFormat="1">
      <c r="B68" s="2682" t="s">
        <v>163</v>
      </c>
      <c r="C68" s="2683">
        <v>5.3264977268809533E-3</v>
      </c>
      <c r="D68" s="2683">
        <v>3.0553633913002048E-4</v>
      </c>
      <c r="E68" s="2683">
        <v>3.0993705378409077E-4</v>
      </c>
      <c r="F68" s="2683">
        <v>1.6775538414428449E-3</v>
      </c>
      <c r="G68" s="2683">
        <v>4.3821518495514142E-4</v>
      </c>
      <c r="H68" s="2683">
        <v>4.5163280592143092E-4</v>
      </c>
      <c r="I68" s="2683">
        <v>2.7217110011851833E-4</v>
      </c>
      <c r="J68" s="2683">
        <v>1.7878731212373933E-3</v>
      </c>
      <c r="K68" s="2683">
        <v>2.3882112902431059E-4</v>
      </c>
      <c r="L68" s="2683">
        <v>2.5507346994981715E-4</v>
      </c>
      <c r="M68" s="2683">
        <v>4.2431833634908793E-4</v>
      </c>
      <c r="N68" s="2683">
        <v>1.9768331668044534E-3</v>
      </c>
    </row>
    <row r="69" spans="2:16" s="2688" customFormat="1">
      <c r="B69" s="2686"/>
      <c r="C69" s="2687">
        <v>0.18266986872411103</v>
      </c>
      <c r="D69" s="2687">
        <v>0.24210964217539824</v>
      </c>
      <c r="E69" s="2687">
        <v>0.29117638802853185</v>
      </c>
      <c r="F69" s="2687">
        <v>0.23773873232237952</v>
      </c>
      <c r="G69" s="2687">
        <v>0.24669268001932956</v>
      </c>
      <c r="H69" s="2687">
        <v>0.28743350760832959</v>
      </c>
      <c r="I69" s="2687">
        <v>0.27013747342392525</v>
      </c>
      <c r="J69" s="2687">
        <v>0.25735814068741636</v>
      </c>
      <c r="K69" s="2687">
        <v>0.24225397516423583</v>
      </c>
      <c r="L69" s="2687">
        <v>0.17880276410794541</v>
      </c>
      <c r="M69" s="2687">
        <v>0.20700573990051693</v>
      </c>
      <c r="N69" s="2687">
        <v>0.27916684495854394</v>
      </c>
    </row>
    <row r="70" spans="2:16" s="2684" customFormat="1">
      <c r="C70" s="2689"/>
      <c r="D70" s="2689"/>
      <c r="E70" s="2690"/>
      <c r="F70" s="2690"/>
      <c r="G70" s="2690"/>
      <c r="H70" s="2690"/>
      <c r="I70" s="2690"/>
      <c r="J70" s="2690"/>
      <c r="K70" s="2690"/>
      <c r="L70" s="2690"/>
      <c r="M70" s="2690"/>
      <c r="N70" s="2690"/>
      <c r="O70" s="2688"/>
    </row>
    <row r="71" spans="2:16" s="2684" customFormat="1">
      <c r="C71" s="2689"/>
      <c r="D71" s="2689"/>
      <c r="E71" s="2690"/>
      <c r="F71" s="2690"/>
      <c r="G71" s="2690"/>
      <c r="H71" s="2690"/>
      <c r="I71" s="2690"/>
      <c r="J71" s="2690"/>
      <c r="K71" s="2690"/>
      <c r="L71" s="2690"/>
      <c r="M71" s="2690"/>
      <c r="N71" s="2690"/>
    </row>
    <row r="72" spans="2:16" s="2684" customFormat="1">
      <c r="C72" s="2689"/>
      <c r="D72" s="2689"/>
      <c r="E72" s="2690"/>
      <c r="F72" s="2690"/>
      <c r="G72" s="2690"/>
      <c r="H72" s="2690"/>
      <c r="I72" s="2690"/>
      <c r="J72" s="2690"/>
      <c r="K72" s="2690"/>
      <c r="L72" s="2690"/>
      <c r="M72" s="2690"/>
      <c r="N72" s="2690"/>
    </row>
    <row r="73" spans="2:16" s="2684" customFormat="1">
      <c r="C73" s="2689"/>
      <c r="D73" s="2689"/>
      <c r="E73" s="2690"/>
      <c r="F73" s="2690"/>
      <c r="G73" s="2690"/>
      <c r="H73" s="2690"/>
      <c r="I73" s="2690"/>
      <c r="J73" s="2690"/>
      <c r="K73" s="2690"/>
      <c r="L73" s="2690"/>
      <c r="M73" s="2690"/>
      <c r="N73" s="2690"/>
    </row>
    <row r="74" spans="2:16" s="2684" customFormat="1">
      <c r="C74" s="2689"/>
      <c r="D74" s="2689"/>
      <c r="E74" s="2690"/>
      <c r="F74" s="2690"/>
      <c r="G74" s="2690"/>
      <c r="H74" s="2690"/>
      <c r="I74" s="2690"/>
      <c r="J74" s="2690"/>
      <c r="K74" s="2690"/>
      <c r="L74" s="2690"/>
      <c r="M74" s="2690"/>
      <c r="N74" s="2690"/>
    </row>
    <row r="75" spans="2:16" s="2684" customFormat="1">
      <c r="C75" s="2689"/>
      <c r="D75" s="2689"/>
      <c r="E75" s="2690"/>
      <c r="F75" s="2690"/>
      <c r="G75" s="2690"/>
      <c r="H75" s="2690"/>
      <c r="I75" s="2690"/>
      <c r="J75" s="2690"/>
      <c r="K75" s="2690"/>
      <c r="L75" s="2690"/>
      <c r="M75" s="2690"/>
      <c r="N75" s="2690"/>
    </row>
    <row r="76" spans="2:16" s="2684" customFormat="1">
      <c r="B76" s="2691"/>
      <c r="C76" s="2689"/>
      <c r="D76" s="2689"/>
      <c r="E76" s="2690"/>
      <c r="F76" s="2690"/>
      <c r="G76" s="2690"/>
      <c r="H76" s="2690"/>
      <c r="I76" s="2690"/>
      <c r="J76" s="2690"/>
      <c r="K76" s="2690"/>
      <c r="L76" s="2690"/>
      <c r="M76" s="2690"/>
      <c r="N76" s="2690"/>
    </row>
    <row r="77" spans="2:16" s="2684" customFormat="1">
      <c r="B77" s="2691"/>
      <c r="C77" s="2689"/>
      <c r="D77" s="2689"/>
      <c r="E77" s="2690"/>
      <c r="F77" s="2690"/>
      <c r="G77" s="2690"/>
      <c r="H77" s="2690"/>
      <c r="I77" s="2690"/>
      <c r="J77" s="2690"/>
      <c r="K77" s="2690"/>
      <c r="L77" s="2690"/>
      <c r="M77" s="2690"/>
      <c r="N77" s="2690"/>
    </row>
    <row r="85" spans="1:20" s="2646" customFormat="1" ht="40" customHeight="1">
      <c r="B85" s="2692"/>
      <c r="C85" s="2668"/>
      <c r="D85" s="2668"/>
      <c r="E85" s="2668"/>
      <c r="F85" s="2668"/>
      <c r="G85" s="2668"/>
      <c r="H85" s="2668"/>
      <c r="I85" s="2668"/>
      <c r="J85" s="2668"/>
      <c r="K85" s="2668"/>
      <c r="L85" s="2668"/>
      <c r="M85" s="2668"/>
      <c r="N85" s="2668"/>
    </row>
    <row r="86" spans="1:20" ht="17.25" hidden="1" customHeight="1">
      <c r="B86" s="2635"/>
      <c r="C86" s="3136" t="s">
        <v>107</v>
      </c>
      <c r="D86" s="3135"/>
      <c r="E86" s="3136" t="s">
        <v>108</v>
      </c>
      <c r="F86" s="3135"/>
      <c r="G86" s="3136" t="s">
        <v>109</v>
      </c>
      <c r="H86" s="3135"/>
      <c r="I86" s="3136" t="s">
        <v>110</v>
      </c>
      <c r="J86" s="3135"/>
      <c r="K86" s="3136" t="s">
        <v>111</v>
      </c>
      <c r="L86" s="3135"/>
      <c r="M86" s="3136" t="s">
        <v>112</v>
      </c>
      <c r="N86" s="3135"/>
    </row>
    <row r="87" spans="1:20" s="2637" customFormat="1" ht="20.25" hidden="1" customHeight="1" thickBot="1">
      <c r="B87" s="2638" t="s">
        <v>1408</v>
      </c>
      <c r="C87" s="2639">
        <v>145382591.99000001</v>
      </c>
      <c r="D87" s="2640"/>
      <c r="E87" s="2693">
        <v>137000611.00000003</v>
      </c>
      <c r="F87" s="2640"/>
      <c r="G87" s="2639">
        <v>157979824.28999999</v>
      </c>
      <c r="H87" s="2640"/>
      <c r="I87" s="2639">
        <v>171370781.95000002</v>
      </c>
      <c r="J87" s="2640"/>
      <c r="K87" s="2639">
        <v>171392663.87999997</v>
      </c>
      <c r="L87" s="2640"/>
      <c r="M87" s="2639">
        <v>126219528.38000003</v>
      </c>
      <c r="N87" s="2640"/>
    </row>
    <row r="88" spans="1:20" s="2641" customFormat="1" ht="20.25" hidden="1" customHeight="1" thickBot="1">
      <c r="B88" s="2642" t="s">
        <v>122</v>
      </c>
      <c r="C88" s="2643" t="s">
        <v>1409</v>
      </c>
      <c r="D88" s="2644" t="s">
        <v>1037</v>
      </c>
      <c r="E88" s="2643" t="s">
        <v>1409</v>
      </c>
      <c r="F88" s="2644" t="s">
        <v>1037</v>
      </c>
      <c r="G88" s="2643" t="s">
        <v>1409</v>
      </c>
      <c r="H88" s="2644" t="s">
        <v>1037</v>
      </c>
      <c r="I88" s="2643" t="s">
        <v>1409</v>
      </c>
      <c r="J88" s="2644" t="s">
        <v>1037</v>
      </c>
      <c r="K88" s="2643" t="s">
        <v>1409</v>
      </c>
      <c r="L88" s="2644" t="s">
        <v>1037</v>
      </c>
      <c r="M88" s="2643" t="s">
        <v>1409</v>
      </c>
      <c r="N88" s="2644" t="s">
        <v>1037</v>
      </c>
      <c r="Q88" s="2645"/>
      <c r="R88" s="2645"/>
      <c r="S88" s="2645"/>
      <c r="T88" s="2645"/>
    </row>
    <row r="89" spans="1:20" s="2646" customFormat="1" ht="13" hidden="1" customHeight="1">
      <c r="B89" s="2647"/>
      <c r="C89" s="2648">
        <v>9</v>
      </c>
      <c r="D89" s="2649"/>
      <c r="E89" s="2648">
        <v>10</v>
      </c>
      <c r="F89" s="2649"/>
      <c r="G89" s="2648">
        <v>11</v>
      </c>
      <c r="H89" s="2649"/>
      <c r="I89" s="2648">
        <v>12</v>
      </c>
      <c r="J89" s="2649"/>
      <c r="K89" s="2648">
        <v>13</v>
      </c>
      <c r="L89" s="2649"/>
      <c r="M89" s="2648">
        <v>14</v>
      </c>
      <c r="N89" s="2650"/>
    </row>
    <row r="90" spans="1:20" s="2651" customFormat="1" ht="14" hidden="1">
      <c r="B90" s="2652" t="s">
        <v>1005</v>
      </c>
      <c r="C90" s="2653"/>
      <c r="D90" s="2654"/>
      <c r="E90" s="2653"/>
      <c r="F90" s="2654"/>
      <c r="G90" s="2653"/>
      <c r="H90" s="2654"/>
      <c r="I90" s="2653"/>
      <c r="J90" s="2654"/>
      <c r="K90" s="2653"/>
      <c r="L90" s="2654"/>
      <c r="M90" s="2653"/>
      <c r="N90" s="2654"/>
      <c r="Q90" s="2645"/>
      <c r="R90" s="2645"/>
      <c r="S90" s="2645"/>
      <c r="T90" s="2645"/>
    </row>
    <row r="91" spans="1:20" s="2651" customFormat="1" ht="14" hidden="1">
      <c r="A91" s="2651" t="s">
        <v>1390</v>
      </c>
      <c r="B91" s="2655" t="s">
        <v>1008</v>
      </c>
      <c r="C91" s="2653">
        <v>11309157.5</v>
      </c>
      <c r="D91" s="2654">
        <v>8.1459310108729949E-2</v>
      </c>
      <c r="E91" s="2653">
        <v>8304283.1699999999</v>
      </c>
      <c r="F91" s="2654">
        <v>6.2899101713137381E-2</v>
      </c>
      <c r="G91" s="2653">
        <v>11046858.029999999</v>
      </c>
      <c r="H91" s="2654">
        <v>7.1622462764300898E-2</v>
      </c>
      <c r="I91" s="2653">
        <v>15014057.029999999</v>
      </c>
      <c r="J91" s="2654">
        <v>9.1372030360743872E-2</v>
      </c>
      <c r="K91" s="2653">
        <v>14756689.619999999</v>
      </c>
      <c r="L91" s="2654">
        <v>8.7912050992998814E-2</v>
      </c>
      <c r="M91" s="2653">
        <v>13484507.32</v>
      </c>
      <c r="N91" s="2654">
        <v>0.10718167940899226</v>
      </c>
      <c r="Q91" s="2645"/>
      <c r="R91" s="2645"/>
      <c r="S91" s="2645"/>
      <c r="T91" s="2645"/>
    </row>
    <row r="92" spans="1:20" s="2651" customFormat="1" ht="14" hidden="1">
      <c r="A92" s="2651" t="s">
        <v>1391</v>
      </c>
      <c r="B92" s="2655" t="s">
        <v>617</v>
      </c>
      <c r="C92" s="2653">
        <v>21556325.25</v>
      </c>
      <c r="D92" s="2654">
        <v>0.15526915982418632</v>
      </c>
      <c r="E92" s="2653">
        <v>17816883.049999997</v>
      </c>
      <c r="F92" s="2654">
        <v>0.13495035227381622</v>
      </c>
      <c r="G92" s="2653">
        <v>19731934.73</v>
      </c>
      <c r="H92" s="2654">
        <v>0.12793228234028828</v>
      </c>
      <c r="I92" s="2653">
        <v>12977495.300000001</v>
      </c>
      <c r="J92" s="2654">
        <v>7.8977993235850322E-2</v>
      </c>
      <c r="K92" s="2653">
        <v>17623956.960000001</v>
      </c>
      <c r="L92" s="2654">
        <v>0.1049936159710281</v>
      </c>
      <c r="M92" s="2653">
        <v>16296076.210000001</v>
      </c>
      <c r="N92" s="2654">
        <v>0.12952944994691326</v>
      </c>
      <c r="T92" s="2645"/>
    </row>
    <row r="93" spans="1:20" s="2651" customFormat="1" ht="14" hidden="1">
      <c r="A93" s="2651" t="s">
        <v>1392</v>
      </c>
      <c r="B93" s="2655" t="s">
        <v>214</v>
      </c>
      <c r="C93" s="2653">
        <v>0</v>
      </c>
      <c r="D93" s="2654">
        <v>0</v>
      </c>
      <c r="E93" s="2653">
        <v>41638.120000000003</v>
      </c>
      <c r="F93" s="2654">
        <v>3.1537946038319166E-4</v>
      </c>
      <c r="G93" s="2653">
        <v>18265.11</v>
      </c>
      <c r="H93" s="2654">
        <v>1.1842210312725999E-4</v>
      </c>
      <c r="I93" s="2653">
        <v>25151.360000000001</v>
      </c>
      <c r="J93" s="2654">
        <v>1.5306527908759377E-4</v>
      </c>
      <c r="K93" s="2653">
        <v>58142.45</v>
      </c>
      <c r="L93" s="2654">
        <v>3.4637999177879869E-4</v>
      </c>
      <c r="M93" s="2653">
        <v>42743.56</v>
      </c>
      <c r="N93" s="2654">
        <v>3.3974741798123214E-4</v>
      </c>
      <c r="T93" s="2645"/>
    </row>
    <row r="94" spans="1:20" s="2651" customFormat="1" ht="14" hidden="1">
      <c r="A94" s="2651" t="s">
        <v>1393</v>
      </c>
      <c r="B94" s="2655" t="s">
        <v>277</v>
      </c>
      <c r="C94" s="2653">
        <v>0</v>
      </c>
      <c r="D94" s="2654">
        <v>0</v>
      </c>
      <c r="E94" s="2653">
        <v>0</v>
      </c>
      <c r="F94" s="2654">
        <v>0</v>
      </c>
      <c r="G94" s="2653">
        <v>0</v>
      </c>
      <c r="H94" s="2654">
        <v>0</v>
      </c>
      <c r="I94" s="2653">
        <v>0</v>
      </c>
      <c r="J94" s="2654">
        <v>0</v>
      </c>
      <c r="K94" s="2653">
        <v>0</v>
      </c>
      <c r="L94" s="2654">
        <v>0</v>
      </c>
      <c r="M94" s="2653">
        <v>0</v>
      </c>
      <c r="N94" s="2654">
        <v>0</v>
      </c>
      <c r="Q94" s="2645"/>
      <c r="R94" s="2645"/>
      <c r="S94" s="2645"/>
      <c r="T94" s="2645"/>
    </row>
    <row r="95" spans="1:20" s="2651" customFormat="1" ht="14" hidden="1">
      <c r="A95" s="2651" t="s">
        <v>1394</v>
      </c>
      <c r="B95" s="2655" t="s">
        <v>1402</v>
      </c>
      <c r="C95" s="2653">
        <v>39323.279999999999</v>
      </c>
      <c r="D95" s="2654">
        <v>2.8324366868287207E-4</v>
      </c>
      <c r="E95" s="2653">
        <v>39323.279999999999</v>
      </c>
      <c r="F95" s="2654">
        <v>2.9784617621778195E-4</v>
      </c>
      <c r="G95" s="2653">
        <v>40081.279999999999</v>
      </c>
      <c r="H95" s="2654">
        <v>2.5986755478793082E-4</v>
      </c>
      <c r="I95" s="2653">
        <v>42368.73</v>
      </c>
      <c r="J95" s="2654">
        <v>2.5784615551751108E-4</v>
      </c>
      <c r="K95" s="2653">
        <v>41364.559999999998</v>
      </c>
      <c r="L95" s="2654">
        <v>2.4642676654894357E-4</v>
      </c>
      <c r="M95" s="2653">
        <v>41985.75</v>
      </c>
      <c r="N95" s="2654">
        <v>3.3372396109508705E-4</v>
      </c>
      <c r="Q95" s="2645"/>
      <c r="R95" s="2645"/>
      <c r="S95" s="2645"/>
      <c r="T95" s="2645"/>
    </row>
    <row r="96" spans="1:20" s="2651" customFormat="1" ht="14" hidden="1">
      <c r="A96" s="2651" t="s">
        <v>1395</v>
      </c>
      <c r="B96" s="2655" t="s">
        <v>640</v>
      </c>
      <c r="C96" s="2653">
        <v>5120650.95</v>
      </c>
      <c r="D96" s="2654">
        <v>3.6883799141944271E-2</v>
      </c>
      <c r="E96" s="2653">
        <v>4996548.37</v>
      </c>
      <c r="F96" s="2654">
        <v>3.7845338087048978E-2</v>
      </c>
      <c r="G96" s="2653">
        <v>5046351.99</v>
      </c>
      <c r="H96" s="2654">
        <v>3.2718095635681017E-2</v>
      </c>
      <c r="I96" s="2653">
        <v>4928645.91</v>
      </c>
      <c r="J96" s="2654">
        <v>2.9994583264605874E-2</v>
      </c>
      <c r="K96" s="2653">
        <v>4932040.88</v>
      </c>
      <c r="L96" s="2654">
        <v>2.9382323577129946E-2</v>
      </c>
      <c r="M96" s="2653">
        <v>5404263.5999999996</v>
      </c>
      <c r="N96" s="2654">
        <v>4.2955818471600363E-2</v>
      </c>
      <c r="Q96" s="2645"/>
      <c r="R96" s="2645"/>
      <c r="S96" s="2645"/>
      <c r="T96" s="2645"/>
    </row>
    <row r="97" spans="1:20" s="2651" customFormat="1" ht="14" hidden="1">
      <c r="A97" s="2651" t="s">
        <v>1396</v>
      </c>
      <c r="B97" s="2655" t="s">
        <v>641</v>
      </c>
      <c r="C97" s="2653">
        <v>108982.2</v>
      </c>
      <c r="D97" s="2654">
        <v>7.8499347330971629E-4</v>
      </c>
      <c r="E97" s="2653">
        <v>108938.65</v>
      </c>
      <c r="F97" s="2654">
        <v>8.251336191901406E-4</v>
      </c>
      <c r="G97" s="2653">
        <v>108755.63</v>
      </c>
      <c r="H97" s="2654">
        <v>7.0511868976043011E-4</v>
      </c>
      <c r="I97" s="2653">
        <v>112311.51</v>
      </c>
      <c r="J97" s="2654">
        <v>6.8350151335351561E-4</v>
      </c>
      <c r="K97" s="2653">
        <v>112198.47</v>
      </c>
      <c r="L97" s="2654">
        <v>6.6841533365370384E-4</v>
      </c>
      <c r="M97" s="2653">
        <v>105509.48</v>
      </c>
      <c r="N97" s="2654">
        <v>8.3864267278023767E-4</v>
      </c>
      <c r="Q97" s="2645"/>
      <c r="R97" s="2645"/>
      <c r="S97" s="2645"/>
      <c r="T97" s="2645"/>
    </row>
    <row r="98" spans="1:20" s="2651" customFormat="1" ht="14" hidden="1">
      <c r="B98" s="2652" t="s">
        <v>1410</v>
      </c>
      <c r="C98" s="2656">
        <v>26825281.68</v>
      </c>
      <c r="D98" s="2657">
        <v>0.27468050621685314</v>
      </c>
      <c r="E98" s="2656">
        <v>23003331.469999999</v>
      </c>
      <c r="F98" s="2657">
        <v>0.23713315132979368</v>
      </c>
      <c r="G98" s="2656">
        <v>24945388.739999998</v>
      </c>
      <c r="H98" s="2657">
        <v>0.23335624908794581</v>
      </c>
      <c r="I98" s="2656">
        <v>18085972.810000002</v>
      </c>
      <c r="J98" s="2657">
        <v>0.20143901980915871</v>
      </c>
      <c r="K98" s="2656">
        <v>22767703.319999997</v>
      </c>
      <c r="L98" s="2657">
        <v>0.22354921263313832</v>
      </c>
      <c r="M98" s="2656">
        <v>21890578.600000001</v>
      </c>
      <c r="N98" s="2657">
        <v>0.28117906187936242</v>
      </c>
      <c r="Q98" s="2645"/>
      <c r="R98" s="2645"/>
      <c r="S98" s="2645"/>
      <c r="T98" s="2645"/>
    </row>
    <row r="99" spans="1:20" s="2651" customFormat="1" ht="14" hidden="1">
      <c r="B99" s="2658" t="s">
        <v>201</v>
      </c>
      <c r="C99" s="2659">
        <v>138831982.31</v>
      </c>
      <c r="D99" s="2654"/>
      <c r="E99" s="2659">
        <v>132025465.29000001</v>
      </c>
      <c r="F99" s="2654"/>
      <c r="G99" s="2659">
        <v>154237338.44999999</v>
      </c>
      <c r="H99" s="2654"/>
      <c r="I99" s="2659">
        <v>164317865.88</v>
      </c>
      <c r="J99" s="2654"/>
      <c r="K99" s="2659">
        <v>167857414.91999999</v>
      </c>
      <c r="L99" s="2654"/>
      <c r="M99" s="2659">
        <v>125809815.58000001</v>
      </c>
      <c r="N99" s="2654"/>
      <c r="Q99" s="2645"/>
      <c r="R99" s="2645"/>
      <c r="S99" s="2645"/>
      <c r="T99" s="2645"/>
    </row>
    <row r="100" spans="1:20" s="2651" customFormat="1" ht="14" hidden="1">
      <c r="A100" s="2651" t="s">
        <v>1397</v>
      </c>
      <c r="B100" s="2655" t="s">
        <v>1355</v>
      </c>
      <c r="C100" s="2653">
        <v>5349902.7699999996</v>
      </c>
      <c r="D100" s="2654">
        <v>0.25780651371280466</v>
      </c>
      <c r="E100" s="2653">
        <v>4278772.33</v>
      </c>
      <c r="F100" s="2654">
        <v>0.25713827881974982</v>
      </c>
      <c r="G100" s="2653">
        <v>4149042.94</v>
      </c>
      <c r="H100" s="2654">
        <v>0.21524491948158947</v>
      </c>
      <c r="I100" s="2653">
        <v>5400445.5899999999</v>
      </c>
      <c r="J100" s="2654">
        <v>0.14565243463577379</v>
      </c>
      <c r="K100" s="2653">
        <v>4745338.72</v>
      </c>
      <c r="L100" s="2654">
        <v>0.21772576160665982</v>
      </c>
      <c r="M100" s="2653">
        <v>6213440.3899999997</v>
      </c>
      <c r="N100" s="2654">
        <v>0.26407234881160274</v>
      </c>
      <c r="Q100" s="2645"/>
      <c r="R100" s="2645"/>
      <c r="S100" s="2645"/>
      <c r="T100" s="2645"/>
    </row>
    <row r="101" spans="1:20" s="2651" customFormat="1" ht="14" hidden="1">
      <c r="A101" s="2651" t="s">
        <v>1398</v>
      </c>
      <c r="B101" s="2655" t="s">
        <v>1008</v>
      </c>
      <c r="C101" s="2653">
        <v>10901293.57</v>
      </c>
      <c r="D101" s="2654">
        <v>0.52532253595358602</v>
      </c>
      <c r="E101" s="2653">
        <v>10936857</v>
      </c>
      <c r="F101" s="2654">
        <v>0.65726436645385444</v>
      </c>
      <c r="G101" s="2653">
        <v>12545883.869999999</v>
      </c>
      <c r="H101" s="2654">
        <v>0.65085799363250785</v>
      </c>
      <c r="I101" s="2653">
        <v>12515425.699999999</v>
      </c>
      <c r="J101" s="2654">
        <v>0.33754663264890583</v>
      </c>
      <c r="K101" s="2653">
        <v>14486365.65</v>
      </c>
      <c r="L101" s="2654">
        <v>0.66466382700259719</v>
      </c>
      <c r="M101" s="2653">
        <v>10833850.66</v>
      </c>
      <c r="N101" s="2654">
        <v>0.46044062723523338</v>
      </c>
      <c r="Q101" s="2645"/>
      <c r="R101" s="2645"/>
      <c r="S101" s="2645"/>
      <c r="T101" s="2645"/>
    </row>
    <row r="102" spans="1:20" s="2651" customFormat="1" ht="14" hidden="1">
      <c r="A102" s="2651" t="s">
        <v>1395</v>
      </c>
      <c r="B102" s="2655" t="s">
        <v>640</v>
      </c>
      <c r="C102" s="2653">
        <v>4470699.6500000004</v>
      </c>
      <c r="D102" s="2654">
        <v>0.21543858648921879</v>
      </c>
      <c r="E102" s="2653">
        <v>4470701.67</v>
      </c>
      <c r="F102" s="2654">
        <v>0.26867251722654317</v>
      </c>
      <c r="G102" s="2653">
        <v>4472769.4400000004</v>
      </c>
      <c r="H102" s="2654">
        <v>0.23203927071733657</v>
      </c>
      <c r="I102" s="2653">
        <v>4470699.7</v>
      </c>
      <c r="J102" s="2654">
        <v>0.12057677185678739</v>
      </c>
      <c r="K102" s="2653">
        <v>4471486.09</v>
      </c>
      <c r="L102" s="2654">
        <v>0.20516084770842985</v>
      </c>
      <c r="M102" s="2653">
        <v>4470699.33</v>
      </c>
      <c r="N102" s="2654">
        <v>0.190005536192737</v>
      </c>
      <c r="Q102" s="2645"/>
      <c r="R102" s="2645"/>
      <c r="S102" s="2645"/>
      <c r="T102" s="2645"/>
    </row>
    <row r="103" spans="1:20" s="2651" customFormat="1" ht="14" hidden="1">
      <c r="A103" s="2651" t="s">
        <v>1396</v>
      </c>
      <c r="B103" s="2655" t="s">
        <v>641</v>
      </c>
      <c r="C103" s="2653">
        <v>372036</v>
      </c>
      <c r="D103" s="2654">
        <v>1.7928046220484304E-2</v>
      </c>
      <c r="E103" s="2653">
        <v>372036</v>
      </c>
      <c r="F103" s="2654">
        <v>2.2357977784479233E-2</v>
      </c>
      <c r="G103" s="2653">
        <v>372036</v>
      </c>
      <c r="H103" s="2654">
        <v>1.9300561604757124E-2</v>
      </c>
      <c r="I103" s="2653">
        <v>372036</v>
      </c>
      <c r="J103" s="2654">
        <v>1.0033977431879792E-2</v>
      </c>
      <c r="K103" s="2653">
        <v>372036</v>
      </c>
      <c r="L103" s="2654">
        <v>1.7069765979760301E-2</v>
      </c>
      <c r="M103" s="2653">
        <v>632461.19999999995</v>
      </c>
      <c r="N103" s="2654">
        <v>2.6879716249471389E-2</v>
      </c>
      <c r="Q103" s="2645"/>
      <c r="R103" s="2645"/>
      <c r="S103" s="2645"/>
      <c r="T103" s="2645"/>
    </row>
    <row r="104" spans="1:20" s="2651" customFormat="1" ht="14" hidden="1">
      <c r="A104" s="2651" t="s">
        <v>1391</v>
      </c>
      <c r="B104" s="2655" t="s">
        <v>283</v>
      </c>
      <c r="C104" s="2653">
        <v>0</v>
      </c>
      <c r="D104" s="2654">
        <v>0</v>
      </c>
      <c r="E104" s="2653">
        <v>0</v>
      </c>
      <c r="F104" s="2654">
        <v>0</v>
      </c>
      <c r="G104" s="2653">
        <v>0</v>
      </c>
      <c r="H104" s="2654">
        <v>0</v>
      </c>
      <c r="I104" s="2653">
        <v>0</v>
      </c>
      <c r="J104" s="2654">
        <v>0</v>
      </c>
      <c r="K104" s="2653">
        <v>0</v>
      </c>
      <c r="L104" s="2654">
        <v>0</v>
      </c>
      <c r="M104" s="2653">
        <v>0</v>
      </c>
      <c r="N104" s="2654">
        <v>0</v>
      </c>
      <c r="Q104" s="2645"/>
      <c r="R104" s="2645"/>
      <c r="S104" s="2645"/>
      <c r="T104" s="2645"/>
    </row>
    <row r="105" spans="1:20" s="2651" customFormat="1" ht="14" hidden="1">
      <c r="A105" s="2651" t="s">
        <v>1399</v>
      </c>
      <c r="B105" s="2655" t="s">
        <v>1411</v>
      </c>
      <c r="C105" s="2653">
        <v>468000</v>
      </c>
      <c r="D105" s="2654">
        <v>2.255245629774176E-2</v>
      </c>
      <c r="E105" s="2653">
        <v>468000</v>
      </c>
      <c r="F105" s="2654">
        <v>2.8125056723371615E-2</v>
      </c>
      <c r="G105" s="2653">
        <v>468000</v>
      </c>
      <c r="H105" s="2654">
        <v>2.4279002115457467E-2</v>
      </c>
      <c r="I105" s="2653">
        <v>468000</v>
      </c>
      <c r="J105" s="2654">
        <v>1.2622169462416923E-2</v>
      </c>
      <c r="K105" s="2653">
        <v>468000</v>
      </c>
      <c r="L105" s="2654">
        <v>2.1472788865937224E-2</v>
      </c>
      <c r="M105" s="2653">
        <v>468000</v>
      </c>
      <c r="N105" s="2654">
        <v>1.989008528072965E-2</v>
      </c>
      <c r="Q105" s="2645"/>
      <c r="R105" s="2645"/>
      <c r="S105" s="2645"/>
      <c r="T105" s="2645"/>
    </row>
    <row r="106" spans="1:20" s="2651" customFormat="1" ht="14" hidden="1">
      <c r="B106" s="2652" t="s">
        <v>1412</v>
      </c>
      <c r="C106" s="2656">
        <v>5310735.6500000004</v>
      </c>
      <c r="D106" s="2657">
        <v>1.0390481386738355</v>
      </c>
      <c r="E106" s="2656">
        <v>5310737.67</v>
      </c>
      <c r="F106" s="2657">
        <v>1.2335581970079983</v>
      </c>
      <c r="G106" s="2656">
        <v>5312805.4400000004</v>
      </c>
      <c r="H106" s="2657">
        <v>1.1417217475516486</v>
      </c>
      <c r="I106" s="2656">
        <v>5310735.7</v>
      </c>
      <c r="J106" s="2657">
        <v>0.62643198603576378</v>
      </c>
      <c r="K106" s="2656">
        <v>5311522.09</v>
      </c>
      <c r="L106" s="2657">
        <v>1.1260929911633843</v>
      </c>
      <c r="M106" s="2656">
        <v>5571160.5300000003</v>
      </c>
      <c r="N106" s="2657">
        <v>0.96128831376977408</v>
      </c>
      <c r="Q106" s="2645"/>
      <c r="R106" s="2645"/>
      <c r="S106" s="2645"/>
      <c r="T106" s="2645"/>
    </row>
    <row r="107" spans="1:20" s="2651" customFormat="1" ht="14" hidden="1">
      <c r="B107" s="2658" t="s">
        <v>201</v>
      </c>
      <c r="C107" s="2659">
        <v>20751619.859999999</v>
      </c>
      <c r="D107" s="2654"/>
      <c r="E107" s="2659">
        <v>16639966.439999999</v>
      </c>
      <c r="F107" s="2654"/>
      <c r="G107" s="2659">
        <v>19275915.780000001</v>
      </c>
      <c r="H107" s="2654"/>
      <c r="I107" s="2659">
        <v>37077619.770000003</v>
      </c>
      <c r="J107" s="2654"/>
      <c r="K107" s="2659">
        <v>21795026.390000001</v>
      </c>
      <c r="L107" s="2654"/>
      <c r="M107" s="2659">
        <v>23529310.879999999</v>
      </c>
      <c r="N107" s="2654"/>
      <c r="Q107" s="2645"/>
      <c r="R107" s="2645"/>
      <c r="S107" s="2645"/>
      <c r="T107" s="2645"/>
    </row>
    <row r="108" spans="1:20" s="2651" customFormat="1" ht="14" hidden="1">
      <c r="A108" s="2651" t="s">
        <v>1395</v>
      </c>
      <c r="B108" s="2655" t="s">
        <v>640</v>
      </c>
      <c r="C108" s="2653">
        <v>6775786.3099999996</v>
      </c>
      <c r="D108" s="2654">
        <v>0.79429187982088012</v>
      </c>
      <c r="E108" s="2653">
        <v>6535277.5899999999</v>
      </c>
      <c r="F108" s="2654">
        <v>0.76609823341851691</v>
      </c>
      <c r="G108" s="2653">
        <v>7444514.2599999998</v>
      </c>
      <c r="H108" s="2654">
        <v>0.87268354629217171</v>
      </c>
      <c r="I108" s="2653">
        <v>6948440.9400000004</v>
      </c>
      <c r="J108" s="2654">
        <v>0.81453132722200083</v>
      </c>
      <c r="K108" s="2653">
        <v>7134073.9800000004</v>
      </c>
      <c r="L108" s="2654">
        <v>0.83629216936675033</v>
      </c>
      <c r="M108" s="2653">
        <v>6936743.7000000002</v>
      </c>
      <c r="N108" s="2654">
        <v>0.81316011769394891</v>
      </c>
      <c r="Q108" s="2645"/>
      <c r="R108" s="2645"/>
      <c r="S108" s="2645"/>
      <c r="T108" s="2645"/>
    </row>
    <row r="109" spans="1:20" s="2651" customFormat="1" ht="14" hidden="1">
      <c r="A109" s="2651" t="s">
        <v>1400</v>
      </c>
      <c r="B109" s="2655" t="s">
        <v>1413</v>
      </c>
      <c r="C109" s="2653">
        <v>9809.89</v>
      </c>
      <c r="D109" s="2654">
        <v>1.1499648324854053E-3</v>
      </c>
      <c r="E109" s="2653">
        <v>6508.68</v>
      </c>
      <c r="F109" s="2654">
        <v>7.6298032963683683E-4</v>
      </c>
      <c r="G109" s="2653">
        <v>6508.68</v>
      </c>
      <c r="H109" s="2654">
        <v>7.6298032963683683E-4</v>
      </c>
      <c r="I109" s="2653">
        <v>28916.43</v>
      </c>
      <c r="J109" s="2654">
        <v>3.389729913487914E-3</v>
      </c>
      <c r="K109" s="2653">
        <v>7170.7</v>
      </c>
      <c r="L109" s="2654">
        <v>8.4058565634304732E-4</v>
      </c>
      <c r="M109" s="2653">
        <v>9488.68</v>
      </c>
      <c r="N109" s="2654">
        <v>1.1123109746090545E-3</v>
      </c>
      <c r="Q109" s="2645"/>
      <c r="R109" s="2645"/>
      <c r="S109" s="2645"/>
      <c r="T109" s="2645"/>
    </row>
    <row r="110" spans="1:20" s="2651" customFormat="1" ht="14" hidden="1">
      <c r="A110" s="2651" t="s">
        <v>1396</v>
      </c>
      <c r="B110" s="2655" t="s">
        <v>641</v>
      </c>
      <c r="C110" s="2653">
        <v>0</v>
      </c>
      <c r="D110" s="2654">
        <v>0</v>
      </c>
      <c r="E110" s="2653">
        <v>0</v>
      </c>
      <c r="F110" s="2654">
        <v>0</v>
      </c>
      <c r="G110" s="2653">
        <v>396153.84</v>
      </c>
      <c r="H110" s="2654">
        <v>4.6439153166248567E-2</v>
      </c>
      <c r="I110" s="2653">
        <v>0</v>
      </c>
      <c r="J110" s="2654">
        <v>0</v>
      </c>
      <c r="K110" s="2653">
        <v>0</v>
      </c>
      <c r="L110" s="2654">
        <v>0</v>
      </c>
      <c r="M110" s="2653">
        <v>396153.84</v>
      </c>
      <c r="N110" s="2654">
        <v>4.6439153166248567E-2</v>
      </c>
      <c r="Q110" s="2645"/>
      <c r="R110" s="2645"/>
      <c r="S110" s="2645"/>
      <c r="T110" s="2645"/>
    </row>
    <row r="111" spans="1:20" s="2651" customFormat="1" ht="14" hidden="1">
      <c r="B111" s="2652" t="s">
        <v>1414</v>
      </c>
      <c r="C111" s="2656">
        <v>6785596.1999999993</v>
      </c>
      <c r="D111" s="2657">
        <v>0.79544184465336554</v>
      </c>
      <c r="E111" s="2656">
        <v>6541786.2699999996</v>
      </c>
      <c r="F111" s="2657">
        <v>0.76686121374815375</v>
      </c>
      <c r="G111" s="2656">
        <v>7847176.7799999993</v>
      </c>
      <c r="H111" s="2657">
        <v>0.91988567978805713</v>
      </c>
      <c r="I111" s="2656">
        <v>6977357.3700000001</v>
      </c>
      <c r="J111" s="2657">
        <v>0.81792105713548879</v>
      </c>
      <c r="K111" s="2656">
        <v>7141244.6800000006</v>
      </c>
      <c r="L111" s="2657">
        <v>0.83713275502309337</v>
      </c>
      <c r="M111" s="2656">
        <v>7342386.2199999997</v>
      </c>
      <c r="N111" s="2657">
        <v>0.86071158183480656</v>
      </c>
      <c r="Q111" s="2645"/>
      <c r="R111" s="2645"/>
      <c r="S111" s="2645"/>
      <c r="T111" s="2645"/>
    </row>
    <row r="112" spans="1:20" s="2651" customFormat="1" ht="14" hidden="1">
      <c r="B112" s="2658" t="s">
        <v>201</v>
      </c>
      <c r="C112" s="2659">
        <v>8530600</v>
      </c>
      <c r="D112" s="2654"/>
      <c r="E112" s="2659">
        <v>8530600</v>
      </c>
      <c r="F112" s="2654"/>
      <c r="G112" s="2659">
        <v>8530600</v>
      </c>
      <c r="H112" s="2654"/>
      <c r="I112" s="2659">
        <v>8530600</v>
      </c>
      <c r="J112" s="2654"/>
      <c r="K112" s="2659">
        <v>8530600</v>
      </c>
      <c r="L112" s="2654"/>
      <c r="M112" s="2659">
        <v>8530600</v>
      </c>
      <c r="N112" s="2654"/>
      <c r="Q112" s="2645"/>
      <c r="R112" s="2645"/>
      <c r="S112" s="2645"/>
      <c r="T112" s="2645"/>
    </row>
    <row r="113" spans="1:20" s="2651" customFormat="1" ht="14" hidden="1">
      <c r="B113" s="2655" t="s">
        <v>640</v>
      </c>
      <c r="C113" s="2653">
        <v>312103.61</v>
      </c>
      <c r="D113" s="2654">
        <v>0</v>
      </c>
      <c r="E113" s="2653">
        <v>157427.4</v>
      </c>
      <c r="F113" s="2654">
        <v>0.38112201724971778</v>
      </c>
      <c r="G113" s="2653">
        <v>128140.55</v>
      </c>
      <c r="H113" s="2654">
        <v>0</v>
      </c>
      <c r="I113" s="2653">
        <v>223791.48</v>
      </c>
      <c r="J113" s="2654">
        <v>9.4690337585386142E-2</v>
      </c>
      <c r="K113" s="2653">
        <v>186070.06</v>
      </c>
      <c r="L113" s="2654">
        <v>0</v>
      </c>
      <c r="M113" s="2653">
        <v>182667.21</v>
      </c>
      <c r="N113" s="2654">
        <v>-0.15051914943969139</v>
      </c>
      <c r="Q113" s="2645"/>
      <c r="R113" s="2645"/>
      <c r="S113" s="2645"/>
      <c r="T113" s="2645"/>
    </row>
    <row r="114" spans="1:20" s="2651" customFormat="1" ht="14" hidden="1">
      <c r="B114" s="2652" t="s">
        <v>1415</v>
      </c>
      <c r="C114" s="2656">
        <v>312103.61</v>
      </c>
      <c r="D114" s="2657">
        <v>0</v>
      </c>
      <c r="E114" s="2656">
        <v>157427.4</v>
      </c>
      <c r="F114" s="2657">
        <v>0.38112201724971778</v>
      </c>
      <c r="G114" s="2656">
        <v>128140.55</v>
      </c>
      <c r="H114" s="2657">
        <v>0</v>
      </c>
      <c r="I114" s="2656">
        <v>223791.48</v>
      </c>
      <c r="J114" s="2657">
        <v>9.4690337585386142E-2</v>
      </c>
      <c r="K114" s="2656">
        <v>186070.06</v>
      </c>
      <c r="L114" s="2657">
        <v>0</v>
      </c>
      <c r="M114" s="2656">
        <v>182667.21</v>
      </c>
      <c r="N114" s="2657">
        <v>-0.15051914943969139</v>
      </c>
      <c r="Q114" s="2645"/>
      <c r="R114" s="2645"/>
      <c r="S114" s="2645"/>
      <c r="T114" s="2645"/>
    </row>
    <row r="115" spans="1:20" s="2651" customFormat="1" ht="14" hidden="1">
      <c r="B115" s="2658" t="s">
        <v>201</v>
      </c>
      <c r="C115" s="2659">
        <v>0</v>
      </c>
      <c r="D115" s="2654"/>
      <c r="E115" s="2659">
        <v>413062.99</v>
      </c>
      <c r="F115" s="2654"/>
      <c r="G115" s="2659">
        <v>0</v>
      </c>
      <c r="H115" s="2654"/>
      <c r="I115" s="2659">
        <v>2363403.5499999998</v>
      </c>
      <c r="J115" s="2654"/>
      <c r="K115" s="2659">
        <v>0</v>
      </c>
      <c r="L115" s="2654"/>
      <c r="M115" s="2659">
        <v>-1213581.2</v>
      </c>
      <c r="N115" s="2654"/>
      <c r="Q115" s="2645"/>
      <c r="R115" s="2645"/>
      <c r="S115" s="2645"/>
      <c r="T115" s="2645"/>
    </row>
    <row r="116" spans="1:20" s="2651" customFormat="1" ht="14" hidden="1">
      <c r="A116" s="2651" t="s">
        <v>1391</v>
      </c>
      <c r="B116" s="2655" t="s">
        <v>638</v>
      </c>
      <c r="C116" s="2653">
        <v>552.80999999999995</v>
      </c>
      <c r="D116" s="2654">
        <v>0</v>
      </c>
      <c r="E116" s="2653">
        <v>77592.02</v>
      </c>
      <c r="F116" s="2654">
        <v>0</v>
      </c>
      <c r="G116" s="2653">
        <v>905.19</v>
      </c>
      <c r="H116" s="2654">
        <v>0</v>
      </c>
      <c r="I116" s="2653">
        <v>6835.75</v>
      </c>
      <c r="J116" s="2654">
        <v>0</v>
      </c>
      <c r="K116" s="2653">
        <v>0</v>
      </c>
      <c r="L116" s="2654">
        <v>0</v>
      </c>
      <c r="M116" s="2653">
        <v>0</v>
      </c>
      <c r="N116" s="2654">
        <v>0</v>
      </c>
      <c r="Q116" s="2645"/>
      <c r="R116" s="2645"/>
      <c r="S116" s="2645"/>
      <c r="T116" s="2645"/>
    </row>
    <row r="117" spans="1:20" s="2651" customFormat="1" ht="14" hidden="1">
      <c r="A117" s="2651" t="s">
        <v>1395</v>
      </c>
      <c r="B117" s="2655" t="s">
        <v>640</v>
      </c>
      <c r="C117" s="2653">
        <v>39016.129999999997</v>
      </c>
      <c r="D117" s="2654">
        <v>0</v>
      </c>
      <c r="E117" s="2653">
        <v>167347.69</v>
      </c>
      <c r="F117" s="2654">
        <v>0</v>
      </c>
      <c r="G117" s="2653">
        <v>36823.730000000003</v>
      </c>
      <c r="H117" s="2654">
        <v>0</v>
      </c>
      <c r="I117" s="2653">
        <v>36876.39</v>
      </c>
      <c r="J117" s="2654">
        <v>0</v>
      </c>
      <c r="K117" s="2653">
        <v>72725.05</v>
      </c>
      <c r="L117" s="2654">
        <v>0</v>
      </c>
      <c r="M117" s="2653">
        <v>249514.95</v>
      </c>
      <c r="N117" s="2654">
        <v>0</v>
      </c>
      <c r="Q117" s="2645"/>
      <c r="R117" s="2645"/>
      <c r="S117" s="2645"/>
      <c r="T117" s="2645"/>
    </row>
    <row r="118" spans="1:20" s="2651" customFormat="1" ht="14" hidden="1">
      <c r="B118" s="2652" t="s">
        <v>1416</v>
      </c>
      <c r="C118" s="2656">
        <v>39568.939999999995</v>
      </c>
      <c r="D118" s="2657">
        <v>0</v>
      </c>
      <c r="E118" s="2656">
        <v>244939.71000000002</v>
      </c>
      <c r="F118" s="2657">
        <v>0</v>
      </c>
      <c r="G118" s="2656">
        <v>37728.920000000006</v>
      </c>
      <c r="H118" s="2657">
        <v>0</v>
      </c>
      <c r="I118" s="2656">
        <v>43712.14</v>
      </c>
      <c r="J118" s="2657">
        <v>0</v>
      </c>
      <c r="K118" s="2656">
        <v>72725.05</v>
      </c>
      <c r="L118" s="2657">
        <v>0</v>
      </c>
      <c r="M118" s="2656">
        <v>249514.95</v>
      </c>
      <c r="N118" s="2657">
        <v>0</v>
      </c>
      <c r="Q118" s="2645"/>
      <c r="R118" s="2645"/>
      <c r="S118" s="2645"/>
      <c r="T118" s="2645"/>
    </row>
    <row r="119" spans="1:20" s="2651" customFormat="1" ht="14" hidden="1">
      <c r="B119" s="2658" t="s">
        <v>201</v>
      </c>
      <c r="C119" s="2659">
        <v>0</v>
      </c>
      <c r="D119" s="2657"/>
      <c r="E119" s="2659">
        <v>0</v>
      </c>
      <c r="F119" s="2654"/>
      <c r="G119" s="2659">
        <v>0</v>
      </c>
      <c r="H119" s="2654"/>
      <c r="I119" s="2659">
        <v>0</v>
      </c>
      <c r="J119" s="2654"/>
      <c r="K119" s="2659">
        <v>0</v>
      </c>
      <c r="L119" s="2654"/>
      <c r="M119" s="2659">
        <v>0</v>
      </c>
      <c r="N119" s="2654"/>
      <c r="Q119" s="2645"/>
      <c r="R119" s="2645"/>
      <c r="S119" s="2645"/>
      <c r="T119" s="2645"/>
    </row>
    <row r="120" spans="1:20" s="2651" customFormat="1" ht="14" hidden="1">
      <c r="B120" s="2655" t="s">
        <v>1401</v>
      </c>
      <c r="C120" s="2653">
        <v>8565535.7300000004</v>
      </c>
      <c r="D120" s="2654"/>
      <c r="E120" s="2653">
        <v>8565535.7300000004</v>
      </c>
      <c r="F120" s="2654"/>
      <c r="G120" s="2653">
        <v>8565535.7300000004</v>
      </c>
      <c r="H120" s="2654"/>
      <c r="I120" s="2653">
        <v>8566782.9399999995</v>
      </c>
      <c r="J120" s="2654"/>
      <c r="K120" s="2653">
        <v>8566782.9399999995</v>
      </c>
      <c r="L120" s="2654"/>
      <c r="M120" s="2653">
        <v>8566782.9399999995</v>
      </c>
      <c r="N120" s="2654"/>
      <c r="Q120" s="2645"/>
      <c r="R120" s="2645"/>
      <c r="S120" s="2645"/>
      <c r="T120" s="2645"/>
    </row>
    <row r="121" spans="1:20" s="2646" customFormat="1" ht="13" hidden="1" customHeight="1">
      <c r="B121" s="2660" t="s">
        <v>1417</v>
      </c>
      <c r="C121" s="2660">
        <v>-22731610.18</v>
      </c>
      <c r="D121" s="2650"/>
      <c r="E121" s="2660">
        <v>-20608483.719999999</v>
      </c>
      <c r="F121" s="2650"/>
      <c r="G121" s="2660">
        <v>-24064029.940000001</v>
      </c>
      <c r="H121" s="2661"/>
      <c r="I121" s="2660">
        <v>-40918707.25</v>
      </c>
      <c r="J121" s="2661"/>
      <c r="K121" s="2660">
        <v>-26790377.43</v>
      </c>
      <c r="L121" s="2661"/>
      <c r="M121" s="2660">
        <v>-30436616.879999999</v>
      </c>
      <c r="N121" s="2661"/>
    </row>
    <row r="122" spans="1:20" s="1278" customFormat="1" ht="20.25" hidden="1" customHeight="1">
      <c r="B122" s="2662" t="s">
        <v>960</v>
      </c>
      <c r="C122" s="2663">
        <v>30707750.349999998</v>
      </c>
      <c r="D122" s="2664">
        <v>0.21122027011399136</v>
      </c>
      <c r="E122" s="2663">
        <v>26692686.789999995</v>
      </c>
      <c r="F122" s="2664">
        <v>0.19483626091273409</v>
      </c>
      <c r="G122" s="2663">
        <v>29705704.699999999</v>
      </c>
      <c r="H122" s="2664">
        <v>0.18803480022531174</v>
      </c>
      <c r="I122" s="2663">
        <v>22074786.560000002</v>
      </c>
      <c r="J122" s="2664">
        <v>0.12881301181458488</v>
      </c>
      <c r="K122" s="2663">
        <v>26912482.259999998</v>
      </c>
      <c r="L122" s="2664">
        <v>0.15702236986550772</v>
      </c>
      <c r="M122" s="2663">
        <v>26669524.570000008</v>
      </c>
      <c r="N122" s="2664">
        <v>0.21129475693894209</v>
      </c>
      <c r="O122" s="2665"/>
      <c r="P122" s="2666"/>
      <c r="Q122" s="2666"/>
      <c r="R122" s="2666"/>
      <c r="S122" s="2666"/>
    </row>
    <row r="123" spans="1:20" s="2646" customFormat="1" ht="31" hidden="1" customHeight="1">
      <c r="B123" s="2667"/>
      <c r="C123" s="2668"/>
      <c r="D123" s="2668"/>
      <c r="E123" s="2669"/>
      <c r="F123" s="2668"/>
      <c r="G123" s="2668"/>
      <c r="H123" s="2668"/>
      <c r="I123" s="2668"/>
      <c r="J123" s="2668"/>
      <c r="K123" s="2668"/>
      <c r="L123" s="2668"/>
      <c r="M123" s="2668"/>
      <c r="N123" s="2668"/>
      <c r="S123" s="2670"/>
    </row>
    <row r="124" spans="1:20" s="2671" customFormat="1" ht="12.5" hidden="1" customHeight="1">
      <c r="B124" s="2672" t="s">
        <v>1418</v>
      </c>
      <c r="C124" s="2673">
        <v>0</v>
      </c>
      <c r="D124" s="2673"/>
      <c r="E124" s="2673">
        <v>0</v>
      </c>
      <c r="F124" s="2673"/>
      <c r="G124" s="2673">
        <v>0</v>
      </c>
      <c r="H124" s="2673"/>
      <c r="I124" s="2673">
        <v>0</v>
      </c>
      <c r="J124" s="2673"/>
      <c r="K124" s="2673">
        <v>0</v>
      </c>
      <c r="L124" s="2673"/>
      <c r="M124" s="2673">
        <v>0</v>
      </c>
      <c r="N124" s="2673"/>
      <c r="S124" s="2674"/>
    </row>
    <row r="125" spans="1:20" ht="17.25" customHeight="1">
      <c r="B125" s="2636" t="s">
        <v>1419</v>
      </c>
      <c r="C125" s="3137" t="s">
        <v>107</v>
      </c>
      <c r="D125" s="3136"/>
      <c r="E125" s="3137" t="s">
        <v>108</v>
      </c>
      <c r="F125" s="3136"/>
      <c r="G125" s="3137" t="s">
        <v>109</v>
      </c>
      <c r="H125" s="3136"/>
      <c r="I125" s="3137" t="s">
        <v>110</v>
      </c>
      <c r="J125" s="3136"/>
      <c r="K125" s="3137" t="s">
        <v>111</v>
      </c>
      <c r="L125" s="3136"/>
      <c r="M125" s="3137" t="s">
        <v>112</v>
      </c>
      <c r="N125" s="3136"/>
    </row>
    <row r="126" spans="1:20" s="2637" customFormat="1" ht="20.25" customHeight="1" thickBot="1">
      <c r="B126" s="2672" t="s">
        <v>1420</v>
      </c>
      <c r="C126" s="2675">
        <v>0</v>
      </c>
      <c r="D126" s="2640"/>
      <c r="E126" s="2675">
        <v>0</v>
      </c>
      <c r="F126" s="2640"/>
      <c r="G126" s="2675">
        <v>0</v>
      </c>
      <c r="H126" s="2640"/>
      <c r="I126" s="2675">
        <v>0</v>
      </c>
      <c r="J126" s="2640"/>
      <c r="K126" s="2675">
        <v>0</v>
      </c>
      <c r="L126" s="2640"/>
      <c r="M126" s="2675">
        <v>0</v>
      </c>
      <c r="N126" s="2640"/>
    </row>
    <row r="127" spans="1:20" s="2641" customFormat="1" ht="20.25" customHeight="1" thickBot="1">
      <c r="B127" s="2642" t="s">
        <v>122</v>
      </c>
      <c r="C127" s="2643" t="s">
        <v>1409</v>
      </c>
      <c r="D127" s="2644" t="s">
        <v>1037</v>
      </c>
      <c r="E127" s="2643" t="s">
        <v>1409</v>
      </c>
      <c r="F127" s="2644" t="s">
        <v>1037</v>
      </c>
      <c r="G127" s="2643" t="s">
        <v>1409</v>
      </c>
      <c r="H127" s="2644" t="s">
        <v>1037</v>
      </c>
      <c r="I127" s="2643" t="s">
        <v>1409</v>
      </c>
      <c r="J127" s="2644" t="s">
        <v>1037</v>
      </c>
      <c r="K127" s="2643" t="s">
        <v>1409</v>
      </c>
      <c r="L127" s="2644" t="s">
        <v>1037</v>
      </c>
      <c r="M127" s="2643" t="s">
        <v>1409</v>
      </c>
      <c r="N127" s="2644" t="s">
        <v>1037</v>
      </c>
      <c r="Q127" s="2645"/>
      <c r="R127" s="2645"/>
      <c r="S127" s="2645"/>
      <c r="T127" s="2645"/>
    </row>
    <row r="128" spans="1:20" s="2646" customFormat="1" ht="13" customHeight="1">
      <c r="B128" s="2647"/>
      <c r="C128" s="2676"/>
      <c r="D128" s="2650"/>
      <c r="E128" s="2676"/>
      <c r="F128" s="2650"/>
      <c r="G128" s="2676"/>
      <c r="H128" s="2650"/>
      <c r="I128" s="2676"/>
      <c r="J128" s="2650"/>
      <c r="K128" s="2676"/>
      <c r="L128" s="2650"/>
      <c r="M128" s="2676"/>
      <c r="N128" s="2650"/>
    </row>
    <row r="129" spans="2:20" s="2651" customFormat="1" ht="14">
      <c r="B129" s="2655" t="s">
        <v>1005</v>
      </c>
      <c r="C129" s="2653">
        <v>26825281.68</v>
      </c>
      <c r="D129" s="2654">
        <v>0.18451508748616305</v>
      </c>
      <c r="E129" s="2653">
        <v>23003331.469999999</v>
      </c>
      <c r="F129" s="2654">
        <v>0.16790678013837468</v>
      </c>
      <c r="G129" s="2653">
        <v>24945388.739999998</v>
      </c>
      <c r="H129" s="2654">
        <v>0.15790237045844735</v>
      </c>
      <c r="I129" s="2653">
        <v>18085972.810000002</v>
      </c>
      <c r="J129" s="2654">
        <v>0.10553708516821061</v>
      </c>
      <c r="K129" s="2653">
        <v>22767703.319999997</v>
      </c>
      <c r="L129" s="2654">
        <v>0.13283942733943813</v>
      </c>
      <c r="M129" s="2653">
        <v>21890578.600000001</v>
      </c>
      <c r="N129" s="2654">
        <v>0.17343258116204979</v>
      </c>
      <c r="Q129" s="2645"/>
      <c r="R129" s="2645"/>
      <c r="S129" s="2645"/>
      <c r="T129" s="2645"/>
    </row>
    <row r="130" spans="2:20" s="2651" customFormat="1" ht="14">
      <c r="B130" s="2655" t="s">
        <v>161</v>
      </c>
      <c r="C130" s="2653">
        <v>5310735.6500000004</v>
      </c>
      <c r="D130" s="2654">
        <v>3.6529377948945181E-2</v>
      </c>
      <c r="E130" s="2653">
        <v>5310737.67</v>
      </c>
      <c r="F130" s="2654">
        <v>3.8764335656867974E-2</v>
      </c>
      <c r="G130" s="2653">
        <v>5312805.4400000004</v>
      </c>
      <c r="H130" s="2654">
        <v>3.3629645202335481E-2</v>
      </c>
      <c r="I130" s="2653">
        <v>5310735.7</v>
      </c>
      <c r="J130" s="2654">
        <v>3.0989738388131335E-2</v>
      </c>
      <c r="K130" s="2653">
        <v>5311522.09</v>
      </c>
      <c r="L130" s="2654">
        <v>3.0990370122952551E-2</v>
      </c>
      <c r="M130" s="2653">
        <v>5571160.5300000003</v>
      </c>
      <c r="N130" s="2654">
        <v>4.4138657476419256E-2</v>
      </c>
      <c r="Q130" s="2645"/>
      <c r="R130" s="2645"/>
      <c r="S130" s="2645"/>
      <c r="T130" s="2645"/>
    </row>
    <row r="131" spans="2:20" s="2651" customFormat="1" ht="14">
      <c r="B131" s="2655" t="s">
        <v>160</v>
      </c>
      <c r="C131" s="2653">
        <v>6785596.1999999993</v>
      </c>
      <c r="D131" s="2654">
        <v>4.6674062603497532E-2</v>
      </c>
      <c r="E131" s="2653">
        <v>6541786.2699999996</v>
      </c>
      <c r="F131" s="2654">
        <v>4.7750051786265381E-2</v>
      </c>
      <c r="G131" s="2653">
        <v>7847176.7799999993</v>
      </c>
      <c r="H131" s="2654">
        <v>4.9672018659769585E-2</v>
      </c>
      <c r="I131" s="2653">
        <v>6977357.3700000001</v>
      </c>
      <c r="J131" s="2654">
        <v>4.0714976559048134E-2</v>
      </c>
      <c r="K131" s="2653">
        <v>7141244.6800000006</v>
      </c>
      <c r="L131" s="2654">
        <v>4.1665988020350278E-2</v>
      </c>
      <c r="M131" s="2653">
        <v>7342386.2199999997</v>
      </c>
      <c r="N131" s="2654">
        <v>5.8171554863482036E-2</v>
      </c>
      <c r="T131" s="2645"/>
    </row>
    <row r="132" spans="2:20" s="2651" customFormat="1" ht="14">
      <c r="B132" s="2655" t="s">
        <v>162</v>
      </c>
      <c r="C132" s="2653">
        <v>312103.61</v>
      </c>
      <c r="D132" s="2654">
        <v>2.1467742852009936E-3</v>
      </c>
      <c r="E132" s="2653">
        <v>157427.4</v>
      </c>
      <c r="F132" s="2654">
        <v>1.1490999846708711E-3</v>
      </c>
      <c r="G132" s="2653">
        <v>128140.55</v>
      </c>
      <c r="H132" s="2654">
        <v>8.1111971465910285E-4</v>
      </c>
      <c r="I132" s="2653">
        <v>223791.48</v>
      </c>
      <c r="J132" s="2654">
        <v>1.3058905226055076E-3</v>
      </c>
      <c r="K132" s="2653">
        <v>186070.06</v>
      </c>
      <c r="L132" s="2654">
        <v>1.0856360814268944E-3</v>
      </c>
      <c r="M132" s="2653">
        <v>182667.21</v>
      </c>
      <c r="N132" s="2654">
        <v>1.4472182897883837E-3</v>
      </c>
      <c r="Q132" s="2645"/>
      <c r="R132" s="2645"/>
      <c r="S132" s="2645"/>
      <c r="T132" s="2645"/>
    </row>
    <row r="133" spans="2:20" s="2651" customFormat="1" ht="14">
      <c r="B133" s="2655" t="s">
        <v>163</v>
      </c>
      <c r="C133" s="2653">
        <v>39568.939999999995</v>
      </c>
      <c r="D133" s="2654">
        <v>2.7217110011851833E-4</v>
      </c>
      <c r="E133" s="2653">
        <v>244939.71000000002</v>
      </c>
      <c r="F133" s="2654">
        <v>1.7878731212373933E-3</v>
      </c>
      <c r="G133" s="2653">
        <v>37728.920000000006</v>
      </c>
      <c r="H133" s="2654">
        <v>2.3882112902431059E-4</v>
      </c>
      <c r="I133" s="2653">
        <v>43712.14</v>
      </c>
      <c r="J133" s="2654">
        <v>2.5507346994981715E-4</v>
      </c>
      <c r="K133" s="2653">
        <v>72725.05</v>
      </c>
      <c r="L133" s="2654">
        <v>4.2431833634908793E-4</v>
      </c>
      <c r="M133" s="2653">
        <v>249514.95</v>
      </c>
      <c r="N133" s="2654">
        <v>1.9768331668044534E-3</v>
      </c>
      <c r="Q133" s="2645"/>
      <c r="R133" s="2645"/>
      <c r="S133" s="2645"/>
      <c r="T133" s="2645"/>
    </row>
    <row r="134" spans="2:20" s="2651" customFormat="1" ht="14">
      <c r="B134" s="2677"/>
      <c r="C134" s="2678"/>
      <c r="D134" s="2679"/>
      <c r="E134" s="2678"/>
      <c r="F134" s="2679"/>
      <c r="G134" s="2678"/>
      <c r="H134" s="2679"/>
      <c r="I134" s="2678"/>
      <c r="J134" s="2679"/>
      <c r="K134" s="2678"/>
      <c r="L134" s="2679"/>
      <c r="M134" s="2678"/>
      <c r="N134" s="2679"/>
      <c r="Q134" s="2645"/>
      <c r="R134" s="2645"/>
      <c r="S134" s="2645"/>
      <c r="T134" s="2645"/>
    </row>
    <row r="135" spans="2:20" s="1278" customFormat="1" ht="20.25" customHeight="1">
      <c r="B135" s="2662" t="s">
        <v>960</v>
      </c>
      <c r="C135" s="2663">
        <v>30707750.349999998</v>
      </c>
      <c r="D135" s="2664">
        <v>0.21122027011399136</v>
      </c>
      <c r="E135" s="2663">
        <v>26692686.789999995</v>
      </c>
      <c r="F135" s="2664">
        <v>0.19483626091273409</v>
      </c>
      <c r="G135" s="2663">
        <v>29705704.699999999</v>
      </c>
      <c r="H135" s="2664">
        <v>0.18803480022531174</v>
      </c>
      <c r="I135" s="2663">
        <v>22074786.560000002</v>
      </c>
      <c r="J135" s="2664">
        <v>0.12881301181458488</v>
      </c>
      <c r="K135" s="2663">
        <v>26912482.259999998</v>
      </c>
      <c r="L135" s="2664">
        <v>0.15702236986550772</v>
      </c>
      <c r="M135" s="2663">
        <v>26669524.570000008</v>
      </c>
      <c r="N135" s="2664">
        <v>0.21129475693894209</v>
      </c>
      <c r="P135" s="2666"/>
      <c r="Q135" s="2666"/>
      <c r="R135" s="2666"/>
      <c r="S135" s="2666"/>
    </row>
    <row r="136" spans="2:20" s="2646" customFormat="1" ht="19" customHeight="1">
      <c r="B136" s="2680" t="s">
        <v>1421</v>
      </c>
      <c r="C136" s="2668"/>
      <c r="D136" s="2668"/>
      <c r="E136" s="2668"/>
      <c r="F136" s="2668"/>
      <c r="G136" s="2668"/>
      <c r="H136" s="2668"/>
      <c r="I136" s="2668"/>
      <c r="J136" s="2668"/>
      <c r="K136" s="2668"/>
      <c r="L136" s="2668"/>
      <c r="M136" s="2668"/>
      <c r="N136" s="2668"/>
    </row>
    <row r="137" spans="2:20" s="2646" customFormat="1" ht="40" customHeight="1">
      <c r="B137" s="2667"/>
      <c r="C137" s="2668"/>
      <c r="D137" s="2668"/>
      <c r="E137" s="2669"/>
      <c r="F137" s="2668"/>
      <c r="G137" s="2668"/>
      <c r="H137" s="2668"/>
      <c r="I137" s="2668"/>
      <c r="J137" s="2668"/>
      <c r="K137" s="2668"/>
      <c r="L137" s="2668"/>
      <c r="M137" s="2668"/>
      <c r="N137" s="2668"/>
    </row>
  </sheetData>
  <mergeCells count="24">
    <mergeCell ref="M125:N125"/>
    <mergeCell ref="C86:D86"/>
    <mergeCell ref="E86:F86"/>
    <mergeCell ref="G86:H86"/>
    <mergeCell ref="I86:J86"/>
    <mergeCell ref="K86:L86"/>
    <mergeCell ref="M86:N86"/>
    <mergeCell ref="C125:D125"/>
    <mergeCell ref="E125:F125"/>
    <mergeCell ref="G125:H125"/>
    <mergeCell ref="I125:J125"/>
    <mergeCell ref="K125:L125"/>
    <mergeCell ref="M48:N48"/>
    <mergeCell ref="C10:D10"/>
    <mergeCell ref="E10:F10"/>
    <mergeCell ref="G10:H10"/>
    <mergeCell ref="I10:J10"/>
    <mergeCell ref="K10:L10"/>
    <mergeCell ref="M10:N10"/>
    <mergeCell ref="C48:D48"/>
    <mergeCell ref="E48:F48"/>
    <mergeCell ref="G48:H48"/>
    <mergeCell ref="I48:J48"/>
    <mergeCell ref="K48:L48"/>
  </mergeCells>
  <hyperlinks>
    <hyperlink ref="O1" location="INDICE!A10" tooltip="REGRESAR AL MENU PRINCIPAL" display="INDICE" xr:uid="{429776FE-D20C-4C21-A34B-78764985886B}"/>
  </hyperlinks>
  <printOptions horizontalCentered="1" verticalCentered="1"/>
  <pageMargins left="0.11811023622047245" right="7.874015748031496E-2" top="0.27559055118110237" bottom="0.31496062992125984" header="0" footer="0"/>
  <pageSetup paperSize="122" scale="63" pageOrder="overThenDown" orientation="landscape" r:id="rId1"/>
  <headerFooter alignWithMargins="0">
    <oddFooter>&amp;L&amp;11Documento controlado por medios electrónicos. Para uso exclusivo de Productos Innovador, SA de CV.&amp;R&amp;11Emisión: 12-Marzo-2021
Código: DC-COR-A-19
Edición: 01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CE06-F527-4898-A08D-2CEA9845B5C7}">
  <sheetPr>
    <pageSetUpPr fitToPage="1"/>
  </sheetPr>
  <dimension ref="A1:Q27"/>
  <sheetViews>
    <sheetView showGridLines="0" zoomScale="90" zoomScaleNormal="90" zoomScaleSheetLayoutView="100" workbookViewId="0">
      <pane xSplit="2" ySplit="10" topLeftCell="L11" activePane="bottomRight" state="frozen"/>
      <selection pane="topRight" activeCell="K14" sqref="K14"/>
      <selection pane="bottomLeft" activeCell="K14" sqref="K14"/>
      <selection pane="bottomRight" activeCell="Q1" sqref="Q1"/>
    </sheetView>
  </sheetViews>
  <sheetFormatPr baseColWidth="10" defaultColWidth="10.1640625" defaultRowHeight="13"/>
  <cols>
    <col min="1" max="1" width="13.5" style="173" customWidth="1"/>
    <col min="2" max="2" width="46.83203125" style="173" customWidth="1"/>
    <col min="3" max="11" width="14" style="173" hidden="1" customWidth="1"/>
    <col min="12" max="12" width="14.5" style="173" customWidth="1"/>
    <col min="13" max="14" width="14" style="173" customWidth="1"/>
    <col min="15" max="15" width="15.1640625" style="173" bestFit="1" customWidth="1"/>
    <col min="16" max="17" width="12.5" style="173" bestFit="1" customWidth="1"/>
    <col min="18" max="18" width="10.83203125" style="173" bestFit="1" customWidth="1"/>
    <col min="19" max="16384" width="10.1640625" style="173"/>
  </cols>
  <sheetData>
    <row r="1" spans="1:17" s="518" customFormat="1" ht="15" customHeight="1" thickBot="1">
      <c r="A1" s="470" t="s">
        <v>191</v>
      </c>
      <c r="B1" s="663"/>
      <c r="C1" s="664" t="s">
        <v>1422</v>
      </c>
      <c r="D1" s="664" t="s">
        <v>1422</v>
      </c>
      <c r="E1" s="664" t="s">
        <v>1422</v>
      </c>
      <c r="F1" s="664" t="s">
        <v>1422</v>
      </c>
      <c r="G1" s="664" t="s">
        <v>1422</v>
      </c>
      <c r="H1" s="664" t="s">
        <v>1422</v>
      </c>
      <c r="I1" s="664" t="s">
        <v>1422</v>
      </c>
      <c r="J1" s="664" t="s">
        <v>1422</v>
      </c>
      <c r="K1" s="664" t="s">
        <v>1422</v>
      </c>
      <c r="L1" s="664" t="s">
        <v>1422</v>
      </c>
      <c r="M1" s="664" t="s">
        <v>1422</v>
      </c>
      <c r="N1" s="664" t="s">
        <v>1422</v>
      </c>
      <c r="O1" s="665" t="s">
        <v>948</v>
      </c>
      <c r="P1" s="666" t="s">
        <v>28</v>
      </c>
      <c r="Q1" s="69" t="s">
        <v>72</v>
      </c>
    </row>
    <row r="2" spans="1:17" s="522" customFormat="1" ht="14" customHeight="1" thickBot="1">
      <c r="A2" s="475" t="s">
        <v>1</v>
      </c>
      <c r="B2" s="667"/>
      <c r="C2" s="668">
        <v>20.4497</v>
      </c>
      <c r="D2" s="668">
        <v>20.472200000000001</v>
      </c>
      <c r="E2" s="668">
        <v>20.400300000000001</v>
      </c>
      <c r="F2" s="668">
        <v>19.5868</v>
      </c>
      <c r="G2" s="668">
        <v>19.327999999999999</v>
      </c>
      <c r="H2" s="668">
        <v>18.848299999999998</v>
      </c>
      <c r="I2" s="668">
        <v>18.795999999999999</v>
      </c>
      <c r="J2" s="668">
        <v>18.652200000000001</v>
      </c>
      <c r="K2" s="668">
        <v>18.3507</v>
      </c>
      <c r="L2" s="668">
        <v>18.538</v>
      </c>
      <c r="M2" s="668">
        <v>18.346699999999998</v>
      </c>
      <c r="N2" s="668">
        <v>17.9528</v>
      </c>
      <c r="O2" s="669" t="s">
        <v>949</v>
      </c>
      <c r="P2" s="670">
        <v>44592</v>
      </c>
    </row>
    <row r="3" spans="1:17" s="522" customFormat="1" ht="14" customHeight="1" thickBot="1">
      <c r="A3" s="86"/>
      <c r="B3" s="671"/>
      <c r="C3" s="672"/>
      <c r="D3" s="673"/>
      <c r="E3" s="673"/>
      <c r="F3" s="674"/>
      <c r="G3" s="672"/>
      <c r="H3" s="672"/>
      <c r="I3" s="672"/>
      <c r="J3" s="672"/>
      <c r="K3" s="672"/>
      <c r="L3" s="672"/>
      <c r="M3" s="672"/>
      <c r="N3" s="672"/>
      <c r="O3" s="669" t="s">
        <v>950</v>
      </c>
      <c r="P3" s="675">
        <v>1</v>
      </c>
    </row>
    <row r="4" spans="1:17" s="342" customFormat="1" ht="20.25" customHeight="1">
      <c r="A4" s="477"/>
      <c r="B4" s="477"/>
      <c r="C4" s="676"/>
      <c r="D4" s="676"/>
      <c r="E4" s="676"/>
      <c r="F4" s="676"/>
      <c r="G4" s="676"/>
      <c r="H4" s="676"/>
      <c r="I4" s="676"/>
      <c r="J4" s="676"/>
      <c r="K4" s="676"/>
      <c r="L4" s="676"/>
      <c r="M4" s="676"/>
      <c r="N4" s="676"/>
      <c r="O4" s="477"/>
      <c r="P4" s="520"/>
    </row>
    <row r="5" spans="1:17" s="677" customFormat="1" ht="20.25" customHeight="1">
      <c r="A5" s="3138" t="s">
        <v>1423</v>
      </c>
      <c r="B5" s="3138"/>
      <c r="L5" s="678" t="s">
        <v>763</v>
      </c>
      <c r="M5" s="679"/>
      <c r="N5" s="680"/>
      <c r="O5" s="680"/>
      <c r="P5" s="520"/>
    </row>
    <row r="6" spans="1:17" s="342" customFormat="1" ht="2.25" customHeight="1">
      <c r="A6" s="681"/>
      <c r="B6" s="682"/>
      <c r="C6" s="527"/>
      <c r="D6" s="527"/>
      <c r="E6" s="527"/>
      <c r="F6" s="527"/>
      <c r="G6" s="527"/>
      <c r="H6" s="527"/>
      <c r="I6" s="527"/>
      <c r="J6" s="527"/>
      <c r="K6" s="527"/>
      <c r="L6" s="527"/>
      <c r="M6" s="527"/>
      <c r="N6" s="527"/>
      <c r="O6" s="527"/>
      <c r="P6" s="527"/>
    </row>
    <row r="7" spans="1:17" s="342" customFormat="1" ht="1" customHeight="1">
      <c r="A7" s="290"/>
      <c r="B7" s="577"/>
      <c r="C7" s="528"/>
      <c r="D7" s="528"/>
      <c r="E7" s="528"/>
      <c r="F7" s="528"/>
      <c r="G7" s="528"/>
      <c r="H7" s="528"/>
      <c r="I7" s="528"/>
      <c r="J7" s="528"/>
      <c r="K7" s="528"/>
      <c r="L7" s="528"/>
      <c r="M7" s="528"/>
      <c r="N7" s="528"/>
      <c r="O7" s="528"/>
      <c r="P7" s="520"/>
    </row>
    <row r="8" spans="1:17" s="342" customFormat="1" ht="2.25" customHeight="1">
      <c r="A8" s="529"/>
      <c r="B8" s="683"/>
      <c r="C8" s="530"/>
      <c r="D8" s="530"/>
      <c r="E8" s="530"/>
      <c r="F8" s="530"/>
      <c r="G8" s="530"/>
      <c r="H8" s="530"/>
      <c r="I8" s="530"/>
      <c r="J8" s="530"/>
      <c r="K8" s="530"/>
      <c r="L8" s="530"/>
      <c r="M8" s="530"/>
      <c r="N8" s="530"/>
      <c r="O8" s="530"/>
      <c r="P8" s="530"/>
    </row>
    <row r="9" spans="1:17" s="342" customFormat="1" ht="25" customHeight="1" thickBot="1">
      <c r="A9" s="477"/>
      <c r="B9" s="531"/>
      <c r="C9" s="531"/>
      <c r="D9" s="531"/>
      <c r="E9" s="531"/>
      <c r="F9" s="531"/>
      <c r="G9" s="531"/>
      <c r="H9" s="531"/>
      <c r="I9" s="531"/>
      <c r="J9" s="531"/>
      <c r="K9" s="531"/>
      <c r="L9" s="531"/>
      <c r="M9" s="531"/>
      <c r="N9" s="531"/>
      <c r="O9" s="531"/>
      <c r="P9" s="520"/>
    </row>
    <row r="10" spans="1:17" s="522" customFormat="1" ht="25" customHeight="1" thickBot="1">
      <c r="A10" s="3139" t="s">
        <v>79</v>
      </c>
      <c r="B10" s="3140"/>
      <c r="C10" s="684" t="s">
        <v>1424</v>
      </c>
      <c r="D10" s="684" t="s">
        <v>1425</v>
      </c>
      <c r="E10" s="684" t="s">
        <v>1426</v>
      </c>
      <c r="F10" s="684" t="s">
        <v>1427</v>
      </c>
      <c r="G10" s="684" t="s">
        <v>1428</v>
      </c>
      <c r="H10" s="684" t="s">
        <v>1429</v>
      </c>
      <c r="I10" s="684" t="s">
        <v>1430</v>
      </c>
      <c r="J10" s="684" t="s">
        <v>1431</v>
      </c>
      <c r="K10" s="684" t="s">
        <v>1432</v>
      </c>
      <c r="L10" s="684" t="s">
        <v>1433</v>
      </c>
      <c r="M10" s="684" t="s">
        <v>1434</v>
      </c>
      <c r="N10" s="684" t="s">
        <v>1435</v>
      </c>
      <c r="O10" s="685" t="s">
        <v>1436</v>
      </c>
      <c r="P10" s="520"/>
    </row>
    <row r="11" spans="1:17" s="689" customFormat="1" ht="24" customHeight="1">
      <c r="A11" s="3141" t="s">
        <v>1437</v>
      </c>
      <c r="B11" s="686" t="s">
        <v>1438</v>
      </c>
      <c r="C11" s="687">
        <v>0</v>
      </c>
      <c r="D11" s="687">
        <v>0</v>
      </c>
      <c r="E11" s="687">
        <v>0</v>
      </c>
      <c r="F11" s="687">
        <v>0</v>
      </c>
      <c r="G11" s="687">
        <v>0</v>
      </c>
      <c r="H11" s="687">
        <v>0</v>
      </c>
      <c r="I11" s="687">
        <v>0</v>
      </c>
      <c r="J11" s="687">
        <v>0</v>
      </c>
      <c r="K11" s="687">
        <v>0</v>
      </c>
      <c r="L11" s="687">
        <v>0</v>
      </c>
      <c r="M11" s="687">
        <v>0</v>
      </c>
      <c r="N11" s="687">
        <v>0</v>
      </c>
      <c r="O11" s="687">
        <v>0</v>
      </c>
      <c r="P11" s="688"/>
    </row>
    <row r="12" spans="1:17" s="689" customFormat="1" ht="24" customHeight="1">
      <c r="A12" s="3141"/>
      <c r="B12" s="690" t="s">
        <v>1439</v>
      </c>
      <c r="C12" s="687">
        <v>5467.4099999999162</v>
      </c>
      <c r="D12" s="687">
        <v>19486.409999999916</v>
      </c>
      <c r="E12" s="687">
        <v>17944.319999999832</v>
      </c>
      <c r="F12" s="687">
        <v>267508.20854263194</v>
      </c>
      <c r="G12" s="687">
        <v>2318622.8396549374</v>
      </c>
      <c r="H12" s="687">
        <v>1857675.2324433513</v>
      </c>
      <c r="I12" s="687">
        <v>1630305.4672259723</v>
      </c>
      <c r="J12" s="687">
        <v>1773357.0886969815</v>
      </c>
      <c r="K12" s="687">
        <v>2093080.9984764436</v>
      </c>
      <c r="L12" s="687">
        <v>2183831.8638800057</v>
      </c>
      <c r="M12" s="687">
        <v>2343205.8077940149</v>
      </c>
      <c r="N12" s="687">
        <v>1710821.0749362134</v>
      </c>
      <c r="O12" s="687">
        <v>16221306.721650554</v>
      </c>
      <c r="P12" s="688"/>
    </row>
    <row r="13" spans="1:17" s="689" customFormat="1" ht="24" customHeight="1">
      <c r="A13" s="3141"/>
      <c r="B13" s="686" t="s">
        <v>1440</v>
      </c>
      <c r="C13" s="687">
        <v>1320724.4826556961</v>
      </c>
      <c r="D13" s="687">
        <v>782762.70910929609</v>
      </c>
      <c r="E13" s="687">
        <v>605784.10985546501</v>
      </c>
      <c r="F13" s="687">
        <v>773041.93793120189</v>
      </c>
      <c r="G13" s="687">
        <v>763897.18449224043</v>
      </c>
      <c r="H13" s="687">
        <v>990927.82514259894</v>
      </c>
      <c r="I13" s="687">
        <v>840246.28180399933</v>
      </c>
      <c r="J13" s="687">
        <v>246651.37457800016</v>
      </c>
      <c r="K13" s="687"/>
      <c r="L13" s="687">
        <v>669705.86577350134</v>
      </c>
      <c r="M13" s="687">
        <v>440666.20530000026</v>
      </c>
      <c r="N13" s="687">
        <v>518517.46520000091</v>
      </c>
      <c r="O13" s="687">
        <v>8306578.9810189996</v>
      </c>
      <c r="P13" s="691"/>
    </row>
    <row r="14" spans="1:17" s="689" customFormat="1" ht="24" customHeight="1" thickBot="1">
      <c r="A14" s="3141"/>
      <c r="B14" s="692" t="s">
        <v>1441</v>
      </c>
      <c r="C14" s="693"/>
      <c r="D14" s="693"/>
      <c r="E14" s="693"/>
      <c r="F14" s="693"/>
      <c r="G14" s="693"/>
      <c r="H14" s="693"/>
      <c r="I14" s="693"/>
      <c r="J14" s="693"/>
      <c r="K14" s="694"/>
      <c r="L14" s="693"/>
      <c r="M14" s="693"/>
      <c r="N14" s="693"/>
      <c r="O14" s="687">
        <v>0</v>
      </c>
      <c r="P14" s="691"/>
    </row>
    <row r="15" spans="1:17" s="548" customFormat="1" ht="24" customHeight="1" thickTop="1" thickBot="1">
      <c r="A15" s="3142"/>
      <c r="B15" s="695" t="s">
        <v>1442</v>
      </c>
      <c r="C15" s="696">
        <v>1326191.892655696</v>
      </c>
      <c r="D15" s="696">
        <v>802249.11910929601</v>
      </c>
      <c r="E15" s="696">
        <v>623728.42985546484</v>
      </c>
      <c r="F15" s="696">
        <v>1040550.1464738338</v>
      </c>
      <c r="G15" s="696">
        <v>3082520.024147178</v>
      </c>
      <c r="H15" s="696">
        <v>2848603.05758595</v>
      </c>
      <c r="I15" s="696">
        <v>2470551.7490299717</v>
      </c>
      <c r="J15" s="696">
        <v>2020008.4632749818</v>
      </c>
      <c r="K15" s="696">
        <v>2446734.5376534434</v>
      </c>
      <c r="L15" s="696">
        <v>2853537.729653507</v>
      </c>
      <c r="M15" s="696">
        <v>2783872.0130940154</v>
      </c>
      <c r="N15" s="696">
        <v>2229338.5401362143</v>
      </c>
      <c r="O15" s="696">
        <v>24527885.702669553</v>
      </c>
      <c r="P15" s="697"/>
    </row>
    <row r="16" spans="1:17" s="689" customFormat="1" ht="24" customHeight="1" thickTop="1">
      <c r="A16" s="3143" t="s">
        <v>1443</v>
      </c>
      <c r="B16" s="698" t="s">
        <v>1444</v>
      </c>
      <c r="C16" s="699">
        <v>0</v>
      </c>
      <c r="D16" s="699">
        <v>0</v>
      </c>
      <c r="E16" s="699">
        <v>0</v>
      </c>
      <c r="F16" s="699">
        <v>0</v>
      </c>
      <c r="G16" s="699">
        <v>0</v>
      </c>
      <c r="H16" s="699">
        <v>0</v>
      </c>
      <c r="I16" s="699">
        <v>0</v>
      </c>
      <c r="J16" s="699">
        <v>0</v>
      </c>
      <c r="K16" s="699">
        <v>0</v>
      </c>
      <c r="L16" s="699">
        <v>0</v>
      </c>
      <c r="M16" s="699">
        <v>0</v>
      </c>
      <c r="N16" s="699">
        <v>0</v>
      </c>
      <c r="O16" s="687">
        <v>0</v>
      </c>
      <c r="P16" s="688"/>
    </row>
    <row r="17" spans="1:15" s="689" customFormat="1" ht="24" customHeight="1">
      <c r="A17" s="3141"/>
      <c r="B17" s="690" t="s">
        <v>1445</v>
      </c>
      <c r="C17" s="700"/>
      <c r="D17" s="700"/>
      <c r="E17" s="700"/>
      <c r="F17" s="700"/>
      <c r="G17" s="700"/>
      <c r="H17" s="700"/>
      <c r="I17" s="700"/>
      <c r="J17" s="700"/>
      <c r="K17" s="700"/>
      <c r="L17" s="700"/>
      <c r="M17" s="700"/>
      <c r="N17" s="700"/>
      <c r="O17" s="687">
        <v>0</v>
      </c>
    </row>
    <row r="18" spans="1:15" s="689" customFormat="1" ht="24" customHeight="1" thickBot="1">
      <c r="A18" s="3141"/>
      <c r="B18" s="686" t="s">
        <v>1446</v>
      </c>
      <c r="C18" s="687">
        <v>989476.33693337534</v>
      </c>
      <c r="D18" s="687">
        <v>1826012.4258915833</v>
      </c>
      <c r="E18" s="687">
        <v>2381720.880552181</v>
      </c>
      <c r="F18" s="687">
        <v>2042113.1538212139</v>
      </c>
      <c r="G18" s="687">
        <v>2620938.3021433121</v>
      </c>
      <c r="H18" s="687">
        <v>2981243.5783284418</v>
      </c>
      <c r="I18" s="687">
        <v>2786746.7520426102</v>
      </c>
      <c r="J18" s="687">
        <v>2619540.4096869389</v>
      </c>
      <c r="K18" s="687">
        <v>2936085.8216078151</v>
      </c>
      <c r="L18" s="687">
        <v>3876480.8502278067</v>
      </c>
      <c r="M18" s="687">
        <v>6237978.2749777781</v>
      </c>
      <c r="N18" s="687">
        <v>6973444.8810517546</v>
      </c>
      <c r="O18" s="687">
        <v>38271781.667264812</v>
      </c>
    </row>
    <row r="19" spans="1:15" s="548" customFormat="1" ht="24" customHeight="1" thickTop="1" thickBot="1">
      <c r="A19" s="3142"/>
      <c r="B19" s="695" t="s">
        <v>1442</v>
      </c>
      <c r="C19" s="696">
        <v>989476.33693337534</v>
      </c>
      <c r="D19" s="696">
        <v>1826012.4258915833</v>
      </c>
      <c r="E19" s="696">
        <v>2381720.880552181</v>
      </c>
      <c r="F19" s="696">
        <v>2042113.1538212139</v>
      </c>
      <c r="G19" s="696">
        <v>2620938.3021433121</v>
      </c>
      <c r="H19" s="696">
        <v>2981243.5783284418</v>
      </c>
      <c r="I19" s="696">
        <v>2786746.7520426102</v>
      </c>
      <c r="J19" s="696">
        <v>2619540.4096869389</v>
      </c>
      <c r="K19" s="696">
        <v>2936085.8216078151</v>
      </c>
      <c r="L19" s="696">
        <v>3876480.8502278067</v>
      </c>
      <c r="M19" s="696">
        <v>6237978.2749777781</v>
      </c>
      <c r="N19" s="696">
        <v>6973444.8810517546</v>
      </c>
      <c r="O19" s="696">
        <v>38271781.667264812</v>
      </c>
    </row>
    <row r="20" spans="1:15" s="689" customFormat="1" ht="25" customHeight="1" thickTop="1" thickBot="1">
      <c r="A20" s="701"/>
      <c r="B20" s="702"/>
      <c r="C20" s="703"/>
      <c r="D20" s="703"/>
      <c r="E20" s="703"/>
      <c r="F20" s="703"/>
      <c r="G20" s="703"/>
      <c r="H20" s="703"/>
      <c r="I20" s="703"/>
      <c r="J20" s="703"/>
      <c r="K20" s="703"/>
      <c r="L20" s="703"/>
      <c r="M20" s="703"/>
      <c r="N20" s="703"/>
      <c r="O20" s="704"/>
    </row>
    <row r="21" spans="1:15" s="689" customFormat="1" ht="25" customHeight="1" thickBot="1">
      <c r="A21" s="705"/>
      <c r="B21" s="706" t="s">
        <v>1447</v>
      </c>
      <c r="C21" s="707">
        <v>336715.55572232069</v>
      </c>
      <c r="D21" s="707">
        <v>-1023763.3067822873</v>
      </c>
      <c r="E21" s="707">
        <v>-1757992.4506967161</v>
      </c>
      <c r="F21" s="707">
        <v>-1001563.00734738</v>
      </c>
      <c r="G21" s="707">
        <v>461581.72200386599</v>
      </c>
      <c r="H21" s="707">
        <v>-132640.52074249182</v>
      </c>
      <c r="I21" s="707">
        <v>-316195.00301263854</v>
      </c>
      <c r="J21" s="707">
        <v>-599531.94641195703</v>
      </c>
      <c r="K21" s="707">
        <v>-489351.2839543717</v>
      </c>
      <c r="L21" s="707">
        <v>-1022943.1205742997</v>
      </c>
      <c r="M21" s="707">
        <v>-3454106.2618837627</v>
      </c>
      <c r="N21" s="707">
        <v>-4744106.3409155402</v>
      </c>
      <c r="O21" s="708">
        <v>-13743895.96459526</v>
      </c>
    </row>
    <row r="22" spans="1:15">
      <c r="A22" s="388"/>
      <c r="B22" s="388"/>
      <c r="C22" s="388"/>
      <c r="D22" s="388"/>
      <c r="E22" s="388"/>
      <c r="F22" s="388"/>
      <c r="G22" s="388"/>
      <c r="H22" s="388"/>
      <c r="I22" s="388"/>
      <c r="J22" s="388"/>
      <c r="K22" s="388"/>
      <c r="L22" s="388"/>
      <c r="M22" s="388"/>
      <c r="N22" s="388"/>
      <c r="O22" s="388"/>
    </row>
    <row r="23" spans="1:15" s="711" customFormat="1" ht="11">
      <c r="A23" s="709"/>
      <c r="B23" s="709"/>
      <c r="C23" s="710"/>
      <c r="D23" s="710"/>
      <c r="E23" s="710"/>
      <c r="F23" s="710"/>
      <c r="G23" s="710"/>
      <c r="H23" s="710"/>
      <c r="I23" s="710"/>
      <c r="J23" s="710"/>
      <c r="K23" s="710"/>
      <c r="L23" s="710"/>
      <c r="M23" s="710"/>
      <c r="N23" s="710"/>
      <c r="O23" s="710"/>
    </row>
    <row r="24" spans="1:15">
      <c r="C24" s="464"/>
      <c r="D24" s="464"/>
      <c r="E24" s="464"/>
      <c r="F24" s="464"/>
      <c r="G24" s="464"/>
      <c r="H24" s="464"/>
      <c r="I24" s="464"/>
      <c r="J24" s="464"/>
      <c r="K24" s="464"/>
      <c r="L24" s="464"/>
      <c r="M24" s="464"/>
      <c r="N24" s="464"/>
      <c r="O24" s="464"/>
    </row>
    <row r="26" spans="1:15">
      <c r="J26" s="464"/>
      <c r="K26" s="464"/>
      <c r="L26" s="464"/>
      <c r="M26" s="464"/>
      <c r="N26" s="464"/>
      <c r="O26" s="464"/>
    </row>
    <row r="27" spans="1:15" hidden="1">
      <c r="C27" s="173">
        <v>0</v>
      </c>
      <c r="D27" s="173">
        <v>0</v>
      </c>
      <c r="E27" s="173">
        <v>0</v>
      </c>
      <c r="F27" s="173">
        <v>0</v>
      </c>
      <c r="G27" s="173">
        <v>0</v>
      </c>
      <c r="H27" s="173">
        <v>0</v>
      </c>
      <c r="I27" s="173">
        <v>0</v>
      </c>
      <c r="J27" s="173">
        <v>0</v>
      </c>
      <c r="K27" s="173">
        <v>0</v>
      </c>
      <c r="L27" s="173">
        <v>0</v>
      </c>
      <c r="M27" s="173">
        <v>0</v>
      </c>
      <c r="N27" s="173">
        <v>0</v>
      </c>
    </row>
  </sheetData>
  <mergeCells count="4">
    <mergeCell ref="A5:B5"/>
    <mergeCell ref="A10:B10"/>
    <mergeCell ref="A11:A15"/>
    <mergeCell ref="A16:A19"/>
  </mergeCells>
  <hyperlinks>
    <hyperlink ref="Q1" location="INDICE!A10" tooltip="REGRESAR AL MENU PRINCIPAL" display="INDICE" xr:uid="{C3EFE5E2-0490-4EDA-92B1-5958AF9197CB}"/>
  </hyperlinks>
  <printOptions horizontalCentered="1"/>
  <pageMargins left="0.15748031496062992" right="0.15748031496062992" top="0.47244094488188981" bottom="0.43307086614173229" header="0.15748031496062992" footer="0.15748031496062992"/>
  <pageSetup scale="90" orientation="landscape" verticalDpi="300" r:id="rId1"/>
  <headerFooter alignWithMargins="0">
    <oddFooter>&amp;L&amp;11Versión actualizada en Intranet. Para uso exclusivo de Productos Innovador S.A. de C.V.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2A36D-487D-4015-B3B5-18654779C67D}">
  <sheetPr>
    <pageSetUpPr fitToPage="1"/>
  </sheetPr>
  <dimension ref="A1:AF2396"/>
  <sheetViews>
    <sheetView showGridLines="0" topLeftCell="B1" zoomScale="90" zoomScaleNormal="90" workbookViewId="0">
      <pane xSplit="2" ySplit="11" topLeftCell="D12" activePane="bottomRight" state="frozen"/>
      <selection pane="topRight" activeCell="K14" sqref="K14"/>
      <selection pane="bottomLeft" activeCell="K14" sqref="K14"/>
      <selection pane="bottomRight" activeCell="U1" sqref="U1"/>
    </sheetView>
  </sheetViews>
  <sheetFormatPr baseColWidth="10" defaultColWidth="10.1640625" defaultRowHeight="18"/>
  <cols>
    <col min="1" max="1" width="9.5" style="465" hidden="1" customWidth="1"/>
    <col min="2" max="2" width="11.83203125" style="173" customWidth="1"/>
    <col min="3" max="3" width="39.83203125" style="173" customWidth="1"/>
    <col min="4" max="4" width="42.1640625" style="173" customWidth="1"/>
    <col min="5" max="5" width="12.1640625" style="465" customWidth="1"/>
    <col min="6" max="6" width="8.5" style="173" customWidth="1"/>
    <col min="7" max="7" width="8.1640625" style="840" customWidth="1"/>
    <col min="8" max="8" width="8.5" style="833" hidden="1" customWidth="1"/>
    <col min="9" max="9" width="9.1640625" style="833" hidden="1" customWidth="1"/>
    <col min="10" max="12" width="11.5" style="833" hidden="1" customWidth="1"/>
    <col min="13" max="13" width="11.5" style="834" hidden="1" customWidth="1"/>
    <col min="14" max="15" width="11.5" style="835" hidden="1" customWidth="1"/>
    <col min="16" max="16" width="12.5" style="835" hidden="1" customWidth="1"/>
    <col min="17" max="19" width="11.5" style="835" customWidth="1"/>
    <col min="20" max="20" width="12.1640625" style="836" customWidth="1"/>
    <col min="21" max="21" width="10.83203125" style="841" customWidth="1"/>
    <col min="22" max="22" width="23.5" style="837" customWidth="1"/>
    <col min="23" max="23" width="15.5" style="838" customWidth="1"/>
    <col min="24" max="24" width="14.5" style="839" customWidth="1"/>
    <col min="25" max="25" width="25" style="755" bestFit="1" customWidth="1"/>
    <col min="26" max="26" width="14.5" style="764" customWidth="1"/>
    <col min="27" max="27" width="75.83203125" style="734" customWidth="1"/>
    <col min="28" max="28" width="6.83203125" style="765" customWidth="1"/>
    <col min="29" max="29" width="14" style="735" customWidth="1"/>
    <col min="30" max="30" width="13.5" style="764" customWidth="1"/>
    <col min="31" max="31" width="59.83203125" style="173" bestFit="1" customWidth="1"/>
    <col min="32" max="32" width="13.5" style="173" bestFit="1" customWidth="1"/>
    <col min="33" max="33" width="23" style="173" bestFit="1" customWidth="1"/>
    <col min="34" max="16384" width="10.1640625" style="173"/>
  </cols>
  <sheetData>
    <row r="1" spans="1:32" s="518" customFormat="1" ht="15" customHeight="1" thickBot="1">
      <c r="A1" s="712"/>
      <c r="B1" s="470" t="s">
        <v>191</v>
      </c>
      <c r="C1" s="713"/>
      <c r="E1" s="712"/>
      <c r="F1" s="714"/>
      <c r="G1" s="714"/>
      <c r="H1" s="664" t="s">
        <v>1422</v>
      </c>
      <c r="I1" s="664" t="s">
        <v>1422</v>
      </c>
      <c r="J1" s="664" t="s">
        <v>1422</v>
      </c>
      <c r="K1" s="664" t="s">
        <v>1422</v>
      </c>
      <c r="L1" s="664" t="s">
        <v>1422</v>
      </c>
      <c r="M1" s="715" t="s">
        <v>1422</v>
      </c>
      <c r="N1" s="664" t="s">
        <v>1422</v>
      </c>
      <c r="O1" s="664" t="s">
        <v>1422</v>
      </c>
      <c r="P1" s="664" t="s">
        <v>1422</v>
      </c>
      <c r="Q1" s="664" t="s">
        <v>1422</v>
      </c>
      <c r="R1" s="664" t="s">
        <v>1422</v>
      </c>
      <c r="S1" s="664" t="s">
        <v>1422</v>
      </c>
      <c r="T1" s="716"/>
      <c r="U1" s="69" t="s">
        <v>72</v>
      </c>
      <c r="V1" s="717"/>
      <c r="W1" s="665" t="s">
        <v>948</v>
      </c>
      <c r="X1" s="666" t="s">
        <v>31</v>
      </c>
      <c r="Y1" s="718"/>
      <c r="Z1" s="719"/>
      <c r="AA1" s="719"/>
      <c r="AB1" s="720"/>
      <c r="AC1" s="720"/>
      <c r="AD1" s="719"/>
    </row>
    <row r="2" spans="1:32" s="522" customFormat="1" ht="14" customHeight="1" thickBot="1">
      <c r="A2" s="721"/>
      <c r="B2" s="475" t="s">
        <v>1</v>
      </c>
      <c r="C2" s="722"/>
      <c r="D2" s="671"/>
      <c r="E2" s="473"/>
      <c r="F2" s="723"/>
      <c r="G2" s="723"/>
      <c r="H2" s="668">
        <v>20.4497</v>
      </c>
      <c r="I2" s="668">
        <v>20.472200000000001</v>
      </c>
      <c r="J2" s="668">
        <v>20.400300000000001</v>
      </c>
      <c r="K2" s="668">
        <v>19.5868</v>
      </c>
      <c r="L2" s="668">
        <v>19.327999999999999</v>
      </c>
      <c r="M2" s="724">
        <v>18.848299999999998</v>
      </c>
      <c r="N2" s="668">
        <v>18.795999999999999</v>
      </c>
      <c r="O2" s="668">
        <v>18.652200000000001</v>
      </c>
      <c r="P2" s="668">
        <v>18.3507</v>
      </c>
      <c r="Q2" s="668">
        <v>18.538</v>
      </c>
      <c r="R2" s="668">
        <v>18.346699999999998</v>
      </c>
      <c r="S2" s="668">
        <v>17.9528</v>
      </c>
      <c r="T2" s="671"/>
      <c r="U2" s="725"/>
      <c r="V2" s="725"/>
      <c r="W2" s="669" t="s">
        <v>949</v>
      </c>
      <c r="X2" s="670">
        <v>44592</v>
      </c>
      <c r="Y2" s="726"/>
      <c r="Z2" s="727"/>
      <c r="AA2" s="727"/>
      <c r="AB2" s="728"/>
      <c r="AC2" s="728"/>
      <c r="AD2" s="727"/>
    </row>
    <row r="3" spans="1:32" s="342" customFormat="1" ht="14" customHeight="1" thickBot="1">
      <c r="A3" s="729"/>
      <c r="B3" s="477"/>
      <c r="C3" s="671"/>
      <c r="D3" s="671"/>
      <c r="E3" s="473"/>
      <c r="F3" s="671"/>
      <c r="G3" s="730"/>
      <c r="H3" s="731"/>
      <c r="I3" s="731"/>
      <c r="J3" s="731"/>
      <c r="K3" s="731"/>
      <c r="L3" s="731"/>
      <c r="M3" s="732"/>
      <c r="N3" s="733"/>
      <c r="O3" s="733"/>
      <c r="P3" s="733"/>
      <c r="Q3" s="733"/>
      <c r="R3" s="733"/>
      <c r="S3" s="733"/>
      <c r="T3" s="733"/>
      <c r="U3" s="676"/>
      <c r="V3" s="676"/>
      <c r="W3" s="669" t="s">
        <v>950</v>
      </c>
      <c r="X3" s="675">
        <v>1</v>
      </c>
      <c r="Y3" s="655"/>
      <c r="Z3" s="734"/>
      <c r="AA3" s="734"/>
      <c r="AB3" s="735"/>
      <c r="AC3" s="735"/>
      <c r="AD3" s="734"/>
    </row>
    <row r="4" spans="1:32" s="342" customFormat="1" ht="20.25" customHeight="1">
      <c r="A4" s="729"/>
      <c r="B4" s="477"/>
      <c r="C4" s="671"/>
      <c r="D4" s="671"/>
      <c r="E4" s="473"/>
      <c r="F4" s="671"/>
      <c r="G4" s="730"/>
      <c r="H4" s="731"/>
      <c r="I4" s="731"/>
      <c r="J4" s="731"/>
      <c r="K4" s="731"/>
      <c r="L4" s="731"/>
      <c r="M4" s="732"/>
      <c r="N4" s="733"/>
      <c r="O4" s="733"/>
      <c r="P4" s="733"/>
      <c r="Q4" s="733"/>
      <c r="R4" s="733"/>
      <c r="S4" s="733"/>
      <c r="T4" s="733"/>
      <c r="U4" s="676"/>
      <c r="V4" s="676"/>
      <c r="W4" s="676"/>
      <c r="X4" s="143"/>
      <c r="Y4" s="655"/>
      <c r="Z4" s="734"/>
      <c r="AA4" s="734"/>
      <c r="AB4" s="735"/>
      <c r="AC4" s="735"/>
      <c r="AD4" s="734"/>
    </row>
    <row r="5" spans="1:32" s="8" customFormat="1" ht="20.25" customHeight="1">
      <c r="A5" s="736"/>
      <c r="B5" s="3161" t="s">
        <v>1448</v>
      </c>
      <c r="C5" s="3161"/>
      <c r="D5" s="737" t="s">
        <v>763</v>
      </c>
      <c r="E5" s="736"/>
      <c r="F5" s="738"/>
      <c r="G5" s="739"/>
      <c r="H5" s="739"/>
      <c r="I5" s="739"/>
      <c r="J5" s="739"/>
      <c r="K5" s="739"/>
      <c r="L5" s="739"/>
      <c r="M5" s="740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655"/>
      <c r="Z5" s="741"/>
      <c r="AA5" s="741"/>
      <c r="AB5" s="742"/>
      <c r="AC5" s="742"/>
      <c r="AD5" s="741"/>
    </row>
    <row r="6" spans="1:32" s="64" customFormat="1" ht="2.25" customHeight="1">
      <c r="A6" s="63"/>
      <c r="B6" s="62"/>
      <c r="C6" s="75"/>
      <c r="D6" s="63"/>
      <c r="E6" s="63"/>
      <c r="F6" s="63"/>
      <c r="G6" s="743"/>
      <c r="H6" s="743"/>
      <c r="I6" s="743"/>
      <c r="J6" s="743"/>
      <c r="K6" s="743"/>
      <c r="L6" s="743"/>
      <c r="M6" s="744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55"/>
      <c r="Z6" s="741"/>
      <c r="AA6" s="741"/>
      <c r="AB6" s="742"/>
      <c r="AC6" s="742"/>
      <c r="AD6" s="741"/>
    </row>
    <row r="7" spans="1:32" s="64" customFormat="1" ht="1" customHeight="1">
      <c r="A7" s="66"/>
      <c r="B7" s="65"/>
      <c r="C7" s="76"/>
      <c r="D7" s="66"/>
      <c r="E7" s="66"/>
      <c r="F7" s="66"/>
      <c r="G7" s="745"/>
      <c r="H7" s="745"/>
      <c r="I7" s="745"/>
      <c r="J7" s="745"/>
      <c r="K7" s="745"/>
      <c r="L7" s="745"/>
      <c r="M7" s="74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55"/>
      <c r="Z7" s="741"/>
      <c r="AA7" s="741"/>
      <c r="AB7" s="742"/>
      <c r="AC7" s="742"/>
      <c r="AD7" s="741"/>
    </row>
    <row r="8" spans="1:32" s="64" customFormat="1" ht="2.25" customHeight="1">
      <c r="A8" s="68"/>
      <c r="B8" s="67"/>
      <c r="C8" s="77"/>
      <c r="D8" s="68"/>
      <c r="E8" s="68"/>
      <c r="F8" s="68"/>
      <c r="G8" s="747"/>
      <c r="H8" s="747"/>
      <c r="I8" s="747"/>
      <c r="J8" s="747"/>
      <c r="K8" s="747"/>
      <c r="L8" s="747"/>
      <c r="M8" s="74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55"/>
      <c r="Z8" s="741"/>
      <c r="AA8" s="741"/>
      <c r="AB8" s="742"/>
      <c r="AC8" s="742"/>
      <c r="AD8" s="741"/>
    </row>
    <row r="9" spans="1:32" s="13" customFormat="1" ht="30" customHeight="1">
      <c r="A9" s="749"/>
      <c r="B9" s="750"/>
      <c r="C9" s="751"/>
      <c r="D9" s="752"/>
      <c r="E9" s="749"/>
      <c r="F9" s="752"/>
      <c r="G9" s="753"/>
      <c r="H9" s="753"/>
      <c r="I9" s="753"/>
      <c r="J9" s="753"/>
      <c r="K9" s="753"/>
      <c r="L9" s="753"/>
      <c r="M9" s="754"/>
      <c r="N9" s="752"/>
      <c r="O9" s="752"/>
      <c r="P9" s="752"/>
      <c r="Q9" s="752"/>
      <c r="R9" s="752"/>
      <c r="S9" s="752"/>
      <c r="T9" s="752"/>
      <c r="U9" s="752"/>
      <c r="V9" s="752"/>
      <c r="W9" s="752"/>
      <c r="X9" s="752"/>
      <c r="Y9" s="755"/>
      <c r="Z9" s="756"/>
      <c r="AA9" s="741"/>
      <c r="AB9" s="757"/>
      <c r="AC9" s="742"/>
      <c r="AD9" s="756"/>
    </row>
    <row r="10" spans="1:32" s="761" customFormat="1" ht="14">
      <c r="A10" s="3155" t="s">
        <v>1449</v>
      </c>
      <c r="B10" s="3155" t="s">
        <v>1450</v>
      </c>
      <c r="C10" s="3156" t="s">
        <v>1451</v>
      </c>
      <c r="D10" s="3156" t="s">
        <v>1035</v>
      </c>
      <c r="E10" s="3157" t="s">
        <v>1452</v>
      </c>
      <c r="F10" s="3156" t="s">
        <v>1453</v>
      </c>
      <c r="G10" s="3157" t="s">
        <v>1454</v>
      </c>
      <c r="H10" s="3150" t="s">
        <v>1455</v>
      </c>
      <c r="I10" s="3150" t="s">
        <v>102</v>
      </c>
      <c r="J10" s="3150" t="s">
        <v>103</v>
      </c>
      <c r="K10" s="3150" t="s">
        <v>104</v>
      </c>
      <c r="L10" s="3150" t="s">
        <v>105</v>
      </c>
      <c r="M10" s="3160" t="s">
        <v>106</v>
      </c>
      <c r="N10" s="3150" t="s">
        <v>107</v>
      </c>
      <c r="O10" s="3150" t="s">
        <v>108</v>
      </c>
      <c r="P10" s="3150" t="s">
        <v>109</v>
      </c>
      <c r="Q10" s="3150" t="s">
        <v>110</v>
      </c>
      <c r="R10" s="3150" t="s">
        <v>111</v>
      </c>
      <c r="S10" s="3150" t="s">
        <v>112</v>
      </c>
      <c r="T10" s="3151" t="s">
        <v>1456</v>
      </c>
      <c r="U10" s="3152"/>
      <c r="V10" s="3144" t="s">
        <v>1457</v>
      </c>
      <c r="W10" s="3144" t="s">
        <v>1458</v>
      </c>
      <c r="X10" s="3145" t="s">
        <v>1459</v>
      </c>
      <c r="Y10" s="758"/>
      <c r="Z10" s="734"/>
      <c r="AA10" s="734"/>
      <c r="AB10" s="735"/>
      <c r="AC10" s="759"/>
      <c r="AD10" s="760"/>
    </row>
    <row r="11" spans="1:32" s="761" customFormat="1" ht="19.5" customHeight="1">
      <c r="A11" s="3155"/>
      <c r="B11" s="3155"/>
      <c r="C11" s="3156"/>
      <c r="D11" s="3156"/>
      <c r="E11" s="3157"/>
      <c r="F11" s="3156"/>
      <c r="G11" s="3157" t="s">
        <v>1460</v>
      </c>
      <c r="H11" s="3150"/>
      <c r="I11" s="3150"/>
      <c r="J11" s="3150"/>
      <c r="K11" s="3150"/>
      <c r="L11" s="3150"/>
      <c r="M11" s="3160"/>
      <c r="N11" s="3150"/>
      <c r="O11" s="3150"/>
      <c r="P11" s="3150"/>
      <c r="Q11" s="3150"/>
      <c r="R11" s="3150"/>
      <c r="S11" s="3150"/>
      <c r="T11" s="762" t="s">
        <v>199</v>
      </c>
      <c r="U11" s="763" t="s">
        <v>200</v>
      </c>
      <c r="V11" s="3144"/>
      <c r="W11" s="3144"/>
      <c r="X11" s="3145"/>
      <c r="Y11" s="758"/>
      <c r="Z11" s="764"/>
      <c r="AA11" s="764"/>
      <c r="AB11" s="765"/>
      <c r="AC11" s="759"/>
      <c r="AD11" s="760"/>
    </row>
    <row r="12" spans="1:32" s="777" customFormat="1" ht="16" customHeight="1">
      <c r="A12" s="766"/>
      <c r="B12" s="767"/>
      <c r="C12" s="767"/>
      <c r="D12" s="767"/>
      <c r="E12" s="768"/>
      <c r="F12" s="767"/>
      <c r="G12" s="769"/>
      <c r="H12" s="764" t="s">
        <v>1455</v>
      </c>
      <c r="I12" s="764" t="s">
        <v>102</v>
      </c>
      <c r="J12" s="764" t="s">
        <v>103</v>
      </c>
      <c r="K12" s="764" t="s">
        <v>104</v>
      </c>
      <c r="L12" s="764" t="s">
        <v>105</v>
      </c>
      <c r="M12" s="770" t="s">
        <v>106</v>
      </c>
      <c r="N12" s="764" t="s">
        <v>107</v>
      </c>
      <c r="O12" s="764" t="s">
        <v>108</v>
      </c>
      <c r="P12" s="764" t="s">
        <v>109</v>
      </c>
      <c r="Q12" s="764" t="s">
        <v>110</v>
      </c>
      <c r="R12" s="764" t="s">
        <v>111</v>
      </c>
      <c r="S12" s="764" t="s">
        <v>112</v>
      </c>
      <c r="T12" s="771"/>
      <c r="U12" s="772"/>
      <c r="V12" s="773"/>
      <c r="W12" s="772"/>
      <c r="X12" s="774"/>
      <c r="Y12" s="775"/>
      <c r="Z12" s="776"/>
      <c r="AA12" s="776"/>
      <c r="AB12" s="776"/>
      <c r="AC12" s="776"/>
      <c r="AD12" s="342"/>
      <c r="AE12" s="342"/>
      <c r="AF12" s="342"/>
    </row>
    <row r="13" spans="1:32" s="195" customFormat="1" ht="13">
      <c r="A13" s="766" t="s">
        <v>1461</v>
      </c>
      <c r="B13" s="766" t="s">
        <v>1462</v>
      </c>
      <c r="C13" s="778" t="s">
        <v>1286</v>
      </c>
      <c r="D13" s="779" t="s">
        <v>1463</v>
      </c>
      <c r="E13" s="780" t="s">
        <v>1464</v>
      </c>
      <c r="F13" s="766" t="s">
        <v>1465</v>
      </c>
      <c r="G13" s="781">
        <v>7.4999999999999997E-2</v>
      </c>
      <c r="H13" s="782">
        <v>0.1</v>
      </c>
      <c r="I13" s="782">
        <v>0.1</v>
      </c>
      <c r="J13" s="782">
        <v>0.1</v>
      </c>
      <c r="K13" s="782"/>
      <c r="L13" s="782">
        <v>0.1</v>
      </c>
      <c r="M13" s="782">
        <v>9.1089494163424128E-2</v>
      </c>
      <c r="N13" s="782">
        <v>9.1089494163424128E-2</v>
      </c>
      <c r="O13" s="782">
        <v>9.1144130757800895E-2</v>
      </c>
      <c r="P13" s="782">
        <v>9.1078838174273855E-2</v>
      </c>
      <c r="Q13" s="782">
        <v>0.11393569844789357</v>
      </c>
      <c r="R13" s="782">
        <v>0.2</v>
      </c>
      <c r="S13" s="782">
        <v>0.19634450330838832</v>
      </c>
      <c r="T13" s="783">
        <v>0.12134450330838832</v>
      </c>
      <c r="U13" s="784">
        <v>1.6179267107785109</v>
      </c>
      <c r="V13" s="785">
        <v>14368508.548249029</v>
      </c>
      <c r="W13" s="786">
        <v>2.7202742299511244E-2</v>
      </c>
      <c r="X13" s="787">
        <v>4.4012043372803691E-2</v>
      </c>
      <c r="Y13" s="755"/>
      <c r="Z13" s="788"/>
      <c r="AA13" s="788"/>
      <c r="AB13" s="789"/>
      <c r="AC13" s="790"/>
      <c r="AD13" s="172"/>
      <c r="AE13" s="172"/>
      <c r="AF13" s="172"/>
    </row>
    <row r="14" spans="1:32" s="195" customFormat="1" ht="13" hidden="1">
      <c r="A14" s="766" t="s">
        <v>1461</v>
      </c>
      <c r="B14" s="766" t="s">
        <v>1466</v>
      </c>
      <c r="C14" s="778" t="s">
        <v>1467</v>
      </c>
      <c r="D14" s="779" t="s">
        <v>1468</v>
      </c>
      <c r="E14" s="780" t="s">
        <v>1464</v>
      </c>
      <c r="F14" s="766" t="s">
        <v>1465</v>
      </c>
      <c r="G14" s="791">
        <v>33.08</v>
      </c>
      <c r="H14" s="782">
        <v>0</v>
      </c>
      <c r="I14" s="782">
        <v>0</v>
      </c>
      <c r="J14" s="782">
        <v>0</v>
      </c>
      <c r="K14" s="782">
        <v>0</v>
      </c>
      <c r="L14" s="782">
        <v>0</v>
      </c>
      <c r="M14" s="782">
        <v>0</v>
      </c>
      <c r="N14" s="782">
        <v>0</v>
      </c>
      <c r="O14" s="782">
        <v>0</v>
      </c>
      <c r="P14" s="782">
        <v>0</v>
      </c>
      <c r="Q14" s="782">
        <v>0</v>
      </c>
      <c r="R14" s="782">
        <v>0</v>
      </c>
      <c r="S14" s="782">
        <v>0</v>
      </c>
      <c r="T14" s="783">
        <v>-33.08</v>
      </c>
      <c r="U14" s="784">
        <v>-1</v>
      </c>
      <c r="V14" s="785">
        <v>0</v>
      </c>
      <c r="W14" s="786">
        <v>0</v>
      </c>
      <c r="X14" s="787">
        <v>0</v>
      </c>
      <c r="Y14" s="755"/>
      <c r="Z14" s="788"/>
      <c r="AA14" s="788"/>
      <c r="AB14" s="789"/>
      <c r="AC14" s="790"/>
      <c r="AD14" s="172"/>
      <c r="AE14" s="172"/>
      <c r="AF14" s="172"/>
    </row>
    <row r="15" spans="1:32" s="195" customFormat="1" ht="13">
      <c r="A15" s="766" t="s">
        <v>1461</v>
      </c>
      <c r="B15" s="766" t="s">
        <v>1469</v>
      </c>
      <c r="C15" s="778" t="s">
        <v>1470</v>
      </c>
      <c r="D15" s="779" t="s">
        <v>1471</v>
      </c>
      <c r="E15" s="780" t="s">
        <v>1464</v>
      </c>
      <c r="F15" s="766" t="s">
        <v>1465</v>
      </c>
      <c r="G15" s="791">
        <v>10.1</v>
      </c>
      <c r="H15" s="782">
        <v>10.1</v>
      </c>
      <c r="I15" s="782">
        <v>10.1</v>
      </c>
      <c r="J15" s="782">
        <v>10.1</v>
      </c>
      <c r="K15" s="782">
        <v>10.1</v>
      </c>
      <c r="L15" s="782">
        <v>10.1</v>
      </c>
      <c r="M15" s="782">
        <v>10.1</v>
      </c>
      <c r="N15" s="782">
        <v>10.6</v>
      </c>
      <c r="O15" s="782">
        <v>10.6</v>
      </c>
      <c r="P15" s="782">
        <v>10.6</v>
      </c>
      <c r="Q15" s="782">
        <v>10.6</v>
      </c>
      <c r="R15" s="782">
        <v>10.6</v>
      </c>
      <c r="S15" s="782">
        <v>10.6</v>
      </c>
      <c r="T15" s="783">
        <v>0.5</v>
      </c>
      <c r="U15" s="784">
        <v>4.9504950495049507E-2</v>
      </c>
      <c r="V15" s="785">
        <v>2569400</v>
      </c>
      <c r="W15" s="786">
        <v>4.8644384926702557E-3</v>
      </c>
      <c r="X15" s="787">
        <v>2.4081378676585425E-4</v>
      </c>
      <c r="Y15" s="755"/>
      <c r="Z15" s="788"/>
      <c r="AA15" s="788"/>
      <c r="AB15" s="789"/>
      <c r="AC15" s="790"/>
      <c r="AD15" s="172"/>
      <c r="AE15" s="172"/>
      <c r="AF15" s="172"/>
    </row>
    <row r="16" spans="1:32" s="195" customFormat="1" ht="13">
      <c r="A16" s="766" t="s">
        <v>1461</v>
      </c>
      <c r="B16" s="766" t="s">
        <v>1472</v>
      </c>
      <c r="C16" s="778" t="s">
        <v>1473</v>
      </c>
      <c r="D16" s="779" t="s">
        <v>1474</v>
      </c>
      <c r="E16" s="780" t="s">
        <v>1464</v>
      </c>
      <c r="F16" s="766" t="s">
        <v>1465</v>
      </c>
      <c r="G16" s="791">
        <v>3.673</v>
      </c>
      <c r="H16" s="782">
        <v>3.6729999999999996</v>
      </c>
      <c r="I16" s="782">
        <v>3.6729999999999992</v>
      </c>
      <c r="J16" s="782">
        <v>3.673</v>
      </c>
      <c r="K16" s="782">
        <v>3.673</v>
      </c>
      <c r="L16" s="782">
        <v>3.8929999999999993</v>
      </c>
      <c r="M16" s="782">
        <v>3.8930000000000002</v>
      </c>
      <c r="N16" s="782">
        <v>3.8929999999999998</v>
      </c>
      <c r="O16" s="782">
        <v>3.8930000000000002</v>
      </c>
      <c r="P16" s="782">
        <v>3.8929999999999993</v>
      </c>
      <c r="Q16" s="782">
        <v>3.8929999999999993</v>
      </c>
      <c r="R16" s="782">
        <v>3.8929999999999998</v>
      </c>
      <c r="S16" s="782">
        <v>3.8929999999999998</v>
      </c>
      <c r="T16" s="783">
        <v>0.21999999999999975</v>
      </c>
      <c r="U16" s="784">
        <v>5.9896542335965086E-2</v>
      </c>
      <c r="V16" s="785">
        <v>11770270.49</v>
      </c>
      <c r="W16" s="786">
        <v>2.2283707029149526E-2</v>
      </c>
      <c r="X16" s="787">
        <v>1.3347170014736975E-3</v>
      </c>
      <c r="Y16" s="755"/>
      <c r="Z16" s="788"/>
      <c r="AA16" s="788"/>
      <c r="AB16" s="789"/>
      <c r="AC16" s="790"/>
      <c r="AD16" s="172"/>
      <c r="AE16" s="172"/>
      <c r="AF16" s="172"/>
    </row>
    <row r="17" spans="1:32" s="195" customFormat="1" ht="13">
      <c r="A17" s="766" t="s">
        <v>1461</v>
      </c>
      <c r="B17" s="766" t="s">
        <v>1475</v>
      </c>
      <c r="C17" s="778" t="s">
        <v>1300</v>
      </c>
      <c r="D17" s="779" t="s">
        <v>1476</v>
      </c>
      <c r="E17" s="780" t="s">
        <v>1464</v>
      </c>
      <c r="F17" s="766" t="s">
        <v>1465</v>
      </c>
      <c r="G17" s="791">
        <v>6.5659999999999998</v>
      </c>
      <c r="H17" s="782">
        <v>6.5659999999999998</v>
      </c>
      <c r="I17" s="782">
        <v>6.9930000000000003</v>
      </c>
      <c r="J17" s="782">
        <v>6.9930000000000003</v>
      </c>
      <c r="K17" s="782">
        <v>6.9930000000000003</v>
      </c>
      <c r="L17" s="782">
        <v>6.9930000000000003</v>
      </c>
      <c r="M17" s="782">
        <v>6.9930000000000003</v>
      </c>
      <c r="N17" s="782">
        <v>6.9930000000000003</v>
      </c>
      <c r="O17" s="782">
        <v>6.9930000000000003</v>
      </c>
      <c r="P17" s="782">
        <v>6.9930000000000003</v>
      </c>
      <c r="Q17" s="782">
        <v>6.9930000000000003</v>
      </c>
      <c r="R17" s="782">
        <v>6.9930000000000003</v>
      </c>
      <c r="S17" s="782">
        <v>6.9930000000000003</v>
      </c>
      <c r="T17" s="783">
        <v>0.42700000000000049</v>
      </c>
      <c r="U17" s="784">
        <v>6.5031982942430774E-2</v>
      </c>
      <c r="V17" s="785">
        <v>9145360</v>
      </c>
      <c r="W17" s="786">
        <v>1.7314174987672938E-2</v>
      </c>
      <c r="X17" s="787">
        <v>1.125975132460608E-3</v>
      </c>
      <c r="Y17" s="755"/>
      <c r="Z17" s="788"/>
      <c r="AA17" s="788"/>
      <c r="AB17" s="789"/>
      <c r="AC17" s="790"/>
      <c r="AD17" s="172"/>
      <c r="AE17" s="172"/>
      <c r="AF17" s="172"/>
    </row>
    <row r="18" spans="1:32" s="195" customFormat="1" ht="13">
      <c r="A18" s="766" t="s">
        <v>1461</v>
      </c>
      <c r="B18" s="766" t="s">
        <v>1477</v>
      </c>
      <c r="C18" s="778" t="s">
        <v>1478</v>
      </c>
      <c r="D18" s="779" t="s">
        <v>1476</v>
      </c>
      <c r="E18" s="780" t="s">
        <v>1464</v>
      </c>
      <c r="F18" s="766" t="s">
        <v>1465</v>
      </c>
      <c r="G18" s="791">
        <v>5.7249999999999996</v>
      </c>
      <c r="H18" s="782">
        <v>5.7249999999999996</v>
      </c>
      <c r="I18" s="782">
        <v>5.7249999999999996</v>
      </c>
      <c r="J18" s="782">
        <v>6.0400000000000009</v>
      </c>
      <c r="K18" s="782">
        <v>6.04</v>
      </c>
      <c r="L18" s="782">
        <v>6.04</v>
      </c>
      <c r="M18" s="782">
        <v>6.04</v>
      </c>
      <c r="N18" s="782">
        <v>6.04</v>
      </c>
      <c r="O18" s="782">
        <v>6.04</v>
      </c>
      <c r="P18" s="782">
        <v>6.04</v>
      </c>
      <c r="Q18" s="782">
        <v>6.04</v>
      </c>
      <c r="R18" s="782">
        <v>6.04</v>
      </c>
      <c r="S18" s="782">
        <v>6.04</v>
      </c>
      <c r="T18" s="783">
        <v>0.31500000000000039</v>
      </c>
      <c r="U18" s="784">
        <v>5.5021834061135443E-2</v>
      </c>
      <c r="V18" s="785">
        <v>335605.24</v>
      </c>
      <c r="W18" s="786">
        <v>6.3537442507894423E-4</v>
      </c>
      <c r="X18" s="787">
        <v>3.4959466183383002E-5</v>
      </c>
      <c r="Y18" s="755"/>
      <c r="Z18" s="788"/>
      <c r="AA18" s="788"/>
      <c r="AB18" s="789"/>
      <c r="AC18" s="790"/>
      <c r="AD18" s="172"/>
      <c r="AE18" s="172"/>
      <c r="AF18" s="172"/>
    </row>
    <row r="19" spans="1:32" s="195" customFormat="1" ht="13">
      <c r="A19" s="766" t="s">
        <v>1461</v>
      </c>
      <c r="B19" s="766" t="s">
        <v>1479</v>
      </c>
      <c r="C19" s="778" t="s">
        <v>1480</v>
      </c>
      <c r="D19" s="779" t="s">
        <v>1481</v>
      </c>
      <c r="E19" s="780" t="s">
        <v>1464</v>
      </c>
      <c r="F19" s="766" t="s">
        <v>1465</v>
      </c>
      <c r="G19" s="791">
        <v>50.499999999999986</v>
      </c>
      <c r="H19" s="782">
        <v>50.500000000000007</v>
      </c>
      <c r="I19" s="782">
        <v>51.5</v>
      </c>
      <c r="J19" s="782">
        <v>51.5</v>
      </c>
      <c r="K19" s="782">
        <v>51.5</v>
      </c>
      <c r="L19" s="782">
        <v>53.5</v>
      </c>
      <c r="M19" s="782">
        <v>53.5</v>
      </c>
      <c r="N19" s="782">
        <v>52.5</v>
      </c>
      <c r="O19" s="782">
        <v>52.5</v>
      </c>
      <c r="P19" s="782">
        <v>52.5</v>
      </c>
      <c r="Q19" s="782">
        <v>52.5</v>
      </c>
      <c r="R19" s="782">
        <v>51.5</v>
      </c>
      <c r="S19" s="782">
        <v>51.5</v>
      </c>
      <c r="T19" s="783">
        <v>1.0000000000000142</v>
      </c>
      <c r="U19" s="784">
        <v>1.980198019802009E-2</v>
      </c>
      <c r="V19" s="785">
        <v>12545061</v>
      </c>
      <c r="W19" s="786">
        <v>2.3750555624385619E-2</v>
      </c>
      <c r="X19" s="787">
        <v>4.7030803216605873E-4</v>
      </c>
      <c r="Y19" s="755"/>
      <c r="Z19" s="788"/>
      <c r="AA19" s="788"/>
      <c r="AB19" s="789"/>
      <c r="AC19" s="790"/>
      <c r="AD19" s="172"/>
      <c r="AE19" s="172"/>
      <c r="AF19" s="172"/>
    </row>
    <row r="20" spans="1:32" s="195" customFormat="1" ht="13">
      <c r="A20" s="766" t="s">
        <v>1461</v>
      </c>
      <c r="B20" s="766" t="s">
        <v>1482</v>
      </c>
      <c r="C20" s="778" t="s">
        <v>1483</v>
      </c>
      <c r="D20" s="779" t="s">
        <v>1484</v>
      </c>
      <c r="E20" s="780" t="s">
        <v>1464</v>
      </c>
      <c r="F20" s="766" t="s">
        <v>1465</v>
      </c>
      <c r="G20" s="791">
        <v>7.5</v>
      </c>
      <c r="H20" s="782">
        <v>7.5</v>
      </c>
      <c r="I20" s="782">
        <v>7.5</v>
      </c>
      <c r="J20" s="782">
        <v>7.5</v>
      </c>
      <c r="K20" s="782">
        <v>7.78</v>
      </c>
      <c r="L20" s="782">
        <v>8.6</v>
      </c>
      <c r="M20" s="782">
        <v>10.300844406072986</v>
      </c>
      <c r="N20" s="782">
        <v>11.435730353126004</v>
      </c>
      <c r="O20" s="782">
        <v>11.228571428571428</v>
      </c>
      <c r="P20" s="782">
        <v>11.147368421052631</v>
      </c>
      <c r="Q20" s="782">
        <v>11.03225806451613</v>
      </c>
      <c r="R20" s="782">
        <v>10.551746114954581</v>
      </c>
      <c r="S20" s="782">
        <v>10.169230769230769</v>
      </c>
      <c r="T20" s="783">
        <v>2.6692307692307686</v>
      </c>
      <c r="U20" s="784">
        <v>0.35589743589743583</v>
      </c>
      <c r="V20" s="785">
        <v>2666267.54</v>
      </c>
      <c r="W20" s="786">
        <v>5.0478300199786842E-3</v>
      </c>
      <c r="X20" s="787">
        <v>1.7965097609565161E-3</v>
      </c>
      <c r="Y20" s="755"/>
      <c r="Z20" s="788"/>
      <c r="AA20" s="788"/>
      <c r="AB20" s="789"/>
      <c r="AC20" s="790"/>
      <c r="AD20" s="172"/>
      <c r="AE20" s="172"/>
      <c r="AF20" s="172"/>
    </row>
    <row r="21" spans="1:32" s="195" customFormat="1" ht="13">
      <c r="A21" s="766" t="s">
        <v>1461</v>
      </c>
      <c r="B21" s="766" t="s">
        <v>1485</v>
      </c>
      <c r="C21" s="778" t="s">
        <v>1486</v>
      </c>
      <c r="D21" s="779" t="s">
        <v>1471</v>
      </c>
      <c r="E21" s="780" t="s">
        <v>1464</v>
      </c>
      <c r="F21" s="766" t="s">
        <v>1465</v>
      </c>
      <c r="G21" s="791">
        <v>10.199999999999999</v>
      </c>
      <c r="H21" s="782">
        <v>10.199999999999999</v>
      </c>
      <c r="I21" s="782">
        <v>10.199999999999999</v>
      </c>
      <c r="J21" s="782">
        <v>10.199999999999999</v>
      </c>
      <c r="K21" s="782">
        <v>10.199999999999999</v>
      </c>
      <c r="L21" s="782">
        <v>10.199999999999999</v>
      </c>
      <c r="M21" s="782">
        <v>10.199999999999999</v>
      </c>
      <c r="N21" s="782">
        <v>10.199999999999999</v>
      </c>
      <c r="O21" s="782">
        <v>10.199999999999999</v>
      </c>
      <c r="P21" s="782">
        <v>10</v>
      </c>
      <c r="Q21" s="782">
        <v>10</v>
      </c>
      <c r="R21" s="782">
        <v>10</v>
      </c>
      <c r="S21" s="782">
        <v>10</v>
      </c>
      <c r="T21" s="783">
        <v>-0.19999999999999929</v>
      </c>
      <c r="U21" s="784">
        <v>-1.9607843137254832E-2</v>
      </c>
      <c r="V21" s="785">
        <v>1311316</v>
      </c>
      <c r="W21" s="786">
        <v>2.4826091797518443E-3</v>
      </c>
      <c r="X21" s="787">
        <v>-4.8678611367683045E-5</v>
      </c>
      <c r="Y21" s="755"/>
      <c r="Z21" s="788"/>
      <c r="AA21" s="788"/>
      <c r="AB21" s="789"/>
      <c r="AC21" s="790"/>
      <c r="AD21" s="172"/>
      <c r="AE21" s="172"/>
      <c r="AF21" s="172"/>
    </row>
    <row r="22" spans="1:32" s="195" customFormat="1" ht="13">
      <c r="A22" s="766" t="s">
        <v>1461</v>
      </c>
      <c r="B22" s="766" t="s">
        <v>1487</v>
      </c>
      <c r="C22" s="778" t="s">
        <v>1488</v>
      </c>
      <c r="D22" s="778" t="s">
        <v>1489</v>
      </c>
      <c r="E22" s="766" t="s">
        <v>1464</v>
      </c>
      <c r="F22" s="766" t="s">
        <v>1465</v>
      </c>
      <c r="G22" s="792">
        <v>81.3</v>
      </c>
      <c r="H22" s="793">
        <v>81.3</v>
      </c>
      <c r="I22" s="793">
        <v>84.7</v>
      </c>
      <c r="J22" s="793">
        <v>84.7</v>
      </c>
      <c r="K22" s="793">
        <v>84.7</v>
      </c>
      <c r="L22" s="793">
        <v>84.7</v>
      </c>
      <c r="M22" s="793">
        <v>84.7</v>
      </c>
      <c r="N22" s="793">
        <v>84.7</v>
      </c>
      <c r="O22" s="793">
        <v>84.7</v>
      </c>
      <c r="P22" s="793">
        <v>84.7</v>
      </c>
      <c r="Q22" s="793">
        <v>84.7</v>
      </c>
      <c r="R22" s="793">
        <v>84.7</v>
      </c>
      <c r="S22" s="793">
        <v>84.7</v>
      </c>
      <c r="T22" s="783">
        <v>3.4000000000000057</v>
      </c>
      <c r="U22" s="784">
        <v>4.1820418204182114E-2</v>
      </c>
      <c r="V22" s="785">
        <v>254100</v>
      </c>
      <c r="W22" s="786">
        <v>4.8106710554507356E-4</v>
      </c>
      <c r="X22" s="787">
        <v>2.0118427538170393E-5</v>
      </c>
      <c r="Y22" s="755"/>
      <c r="Z22" s="173"/>
      <c r="AA22" s="173"/>
      <c r="AB22" s="465"/>
      <c r="AC22" s="794"/>
      <c r="AD22" s="173"/>
      <c r="AE22" s="173"/>
      <c r="AF22" s="173"/>
    </row>
    <row r="23" spans="1:32" s="195" customFormat="1" ht="13">
      <c r="A23" s="766" t="s">
        <v>1461</v>
      </c>
      <c r="B23" s="766" t="s">
        <v>1490</v>
      </c>
      <c r="C23" s="778" t="s">
        <v>1491</v>
      </c>
      <c r="D23" s="779" t="s">
        <v>1492</v>
      </c>
      <c r="E23" s="780" t="s">
        <v>1464</v>
      </c>
      <c r="F23" s="766" t="s">
        <v>1465</v>
      </c>
      <c r="G23" s="791">
        <v>62</v>
      </c>
      <c r="H23" s="782">
        <v>62</v>
      </c>
      <c r="I23" s="782">
        <v>62</v>
      </c>
      <c r="J23" s="782">
        <v>62</v>
      </c>
      <c r="K23" s="782">
        <v>62</v>
      </c>
      <c r="L23" s="782">
        <v>62</v>
      </c>
      <c r="M23" s="782">
        <v>62</v>
      </c>
      <c r="N23" s="782">
        <v>62</v>
      </c>
      <c r="O23" s="782">
        <v>62</v>
      </c>
      <c r="P23" s="782">
        <v>62</v>
      </c>
      <c r="Q23" s="782">
        <v>62</v>
      </c>
      <c r="R23" s="782">
        <v>62</v>
      </c>
      <c r="S23" s="782">
        <v>59</v>
      </c>
      <c r="T23" s="783">
        <v>-3</v>
      </c>
      <c r="U23" s="784">
        <v>-4.8387096774193547E-2</v>
      </c>
      <c r="V23" s="785">
        <v>1492925</v>
      </c>
      <c r="W23" s="786">
        <v>2.8264349017940926E-3</v>
      </c>
      <c r="X23" s="787">
        <v>-1.3676297911906899E-4</v>
      </c>
      <c r="Y23" s="755"/>
      <c r="Z23" s="788"/>
      <c r="AA23" s="788"/>
      <c r="AB23" s="789"/>
      <c r="AC23" s="790"/>
      <c r="AD23" s="172"/>
      <c r="AE23" s="172"/>
      <c r="AF23" s="172"/>
    </row>
    <row r="24" spans="1:32" s="195" customFormat="1" ht="13">
      <c r="A24" s="766" t="s">
        <v>1461</v>
      </c>
      <c r="B24" s="766" t="s">
        <v>1493</v>
      </c>
      <c r="C24" s="778" t="s">
        <v>1494</v>
      </c>
      <c r="D24" s="779" t="s">
        <v>1471</v>
      </c>
      <c r="E24" s="780" t="s">
        <v>1464</v>
      </c>
      <c r="F24" s="766" t="s">
        <v>1465</v>
      </c>
      <c r="G24" s="791">
        <v>8.5</v>
      </c>
      <c r="H24" s="782">
        <v>8.5</v>
      </c>
      <c r="I24" s="782">
        <v>8.5</v>
      </c>
      <c r="J24" s="782">
        <v>8.5</v>
      </c>
      <c r="K24" s="782">
        <v>8.5</v>
      </c>
      <c r="L24" s="782">
        <v>9.8000000000000007</v>
      </c>
      <c r="M24" s="782">
        <v>12.4</v>
      </c>
      <c r="N24" s="782">
        <v>12.6</v>
      </c>
      <c r="O24" s="782">
        <v>12.6</v>
      </c>
      <c r="P24" s="782">
        <v>12.6</v>
      </c>
      <c r="Q24" s="782">
        <v>12.6</v>
      </c>
      <c r="R24" s="782">
        <v>12.4</v>
      </c>
      <c r="S24" s="782">
        <v>12.4</v>
      </c>
      <c r="T24" s="783">
        <v>3.9000000000000004</v>
      </c>
      <c r="U24" s="784">
        <v>0.45882352941176474</v>
      </c>
      <c r="V24" s="785">
        <v>1325800</v>
      </c>
      <c r="W24" s="786">
        <v>2.5100305727337995E-3</v>
      </c>
      <c r="X24" s="787">
        <v>1.1516610863131552E-3</v>
      </c>
      <c r="Y24" s="755"/>
      <c r="Z24" s="788"/>
      <c r="AA24" s="788"/>
      <c r="AB24" s="789"/>
      <c r="AC24" s="790"/>
      <c r="AD24" s="172"/>
      <c r="AE24" s="172"/>
      <c r="AF24" s="172"/>
    </row>
    <row r="25" spans="1:32" s="195" customFormat="1" ht="13">
      <c r="A25" s="766" t="s">
        <v>1461</v>
      </c>
      <c r="B25" s="766" t="s">
        <v>1495</v>
      </c>
      <c r="C25" s="778" t="s">
        <v>1302</v>
      </c>
      <c r="D25" s="778" t="s">
        <v>1496</v>
      </c>
      <c r="E25" s="766" t="s">
        <v>1464</v>
      </c>
      <c r="F25" s="766" t="s">
        <v>1465</v>
      </c>
      <c r="G25" s="791">
        <v>35.950000000000003</v>
      </c>
      <c r="H25" s="782">
        <v>32.500000000000007</v>
      </c>
      <c r="I25" s="782">
        <v>32.5</v>
      </c>
      <c r="J25" s="782">
        <v>32.5</v>
      </c>
      <c r="K25" s="782">
        <v>32.5</v>
      </c>
      <c r="L25" s="782">
        <v>32.499999999999993</v>
      </c>
      <c r="M25" s="782">
        <v>32.5</v>
      </c>
      <c r="N25" s="782">
        <v>32.500000000000007</v>
      </c>
      <c r="O25" s="782">
        <v>32.5</v>
      </c>
      <c r="P25" s="782">
        <v>32.5</v>
      </c>
      <c r="Q25" s="782">
        <v>32.5</v>
      </c>
      <c r="R25" s="782">
        <v>32.5</v>
      </c>
      <c r="S25" s="782">
        <v>32.5</v>
      </c>
      <c r="T25" s="783">
        <v>-3.4500000000000028</v>
      </c>
      <c r="U25" s="784">
        <v>-9.5966620305980604E-2</v>
      </c>
      <c r="V25" s="785">
        <v>26293228</v>
      </c>
      <c r="W25" s="786">
        <v>4.977885513339899E-2</v>
      </c>
      <c r="X25" s="787">
        <v>-4.7771084898533146E-3</v>
      </c>
      <c r="Y25" s="755"/>
      <c r="Z25" s="788"/>
      <c r="AA25" s="788"/>
      <c r="AB25" s="789"/>
      <c r="AC25" s="790"/>
      <c r="AD25" s="172"/>
      <c r="AE25" s="172"/>
      <c r="AF25" s="172"/>
    </row>
    <row r="26" spans="1:32" s="195" customFormat="1" ht="13" hidden="1">
      <c r="A26" s="766" t="s">
        <v>1461</v>
      </c>
      <c r="B26" s="766" t="s">
        <v>1497</v>
      </c>
      <c r="C26" s="778" t="s">
        <v>1498</v>
      </c>
      <c r="D26" s="778" t="s">
        <v>1499</v>
      </c>
      <c r="E26" s="766" t="s">
        <v>1464</v>
      </c>
      <c r="F26" s="766" t="s">
        <v>1465</v>
      </c>
      <c r="G26" s="792">
        <v>15.7</v>
      </c>
      <c r="H26" s="793">
        <v>0</v>
      </c>
      <c r="I26" s="793">
        <v>0</v>
      </c>
      <c r="J26" s="793">
        <v>0</v>
      </c>
      <c r="K26" s="793">
        <v>0</v>
      </c>
      <c r="L26" s="793">
        <v>0</v>
      </c>
      <c r="M26" s="793">
        <v>0</v>
      </c>
      <c r="N26" s="793">
        <v>0</v>
      </c>
      <c r="O26" s="793">
        <v>0</v>
      </c>
      <c r="P26" s="793">
        <v>0</v>
      </c>
      <c r="Q26" s="793">
        <v>0</v>
      </c>
      <c r="R26" s="793">
        <v>0</v>
      </c>
      <c r="S26" s="793">
        <v>0</v>
      </c>
      <c r="T26" s="783">
        <v>-15.7</v>
      </c>
      <c r="U26" s="784">
        <v>-1</v>
      </c>
      <c r="V26" s="785">
        <v>0</v>
      </c>
      <c r="W26" s="786">
        <v>0</v>
      </c>
      <c r="X26" s="787">
        <v>0</v>
      </c>
      <c r="Y26" s="755"/>
      <c r="Z26" s="788"/>
      <c r="AA26" s="788"/>
      <c r="AB26" s="789"/>
      <c r="AC26" s="790"/>
      <c r="AD26" s="172"/>
      <c r="AE26" s="172"/>
      <c r="AF26" s="172"/>
    </row>
    <row r="27" spans="1:32" s="195" customFormat="1" ht="13">
      <c r="A27" s="766" t="s">
        <v>1461</v>
      </c>
      <c r="B27" s="766" t="s">
        <v>1500</v>
      </c>
      <c r="C27" s="778" t="s">
        <v>1501</v>
      </c>
      <c r="D27" s="779" t="s">
        <v>1502</v>
      </c>
      <c r="E27" s="780" t="s">
        <v>1503</v>
      </c>
      <c r="F27" s="766" t="s">
        <v>1465</v>
      </c>
      <c r="G27" s="791">
        <v>4.24</v>
      </c>
      <c r="H27" s="782">
        <v>4.6800000000000006</v>
      </c>
      <c r="I27" s="782">
        <v>4.68</v>
      </c>
      <c r="J27" s="782">
        <v>4.68</v>
      </c>
      <c r="K27" s="782">
        <v>4.68</v>
      </c>
      <c r="L27" s="782">
        <v>4.68</v>
      </c>
      <c r="M27" s="782">
        <v>4.68</v>
      </c>
      <c r="N27" s="782">
        <v>4.68</v>
      </c>
      <c r="O27" s="782">
        <v>4.68</v>
      </c>
      <c r="P27" s="782">
        <v>4.68</v>
      </c>
      <c r="Q27" s="782">
        <v>4.68</v>
      </c>
      <c r="R27" s="782">
        <v>4.68</v>
      </c>
      <c r="S27" s="782">
        <v>4.68</v>
      </c>
      <c r="T27" s="783">
        <v>0.4399999999999995</v>
      </c>
      <c r="U27" s="784">
        <v>0.10377358490566026</v>
      </c>
      <c r="V27" s="785">
        <v>1341653.0399999998</v>
      </c>
      <c r="W27" s="786">
        <v>2.5400438591048746E-3</v>
      </c>
      <c r="X27" s="787">
        <v>2.6358945707692064E-4</v>
      </c>
      <c r="Y27" s="755"/>
      <c r="Z27" s="788"/>
      <c r="AA27" s="788"/>
      <c r="AB27" s="789"/>
      <c r="AC27" s="790"/>
      <c r="AD27" s="172"/>
      <c r="AE27" s="172"/>
      <c r="AF27" s="172"/>
    </row>
    <row r="28" spans="1:32" s="195" customFormat="1" ht="13" hidden="1">
      <c r="A28" s="766" t="s">
        <v>1461</v>
      </c>
      <c r="B28" s="766" t="s">
        <v>1504</v>
      </c>
      <c r="C28" s="778" t="s">
        <v>1505</v>
      </c>
      <c r="D28" s="778" t="s">
        <v>1499</v>
      </c>
      <c r="E28" s="766" t="s">
        <v>1464</v>
      </c>
      <c r="F28" s="766" t="s">
        <v>1465</v>
      </c>
      <c r="G28" s="792">
        <v>13.6</v>
      </c>
      <c r="H28" s="793">
        <v>0</v>
      </c>
      <c r="I28" s="793">
        <v>0</v>
      </c>
      <c r="J28" s="793">
        <v>0</v>
      </c>
      <c r="K28" s="793">
        <v>0</v>
      </c>
      <c r="L28" s="793">
        <v>0</v>
      </c>
      <c r="M28" s="793">
        <v>0</v>
      </c>
      <c r="N28" s="793">
        <v>0</v>
      </c>
      <c r="O28" s="793">
        <v>0</v>
      </c>
      <c r="P28" s="793">
        <v>0</v>
      </c>
      <c r="Q28" s="793">
        <v>0</v>
      </c>
      <c r="R28" s="793">
        <v>0</v>
      </c>
      <c r="S28" s="793">
        <v>0</v>
      </c>
      <c r="T28" s="783">
        <v>-13.6</v>
      </c>
      <c r="U28" s="784">
        <v>-1</v>
      </c>
      <c r="V28" s="785">
        <v>0</v>
      </c>
      <c r="W28" s="786">
        <v>0</v>
      </c>
      <c r="X28" s="787">
        <v>0</v>
      </c>
      <c r="Y28" s="755"/>
      <c r="Z28" s="788"/>
      <c r="AA28" s="788"/>
      <c r="AB28" s="789"/>
      <c r="AC28" s="790"/>
      <c r="AD28" s="172"/>
      <c r="AE28" s="172"/>
      <c r="AF28" s="172"/>
    </row>
    <row r="29" spans="1:32" s="195" customFormat="1" ht="13">
      <c r="A29" s="766" t="s">
        <v>1461</v>
      </c>
      <c r="B29" s="766" t="s">
        <v>1506</v>
      </c>
      <c r="C29" s="778" t="s">
        <v>1507</v>
      </c>
      <c r="D29" s="779" t="s">
        <v>1508</v>
      </c>
      <c r="E29" s="780" t="s">
        <v>1503</v>
      </c>
      <c r="F29" s="766" t="s">
        <v>1465</v>
      </c>
      <c r="G29" s="791">
        <v>5.2700000000000005</v>
      </c>
      <c r="H29" s="782">
        <v>5.2700000000000005</v>
      </c>
      <c r="I29" s="782">
        <v>5.2700000000000005</v>
      </c>
      <c r="J29" s="782">
        <v>5.2700000000000005</v>
      </c>
      <c r="K29" s="782">
        <v>5.2700000000000005</v>
      </c>
      <c r="L29" s="782">
        <v>5.2700000000000005</v>
      </c>
      <c r="M29" s="782">
        <v>5.2699999999999987</v>
      </c>
      <c r="N29" s="782">
        <v>5.2699999999999987</v>
      </c>
      <c r="O29" s="782">
        <v>5.2700000000000005</v>
      </c>
      <c r="P29" s="782">
        <v>5.27</v>
      </c>
      <c r="Q29" s="782">
        <v>5.27</v>
      </c>
      <c r="R29" s="782">
        <v>5.27</v>
      </c>
      <c r="S29" s="782">
        <v>4.5599999999999996</v>
      </c>
      <c r="T29" s="783">
        <v>-0.71000000000000085</v>
      </c>
      <c r="U29" s="784">
        <v>-0.13472485768500964</v>
      </c>
      <c r="V29" s="785">
        <v>2586938.48</v>
      </c>
      <c r="W29" s="786">
        <v>4.8976426871183473E-3</v>
      </c>
      <c r="X29" s="787">
        <v>-6.5983421401404746E-4</v>
      </c>
      <c r="Y29" s="755"/>
      <c r="Z29" s="788"/>
      <c r="AA29" s="788"/>
      <c r="AB29" s="789"/>
      <c r="AC29" s="790"/>
      <c r="AD29" s="172"/>
      <c r="AE29" s="172"/>
      <c r="AF29" s="172"/>
    </row>
    <row r="30" spans="1:32" s="195" customFormat="1" ht="13">
      <c r="A30" s="766" t="s">
        <v>1461</v>
      </c>
      <c r="B30" s="766" t="s">
        <v>1509</v>
      </c>
      <c r="C30" s="778" t="s">
        <v>1510</v>
      </c>
      <c r="D30" s="778" t="s">
        <v>1502</v>
      </c>
      <c r="E30" s="766" t="s">
        <v>1503</v>
      </c>
      <c r="F30" s="766" t="s">
        <v>1465</v>
      </c>
      <c r="G30" s="791">
        <v>4.5</v>
      </c>
      <c r="H30" s="782">
        <v>4.67</v>
      </c>
      <c r="I30" s="782">
        <v>4.6700000000000008</v>
      </c>
      <c r="J30" s="782">
        <v>4.6700000000000008</v>
      </c>
      <c r="K30" s="782">
        <v>4.6721345982804632</v>
      </c>
      <c r="L30" s="782">
        <v>4.67</v>
      </c>
      <c r="M30" s="782">
        <v>4.78</v>
      </c>
      <c r="N30" s="782">
        <v>4.78</v>
      </c>
      <c r="O30" s="782">
        <v>4.78</v>
      </c>
      <c r="P30" s="782">
        <v>4.68</v>
      </c>
      <c r="Q30" s="782">
        <v>4.78</v>
      </c>
      <c r="R30" s="782">
        <v>4.78</v>
      </c>
      <c r="S30" s="782">
        <v>4.78</v>
      </c>
      <c r="T30" s="783">
        <v>0.28000000000000025</v>
      </c>
      <c r="U30" s="784">
        <v>6.2222222222222276E-2</v>
      </c>
      <c r="V30" s="785">
        <v>1390129.5200000003</v>
      </c>
      <c r="W30" s="786">
        <v>2.6318204821690772E-3</v>
      </c>
      <c r="X30" s="787">
        <v>1.6375771889052051E-4</v>
      </c>
      <c r="Y30" s="755"/>
      <c r="Z30" s="788"/>
      <c r="AA30" s="788"/>
      <c r="AB30" s="789"/>
      <c r="AC30" s="790"/>
      <c r="AD30" s="172"/>
      <c r="AE30" s="172"/>
      <c r="AF30" s="172"/>
    </row>
    <row r="31" spans="1:32" s="195" customFormat="1" ht="13">
      <c r="A31" s="766" t="s">
        <v>1461</v>
      </c>
      <c r="B31" s="766" t="s">
        <v>1511</v>
      </c>
      <c r="C31" s="778" t="s">
        <v>1512</v>
      </c>
      <c r="D31" s="779" t="s">
        <v>1513</v>
      </c>
      <c r="E31" s="780" t="s">
        <v>1503</v>
      </c>
      <c r="F31" s="766" t="s">
        <v>1465</v>
      </c>
      <c r="G31" s="791">
        <v>9.57</v>
      </c>
      <c r="H31" s="782">
        <v>9</v>
      </c>
      <c r="I31" s="782">
        <v>9</v>
      </c>
      <c r="J31" s="782">
        <v>9</v>
      </c>
      <c r="K31" s="782">
        <v>9.9500000000000011</v>
      </c>
      <c r="L31" s="782">
        <v>9.9499999999999993</v>
      </c>
      <c r="M31" s="793">
        <v>9.9499999999999993</v>
      </c>
      <c r="N31" s="793">
        <v>10.148719299648226</v>
      </c>
      <c r="O31" s="793">
        <v>10.15</v>
      </c>
      <c r="P31" s="793">
        <v>10.15</v>
      </c>
      <c r="Q31" s="793">
        <v>10.15</v>
      </c>
      <c r="R31" s="793">
        <v>10.15</v>
      </c>
      <c r="S31" s="793">
        <v>10.15</v>
      </c>
      <c r="T31" s="783">
        <v>0.58000000000000007</v>
      </c>
      <c r="U31" s="784">
        <v>6.0606060606060615E-2</v>
      </c>
      <c r="V31" s="785">
        <v>7362624.6100000003</v>
      </c>
      <c r="W31" s="786">
        <v>1.3939065369333436E-2</v>
      </c>
      <c r="X31" s="787">
        <v>8.4479184056566287E-4</v>
      </c>
      <c r="Y31" s="755"/>
      <c r="Z31" s="788"/>
      <c r="AA31" s="788"/>
      <c r="AB31" s="789"/>
      <c r="AC31" s="790"/>
      <c r="AD31" s="172"/>
      <c r="AE31" s="172"/>
      <c r="AF31" s="172"/>
    </row>
    <row r="32" spans="1:32" s="195" customFormat="1" ht="13">
      <c r="A32" s="766" t="s">
        <v>1514</v>
      </c>
      <c r="B32" s="766" t="s">
        <v>1515</v>
      </c>
      <c r="C32" s="778" t="s">
        <v>1516</v>
      </c>
      <c r="D32" s="778" t="s">
        <v>1508</v>
      </c>
      <c r="E32" s="766" t="s">
        <v>1503</v>
      </c>
      <c r="F32" s="766" t="s">
        <v>1465</v>
      </c>
      <c r="G32" s="791">
        <v>9.7899999999999991</v>
      </c>
      <c r="H32" s="782">
        <v>10.57</v>
      </c>
      <c r="I32" s="782">
        <v>10.57</v>
      </c>
      <c r="J32" s="782">
        <v>10.249789866124386</v>
      </c>
      <c r="K32" s="782">
        <v>10.246995424504322</v>
      </c>
      <c r="L32" s="782">
        <v>10.037483108108107</v>
      </c>
      <c r="M32" s="793">
        <v>10.037483108108107</v>
      </c>
      <c r="N32" s="793">
        <v>10.037483108108107</v>
      </c>
      <c r="O32" s="793">
        <v>10.037483108108107</v>
      </c>
      <c r="P32" s="793">
        <v>10.037483108108107</v>
      </c>
      <c r="Q32" s="793">
        <v>10.037483108108107</v>
      </c>
      <c r="R32" s="793">
        <v>10.037483108108107</v>
      </c>
      <c r="S32" s="793">
        <v>10.037483108108107</v>
      </c>
      <c r="T32" s="783">
        <v>0.24748310810810814</v>
      </c>
      <c r="U32" s="784">
        <v>2.5279173453330764E-2</v>
      </c>
      <c r="V32" s="785">
        <v>8669104.6400000006</v>
      </c>
      <c r="W32" s="786">
        <v>1.6412518995797588E-2</v>
      </c>
      <c r="X32" s="787">
        <v>4.1489491450085326E-4</v>
      </c>
      <c r="Y32" s="755"/>
      <c r="Z32" s="788"/>
      <c r="AA32" s="788"/>
      <c r="AB32" s="789"/>
      <c r="AC32" s="790"/>
      <c r="AD32" s="172"/>
      <c r="AE32" s="172"/>
      <c r="AF32" s="172"/>
    </row>
    <row r="33" spans="1:32" s="195" customFormat="1" ht="13">
      <c r="A33" s="766" t="s">
        <v>1461</v>
      </c>
      <c r="B33" s="766" t="s">
        <v>1517</v>
      </c>
      <c r="C33" s="778" t="s">
        <v>1326</v>
      </c>
      <c r="D33" s="778" t="s">
        <v>1518</v>
      </c>
      <c r="E33" s="766" t="s">
        <v>1503</v>
      </c>
      <c r="F33" s="766" t="s">
        <v>1465</v>
      </c>
      <c r="G33" s="791">
        <v>9.6</v>
      </c>
      <c r="H33" s="782">
        <v>9.6</v>
      </c>
      <c r="I33" s="782">
        <v>9.6</v>
      </c>
      <c r="J33" s="782">
        <v>9.6</v>
      </c>
      <c r="K33" s="782">
        <v>9.6</v>
      </c>
      <c r="L33" s="782">
        <v>11.9</v>
      </c>
      <c r="M33" s="793">
        <v>11.9</v>
      </c>
      <c r="N33" s="793">
        <v>11.111881364222508</v>
      </c>
      <c r="O33" s="793">
        <v>11.14446101212344</v>
      </c>
      <c r="P33" s="793">
        <v>10.437403597271402</v>
      </c>
      <c r="Q33" s="793">
        <v>10.460451034530971</v>
      </c>
      <c r="R33" s="793">
        <v>10.333878304471547</v>
      </c>
      <c r="S33" s="793">
        <v>10.402761801410744</v>
      </c>
      <c r="T33" s="783">
        <v>0.80276180141074427</v>
      </c>
      <c r="U33" s="784">
        <v>8.3621020980285871E-2</v>
      </c>
      <c r="V33" s="785">
        <v>29012010.930000003</v>
      </c>
      <c r="W33" s="786">
        <v>5.4926108320098935E-2</v>
      </c>
      <c r="X33" s="787">
        <v>4.592977256200447E-3</v>
      </c>
      <c r="Y33" s="755"/>
      <c r="Z33" s="788"/>
      <c r="AA33" s="788"/>
      <c r="AB33" s="789"/>
      <c r="AC33" s="790"/>
      <c r="AD33" s="172"/>
      <c r="AE33" s="172"/>
      <c r="AF33" s="172"/>
    </row>
    <row r="34" spans="1:32" s="195" customFormat="1" ht="13">
      <c r="A34" s="766" t="s">
        <v>1461</v>
      </c>
      <c r="B34" s="766" t="s">
        <v>1519</v>
      </c>
      <c r="C34" s="778" t="s">
        <v>1520</v>
      </c>
      <c r="D34" s="779" t="s">
        <v>1521</v>
      </c>
      <c r="E34" s="780" t="s">
        <v>1503</v>
      </c>
      <c r="F34" s="766" t="s">
        <v>1465</v>
      </c>
      <c r="G34" s="791">
        <v>12.679999999999998</v>
      </c>
      <c r="H34" s="782">
        <v>13.003615084525357</v>
      </c>
      <c r="I34" s="782">
        <v>13.740000000000002</v>
      </c>
      <c r="J34" s="782">
        <v>13.74</v>
      </c>
      <c r="K34" s="782">
        <v>13.566842105263158</v>
      </c>
      <c r="L34" s="782">
        <v>13.74</v>
      </c>
      <c r="M34" s="793">
        <v>12.969354838709679</v>
      </c>
      <c r="N34" s="793">
        <v>12.969354838709679</v>
      </c>
      <c r="O34" s="793">
        <v>12.969354838709679</v>
      </c>
      <c r="P34" s="793">
        <v>12.969354838709679</v>
      </c>
      <c r="Q34" s="793">
        <v>13.05</v>
      </c>
      <c r="R34" s="793">
        <v>13.05</v>
      </c>
      <c r="S34" s="793">
        <v>13.05</v>
      </c>
      <c r="T34" s="783">
        <v>0.37000000000000277</v>
      </c>
      <c r="U34" s="784">
        <v>2.9179810725552275E-2</v>
      </c>
      <c r="V34" s="785">
        <v>4004599.68</v>
      </c>
      <c r="W34" s="786">
        <v>7.5815866860461543E-3</v>
      </c>
      <c r="X34" s="787">
        <v>2.2122926449819391E-4</v>
      </c>
      <c r="Y34" s="755"/>
      <c r="Z34" s="788"/>
      <c r="AA34" s="788"/>
      <c r="AB34" s="789"/>
      <c r="AC34" s="790"/>
      <c r="AD34" s="172"/>
      <c r="AE34" s="172"/>
      <c r="AF34" s="172"/>
    </row>
    <row r="35" spans="1:32" s="195" customFormat="1" ht="13">
      <c r="A35" s="766" t="s">
        <v>1461</v>
      </c>
      <c r="B35" s="766" t="s">
        <v>1522</v>
      </c>
      <c r="C35" s="778" t="s">
        <v>1523</v>
      </c>
      <c r="D35" s="779" t="s">
        <v>1508</v>
      </c>
      <c r="E35" s="780" t="s">
        <v>1503</v>
      </c>
      <c r="F35" s="766" t="s">
        <v>1465</v>
      </c>
      <c r="G35" s="791">
        <v>12.73</v>
      </c>
      <c r="H35" s="782">
        <v>13.74</v>
      </c>
      <c r="I35" s="782">
        <v>13.74</v>
      </c>
      <c r="J35" s="782">
        <v>13.740000000000002</v>
      </c>
      <c r="K35" s="782">
        <v>13.74</v>
      </c>
      <c r="L35" s="782">
        <v>13.74</v>
      </c>
      <c r="M35" s="793">
        <v>13.74</v>
      </c>
      <c r="N35" s="793">
        <v>13.74</v>
      </c>
      <c r="O35" s="793">
        <v>13.74</v>
      </c>
      <c r="P35" s="793">
        <v>13.74</v>
      </c>
      <c r="Q35" s="793">
        <v>13.74</v>
      </c>
      <c r="R35" s="793">
        <v>13.74</v>
      </c>
      <c r="S35" s="793">
        <v>13.74</v>
      </c>
      <c r="T35" s="783">
        <v>1.0099999999999998</v>
      </c>
      <c r="U35" s="784">
        <v>7.934014139827178E-2</v>
      </c>
      <c r="V35" s="785">
        <v>3551844.96</v>
      </c>
      <c r="W35" s="786">
        <v>6.7244225669108914E-3</v>
      </c>
      <c r="X35" s="787">
        <v>5.3351663728043984E-4</v>
      </c>
      <c r="Y35" s="755"/>
      <c r="Z35" s="788"/>
      <c r="AA35" s="788"/>
      <c r="AB35" s="789"/>
      <c r="AC35" s="790"/>
      <c r="AD35" s="172"/>
      <c r="AE35" s="172"/>
      <c r="AF35" s="172"/>
    </row>
    <row r="36" spans="1:32" s="195" customFormat="1" ht="13">
      <c r="A36" s="766" t="s">
        <v>1461</v>
      </c>
      <c r="B36" s="766" t="s">
        <v>1524</v>
      </c>
      <c r="C36" s="778" t="s">
        <v>1525</v>
      </c>
      <c r="D36" s="779" t="s">
        <v>1508</v>
      </c>
      <c r="E36" s="780" t="s">
        <v>1503</v>
      </c>
      <c r="F36" s="766" t="s">
        <v>1465</v>
      </c>
      <c r="G36" s="791">
        <v>15.469999999999999</v>
      </c>
      <c r="H36" s="782">
        <v>15.469999999999999</v>
      </c>
      <c r="I36" s="782">
        <v>15.469999999999999</v>
      </c>
      <c r="J36" s="782">
        <v>15.469999999999999</v>
      </c>
      <c r="K36" s="782">
        <v>15.469999999999999</v>
      </c>
      <c r="L36" s="782">
        <v>15.469999999999999</v>
      </c>
      <c r="M36" s="793">
        <v>15.47</v>
      </c>
      <c r="N36" s="793">
        <v>15.47</v>
      </c>
      <c r="O36" s="793">
        <v>15.47</v>
      </c>
      <c r="P36" s="793">
        <v>15.47</v>
      </c>
      <c r="Q36" s="793">
        <v>15.47</v>
      </c>
      <c r="R36" s="793">
        <v>15.47</v>
      </c>
      <c r="S36" s="793">
        <v>12.32</v>
      </c>
      <c r="T36" s="783">
        <v>-3.1499999999999986</v>
      </c>
      <c r="U36" s="784">
        <v>-0.20361990950226236</v>
      </c>
      <c r="V36" s="785">
        <v>7786601.7600000007</v>
      </c>
      <c r="W36" s="786">
        <v>1.4741747228317103E-2</v>
      </c>
      <c r="X36" s="787">
        <v>-3.0017132365351552E-3</v>
      </c>
      <c r="Y36" s="755"/>
      <c r="Z36" s="788"/>
      <c r="AA36" s="788"/>
      <c r="AB36" s="789"/>
      <c r="AC36" s="790"/>
      <c r="AD36" s="172"/>
      <c r="AE36" s="172"/>
      <c r="AF36" s="172"/>
    </row>
    <row r="37" spans="1:32" s="195" customFormat="1" ht="13">
      <c r="A37" s="766" t="s">
        <v>1461</v>
      </c>
      <c r="B37" s="766" t="s">
        <v>1526</v>
      </c>
      <c r="C37" s="778" t="s">
        <v>1527</v>
      </c>
      <c r="D37" s="778" t="s">
        <v>1528</v>
      </c>
      <c r="E37" s="766" t="s">
        <v>1503</v>
      </c>
      <c r="F37" s="766" t="s">
        <v>1465</v>
      </c>
      <c r="G37" s="792">
        <v>18.2</v>
      </c>
      <c r="H37" s="793">
        <v>18.2</v>
      </c>
      <c r="I37" s="793">
        <v>18.2</v>
      </c>
      <c r="J37" s="793">
        <v>18.2</v>
      </c>
      <c r="K37" s="793">
        <v>18.2</v>
      </c>
      <c r="L37" s="793">
        <v>18.2</v>
      </c>
      <c r="M37" s="793">
        <v>18.2</v>
      </c>
      <c r="N37" s="793">
        <v>18.2</v>
      </c>
      <c r="O37" s="793">
        <v>17.29</v>
      </c>
      <c r="P37" s="793">
        <v>18.133176804286165</v>
      </c>
      <c r="Q37" s="793">
        <v>18.133176804286165</v>
      </c>
      <c r="R37" s="793">
        <v>18.133176804286165</v>
      </c>
      <c r="S37" s="793">
        <v>18.133176804286165</v>
      </c>
      <c r="T37" s="783">
        <v>-6.6823195713833883E-2</v>
      </c>
      <c r="U37" s="784">
        <v>-3.6716041601007631E-3</v>
      </c>
      <c r="V37" s="785">
        <v>12811886.359999999</v>
      </c>
      <c r="W37" s="786">
        <v>2.4255714631159418E-2</v>
      </c>
      <c r="X37" s="787">
        <v>-8.9057382745981865E-5</v>
      </c>
      <c r="Y37" s="755"/>
      <c r="Z37" s="788"/>
      <c r="AA37" s="788"/>
      <c r="AB37" s="789"/>
      <c r="AC37" s="790"/>
      <c r="AD37" s="172"/>
      <c r="AE37" s="172"/>
      <c r="AF37" s="172"/>
    </row>
    <row r="38" spans="1:32" s="195" customFormat="1" ht="13">
      <c r="A38" s="766" t="s">
        <v>1461</v>
      </c>
      <c r="B38" s="766" t="s">
        <v>1529</v>
      </c>
      <c r="C38" s="778" t="s">
        <v>1324</v>
      </c>
      <c r="D38" s="778" t="s">
        <v>1528</v>
      </c>
      <c r="E38" s="780" t="s">
        <v>1503</v>
      </c>
      <c r="F38" s="766" t="s">
        <v>1465</v>
      </c>
      <c r="G38" s="791">
        <v>18.600000000000001</v>
      </c>
      <c r="H38" s="782">
        <v>18.600000000000001</v>
      </c>
      <c r="I38" s="782">
        <v>18.600000000000001</v>
      </c>
      <c r="J38" s="782">
        <v>18.600000000000001</v>
      </c>
      <c r="K38" s="782">
        <v>24.05</v>
      </c>
      <c r="L38" s="782">
        <v>24.05</v>
      </c>
      <c r="M38" s="793">
        <v>18.599999999999998</v>
      </c>
      <c r="N38" s="793">
        <v>18.600000000000001</v>
      </c>
      <c r="O38" s="793">
        <v>18.600000000000001</v>
      </c>
      <c r="P38" s="793">
        <v>18.600000000000001</v>
      </c>
      <c r="Q38" s="793">
        <v>19.899999999999999</v>
      </c>
      <c r="R38" s="793">
        <v>19.899999999999999</v>
      </c>
      <c r="S38" s="793">
        <v>19.899999999999999</v>
      </c>
      <c r="T38" s="783">
        <v>1.2999999999999972</v>
      </c>
      <c r="U38" s="784">
        <v>6.9892473118279411E-2</v>
      </c>
      <c r="V38" s="785">
        <v>23622226.799999997</v>
      </c>
      <c r="W38" s="786">
        <v>4.4722063255431967E-2</v>
      </c>
      <c r="X38" s="787">
        <v>3.1257356038742702E-3</v>
      </c>
      <c r="Y38" s="755"/>
      <c r="Z38" s="788"/>
      <c r="AA38" s="788"/>
      <c r="AB38" s="789"/>
      <c r="AC38" s="790"/>
      <c r="AD38" s="172"/>
      <c r="AE38" s="172"/>
      <c r="AF38" s="172"/>
    </row>
    <row r="39" spans="1:32" s="195" customFormat="1" ht="13">
      <c r="A39" s="766" t="s">
        <v>1461</v>
      </c>
      <c r="B39" s="766" t="s">
        <v>1530</v>
      </c>
      <c r="C39" s="778" t="s">
        <v>1531</v>
      </c>
      <c r="D39" s="779" t="s">
        <v>1532</v>
      </c>
      <c r="E39" s="780" t="s">
        <v>1503</v>
      </c>
      <c r="F39" s="766" t="s">
        <v>1465</v>
      </c>
      <c r="G39" s="791">
        <v>17.75</v>
      </c>
      <c r="H39" s="782">
        <v>23.939999999999994</v>
      </c>
      <c r="I39" s="782">
        <v>23.939999999999994</v>
      </c>
      <c r="J39" s="782">
        <v>23.939999999999994</v>
      </c>
      <c r="K39" s="782">
        <v>23.939999999999994</v>
      </c>
      <c r="L39" s="782">
        <v>23.939999999999994</v>
      </c>
      <c r="M39" s="793">
        <v>23.939999999999994</v>
      </c>
      <c r="N39" s="793">
        <v>23.939999999999994</v>
      </c>
      <c r="O39" s="793">
        <v>23.939999999999994</v>
      </c>
      <c r="P39" s="793">
        <v>23.939999999999994</v>
      </c>
      <c r="Q39" s="793">
        <v>23.939999999999994</v>
      </c>
      <c r="R39" s="793">
        <v>23.939999999999994</v>
      </c>
      <c r="S39" s="793">
        <v>23.939999999999994</v>
      </c>
      <c r="T39" s="783">
        <v>6.1899999999999942</v>
      </c>
      <c r="U39" s="784">
        <v>0.34873239436619685</v>
      </c>
      <c r="V39" s="785">
        <v>293887.43999999994</v>
      </c>
      <c r="W39" s="786">
        <v>5.5639346759878573E-4</v>
      </c>
      <c r="X39" s="787">
        <v>1.940324261654355E-4</v>
      </c>
      <c r="Y39" s="755"/>
      <c r="Z39" s="788"/>
      <c r="AA39" s="788"/>
      <c r="AB39" s="789"/>
      <c r="AC39" s="790"/>
      <c r="AD39" s="172"/>
      <c r="AE39" s="172"/>
      <c r="AF39" s="172"/>
    </row>
    <row r="40" spans="1:32" s="195" customFormat="1" ht="13" hidden="1">
      <c r="A40" s="766" t="s">
        <v>1461</v>
      </c>
      <c r="B40" s="766" t="s">
        <v>1533</v>
      </c>
      <c r="C40" s="778" t="s">
        <v>1534</v>
      </c>
      <c r="D40" s="778" t="s">
        <v>1502</v>
      </c>
      <c r="E40" s="766" t="s">
        <v>1503</v>
      </c>
      <c r="F40" s="766" t="s">
        <v>1465</v>
      </c>
      <c r="G40" s="791">
        <v>4.45</v>
      </c>
      <c r="H40" s="782">
        <v>0</v>
      </c>
      <c r="I40" s="782">
        <v>0</v>
      </c>
      <c r="J40" s="782">
        <v>0</v>
      </c>
      <c r="K40" s="782">
        <v>0</v>
      </c>
      <c r="L40" s="782">
        <v>0</v>
      </c>
      <c r="M40" s="782">
        <v>0</v>
      </c>
      <c r="N40" s="782">
        <v>0</v>
      </c>
      <c r="O40" s="782">
        <v>0</v>
      </c>
      <c r="P40" s="782">
        <v>0</v>
      </c>
      <c r="Q40" s="782">
        <v>0</v>
      </c>
      <c r="R40" s="782">
        <v>0</v>
      </c>
      <c r="S40" s="782">
        <v>0</v>
      </c>
      <c r="T40" s="783">
        <v>-4.45</v>
      </c>
      <c r="U40" s="784">
        <v>-1</v>
      </c>
      <c r="V40" s="785">
        <v>0</v>
      </c>
      <c r="W40" s="786">
        <v>0</v>
      </c>
      <c r="X40" s="787">
        <v>0</v>
      </c>
      <c r="Y40" s="755"/>
      <c r="Z40" s="788"/>
      <c r="AA40" s="788"/>
      <c r="AB40" s="789"/>
      <c r="AC40" s="790"/>
      <c r="AD40" s="172"/>
      <c r="AE40" s="172"/>
      <c r="AF40" s="172"/>
    </row>
    <row r="41" spans="1:32" s="195" customFormat="1" ht="13" hidden="1">
      <c r="A41" s="766" t="s">
        <v>1461</v>
      </c>
      <c r="B41" s="766" t="s">
        <v>1535</v>
      </c>
      <c r="C41" s="778" t="s">
        <v>1536</v>
      </c>
      <c r="D41" s="778" t="s">
        <v>1502</v>
      </c>
      <c r="E41" s="766" t="s">
        <v>1503</v>
      </c>
      <c r="F41" s="766" t="s">
        <v>1465</v>
      </c>
      <c r="G41" s="791">
        <v>4.3600000000000003</v>
      </c>
      <c r="H41" s="782">
        <v>0</v>
      </c>
      <c r="I41" s="782">
        <v>0</v>
      </c>
      <c r="J41" s="782">
        <v>0</v>
      </c>
      <c r="K41" s="782">
        <v>0</v>
      </c>
      <c r="L41" s="782">
        <v>0</v>
      </c>
      <c r="M41" s="782">
        <v>0</v>
      </c>
      <c r="N41" s="782">
        <v>0</v>
      </c>
      <c r="O41" s="782">
        <v>0</v>
      </c>
      <c r="P41" s="782">
        <v>0</v>
      </c>
      <c r="Q41" s="782">
        <v>0</v>
      </c>
      <c r="R41" s="782">
        <v>0</v>
      </c>
      <c r="S41" s="782">
        <v>0</v>
      </c>
      <c r="T41" s="783">
        <v>-4.3600000000000003</v>
      </c>
      <c r="U41" s="784">
        <v>-1</v>
      </c>
      <c r="V41" s="785">
        <v>0</v>
      </c>
      <c r="W41" s="786">
        <v>0</v>
      </c>
      <c r="X41" s="787">
        <v>0</v>
      </c>
      <c r="Y41" s="755"/>
      <c r="Z41" s="788"/>
      <c r="AA41" s="788"/>
      <c r="AB41" s="789"/>
      <c r="AC41" s="790"/>
      <c r="AD41" s="172"/>
      <c r="AE41" s="172"/>
      <c r="AF41" s="172"/>
    </row>
    <row r="42" spans="1:32" s="195" customFormat="1" ht="13" hidden="1">
      <c r="A42" s="766" t="s">
        <v>1461</v>
      </c>
      <c r="B42" s="766" t="s">
        <v>1537</v>
      </c>
      <c r="C42" s="778" t="s">
        <v>1538</v>
      </c>
      <c r="D42" s="778" t="s">
        <v>1502</v>
      </c>
      <c r="E42" s="766" t="s">
        <v>1503</v>
      </c>
      <c r="F42" s="766" t="s">
        <v>1465</v>
      </c>
      <c r="G42" s="791">
        <v>4.3600000000000003</v>
      </c>
      <c r="H42" s="782">
        <v>0</v>
      </c>
      <c r="I42" s="782">
        <v>0</v>
      </c>
      <c r="J42" s="782">
        <v>0</v>
      </c>
      <c r="K42" s="782">
        <v>0</v>
      </c>
      <c r="L42" s="782">
        <v>0</v>
      </c>
      <c r="M42" s="782">
        <v>0</v>
      </c>
      <c r="N42" s="782">
        <v>0</v>
      </c>
      <c r="O42" s="782">
        <v>0</v>
      </c>
      <c r="P42" s="782">
        <v>0</v>
      </c>
      <c r="Q42" s="782">
        <v>0</v>
      </c>
      <c r="R42" s="782">
        <v>0</v>
      </c>
      <c r="S42" s="782">
        <v>0</v>
      </c>
      <c r="T42" s="783">
        <v>-4.3600000000000003</v>
      </c>
      <c r="U42" s="784">
        <v>-1</v>
      </c>
      <c r="V42" s="785">
        <v>0</v>
      </c>
      <c r="W42" s="786">
        <v>0</v>
      </c>
      <c r="X42" s="787">
        <v>0</v>
      </c>
      <c r="Y42" s="755"/>
      <c r="Z42" s="788"/>
      <c r="AA42" s="788"/>
      <c r="AB42" s="789"/>
      <c r="AC42" s="790"/>
      <c r="AD42" s="172"/>
      <c r="AE42" s="172"/>
      <c r="AF42" s="172"/>
    </row>
    <row r="43" spans="1:32" s="195" customFormat="1" ht="13">
      <c r="A43" s="766" t="s">
        <v>1461</v>
      </c>
      <c r="B43" s="766" t="s">
        <v>1539</v>
      </c>
      <c r="C43" s="778" t="s">
        <v>1323</v>
      </c>
      <c r="D43" s="778" t="s">
        <v>1502</v>
      </c>
      <c r="E43" s="766" t="s">
        <v>1503</v>
      </c>
      <c r="F43" s="766" t="s">
        <v>1465</v>
      </c>
      <c r="G43" s="792">
        <v>19.98</v>
      </c>
      <c r="H43" s="793">
        <v>19.98</v>
      </c>
      <c r="I43" s="793">
        <v>19.98</v>
      </c>
      <c r="J43" s="793">
        <v>19.98</v>
      </c>
      <c r="K43" s="793">
        <v>19.98</v>
      </c>
      <c r="L43" s="793">
        <v>19.98</v>
      </c>
      <c r="M43" s="793">
        <v>19.98</v>
      </c>
      <c r="N43" s="793">
        <v>19.98</v>
      </c>
      <c r="O43" s="793">
        <v>19.98</v>
      </c>
      <c r="P43" s="793">
        <v>19.47</v>
      </c>
      <c r="Q43" s="793">
        <v>19.47</v>
      </c>
      <c r="R43" s="793">
        <v>19.47</v>
      </c>
      <c r="S43" s="793">
        <v>19.469999999999995</v>
      </c>
      <c r="T43" s="783">
        <v>-0.51000000000000512</v>
      </c>
      <c r="U43" s="784">
        <v>-2.5525525525525779E-2</v>
      </c>
      <c r="V43" s="785">
        <v>10482024.959999999</v>
      </c>
      <c r="W43" s="786">
        <v>1.9844775315853658E-2</v>
      </c>
      <c r="X43" s="787">
        <v>-5.0654831887314642E-4</v>
      </c>
      <c r="Y43" s="755"/>
      <c r="Z43" s="788"/>
      <c r="AA43" s="788"/>
      <c r="AB43" s="789"/>
      <c r="AC43" s="790"/>
      <c r="AD43" s="172"/>
      <c r="AE43" s="172"/>
      <c r="AF43" s="172"/>
    </row>
    <row r="44" spans="1:32" s="195" customFormat="1" ht="13" hidden="1">
      <c r="A44" s="766" t="s">
        <v>1461</v>
      </c>
      <c r="B44" s="766" t="s">
        <v>1540</v>
      </c>
      <c r="C44" s="778" t="s">
        <v>1541</v>
      </c>
      <c r="D44" s="778" t="s">
        <v>1502</v>
      </c>
      <c r="E44" s="766" t="s">
        <v>1503</v>
      </c>
      <c r="F44" s="766" t="s">
        <v>1465</v>
      </c>
      <c r="G44" s="791">
        <v>4.2700000000000005</v>
      </c>
      <c r="H44" s="782">
        <v>0</v>
      </c>
      <c r="I44" s="782">
        <v>0</v>
      </c>
      <c r="J44" s="782">
        <v>0</v>
      </c>
      <c r="K44" s="782">
        <v>0</v>
      </c>
      <c r="L44" s="782">
        <v>0</v>
      </c>
      <c r="M44" s="793">
        <v>0</v>
      </c>
      <c r="N44" s="793">
        <v>0</v>
      </c>
      <c r="O44" s="793">
        <v>0</v>
      </c>
      <c r="P44" s="793">
        <v>0</v>
      </c>
      <c r="Q44" s="793">
        <v>0</v>
      </c>
      <c r="R44" s="793">
        <v>0</v>
      </c>
      <c r="S44" s="793">
        <v>0</v>
      </c>
      <c r="T44" s="783">
        <v>-4.2700000000000005</v>
      </c>
      <c r="U44" s="784">
        <v>-1</v>
      </c>
      <c r="V44" s="785">
        <v>0</v>
      </c>
      <c r="W44" s="786">
        <v>0</v>
      </c>
      <c r="X44" s="787">
        <v>0</v>
      </c>
      <c r="Y44" s="755"/>
      <c r="Z44" s="788"/>
      <c r="AA44" s="788"/>
      <c r="AB44" s="789"/>
      <c r="AC44" s="790"/>
      <c r="AD44" s="172"/>
      <c r="AE44" s="172"/>
      <c r="AF44" s="172"/>
    </row>
    <row r="45" spans="1:32" s="195" customFormat="1" ht="13">
      <c r="A45" s="766" t="s">
        <v>1461</v>
      </c>
      <c r="B45" s="766" t="s">
        <v>1542</v>
      </c>
      <c r="C45" s="778" t="s">
        <v>1543</v>
      </c>
      <c r="D45" s="778" t="s">
        <v>1544</v>
      </c>
      <c r="E45" s="766" t="s">
        <v>1503</v>
      </c>
      <c r="F45" s="766" t="s">
        <v>1465</v>
      </c>
      <c r="G45" s="792">
        <v>9.66</v>
      </c>
      <c r="H45" s="793">
        <v>9.9300000000000015</v>
      </c>
      <c r="I45" s="793">
        <v>9.9300000000000015</v>
      </c>
      <c r="J45" s="793">
        <v>9.9228051391862948</v>
      </c>
      <c r="K45" s="793">
        <v>9.9300000000000015</v>
      </c>
      <c r="L45" s="793">
        <v>9.9687239064404416</v>
      </c>
      <c r="M45" s="793">
        <v>10.066480000000004</v>
      </c>
      <c r="N45" s="793">
        <v>10.070263877715204</v>
      </c>
      <c r="O45" s="793">
        <v>10.03675</v>
      </c>
      <c r="P45" s="793">
        <v>10.160142053769285</v>
      </c>
      <c r="Q45" s="793">
        <v>10.189071428571427</v>
      </c>
      <c r="R45" s="793">
        <v>10.25</v>
      </c>
      <c r="S45" s="793">
        <v>10.25</v>
      </c>
      <c r="T45" s="783">
        <v>0.58999999999999986</v>
      </c>
      <c r="U45" s="784">
        <v>6.107660455486541E-2</v>
      </c>
      <c r="V45" s="785">
        <v>13407899.060000001</v>
      </c>
      <c r="W45" s="786">
        <v>2.5384097568810361E-2</v>
      </c>
      <c r="X45" s="787">
        <v>1.5503744891923509E-3</v>
      </c>
      <c r="Y45" s="755"/>
      <c r="Z45" s="788"/>
      <c r="AA45" s="788"/>
      <c r="AB45" s="789"/>
      <c r="AC45" s="790"/>
      <c r="AD45" s="172"/>
      <c r="AE45" s="172"/>
      <c r="AF45" s="172"/>
    </row>
    <row r="46" spans="1:32" s="195" customFormat="1" ht="13">
      <c r="A46" s="766" t="s">
        <v>1461</v>
      </c>
      <c r="B46" s="766" t="s">
        <v>1545</v>
      </c>
      <c r="C46" s="778" t="s">
        <v>1546</v>
      </c>
      <c r="D46" s="778" t="s">
        <v>1547</v>
      </c>
      <c r="E46" s="766" t="s">
        <v>1503</v>
      </c>
      <c r="F46" s="766" t="s">
        <v>1465</v>
      </c>
      <c r="G46" s="792">
        <v>31.9</v>
      </c>
      <c r="H46" s="793">
        <v>31.9</v>
      </c>
      <c r="I46" s="793">
        <v>31.900000000000002</v>
      </c>
      <c r="J46" s="793">
        <v>31.900000000000002</v>
      </c>
      <c r="K46" s="793">
        <v>31.9</v>
      </c>
      <c r="L46" s="793">
        <v>31.9</v>
      </c>
      <c r="M46" s="793">
        <v>31.9</v>
      </c>
      <c r="N46" s="793">
        <v>28.5</v>
      </c>
      <c r="O46" s="793">
        <v>28.5</v>
      </c>
      <c r="P46" s="793">
        <v>28.5</v>
      </c>
      <c r="Q46" s="793">
        <v>28.5</v>
      </c>
      <c r="R46" s="793">
        <v>28.5</v>
      </c>
      <c r="S46" s="793">
        <v>28.5</v>
      </c>
      <c r="T46" s="783">
        <v>-3.3999999999999986</v>
      </c>
      <c r="U46" s="784">
        <v>-0.10658307210031344</v>
      </c>
      <c r="V46" s="785">
        <v>4884071.3</v>
      </c>
      <c r="W46" s="786">
        <v>9.2466196126200877E-3</v>
      </c>
      <c r="X46" s="787">
        <v>-9.8553312485605911E-4</v>
      </c>
      <c r="Y46" s="755"/>
      <c r="Z46" s="788"/>
      <c r="AA46" s="788"/>
      <c r="AB46" s="789"/>
      <c r="AC46" s="790"/>
      <c r="AD46" s="173"/>
      <c r="AE46" s="173"/>
      <c r="AF46" s="173"/>
    </row>
    <row r="47" spans="1:32" s="195" customFormat="1" ht="13">
      <c r="A47" s="766" t="s">
        <v>1461</v>
      </c>
      <c r="B47" s="766" t="s">
        <v>1548</v>
      </c>
      <c r="C47" s="778" t="s">
        <v>1549</v>
      </c>
      <c r="D47" s="778" t="s">
        <v>1155</v>
      </c>
      <c r="E47" s="766" t="s">
        <v>1503</v>
      </c>
      <c r="F47" s="766" t="s">
        <v>1465</v>
      </c>
      <c r="G47" s="792">
        <v>0.19139999999999999</v>
      </c>
      <c r="H47" s="793">
        <v>0.19139999999999999</v>
      </c>
      <c r="I47" s="793">
        <v>0.19139999999999999</v>
      </c>
      <c r="J47" s="793">
        <v>0.19139999999999999</v>
      </c>
      <c r="K47" s="793">
        <v>0.19139999999999999</v>
      </c>
      <c r="L47" s="793">
        <v>0.19139999999999999</v>
      </c>
      <c r="M47" s="793">
        <v>0.20957999999999999</v>
      </c>
      <c r="N47" s="793">
        <v>0.20957999999999999</v>
      </c>
      <c r="O47" s="793">
        <v>0.20957999999999999</v>
      </c>
      <c r="P47" s="793">
        <v>0.20957999999999999</v>
      </c>
      <c r="Q47" s="793">
        <v>0.20957999999999999</v>
      </c>
      <c r="R47" s="793">
        <v>0.20957999999999999</v>
      </c>
      <c r="S47" s="793">
        <v>0.20957999999999999</v>
      </c>
      <c r="T47" s="783">
        <v>1.8180000000000002E-2</v>
      </c>
      <c r="U47" s="784">
        <v>9.4984326018808796E-2</v>
      </c>
      <c r="V47" s="785">
        <v>378904.67999999993</v>
      </c>
      <c r="W47" s="786">
        <v>7.1734977443952102E-4</v>
      </c>
      <c r="X47" s="787">
        <v>6.8136984844882417E-5</v>
      </c>
      <c r="Y47" s="755"/>
      <c r="Z47" s="788"/>
      <c r="AA47" s="788"/>
      <c r="AB47" s="789"/>
      <c r="AC47" s="790"/>
      <c r="AD47" s="172"/>
      <c r="AE47" s="172"/>
      <c r="AF47" s="172"/>
    </row>
    <row r="48" spans="1:32" s="195" customFormat="1" ht="13">
      <c r="A48" s="766" t="s">
        <v>1461</v>
      </c>
      <c r="B48" s="766" t="s">
        <v>1550</v>
      </c>
      <c r="C48" s="778" t="s">
        <v>1551</v>
      </c>
      <c r="D48" s="778" t="s">
        <v>1552</v>
      </c>
      <c r="E48" s="766" t="s">
        <v>1503</v>
      </c>
      <c r="F48" s="766" t="s">
        <v>1465</v>
      </c>
      <c r="G48" s="792">
        <v>4.66</v>
      </c>
      <c r="H48" s="793">
        <v>4.66</v>
      </c>
      <c r="I48" s="793">
        <v>4.66</v>
      </c>
      <c r="J48" s="793">
        <v>4.66</v>
      </c>
      <c r="K48" s="793">
        <v>4.66</v>
      </c>
      <c r="L48" s="793">
        <v>4.66</v>
      </c>
      <c r="M48" s="793">
        <v>4.66</v>
      </c>
      <c r="N48" s="793">
        <v>4.66</v>
      </c>
      <c r="O48" s="793">
        <v>4.66</v>
      </c>
      <c r="P48" s="793">
        <v>4.66</v>
      </c>
      <c r="Q48" s="793">
        <v>4.88</v>
      </c>
      <c r="R48" s="793">
        <v>4.88</v>
      </c>
      <c r="S48" s="793">
        <v>4.88</v>
      </c>
      <c r="T48" s="783">
        <v>0.21999999999999975</v>
      </c>
      <c r="U48" s="784">
        <v>4.7210300429184497E-2</v>
      </c>
      <c r="V48" s="785">
        <v>394824</v>
      </c>
      <c r="W48" s="786">
        <v>7.4748854340703707E-4</v>
      </c>
      <c r="X48" s="787">
        <v>3.5289158701619738E-5</v>
      </c>
      <c r="Y48" s="755"/>
      <c r="Z48" s="788"/>
      <c r="AA48" s="788"/>
      <c r="AB48" s="789"/>
      <c r="AC48" s="790"/>
      <c r="AD48" s="172"/>
      <c r="AE48" s="172"/>
      <c r="AF48" s="172"/>
    </row>
    <row r="49" spans="1:32" s="195" customFormat="1" ht="13">
      <c r="A49" s="766" t="s">
        <v>1461</v>
      </c>
      <c r="B49" s="766" t="s">
        <v>1553</v>
      </c>
      <c r="C49" s="778" t="s">
        <v>1554</v>
      </c>
      <c r="D49" s="778" t="s">
        <v>1555</v>
      </c>
      <c r="E49" s="766" t="s">
        <v>1503</v>
      </c>
      <c r="F49" s="766" t="s">
        <v>1465</v>
      </c>
      <c r="G49" s="792">
        <v>7.61</v>
      </c>
      <c r="H49" s="793">
        <v>7.61</v>
      </c>
      <c r="I49" s="793">
        <v>7.61</v>
      </c>
      <c r="J49" s="793">
        <v>7.61</v>
      </c>
      <c r="K49" s="793">
        <v>7.61</v>
      </c>
      <c r="L49" s="793">
        <v>7.61</v>
      </c>
      <c r="M49" s="793">
        <v>7.61</v>
      </c>
      <c r="N49" s="793">
        <v>7.61</v>
      </c>
      <c r="O49" s="793">
        <v>7.61</v>
      </c>
      <c r="P49" s="793">
        <v>7.61</v>
      </c>
      <c r="Q49" s="793">
        <v>7.97</v>
      </c>
      <c r="R49" s="793">
        <v>7.97</v>
      </c>
      <c r="S49" s="793">
        <v>7.97</v>
      </c>
      <c r="T49" s="783">
        <v>0.35999999999999943</v>
      </c>
      <c r="U49" s="784">
        <v>4.7306176084099795E-2</v>
      </c>
      <c r="V49" s="785">
        <v>779034</v>
      </c>
      <c r="W49" s="786">
        <v>1.4748824537630886E-3</v>
      </c>
      <c r="X49" s="787">
        <v>6.9771049061065845E-5</v>
      </c>
      <c r="Y49" s="755"/>
      <c r="Z49" s="788"/>
      <c r="AA49" s="788"/>
      <c r="AB49" s="789"/>
      <c r="AC49" s="790"/>
      <c r="AD49" s="172"/>
      <c r="AE49" s="172"/>
      <c r="AF49" s="172"/>
    </row>
    <row r="50" spans="1:32" s="195" customFormat="1" ht="13">
      <c r="A50" s="766" t="s">
        <v>1461</v>
      </c>
      <c r="B50" s="766" t="s">
        <v>1556</v>
      </c>
      <c r="C50" s="778" t="s">
        <v>1557</v>
      </c>
      <c r="D50" s="778" t="s">
        <v>1555</v>
      </c>
      <c r="E50" s="766" t="s">
        <v>1503</v>
      </c>
      <c r="F50" s="766" t="s">
        <v>1465</v>
      </c>
      <c r="G50" s="792">
        <v>6.16</v>
      </c>
      <c r="H50" s="793">
        <v>6.16</v>
      </c>
      <c r="I50" s="793">
        <v>6.16</v>
      </c>
      <c r="J50" s="793">
        <v>6.16</v>
      </c>
      <c r="K50" s="793">
        <v>6.16</v>
      </c>
      <c r="L50" s="793">
        <v>6.16</v>
      </c>
      <c r="M50" s="793">
        <v>6.16</v>
      </c>
      <c r="N50" s="793">
        <v>6.16</v>
      </c>
      <c r="O50" s="793">
        <v>6.16</v>
      </c>
      <c r="P50" s="793">
        <v>6.45</v>
      </c>
      <c r="Q50" s="793">
        <v>6.45</v>
      </c>
      <c r="R50" s="793">
        <v>6.45</v>
      </c>
      <c r="S50" s="793">
        <v>6.45</v>
      </c>
      <c r="T50" s="783">
        <v>0.29000000000000004</v>
      </c>
      <c r="U50" s="784">
        <v>4.707792207792208E-2</v>
      </c>
      <c r="V50" s="785">
        <v>1370838.5999999999</v>
      </c>
      <c r="W50" s="786">
        <v>2.5952985339294009E-3</v>
      </c>
      <c r="X50" s="787">
        <v>1.2218126214927374E-4</v>
      </c>
      <c r="Y50" s="755"/>
      <c r="Z50" s="788"/>
      <c r="AA50" s="788"/>
      <c r="AB50" s="789"/>
      <c r="AC50" s="790"/>
      <c r="AD50" s="172"/>
      <c r="AE50" s="172"/>
      <c r="AF50" s="172"/>
    </row>
    <row r="51" spans="1:32" s="195" customFormat="1" ht="13">
      <c r="A51" s="766" t="s">
        <v>1461</v>
      </c>
      <c r="B51" s="766" t="s">
        <v>1558</v>
      </c>
      <c r="C51" s="778" t="s">
        <v>1338</v>
      </c>
      <c r="D51" s="778" t="s">
        <v>1559</v>
      </c>
      <c r="E51" s="766" t="s">
        <v>1503</v>
      </c>
      <c r="F51" s="766" t="s">
        <v>1465</v>
      </c>
      <c r="G51" s="792">
        <v>39.6</v>
      </c>
      <c r="H51" s="793">
        <v>39.6</v>
      </c>
      <c r="I51" s="793">
        <v>39.6</v>
      </c>
      <c r="J51" s="793">
        <v>39.6</v>
      </c>
      <c r="K51" s="793">
        <v>39.6</v>
      </c>
      <c r="L51" s="793">
        <v>39.42</v>
      </c>
      <c r="M51" s="795">
        <v>39.42</v>
      </c>
      <c r="N51" s="795">
        <v>39.42</v>
      </c>
      <c r="O51" s="795">
        <v>41.46</v>
      </c>
      <c r="P51" s="795">
        <v>41.46</v>
      </c>
      <c r="Q51" s="795">
        <v>41.46</v>
      </c>
      <c r="R51" s="795">
        <v>41.46</v>
      </c>
      <c r="S51" s="795">
        <v>41.46</v>
      </c>
      <c r="T51" s="783">
        <v>1.8599999999999994</v>
      </c>
      <c r="U51" s="784">
        <v>4.6969696969696953E-2</v>
      </c>
      <c r="V51" s="785">
        <v>2003890.8</v>
      </c>
      <c r="W51" s="786">
        <v>3.7938053797103577E-3</v>
      </c>
      <c r="X51" s="787">
        <v>1.7819388904700159E-4</v>
      </c>
      <c r="Y51" s="755"/>
      <c r="Z51" s="788"/>
      <c r="AA51" s="788"/>
      <c r="AB51" s="789"/>
      <c r="AC51" s="790"/>
      <c r="AD51" s="173"/>
      <c r="AE51" s="173"/>
      <c r="AF51" s="173"/>
    </row>
    <row r="52" spans="1:32" s="195" customFormat="1" ht="13">
      <c r="A52" s="766" t="s">
        <v>1461</v>
      </c>
      <c r="B52" s="766" t="s">
        <v>1560</v>
      </c>
      <c r="C52" s="778" t="s">
        <v>1561</v>
      </c>
      <c r="D52" s="778" t="s">
        <v>1109</v>
      </c>
      <c r="E52" s="766" t="s">
        <v>1503</v>
      </c>
      <c r="F52" s="766" t="s">
        <v>1465</v>
      </c>
      <c r="G52" s="792">
        <v>37.35</v>
      </c>
      <c r="H52" s="793">
        <v>37.35</v>
      </c>
      <c r="I52" s="793">
        <v>37.35</v>
      </c>
      <c r="J52" s="793">
        <v>37.35</v>
      </c>
      <c r="K52" s="793">
        <v>37.35</v>
      </c>
      <c r="L52" s="793">
        <v>37.35</v>
      </c>
      <c r="M52" s="793">
        <v>37.35</v>
      </c>
      <c r="N52" s="793">
        <v>35.11</v>
      </c>
      <c r="O52" s="793">
        <v>35.11</v>
      </c>
      <c r="P52" s="793">
        <v>36.76</v>
      </c>
      <c r="Q52" s="793">
        <v>36.76</v>
      </c>
      <c r="R52" s="793">
        <v>36.76</v>
      </c>
      <c r="S52" s="793">
        <v>36.76</v>
      </c>
      <c r="T52" s="783">
        <v>-0.59000000000000341</v>
      </c>
      <c r="U52" s="784">
        <v>-1.5796519410977334E-2</v>
      </c>
      <c r="V52" s="785">
        <v>984481.05</v>
      </c>
      <c r="W52" s="786">
        <v>1.8638388397775477E-3</v>
      </c>
      <c r="X52" s="787">
        <v>-2.9442166411479506E-5</v>
      </c>
      <c r="Y52" s="755"/>
      <c r="Z52" s="173"/>
      <c r="AA52" s="173"/>
      <c r="AB52" s="465"/>
      <c r="AC52" s="794"/>
      <c r="AD52" s="173"/>
      <c r="AE52" s="173"/>
      <c r="AF52" s="173"/>
    </row>
    <row r="53" spans="1:32" s="195" customFormat="1" ht="13">
      <c r="A53" s="766" t="s">
        <v>1461</v>
      </c>
      <c r="B53" s="766" t="s">
        <v>1562</v>
      </c>
      <c r="C53" s="778" t="s">
        <v>1563</v>
      </c>
      <c r="D53" s="778" t="s">
        <v>1109</v>
      </c>
      <c r="E53" s="766" t="s">
        <v>1503</v>
      </c>
      <c r="F53" s="766" t="s">
        <v>1465</v>
      </c>
      <c r="G53" s="792">
        <v>37.479999999999997</v>
      </c>
      <c r="H53" s="793">
        <v>37.479999999999997</v>
      </c>
      <c r="I53" s="793">
        <v>37.479999999999997</v>
      </c>
      <c r="J53" s="793">
        <v>37.479999999999997</v>
      </c>
      <c r="K53" s="793">
        <v>37.479999999999997</v>
      </c>
      <c r="L53" s="793">
        <v>37.479999999999997</v>
      </c>
      <c r="M53" s="793">
        <v>37.479999999999997</v>
      </c>
      <c r="N53" s="793">
        <v>35.11</v>
      </c>
      <c r="O53" s="793">
        <v>35.11</v>
      </c>
      <c r="P53" s="793">
        <v>35.11</v>
      </c>
      <c r="Q53" s="793">
        <v>35.11</v>
      </c>
      <c r="R53" s="793">
        <v>35.11</v>
      </c>
      <c r="S53" s="793">
        <v>35.11</v>
      </c>
      <c r="T53" s="783">
        <v>-2.3699999999999974</v>
      </c>
      <c r="U53" s="784">
        <v>-6.3233724653148277E-2</v>
      </c>
      <c r="V53" s="785">
        <v>351780.04</v>
      </c>
      <c r="W53" s="786">
        <v>6.659968737950814E-4</v>
      </c>
      <c r="X53" s="787">
        <v>-4.2113462937415718E-5</v>
      </c>
      <c r="Y53" s="755"/>
      <c r="Z53" s="173"/>
      <c r="AA53" s="173"/>
      <c r="AB53" s="465"/>
      <c r="AC53" s="794"/>
      <c r="AD53" s="173"/>
      <c r="AE53" s="173"/>
      <c r="AF53" s="173"/>
    </row>
    <row r="54" spans="1:32" s="195" customFormat="1" ht="13">
      <c r="A54" s="766" t="s">
        <v>1461</v>
      </c>
      <c r="B54" s="766" t="s">
        <v>1564</v>
      </c>
      <c r="C54" s="778" t="s">
        <v>1565</v>
      </c>
      <c r="D54" s="778" t="s">
        <v>1555</v>
      </c>
      <c r="E54" s="766" t="s">
        <v>1503</v>
      </c>
      <c r="F54" s="766" t="s">
        <v>1465</v>
      </c>
      <c r="G54" s="792">
        <v>32.42</v>
      </c>
      <c r="H54" s="793">
        <v>32.42</v>
      </c>
      <c r="I54" s="793">
        <v>32.42</v>
      </c>
      <c r="J54" s="793">
        <v>32.42</v>
      </c>
      <c r="K54" s="793">
        <v>32.42</v>
      </c>
      <c r="L54" s="793">
        <v>32.42</v>
      </c>
      <c r="M54" s="793">
        <v>32.42</v>
      </c>
      <c r="N54" s="793">
        <v>32.42</v>
      </c>
      <c r="O54" s="793">
        <v>32.42</v>
      </c>
      <c r="P54" s="793">
        <v>33.94</v>
      </c>
      <c r="Q54" s="793">
        <v>33.94</v>
      </c>
      <c r="R54" s="793">
        <v>33.94</v>
      </c>
      <c r="S54" s="793">
        <v>33.94</v>
      </c>
      <c r="T54" s="783">
        <v>1.519999999999996</v>
      </c>
      <c r="U54" s="784">
        <v>4.6884639111659347E-2</v>
      </c>
      <c r="V54" s="785">
        <v>2006410.2000000002</v>
      </c>
      <c r="W54" s="786">
        <v>3.7985751572220078E-3</v>
      </c>
      <c r="X54" s="787">
        <v>1.780948253848685E-4</v>
      </c>
      <c r="Y54" s="755"/>
      <c r="Z54" s="788"/>
      <c r="AA54" s="788"/>
      <c r="AB54" s="789"/>
      <c r="AC54" s="790"/>
      <c r="AD54" s="172"/>
      <c r="AE54" s="172"/>
      <c r="AF54" s="172"/>
    </row>
    <row r="55" spans="1:32" s="195" customFormat="1" ht="13">
      <c r="A55" s="766" t="s">
        <v>1461</v>
      </c>
      <c r="B55" s="766" t="s">
        <v>1566</v>
      </c>
      <c r="C55" s="778" t="s">
        <v>1336</v>
      </c>
      <c r="D55" s="778" t="s">
        <v>1567</v>
      </c>
      <c r="E55" s="766" t="s">
        <v>1503</v>
      </c>
      <c r="F55" s="766" t="s">
        <v>1465</v>
      </c>
      <c r="G55" s="792">
        <v>38.799999999999997</v>
      </c>
      <c r="H55" s="793">
        <v>38.799999999999997</v>
      </c>
      <c r="I55" s="793">
        <v>38.799999999999997</v>
      </c>
      <c r="J55" s="793">
        <v>38.799999999999997</v>
      </c>
      <c r="K55" s="793">
        <v>38.799999999999997</v>
      </c>
      <c r="L55" s="793">
        <v>38.799999999999997</v>
      </c>
      <c r="M55" s="795">
        <v>38.799999999999997</v>
      </c>
      <c r="N55" s="795">
        <v>38.799999999999997</v>
      </c>
      <c r="O55" s="795">
        <v>40.619999999999997</v>
      </c>
      <c r="P55" s="795">
        <v>40.619999999999997</v>
      </c>
      <c r="Q55" s="795">
        <v>40.619999999999997</v>
      </c>
      <c r="R55" s="795">
        <v>40.619999999999997</v>
      </c>
      <c r="S55" s="795">
        <v>40.619999999999997</v>
      </c>
      <c r="T55" s="783">
        <v>1.8200000000000003</v>
      </c>
      <c r="U55" s="784">
        <v>4.6907216494845375E-2</v>
      </c>
      <c r="V55" s="785">
        <v>2969811.6</v>
      </c>
      <c r="W55" s="786">
        <v>5.6225055900282718E-3</v>
      </c>
      <c r="X55" s="787">
        <v>2.637360869549345E-4</v>
      </c>
      <c r="Y55" s="755"/>
      <c r="Z55" s="788"/>
      <c r="AA55" s="788"/>
      <c r="AB55" s="789"/>
      <c r="AC55" s="790"/>
      <c r="AD55" s="172"/>
      <c r="AE55" s="172"/>
      <c r="AF55" s="172"/>
    </row>
    <row r="56" spans="1:32" s="195" customFormat="1" ht="13">
      <c r="A56" s="766" t="s">
        <v>1461</v>
      </c>
      <c r="B56" s="766" t="s">
        <v>1568</v>
      </c>
      <c r="C56" s="778" t="s">
        <v>1569</v>
      </c>
      <c r="D56" s="778" t="s">
        <v>1555</v>
      </c>
      <c r="E56" s="766" t="s">
        <v>1503</v>
      </c>
      <c r="F56" s="766" t="s">
        <v>1465</v>
      </c>
      <c r="G56" s="792">
        <v>32.409999999999997</v>
      </c>
      <c r="H56" s="793">
        <v>32.409999999999997</v>
      </c>
      <c r="I56" s="793">
        <v>32.409999999999997</v>
      </c>
      <c r="J56" s="793">
        <v>32.409999999999997</v>
      </c>
      <c r="K56" s="793">
        <v>32.409999999999997</v>
      </c>
      <c r="L56" s="793">
        <v>32.409999999999997</v>
      </c>
      <c r="M56" s="795">
        <v>32.409999999999997</v>
      </c>
      <c r="N56" s="795">
        <v>32.409999999999997</v>
      </c>
      <c r="O56" s="795">
        <v>32.409999999999997</v>
      </c>
      <c r="P56" s="795">
        <v>33.929999999999993</v>
      </c>
      <c r="Q56" s="795">
        <v>33.929999999999993</v>
      </c>
      <c r="R56" s="795">
        <v>33.93</v>
      </c>
      <c r="S56" s="795">
        <v>33.93</v>
      </c>
      <c r="T56" s="783">
        <v>1.5200000000000031</v>
      </c>
      <c r="U56" s="784">
        <v>4.6899105214440087E-2</v>
      </c>
      <c r="V56" s="785">
        <v>553772.1</v>
      </c>
      <c r="W56" s="786">
        <v>1.048412204953235E-3</v>
      </c>
      <c r="X56" s="787">
        <v>4.9169594308204892E-5</v>
      </c>
      <c r="Y56" s="755"/>
      <c r="Z56" s="788"/>
      <c r="AA56" s="788"/>
      <c r="AB56" s="789"/>
      <c r="AC56" s="790"/>
      <c r="AD56" s="172"/>
      <c r="AE56" s="172"/>
      <c r="AF56" s="172"/>
    </row>
    <row r="57" spans="1:32" s="195" customFormat="1" ht="13">
      <c r="A57" s="766" t="s">
        <v>1461</v>
      </c>
      <c r="B57" s="766" t="s">
        <v>1570</v>
      </c>
      <c r="C57" s="778" t="s">
        <v>1571</v>
      </c>
      <c r="D57" s="778" t="s">
        <v>1555</v>
      </c>
      <c r="E57" s="766" t="s">
        <v>1503</v>
      </c>
      <c r="F57" s="766" t="s">
        <v>1465</v>
      </c>
      <c r="G57" s="792">
        <v>32.409999999999997</v>
      </c>
      <c r="H57" s="793">
        <v>32.409999999999997</v>
      </c>
      <c r="I57" s="793">
        <v>34.25</v>
      </c>
      <c r="J57" s="793">
        <v>34.25</v>
      </c>
      <c r="K57" s="793">
        <v>34.25</v>
      </c>
      <c r="L57" s="793">
        <v>34.25</v>
      </c>
      <c r="M57" s="795">
        <v>34.25</v>
      </c>
      <c r="N57" s="795">
        <v>34.25</v>
      </c>
      <c r="O57" s="795">
        <v>34.25</v>
      </c>
      <c r="P57" s="795">
        <v>34.25</v>
      </c>
      <c r="Q57" s="795">
        <v>34.25</v>
      </c>
      <c r="R57" s="795">
        <v>34.25</v>
      </c>
      <c r="S57" s="795">
        <v>34.25</v>
      </c>
      <c r="T57" s="783">
        <v>1.8400000000000034</v>
      </c>
      <c r="U57" s="784">
        <v>5.677260104905904E-2</v>
      </c>
      <c r="V57" s="785">
        <v>73198.5</v>
      </c>
      <c r="W57" s="786">
        <v>1.3858083638426235E-4</v>
      </c>
      <c r="X57" s="787">
        <v>7.8675945370886512E-6</v>
      </c>
      <c r="Y57" s="755"/>
      <c r="Z57" s="788"/>
      <c r="AA57" s="788"/>
      <c r="AB57" s="789"/>
      <c r="AC57" s="790"/>
      <c r="AD57" s="172"/>
      <c r="AE57" s="172"/>
      <c r="AF57" s="172"/>
    </row>
    <row r="58" spans="1:32" s="195" customFormat="1" ht="13">
      <c r="A58" s="766" t="s">
        <v>1461</v>
      </c>
      <c r="B58" s="766" t="s">
        <v>1572</v>
      </c>
      <c r="C58" s="778" t="s">
        <v>1337</v>
      </c>
      <c r="D58" s="778" t="s">
        <v>1573</v>
      </c>
      <c r="E58" s="766" t="s">
        <v>1503</v>
      </c>
      <c r="F58" s="766" t="s">
        <v>1465</v>
      </c>
      <c r="G58" s="792">
        <v>38.799999999999997</v>
      </c>
      <c r="H58" s="793">
        <v>38.799999999999997</v>
      </c>
      <c r="I58" s="793">
        <v>38.799999999999997</v>
      </c>
      <c r="J58" s="793">
        <v>38.799999999999997</v>
      </c>
      <c r="K58" s="793">
        <v>40.049999999999997</v>
      </c>
      <c r="L58" s="793">
        <v>40.049999999999997</v>
      </c>
      <c r="M58" s="795">
        <v>40.049999999999997</v>
      </c>
      <c r="N58" s="795">
        <v>40.049999999999997</v>
      </c>
      <c r="O58" s="795">
        <v>40.619999999999997</v>
      </c>
      <c r="P58" s="795">
        <v>40.049999999999997</v>
      </c>
      <c r="Q58" s="795">
        <v>40.619999999999997</v>
      </c>
      <c r="R58" s="795">
        <v>40.619999999999997</v>
      </c>
      <c r="S58" s="795">
        <v>40.619999999999997</v>
      </c>
      <c r="T58" s="783">
        <v>1.8200000000000003</v>
      </c>
      <c r="U58" s="784">
        <v>4.6907216494845375E-2</v>
      </c>
      <c r="V58" s="785">
        <v>2102646.6</v>
      </c>
      <c r="W58" s="786">
        <v>3.980771797899213E-3</v>
      </c>
      <c r="X58" s="787">
        <v>1.8672692454063325E-4</v>
      </c>
      <c r="Y58" s="755"/>
      <c r="Z58" s="173"/>
      <c r="AA58" s="173"/>
      <c r="AB58" s="465"/>
      <c r="AC58" s="794"/>
      <c r="AD58" s="173"/>
      <c r="AE58" s="173"/>
      <c r="AF58" s="173"/>
    </row>
    <row r="59" spans="1:32" s="195" customFormat="1" ht="13">
      <c r="A59" s="766" t="s">
        <v>1461</v>
      </c>
      <c r="B59" s="766" t="s">
        <v>1574</v>
      </c>
      <c r="C59" s="778" t="s">
        <v>1575</v>
      </c>
      <c r="D59" s="778" t="s">
        <v>1573</v>
      </c>
      <c r="E59" s="766" t="s">
        <v>1503</v>
      </c>
      <c r="F59" s="766" t="s">
        <v>1465</v>
      </c>
      <c r="G59" s="792">
        <v>38.799999999999997</v>
      </c>
      <c r="H59" s="793">
        <v>38.799999999999997</v>
      </c>
      <c r="I59" s="793">
        <v>38.799999999999997</v>
      </c>
      <c r="J59" s="793">
        <v>38.799999999999997</v>
      </c>
      <c r="K59" s="793">
        <v>40.049999999999997</v>
      </c>
      <c r="L59" s="793">
        <v>40.049999999999997</v>
      </c>
      <c r="M59" s="795">
        <v>40.049999999999997</v>
      </c>
      <c r="N59" s="795">
        <v>38.799999999999997</v>
      </c>
      <c r="O59" s="795">
        <v>38.799999999999997</v>
      </c>
      <c r="P59" s="795">
        <v>40.050000000000004</v>
      </c>
      <c r="Q59" s="795">
        <v>40.050000000000004</v>
      </c>
      <c r="R59" s="795">
        <v>40.050000000000004</v>
      </c>
      <c r="S59" s="795">
        <v>40.050000000000004</v>
      </c>
      <c r="T59" s="783">
        <v>1.2500000000000071</v>
      </c>
      <c r="U59" s="784">
        <v>3.2216494845361009E-2</v>
      </c>
      <c r="V59" s="785">
        <v>823464.9</v>
      </c>
      <c r="W59" s="786">
        <v>1.5589999053953697E-3</v>
      </c>
      <c r="X59" s="787">
        <v>5.0225512416088227E-5</v>
      </c>
      <c r="Y59" s="755"/>
      <c r="Z59" s="173"/>
      <c r="AA59" s="173"/>
      <c r="AB59" s="465"/>
      <c r="AC59" s="794"/>
      <c r="AD59" s="173"/>
      <c r="AE59" s="173"/>
      <c r="AF59" s="173"/>
    </row>
    <row r="60" spans="1:32" s="195" customFormat="1" ht="13">
      <c r="A60" s="766" t="s">
        <v>1461</v>
      </c>
      <c r="B60" s="766" t="s">
        <v>1576</v>
      </c>
      <c r="C60" s="778" t="s">
        <v>1577</v>
      </c>
      <c r="D60" s="778" t="s">
        <v>1567</v>
      </c>
      <c r="E60" s="766" t="s">
        <v>1503</v>
      </c>
      <c r="F60" s="766" t="s">
        <v>1465</v>
      </c>
      <c r="G60" s="792">
        <v>15.59</v>
      </c>
      <c r="H60" s="793">
        <v>15.59</v>
      </c>
      <c r="I60" s="793">
        <v>15.59</v>
      </c>
      <c r="J60" s="793">
        <v>15.59</v>
      </c>
      <c r="K60" s="793">
        <v>15.59</v>
      </c>
      <c r="L60" s="793">
        <v>15.59</v>
      </c>
      <c r="M60" s="793">
        <v>15.590000000000002</v>
      </c>
      <c r="N60" s="793">
        <v>15.59</v>
      </c>
      <c r="O60" s="793">
        <v>15.59</v>
      </c>
      <c r="P60" s="793">
        <v>16.32</v>
      </c>
      <c r="Q60" s="793">
        <v>16.32</v>
      </c>
      <c r="R60" s="793">
        <v>16.32</v>
      </c>
      <c r="S60" s="793">
        <v>16.32</v>
      </c>
      <c r="T60" s="783">
        <v>0.73000000000000043</v>
      </c>
      <c r="U60" s="784">
        <v>4.6824887748556795E-2</v>
      </c>
      <c r="V60" s="785">
        <v>2163480.92</v>
      </c>
      <c r="W60" s="786">
        <v>4.0959445261172485E-3</v>
      </c>
      <c r="X60" s="787">
        <v>1.9179214265975582E-4</v>
      </c>
      <c r="Y60" s="755"/>
      <c r="Z60" s="788"/>
      <c r="AA60" s="788"/>
      <c r="AB60" s="789"/>
      <c r="AC60" s="790"/>
      <c r="AD60" s="172"/>
      <c r="AE60" s="172"/>
      <c r="AF60" s="172"/>
    </row>
    <row r="61" spans="1:32" s="195" customFormat="1" ht="13">
      <c r="A61" s="766" t="s">
        <v>1461</v>
      </c>
      <c r="B61" s="766" t="s">
        <v>1578</v>
      </c>
      <c r="C61" s="778" t="s">
        <v>1579</v>
      </c>
      <c r="D61" s="778" t="s">
        <v>1555</v>
      </c>
      <c r="E61" s="766" t="s">
        <v>1503</v>
      </c>
      <c r="F61" s="766" t="s">
        <v>1465</v>
      </c>
      <c r="G61" s="792">
        <v>1</v>
      </c>
      <c r="H61" s="793">
        <v>1</v>
      </c>
      <c r="I61" s="793">
        <v>1</v>
      </c>
      <c r="J61" s="793">
        <v>1</v>
      </c>
      <c r="K61" s="793">
        <v>1</v>
      </c>
      <c r="L61" s="793">
        <v>1</v>
      </c>
      <c r="M61" s="793">
        <v>1</v>
      </c>
      <c r="N61" s="793">
        <v>1</v>
      </c>
      <c r="O61" s="793">
        <v>1</v>
      </c>
      <c r="P61" s="793">
        <v>1.05</v>
      </c>
      <c r="Q61" s="793">
        <v>1.05</v>
      </c>
      <c r="R61" s="793">
        <v>1.05</v>
      </c>
      <c r="S61" s="793">
        <v>1.05</v>
      </c>
      <c r="T61" s="783">
        <v>5.0000000000000044E-2</v>
      </c>
      <c r="U61" s="784">
        <v>5.0000000000000044E-2</v>
      </c>
      <c r="V61" s="785">
        <v>811783.75</v>
      </c>
      <c r="W61" s="786">
        <v>1.5368849230264683E-3</v>
      </c>
      <c r="X61" s="787">
        <v>7.6844246151323484E-5</v>
      </c>
      <c r="Y61" s="755"/>
      <c r="Z61" s="788"/>
      <c r="AA61" s="788"/>
      <c r="AB61" s="789"/>
      <c r="AC61" s="790"/>
      <c r="AD61" s="172"/>
      <c r="AE61" s="172"/>
      <c r="AF61" s="172"/>
    </row>
    <row r="62" spans="1:32" s="195" customFormat="1" ht="13">
      <c r="A62" s="766" t="s">
        <v>1461</v>
      </c>
      <c r="B62" s="766" t="s">
        <v>1580</v>
      </c>
      <c r="C62" s="778" t="s">
        <v>1581</v>
      </c>
      <c r="D62" s="778" t="s">
        <v>1582</v>
      </c>
      <c r="E62" s="766" t="s">
        <v>1503</v>
      </c>
      <c r="F62" s="766" t="s">
        <v>1465</v>
      </c>
      <c r="G62" s="792">
        <v>2.95</v>
      </c>
      <c r="H62" s="793">
        <v>2.95</v>
      </c>
      <c r="I62" s="793">
        <v>2.95</v>
      </c>
      <c r="J62" s="793">
        <v>2.95</v>
      </c>
      <c r="K62" s="793">
        <v>2.95</v>
      </c>
      <c r="L62" s="793">
        <v>2.95</v>
      </c>
      <c r="M62" s="793">
        <v>2.95</v>
      </c>
      <c r="N62" s="793">
        <v>2.95</v>
      </c>
      <c r="O62" s="793">
        <v>3.09</v>
      </c>
      <c r="P62" s="793">
        <v>3.09</v>
      </c>
      <c r="Q62" s="793">
        <v>3.09</v>
      </c>
      <c r="R62" s="793">
        <v>3.0900000000000003</v>
      </c>
      <c r="S62" s="793">
        <v>3.0900000000000003</v>
      </c>
      <c r="T62" s="783">
        <v>0.14000000000000012</v>
      </c>
      <c r="U62" s="784">
        <v>4.7457627118644104E-2</v>
      </c>
      <c r="V62" s="785">
        <v>817609.4</v>
      </c>
      <c r="W62" s="786">
        <v>1.5479141579080845E-3</v>
      </c>
      <c r="X62" s="787">
        <v>7.3460332917671856E-5</v>
      </c>
      <c r="Y62" s="755"/>
      <c r="Z62" s="788"/>
      <c r="AA62" s="788"/>
      <c r="AB62" s="789"/>
      <c r="AC62" s="790"/>
      <c r="AD62" s="172"/>
      <c r="AE62" s="172"/>
      <c r="AF62" s="172"/>
    </row>
    <row r="63" spans="1:32" s="195" customFormat="1" ht="13">
      <c r="A63" s="766" t="s">
        <v>1461</v>
      </c>
      <c r="B63" s="766" t="s">
        <v>1583</v>
      </c>
      <c r="C63" s="778" t="s">
        <v>1584</v>
      </c>
      <c r="D63" s="779" t="s">
        <v>1567</v>
      </c>
      <c r="E63" s="780" t="s">
        <v>1503</v>
      </c>
      <c r="F63" s="766" t="s">
        <v>1465</v>
      </c>
      <c r="G63" s="791">
        <v>3.7</v>
      </c>
      <c r="H63" s="782">
        <v>3.7</v>
      </c>
      <c r="I63" s="782">
        <v>3.7</v>
      </c>
      <c r="J63" s="782">
        <v>3.7</v>
      </c>
      <c r="K63" s="782">
        <v>3.7</v>
      </c>
      <c r="L63" s="782">
        <v>3.7</v>
      </c>
      <c r="M63" s="793">
        <v>3.7</v>
      </c>
      <c r="N63" s="782">
        <v>3.7</v>
      </c>
      <c r="O63" s="782">
        <v>3.7</v>
      </c>
      <c r="P63" s="782">
        <v>3.87</v>
      </c>
      <c r="Q63" s="782">
        <v>3.87</v>
      </c>
      <c r="R63" s="782">
        <v>3.87</v>
      </c>
      <c r="S63" s="782">
        <v>3.87</v>
      </c>
      <c r="T63" s="783">
        <v>0.16999999999999993</v>
      </c>
      <c r="U63" s="784">
        <v>4.5945945945945928E-2</v>
      </c>
      <c r="V63" s="785">
        <v>853553</v>
      </c>
      <c r="W63" s="786">
        <v>1.6159632866560966E-3</v>
      </c>
      <c r="X63" s="787">
        <v>7.4246961819334146E-5</v>
      </c>
      <c r="Y63" s="755"/>
      <c r="Z63" s="788"/>
      <c r="AA63" s="788"/>
      <c r="AB63" s="789"/>
      <c r="AC63" s="790"/>
      <c r="AD63" s="172"/>
      <c r="AE63" s="172"/>
      <c r="AF63" s="172"/>
    </row>
    <row r="64" spans="1:32" s="195" customFormat="1" ht="13" hidden="1">
      <c r="A64" s="766" t="s">
        <v>1461</v>
      </c>
      <c r="B64" s="766" t="s">
        <v>1585</v>
      </c>
      <c r="C64" s="778" t="s">
        <v>1586</v>
      </c>
      <c r="D64" s="778" t="s">
        <v>1528</v>
      </c>
      <c r="E64" s="766" t="s">
        <v>1503</v>
      </c>
      <c r="F64" s="766" t="s">
        <v>1465</v>
      </c>
      <c r="G64" s="792">
        <v>22.3</v>
      </c>
      <c r="H64" s="793">
        <v>0</v>
      </c>
      <c r="I64" s="793">
        <v>0</v>
      </c>
      <c r="J64" s="793">
        <v>0</v>
      </c>
      <c r="K64" s="793">
        <v>0</v>
      </c>
      <c r="L64" s="793">
        <v>0</v>
      </c>
      <c r="M64" s="793">
        <v>0</v>
      </c>
      <c r="N64" s="793">
        <v>0</v>
      </c>
      <c r="O64" s="793">
        <v>0</v>
      </c>
      <c r="P64" s="793">
        <v>0</v>
      </c>
      <c r="Q64" s="793">
        <v>0</v>
      </c>
      <c r="R64" s="793">
        <v>0</v>
      </c>
      <c r="S64" s="793">
        <v>0</v>
      </c>
      <c r="T64" s="783">
        <v>-22.3</v>
      </c>
      <c r="U64" s="784">
        <v>-1</v>
      </c>
      <c r="V64" s="785">
        <v>0</v>
      </c>
      <c r="W64" s="786">
        <v>0</v>
      </c>
      <c r="X64" s="787">
        <v>0</v>
      </c>
      <c r="Y64" s="755"/>
      <c r="Z64" s="788"/>
      <c r="AA64" s="788"/>
      <c r="AB64" s="789"/>
      <c r="AC64" s="790"/>
      <c r="AD64" s="172"/>
      <c r="AE64" s="172"/>
      <c r="AF64" s="172"/>
    </row>
    <row r="65" spans="1:32" s="195" customFormat="1" ht="13">
      <c r="A65" s="766" t="s">
        <v>1461</v>
      </c>
      <c r="B65" s="766" t="s">
        <v>1587</v>
      </c>
      <c r="C65" s="778" t="s">
        <v>1588</v>
      </c>
      <c r="D65" s="778" t="s">
        <v>1589</v>
      </c>
      <c r="E65" s="766" t="s">
        <v>1503</v>
      </c>
      <c r="F65" s="766" t="s">
        <v>1465</v>
      </c>
      <c r="G65" s="792">
        <v>3.3</v>
      </c>
      <c r="H65" s="793">
        <v>3.3</v>
      </c>
      <c r="I65" s="793">
        <v>3.3</v>
      </c>
      <c r="J65" s="793">
        <v>2.4500000000000002</v>
      </c>
      <c r="K65" s="793">
        <v>2.4500000000000002</v>
      </c>
      <c r="L65" s="793">
        <v>3.3</v>
      </c>
      <c r="M65" s="793">
        <v>2.4500000000000002</v>
      </c>
      <c r="N65" s="793">
        <v>2.4500000000000002</v>
      </c>
      <c r="O65" s="793">
        <v>2.4500000000000002</v>
      </c>
      <c r="P65" s="793">
        <v>2.4500000000000002</v>
      </c>
      <c r="Q65" s="793">
        <v>2.4500000000000002</v>
      </c>
      <c r="R65" s="793">
        <v>2.4500000000000002</v>
      </c>
      <c r="S65" s="793">
        <v>2.4500000000000002</v>
      </c>
      <c r="T65" s="783">
        <v>-0.84999999999999964</v>
      </c>
      <c r="U65" s="784">
        <v>-0.25757575757575746</v>
      </c>
      <c r="V65" s="785">
        <v>745830.35</v>
      </c>
      <c r="W65" s="786">
        <v>1.4120206521140068E-3</v>
      </c>
      <c r="X65" s="787">
        <v>-3.637022891808804E-4</v>
      </c>
      <c r="Y65" s="755"/>
      <c r="Z65" s="173"/>
      <c r="AA65" s="173"/>
      <c r="AB65" s="465"/>
      <c r="AC65" s="794"/>
      <c r="AD65" s="173"/>
      <c r="AE65" s="173"/>
      <c r="AF65" s="173"/>
    </row>
    <row r="66" spans="1:32" s="195" customFormat="1" ht="13">
      <c r="A66" s="766" t="s">
        <v>1461</v>
      </c>
      <c r="B66" s="766" t="s">
        <v>1590</v>
      </c>
      <c r="C66" s="778" t="s">
        <v>1342</v>
      </c>
      <c r="D66" s="779" t="s">
        <v>1591</v>
      </c>
      <c r="E66" s="780" t="s">
        <v>1503</v>
      </c>
      <c r="F66" s="766" t="s">
        <v>1465</v>
      </c>
      <c r="G66" s="791">
        <v>48.52</v>
      </c>
      <c r="H66" s="782">
        <v>48.520000000000017</v>
      </c>
      <c r="I66" s="782">
        <v>50.730000000000004</v>
      </c>
      <c r="J66" s="782">
        <v>50.730000000000004</v>
      </c>
      <c r="K66" s="782">
        <v>50.729999999999983</v>
      </c>
      <c r="L66" s="782">
        <v>52.94</v>
      </c>
      <c r="M66" s="782">
        <v>52.940000000000012</v>
      </c>
      <c r="N66" s="782">
        <v>56.800000000000068</v>
      </c>
      <c r="O66" s="782">
        <v>56.8</v>
      </c>
      <c r="P66" s="782">
        <v>56.799999999999983</v>
      </c>
      <c r="Q66" s="782">
        <v>56.799999999999969</v>
      </c>
      <c r="R66" s="782">
        <v>56.799999999999983</v>
      </c>
      <c r="S66" s="782">
        <v>56.799999999999969</v>
      </c>
      <c r="T66" s="783">
        <v>8.2799999999999656</v>
      </c>
      <c r="U66" s="784">
        <v>0.1706512778235772</v>
      </c>
      <c r="V66" s="785">
        <v>9745740</v>
      </c>
      <c r="W66" s="786">
        <v>1.8450826183372078E-2</v>
      </c>
      <c r="X66" s="787">
        <v>3.1486570650931609E-3</v>
      </c>
      <c r="Y66" s="755"/>
      <c r="Z66" s="788"/>
      <c r="AA66" s="788"/>
      <c r="AB66" s="789"/>
      <c r="AC66" s="790"/>
      <c r="AD66" s="172"/>
      <c r="AE66" s="172"/>
      <c r="AF66" s="172"/>
    </row>
    <row r="67" spans="1:32" s="195" customFormat="1" ht="13" hidden="1">
      <c r="A67" s="766" t="s">
        <v>1461</v>
      </c>
      <c r="B67" s="766" t="s">
        <v>1592</v>
      </c>
      <c r="C67" s="778" t="s">
        <v>1593</v>
      </c>
      <c r="D67" s="779" t="s">
        <v>1594</v>
      </c>
      <c r="E67" s="780" t="s">
        <v>1464</v>
      </c>
      <c r="F67" s="766" t="s">
        <v>1465</v>
      </c>
      <c r="G67" s="791">
        <v>24.2</v>
      </c>
      <c r="H67" s="782">
        <v>23.799999999999997</v>
      </c>
      <c r="I67" s="782">
        <v>23.8</v>
      </c>
      <c r="J67" s="782">
        <v>23.799999999999997</v>
      </c>
      <c r="K67" s="782">
        <v>23.799999999999997</v>
      </c>
      <c r="L67" s="782">
        <v>23.8</v>
      </c>
      <c r="M67" s="782">
        <v>23.8</v>
      </c>
      <c r="N67" s="782">
        <v>23.8</v>
      </c>
      <c r="O67" s="782">
        <v>23.8</v>
      </c>
      <c r="P67" s="782">
        <v>23.8</v>
      </c>
      <c r="Q67" s="782">
        <v>23.8</v>
      </c>
      <c r="R67" s="782">
        <v>23.8</v>
      </c>
      <c r="S67" s="782">
        <v>24.2</v>
      </c>
      <c r="T67" s="783">
        <v>0</v>
      </c>
      <c r="U67" s="784">
        <v>0</v>
      </c>
      <c r="V67" s="785">
        <v>1266958.3799999999</v>
      </c>
      <c r="W67" s="786">
        <v>2.3986304632533464E-3</v>
      </c>
      <c r="X67" s="787">
        <v>0</v>
      </c>
      <c r="Y67" s="755"/>
      <c r="Z67" s="788"/>
      <c r="AA67" s="788"/>
      <c r="AB67" s="789"/>
      <c r="AC67" s="790"/>
      <c r="AD67" s="172"/>
      <c r="AE67" s="172"/>
      <c r="AF67" s="172"/>
    </row>
    <row r="68" spans="1:32" s="195" customFormat="1" ht="13" hidden="1">
      <c r="A68" s="766" t="s">
        <v>1461</v>
      </c>
      <c r="B68" s="766" t="s">
        <v>1595</v>
      </c>
      <c r="C68" s="778" t="s">
        <v>1596</v>
      </c>
      <c r="D68" s="779" t="s">
        <v>1597</v>
      </c>
      <c r="E68" s="780" t="s">
        <v>1464</v>
      </c>
      <c r="F68" s="766" t="s">
        <v>1465</v>
      </c>
      <c r="G68" s="791">
        <v>12.45</v>
      </c>
      <c r="H68" s="782">
        <v>12.45</v>
      </c>
      <c r="I68" s="782">
        <v>12.45</v>
      </c>
      <c r="J68" s="782">
        <v>12.45</v>
      </c>
      <c r="K68" s="782">
        <v>12.450000000000001</v>
      </c>
      <c r="L68" s="782">
        <v>12.45</v>
      </c>
      <c r="M68" s="782">
        <v>12.45</v>
      </c>
      <c r="N68" s="782">
        <v>12.45</v>
      </c>
      <c r="O68" s="782">
        <v>12.45</v>
      </c>
      <c r="P68" s="782">
        <v>12.449999999999998</v>
      </c>
      <c r="Q68" s="782">
        <v>12.45</v>
      </c>
      <c r="R68" s="782">
        <v>12.45</v>
      </c>
      <c r="S68" s="782">
        <v>12.45</v>
      </c>
      <c r="T68" s="783">
        <v>0</v>
      </c>
      <c r="U68" s="784">
        <v>0</v>
      </c>
      <c r="V68" s="785">
        <v>1285591.98</v>
      </c>
      <c r="W68" s="786">
        <v>2.4339079603721372E-3</v>
      </c>
      <c r="X68" s="787">
        <v>0</v>
      </c>
      <c r="Y68" s="755"/>
      <c r="Z68" s="788"/>
      <c r="AA68" s="788"/>
      <c r="AB68" s="789"/>
      <c r="AC68" s="790"/>
      <c r="AD68" s="172"/>
      <c r="AE68" s="172"/>
      <c r="AF68" s="172"/>
    </row>
    <row r="69" spans="1:32" s="195" customFormat="1" ht="13" hidden="1">
      <c r="A69" s="766" t="s">
        <v>1461</v>
      </c>
      <c r="B69" s="766" t="s">
        <v>1598</v>
      </c>
      <c r="C69" s="778" t="s">
        <v>1599</v>
      </c>
      <c r="D69" s="779" t="s">
        <v>1600</v>
      </c>
      <c r="E69" s="780" t="s">
        <v>1464</v>
      </c>
      <c r="F69" s="766" t="s">
        <v>1465</v>
      </c>
      <c r="G69" s="791">
        <v>75</v>
      </c>
      <c r="H69" s="782">
        <v>75</v>
      </c>
      <c r="I69" s="782">
        <v>75</v>
      </c>
      <c r="J69" s="782">
        <v>75</v>
      </c>
      <c r="K69" s="782">
        <v>75</v>
      </c>
      <c r="L69" s="782">
        <v>75</v>
      </c>
      <c r="M69" s="782">
        <v>75</v>
      </c>
      <c r="N69" s="782">
        <v>75</v>
      </c>
      <c r="O69" s="782">
        <v>75</v>
      </c>
      <c r="P69" s="782">
        <v>75</v>
      </c>
      <c r="Q69" s="782">
        <v>75</v>
      </c>
      <c r="R69" s="782">
        <v>75</v>
      </c>
      <c r="S69" s="782">
        <v>75</v>
      </c>
      <c r="T69" s="783">
        <v>0</v>
      </c>
      <c r="U69" s="784">
        <v>0</v>
      </c>
      <c r="V69" s="785">
        <v>631350</v>
      </c>
      <c r="W69" s="786">
        <v>1.1952842073431019E-3</v>
      </c>
      <c r="X69" s="787">
        <v>0</v>
      </c>
      <c r="Y69" s="755"/>
      <c r="Z69" s="788"/>
      <c r="AA69" s="788"/>
      <c r="AB69" s="789"/>
      <c r="AC69" s="790"/>
      <c r="AD69" s="172"/>
      <c r="AE69" s="172"/>
      <c r="AF69" s="172"/>
    </row>
    <row r="70" spans="1:32" s="195" customFormat="1" ht="13" hidden="1">
      <c r="A70" s="766" t="s">
        <v>1461</v>
      </c>
      <c r="B70" s="766" t="s">
        <v>1601</v>
      </c>
      <c r="C70" s="778" t="s">
        <v>1296</v>
      </c>
      <c r="D70" s="779" t="s">
        <v>1481</v>
      </c>
      <c r="E70" s="780" t="s">
        <v>1464</v>
      </c>
      <c r="F70" s="766" t="s">
        <v>1465</v>
      </c>
      <c r="G70" s="791">
        <v>39.9</v>
      </c>
      <c r="H70" s="782">
        <v>39.9</v>
      </c>
      <c r="I70" s="782">
        <v>39.9</v>
      </c>
      <c r="J70" s="782">
        <v>39.9</v>
      </c>
      <c r="K70" s="782">
        <v>39.9</v>
      </c>
      <c r="L70" s="782">
        <v>39.9</v>
      </c>
      <c r="M70" s="782">
        <v>39.9</v>
      </c>
      <c r="N70" s="782">
        <v>39.9</v>
      </c>
      <c r="O70" s="782">
        <v>39.9</v>
      </c>
      <c r="P70" s="782">
        <v>39.9</v>
      </c>
      <c r="Q70" s="782">
        <v>39.900000000000006</v>
      </c>
      <c r="R70" s="782">
        <v>39.9</v>
      </c>
      <c r="S70" s="782">
        <v>39.9</v>
      </c>
      <c r="T70" s="783">
        <v>0</v>
      </c>
      <c r="U70" s="784">
        <v>0</v>
      </c>
      <c r="V70" s="785">
        <v>11526232.200000001</v>
      </c>
      <c r="W70" s="786">
        <v>2.1821688950391285E-2</v>
      </c>
      <c r="X70" s="787">
        <v>0</v>
      </c>
      <c r="Y70" s="755"/>
      <c r="Z70" s="788"/>
      <c r="AA70" s="788"/>
      <c r="AB70" s="789"/>
      <c r="AC70" s="790"/>
      <c r="AD70" s="172"/>
      <c r="AE70" s="172"/>
      <c r="AF70" s="172"/>
    </row>
    <row r="71" spans="1:32" s="195" customFormat="1" ht="13" hidden="1">
      <c r="A71" s="766" t="s">
        <v>1461</v>
      </c>
      <c r="B71" s="766" t="s">
        <v>1602</v>
      </c>
      <c r="C71" s="778" t="s">
        <v>1603</v>
      </c>
      <c r="D71" s="779" t="s">
        <v>1604</v>
      </c>
      <c r="E71" s="780" t="s">
        <v>1464</v>
      </c>
      <c r="F71" s="766" t="s">
        <v>1465</v>
      </c>
      <c r="G71" s="791">
        <v>16.599999999999998</v>
      </c>
      <c r="H71" s="782">
        <v>16.600000000000001</v>
      </c>
      <c r="I71" s="782">
        <v>16.600000000000001</v>
      </c>
      <c r="J71" s="782">
        <v>16.600000000000001</v>
      </c>
      <c r="K71" s="782">
        <v>16.600000000000001</v>
      </c>
      <c r="L71" s="782">
        <v>16.600000000000001</v>
      </c>
      <c r="M71" s="782">
        <v>16.600000000000001</v>
      </c>
      <c r="N71" s="782">
        <v>16.600000000000001</v>
      </c>
      <c r="O71" s="782">
        <v>16.600000000000001</v>
      </c>
      <c r="P71" s="782">
        <v>16.600000000000001</v>
      </c>
      <c r="Q71" s="782">
        <v>16.600000000000001</v>
      </c>
      <c r="R71" s="782">
        <v>16.600000000000001</v>
      </c>
      <c r="S71" s="782">
        <v>16.600000000000001</v>
      </c>
      <c r="T71" s="783">
        <v>0</v>
      </c>
      <c r="U71" s="784">
        <v>0</v>
      </c>
      <c r="V71" s="785">
        <v>2728731.2399999998</v>
      </c>
      <c r="W71" s="786">
        <v>5.1660875223818155E-3</v>
      </c>
      <c r="X71" s="787">
        <v>0</v>
      </c>
      <c r="Y71" s="755"/>
      <c r="Z71" s="788"/>
      <c r="AA71" s="788"/>
      <c r="AB71" s="789"/>
      <c r="AC71" s="790"/>
      <c r="AD71" s="172"/>
      <c r="AE71" s="172"/>
      <c r="AF71" s="172"/>
    </row>
    <row r="72" spans="1:32" s="195" customFormat="1" ht="13" hidden="1">
      <c r="A72" s="766" t="s">
        <v>1461</v>
      </c>
      <c r="B72" s="766" t="s">
        <v>1605</v>
      </c>
      <c r="C72" s="778" t="s">
        <v>1294</v>
      </c>
      <c r="D72" s="778" t="s">
        <v>1051</v>
      </c>
      <c r="E72" s="766" t="s">
        <v>1464</v>
      </c>
      <c r="F72" s="766" t="s">
        <v>1465</v>
      </c>
      <c r="G72" s="792">
        <v>49.9</v>
      </c>
      <c r="H72" s="793">
        <v>49.9</v>
      </c>
      <c r="I72" s="793">
        <v>49.9</v>
      </c>
      <c r="J72" s="793">
        <v>49.9</v>
      </c>
      <c r="K72" s="793">
        <v>49.9</v>
      </c>
      <c r="L72" s="793">
        <v>49.9</v>
      </c>
      <c r="M72" s="793">
        <v>49.9</v>
      </c>
      <c r="N72" s="793">
        <v>49.9</v>
      </c>
      <c r="O72" s="793">
        <v>49.9</v>
      </c>
      <c r="P72" s="793">
        <v>49.9</v>
      </c>
      <c r="Q72" s="793">
        <v>49.9</v>
      </c>
      <c r="R72" s="793">
        <v>49.9</v>
      </c>
      <c r="S72" s="793">
        <v>49.9</v>
      </c>
      <c r="T72" s="783">
        <v>0</v>
      </c>
      <c r="U72" s="784">
        <v>0</v>
      </c>
      <c r="V72" s="785">
        <v>42305220</v>
      </c>
      <c r="W72" s="786">
        <v>8.0093072549577163E-2</v>
      </c>
      <c r="X72" s="787">
        <v>0</v>
      </c>
      <c r="Y72" s="755"/>
      <c r="Z72" s="173"/>
      <c r="AA72" s="173"/>
      <c r="AB72" s="465"/>
      <c r="AC72" s="794"/>
      <c r="AD72" s="173"/>
      <c r="AE72" s="173"/>
      <c r="AF72" s="173"/>
    </row>
    <row r="73" spans="1:32" s="195" customFormat="1" ht="13" hidden="1">
      <c r="A73" s="766" t="s">
        <v>1461</v>
      </c>
      <c r="B73" s="766" t="s">
        <v>1606</v>
      </c>
      <c r="C73" s="778" t="s">
        <v>1607</v>
      </c>
      <c r="D73" s="778" t="s">
        <v>1492</v>
      </c>
      <c r="E73" s="766" t="s">
        <v>1464</v>
      </c>
      <c r="F73" s="766" t="s">
        <v>1465</v>
      </c>
      <c r="G73" s="792">
        <v>109</v>
      </c>
      <c r="H73" s="793">
        <v>109</v>
      </c>
      <c r="I73" s="793">
        <v>109</v>
      </c>
      <c r="J73" s="793">
        <v>109</v>
      </c>
      <c r="K73" s="793">
        <v>109</v>
      </c>
      <c r="L73" s="793">
        <v>109</v>
      </c>
      <c r="M73" s="793">
        <v>109</v>
      </c>
      <c r="N73" s="793">
        <v>109</v>
      </c>
      <c r="O73" s="793">
        <v>109</v>
      </c>
      <c r="P73" s="793">
        <v>109</v>
      </c>
      <c r="Q73" s="793">
        <v>109</v>
      </c>
      <c r="R73" s="793">
        <v>109</v>
      </c>
      <c r="S73" s="793">
        <v>109</v>
      </c>
      <c r="T73" s="783">
        <v>0</v>
      </c>
      <c r="U73" s="784">
        <v>0</v>
      </c>
      <c r="V73" s="785">
        <v>697447.4</v>
      </c>
      <c r="W73" s="786">
        <v>1.3204211018809017E-3</v>
      </c>
      <c r="X73" s="787">
        <v>0</v>
      </c>
      <c r="Y73" s="755"/>
      <c r="Z73" s="173"/>
      <c r="AA73" s="173"/>
      <c r="AB73" s="465"/>
      <c r="AC73" s="794"/>
      <c r="AD73" s="173"/>
      <c r="AE73" s="173"/>
      <c r="AF73" s="173"/>
    </row>
    <row r="74" spans="1:32" s="195" customFormat="1" ht="13" hidden="1">
      <c r="A74" s="766" t="s">
        <v>1461</v>
      </c>
      <c r="B74" s="766" t="s">
        <v>1608</v>
      </c>
      <c r="C74" s="778" t="s">
        <v>1609</v>
      </c>
      <c r="D74" s="779" t="s">
        <v>1502</v>
      </c>
      <c r="E74" s="780" t="s">
        <v>1503</v>
      </c>
      <c r="F74" s="766" t="s">
        <v>1465</v>
      </c>
      <c r="G74" s="791">
        <v>4.41</v>
      </c>
      <c r="H74" s="782">
        <v>4.41</v>
      </c>
      <c r="I74" s="782">
        <v>4.41</v>
      </c>
      <c r="J74" s="782">
        <v>4.953125</v>
      </c>
      <c r="K74" s="782">
        <v>4.41</v>
      </c>
      <c r="L74" s="782">
        <v>4.41</v>
      </c>
      <c r="M74" s="782">
        <v>5.0599999999999996</v>
      </c>
      <c r="N74" s="782">
        <v>5.16</v>
      </c>
      <c r="O74" s="782">
        <v>4.41</v>
      </c>
      <c r="P74" s="782">
        <v>4.41</v>
      </c>
      <c r="Q74" s="782">
        <v>4.41</v>
      </c>
      <c r="R74" s="782">
        <v>4.41</v>
      </c>
      <c r="S74" s="782">
        <v>4.41</v>
      </c>
      <c r="T74" s="783">
        <v>0</v>
      </c>
      <c r="U74" s="784">
        <v>0</v>
      </c>
      <c r="V74" s="785">
        <v>2086634.1600000001</v>
      </c>
      <c r="W74" s="786">
        <v>3.9504567323206449E-3</v>
      </c>
      <c r="X74" s="787">
        <v>0</v>
      </c>
      <c r="Y74" s="755"/>
      <c r="Z74" s="788"/>
      <c r="AA74" s="788"/>
      <c r="AB74" s="789"/>
      <c r="AC74" s="790"/>
      <c r="AD74" s="172"/>
      <c r="AE74" s="172"/>
      <c r="AF74" s="172"/>
    </row>
    <row r="75" spans="1:32" s="195" customFormat="1" ht="13" hidden="1">
      <c r="A75" s="766" t="s">
        <v>1461</v>
      </c>
      <c r="B75" s="766" t="s">
        <v>1610</v>
      </c>
      <c r="C75" s="778" t="s">
        <v>1611</v>
      </c>
      <c r="D75" s="778" t="s">
        <v>1508</v>
      </c>
      <c r="E75" s="766" t="s">
        <v>1503</v>
      </c>
      <c r="F75" s="766" t="s">
        <v>1465</v>
      </c>
      <c r="G75" s="791">
        <v>5.26</v>
      </c>
      <c r="H75" s="782">
        <v>5.26</v>
      </c>
      <c r="I75" s="782">
        <v>5.26</v>
      </c>
      <c r="J75" s="782">
        <v>5.26</v>
      </c>
      <c r="K75" s="782">
        <v>5.26</v>
      </c>
      <c r="L75" s="782">
        <v>5.26</v>
      </c>
      <c r="M75" s="782">
        <v>5.26</v>
      </c>
      <c r="N75" s="782">
        <v>5.26</v>
      </c>
      <c r="O75" s="782">
        <v>5.26</v>
      </c>
      <c r="P75" s="782">
        <v>5.2600000000000007</v>
      </c>
      <c r="Q75" s="782">
        <v>5.26</v>
      </c>
      <c r="R75" s="782">
        <v>5.26</v>
      </c>
      <c r="S75" s="782">
        <v>5.26</v>
      </c>
      <c r="T75" s="783">
        <v>0</v>
      </c>
      <c r="U75" s="784">
        <v>0</v>
      </c>
      <c r="V75" s="785">
        <v>2054598.0799999998</v>
      </c>
      <c r="W75" s="786">
        <v>3.8898053971037597E-3</v>
      </c>
      <c r="X75" s="787">
        <v>0</v>
      </c>
      <c r="Y75" s="755"/>
      <c r="Z75" s="788"/>
      <c r="AA75" s="788"/>
      <c r="AB75" s="789"/>
      <c r="AC75" s="790"/>
      <c r="AD75" s="172"/>
      <c r="AE75" s="172"/>
      <c r="AF75" s="172"/>
    </row>
    <row r="76" spans="1:32" s="195" customFormat="1" ht="13" hidden="1">
      <c r="A76" s="766" t="s">
        <v>1461</v>
      </c>
      <c r="B76" s="766" t="s">
        <v>1612</v>
      </c>
      <c r="C76" s="778" t="s">
        <v>1613</v>
      </c>
      <c r="D76" s="778" t="s">
        <v>1502</v>
      </c>
      <c r="E76" s="766" t="s">
        <v>1503</v>
      </c>
      <c r="F76" s="766" t="s">
        <v>1465</v>
      </c>
      <c r="G76" s="792">
        <v>4.3600000000000003</v>
      </c>
      <c r="H76" s="793">
        <v>4.3600000000000003</v>
      </c>
      <c r="I76" s="793">
        <v>4.3600000000000003</v>
      </c>
      <c r="J76" s="793">
        <v>4.3600000000000003</v>
      </c>
      <c r="K76" s="793">
        <v>4.3600000000000003</v>
      </c>
      <c r="L76" s="793">
        <v>4.3600000000000003</v>
      </c>
      <c r="M76" s="793">
        <v>4.3600000000000003</v>
      </c>
      <c r="N76" s="793">
        <v>4.3600000000000003</v>
      </c>
      <c r="O76" s="793">
        <v>4.3600000000000003</v>
      </c>
      <c r="P76" s="793">
        <v>4.3600000000000003</v>
      </c>
      <c r="Q76" s="793">
        <v>4.3600000000000003</v>
      </c>
      <c r="R76" s="793">
        <v>4.3600000000000003</v>
      </c>
      <c r="S76" s="793">
        <v>4.3600000000000003</v>
      </c>
      <c r="T76" s="783">
        <v>0</v>
      </c>
      <c r="U76" s="784">
        <v>0</v>
      </c>
      <c r="V76" s="785">
        <v>186172</v>
      </c>
      <c r="W76" s="786">
        <v>3.5246448317015913E-4</v>
      </c>
      <c r="X76" s="787">
        <v>0</v>
      </c>
      <c r="Y76" s="755"/>
      <c r="Z76" s="788"/>
      <c r="AA76" s="788"/>
      <c r="AB76" s="789"/>
      <c r="AC76" s="790"/>
      <c r="AD76" s="172"/>
      <c r="AE76" s="172"/>
      <c r="AF76" s="172"/>
    </row>
    <row r="77" spans="1:32" s="195" customFormat="1" ht="13" hidden="1">
      <c r="A77" s="766" t="s">
        <v>1461</v>
      </c>
      <c r="B77" s="766" t="s">
        <v>1614</v>
      </c>
      <c r="C77" s="778" t="s">
        <v>1615</v>
      </c>
      <c r="D77" s="779" t="s">
        <v>1502</v>
      </c>
      <c r="E77" s="780" t="s">
        <v>1503</v>
      </c>
      <c r="F77" s="766" t="s">
        <v>1465</v>
      </c>
      <c r="G77" s="791">
        <v>13.1</v>
      </c>
      <c r="H77" s="782">
        <v>13.1</v>
      </c>
      <c r="I77" s="782">
        <v>13.100000000000001</v>
      </c>
      <c r="J77" s="782">
        <v>13.100000000000001</v>
      </c>
      <c r="K77" s="782">
        <v>13.099999999999998</v>
      </c>
      <c r="L77" s="782">
        <v>13.1</v>
      </c>
      <c r="M77" s="793">
        <v>13.82</v>
      </c>
      <c r="N77" s="793">
        <v>14.1</v>
      </c>
      <c r="O77" s="793">
        <v>13.1</v>
      </c>
      <c r="P77" s="793">
        <v>13.099999999999998</v>
      </c>
      <c r="Q77" s="793">
        <v>13.100000000000001</v>
      </c>
      <c r="R77" s="793">
        <v>13.1</v>
      </c>
      <c r="S77" s="793">
        <v>13.100000000000001</v>
      </c>
      <c r="T77" s="783">
        <v>0</v>
      </c>
      <c r="U77" s="784">
        <v>0</v>
      </c>
      <c r="V77" s="785">
        <v>5815163.04</v>
      </c>
      <c r="W77" s="786">
        <v>1.1009380763185717E-2</v>
      </c>
      <c r="X77" s="787">
        <v>0</v>
      </c>
      <c r="Y77" s="755"/>
      <c r="Z77" s="788"/>
      <c r="AA77" s="788"/>
      <c r="AB77" s="789"/>
      <c r="AC77" s="790"/>
      <c r="AD77" s="172"/>
      <c r="AE77" s="172"/>
      <c r="AF77" s="172"/>
    </row>
    <row r="78" spans="1:32" s="195" customFormat="1" ht="13" hidden="1">
      <c r="A78" s="766" t="s">
        <v>1461</v>
      </c>
      <c r="B78" s="766" t="s">
        <v>1616</v>
      </c>
      <c r="C78" s="778" t="s">
        <v>1617</v>
      </c>
      <c r="D78" s="779" t="s">
        <v>1508</v>
      </c>
      <c r="E78" s="780" t="s">
        <v>1503</v>
      </c>
      <c r="F78" s="766" t="s">
        <v>1465</v>
      </c>
      <c r="G78" s="791">
        <v>15.469999999999999</v>
      </c>
      <c r="H78" s="782">
        <v>15.469999999999999</v>
      </c>
      <c r="I78" s="782">
        <v>15.469999999999999</v>
      </c>
      <c r="J78" s="782">
        <v>15.469999999999999</v>
      </c>
      <c r="K78" s="782">
        <v>15.469999999999999</v>
      </c>
      <c r="L78" s="782">
        <v>15.469999999999999</v>
      </c>
      <c r="M78" s="793">
        <v>15.47</v>
      </c>
      <c r="N78" s="793">
        <v>15.47</v>
      </c>
      <c r="O78" s="793">
        <v>15.469999999999999</v>
      </c>
      <c r="P78" s="793">
        <v>15.47</v>
      </c>
      <c r="Q78" s="793">
        <v>15.47</v>
      </c>
      <c r="R78" s="793">
        <v>15.469999999999999</v>
      </c>
      <c r="S78" s="793">
        <v>15.469999999999999</v>
      </c>
      <c r="T78" s="783">
        <v>0</v>
      </c>
      <c r="U78" s="784">
        <v>0</v>
      </c>
      <c r="V78" s="785">
        <v>6801849.6000000006</v>
      </c>
      <c r="W78" s="786">
        <v>1.2877395117768267E-2</v>
      </c>
      <c r="X78" s="787">
        <v>0</v>
      </c>
      <c r="Y78" s="755"/>
      <c r="Z78" s="788"/>
      <c r="AA78" s="788"/>
      <c r="AB78" s="789"/>
      <c r="AC78" s="790"/>
      <c r="AD78" s="172"/>
      <c r="AE78" s="172"/>
      <c r="AF78" s="172"/>
    </row>
    <row r="79" spans="1:32" s="195" customFormat="1" ht="13" hidden="1">
      <c r="A79" s="766" t="s">
        <v>1461</v>
      </c>
      <c r="B79" s="766" t="s">
        <v>1618</v>
      </c>
      <c r="C79" s="778" t="s">
        <v>1619</v>
      </c>
      <c r="D79" s="778" t="s">
        <v>1620</v>
      </c>
      <c r="E79" s="766" t="s">
        <v>1503</v>
      </c>
      <c r="F79" s="766" t="s">
        <v>1465</v>
      </c>
      <c r="G79" s="792">
        <v>0.89500000000000002</v>
      </c>
      <c r="H79" s="793">
        <v>0</v>
      </c>
      <c r="I79" s="793">
        <v>0</v>
      </c>
      <c r="J79" s="793">
        <v>0</v>
      </c>
      <c r="K79" s="793">
        <v>0</v>
      </c>
      <c r="L79" s="793">
        <v>0</v>
      </c>
      <c r="M79" s="793">
        <v>0</v>
      </c>
      <c r="N79" s="793">
        <v>0</v>
      </c>
      <c r="O79" s="793">
        <v>0</v>
      </c>
      <c r="P79" s="793">
        <v>0</v>
      </c>
      <c r="Q79" s="793">
        <v>0</v>
      </c>
      <c r="R79" s="793">
        <v>0</v>
      </c>
      <c r="S79" s="793">
        <v>0</v>
      </c>
      <c r="T79" s="783">
        <v>-0.89500000000000002</v>
      </c>
      <c r="U79" s="784">
        <v>-1</v>
      </c>
      <c r="V79" s="785">
        <v>0</v>
      </c>
      <c r="W79" s="786">
        <v>0</v>
      </c>
      <c r="X79" s="787">
        <v>0</v>
      </c>
      <c r="Y79" s="755"/>
      <c r="Z79" s="788"/>
      <c r="AA79" s="788"/>
      <c r="AB79" s="789"/>
      <c r="AC79" s="790"/>
      <c r="AD79" s="172"/>
      <c r="AE79" s="172"/>
      <c r="AF79" s="172"/>
    </row>
    <row r="80" spans="1:32" s="195" customFormat="1" ht="13" hidden="1">
      <c r="A80" s="766" t="s">
        <v>1461</v>
      </c>
      <c r="B80" s="766" t="s">
        <v>1621</v>
      </c>
      <c r="C80" s="778" t="s">
        <v>1622</v>
      </c>
      <c r="D80" s="779" t="s">
        <v>1502</v>
      </c>
      <c r="E80" s="780" t="s">
        <v>1503</v>
      </c>
      <c r="F80" s="766" t="s">
        <v>1465</v>
      </c>
      <c r="G80" s="791">
        <v>27.8</v>
      </c>
      <c r="H80" s="782">
        <v>27.8</v>
      </c>
      <c r="I80" s="782">
        <v>27.8</v>
      </c>
      <c r="J80" s="782">
        <v>27.8</v>
      </c>
      <c r="K80" s="782">
        <v>27.8</v>
      </c>
      <c r="L80" s="782">
        <v>27.8</v>
      </c>
      <c r="M80" s="793">
        <v>27.8</v>
      </c>
      <c r="N80" s="793">
        <v>27.799999999999997</v>
      </c>
      <c r="O80" s="793">
        <v>27.799999999999997</v>
      </c>
      <c r="P80" s="793">
        <v>27.8</v>
      </c>
      <c r="Q80" s="793">
        <v>27.8</v>
      </c>
      <c r="R80" s="793">
        <v>27.8</v>
      </c>
      <c r="S80" s="793">
        <v>27.8</v>
      </c>
      <c r="T80" s="783">
        <v>0</v>
      </c>
      <c r="U80" s="784">
        <v>0</v>
      </c>
      <c r="V80" s="785">
        <v>758606.4</v>
      </c>
      <c r="W80" s="786">
        <v>1.4362085206452904E-3</v>
      </c>
      <c r="X80" s="787">
        <v>0</v>
      </c>
      <c r="Y80" s="755"/>
      <c r="Z80" s="788"/>
      <c r="AA80" s="788"/>
      <c r="AB80" s="789"/>
      <c r="AC80" s="790"/>
      <c r="AD80" s="172"/>
      <c r="AE80" s="172"/>
      <c r="AF80" s="172"/>
    </row>
    <row r="81" spans="1:32" s="195" customFormat="1" ht="13" hidden="1">
      <c r="A81" s="766" t="s">
        <v>1461</v>
      </c>
      <c r="B81" s="766" t="s">
        <v>1623</v>
      </c>
      <c r="C81" s="778" t="s">
        <v>1624</v>
      </c>
      <c r="D81" s="779" t="s">
        <v>1502</v>
      </c>
      <c r="E81" s="780" t="s">
        <v>1503</v>
      </c>
      <c r="F81" s="766" t="s">
        <v>1465</v>
      </c>
      <c r="G81" s="791">
        <v>31.799999999999994</v>
      </c>
      <c r="H81" s="782">
        <v>31.800000000000008</v>
      </c>
      <c r="I81" s="782">
        <v>31.799999999999997</v>
      </c>
      <c r="J81" s="782">
        <v>31.799999999999997</v>
      </c>
      <c r="K81" s="782">
        <v>31.799999999999997</v>
      </c>
      <c r="L81" s="782">
        <v>31.799999999999997</v>
      </c>
      <c r="M81" s="793">
        <v>31.799999999999997</v>
      </c>
      <c r="N81" s="793">
        <v>31.800000000000004</v>
      </c>
      <c r="O81" s="793">
        <v>31.799999999999997</v>
      </c>
      <c r="P81" s="793">
        <v>31.8</v>
      </c>
      <c r="Q81" s="793">
        <v>31.8</v>
      </c>
      <c r="R81" s="793">
        <v>31.800000000000008</v>
      </c>
      <c r="S81" s="793">
        <v>31.8</v>
      </c>
      <c r="T81" s="783">
        <v>0</v>
      </c>
      <c r="U81" s="784">
        <v>0</v>
      </c>
      <c r="V81" s="785">
        <v>10672207.199999999</v>
      </c>
      <c r="W81" s="786">
        <v>2.0204832064074352E-2</v>
      </c>
      <c r="X81" s="787">
        <v>0</v>
      </c>
      <c r="Y81" s="755"/>
      <c r="Z81" s="788"/>
      <c r="AA81" s="788"/>
      <c r="AB81" s="789"/>
      <c r="AC81" s="790"/>
      <c r="AD81" s="172"/>
      <c r="AE81" s="172"/>
      <c r="AF81" s="172"/>
    </row>
    <row r="82" spans="1:32" s="195" customFormat="1" ht="13" hidden="1">
      <c r="A82" s="766" t="s">
        <v>1461</v>
      </c>
      <c r="B82" s="766" t="s">
        <v>1625</v>
      </c>
      <c r="C82" s="778" t="s">
        <v>1626</v>
      </c>
      <c r="D82" s="779" t="s">
        <v>1528</v>
      </c>
      <c r="E82" s="780" t="s">
        <v>1503</v>
      </c>
      <c r="F82" s="766" t="s">
        <v>1465</v>
      </c>
      <c r="G82" s="791">
        <v>18.2</v>
      </c>
      <c r="H82" s="782">
        <v>18.2</v>
      </c>
      <c r="I82" s="782">
        <v>18.2</v>
      </c>
      <c r="J82" s="782">
        <v>18.2</v>
      </c>
      <c r="K82" s="782">
        <v>18.2</v>
      </c>
      <c r="L82" s="782">
        <v>18.2</v>
      </c>
      <c r="M82" s="793">
        <v>18.2</v>
      </c>
      <c r="N82" s="793">
        <v>18.2</v>
      </c>
      <c r="O82" s="793">
        <v>18.2</v>
      </c>
      <c r="P82" s="793">
        <v>18.2</v>
      </c>
      <c r="Q82" s="793">
        <v>18.2</v>
      </c>
      <c r="R82" s="793">
        <v>18.2</v>
      </c>
      <c r="S82" s="793">
        <v>18.2</v>
      </c>
      <c r="T82" s="783">
        <v>0</v>
      </c>
      <c r="U82" s="784">
        <v>0</v>
      </c>
      <c r="V82" s="785">
        <v>10836079.800000003</v>
      </c>
      <c r="W82" s="786">
        <v>2.0515078885641247E-2</v>
      </c>
      <c r="X82" s="787">
        <v>0</v>
      </c>
      <c r="Y82" s="755"/>
      <c r="Z82" s="788"/>
      <c r="AA82" s="788"/>
      <c r="AB82" s="789"/>
      <c r="AC82" s="790"/>
      <c r="AD82" s="172"/>
      <c r="AE82" s="172"/>
      <c r="AF82" s="172"/>
    </row>
    <row r="83" spans="1:32" s="195" customFormat="1" ht="13" hidden="1">
      <c r="A83" s="766" t="s">
        <v>1461</v>
      </c>
      <c r="B83" s="766" t="s">
        <v>1627</v>
      </c>
      <c r="C83" s="778" t="s">
        <v>1628</v>
      </c>
      <c r="D83" s="778" t="s">
        <v>1502</v>
      </c>
      <c r="E83" s="766" t="s">
        <v>1503</v>
      </c>
      <c r="F83" s="766" t="s">
        <v>1465</v>
      </c>
      <c r="G83" s="792">
        <v>27.67</v>
      </c>
      <c r="H83" s="793">
        <v>27.67</v>
      </c>
      <c r="I83" s="793">
        <v>27.669999999999998</v>
      </c>
      <c r="J83" s="793">
        <v>27.669999999999998</v>
      </c>
      <c r="K83" s="793">
        <v>27.67</v>
      </c>
      <c r="L83" s="793">
        <v>27.669999999999998</v>
      </c>
      <c r="M83" s="793">
        <v>27.669999999999995</v>
      </c>
      <c r="N83" s="793">
        <v>27.669999999999998</v>
      </c>
      <c r="O83" s="793">
        <v>27.67</v>
      </c>
      <c r="P83" s="793">
        <v>27.669999999999998</v>
      </c>
      <c r="Q83" s="793">
        <v>27.669999999999998</v>
      </c>
      <c r="R83" s="793">
        <v>27.669999999999995</v>
      </c>
      <c r="S83" s="793">
        <v>27.669999999999998</v>
      </c>
      <c r="T83" s="783">
        <v>0</v>
      </c>
      <c r="U83" s="784">
        <v>0</v>
      </c>
      <c r="V83" s="785">
        <v>2244258.3599999994</v>
      </c>
      <c r="W83" s="786">
        <v>4.2488739604113869E-3</v>
      </c>
      <c r="X83" s="787">
        <v>0</v>
      </c>
      <c r="Y83" s="755"/>
      <c r="Z83" s="788"/>
      <c r="AA83" s="788"/>
      <c r="AB83" s="789"/>
      <c r="AC83" s="790"/>
      <c r="AD83" s="172"/>
      <c r="AE83" s="172"/>
      <c r="AF83" s="172"/>
    </row>
    <row r="84" spans="1:32" s="195" customFormat="1" ht="13" hidden="1">
      <c r="A84" s="766" t="s">
        <v>1461</v>
      </c>
      <c r="B84" s="766" t="s">
        <v>1629</v>
      </c>
      <c r="C84" s="778" t="s">
        <v>1630</v>
      </c>
      <c r="D84" s="778" t="s">
        <v>1631</v>
      </c>
      <c r="E84" s="766" t="s">
        <v>1503</v>
      </c>
      <c r="F84" s="766" t="s">
        <v>1465</v>
      </c>
      <c r="G84" s="792">
        <v>12.49</v>
      </c>
      <c r="H84" s="793">
        <v>0</v>
      </c>
      <c r="I84" s="793">
        <v>0</v>
      </c>
      <c r="J84" s="793">
        <v>0</v>
      </c>
      <c r="K84" s="793">
        <v>0</v>
      </c>
      <c r="L84" s="793">
        <v>0</v>
      </c>
      <c r="M84" s="793">
        <v>0</v>
      </c>
      <c r="N84" s="793">
        <v>0</v>
      </c>
      <c r="O84" s="793">
        <v>0</v>
      </c>
      <c r="P84" s="793">
        <v>0</v>
      </c>
      <c r="Q84" s="793">
        <v>0</v>
      </c>
      <c r="R84" s="793">
        <v>0</v>
      </c>
      <c r="S84" s="793">
        <v>0</v>
      </c>
      <c r="T84" s="783">
        <v>-12.49</v>
      </c>
      <c r="U84" s="784">
        <v>-1</v>
      </c>
      <c r="V84" s="785">
        <v>0</v>
      </c>
      <c r="W84" s="786">
        <v>0</v>
      </c>
      <c r="X84" s="787">
        <v>0</v>
      </c>
      <c r="Y84" s="755"/>
      <c r="Z84" s="788"/>
      <c r="AA84" s="788"/>
      <c r="AB84" s="789"/>
      <c r="AC84" s="790"/>
      <c r="AD84" s="172"/>
      <c r="AE84" s="172"/>
      <c r="AF84" s="172"/>
    </row>
    <row r="85" spans="1:32" s="195" customFormat="1" ht="13" hidden="1">
      <c r="A85" s="766" t="s">
        <v>1461</v>
      </c>
      <c r="B85" s="766" t="s">
        <v>1632</v>
      </c>
      <c r="C85" s="778" t="s">
        <v>1633</v>
      </c>
      <c r="D85" s="778" t="s">
        <v>1631</v>
      </c>
      <c r="E85" s="766" t="s">
        <v>1503</v>
      </c>
      <c r="F85" s="766" t="s">
        <v>1465</v>
      </c>
      <c r="G85" s="792">
        <v>8</v>
      </c>
      <c r="H85" s="793">
        <v>0</v>
      </c>
      <c r="I85" s="793">
        <v>0</v>
      </c>
      <c r="J85" s="793">
        <v>0</v>
      </c>
      <c r="K85" s="793">
        <v>0</v>
      </c>
      <c r="L85" s="793">
        <v>0</v>
      </c>
      <c r="M85" s="793">
        <v>0</v>
      </c>
      <c r="N85" s="793">
        <v>0</v>
      </c>
      <c r="O85" s="793">
        <v>0</v>
      </c>
      <c r="P85" s="793">
        <v>0</v>
      </c>
      <c r="Q85" s="793">
        <v>0</v>
      </c>
      <c r="R85" s="793">
        <v>0</v>
      </c>
      <c r="S85" s="793">
        <v>0</v>
      </c>
      <c r="T85" s="783">
        <v>-8</v>
      </c>
      <c r="U85" s="784">
        <v>-1</v>
      </c>
      <c r="V85" s="785">
        <v>0</v>
      </c>
      <c r="W85" s="786">
        <v>0</v>
      </c>
      <c r="X85" s="787">
        <v>0</v>
      </c>
      <c r="Y85" s="755"/>
      <c r="Z85" s="788"/>
      <c r="AA85" s="788"/>
      <c r="AB85" s="789"/>
      <c r="AC85" s="790"/>
      <c r="AD85" s="172"/>
      <c r="AE85" s="172"/>
      <c r="AF85" s="172"/>
    </row>
    <row r="86" spans="1:32" s="195" customFormat="1" ht="13" hidden="1">
      <c r="A86" s="766" t="s">
        <v>1461</v>
      </c>
      <c r="B86" s="766" t="s">
        <v>1634</v>
      </c>
      <c r="C86" s="778" t="s">
        <v>1635</v>
      </c>
      <c r="D86" s="778" t="s">
        <v>1547</v>
      </c>
      <c r="E86" s="766" t="s">
        <v>1503</v>
      </c>
      <c r="F86" s="766" t="s">
        <v>1465</v>
      </c>
      <c r="G86" s="792">
        <v>9.93</v>
      </c>
      <c r="H86" s="793">
        <v>9.93</v>
      </c>
      <c r="I86" s="793">
        <v>9.9299999999999979</v>
      </c>
      <c r="J86" s="793">
        <v>9.9299999999999979</v>
      </c>
      <c r="K86" s="793">
        <v>9.9299999999999979</v>
      </c>
      <c r="L86" s="793">
        <v>9.9299999999999979</v>
      </c>
      <c r="M86" s="793">
        <v>9.9299999999999979</v>
      </c>
      <c r="N86" s="793">
        <v>9.9299999999999979</v>
      </c>
      <c r="O86" s="793">
        <v>9.9299999999999979</v>
      </c>
      <c r="P86" s="793">
        <v>9.9299999999999979</v>
      </c>
      <c r="Q86" s="793">
        <v>9.9299999999999979</v>
      </c>
      <c r="R86" s="793">
        <v>9.9299999999999979</v>
      </c>
      <c r="S86" s="793">
        <v>9.9299999999999979</v>
      </c>
      <c r="T86" s="783">
        <v>0</v>
      </c>
      <c r="U86" s="784">
        <v>0</v>
      </c>
      <c r="V86" s="785">
        <v>1548782.0999999996</v>
      </c>
      <c r="W86" s="786">
        <v>2.9321846594530516E-3</v>
      </c>
      <c r="X86" s="787">
        <v>0</v>
      </c>
      <c r="Y86" s="755"/>
      <c r="Z86" s="788"/>
      <c r="AA86" s="788"/>
      <c r="AB86" s="789"/>
      <c r="AC86" s="790"/>
      <c r="AD86" s="172"/>
      <c r="AE86" s="172"/>
      <c r="AF86" s="172"/>
    </row>
    <row r="87" spans="1:32" s="195" customFormat="1" ht="13" hidden="1">
      <c r="A87" s="766" t="s">
        <v>1461</v>
      </c>
      <c r="B87" s="766" t="s">
        <v>1636</v>
      </c>
      <c r="C87" s="778" t="s">
        <v>1637</v>
      </c>
      <c r="D87" s="778" t="s">
        <v>1502</v>
      </c>
      <c r="E87" s="766" t="s">
        <v>1503</v>
      </c>
      <c r="F87" s="766" t="s">
        <v>1465</v>
      </c>
      <c r="G87" s="792">
        <v>24.169999999999998</v>
      </c>
      <c r="H87" s="793">
        <v>24.17</v>
      </c>
      <c r="I87" s="793">
        <v>24.17</v>
      </c>
      <c r="J87" s="793">
        <v>24.169999999999998</v>
      </c>
      <c r="K87" s="793">
        <v>24.169999999999998</v>
      </c>
      <c r="L87" s="793">
        <v>24.17</v>
      </c>
      <c r="M87" s="793">
        <v>24.170000000000005</v>
      </c>
      <c r="N87" s="793">
        <v>24.17</v>
      </c>
      <c r="O87" s="793">
        <v>24.17</v>
      </c>
      <c r="P87" s="793">
        <v>24.17</v>
      </c>
      <c r="Q87" s="793">
        <v>24.169999999999998</v>
      </c>
      <c r="R87" s="793">
        <v>24.169999999999998</v>
      </c>
      <c r="S87" s="793">
        <v>24.169999999999998</v>
      </c>
      <c r="T87" s="783">
        <v>0</v>
      </c>
      <c r="U87" s="784">
        <v>0</v>
      </c>
      <c r="V87" s="785">
        <v>6794477.040000001</v>
      </c>
      <c r="W87" s="786">
        <v>1.2863437242523649E-2</v>
      </c>
      <c r="X87" s="787">
        <v>0</v>
      </c>
      <c r="Y87" s="755"/>
      <c r="Z87" s="788"/>
      <c r="AA87" s="788"/>
      <c r="AB87" s="789"/>
      <c r="AC87" s="790"/>
      <c r="AD87" s="172"/>
      <c r="AE87" s="172"/>
      <c r="AF87" s="172"/>
    </row>
    <row r="88" spans="1:32" s="195" customFormat="1" ht="13" hidden="1">
      <c r="A88" s="766" t="s">
        <v>1461</v>
      </c>
      <c r="B88" s="766" t="s">
        <v>1638</v>
      </c>
      <c r="C88" s="778" t="s">
        <v>1639</v>
      </c>
      <c r="D88" s="778" t="s">
        <v>1640</v>
      </c>
      <c r="E88" s="766" t="s">
        <v>1503</v>
      </c>
      <c r="F88" s="766" t="s">
        <v>1465</v>
      </c>
      <c r="G88" s="792">
        <v>52.67</v>
      </c>
      <c r="H88" s="793">
        <v>52.67</v>
      </c>
      <c r="I88" s="793">
        <v>52.67</v>
      </c>
      <c r="J88" s="793">
        <v>52.67</v>
      </c>
      <c r="K88" s="793">
        <v>52.67</v>
      </c>
      <c r="L88" s="793">
        <v>52.67</v>
      </c>
      <c r="M88" s="793">
        <v>52.67</v>
      </c>
      <c r="N88" s="793">
        <v>52.67</v>
      </c>
      <c r="O88" s="793">
        <v>52.67</v>
      </c>
      <c r="P88" s="793">
        <v>52.67</v>
      </c>
      <c r="Q88" s="793">
        <v>52.67</v>
      </c>
      <c r="R88" s="793">
        <v>52.67</v>
      </c>
      <c r="S88" s="793">
        <v>52.67</v>
      </c>
      <c r="T88" s="783">
        <v>0</v>
      </c>
      <c r="U88" s="784">
        <v>0</v>
      </c>
      <c r="V88" s="785">
        <v>1322017</v>
      </c>
      <c r="W88" s="786">
        <v>2.502868522909805E-3</v>
      </c>
      <c r="X88" s="787">
        <v>0</v>
      </c>
      <c r="Y88" s="755"/>
      <c r="Z88" s="788"/>
      <c r="AA88" s="788"/>
      <c r="AB88" s="789"/>
      <c r="AC88" s="790"/>
      <c r="AD88" s="172"/>
      <c r="AE88" s="172"/>
      <c r="AF88" s="172"/>
    </row>
    <row r="89" spans="1:32" s="195" customFormat="1" ht="13" hidden="1">
      <c r="A89" s="766" t="s">
        <v>1461</v>
      </c>
      <c r="B89" s="766" t="s">
        <v>1641</v>
      </c>
      <c r="C89" s="778" t="s">
        <v>1642</v>
      </c>
      <c r="D89" s="778" t="s">
        <v>1640</v>
      </c>
      <c r="E89" s="766" t="s">
        <v>1503</v>
      </c>
      <c r="F89" s="766" t="s">
        <v>1465</v>
      </c>
      <c r="G89" s="792">
        <v>52</v>
      </c>
      <c r="H89" s="793">
        <v>52</v>
      </c>
      <c r="I89" s="793">
        <v>52</v>
      </c>
      <c r="J89" s="793">
        <v>52</v>
      </c>
      <c r="K89" s="793">
        <v>52</v>
      </c>
      <c r="L89" s="793">
        <v>52</v>
      </c>
      <c r="M89" s="793">
        <v>52</v>
      </c>
      <c r="N89" s="793">
        <v>52</v>
      </c>
      <c r="O89" s="793">
        <v>52</v>
      </c>
      <c r="P89" s="793">
        <v>52</v>
      </c>
      <c r="Q89" s="793">
        <v>52</v>
      </c>
      <c r="R89" s="793">
        <v>52</v>
      </c>
      <c r="S89" s="793">
        <v>52</v>
      </c>
      <c r="T89" s="783">
        <v>0</v>
      </c>
      <c r="U89" s="784">
        <v>0</v>
      </c>
      <c r="V89" s="785">
        <v>2659800</v>
      </c>
      <c r="W89" s="786">
        <v>5.0355855463549253E-3</v>
      </c>
      <c r="X89" s="787">
        <v>0</v>
      </c>
      <c r="Y89" s="755"/>
      <c r="Z89" s="788"/>
      <c r="AA89" s="788"/>
      <c r="AB89" s="789"/>
      <c r="AC89" s="790"/>
      <c r="AD89" s="172"/>
      <c r="AE89" s="172"/>
      <c r="AF89" s="172"/>
    </row>
    <row r="90" spans="1:32" s="195" customFormat="1" ht="13" hidden="1">
      <c r="A90" s="766" t="s">
        <v>1461</v>
      </c>
      <c r="B90" s="766" t="s">
        <v>1643</v>
      </c>
      <c r="C90" s="778" t="s">
        <v>1644</v>
      </c>
      <c r="D90" s="778" t="s">
        <v>1640</v>
      </c>
      <c r="E90" s="766" t="s">
        <v>1503</v>
      </c>
      <c r="F90" s="766" t="s">
        <v>1465</v>
      </c>
      <c r="G90" s="792">
        <v>52</v>
      </c>
      <c r="H90" s="793">
        <v>52</v>
      </c>
      <c r="I90" s="793">
        <v>52</v>
      </c>
      <c r="J90" s="793">
        <v>52</v>
      </c>
      <c r="K90" s="793">
        <v>52</v>
      </c>
      <c r="L90" s="793">
        <v>52</v>
      </c>
      <c r="M90" s="793">
        <v>52</v>
      </c>
      <c r="N90" s="793">
        <v>52</v>
      </c>
      <c r="O90" s="793">
        <v>52</v>
      </c>
      <c r="P90" s="793">
        <v>52</v>
      </c>
      <c r="Q90" s="793">
        <v>52</v>
      </c>
      <c r="R90" s="793">
        <v>52</v>
      </c>
      <c r="S90" s="793">
        <v>52</v>
      </c>
      <c r="T90" s="783">
        <v>0</v>
      </c>
      <c r="U90" s="784">
        <v>0</v>
      </c>
      <c r="V90" s="785">
        <v>6495840</v>
      </c>
      <c r="W90" s="786">
        <v>1.2298051739015783E-2</v>
      </c>
      <c r="X90" s="787">
        <v>0</v>
      </c>
      <c r="Y90" s="755"/>
      <c r="Z90" s="788"/>
      <c r="AA90" s="788"/>
      <c r="AB90" s="789"/>
      <c r="AC90" s="790"/>
      <c r="AD90" s="172"/>
      <c r="AE90" s="172"/>
      <c r="AF90" s="172"/>
    </row>
    <row r="91" spans="1:32" s="195" customFormat="1" ht="13" hidden="1">
      <c r="A91" s="766" t="s">
        <v>1461</v>
      </c>
      <c r="B91" s="766" t="s">
        <v>1645</v>
      </c>
      <c r="C91" s="778" t="s">
        <v>1646</v>
      </c>
      <c r="D91" s="778" t="s">
        <v>1640</v>
      </c>
      <c r="E91" s="766" t="s">
        <v>1503</v>
      </c>
      <c r="F91" s="766" t="s">
        <v>1465</v>
      </c>
      <c r="G91" s="792">
        <v>52</v>
      </c>
      <c r="H91" s="793">
        <v>52</v>
      </c>
      <c r="I91" s="793">
        <v>52</v>
      </c>
      <c r="J91" s="793">
        <v>52</v>
      </c>
      <c r="K91" s="793">
        <v>52</v>
      </c>
      <c r="L91" s="793">
        <v>52</v>
      </c>
      <c r="M91" s="793">
        <v>52</v>
      </c>
      <c r="N91" s="793">
        <v>52</v>
      </c>
      <c r="O91" s="793">
        <v>52</v>
      </c>
      <c r="P91" s="793">
        <v>52</v>
      </c>
      <c r="Q91" s="793">
        <v>52</v>
      </c>
      <c r="R91" s="793">
        <v>52</v>
      </c>
      <c r="S91" s="793">
        <v>52</v>
      </c>
      <c r="T91" s="783">
        <v>0</v>
      </c>
      <c r="U91" s="784">
        <v>0</v>
      </c>
      <c r="V91" s="785">
        <v>23563280</v>
      </c>
      <c r="W91" s="786">
        <v>4.4610464017111849E-2</v>
      </c>
      <c r="X91" s="787">
        <v>0</v>
      </c>
      <c r="Y91" s="755"/>
      <c r="Z91" s="788"/>
      <c r="AA91" s="788"/>
      <c r="AB91" s="789"/>
      <c r="AC91" s="790"/>
      <c r="AD91" s="172"/>
      <c r="AE91" s="172"/>
      <c r="AF91" s="172"/>
    </row>
    <row r="92" spans="1:32" s="195" customFormat="1" ht="13" hidden="1">
      <c r="A92" s="766" t="s">
        <v>1461</v>
      </c>
      <c r="B92" s="766" t="s">
        <v>1647</v>
      </c>
      <c r="C92" s="778" t="s">
        <v>1648</v>
      </c>
      <c r="D92" s="778" t="s">
        <v>1649</v>
      </c>
      <c r="E92" s="766" t="s">
        <v>1503</v>
      </c>
      <c r="F92" s="766" t="s">
        <v>1465</v>
      </c>
      <c r="G92" s="792">
        <v>8.64</v>
      </c>
      <c r="H92" s="793">
        <v>0</v>
      </c>
      <c r="I92" s="793">
        <v>0</v>
      </c>
      <c r="J92" s="793">
        <v>0</v>
      </c>
      <c r="K92" s="793">
        <v>0</v>
      </c>
      <c r="L92" s="793">
        <v>0</v>
      </c>
      <c r="M92" s="793">
        <v>0</v>
      </c>
      <c r="N92" s="793">
        <v>0</v>
      </c>
      <c r="O92" s="793">
        <v>0</v>
      </c>
      <c r="P92" s="793">
        <v>0</v>
      </c>
      <c r="Q92" s="793">
        <v>0</v>
      </c>
      <c r="R92" s="793">
        <v>0</v>
      </c>
      <c r="S92" s="793">
        <v>0</v>
      </c>
      <c r="T92" s="783">
        <v>-8.64</v>
      </c>
      <c r="U92" s="784">
        <v>-1</v>
      </c>
      <c r="V92" s="785">
        <v>0</v>
      </c>
      <c r="W92" s="786">
        <v>0</v>
      </c>
      <c r="X92" s="787">
        <v>0</v>
      </c>
      <c r="Y92" s="755"/>
      <c r="Z92" s="788"/>
      <c r="AA92" s="788"/>
      <c r="AB92" s="789"/>
      <c r="AC92" s="790"/>
      <c r="AD92" s="172"/>
      <c r="AE92" s="172"/>
      <c r="AF92" s="172"/>
    </row>
    <row r="93" spans="1:32" s="195" customFormat="1" ht="13" hidden="1">
      <c r="A93" s="766" t="s">
        <v>1461</v>
      </c>
      <c r="B93" s="766" t="s">
        <v>1650</v>
      </c>
      <c r="C93" s="778" t="s">
        <v>1651</v>
      </c>
      <c r="D93" s="778" t="s">
        <v>1649</v>
      </c>
      <c r="E93" s="766" t="s">
        <v>1503</v>
      </c>
      <c r="F93" s="766" t="s">
        <v>1465</v>
      </c>
      <c r="G93" s="792">
        <v>8.76</v>
      </c>
      <c r="H93" s="793">
        <v>0</v>
      </c>
      <c r="I93" s="793">
        <v>0</v>
      </c>
      <c r="J93" s="793">
        <v>0</v>
      </c>
      <c r="K93" s="793">
        <v>0</v>
      </c>
      <c r="L93" s="793">
        <v>0</v>
      </c>
      <c r="M93" s="793">
        <v>0</v>
      </c>
      <c r="N93" s="793">
        <v>0</v>
      </c>
      <c r="O93" s="793">
        <v>0</v>
      </c>
      <c r="P93" s="793">
        <v>0</v>
      </c>
      <c r="Q93" s="793">
        <v>0</v>
      </c>
      <c r="R93" s="793">
        <v>0</v>
      </c>
      <c r="S93" s="793">
        <v>0</v>
      </c>
      <c r="T93" s="783">
        <v>-8.76</v>
      </c>
      <c r="U93" s="784">
        <v>-1</v>
      </c>
      <c r="V93" s="785">
        <v>0</v>
      </c>
      <c r="W93" s="786">
        <v>0</v>
      </c>
      <c r="X93" s="787">
        <v>0</v>
      </c>
      <c r="Y93" s="755"/>
      <c r="Z93" s="788"/>
      <c r="AA93" s="788"/>
      <c r="AB93" s="789"/>
      <c r="AC93" s="790"/>
      <c r="AD93" s="172"/>
      <c r="AE93" s="172"/>
      <c r="AF93" s="172"/>
    </row>
    <row r="94" spans="1:32" s="195" customFormat="1" ht="13" hidden="1">
      <c r="A94" s="766" t="s">
        <v>1461</v>
      </c>
      <c r="B94" s="766" t="s">
        <v>1652</v>
      </c>
      <c r="C94" s="778" t="s">
        <v>1327</v>
      </c>
      <c r="D94" s="778" t="s">
        <v>1640</v>
      </c>
      <c r="E94" s="766" t="s">
        <v>1503</v>
      </c>
      <c r="F94" s="766" t="s">
        <v>1465</v>
      </c>
      <c r="G94" s="792">
        <v>52</v>
      </c>
      <c r="H94" s="793">
        <v>52</v>
      </c>
      <c r="I94" s="793">
        <v>52</v>
      </c>
      <c r="J94" s="793">
        <v>52</v>
      </c>
      <c r="K94" s="793">
        <v>52</v>
      </c>
      <c r="L94" s="793">
        <v>52</v>
      </c>
      <c r="M94" s="793">
        <v>52</v>
      </c>
      <c r="N94" s="793">
        <v>52</v>
      </c>
      <c r="O94" s="793">
        <v>52</v>
      </c>
      <c r="P94" s="793">
        <v>52</v>
      </c>
      <c r="Q94" s="793">
        <v>52</v>
      </c>
      <c r="R94" s="793">
        <v>52</v>
      </c>
      <c r="S94" s="793">
        <v>52</v>
      </c>
      <c r="T94" s="783">
        <v>0</v>
      </c>
      <c r="U94" s="784">
        <v>0</v>
      </c>
      <c r="V94" s="785">
        <v>36513360</v>
      </c>
      <c r="W94" s="786">
        <v>6.9127809558934536E-2</v>
      </c>
      <c r="X94" s="787">
        <v>0</v>
      </c>
      <c r="Y94" s="755"/>
      <c r="Z94" s="788"/>
      <c r="AA94" s="788"/>
      <c r="AB94" s="789"/>
      <c r="AC94" s="790"/>
      <c r="AD94" s="172"/>
      <c r="AE94" s="172"/>
      <c r="AF94" s="172"/>
    </row>
    <row r="95" spans="1:32" s="195" customFormat="1" ht="13" hidden="1">
      <c r="A95" s="766" t="s">
        <v>1461</v>
      </c>
      <c r="B95" s="766" t="s">
        <v>1653</v>
      </c>
      <c r="C95" s="778" t="s">
        <v>1654</v>
      </c>
      <c r="D95" s="778" t="s">
        <v>1640</v>
      </c>
      <c r="E95" s="766" t="s">
        <v>1503</v>
      </c>
      <c r="F95" s="766" t="s">
        <v>1465</v>
      </c>
      <c r="G95" s="792">
        <v>52.67</v>
      </c>
      <c r="H95" s="793">
        <v>52.67</v>
      </c>
      <c r="I95" s="793">
        <v>52.67</v>
      </c>
      <c r="J95" s="793">
        <v>52.67</v>
      </c>
      <c r="K95" s="793">
        <v>52.67</v>
      </c>
      <c r="L95" s="793">
        <v>52.67</v>
      </c>
      <c r="M95" s="793">
        <v>52.67</v>
      </c>
      <c r="N95" s="793">
        <v>52.67</v>
      </c>
      <c r="O95" s="793">
        <v>52.67</v>
      </c>
      <c r="P95" s="793">
        <v>52.67</v>
      </c>
      <c r="Q95" s="793">
        <v>52.67</v>
      </c>
      <c r="R95" s="793">
        <v>52.67</v>
      </c>
      <c r="S95" s="793">
        <v>52.67</v>
      </c>
      <c r="T95" s="783">
        <v>0</v>
      </c>
      <c r="U95" s="784">
        <v>0</v>
      </c>
      <c r="V95" s="785">
        <v>6681189.5</v>
      </c>
      <c r="W95" s="786">
        <v>1.2648959049048159E-2</v>
      </c>
      <c r="X95" s="787">
        <v>0</v>
      </c>
      <c r="Y95" s="755"/>
      <c r="Z95" s="788"/>
      <c r="AA95" s="788"/>
      <c r="AB95" s="789"/>
      <c r="AC95" s="790"/>
      <c r="AD95" s="172"/>
      <c r="AE95" s="172"/>
      <c r="AF95" s="172"/>
    </row>
    <row r="96" spans="1:32" s="195" customFormat="1" ht="13" hidden="1">
      <c r="A96" s="766" t="s">
        <v>1461</v>
      </c>
      <c r="B96" s="766" t="s">
        <v>1655</v>
      </c>
      <c r="C96" s="778" t="s">
        <v>1325</v>
      </c>
      <c r="D96" s="778" t="s">
        <v>1640</v>
      </c>
      <c r="E96" s="766" t="s">
        <v>1503</v>
      </c>
      <c r="F96" s="766" t="s">
        <v>1465</v>
      </c>
      <c r="G96" s="792">
        <v>52.67</v>
      </c>
      <c r="H96" s="793">
        <v>52.67</v>
      </c>
      <c r="I96" s="793">
        <v>52.67</v>
      </c>
      <c r="J96" s="793">
        <v>52.67</v>
      </c>
      <c r="K96" s="793">
        <v>52.67</v>
      </c>
      <c r="L96" s="793">
        <v>52.669999999999995</v>
      </c>
      <c r="M96" s="793">
        <v>52.67</v>
      </c>
      <c r="N96" s="793">
        <v>52.67</v>
      </c>
      <c r="O96" s="793">
        <v>52.67</v>
      </c>
      <c r="P96" s="793">
        <v>52.669999999999995</v>
      </c>
      <c r="Q96" s="793">
        <v>52.669999999999995</v>
      </c>
      <c r="R96" s="793">
        <v>52.67</v>
      </c>
      <c r="S96" s="793">
        <v>52.67</v>
      </c>
      <c r="T96" s="783">
        <v>0</v>
      </c>
      <c r="U96" s="784">
        <v>0</v>
      </c>
      <c r="V96" s="785">
        <v>21226010</v>
      </c>
      <c r="W96" s="786">
        <v>4.0185498594926351E-2</v>
      </c>
      <c r="X96" s="787">
        <v>0</v>
      </c>
      <c r="Y96" s="755"/>
      <c r="Z96" s="788"/>
      <c r="AA96" s="788"/>
      <c r="AB96" s="789"/>
      <c r="AC96" s="790"/>
      <c r="AD96" s="172"/>
      <c r="AE96" s="172"/>
      <c r="AF96" s="172"/>
    </row>
    <row r="97" spans="1:32" s="195" customFormat="1" ht="13" hidden="1">
      <c r="A97" s="766" t="s">
        <v>1461</v>
      </c>
      <c r="B97" s="766" t="s">
        <v>1656</v>
      </c>
      <c r="C97" s="778" t="s">
        <v>1657</v>
      </c>
      <c r="D97" s="778" t="s">
        <v>1640</v>
      </c>
      <c r="E97" s="766" t="s">
        <v>1503</v>
      </c>
      <c r="F97" s="766" t="s">
        <v>1465</v>
      </c>
      <c r="G97" s="792">
        <v>672.6</v>
      </c>
      <c r="H97" s="793">
        <v>672.6</v>
      </c>
      <c r="I97" s="793">
        <v>672.6</v>
      </c>
      <c r="J97" s="793">
        <v>672.6</v>
      </c>
      <c r="K97" s="793">
        <v>672.6</v>
      </c>
      <c r="L97" s="793">
        <v>672.6</v>
      </c>
      <c r="M97" s="793">
        <v>672.6</v>
      </c>
      <c r="N97" s="793">
        <v>672.6</v>
      </c>
      <c r="O97" s="793">
        <v>672.6</v>
      </c>
      <c r="P97" s="793">
        <v>672.6</v>
      </c>
      <c r="Q97" s="793">
        <v>672.6</v>
      </c>
      <c r="R97" s="793">
        <v>672.6</v>
      </c>
      <c r="S97" s="793">
        <v>672.6</v>
      </c>
      <c r="T97" s="783">
        <v>0</v>
      </c>
      <c r="U97" s="784">
        <v>0</v>
      </c>
      <c r="V97" s="785">
        <v>26904</v>
      </c>
      <c r="W97" s="786">
        <v>5.0935180667393385E-5</v>
      </c>
      <c r="X97" s="787">
        <v>0</v>
      </c>
      <c r="Y97" s="755"/>
      <c r="Z97" s="788"/>
      <c r="AA97" s="788"/>
      <c r="AB97" s="789"/>
      <c r="AC97" s="790"/>
      <c r="AD97" s="172"/>
      <c r="AE97" s="172"/>
      <c r="AF97" s="172"/>
    </row>
    <row r="98" spans="1:32" s="195" customFormat="1" ht="13" hidden="1">
      <c r="A98" s="766" t="s">
        <v>1461</v>
      </c>
      <c r="B98" s="766" t="s">
        <v>1658</v>
      </c>
      <c r="C98" s="778" t="s">
        <v>1659</v>
      </c>
      <c r="D98" s="778" t="s">
        <v>1631</v>
      </c>
      <c r="E98" s="766" t="s">
        <v>1503</v>
      </c>
      <c r="F98" s="766" t="s">
        <v>1465</v>
      </c>
      <c r="G98" s="792">
        <v>6.34</v>
      </c>
      <c r="H98" s="793">
        <v>0</v>
      </c>
      <c r="I98" s="793">
        <v>0</v>
      </c>
      <c r="J98" s="793">
        <v>0</v>
      </c>
      <c r="K98" s="793">
        <v>0</v>
      </c>
      <c r="L98" s="793">
        <v>0</v>
      </c>
      <c r="M98" s="793">
        <v>0</v>
      </c>
      <c r="N98" s="793">
        <v>0</v>
      </c>
      <c r="O98" s="793">
        <v>0</v>
      </c>
      <c r="P98" s="793">
        <v>0</v>
      </c>
      <c r="Q98" s="793">
        <v>0</v>
      </c>
      <c r="R98" s="793">
        <v>0</v>
      </c>
      <c r="S98" s="793">
        <v>0</v>
      </c>
      <c r="T98" s="783">
        <v>-6.34</v>
      </c>
      <c r="U98" s="784">
        <v>-1</v>
      </c>
      <c r="V98" s="785">
        <v>0</v>
      </c>
      <c r="W98" s="786">
        <v>0</v>
      </c>
      <c r="X98" s="787">
        <v>0</v>
      </c>
      <c r="Y98" s="755"/>
      <c r="Z98" s="788"/>
      <c r="AA98" s="788"/>
      <c r="AB98" s="789"/>
      <c r="AC98" s="790"/>
      <c r="AD98" s="172"/>
      <c r="AE98" s="172"/>
      <c r="AF98" s="172"/>
    </row>
    <row r="99" spans="1:32" s="195" customFormat="1" ht="13" hidden="1">
      <c r="A99" s="766" t="s">
        <v>1461</v>
      </c>
      <c r="B99" s="766" t="s">
        <v>1660</v>
      </c>
      <c r="C99" s="778" t="s">
        <v>1661</v>
      </c>
      <c r="D99" s="778" t="s">
        <v>1267</v>
      </c>
      <c r="E99" s="766" t="s">
        <v>1503</v>
      </c>
      <c r="F99" s="766" t="s">
        <v>1465</v>
      </c>
      <c r="G99" s="792">
        <v>1.19909</v>
      </c>
      <c r="H99" s="793">
        <v>1.19909</v>
      </c>
      <c r="I99" s="793">
        <v>1.19909</v>
      </c>
      <c r="J99" s="793">
        <v>1.19909</v>
      </c>
      <c r="K99" s="793">
        <v>1.19909</v>
      </c>
      <c r="L99" s="793">
        <v>1.19909</v>
      </c>
      <c r="M99" s="793">
        <v>1.19909</v>
      </c>
      <c r="N99" s="793">
        <v>1.19909</v>
      </c>
      <c r="O99" s="793">
        <v>1.19909</v>
      </c>
      <c r="P99" s="793">
        <v>1.19909</v>
      </c>
      <c r="Q99" s="793">
        <v>1.19909</v>
      </c>
      <c r="R99" s="793">
        <v>1.19909</v>
      </c>
      <c r="S99" s="793">
        <v>1.19909</v>
      </c>
      <c r="T99" s="783">
        <v>0</v>
      </c>
      <c r="U99" s="784">
        <v>0</v>
      </c>
      <c r="V99" s="785">
        <v>5010037.8379999995</v>
      </c>
      <c r="W99" s="786">
        <v>9.4851019338762603E-3</v>
      </c>
      <c r="X99" s="787">
        <v>0</v>
      </c>
      <c r="Y99" s="755"/>
      <c r="Z99" s="788"/>
      <c r="AA99" s="788"/>
      <c r="AB99" s="789"/>
      <c r="AC99" s="790"/>
      <c r="AD99" s="172"/>
      <c r="AE99" s="172"/>
      <c r="AF99" s="172"/>
    </row>
    <row r="100" spans="1:32" s="195" customFormat="1" ht="13" hidden="1">
      <c r="A100" s="766" t="s">
        <v>1461</v>
      </c>
      <c r="B100" s="766" t="s">
        <v>1662</v>
      </c>
      <c r="C100" s="778" t="s">
        <v>1663</v>
      </c>
      <c r="D100" s="778" t="s">
        <v>1620</v>
      </c>
      <c r="E100" s="766" t="s">
        <v>1503</v>
      </c>
      <c r="F100" s="766" t="s">
        <v>1465</v>
      </c>
      <c r="G100" s="792">
        <v>0.56000000000000005</v>
      </c>
      <c r="H100" s="793">
        <v>0.56000000000000005</v>
      </c>
      <c r="I100" s="793">
        <v>0.56000000000000005</v>
      </c>
      <c r="J100" s="793">
        <v>0.56000000000000005</v>
      </c>
      <c r="K100" s="793">
        <v>0.56000000000000005</v>
      </c>
      <c r="L100" s="793">
        <v>0.56000000000000005</v>
      </c>
      <c r="M100" s="793">
        <v>0.56000000000000005</v>
      </c>
      <c r="N100" s="793">
        <v>0.56000000000000005</v>
      </c>
      <c r="O100" s="793">
        <v>0.56000000000000005</v>
      </c>
      <c r="P100" s="793">
        <v>0.56000000000000005</v>
      </c>
      <c r="Q100" s="793">
        <v>0.56000000000000005</v>
      </c>
      <c r="R100" s="793">
        <v>0.56000000000000005</v>
      </c>
      <c r="S100" s="793">
        <v>0.56000000000000005</v>
      </c>
      <c r="T100" s="783">
        <v>0</v>
      </c>
      <c r="U100" s="784">
        <v>0</v>
      </c>
      <c r="V100" s="785">
        <v>2212000.0000000005</v>
      </c>
      <c r="W100" s="786">
        <v>4.1878018003372805E-3</v>
      </c>
      <c r="X100" s="787">
        <v>0</v>
      </c>
      <c r="Y100" s="755"/>
      <c r="Z100" s="788"/>
      <c r="AA100" s="788"/>
      <c r="AB100" s="789"/>
      <c r="AC100" s="790"/>
      <c r="AD100" s="172"/>
      <c r="AE100" s="172"/>
      <c r="AF100" s="172"/>
    </row>
    <row r="101" spans="1:32" s="195" customFormat="1" ht="13" hidden="1">
      <c r="A101" s="766" t="s">
        <v>1461</v>
      </c>
      <c r="B101" s="766" t="s">
        <v>1664</v>
      </c>
      <c r="C101" s="778" t="s">
        <v>1665</v>
      </c>
      <c r="D101" s="778" t="s">
        <v>1620</v>
      </c>
      <c r="E101" s="766" t="s">
        <v>1503</v>
      </c>
      <c r="F101" s="766" t="s">
        <v>1465</v>
      </c>
      <c r="G101" s="792">
        <v>0.56000000000000005</v>
      </c>
      <c r="H101" s="793">
        <v>0.56000000000000005</v>
      </c>
      <c r="I101" s="793">
        <v>0.56000000000000005</v>
      </c>
      <c r="J101" s="793">
        <v>0.56000000000000005</v>
      </c>
      <c r="K101" s="793">
        <v>0.56000000000000005</v>
      </c>
      <c r="L101" s="793">
        <v>0.56000000000000005</v>
      </c>
      <c r="M101" s="793">
        <v>0.56000000000000005</v>
      </c>
      <c r="N101" s="793">
        <v>0.56000000000000005</v>
      </c>
      <c r="O101" s="793">
        <v>0.56000000000000005</v>
      </c>
      <c r="P101" s="793">
        <v>0.56000000000000005</v>
      </c>
      <c r="Q101" s="793">
        <v>0.56000000000000005</v>
      </c>
      <c r="R101" s="793">
        <v>0.56000000000000005</v>
      </c>
      <c r="S101" s="793">
        <v>0.56000000000000005</v>
      </c>
      <c r="T101" s="783">
        <v>0</v>
      </c>
      <c r="U101" s="784">
        <v>0</v>
      </c>
      <c r="V101" s="785">
        <v>8400</v>
      </c>
      <c r="W101" s="786">
        <v>1.5903044811407389E-5</v>
      </c>
      <c r="X101" s="787">
        <v>0</v>
      </c>
      <c r="Y101" s="755"/>
      <c r="Z101" s="788"/>
      <c r="AA101" s="788"/>
      <c r="AB101" s="789"/>
      <c r="AC101" s="790"/>
      <c r="AD101" s="172"/>
      <c r="AE101" s="172"/>
      <c r="AF101" s="172"/>
    </row>
    <row r="102" spans="1:32" s="195" customFormat="1" ht="13" hidden="1">
      <c r="A102" s="766" t="s">
        <v>1461</v>
      </c>
      <c r="B102" s="766" t="s">
        <v>1666</v>
      </c>
      <c r="C102" s="778" t="s">
        <v>1667</v>
      </c>
      <c r="D102" s="778" t="s">
        <v>1620</v>
      </c>
      <c r="E102" s="766" t="s">
        <v>1503</v>
      </c>
      <c r="F102" s="766" t="s">
        <v>1465</v>
      </c>
      <c r="G102" s="792">
        <v>0.73</v>
      </c>
      <c r="H102" s="793">
        <v>0.73</v>
      </c>
      <c r="I102" s="793">
        <v>0.73</v>
      </c>
      <c r="J102" s="793">
        <v>0.73</v>
      </c>
      <c r="K102" s="793">
        <v>0.73</v>
      </c>
      <c r="L102" s="793">
        <v>0.73</v>
      </c>
      <c r="M102" s="793">
        <v>0.73</v>
      </c>
      <c r="N102" s="793">
        <v>0.73</v>
      </c>
      <c r="O102" s="793">
        <v>0.73</v>
      </c>
      <c r="P102" s="793">
        <v>0.73</v>
      </c>
      <c r="Q102" s="793">
        <v>0.73</v>
      </c>
      <c r="R102" s="793">
        <v>0.73</v>
      </c>
      <c r="S102" s="793">
        <v>0.73</v>
      </c>
      <c r="T102" s="783">
        <v>0</v>
      </c>
      <c r="U102" s="784">
        <v>0</v>
      </c>
      <c r="V102" s="785">
        <v>244550</v>
      </c>
      <c r="W102" s="786">
        <v>4.6298685817019964E-4</v>
      </c>
      <c r="X102" s="787">
        <v>0</v>
      </c>
      <c r="Y102" s="755"/>
      <c r="Z102" s="788"/>
      <c r="AA102" s="788"/>
      <c r="AB102" s="789"/>
      <c r="AC102" s="790"/>
      <c r="AD102" s="172"/>
      <c r="AE102" s="172"/>
      <c r="AF102" s="172"/>
    </row>
    <row r="103" spans="1:32" s="195" customFormat="1" ht="13" hidden="1">
      <c r="A103" s="766" t="s">
        <v>1461</v>
      </c>
      <c r="B103" s="766" t="s">
        <v>1668</v>
      </c>
      <c r="C103" s="778" t="s">
        <v>1669</v>
      </c>
      <c r="D103" s="778" t="s">
        <v>1670</v>
      </c>
      <c r="E103" s="766" t="s">
        <v>1503</v>
      </c>
      <c r="F103" s="766" t="s">
        <v>1465</v>
      </c>
      <c r="G103" s="792">
        <v>9.43</v>
      </c>
      <c r="H103" s="793">
        <v>0</v>
      </c>
      <c r="I103" s="793">
        <v>0</v>
      </c>
      <c r="J103" s="793">
        <v>0</v>
      </c>
      <c r="K103" s="793">
        <v>0</v>
      </c>
      <c r="L103" s="793">
        <v>0</v>
      </c>
      <c r="M103" s="793">
        <v>0</v>
      </c>
      <c r="N103" s="793">
        <v>0</v>
      </c>
      <c r="O103" s="793">
        <v>0</v>
      </c>
      <c r="P103" s="793">
        <v>0</v>
      </c>
      <c r="Q103" s="793">
        <v>0</v>
      </c>
      <c r="R103" s="793">
        <v>0</v>
      </c>
      <c r="S103" s="793">
        <v>0</v>
      </c>
      <c r="T103" s="783">
        <v>-9.43</v>
      </c>
      <c r="U103" s="784">
        <v>-1</v>
      </c>
      <c r="V103" s="785">
        <v>0</v>
      </c>
      <c r="W103" s="786">
        <v>0</v>
      </c>
      <c r="X103" s="787">
        <v>0</v>
      </c>
      <c r="Y103" s="755"/>
      <c r="Z103" s="788"/>
      <c r="AA103" s="788"/>
      <c r="AB103" s="789"/>
      <c r="AC103" s="790"/>
      <c r="AD103" s="172"/>
      <c r="AE103" s="172"/>
      <c r="AF103" s="172"/>
    </row>
    <row r="104" spans="1:32" s="195" customFormat="1" ht="13" hidden="1">
      <c r="A104" s="766" t="s">
        <v>1461</v>
      </c>
      <c r="B104" s="766" t="s">
        <v>1671</v>
      </c>
      <c r="C104" s="778" t="s">
        <v>1331</v>
      </c>
      <c r="D104" s="778" t="s">
        <v>1267</v>
      </c>
      <c r="E104" s="766" t="s">
        <v>1503</v>
      </c>
      <c r="F104" s="766" t="s">
        <v>1465</v>
      </c>
      <c r="G104" s="792">
        <v>2.28165</v>
      </c>
      <c r="H104" s="793">
        <v>2.2816500000000004</v>
      </c>
      <c r="I104" s="793">
        <v>2.28165</v>
      </c>
      <c r="J104" s="793">
        <v>2.28165</v>
      </c>
      <c r="K104" s="793">
        <v>2.28165</v>
      </c>
      <c r="L104" s="793">
        <v>2.28165</v>
      </c>
      <c r="M104" s="793">
        <v>2.28165</v>
      </c>
      <c r="N104" s="793">
        <v>2.28165</v>
      </c>
      <c r="O104" s="793">
        <v>2.28165</v>
      </c>
      <c r="P104" s="793">
        <v>2.28165</v>
      </c>
      <c r="Q104" s="793">
        <v>2.28165</v>
      </c>
      <c r="R104" s="793">
        <v>2.28165</v>
      </c>
      <c r="S104" s="793">
        <v>2.28165</v>
      </c>
      <c r="T104" s="783">
        <v>0</v>
      </c>
      <c r="U104" s="784">
        <v>0</v>
      </c>
      <c r="V104" s="785">
        <v>9909662.2799999975</v>
      </c>
      <c r="W104" s="786">
        <v>1.8761167060089699E-2</v>
      </c>
      <c r="X104" s="787">
        <v>0</v>
      </c>
      <c r="Y104" s="755"/>
      <c r="Z104" s="788"/>
      <c r="AA104" s="788"/>
      <c r="AB104" s="789"/>
      <c r="AC104" s="790"/>
      <c r="AD104" s="172"/>
      <c r="AE104" s="172"/>
      <c r="AF104" s="172"/>
    </row>
    <row r="105" spans="1:32" s="195" customFormat="1" ht="13" hidden="1">
      <c r="A105" s="766" t="s">
        <v>1461</v>
      </c>
      <c r="B105" s="766" t="s">
        <v>1672</v>
      </c>
      <c r="C105" s="778" t="s">
        <v>1332</v>
      </c>
      <c r="D105" s="778" t="s">
        <v>1267</v>
      </c>
      <c r="E105" s="766" t="s">
        <v>1503</v>
      </c>
      <c r="F105" s="766" t="s">
        <v>1465</v>
      </c>
      <c r="G105" s="792">
        <v>1.1630799999999999</v>
      </c>
      <c r="H105" s="793">
        <v>1.1630799999999999</v>
      </c>
      <c r="I105" s="793">
        <v>1.1630799999999999</v>
      </c>
      <c r="J105" s="793">
        <v>1.1630799999999999</v>
      </c>
      <c r="K105" s="793">
        <v>1.1630799999999999</v>
      </c>
      <c r="L105" s="793">
        <v>1.1630799999999999</v>
      </c>
      <c r="M105" s="793">
        <v>1.1630799999999999</v>
      </c>
      <c r="N105" s="793">
        <v>1.1630799999999999</v>
      </c>
      <c r="O105" s="793">
        <v>1.1630799999999999</v>
      </c>
      <c r="P105" s="793">
        <v>1.1630800000000001</v>
      </c>
      <c r="Q105" s="793">
        <v>1.1630799999999999</v>
      </c>
      <c r="R105" s="793">
        <v>1.1630799999999999</v>
      </c>
      <c r="S105" s="793">
        <v>1.1630799999999999</v>
      </c>
      <c r="T105" s="783">
        <v>0</v>
      </c>
      <c r="U105" s="784">
        <v>0</v>
      </c>
      <c r="V105" s="785">
        <v>5159422.88</v>
      </c>
      <c r="W105" s="786">
        <v>9.7679206263857829E-3</v>
      </c>
      <c r="X105" s="787">
        <v>0</v>
      </c>
      <c r="Y105" s="755"/>
      <c r="Z105" s="788"/>
      <c r="AA105" s="788"/>
      <c r="AB105" s="789"/>
      <c r="AC105" s="790"/>
      <c r="AD105" s="172"/>
      <c r="AE105" s="172"/>
      <c r="AF105" s="172"/>
    </row>
    <row r="106" spans="1:32" s="195" customFormat="1" ht="13" hidden="1">
      <c r="A106" s="766" t="s">
        <v>1461</v>
      </c>
      <c r="B106" s="766" t="s">
        <v>1673</v>
      </c>
      <c r="C106" s="778" t="s">
        <v>1674</v>
      </c>
      <c r="D106" s="778" t="s">
        <v>1670</v>
      </c>
      <c r="E106" s="766" t="s">
        <v>1503</v>
      </c>
      <c r="F106" s="766" t="s">
        <v>1465</v>
      </c>
      <c r="G106" s="792">
        <v>10.56</v>
      </c>
      <c r="H106" s="793">
        <v>0</v>
      </c>
      <c r="I106" s="793">
        <v>0</v>
      </c>
      <c r="J106" s="793">
        <v>0</v>
      </c>
      <c r="K106" s="793">
        <v>0</v>
      </c>
      <c r="L106" s="793">
        <v>0</v>
      </c>
      <c r="M106" s="793">
        <v>0</v>
      </c>
      <c r="N106" s="793">
        <v>0</v>
      </c>
      <c r="O106" s="793">
        <v>0</v>
      </c>
      <c r="P106" s="793">
        <v>0</v>
      </c>
      <c r="Q106" s="793">
        <v>0</v>
      </c>
      <c r="R106" s="793">
        <v>0</v>
      </c>
      <c r="S106" s="793">
        <v>0</v>
      </c>
      <c r="T106" s="783">
        <v>-10.56</v>
      </c>
      <c r="U106" s="784">
        <v>-1</v>
      </c>
      <c r="V106" s="785">
        <v>0</v>
      </c>
      <c r="W106" s="786">
        <v>0</v>
      </c>
      <c r="X106" s="787">
        <v>0</v>
      </c>
      <c r="Y106" s="755"/>
      <c r="Z106" s="788"/>
      <c r="AA106" s="788"/>
      <c r="AB106" s="789"/>
      <c r="AC106" s="790"/>
      <c r="AD106" s="172"/>
      <c r="AE106" s="172"/>
      <c r="AF106" s="172"/>
    </row>
    <row r="107" spans="1:32" s="195" customFormat="1" ht="13" hidden="1">
      <c r="A107" s="766" t="s">
        <v>1461</v>
      </c>
      <c r="B107" s="766" t="s">
        <v>1675</v>
      </c>
      <c r="C107" s="778" t="s">
        <v>1330</v>
      </c>
      <c r="D107" s="778" t="s">
        <v>1676</v>
      </c>
      <c r="E107" s="766" t="s">
        <v>1503</v>
      </c>
      <c r="F107" s="766" t="s">
        <v>1465</v>
      </c>
      <c r="G107" s="792">
        <v>2.86</v>
      </c>
      <c r="H107" s="793">
        <v>2.86</v>
      </c>
      <c r="I107" s="793">
        <v>2.86</v>
      </c>
      <c r="J107" s="793">
        <v>2.86</v>
      </c>
      <c r="K107" s="793">
        <v>2.86</v>
      </c>
      <c r="L107" s="793">
        <v>2.86</v>
      </c>
      <c r="M107" s="793">
        <v>2.86</v>
      </c>
      <c r="N107" s="793">
        <v>2.86</v>
      </c>
      <c r="O107" s="793">
        <v>2.86</v>
      </c>
      <c r="P107" s="793">
        <v>2.86</v>
      </c>
      <c r="Q107" s="793">
        <v>2.86</v>
      </c>
      <c r="R107" s="793">
        <v>2.86</v>
      </c>
      <c r="S107" s="793">
        <v>2.86</v>
      </c>
      <c r="T107" s="783">
        <v>0</v>
      </c>
      <c r="U107" s="784">
        <v>0</v>
      </c>
      <c r="V107" s="785">
        <v>1482624</v>
      </c>
      <c r="W107" s="786">
        <v>2.8069328464842939E-3</v>
      </c>
      <c r="X107" s="787">
        <v>0</v>
      </c>
      <c r="Y107" s="755"/>
      <c r="Z107" s="788"/>
      <c r="AA107" s="788"/>
      <c r="AB107" s="789"/>
      <c r="AC107" s="790"/>
      <c r="AD107" s="172"/>
      <c r="AE107" s="172"/>
      <c r="AF107" s="172"/>
    </row>
    <row r="108" spans="1:32" s="195" customFormat="1" ht="13" hidden="1">
      <c r="A108" s="766" t="s">
        <v>1461</v>
      </c>
      <c r="B108" s="766" t="s">
        <v>1677</v>
      </c>
      <c r="C108" s="778" t="s">
        <v>1678</v>
      </c>
      <c r="D108" s="778" t="s">
        <v>1670</v>
      </c>
      <c r="E108" s="766" t="s">
        <v>1503</v>
      </c>
      <c r="F108" s="766" t="s">
        <v>1465</v>
      </c>
      <c r="G108" s="792">
        <v>7.24</v>
      </c>
      <c r="H108" s="793">
        <v>0</v>
      </c>
      <c r="I108" s="793">
        <v>0</v>
      </c>
      <c r="J108" s="793">
        <v>0</v>
      </c>
      <c r="K108" s="793">
        <v>0</v>
      </c>
      <c r="L108" s="793">
        <v>0</v>
      </c>
      <c r="M108" s="793">
        <v>0</v>
      </c>
      <c r="N108" s="793">
        <v>0</v>
      </c>
      <c r="O108" s="793">
        <v>0</v>
      </c>
      <c r="P108" s="793">
        <v>0</v>
      </c>
      <c r="Q108" s="793">
        <v>0</v>
      </c>
      <c r="R108" s="793">
        <v>0</v>
      </c>
      <c r="S108" s="793">
        <v>0</v>
      </c>
      <c r="T108" s="783">
        <v>-7.24</v>
      </c>
      <c r="U108" s="784">
        <v>-1</v>
      </c>
      <c r="V108" s="785">
        <v>0</v>
      </c>
      <c r="W108" s="786">
        <v>0</v>
      </c>
      <c r="X108" s="787">
        <v>0</v>
      </c>
      <c r="Y108" s="755"/>
      <c r="Z108" s="788"/>
      <c r="AA108" s="788"/>
      <c r="AB108" s="789"/>
      <c r="AC108" s="790"/>
      <c r="AD108" s="172"/>
      <c r="AE108" s="172"/>
      <c r="AF108" s="172"/>
    </row>
    <row r="109" spans="1:32" s="195" customFormat="1" ht="13" hidden="1">
      <c r="A109" s="766" t="s">
        <v>1461</v>
      </c>
      <c r="B109" s="766" t="s">
        <v>1679</v>
      </c>
      <c r="C109" s="778" t="s">
        <v>1680</v>
      </c>
      <c r="D109" s="778" t="s">
        <v>1670</v>
      </c>
      <c r="E109" s="766" t="s">
        <v>1503</v>
      </c>
      <c r="F109" s="766" t="s">
        <v>1465</v>
      </c>
      <c r="G109" s="792">
        <v>8.0500000000000007</v>
      </c>
      <c r="H109" s="793">
        <v>0</v>
      </c>
      <c r="I109" s="793">
        <v>0</v>
      </c>
      <c r="J109" s="793">
        <v>0</v>
      </c>
      <c r="K109" s="793">
        <v>0</v>
      </c>
      <c r="L109" s="793">
        <v>0</v>
      </c>
      <c r="M109" s="793">
        <v>0</v>
      </c>
      <c r="N109" s="793">
        <v>0</v>
      </c>
      <c r="O109" s="793">
        <v>0</v>
      </c>
      <c r="P109" s="793">
        <v>0</v>
      </c>
      <c r="Q109" s="793">
        <v>0</v>
      </c>
      <c r="R109" s="793">
        <v>0</v>
      </c>
      <c r="S109" s="793">
        <v>0</v>
      </c>
      <c r="T109" s="783">
        <v>-8.0500000000000007</v>
      </c>
      <c r="U109" s="784">
        <v>-1</v>
      </c>
      <c r="V109" s="785">
        <v>0</v>
      </c>
      <c r="W109" s="786">
        <v>0</v>
      </c>
      <c r="X109" s="787">
        <v>0</v>
      </c>
      <c r="Y109" s="755"/>
      <c r="Z109" s="788"/>
      <c r="AA109" s="788"/>
      <c r="AB109" s="789"/>
      <c r="AC109" s="790"/>
      <c r="AD109" s="172"/>
      <c r="AE109" s="172"/>
      <c r="AF109" s="172"/>
    </row>
    <row r="110" spans="1:32" s="195" customFormat="1" ht="13" hidden="1">
      <c r="A110" s="766" t="s">
        <v>1461</v>
      </c>
      <c r="B110" s="766" t="s">
        <v>1681</v>
      </c>
      <c r="C110" s="778" t="s">
        <v>1329</v>
      </c>
      <c r="D110" s="778" t="s">
        <v>1676</v>
      </c>
      <c r="E110" s="766" t="s">
        <v>1503</v>
      </c>
      <c r="F110" s="766" t="s">
        <v>1465</v>
      </c>
      <c r="G110" s="792">
        <v>2.78</v>
      </c>
      <c r="H110" s="793">
        <v>2.78</v>
      </c>
      <c r="I110" s="793">
        <v>2.78</v>
      </c>
      <c r="J110" s="793">
        <v>2.78</v>
      </c>
      <c r="K110" s="793">
        <v>2.78</v>
      </c>
      <c r="L110" s="793">
        <v>2.78</v>
      </c>
      <c r="M110" s="793">
        <v>2.78</v>
      </c>
      <c r="N110" s="793">
        <v>2.78</v>
      </c>
      <c r="O110" s="793">
        <v>2.78</v>
      </c>
      <c r="P110" s="793">
        <v>2.78</v>
      </c>
      <c r="Q110" s="793">
        <v>2.78</v>
      </c>
      <c r="R110" s="793">
        <v>2.78</v>
      </c>
      <c r="S110" s="793">
        <v>2.78</v>
      </c>
      <c r="T110" s="783">
        <v>0</v>
      </c>
      <c r="U110" s="784">
        <v>0</v>
      </c>
      <c r="V110" s="785">
        <v>5284223.9999999991</v>
      </c>
      <c r="W110" s="786">
        <v>1.000419655541838E-2</v>
      </c>
      <c r="X110" s="787">
        <v>0</v>
      </c>
      <c r="Y110" s="755"/>
      <c r="Z110" s="788"/>
      <c r="AA110" s="788"/>
      <c r="AB110" s="789"/>
      <c r="AC110" s="790"/>
      <c r="AD110" s="172"/>
      <c r="AE110" s="172"/>
      <c r="AF110" s="172"/>
    </row>
    <row r="111" spans="1:32" s="195" customFormat="1" ht="13" hidden="1">
      <c r="A111" s="766" t="s">
        <v>1461</v>
      </c>
      <c r="B111" s="766" t="s">
        <v>1682</v>
      </c>
      <c r="C111" s="778" t="s">
        <v>1683</v>
      </c>
      <c r="D111" s="778" t="s">
        <v>1631</v>
      </c>
      <c r="E111" s="766" t="s">
        <v>1503</v>
      </c>
      <c r="F111" s="766" t="s">
        <v>1465</v>
      </c>
      <c r="G111" s="792">
        <v>1.53</v>
      </c>
      <c r="H111" s="793">
        <v>1.53</v>
      </c>
      <c r="I111" s="793">
        <v>1.53</v>
      </c>
      <c r="J111" s="793">
        <v>1.53</v>
      </c>
      <c r="K111" s="793">
        <v>1.53</v>
      </c>
      <c r="L111" s="793">
        <v>1.53</v>
      </c>
      <c r="M111" s="793">
        <v>1.53</v>
      </c>
      <c r="N111" s="793">
        <v>1.53</v>
      </c>
      <c r="O111" s="793">
        <v>1.53</v>
      </c>
      <c r="P111" s="793">
        <v>1.53</v>
      </c>
      <c r="Q111" s="793">
        <v>1.53</v>
      </c>
      <c r="R111" s="793">
        <v>1.53</v>
      </c>
      <c r="S111" s="793">
        <v>1.53</v>
      </c>
      <c r="T111" s="783">
        <v>0</v>
      </c>
      <c r="U111" s="784">
        <v>0</v>
      </c>
      <c r="V111" s="785">
        <v>36949.5</v>
      </c>
      <c r="W111" s="786">
        <v>6.9953518364178254E-5</v>
      </c>
      <c r="X111" s="787">
        <v>0</v>
      </c>
      <c r="Y111" s="755"/>
      <c r="Z111" s="788"/>
      <c r="AA111" s="788"/>
      <c r="AB111" s="789"/>
      <c r="AC111" s="790"/>
      <c r="AD111" s="172"/>
      <c r="AE111" s="172"/>
      <c r="AF111" s="172"/>
    </row>
    <row r="112" spans="1:32" s="195" customFormat="1" ht="13" hidden="1">
      <c r="A112" s="766" t="s">
        <v>1461</v>
      </c>
      <c r="B112" s="766" t="s">
        <v>1684</v>
      </c>
      <c r="C112" s="778" t="s">
        <v>1685</v>
      </c>
      <c r="D112" s="778" t="s">
        <v>1670</v>
      </c>
      <c r="E112" s="766" t="s">
        <v>1503</v>
      </c>
      <c r="F112" s="766" t="s">
        <v>1465</v>
      </c>
      <c r="G112" s="792">
        <v>16.25</v>
      </c>
      <c r="H112" s="793">
        <v>0</v>
      </c>
      <c r="I112" s="793">
        <v>0</v>
      </c>
      <c r="J112" s="793">
        <v>0</v>
      </c>
      <c r="K112" s="793">
        <v>0</v>
      </c>
      <c r="L112" s="793">
        <v>0</v>
      </c>
      <c r="M112" s="793">
        <v>0</v>
      </c>
      <c r="N112" s="793">
        <v>0</v>
      </c>
      <c r="O112" s="793">
        <v>0</v>
      </c>
      <c r="P112" s="793">
        <v>0</v>
      </c>
      <c r="Q112" s="793">
        <v>0</v>
      </c>
      <c r="R112" s="793">
        <v>0</v>
      </c>
      <c r="S112" s="793">
        <v>0</v>
      </c>
      <c r="T112" s="783">
        <v>-16.25</v>
      </c>
      <c r="U112" s="784">
        <v>-1</v>
      </c>
      <c r="V112" s="785">
        <v>0</v>
      </c>
      <c r="W112" s="786">
        <v>0</v>
      </c>
      <c r="X112" s="787">
        <v>0</v>
      </c>
      <c r="Y112" s="755"/>
      <c r="Z112" s="788"/>
      <c r="AA112" s="788"/>
      <c r="AB112" s="789"/>
      <c r="AC112" s="790"/>
      <c r="AD112" s="172"/>
      <c r="AE112" s="172"/>
      <c r="AF112" s="172"/>
    </row>
    <row r="113" spans="1:32" s="195" customFormat="1" ht="13" hidden="1">
      <c r="A113" s="766" t="s">
        <v>1461</v>
      </c>
      <c r="B113" s="766" t="s">
        <v>1686</v>
      </c>
      <c r="C113" s="778" t="s">
        <v>1687</v>
      </c>
      <c r="D113" s="778" t="s">
        <v>1649</v>
      </c>
      <c r="E113" s="766" t="s">
        <v>1503</v>
      </c>
      <c r="F113" s="766" t="s">
        <v>1465</v>
      </c>
      <c r="G113" s="792">
        <v>5.4749999999999996</v>
      </c>
      <c r="H113" s="793">
        <v>5.08</v>
      </c>
      <c r="I113" s="793">
        <v>5.08</v>
      </c>
      <c r="J113" s="793">
        <v>5.08</v>
      </c>
      <c r="K113" s="793">
        <v>5.08</v>
      </c>
      <c r="L113" s="793">
        <v>5.08</v>
      </c>
      <c r="M113" s="793">
        <v>5.08</v>
      </c>
      <c r="N113" s="793">
        <v>5.08</v>
      </c>
      <c r="O113" s="793">
        <v>5.08</v>
      </c>
      <c r="P113" s="793">
        <v>5.08</v>
      </c>
      <c r="Q113" s="793">
        <v>5.08</v>
      </c>
      <c r="R113" s="793">
        <v>5.4749999999999996</v>
      </c>
      <c r="S113" s="793">
        <v>5.4749999999999996</v>
      </c>
      <c r="T113" s="783">
        <v>0</v>
      </c>
      <c r="U113" s="784">
        <v>0</v>
      </c>
      <c r="V113" s="785">
        <v>915950.81499999994</v>
      </c>
      <c r="W113" s="786">
        <v>1.7340960542845379E-3</v>
      </c>
      <c r="X113" s="787">
        <v>0</v>
      </c>
      <c r="Y113" s="755"/>
      <c r="Z113" s="788"/>
      <c r="AA113" s="788"/>
      <c r="AB113" s="789"/>
      <c r="AC113" s="790"/>
      <c r="AD113" s="172"/>
      <c r="AE113" s="172"/>
      <c r="AF113" s="172"/>
    </row>
    <row r="114" spans="1:32" s="195" customFormat="1" ht="13" hidden="1">
      <c r="A114" s="766" t="s">
        <v>1461</v>
      </c>
      <c r="B114" s="766" t="s">
        <v>1688</v>
      </c>
      <c r="C114" s="778" t="s">
        <v>1689</v>
      </c>
      <c r="D114" s="778" t="s">
        <v>1555</v>
      </c>
      <c r="E114" s="766" t="s">
        <v>1503</v>
      </c>
      <c r="F114" s="766" t="s">
        <v>1465</v>
      </c>
      <c r="G114" s="792">
        <v>32.409999999999997</v>
      </c>
      <c r="H114" s="793">
        <v>0</v>
      </c>
      <c r="I114" s="793">
        <v>0</v>
      </c>
      <c r="J114" s="793">
        <v>0</v>
      </c>
      <c r="K114" s="793">
        <v>0</v>
      </c>
      <c r="L114" s="793">
        <v>0</v>
      </c>
      <c r="M114" s="793">
        <v>0</v>
      </c>
      <c r="N114" s="793">
        <v>0</v>
      </c>
      <c r="O114" s="793">
        <v>0</v>
      </c>
      <c r="P114" s="793">
        <v>0</v>
      </c>
      <c r="Q114" s="793">
        <v>0</v>
      </c>
      <c r="R114" s="793">
        <v>0</v>
      </c>
      <c r="S114" s="793">
        <v>0</v>
      </c>
      <c r="T114" s="783">
        <v>-32.409999999999997</v>
      </c>
      <c r="U114" s="784">
        <v>-1</v>
      </c>
      <c r="V114" s="785">
        <v>0</v>
      </c>
      <c r="W114" s="786">
        <v>0</v>
      </c>
      <c r="X114" s="787">
        <v>0</v>
      </c>
      <c r="Y114" s="755"/>
      <c r="Z114" s="788"/>
      <c r="AA114" s="788"/>
      <c r="AB114" s="789"/>
      <c r="AC114" s="790"/>
      <c r="AD114" s="172"/>
      <c r="AE114" s="172"/>
      <c r="AF114" s="172"/>
    </row>
    <row r="115" spans="1:32" s="195" customFormat="1" ht="13" hidden="1">
      <c r="A115" s="766" t="s">
        <v>1461</v>
      </c>
      <c r="B115" s="766" t="s">
        <v>1690</v>
      </c>
      <c r="C115" s="778" t="s">
        <v>1691</v>
      </c>
      <c r="D115" s="778" t="s">
        <v>1559</v>
      </c>
      <c r="E115" s="766" t="s">
        <v>1503</v>
      </c>
      <c r="F115" s="766" t="s">
        <v>1465</v>
      </c>
      <c r="G115" s="792">
        <v>32.409999999999997</v>
      </c>
      <c r="H115" s="793">
        <v>0</v>
      </c>
      <c r="I115" s="793">
        <v>0</v>
      </c>
      <c r="J115" s="793">
        <v>0</v>
      </c>
      <c r="K115" s="793">
        <v>0</v>
      </c>
      <c r="L115" s="793">
        <v>0</v>
      </c>
      <c r="M115" s="793">
        <v>0</v>
      </c>
      <c r="N115" s="793">
        <v>0</v>
      </c>
      <c r="O115" s="793">
        <v>0</v>
      </c>
      <c r="P115" s="793">
        <v>0</v>
      </c>
      <c r="Q115" s="793">
        <v>0</v>
      </c>
      <c r="R115" s="793">
        <v>0</v>
      </c>
      <c r="S115" s="793">
        <v>0</v>
      </c>
      <c r="T115" s="783">
        <v>-32.409999999999997</v>
      </c>
      <c r="U115" s="784">
        <v>-1</v>
      </c>
      <c r="V115" s="785">
        <v>0</v>
      </c>
      <c r="W115" s="786">
        <v>0</v>
      </c>
      <c r="X115" s="787">
        <v>0</v>
      </c>
      <c r="Y115" s="755"/>
      <c r="Z115" s="788"/>
      <c r="AA115" s="788"/>
      <c r="AB115" s="789"/>
      <c r="AC115" s="790"/>
      <c r="AD115" s="173"/>
      <c r="AE115" s="173"/>
      <c r="AF115" s="173"/>
    </row>
    <row r="116" spans="1:32" s="195" customFormat="1" ht="13" hidden="1">
      <c r="A116" s="766" t="s">
        <v>1461</v>
      </c>
      <c r="B116" s="766" t="s">
        <v>1692</v>
      </c>
      <c r="C116" s="778" t="s">
        <v>1693</v>
      </c>
      <c r="D116" s="778" t="s">
        <v>1694</v>
      </c>
      <c r="E116" s="766" t="s">
        <v>1503</v>
      </c>
      <c r="F116" s="766" t="s">
        <v>1465</v>
      </c>
      <c r="G116" s="792">
        <v>3.16</v>
      </c>
      <c r="H116" s="793">
        <v>3.16</v>
      </c>
      <c r="I116" s="793">
        <v>3.16</v>
      </c>
      <c r="J116" s="793">
        <v>3.16</v>
      </c>
      <c r="K116" s="793">
        <v>3.16</v>
      </c>
      <c r="L116" s="793">
        <v>3.16</v>
      </c>
      <c r="M116" s="793">
        <v>3.16</v>
      </c>
      <c r="N116" s="793">
        <v>3.16</v>
      </c>
      <c r="O116" s="793">
        <v>3.16</v>
      </c>
      <c r="P116" s="793">
        <v>3.16</v>
      </c>
      <c r="Q116" s="793">
        <v>3.1599999999999997</v>
      </c>
      <c r="R116" s="793">
        <v>3.16</v>
      </c>
      <c r="S116" s="793">
        <v>3.16</v>
      </c>
      <c r="T116" s="783">
        <v>0</v>
      </c>
      <c r="U116" s="784">
        <v>0</v>
      </c>
      <c r="V116" s="785">
        <v>1372283.72</v>
      </c>
      <c r="W116" s="786">
        <v>2.5980344634672419E-3</v>
      </c>
      <c r="X116" s="787">
        <v>0</v>
      </c>
      <c r="Y116" s="755"/>
      <c r="Z116" s="788"/>
      <c r="AA116" s="788"/>
      <c r="AB116" s="789"/>
      <c r="AC116" s="790"/>
      <c r="AD116" s="172"/>
      <c r="AE116" s="172"/>
      <c r="AF116" s="172"/>
    </row>
    <row r="117" spans="1:32" s="195" customFormat="1" ht="13" hidden="1">
      <c r="A117" s="766" t="s">
        <v>1461</v>
      </c>
      <c r="B117" s="766" t="s">
        <v>1695</v>
      </c>
      <c r="C117" s="778" t="s">
        <v>1696</v>
      </c>
      <c r="D117" s="778" t="s">
        <v>1697</v>
      </c>
      <c r="E117" s="766" t="s">
        <v>1503</v>
      </c>
      <c r="F117" s="766" t="s">
        <v>1465</v>
      </c>
      <c r="G117" s="792">
        <v>8.9130000000000003</v>
      </c>
      <c r="H117" s="793">
        <v>8.9130000000000003</v>
      </c>
      <c r="I117" s="793">
        <v>8.9130000000000003</v>
      </c>
      <c r="J117" s="793">
        <v>8.9130000000000003</v>
      </c>
      <c r="K117" s="793">
        <v>8.9130000000000003</v>
      </c>
      <c r="L117" s="793">
        <v>8.9130000000000003</v>
      </c>
      <c r="M117" s="793">
        <v>8.9130000000000003</v>
      </c>
      <c r="N117" s="793">
        <v>8.9130000000000003</v>
      </c>
      <c r="O117" s="793">
        <v>8.9130000000000003</v>
      </c>
      <c r="P117" s="793">
        <v>8.9130000000000003</v>
      </c>
      <c r="Q117" s="793">
        <v>8.9130000000000003</v>
      </c>
      <c r="R117" s="793">
        <v>8.9130000000000003</v>
      </c>
      <c r="S117" s="793">
        <v>8.9130000000000003</v>
      </c>
      <c r="T117" s="783">
        <v>0</v>
      </c>
      <c r="U117" s="784">
        <v>0</v>
      </c>
      <c r="V117" s="785">
        <v>2678356.5</v>
      </c>
      <c r="W117" s="786">
        <v>5.0707170762409829E-3</v>
      </c>
      <c r="X117" s="787">
        <v>0</v>
      </c>
      <c r="Y117" s="755"/>
      <c r="Z117" s="788"/>
      <c r="AA117" s="788"/>
      <c r="AB117" s="789"/>
      <c r="AC117" s="790"/>
      <c r="AD117" s="172"/>
      <c r="AE117" s="172"/>
      <c r="AF117" s="172"/>
    </row>
    <row r="118" spans="1:32" s="195" customFormat="1" ht="13" hidden="1">
      <c r="A118" s="766" t="s">
        <v>1461</v>
      </c>
      <c r="B118" s="766" t="s">
        <v>1698</v>
      </c>
      <c r="C118" s="778" t="s">
        <v>1699</v>
      </c>
      <c r="D118" s="778" t="s">
        <v>1552</v>
      </c>
      <c r="E118" s="766" t="s">
        <v>1503</v>
      </c>
      <c r="F118" s="766" t="s">
        <v>1465</v>
      </c>
      <c r="G118" s="792">
        <v>32.22</v>
      </c>
      <c r="H118" s="793">
        <v>0</v>
      </c>
      <c r="I118" s="793">
        <v>0</v>
      </c>
      <c r="J118" s="793">
        <v>0</v>
      </c>
      <c r="K118" s="793">
        <v>0</v>
      </c>
      <c r="L118" s="793">
        <v>0</v>
      </c>
      <c r="M118" s="793">
        <v>0</v>
      </c>
      <c r="N118" s="793">
        <v>0</v>
      </c>
      <c r="O118" s="793">
        <v>0</v>
      </c>
      <c r="P118" s="793">
        <v>0</v>
      </c>
      <c r="Q118" s="793">
        <v>0</v>
      </c>
      <c r="R118" s="793">
        <v>0</v>
      </c>
      <c r="S118" s="793">
        <v>0</v>
      </c>
      <c r="T118" s="783">
        <v>-32.22</v>
      </c>
      <c r="U118" s="784">
        <v>-1</v>
      </c>
      <c r="V118" s="785">
        <v>0</v>
      </c>
      <c r="W118" s="786">
        <v>0</v>
      </c>
      <c r="X118" s="787">
        <v>0</v>
      </c>
      <c r="Y118" s="755"/>
      <c r="Z118" s="788"/>
      <c r="AA118" s="788"/>
      <c r="AB118" s="789"/>
      <c r="AC118" s="790"/>
      <c r="AD118" s="172"/>
      <c r="AE118" s="172"/>
      <c r="AF118" s="172"/>
    </row>
    <row r="119" spans="1:32" s="195" customFormat="1" ht="13" hidden="1">
      <c r="A119" s="766" t="s">
        <v>1461</v>
      </c>
      <c r="B119" s="766" t="s">
        <v>1700</v>
      </c>
      <c r="C119" s="778" t="s">
        <v>1701</v>
      </c>
      <c r="D119" s="778" t="s">
        <v>1552</v>
      </c>
      <c r="E119" s="766" t="s">
        <v>1503</v>
      </c>
      <c r="F119" s="766" t="s">
        <v>1465</v>
      </c>
      <c r="G119" s="792">
        <v>32.22</v>
      </c>
      <c r="H119" s="793">
        <v>0</v>
      </c>
      <c r="I119" s="793">
        <v>0</v>
      </c>
      <c r="J119" s="793">
        <v>0</v>
      </c>
      <c r="K119" s="793">
        <v>0</v>
      </c>
      <c r="L119" s="793">
        <v>0</v>
      </c>
      <c r="M119" s="793">
        <v>0</v>
      </c>
      <c r="N119" s="793">
        <v>0</v>
      </c>
      <c r="O119" s="793">
        <v>0</v>
      </c>
      <c r="P119" s="793">
        <v>0</v>
      </c>
      <c r="Q119" s="793">
        <v>0</v>
      </c>
      <c r="R119" s="793">
        <v>0</v>
      </c>
      <c r="S119" s="793">
        <v>0</v>
      </c>
      <c r="T119" s="783">
        <v>-32.22</v>
      </c>
      <c r="U119" s="784">
        <v>-1</v>
      </c>
      <c r="V119" s="785">
        <v>0</v>
      </c>
      <c r="W119" s="786">
        <v>0</v>
      </c>
      <c r="X119" s="787">
        <v>0</v>
      </c>
      <c r="Y119" s="755"/>
      <c r="Z119" s="788"/>
      <c r="AA119" s="788"/>
      <c r="AB119" s="789"/>
      <c r="AC119" s="790"/>
      <c r="AD119" s="172"/>
      <c r="AE119" s="172"/>
      <c r="AF119" s="172"/>
    </row>
    <row r="120" spans="1:32" s="195" customFormat="1" ht="13" hidden="1">
      <c r="A120" s="766" t="s">
        <v>1461</v>
      </c>
      <c r="B120" s="766" t="s">
        <v>1702</v>
      </c>
      <c r="C120" s="778" t="s">
        <v>1703</v>
      </c>
      <c r="D120" s="778" t="s">
        <v>1552</v>
      </c>
      <c r="E120" s="766" t="s">
        <v>1503</v>
      </c>
      <c r="F120" s="766" t="s">
        <v>1465</v>
      </c>
      <c r="G120" s="792">
        <v>30.62</v>
      </c>
      <c r="H120" s="793">
        <v>0</v>
      </c>
      <c r="I120" s="793">
        <v>0</v>
      </c>
      <c r="J120" s="793">
        <v>0</v>
      </c>
      <c r="K120" s="793">
        <v>0</v>
      </c>
      <c r="L120" s="793">
        <v>0</v>
      </c>
      <c r="M120" s="793">
        <v>0</v>
      </c>
      <c r="N120" s="793">
        <v>0</v>
      </c>
      <c r="O120" s="793">
        <v>0</v>
      </c>
      <c r="P120" s="793">
        <v>0</v>
      </c>
      <c r="Q120" s="793">
        <v>0</v>
      </c>
      <c r="R120" s="793">
        <v>0</v>
      </c>
      <c r="S120" s="793">
        <v>0</v>
      </c>
      <c r="T120" s="783">
        <v>-30.62</v>
      </c>
      <c r="U120" s="784">
        <v>-1</v>
      </c>
      <c r="V120" s="785">
        <v>0</v>
      </c>
      <c r="W120" s="786">
        <v>0</v>
      </c>
      <c r="X120" s="787">
        <v>0</v>
      </c>
      <c r="Y120" s="755"/>
      <c r="Z120" s="788"/>
      <c r="AA120" s="788"/>
      <c r="AB120" s="789"/>
      <c r="AC120" s="790"/>
      <c r="AD120" s="172"/>
      <c r="AE120" s="172"/>
      <c r="AF120" s="172"/>
    </row>
    <row r="121" spans="1:32" s="195" customFormat="1" ht="13" hidden="1">
      <c r="A121" s="766" t="s">
        <v>1461</v>
      </c>
      <c r="B121" s="766" t="s">
        <v>1704</v>
      </c>
      <c r="C121" s="778" t="s">
        <v>1705</v>
      </c>
      <c r="D121" s="778" t="s">
        <v>1555</v>
      </c>
      <c r="E121" s="766" t="s">
        <v>1503</v>
      </c>
      <c r="F121" s="766" t="s">
        <v>1465</v>
      </c>
      <c r="G121" s="792">
        <v>35.11</v>
      </c>
      <c r="H121" s="793">
        <v>0</v>
      </c>
      <c r="I121" s="793">
        <v>0</v>
      </c>
      <c r="J121" s="793">
        <v>0</v>
      </c>
      <c r="K121" s="793">
        <v>0</v>
      </c>
      <c r="L121" s="793">
        <v>0</v>
      </c>
      <c r="M121" s="793">
        <v>0</v>
      </c>
      <c r="N121" s="793">
        <v>0</v>
      </c>
      <c r="O121" s="793">
        <v>0</v>
      </c>
      <c r="P121" s="793">
        <v>0</v>
      </c>
      <c r="Q121" s="793">
        <v>0</v>
      </c>
      <c r="R121" s="793">
        <v>0</v>
      </c>
      <c r="S121" s="793">
        <v>0</v>
      </c>
      <c r="T121" s="783">
        <v>-35.11</v>
      </c>
      <c r="U121" s="784">
        <v>-1</v>
      </c>
      <c r="V121" s="785">
        <v>0</v>
      </c>
      <c r="W121" s="786">
        <v>0</v>
      </c>
      <c r="X121" s="787">
        <v>0</v>
      </c>
      <c r="Y121" s="755"/>
      <c r="Z121" s="788"/>
      <c r="AA121" s="788"/>
      <c r="AB121" s="789"/>
      <c r="AC121" s="790"/>
      <c r="AD121" s="172"/>
      <c r="AE121" s="172"/>
      <c r="AF121" s="172"/>
    </row>
    <row r="122" spans="1:32" s="195" customFormat="1" ht="13" hidden="1">
      <c r="A122" s="766" t="s">
        <v>1461</v>
      </c>
      <c r="B122" s="766" t="s">
        <v>1706</v>
      </c>
      <c r="C122" s="778" t="s">
        <v>1707</v>
      </c>
      <c r="D122" s="778" t="s">
        <v>1555</v>
      </c>
      <c r="E122" s="766" t="s">
        <v>1503</v>
      </c>
      <c r="F122" s="766" t="s">
        <v>1465</v>
      </c>
      <c r="G122" s="792">
        <v>32.22</v>
      </c>
      <c r="H122" s="793">
        <v>0</v>
      </c>
      <c r="I122" s="793">
        <v>0</v>
      </c>
      <c r="J122" s="793">
        <v>0</v>
      </c>
      <c r="K122" s="793">
        <v>0</v>
      </c>
      <c r="L122" s="793">
        <v>0</v>
      </c>
      <c r="M122" s="793">
        <v>0</v>
      </c>
      <c r="N122" s="793">
        <v>0</v>
      </c>
      <c r="O122" s="793">
        <v>0</v>
      </c>
      <c r="P122" s="793">
        <v>0</v>
      </c>
      <c r="Q122" s="793">
        <v>0</v>
      </c>
      <c r="R122" s="793">
        <v>0</v>
      </c>
      <c r="S122" s="793">
        <v>0</v>
      </c>
      <c r="T122" s="783">
        <v>-32.22</v>
      </c>
      <c r="U122" s="784">
        <v>-1</v>
      </c>
      <c r="V122" s="785">
        <v>0</v>
      </c>
      <c r="W122" s="786">
        <v>0</v>
      </c>
      <c r="X122" s="787">
        <v>0</v>
      </c>
      <c r="Y122" s="755"/>
      <c r="Z122" s="788"/>
      <c r="AA122" s="788"/>
      <c r="AB122" s="789"/>
      <c r="AC122" s="790"/>
      <c r="AD122" s="172"/>
      <c r="AE122" s="172"/>
      <c r="AF122" s="172"/>
    </row>
    <row r="123" spans="1:32" s="195" customFormat="1" ht="13" hidden="1">
      <c r="A123" s="766" t="s">
        <v>1461</v>
      </c>
      <c r="B123" s="766" t="s">
        <v>1708</v>
      </c>
      <c r="C123" s="778" t="s">
        <v>1709</v>
      </c>
      <c r="D123" s="778" t="s">
        <v>1555</v>
      </c>
      <c r="E123" s="766" t="s">
        <v>1503</v>
      </c>
      <c r="F123" s="766" t="s">
        <v>1465</v>
      </c>
      <c r="G123" s="792">
        <v>35.11</v>
      </c>
      <c r="H123" s="793">
        <v>0</v>
      </c>
      <c r="I123" s="793">
        <v>0</v>
      </c>
      <c r="J123" s="793">
        <v>0</v>
      </c>
      <c r="K123" s="793">
        <v>0</v>
      </c>
      <c r="L123" s="793">
        <v>0</v>
      </c>
      <c r="M123" s="793">
        <v>0</v>
      </c>
      <c r="N123" s="793">
        <v>0</v>
      </c>
      <c r="O123" s="793">
        <v>0</v>
      </c>
      <c r="P123" s="793">
        <v>0</v>
      </c>
      <c r="Q123" s="793">
        <v>0</v>
      </c>
      <c r="R123" s="793">
        <v>0</v>
      </c>
      <c r="S123" s="793">
        <v>0</v>
      </c>
      <c r="T123" s="783">
        <v>-35.11</v>
      </c>
      <c r="U123" s="784">
        <v>-1</v>
      </c>
      <c r="V123" s="785">
        <v>0</v>
      </c>
      <c r="W123" s="786">
        <v>0</v>
      </c>
      <c r="X123" s="787">
        <v>0</v>
      </c>
      <c r="Y123" s="755"/>
      <c r="Z123" s="788"/>
      <c r="AA123" s="788"/>
      <c r="AB123" s="789"/>
      <c r="AC123" s="790"/>
      <c r="AD123" s="172"/>
      <c r="AE123" s="172"/>
      <c r="AF123" s="172"/>
    </row>
    <row r="124" spans="1:32" s="195" customFormat="1" ht="13" hidden="1">
      <c r="A124" s="766" t="s">
        <v>1461</v>
      </c>
      <c r="B124" s="766" t="s">
        <v>1710</v>
      </c>
      <c r="C124" s="778" t="s">
        <v>1711</v>
      </c>
      <c r="D124" s="778" t="s">
        <v>1631</v>
      </c>
      <c r="E124" s="766" t="s">
        <v>1503</v>
      </c>
      <c r="F124" s="766" t="s">
        <v>1465</v>
      </c>
      <c r="G124" s="792">
        <v>1.726</v>
      </c>
      <c r="H124" s="793">
        <v>1.726</v>
      </c>
      <c r="I124" s="793">
        <v>1.726</v>
      </c>
      <c r="J124" s="793">
        <v>1.726</v>
      </c>
      <c r="K124" s="793">
        <v>1.726</v>
      </c>
      <c r="L124" s="793">
        <v>1.726</v>
      </c>
      <c r="M124" s="793">
        <v>1.726</v>
      </c>
      <c r="N124" s="793">
        <v>1.726</v>
      </c>
      <c r="O124" s="793">
        <v>1.726</v>
      </c>
      <c r="P124" s="793">
        <v>1.726</v>
      </c>
      <c r="Q124" s="793">
        <v>1.726</v>
      </c>
      <c r="R124" s="793">
        <v>1.726</v>
      </c>
      <c r="S124" s="793">
        <v>1.726</v>
      </c>
      <c r="T124" s="783">
        <v>0</v>
      </c>
      <c r="U124" s="784">
        <v>0</v>
      </c>
      <c r="V124" s="785">
        <v>62136</v>
      </c>
      <c r="W124" s="786">
        <v>1.1763709433352494E-4</v>
      </c>
      <c r="X124" s="787">
        <v>0</v>
      </c>
      <c r="Y124" s="755"/>
      <c r="Z124" s="788"/>
      <c r="AA124" s="788"/>
      <c r="AB124" s="789"/>
      <c r="AC124" s="790"/>
      <c r="AD124" s="172"/>
      <c r="AE124" s="172"/>
      <c r="AF124" s="172"/>
    </row>
    <row r="125" spans="1:32" s="195" customFormat="1" ht="13" hidden="1">
      <c r="A125" s="766" t="s">
        <v>1461</v>
      </c>
      <c r="B125" s="766" t="s">
        <v>1712</v>
      </c>
      <c r="C125" s="778" t="s">
        <v>1713</v>
      </c>
      <c r="D125" s="778" t="s">
        <v>1631</v>
      </c>
      <c r="E125" s="766" t="s">
        <v>1503</v>
      </c>
      <c r="F125" s="766" t="s">
        <v>1465</v>
      </c>
      <c r="G125" s="792">
        <v>8.5</v>
      </c>
      <c r="H125" s="793">
        <v>8.5</v>
      </c>
      <c r="I125" s="793">
        <v>8.5</v>
      </c>
      <c r="J125" s="793">
        <v>8.5</v>
      </c>
      <c r="K125" s="793">
        <v>8.5</v>
      </c>
      <c r="L125" s="793">
        <v>8.5</v>
      </c>
      <c r="M125" s="793">
        <v>8.5</v>
      </c>
      <c r="N125" s="793">
        <v>8.5</v>
      </c>
      <c r="O125" s="793">
        <v>8.5</v>
      </c>
      <c r="P125" s="793">
        <v>8.5</v>
      </c>
      <c r="Q125" s="793">
        <v>8.5</v>
      </c>
      <c r="R125" s="793">
        <v>8.5</v>
      </c>
      <c r="S125" s="793">
        <v>8.5</v>
      </c>
      <c r="T125" s="783">
        <v>0</v>
      </c>
      <c r="U125" s="784">
        <v>0</v>
      </c>
      <c r="V125" s="785">
        <v>1522129</v>
      </c>
      <c r="W125" s="786">
        <v>2.8817244875884189E-3</v>
      </c>
      <c r="X125" s="787">
        <v>0</v>
      </c>
      <c r="Y125" s="755"/>
      <c r="Z125" s="173"/>
      <c r="AA125" s="173"/>
      <c r="AB125" s="465"/>
      <c r="AC125" s="794"/>
      <c r="AD125" s="173"/>
      <c r="AE125" s="173"/>
      <c r="AF125" s="173"/>
    </row>
    <row r="126" spans="1:32" s="195" customFormat="1" ht="13" hidden="1">
      <c r="A126" s="766" t="s">
        <v>1461</v>
      </c>
      <c r="B126" s="766" t="s">
        <v>1714</v>
      </c>
      <c r="C126" s="778" t="s">
        <v>1715</v>
      </c>
      <c r="D126" s="778" t="s">
        <v>1631</v>
      </c>
      <c r="E126" s="766" t="s">
        <v>1503</v>
      </c>
      <c r="F126" s="766" t="s">
        <v>1465</v>
      </c>
      <c r="G126" s="792">
        <v>8.5</v>
      </c>
      <c r="H126" s="793">
        <v>8.5</v>
      </c>
      <c r="I126" s="793">
        <v>8.5</v>
      </c>
      <c r="J126" s="793">
        <v>8.5</v>
      </c>
      <c r="K126" s="793">
        <v>8.5</v>
      </c>
      <c r="L126" s="793">
        <v>8.5</v>
      </c>
      <c r="M126" s="793">
        <v>8.5</v>
      </c>
      <c r="N126" s="793">
        <v>8.5</v>
      </c>
      <c r="O126" s="793">
        <v>8.5</v>
      </c>
      <c r="P126" s="793">
        <v>8.5</v>
      </c>
      <c r="Q126" s="793">
        <v>8.5</v>
      </c>
      <c r="R126" s="793">
        <v>8.5</v>
      </c>
      <c r="S126" s="793">
        <v>8.5</v>
      </c>
      <c r="T126" s="783">
        <v>0</v>
      </c>
      <c r="U126" s="784">
        <v>0</v>
      </c>
      <c r="V126" s="785">
        <v>2231658</v>
      </c>
      <c r="W126" s="786">
        <v>4.2250187116352131E-3</v>
      </c>
      <c r="X126" s="787">
        <v>0</v>
      </c>
      <c r="Y126" s="755"/>
      <c r="Z126" s="173"/>
      <c r="AA126" s="173"/>
      <c r="AB126" s="465"/>
      <c r="AC126" s="794"/>
      <c r="AD126" s="173"/>
      <c r="AE126" s="173"/>
      <c r="AF126" s="173"/>
    </row>
    <row r="127" spans="1:32" s="195" customFormat="1" ht="13" hidden="1">
      <c r="A127" s="766" t="s">
        <v>1461</v>
      </c>
      <c r="B127" s="766" t="s">
        <v>1716</v>
      </c>
      <c r="C127" s="778" t="s">
        <v>1717</v>
      </c>
      <c r="D127" s="778" t="s">
        <v>1631</v>
      </c>
      <c r="E127" s="766" t="s">
        <v>1503</v>
      </c>
      <c r="F127" s="766" t="s">
        <v>1465</v>
      </c>
      <c r="G127" s="792">
        <v>6.34</v>
      </c>
      <c r="H127" s="793">
        <v>6.34</v>
      </c>
      <c r="I127" s="793">
        <v>6.34</v>
      </c>
      <c r="J127" s="793">
        <v>6.34</v>
      </c>
      <c r="K127" s="793">
        <v>6.34</v>
      </c>
      <c r="L127" s="793">
        <v>6.34</v>
      </c>
      <c r="M127" s="793">
        <v>6.34</v>
      </c>
      <c r="N127" s="793">
        <v>6.34</v>
      </c>
      <c r="O127" s="793">
        <v>6.34</v>
      </c>
      <c r="P127" s="793">
        <v>6.34</v>
      </c>
      <c r="Q127" s="793">
        <v>6.34</v>
      </c>
      <c r="R127" s="793">
        <v>6.34</v>
      </c>
      <c r="S127" s="793">
        <v>6.34</v>
      </c>
      <c r="T127" s="783">
        <v>0</v>
      </c>
      <c r="U127" s="784">
        <v>0</v>
      </c>
      <c r="V127" s="785">
        <v>2872654</v>
      </c>
      <c r="W127" s="786">
        <v>5.438564915436748E-3</v>
      </c>
      <c r="X127" s="787">
        <v>0</v>
      </c>
      <c r="Y127" s="755"/>
      <c r="Z127" s="788"/>
      <c r="AA127" s="788"/>
      <c r="AB127" s="789"/>
      <c r="AC127" s="790"/>
      <c r="AD127" s="172"/>
      <c r="AE127" s="172"/>
      <c r="AF127" s="172"/>
    </row>
    <row r="128" spans="1:32" s="195" customFormat="1" ht="13" hidden="1">
      <c r="A128" s="766" t="s">
        <v>1461</v>
      </c>
      <c r="B128" s="766" t="s">
        <v>1718</v>
      </c>
      <c r="C128" s="778" t="s">
        <v>1719</v>
      </c>
      <c r="D128" s="778" t="s">
        <v>1697</v>
      </c>
      <c r="E128" s="766" t="s">
        <v>1503</v>
      </c>
      <c r="F128" s="766" t="s">
        <v>1465</v>
      </c>
      <c r="G128" s="792">
        <v>10.499000000000001</v>
      </c>
      <c r="H128" s="793">
        <v>10.499000000000001</v>
      </c>
      <c r="I128" s="793">
        <v>10.499000000000001</v>
      </c>
      <c r="J128" s="793">
        <v>10.499000000000001</v>
      </c>
      <c r="K128" s="793">
        <v>10.499000000000001</v>
      </c>
      <c r="L128" s="793">
        <v>10.499000000000001</v>
      </c>
      <c r="M128" s="793">
        <v>10.499000000000001</v>
      </c>
      <c r="N128" s="793">
        <v>10.498999999999999</v>
      </c>
      <c r="O128" s="793">
        <v>10.498999999999999</v>
      </c>
      <c r="P128" s="793">
        <v>10.498999999999999</v>
      </c>
      <c r="Q128" s="793">
        <v>10.498999999999999</v>
      </c>
      <c r="R128" s="793">
        <v>10.499000000000001</v>
      </c>
      <c r="S128" s="793">
        <v>10.499000000000001</v>
      </c>
      <c r="T128" s="783">
        <v>0</v>
      </c>
      <c r="U128" s="784">
        <v>0</v>
      </c>
      <c r="V128" s="785">
        <v>2463317.3759999997</v>
      </c>
      <c r="W128" s="786">
        <v>4.6636007875293407E-3</v>
      </c>
      <c r="X128" s="787">
        <v>0</v>
      </c>
      <c r="Y128" s="755"/>
      <c r="Z128" s="788"/>
      <c r="AA128" s="788"/>
      <c r="AB128" s="789"/>
      <c r="AC128" s="790"/>
      <c r="AD128" s="172"/>
      <c r="AE128" s="172"/>
      <c r="AF128" s="172"/>
    </row>
    <row r="129" spans="1:32" s="195" customFormat="1" ht="13" hidden="1">
      <c r="A129" s="766" t="s">
        <v>1461</v>
      </c>
      <c r="B129" s="766" t="s">
        <v>1720</v>
      </c>
      <c r="C129" s="778" t="s">
        <v>1721</v>
      </c>
      <c r="D129" s="778" t="s">
        <v>1552</v>
      </c>
      <c r="E129" s="766" t="s">
        <v>1503</v>
      </c>
      <c r="F129" s="766" t="s">
        <v>1465</v>
      </c>
      <c r="G129" s="792">
        <v>33.15</v>
      </c>
      <c r="H129" s="793">
        <v>0</v>
      </c>
      <c r="I129" s="793">
        <v>0</v>
      </c>
      <c r="J129" s="793">
        <v>0</v>
      </c>
      <c r="K129" s="793">
        <v>0</v>
      </c>
      <c r="L129" s="793">
        <v>0</v>
      </c>
      <c r="M129" s="793">
        <v>0</v>
      </c>
      <c r="N129" s="793">
        <v>0</v>
      </c>
      <c r="O129" s="793">
        <v>0</v>
      </c>
      <c r="P129" s="793">
        <v>0</v>
      </c>
      <c r="Q129" s="793">
        <v>0</v>
      </c>
      <c r="R129" s="793">
        <v>0</v>
      </c>
      <c r="S129" s="793">
        <v>0</v>
      </c>
      <c r="T129" s="783">
        <v>-33.15</v>
      </c>
      <c r="U129" s="784">
        <v>-1</v>
      </c>
      <c r="V129" s="785">
        <v>0</v>
      </c>
      <c r="W129" s="786">
        <v>0</v>
      </c>
      <c r="X129" s="787">
        <v>0</v>
      </c>
      <c r="Y129" s="755"/>
      <c r="Z129" s="788"/>
      <c r="AA129" s="788"/>
      <c r="AB129" s="789"/>
      <c r="AC129" s="790"/>
      <c r="AD129" s="172"/>
      <c r="AE129" s="172"/>
      <c r="AF129" s="172"/>
    </row>
    <row r="130" spans="1:32" s="195" customFormat="1" ht="13" hidden="1">
      <c r="A130" s="766" t="s">
        <v>1461</v>
      </c>
      <c r="B130" s="766" t="s">
        <v>1722</v>
      </c>
      <c r="C130" s="778" t="s">
        <v>1723</v>
      </c>
      <c r="D130" s="778" t="s">
        <v>1552</v>
      </c>
      <c r="E130" s="766" t="s">
        <v>1503</v>
      </c>
      <c r="F130" s="766" t="s">
        <v>1465</v>
      </c>
      <c r="G130" s="792">
        <v>34.85</v>
      </c>
      <c r="H130" s="793">
        <v>0</v>
      </c>
      <c r="I130" s="793">
        <v>0</v>
      </c>
      <c r="J130" s="793">
        <v>0</v>
      </c>
      <c r="K130" s="793">
        <v>0</v>
      </c>
      <c r="L130" s="793">
        <v>0</v>
      </c>
      <c r="M130" s="793">
        <v>0</v>
      </c>
      <c r="N130" s="793">
        <v>0</v>
      </c>
      <c r="O130" s="793">
        <v>0</v>
      </c>
      <c r="P130" s="793">
        <v>0</v>
      </c>
      <c r="Q130" s="793">
        <v>0</v>
      </c>
      <c r="R130" s="793">
        <v>0</v>
      </c>
      <c r="S130" s="793">
        <v>0</v>
      </c>
      <c r="T130" s="783">
        <v>-34.85</v>
      </c>
      <c r="U130" s="784">
        <v>-1</v>
      </c>
      <c r="V130" s="785">
        <v>0</v>
      </c>
      <c r="W130" s="786">
        <v>0</v>
      </c>
      <c r="X130" s="787">
        <v>0</v>
      </c>
      <c r="Y130" s="755"/>
      <c r="Z130" s="788"/>
      <c r="AA130" s="788"/>
      <c r="AB130" s="789"/>
      <c r="AC130" s="790"/>
      <c r="AD130" s="172"/>
      <c r="AE130" s="172"/>
      <c r="AF130" s="172"/>
    </row>
    <row r="131" spans="1:32" s="195" customFormat="1" ht="13" hidden="1">
      <c r="A131" s="766" t="s">
        <v>1461</v>
      </c>
      <c r="B131" s="766" t="s">
        <v>1724</v>
      </c>
      <c r="C131" s="778" t="s">
        <v>1725</v>
      </c>
      <c r="D131" s="778" t="s">
        <v>1552</v>
      </c>
      <c r="E131" s="766" t="s">
        <v>1503</v>
      </c>
      <c r="F131" s="766" t="s">
        <v>1465</v>
      </c>
      <c r="G131" s="792">
        <v>36.15</v>
      </c>
      <c r="H131" s="793">
        <v>0</v>
      </c>
      <c r="I131" s="793">
        <v>0</v>
      </c>
      <c r="J131" s="793">
        <v>0</v>
      </c>
      <c r="K131" s="793">
        <v>0</v>
      </c>
      <c r="L131" s="793">
        <v>0</v>
      </c>
      <c r="M131" s="793">
        <v>0</v>
      </c>
      <c r="N131" s="793">
        <v>0</v>
      </c>
      <c r="O131" s="793">
        <v>0</v>
      </c>
      <c r="P131" s="793">
        <v>0</v>
      </c>
      <c r="Q131" s="793">
        <v>0</v>
      </c>
      <c r="R131" s="793">
        <v>0</v>
      </c>
      <c r="S131" s="793">
        <v>0</v>
      </c>
      <c r="T131" s="783">
        <v>-36.15</v>
      </c>
      <c r="U131" s="784">
        <v>-1</v>
      </c>
      <c r="V131" s="785">
        <v>0</v>
      </c>
      <c r="W131" s="786">
        <v>0</v>
      </c>
      <c r="X131" s="787">
        <v>0</v>
      </c>
      <c r="Y131" s="755"/>
      <c r="Z131" s="788"/>
      <c r="AA131" s="788"/>
      <c r="AB131" s="789"/>
      <c r="AC131" s="790"/>
      <c r="AD131" s="172"/>
      <c r="AE131" s="172"/>
      <c r="AF131" s="172"/>
    </row>
    <row r="132" spans="1:32" s="195" customFormat="1" ht="13" hidden="1">
      <c r="A132" s="766" t="s">
        <v>1461</v>
      </c>
      <c r="B132" s="766" t="s">
        <v>1726</v>
      </c>
      <c r="C132" s="778" t="s">
        <v>1727</v>
      </c>
      <c r="D132" s="778" t="s">
        <v>1555</v>
      </c>
      <c r="E132" s="766" t="s">
        <v>1503</v>
      </c>
      <c r="F132" s="766" t="s">
        <v>1465</v>
      </c>
      <c r="G132" s="792">
        <v>32.409999999999997</v>
      </c>
      <c r="H132" s="793">
        <v>0</v>
      </c>
      <c r="I132" s="793">
        <v>0</v>
      </c>
      <c r="J132" s="793">
        <v>0</v>
      </c>
      <c r="K132" s="793">
        <v>0</v>
      </c>
      <c r="L132" s="793">
        <v>0</v>
      </c>
      <c r="M132" s="793">
        <v>0</v>
      </c>
      <c r="N132" s="793">
        <v>0</v>
      </c>
      <c r="O132" s="793">
        <v>0</v>
      </c>
      <c r="P132" s="793">
        <v>0</v>
      </c>
      <c r="Q132" s="793">
        <v>0</v>
      </c>
      <c r="R132" s="793">
        <v>0</v>
      </c>
      <c r="S132" s="793">
        <v>0</v>
      </c>
      <c r="T132" s="783">
        <v>-32.409999999999997</v>
      </c>
      <c r="U132" s="784">
        <v>-1</v>
      </c>
      <c r="V132" s="785">
        <v>0</v>
      </c>
      <c r="W132" s="786">
        <v>0</v>
      </c>
      <c r="X132" s="787">
        <v>0</v>
      </c>
      <c r="Y132" s="755"/>
      <c r="Z132" s="788"/>
      <c r="AA132" s="788"/>
      <c r="AB132" s="789"/>
      <c r="AC132" s="790"/>
      <c r="AD132" s="172"/>
      <c r="AE132" s="172"/>
      <c r="AF132" s="172"/>
    </row>
    <row r="133" spans="1:32" s="195" customFormat="1" ht="13" hidden="1">
      <c r="A133" s="766" t="s">
        <v>1461</v>
      </c>
      <c r="B133" s="766" t="s">
        <v>1728</v>
      </c>
      <c r="C133" s="778" t="s">
        <v>1729</v>
      </c>
      <c r="D133" s="778" t="s">
        <v>1552</v>
      </c>
      <c r="E133" s="766" t="s">
        <v>1503</v>
      </c>
      <c r="F133" s="766" t="s">
        <v>1465</v>
      </c>
      <c r="G133" s="792">
        <v>33.18</v>
      </c>
      <c r="H133" s="793">
        <v>0</v>
      </c>
      <c r="I133" s="793">
        <v>0</v>
      </c>
      <c r="J133" s="793">
        <v>0</v>
      </c>
      <c r="K133" s="793">
        <v>0</v>
      </c>
      <c r="L133" s="793">
        <v>0</v>
      </c>
      <c r="M133" s="793">
        <v>0</v>
      </c>
      <c r="N133" s="793">
        <v>0</v>
      </c>
      <c r="O133" s="793">
        <v>0</v>
      </c>
      <c r="P133" s="793">
        <v>0</v>
      </c>
      <c r="Q133" s="793">
        <v>0</v>
      </c>
      <c r="R133" s="793">
        <v>0</v>
      </c>
      <c r="S133" s="793">
        <v>0</v>
      </c>
      <c r="T133" s="783">
        <v>-33.18</v>
      </c>
      <c r="U133" s="784">
        <v>-1</v>
      </c>
      <c r="V133" s="785">
        <v>0</v>
      </c>
      <c r="W133" s="786">
        <v>0</v>
      </c>
      <c r="X133" s="787">
        <v>0</v>
      </c>
      <c r="Y133" s="755"/>
      <c r="Z133" s="788"/>
      <c r="AA133" s="788"/>
      <c r="AB133" s="789"/>
      <c r="AC133" s="790"/>
      <c r="AD133" s="172"/>
      <c r="AE133" s="172"/>
      <c r="AF133" s="172"/>
    </row>
    <row r="134" spans="1:32" s="195" customFormat="1" ht="13" hidden="1">
      <c r="A134" s="766" t="s">
        <v>1461</v>
      </c>
      <c r="B134" s="766" t="s">
        <v>1730</v>
      </c>
      <c r="C134" s="778" t="s">
        <v>1731</v>
      </c>
      <c r="D134" s="778" t="s">
        <v>1552</v>
      </c>
      <c r="E134" s="766" t="s">
        <v>1503</v>
      </c>
      <c r="F134" s="766" t="s">
        <v>1465</v>
      </c>
      <c r="G134" s="792">
        <v>33.200000000000003</v>
      </c>
      <c r="H134" s="793">
        <v>0</v>
      </c>
      <c r="I134" s="793">
        <v>0</v>
      </c>
      <c r="J134" s="793">
        <v>0</v>
      </c>
      <c r="K134" s="793">
        <v>0</v>
      </c>
      <c r="L134" s="793">
        <v>0</v>
      </c>
      <c r="M134" s="793">
        <v>0</v>
      </c>
      <c r="N134" s="793">
        <v>0</v>
      </c>
      <c r="O134" s="793">
        <v>0</v>
      </c>
      <c r="P134" s="793">
        <v>0</v>
      </c>
      <c r="Q134" s="793">
        <v>0</v>
      </c>
      <c r="R134" s="793">
        <v>0</v>
      </c>
      <c r="S134" s="793">
        <v>0</v>
      </c>
      <c r="T134" s="783">
        <v>-33.200000000000003</v>
      </c>
      <c r="U134" s="784">
        <v>-1</v>
      </c>
      <c r="V134" s="785">
        <v>0</v>
      </c>
      <c r="W134" s="786">
        <v>0</v>
      </c>
      <c r="X134" s="787">
        <v>0</v>
      </c>
      <c r="Y134" s="755"/>
      <c r="Z134" s="788"/>
      <c r="AA134" s="788"/>
      <c r="AB134" s="789"/>
      <c r="AC134" s="790"/>
      <c r="AD134" s="172"/>
      <c r="AE134" s="172"/>
      <c r="AF134" s="172"/>
    </row>
    <row r="135" spans="1:32" s="195" customFormat="1" ht="13" hidden="1">
      <c r="A135" s="766" t="s">
        <v>1461</v>
      </c>
      <c r="B135" s="766" t="s">
        <v>1732</v>
      </c>
      <c r="C135" s="778" t="s">
        <v>1733</v>
      </c>
      <c r="D135" s="778" t="s">
        <v>1552</v>
      </c>
      <c r="E135" s="766" t="s">
        <v>1503</v>
      </c>
      <c r="F135" s="766" t="s">
        <v>1465</v>
      </c>
      <c r="G135" s="792">
        <v>33.15</v>
      </c>
      <c r="H135" s="793">
        <v>0</v>
      </c>
      <c r="I135" s="793">
        <v>0</v>
      </c>
      <c r="J135" s="793">
        <v>0</v>
      </c>
      <c r="K135" s="793">
        <v>0</v>
      </c>
      <c r="L135" s="793">
        <v>0</v>
      </c>
      <c r="M135" s="793">
        <v>0</v>
      </c>
      <c r="N135" s="793">
        <v>0</v>
      </c>
      <c r="O135" s="793">
        <v>0</v>
      </c>
      <c r="P135" s="793">
        <v>0</v>
      </c>
      <c r="Q135" s="793">
        <v>0</v>
      </c>
      <c r="R135" s="793">
        <v>0</v>
      </c>
      <c r="S135" s="793">
        <v>0</v>
      </c>
      <c r="T135" s="783">
        <v>-33.15</v>
      </c>
      <c r="U135" s="784">
        <v>-1</v>
      </c>
      <c r="V135" s="785">
        <v>0</v>
      </c>
      <c r="W135" s="786">
        <v>0</v>
      </c>
      <c r="X135" s="787">
        <v>0</v>
      </c>
      <c r="Y135" s="755"/>
      <c r="Z135" s="788"/>
      <c r="AA135" s="788"/>
      <c r="AB135" s="789"/>
      <c r="AC135" s="790"/>
      <c r="AD135" s="172"/>
      <c r="AE135" s="172"/>
      <c r="AF135" s="172"/>
    </row>
    <row r="136" spans="1:32" s="195" customFormat="1" ht="13" hidden="1">
      <c r="A136" s="766" t="s">
        <v>1461</v>
      </c>
      <c r="B136" s="766" t="s">
        <v>1734</v>
      </c>
      <c r="C136" s="778" t="s">
        <v>1735</v>
      </c>
      <c r="D136" s="778" t="s">
        <v>1552</v>
      </c>
      <c r="E136" s="766" t="s">
        <v>1503</v>
      </c>
      <c r="F136" s="766" t="s">
        <v>1465</v>
      </c>
      <c r="G136" s="792">
        <v>33.15</v>
      </c>
      <c r="H136" s="793">
        <v>0</v>
      </c>
      <c r="I136" s="793">
        <v>0</v>
      </c>
      <c r="J136" s="793">
        <v>0</v>
      </c>
      <c r="K136" s="793">
        <v>0</v>
      </c>
      <c r="L136" s="793">
        <v>0</v>
      </c>
      <c r="M136" s="793">
        <v>0</v>
      </c>
      <c r="N136" s="793">
        <v>0</v>
      </c>
      <c r="O136" s="793">
        <v>0</v>
      </c>
      <c r="P136" s="793">
        <v>0</v>
      </c>
      <c r="Q136" s="793">
        <v>0</v>
      </c>
      <c r="R136" s="793">
        <v>0</v>
      </c>
      <c r="S136" s="793">
        <v>0</v>
      </c>
      <c r="T136" s="783">
        <v>-33.15</v>
      </c>
      <c r="U136" s="784">
        <v>-1</v>
      </c>
      <c r="V136" s="785">
        <v>0</v>
      </c>
      <c r="W136" s="786">
        <v>0</v>
      </c>
      <c r="X136" s="787">
        <v>0</v>
      </c>
      <c r="Y136" s="755"/>
      <c r="Z136" s="788"/>
      <c r="AA136" s="788"/>
      <c r="AB136" s="789"/>
      <c r="AC136" s="790"/>
      <c r="AD136" s="172"/>
      <c r="AE136" s="172"/>
      <c r="AF136" s="172"/>
    </row>
    <row r="137" spans="1:32" s="195" customFormat="1" ht="13" hidden="1">
      <c r="A137" s="766" t="s">
        <v>1461</v>
      </c>
      <c r="B137" s="766" t="s">
        <v>1736</v>
      </c>
      <c r="C137" s="778" t="s">
        <v>1737</v>
      </c>
      <c r="D137" s="778" t="s">
        <v>1552</v>
      </c>
      <c r="E137" s="766" t="s">
        <v>1503</v>
      </c>
      <c r="F137" s="766" t="s">
        <v>1465</v>
      </c>
      <c r="G137" s="792">
        <v>45.86</v>
      </c>
      <c r="H137" s="793">
        <v>0</v>
      </c>
      <c r="I137" s="793">
        <v>0</v>
      </c>
      <c r="J137" s="793">
        <v>0</v>
      </c>
      <c r="K137" s="793">
        <v>0</v>
      </c>
      <c r="L137" s="793">
        <v>0</v>
      </c>
      <c r="M137" s="793">
        <v>0</v>
      </c>
      <c r="N137" s="793">
        <v>0</v>
      </c>
      <c r="O137" s="793">
        <v>0</v>
      </c>
      <c r="P137" s="793">
        <v>0</v>
      </c>
      <c r="Q137" s="793">
        <v>0</v>
      </c>
      <c r="R137" s="793">
        <v>0</v>
      </c>
      <c r="S137" s="793">
        <v>0</v>
      </c>
      <c r="T137" s="783">
        <v>-45.86</v>
      </c>
      <c r="U137" s="784">
        <v>-1</v>
      </c>
      <c r="V137" s="785">
        <v>0</v>
      </c>
      <c r="W137" s="786">
        <v>0</v>
      </c>
      <c r="X137" s="787">
        <v>0</v>
      </c>
      <c r="Y137" s="755"/>
      <c r="Z137" s="788"/>
      <c r="AA137" s="788"/>
      <c r="AB137" s="789"/>
      <c r="AC137" s="790"/>
      <c r="AD137" s="172"/>
      <c r="AE137" s="172"/>
      <c r="AF137" s="172"/>
    </row>
    <row r="138" spans="1:32" s="195" customFormat="1" ht="13" hidden="1">
      <c r="A138" s="766" t="s">
        <v>1461</v>
      </c>
      <c r="B138" s="766" t="s">
        <v>1738</v>
      </c>
      <c r="C138" s="778" t="s">
        <v>1739</v>
      </c>
      <c r="D138" s="778" t="s">
        <v>1555</v>
      </c>
      <c r="E138" s="766" t="s">
        <v>1503</v>
      </c>
      <c r="F138" s="766" t="s">
        <v>1465</v>
      </c>
      <c r="G138" s="792">
        <v>32.410000000000004</v>
      </c>
      <c r="H138" s="793">
        <v>0</v>
      </c>
      <c r="I138" s="793">
        <v>0</v>
      </c>
      <c r="J138" s="793">
        <v>0</v>
      </c>
      <c r="K138" s="793">
        <v>0</v>
      </c>
      <c r="L138" s="793">
        <v>0</v>
      </c>
      <c r="M138" s="793">
        <v>0</v>
      </c>
      <c r="N138" s="793">
        <v>0</v>
      </c>
      <c r="O138" s="793">
        <v>0</v>
      </c>
      <c r="P138" s="793">
        <v>0</v>
      </c>
      <c r="Q138" s="793">
        <v>0</v>
      </c>
      <c r="R138" s="793">
        <v>0</v>
      </c>
      <c r="S138" s="793">
        <v>0</v>
      </c>
      <c r="T138" s="783">
        <v>-32.410000000000004</v>
      </c>
      <c r="U138" s="784">
        <v>-1</v>
      </c>
      <c r="V138" s="785">
        <v>0</v>
      </c>
      <c r="W138" s="786">
        <v>0</v>
      </c>
      <c r="X138" s="787">
        <v>0</v>
      </c>
      <c r="Y138" s="755"/>
      <c r="Z138" s="788"/>
      <c r="AA138" s="788"/>
      <c r="AB138" s="789"/>
      <c r="AC138" s="790"/>
      <c r="AD138" s="172"/>
      <c r="AE138" s="172"/>
      <c r="AF138" s="172"/>
    </row>
    <row r="139" spans="1:32" s="195" customFormat="1" ht="13" hidden="1">
      <c r="A139" s="766" t="s">
        <v>1461</v>
      </c>
      <c r="B139" s="766" t="s">
        <v>1740</v>
      </c>
      <c r="C139" s="778" t="s">
        <v>1339</v>
      </c>
      <c r="D139" s="778" t="s">
        <v>1670</v>
      </c>
      <c r="E139" s="766" t="s">
        <v>1503</v>
      </c>
      <c r="F139" s="766" t="s">
        <v>1465</v>
      </c>
      <c r="G139" s="792">
        <v>17.239999999999998</v>
      </c>
      <c r="H139" s="793">
        <v>17.239999999999998</v>
      </c>
      <c r="I139" s="793">
        <v>17.239999999999998</v>
      </c>
      <c r="J139" s="793">
        <v>17.239999999999998</v>
      </c>
      <c r="K139" s="793">
        <v>17.239999999999998</v>
      </c>
      <c r="L139" s="793">
        <v>17.239999999999998</v>
      </c>
      <c r="M139" s="793">
        <v>17.239999999999998</v>
      </c>
      <c r="N139" s="793">
        <v>17.239999999999998</v>
      </c>
      <c r="O139" s="793">
        <v>17.239999999999998</v>
      </c>
      <c r="P139" s="793">
        <v>17.239999999999998</v>
      </c>
      <c r="Q139" s="793">
        <v>17.239999999999998</v>
      </c>
      <c r="R139" s="793">
        <v>17.239999999999998</v>
      </c>
      <c r="S139" s="793">
        <v>17.239999999999998</v>
      </c>
      <c r="T139" s="783">
        <v>0</v>
      </c>
      <c r="U139" s="784">
        <v>0</v>
      </c>
      <c r="V139" s="785">
        <v>4827199.9999999991</v>
      </c>
      <c r="W139" s="786">
        <v>9.1389497516221121E-3</v>
      </c>
      <c r="X139" s="787">
        <v>0</v>
      </c>
      <c r="Y139" s="755"/>
      <c r="Z139" s="788"/>
      <c r="AA139" s="788"/>
      <c r="AB139" s="789"/>
      <c r="AC139" s="790"/>
      <c r="AD139" s="172"/>
      <c r="AE139" s="172"/>
      <c r="AF139" s="172"/>
    </row>
    <row r="140" spans="1:32" s="195" customFormat="1" ht="13" hidden="1">
      <c r="A140" s="766" t="s">
        <v>1461</v>
      </c>
      <c r="B140" s="766" t="s">
        <v>1741</v>
      </c>
      <c r="C140" s="778" t="s">
        <v>1742</v>
      </c>
      <c r="D140" s="778" t="s">
        <v>1743</v>
      </c>
      <c r="E140" s="766" t="s">
        <v>1503</v>
      </c>
      <c r="F140" s="766" t="s">
        <v>1465</v>
      </c>
      <c r="G140" s="792">
        <v>14.75</v>
      </c>
      <c r="H140" s="793">
        <v>14.75</v>
      </c>
      <c r="I140" s="793">
        <v>14.75</v>
      </c>
      <c r="J140" s="793">
        <v>14.75</v>
      </c>
      <c r="K140" s="793">
        <v>14.75</v>
      </c>
      <c r="L140" s="793">
        <v>14.75</v>
      </c>
      <c r="M140" s="793">
        <v>14.75</v>
      </c>
      <c r="N140" s="793">
        <v>14.75</v>
      </c>
      <c r="O140" s="793">
        <v>14.75</v>
      </c>
      <c r="P140" s="793">
        <v>14.75</v>
      </c>
      <c r="Q140" s="793">
        <v>14.75</v>
      </c>
      <c r="R140" s="793">
        <v>14.75</v>
      </c>
      <c r="S140" s="793">
        <v>14.75</v>
      </c>
      <c r="T140" s="783">
        <v>0</v>
      </c>
      <c r="U140" s="784">
        <v>0</v>
      </c>
      <c r="V140" s="785">
        <v>1791240</v>
      </c>
      <c r="W140" s="786">
        <v>3.3912107128554014E-3</v>
      </c>
      <c r="X140" s="787">
        <v>0</v>
      </c>
      <c r="Y140" s="755"/>
      <c r="Z140" s="173"/>
      <c r="AA140" s="173"/>
      <c r="AB140" s="465"/>
      <c r="AC140" s="794"/>
      <c r="AD140" s="173"/>
      <c r="AE140" s="173"/>
      <c r="AF140" s="173"/>
    </row>
    <row r="141" spans="1:32" s="195" customFormat="1" ht="13" hidden="1">
      <c r="A141" s="766" t="s">
        <v>1461</v>
      </c>
      <c r="B141" s="766" t="s">
        <v>1744</v>
      </c>
      <c r="C141" s="778" t="s">
        <v>1745</v>
      </c>
      <c r="D141" s="778" t="s">
        <v>1567</v>
      </c>
      <c r="E141" s="766" t="s">
        <v>1503</v>
      </c>
      <c r="F141" s="766" t="s">
        <v>1465</v>
      </c>
      <c r="G141" s="792">
        <v>38.799999999999997</v>
      </c>
      <c r="H141" s="793">
        <v>0</v>
      </c>
      <c r="I141" s="793">
        <v>0</v>
      </c>
      <c r="J141" s="793">
        <v>0</v>
      </c>
      <c r="K141" s="793">
        <v>0</v>
      </c>
      <c r="L141" s="793">
        <v>0</v>
      </c>
      <c r="M141" s="795">
        <v>0</v>
      </c>
      <c r="N141" s="795">
        <v>0</v>
      </c>
      <c r="O141" s="795">
        <v>0</v>
      </c>
      <c r="P141" s="795">
        <v>0</v>
      </c>
      <c r="Q141" s="795">
        <v>0</v>
      </c>
      <c r="R141" s="795">
        <v>0</v>
      </c>
      <c r="S141" s="795">
        <v>0</v>
      </c>
      <c r="T141" s="783">
        <v>-38.799999999999997</v>
      </c>
      <c r="U141" s="784">
        <v>-1</v>
      </c>
      <c r="V141" s="785">
        <v>0</v>
      </c>
      <c r="W141" s="786">
        <v>0</v>
      </c>
      <c r="X141" s="787">
        <v>0</v>
      </c>
      <c r="Y141" s="755"/>
      <c r="Z141" s="788"/>
      <c r="AA141" s="788"/>
      <c r="AB141" s="789"/>
      <c r="AC141" s="790"/>
      <c r="AD141" s="172"/>
      <c r="AE141" s="172"/>
      <c r="AF141" s="172"/>
    </row>
    <row r="142" spans="1:32" s="195" customFormat="1" ht="13" hidden="1">
      <c r="A142" s="766" t="s">
        <v>1461</v>
      </c>
      <c r="B142" s="766" t="s">
        <v>1746</v>
      </c>
      <c r="C142" s="778" t="s">
        <v>1747</v>
      </c>
      <c r="D142" s="778" t="s">
        <v>1567</v>
      </c>
      <c r="E142" s="766" t="s">
        <v>1503</v>
      </c>
      <c r="F142" s="766" t="s">
        <v>1465</v>
      </c>
      <c r="G142" s="792">
        <v>38.799999999999997</v>
      </c>
      <c r="H142" s="793">
        <v>0</v>
      </c>
      <c r="I142" s="793">
        <v>0</v>
      </c>
      <c r="J142" s="793">
        <v>0</v>
      </c>
      <c r="K142" s="793">
        <v>0</v>
      </c>
      <c r="L142" s="793">
        <v>0</v>
      </c>
      <c r="M142" s="795">
        <v>0</v>
      </c>
      <c r="N142" s="795">
        <v>0</v>
      </c>
      <c r="O142" s="795">
        <v>0</v>
      </c>
      <c r="P142" s="795">
        <v>0</v>
      </c>
      <c r="Q142" s="795">
        <v>0</v>
      </c>
      <c r="R142" s="795">
        <v>0</v>
      </c>
      <c r="S142" s="795">
        <v>0</v>
      </c>
      <c r="T142" s="783">
        <v>-38.799999999999997</v>
      </c>
      <c r="U142" s="784">
        <v>-1</v>
      </c>
      <c r="V142" s="785">
        <v>0</v>
      </c>
      <c r="W142" s="786">
        <v>0</v>
      </c>
      <c r="X142" s="787">
        <v>0</v>
      </c>
      <c r="Y142" s="755"/>
      <c r="Z142" s="788"/>
      <c r="AA142" s="788"/>
      <c r="AB142" s="789"/>
      <c r="AC142" s="790"/>
      <c r="AD142" s="172"/>
      <c r="AE142" s="172"/>
      <c r="AF142" s="172"/>
    </row>
    <row r="143" spans="1:32" s="195" customFormat="1" ht="13" hidden="1">
      <c r="A143" s="766" t="s">
        <v>1461</v>
      </c>
      <c r="B143" s="766" t="s">
        <v>1748</v>
      </c>
      <c r="C143" s="778" t="s">
        <v>1749</v>
      </c>
      <c r="D143" s="778" t="s">
        <v>1552</v>
      </c>
      <c r="E143" s="766" t="s">
        <v>1503</v>
      </c>
      <c r="F143" s="766" t="s">
        <v>1465</v>
      </c>
      <c r="G143" s="792">
        <v>41.14</v>
      </c>
      <c r="H143" s="793">
        <v>0</v>
      </c>
      <c r="I143" s="793">
        <v>0</v>
      </c>
      <c r="J143" s="793">
        <v>0</v>
      </c>
      <c r="K143" s="793">
        <v>0</v>
      </c>
      <c r="L143" s="793">
        <v>0</v>
      </c>
      <c r="M143" s="795">
        <v>0</v>
      </c>
      <c r="N143" s="795">
        <v>0</v>
      </c>
      <c r="O143" s="795">
        <v>0</v>
      </c>
      <c r="P143" s="795">
        <v>0</v>
      </c>
      <c r="Q143" s="795">
        <v>0</v>
      </c>
      <c r="R143" s="795">
        <v>0</v>
      </c>
      <c r="S143" s="795">
        <v>0</v>
      </c>
      <c r="T143" s="783">
        <v>-41.14</v>
      </c>
      <c r="U143" s="784">
        <v>-1</v>
      </c>
      <c r="V143" s="785">
        <v>0</v>
      </c>
      <c r="W143" s="786">
        <v>0</v>
      </c>
      <c r="X143" s="787">
        <v>0</v>
      </c>
      <c r="Y143" s="755"/>
      <c r="Z143" s="788"/>
      <c r="AA143" s="788"/>
      <c r="AB143" s="789"/>
      <c r="AC143" s="790"/>
      <c r="AD143" s="172"/>
      <c r="AE143" s="172"/>
      <c r="AF143" s="172"/>
    </row>
    <row r="144" spans="1:32" s="195" customFormat="1" ht="13" hidden="1">
      <c r="A144" s="766" t="s">
        <v>1461</v>
      </c>
      <c r="B144" s="766" t="s">
        <v>1750</v>
      </c>
      <c r="C144" s="778" t="s">
        <v>1751</v>
      </c>
      <c r="D144" s="778" t="s">
        <v>1567</v>
      </c>
      <c r="E144" s="766" t="s">
        <v>1503</v>
      </c>
      <c r="F144" s="766" t="s">
        <v>1465</v>
      </c>
      <c r="G144" s="792">
        <v>41.14</v>
      </c>
      <c r="H144" s="793">
        <v>0</v>
      </c>
      <c r="I144" s="793">
        <v>0</v>
      </c>
      <c r="J144" s="793">
        <v>0</v>
      </c>
      <c r="K144" s="793">
        <v>0</v>
      </c>
      <c r="L144" s="793">
        <v>0</v>
      </c>
      <c r="M144" s="795">
        <v>0</v>
      </c>
      <c r="N144" s="795">
        <v>0</v>
      </c>
      <c r="O144" s="795">
        <v>0</v>
      </c>
      <c r="P144" s="795">
        <v>0</v>
      </c>
      <c r="Q144" s="795">
        <v>0</v>
      </c>
      <c r="R144" s="795">
        <v>0</v>
      </c>
      <c r="S144" s="795">
        <v>0</v>
      </c>
      <c r="T144" s="783">
        <v>-41.14</v>
      </c>
      <c r="U144" s="784">
        <v>-1</v>
      </c>
      <c r="V144" s="785">
        <v>0</v>
      </c>
      <c r="W144" s="786">
        <v>0</v>
      </c>
      <c r="X144" s="787">
        <v>0</v>
      </c>
      <c r="Y144" s="755"/>
      <c r="Z144" s="788"/>
      <c r="AA144" s="788"/>
      <c r="AB144" s="789"/>
      <c r="AC144" s="790"/>
      <c r="AD144" s="172"/>
      <c r="AE144" s="172"/>
      <c r="AF144" s="172"/>
    </row>
    <row r="145" spans="1:32" s="195" customFormat="1" ht="13" hidden="1">
      <c r="A145" s="766" t="s">
        <v>1461</v>
      </c>
      <c r="B145" s="766" t="s">
        <v>1752</v>
      </c>
      <c r="C145" s="778" t="s">
        <v>1753</v>
      </c>
      <c r="D145" s="778" t="s">
        <v>1552</v>
      </c>
      <c r="E145" s="766" t="s">
        <v>1503</v>
      </c>
      <c r="F145" s="766" t="s">
        <v>1465</v>
      </c>
      <c r="G145" s="792">
        <v>41.14</v>
      </c>
      <c r="H145" s="793">
        <v>0</v>
      </c>
      <c r="I145" s="793">
        <v>0</v>
      </c>
      <c r="J145" s="793">
        <v>0</v>
      </c>
      <c r="K145" s="793">
        <v>0</v>
      </c>
      <c r="L145" s="793">
        <v>0</v>
      </c>
      <c r="M145" s="795">
        <v>0</v>
      </c>
      <c r="N145" s="795">
        <v>0</v>
      </c>
      <c r="O145" s="795">
        <v>0</v>
      </c>
      <c r="P145" s="795">
        <v>0</v>
      </c>
      <c r="Q145" s="795">
        <v>0</v>
      </c>
      <c r="R145" s="795">
        <v>0</v>
      </c>
      <c r="S145" s="795">
        <v>0</v>
      </c>
      <c r="T145" s="783">
        <v>-41.14</v>
      </c>
      <c r="U145" s="784">
        <v>-1</v>
      </c>
      <c r="V145" s="785">
        <v>0</v>
      </c>
      <c r="W145" s="786">
        <v>0</v>
      </c>
      <c r="X145" s="787">
        <v>0</v>
      </c>
      <c r="Y145" s="755"/>
      <c r="Z145" s="788"/>
      <c r="AA145" s="788"/>
      <c r="AB145" s="789"/>
      <c r="AC145" s="790"/>
      <c r="AD145" s="172"/>
      <c r="AE145" s="172"/>
      <c r="AF145" s="172"/>
    </row>
    <row r="146" spans="1:32" s="195" customFormat="1" ht="13" hidden="1">
      <c r="A146" s="766" t="s">
        <v>1461</v>
      </c>
      <c r="B146" s="766" t="s">
        <v>1754</v>
      </c>
      <c r="C146" s="778" t="s">
        <v>1755</v>
      </c>
      <c r="D146" s="778" t="s">
        <v>1670</v>
      </c>
      <c r="E146" s="766" t="s">
        <v>1503</v>
      </c>
      <c r="F146" s="766" t="s">
        <v>1465</v>
      </c>
      <c r="G146" s="792">
        <v>11.25</v>
      </c>
      <c r="H146" s="793">
        <v>11.25</v>
      </c>
      <c r="I146" s="793">
        <v>11.25</v>
      </c>
      <c r="J146" s="793">
        <v>11.25</v>
      </c>
      <c r="K146" s="793">
        <v>11.25</v>
      </c>
      <c r="L146" s="793">
        <v>11.25</v>
      </c>
      <c r="M146" s="793">
        <v>11.25</v>
      </c>
      <c r="N146" s="793">
        <v>11.25</v>
      </c>
      <c r="O146" s="793">
        <v>11.25</v>
      </c>
      <c r="P146" s="793">
        <v>11.25</v>
      </c>
      <c r="Q146" s="793">
        <v>11.25</v>
      </c>
      <c r="R146" s="793">
        <v>11.25</v>
      </c>
      <c r="S146" s="793">
        <v>11.25</v>
      </c>
      <c r="T146" s="783">
        <v>0</v>
      </c>
      <c r="U146" s="784">
        <v>0</v>
      </c>
      <c r="V146" s="785">
        <v>675000</v>
      </c>
      <c r="W146" s="786">
        <v>1.277923243773808E-3</v>
      </c>
      <c r="X146" s="787">
        <v>0</v>
      </c>
      <c r="Y146" s="755"/>
      <c r="Z146" s="788"/>
      <c r="AA146" s="788"/>
      <c r="AB146" s="789"/>
      <c r="AC146" s="790"/>
      <c r="AD146" s="172"/>
      <c r="AE146" s="172"/>
      <c r="AF146" s="172"/>
    </row>
    <row r="147" spans="1:32" s="195" customFormat="1" ht="13" hidden="1">
      <c r="A147" s="766" t="s">
        <v>1461</v>
      </c>
      <c r="B147" s="766" t="s">
        <v>1756</v>
      </c>
      <c r="C147" s="778" t="s">
        <v>1757</v>
      </c>
      <c r="D147" s="778" t="s">
        <v>1743</v>
      </c>
      <c r="E147" s="766" t="s">
        <v>1503</v>
      </c>
      <c r="F147" s="766" t="s">
        <v>1465</v>
      </c>
      <c r="G147" s="792">
        <v>10.3</v>
      </c>
      <c r="H147" s="793">
        <v>10.3</v>
      </c>
      <c r="I147" s="793">
        <v>10.3</v>
      </c>
      <c r="J147" s="793">
        <v>10.3</v>
      </c>
      <c r="K147" s="793">
        <v>10.3</v>
      </c>
      <c r="L147" s="793">
        <v>10.3</v>
      </c>
      <c r="M147" s="793">
        <v>10.3</v>
      </c>
      <c r="N147" s="793">
        <v>10.3</v>
      </c>
      <c r="O147" s="793">
        <v>10.3</v>
      </c>
      <c r="P147" s="793">
        <v>10.3</v>
      </c>
      <c r="Q147" s="793">
        <v>10.3</v>
      </c>
      <c r="R147" s="793">
        <v>10.3</v>
      </c>
      <c r="S147" s="793">
        <v>10.3</v>
      </c>
      <c r="T147" s="783">
        <v>0</v>
      </c>
      <c r="U147" s="784">
        <v>0</v>
      </c>
      <c r="V147" s="785">
        <v>61800</v>
      </c>
      <c r="W147" s="786">
        <v>1.1700097254106866E-4</v>
      </c>
      <c r="X147" s="787">
        <v>0</v>
      </c>
      <c r="Y147" s="755"/>
      <c r="Z147" s="788"/>
      <c r="AA147" s="788"/>
      <c r="AB147" s="789"/>
      <c r="AC147" s="790"/>
      <c r="AD147" s="172"/>
      <c r="AE147" s="172"/>
      <c r="AF147" s="172"/>
    </row>
    <row r="148" spans="1:32" s="195" customFormat="1" ht="13" hidden="1">
      <c r="A148" s="766" t="s">
        <v>1461</v>
      </c>
      <c r="B148" s="766" t="s">
        <v>1758</v>
      </c>
      <c r="C148" s="778" t="s">
        <v>1759</v>
      </c>
      <c r="D148" s="778" t="s">
        <v>1670</v>
      </c>
      <c r="E148" s="766" t="s">
        <v>1503</v>
      </c>
      <c r="F148" s="766" t="s">
        <v>1465</v>
      </c>
      <c r="G148" s="792">
        <v>11.52</v>
      </c>
      <c r="H148" s="793">
        <v>11.52</v>
      </c>
      <c r="I148" s="793">
        <v>11.52</v>
      </c>
      <c r="J148" s="793">
        <v>11.52</v>
      </c>
      <c r="K148" s="793">
        <v>11.52</v>
      </c>
      <c r="L148" s="793">
        <v>11.52</v>
      </c>
      <c r="M148" s="793">
        <v>11.52</v>
      </c>
      <c r="N148" s="793">
        <v>11.52</v>
      </c>
      <c r="O148" s="793">
        <v>11.52</v>
      </c>
      <c r="P148" s="793">
        <v>11.52</v>
      </c>
      <c r="Q148" s="793">
        <v>11.52</v>
      </c>
      <c r="R148" s="793">
        <v>11.52</v>
      </c>
      <c r="S148" s="793">
        <v>11.52</v>
      </c>
      <c r="T148" s="783">
        <v>0</v>
      </c>
      <c r="U148" s="784">
        <v>0</v>
      </c>
      <c r="V148" s="785">
        <v>1152000</v>
      </c>
      <c r="W148" s="786">
        <v>2.1809890027072992E-3</v>
      </c>
      <c r="X148" s="787">
        <v>0</v>
      </c>
      <c r="Y148" s="755"/>
      <c r="Z148" s="788"/>
      <c r="AA148" s="788"/>
      <c r="AB148" s="789"/>
      <c r="AC148" s="790"/>
      <c r="AD148" s="172"/>
      <c r="AE148" s="172"/>
      <c r="AF148" s="172"/>
    </row>
    <row r="149" spans="1:32" s="195" customFormat="1" ht="13" hidden="1">
      <c r="A149" s="766" t="s">
        <v>1461</v>
      </c>
      <c r="B149" s="766" t="s">
        <v>1760</v>
      </c>
      <c r="C149" s="778" t="s">
        <v>1761</v>
      </c>
      <c r="D149" s="778" t="s">
        <v>1555</v>
      </c>
      <c r="E149" s="766" t="s">
        <v>1503</v>
      </c>
      <c r="F149" s="766" t="s">
        <v>1465</v>
      </c>
      <c r="G149" s="792">
        <v>38.799999999999997</v>
      </c>
      <c r="H149" s="793">
        <v>0</v>
      </c>
      <c r="I149" s="793">
        <v>0</v>
      </c>
      <c r="J149" s="793">
        <v>0</v>
      </c>
      <c r="K149" s="793">
        <v>0</v>
      </c>
      <c r="L149" s="793">
        <v>0</v>
      </c>
      <c r="M149" s="795">
        <v>0</v>
      </c>
      <c r="N149" s="795">
        <v>0</v>
      </c>
      <c r="O149" s="795">
        <v>0</v>
      </c>
      <c r="P149" s="795">
        <v>0</v>
      </c>
      <c r="Q149" s="795">
        <v>0</v>
      </c>
      <c r="R149" s="795">
        <v>0</v>
      </c>
      <c r="S149" s="795">
        <v>0</v>
      </c>
      <c r="T149" s="783">
        <v>-38.799999999999997</v>
      </c>
      <c r="U149" s="784">
        <v>-1</v>
      </c>
      <c r="V149" s="785">
        <v>0</v>
      </c>
      <c r="W149" s="786">
        <v>0</v>
      </c>
      <c r="X149" s="787">
        <v>0</v>
      </c>
      <c r="Y149" s="755"/>
      <c r="Z149" s="788"/>
      <c r="AA149" s="788"/>
      <c r="AB149" s="789"/>
      <c r="AC149" s="790"/>
      <c r="AD149" s="172"/>
      <c r="AE149" s="172"/>
      <c r="AF149" s="172"/>
    </row>
    <row r="150" spans="1:32" s="195" customFormat="1" ht="13" hidden="1">
      <c r="A150" s="766" t="s">
        <v>1461</v>
      </c>
      <c r="B150" s="766" t="s">
        <v>1762</v>
      </c>
      <c r="C150" s="778" t="s">
        <v>1763</v>
      </c>
      <c r="D150" s="778" t="s">
        <v>1743</v>
      </c>
      <c r="E150" s="766" t="s">
        <v>1503</v>
      </c>
      <c r="F150" s="766" t="s">
        <v>1465</v>
      </c>
      <c r="G150" s="792">
        <v>10.029999999999999</v>
      </c>
      <c r="H150" s="793">
        <v>10.029999999999999</v>
      </c>
      <c r="I150" s="793">
        <v>10.029999999999999</v>
      </c>
      <c r="J150" s="793">
        <v>10.029999999999999</v>
      </c>
      <c r="K150" s="793">
        <v>10.029999999999999</v>
      </c>
      <c r="L150" s="793">
        <v>10.029999999999999</v>
      </c>
      <c r="M150" s="793">
        <v>10.029999999999999</v>
      </c>
      <c r="N150" s="793">
        <v>10.029999999999999</v>
      </c>
      <c r="O150" s="793">
        <v>10.029999999999999</v>
      </c>
      <c r="P150" s="793">
        <v>10.029999999999999</v>
      </c>
      <c r="Q150" s="793">
        <v>10.029999999999999</v>
      </c>
      <c r="R150" s="793">
        <v>10.029999999999999</v>
      </c>
      <c r="S150" s="793">
        <v>10.029999999999999</v>
      </c>
      <c r="T150" s="783">
        <v>0</v>
      </c>
      <c r="U150" s="784">
        <v>0</v>
      </c>
      <c r="V150" s="785">
        <v>481439.99999999994</v>
      </c>
      <c r="W150" s="786">
        <v>9.1147165404809201E-4</v>
      </c>
      <c r="X150" s="787">
        <v>0</v>
      </c>
      <c r="Y150" s="755"/>
      <c r="Z150" s="788"/>
      <c r="AA150" s="788"/>
      <c r="AB150" s="789"/>
      <c r="AC150" s="790"/>
      <c r="AD150" s="172"/>
      <c r="AE150" s="172"/>
      <c r="AF150" s="172"/>
    </row>
    <row r="151" spans="1:32" s="195" customFormat="1" ht="13" hidden="1">
      <c r="A151" s="766" t="s">
        <v>1461</v>
      </c>
      <c r="B151" s="766" t="s">
        <v>1764</v>
      </c>
      <c r="C151" s="778" t="s">
        <v>1765</v>
      </c>
      <c r="D151" s="778" t="s">
        <v>1670</v>
      </c>
      <c r="E151" s="766" t="s">
        <v>1503</v>
      </c>
      <c r="F151" s="766" t="s">
        <v>1465</v>
      </c>
      <c r="G151" s="792">
        <v>13.02</v>
      </c>
      <c r="H151" s="793">
        <v>13.02</v>
      </c>
      <c r="I151" s="793">
        <v>13.02</v>
      </c>
      <c r="J151" s="793">
        <v>13.02</v>
      </c>
      <c r="K151" s="793">
        <v>13.02</v>
      </c>
      <c r="L151" s="793">
        <v>13.02</v>
      </c>
      <c r="M151" s="793">
        <v>13.020000000000001</v>
      </c>
      <c r="N151" s="793">
        <v>13.020000000000001</v>
      </c>
      <c r="O151" s="793">
        <v>13.02</v>
      </c>
      <c r="P151" s="793">
        <v>13.02</v>
      </c>
      <c r="Q151" s="793">
        <v>13.02</v>
      </c>
      <c r="R151" s="793">
        <v>13.02</v>
      </c>
      <c r="S151" s="793">
        <v>13.02</v>
      </c>
      <c r="T151" s="783">
        <v>0</v>
      </c>
      <c r="U151" s="784">
        <v>0</v>
      </c>
      <c r="V151" s="785">
        <v>861403.2</v>
      </c>
      <c r="W151" s="786">
        <v>1.6308254393202048E-3</v>
      </c>
      <c r="X151" s="787">
        <v>0</v>
      </c>
      <c r="Y151" s="755"/>
      <c r="Z151" s="788"/>
      <c r="AA151" s="788"/>
      <c r="AB151" s="789"/>
      <c r="AC151" s="790"/>
      <c r="AD151" s="172"/>
      <c r="AE151" s="172"/>
      <c r="AF151" s="172"/>
    </row>
    <row r="152" spans="1:32" s="195" customFormat="1" ht="13" hidden="1">
      <c r="A152" s="766" t="s">
        <v>1461</v>
      </c>
      <c r="B152" s="766" t="s">
        <v>1766</v>
      </c>
      <c r="C152" s="778" t="s">
        <v>1767</v>
      </c>
      <c r="D152" s="778" t="s">
        <v>1552</v>
      </c>
      <c r="E152" s="766" t="s">
        <v>1503</v>
      </c>
      <c r="F152" s="766" t="s">
        <v>1465</v>
      </c>
      <c r="G152" s="792">
        <v>33.93</v>
      </c>
      <c r="H152" s="793">
        <v>33.43</v>
      </c>
      <c r="I152" s="793">
        <v>33.43</v>
      </c>
      <c r="J152" s="793">
        <v>33.43</v>
      </c>
      <c r="K152" s="793">
        <v>33.43</v>
      </c>
      <c r="L152" s="793">
        <v>33.43</v>
      </c>
      <c r="M152" s="793">
        <v>33.93</v>
      </c>
      <c r="N152" s="793">
        <v>33.93</v>
      </c>
      <c r="O152" s="793">
        <v>33.93</v>
      </c>
      <c r="P152" s="793">
        <v>33.93</v>
      </c>
      <c r="Q152" s="793">
        <v>33.93</v>
      </c>
      <c r="R152" s="793">
        <v>33.93</v>
      </c>
      <c r="S152" s="793">
        <v>33.93</v>
      </c>
      <c r="T152" s="783">
        <v>0</v>
      </c>
      <c r="U152" s="784">
        <v>0</v>
      </c>
      <c r="V152" s="785">
        <v>878174.2</v>
      </c>
      <c r="W152" s="786">
        <v>1.6625766255740279E-3</v>
      </c>
      <c r="X152" s="787">
        <v>0</v>
      </c>
      <c r="Y152" s="755"/>
      <c r="Z152" s="788"/>
      <c r="AA152" s="788"/>
      <c r="AB152" s="789"/>
      <c r="AC152" s="790"/>
      <c r="AD152" s="172"/>
      <c r="AE152" s="172"/>
      <c r="AF152" s="172"/>
    </row>
    <row r="153" spans="1:32" s="195" customFormat="1" ht="13" hidden="1">
      <c r="A153" s="766" t="s">
        <v>1461</v>
      </c>
      <c r="B153" s="766" t="s">
        <v>1768</v>
      </c>
      <c r="C153" s="778" t="s">
        <v>1769</v>
      </c>
      <c r="D153" s="778" t="s">
        <v>1552</v>
      </c>
      <c r="E153" s="766" t="s">
        <v>1503</v>
      </c>
      <c r="F153" s="766" t="s">
        <v>1465</v>
      </c>
      <c r="G153" s="792">
        <v>32.22</v>
      </c>
      <c r="H153" s="793">
        <v>32.22</v>
      </c>
      <c r="I153" s="793">
        <v>32.22</v>
      </c>
      <c r="J153" s="793">
        <v>32.22</v>
      </c>
      <c r="K153" s="793">
        <v>32.22</v>
      </c>
      <c r="L153" s="793">
        <v>32.22</v>
      </c>
      <c r="M153" s="793">
        <v>32.22</v>
      </c>
      <c r="N153" s="793">
        <v>32.22</v>
      </c>
      <c r="O153" s="793">
        <v>32.22</v>
      </c>
      <c r="P153" s="793">
        <v>32.22</v>
      </c>
      <c r="Q153" s="793">
        <v>32.22</v>
      </c>
      <c r="R153" s="793">
        <v>32.22</v>
      </c>
      <c r="S153" s="793">
        <v>32.22</v>
      </c>
      <c r="T153" s="783">
        <v>0</v>
      </c>
      <c r="U153" s="784">
        <v>0</v>
      </c>
      <c r="V153" s="785">
        <v>2232201.6</v>
      </c>
      <c r="W153" s="786">
        <v>4.2260478658208657E-3</v>
      </c>
      <c r="X153" s="787">
        <v>0</v>
      </c>
      <c r="Y153" s="755"/>
      <c r="Z153" s="788"/>
      <c r="AA153" s="788"/>
      <c r="AB153" s="789"/>
      <c r="AC153" s="790"/>
      <c r="AD153" s="172"/>
      <c r="AE153" s="172"/>
      <c r="AF153" s="172"/>
    </row>
    <row r="154" spans="1:32" s="195" customFormat="1" ht="13" hidden="1">
      <c r="A154" s="766" t="s">
        <v>1461</v>
      </c>
      <c r="B154" s="766" t="s">
        <v>1770</v>
      </c>
      <c r="C154" s="778" t="s">
        <v>1771</v>
      </c>
      <c r="D154" s="778" t="s">
        <v>1109</v>
      </c>
      <c r="E154" s="766" t="s">
        <v>1503</v>
      </c>
      <c r="F154" s="766" t="s">
        <v>1465</v>
      </c>
      <c r="G154" s="792">
        <v>37.479999999999997</v>
      </c>
      <c r="H154" s="793">
        <v>37.479999999999997</v>
      </c>
      <c r="I154" s="793">
        <v>37.479999999999997</v>
      </c>
      <c r="J154" s="793">
        <v>37.479999999999997</v>
      </c>
      <c r="K154" s="793">
        <v>37.479999999999997</v>
      </c>
      <c r="L154" s="793">
        <v>37.479999999999997</v>
      </c>
      <c r="M154" s="793">
        <v>37.479999999999997</v>
      </c>
      <c r="N154" s="793">
        <v>37.479999999999997</v>
      </c>
      <c r="O154" s="793">
        <v>37.479999999999997</v>
      </c>
      <c r="P154" s="793">
        <v>37.480000000000004</v>
      </c>
      <c r="Q154" s="793">
        <v>37.479999999999997</v>
      </c>
      <c r="R154" s="793">
        <v>37.479999999999997</v>
      </c>
      <c r="S154" s="793">
        <v>37.479999999999997</v>
      </c>
      <c r="T154" s="783">
        <v>0</v>
      </c>
      <c r="U154" s="784">
        <v>0</v>
      </c>
      <c r="V154" s="785">
        <v>471648.32</v>
      </c>
      <c r="W154" s="786">
        <v>8.9293385335535865E-4</v>
      </c>
      <c r="X154" s="787">
        <v>0</v>
      </c>
      <c r="Y154" s="755"/>
      <c r="Z154" s="788"/>
      <c r="AA154" s="788"/>
      <c r="AB154" s="789"/>
      <c r="AC154" s="790"/>
      <c r="AD154" s="172"/>
      <c r="AE154" s="172"/>
      <c r="AF154" s="172"/>
    </row>
    <row r="155" spans="1:32" s="195" customFormat="1" ht="13" hidden="1">
      <c r="A155" s="766" t="s">
        <v>1461</v>
      </c>
      <c r="B155" s="766" t="s">
        <v>1772</v>
      </c>
      <c r="C155" s="778" t="s">
        <v>1773</v>
      </c>
      <c r="D155" s="778" t="s">
        <v>1552</v>
      </c>
      <c r="E155" s="766" t="s">
        <v>1503</v>
      </c>
      <c r="F155" s="766" t="s">
        <v>1465</v>
      </c>
      <c r="G155" s="792">
        <v>33.15</v>
      </c>
      <c r="H155" s="793">
        <v>33.15</v>
      </c>
      <c r="I155" s="793">
        <v>33.15</v>
      </c>
      <c r="J155" s="793">
        <v>33.15</v>
      </c>
      <c r="K155" s="793">
        <v>33.15</v>
      </c>
      <c r="L155" s="793">
        <v>33.15</v>
      </c>
      <c r="M155" s="793">
        <v>33.15</v>
      </c>
      <c r="N155" s="793">
        <v>33.15</v>
      </c>
      <c r="O155" s="793">
        <v>33.15</v>
      </c>
      <c r="P155" s="793">
        <v>33.15</v>
      </c>
      <c r="Q155" s="793">
        <v>33.15</v>
      </c>
      <c r="R155" s="793">
        <v>33.15</v>
      </c>
      <c r="S155" s="793">
        <v>33.15</v>
      </c>
      <c r="T155" s="783">
        <v>0</v>
      </c>
      <c r="U155" s="784">
        <v>0</v>
      </c>
      <c r="V155" s="785">
        <v>198900</v>
      </c>
      <c r="W155" s="786">
        <v>3.7656138249868212E-4</v>
      </c>
      <c r="X155" s="787">
        <v>0</v>
      </c>
      <c r="Y155" s="755"/>
      <c r="Z155" s="788"/>
      <c r="AA155" s="788"/>
      <c r="AB155" s="789"/>
      <c r="AC155" s="790"/>
      <c r="AD155" s="172"/>
      <c r="AE155" s="172"/>
      <c r="AF155" s="172"/>
    </row>
    <row r="156" spans="1:32" s="195" customFormat="1" ht="13" hidden="1">
      <c r="A156" s="766" t="s">
        <v>1461</v>
      </c>
      <c r="B156" s="766" t="s">
        <v>1774</v>
      </c>
      <c r="C156" s="778" t="s">
        <v>1775</v>
      </c>
      <c r="D156" s="778" t="s">
        <v>1555</v>
      </c>
      <c r="E156" s="766" t="s">
        <v>1503</v>
      </c>
      <c r="F156" s="766" t="s">
        <v>1465</v>
      </c>
      <c r="G156" s="792">
        <v>34.25</v>
      </c>
      <c r="H156" s="793">
        <v>34.25</v>
      </c>
      <c r="I156" s="793">
        <v>34.25</v>
      </c>
      <c r="J156" s="793">
        <v>34.25</v>
      </c>
      <c r="K156" s="793">
        <v>34.25</v>
      </c>
      <c r="L156" s="793">
        <v>34.25</v>
      </c>
      <c r="M156" s="793">
        <v>34.25</v>
      </c>
      <c r="N156" s="793">
        <v>34.25</v>
      </c>
      <c r="O156" s="793">
        <v>34.25</v>
      </c>
      <c r="P156" s="793">
        <v>34.25</v>
      </c>
      <c r="Q156" s="793">
        <v>34.25</v>
      </c>
      <c r="R156" s="793">
        <v>34.25</v>
      </c>
      <c r="S156" s="793">
        <v>34.25</v>
      </c>
      <c r="T156" s="783">
        <v>0</v>
      </c>
      <c r="U156" s="784">
        <v>0</v>
      </c>
      <c r="V156" s="785">
        <v>114223.75</v>
      </c>
      <c r="W156" s="786">
        <v>2.162506446163089E-4</v>
      </c>
      <c r="X156" s="787">
        <v>0</v>
      </c>
      <c r="Y156" s="755"/>
      <c r="Z156" s="788"/>
      <c r="AA156" s="788"/>
      <c r="AB156" s="789"/>
      <c r="AC156" s="790"/>
      <c r="AD156" s="172"/>
      <c r="AE156" s="172"/>
      <c r="AF156" s="172"/>
    </row>
    <row r="157" spans="1:32" s="195" customFormat="1" ht="13" hidden="1">
      <c r="A157" s="766" t="s">
        <v>1461</v>
      </c>
      <c r="B157" s="766" t="s">
        <v>1776</v>
      </c>
      <c r="C157" s="778" t="s">
        <v>1777</v>
      </c>
      <c r="D157" s="778" t="s">
        <v>1555</v>
      </c>
      <c r="E157" s="766" t="s">
        <v>1503</v>
      </c>
      <c r="F157" s="766" t="s">
        <v>1465</v>
      </c>
      <c r="G157" s="792">
        <v>38.799999999999997</v>
      </c>
      <c r="H157" s="793">
        <v>38.799999999999997</v>
      </c>
      <c r="I157" s="793">
        <v>38.799999999999997</v>
      </c>
      <c r="J157" s="793">
        <v>38.799999999999997</v>
      </c>
      <c r="K157" s="793">
        <v>38.799999999999997</v>
      </c>
      <c r="L157" s="793">
        <v>38.799999999999997</v>
      </c>
      <c r="M157" s="795">
        <v>38.799999999999997</v>
      </c>
      <c r="N157" s="795">
        <v>38.799999999999997</v>
      </c>
      <c r="O157" s="795">
        <v>38.799999999999997</v>
      </c>
      <c r="P157" s="795">
        <v>38.799999999999997</v>
      </c>
      <c r="Q157" s="795">
        <v>38.799999999999997</v>
      </c>
      <c r="R157" s="795">
        <v>38.799999999999997</v>
      </c>
      <c r="S157" s="795">
        <v>38.799999999999997</v>
      </c>
      <c r="T157" s="783">
        <v>0</v>
      </c>
      <c r="U157" s="784">
        <v>0</v>
      </c>
      <c r="V157" s="785">
        <v>822172</v>
      </c>
      <c r="W157" s="786">
        <v>1.5565521617481471E-3</v>
      </c>
      <c r="X157" s="787">
        <v>0</v>
      </c>
      <c r="Y157" s="755"/>
      <c r="Z157" s="788"/>
      <c r="AA157" s="788"/>
      <c r="AB157" s="789"/>
      <c r="AC157" s="790"/>
      <c r="AD157" s="172"/>
      <c r="AE157" s="172"/>
      <c r="AF157" s="172"/>
    </row>
    <row r="158" spans="1:32" s="195" customFormat="1" ht="13" hidden="1">
      <c r="A158" s="766" t="s">
        <v>1461</v>
      </c>
      <c r="B158" s="766" t="s">
        <v>1778</v>
      </c>
      <c r="C158" s="778" t="s">
        <v>1779</v>
      </c>
      <c r="D158" s="778" t="s">
        <v>1552</v>
      </c>
      <c r="E158" s="766" t="s">
        <v>1503</v>
      </c>
      <c r="F158" s="766" t="s">
        <v>1465</v>
      </c>
      <c r="G158" s="792">
        <v>41.14</v>
      </c>
      <c r="H158" s="793">
        <v>41.14</v>
      </c>
      <c r="I158" s="793">
        <v>41.14</v>
      </c>
      <c r="J158" s="793">
        <v>41.14</v>
      </c>
      <c r="K158" s="793">
        <v>41.14</v>
      </c>
      <c r="L158" s="793">
        <v>41.14</v>
      </c>
      <c r="M158" s="795">
        <v>41.14</v>
      </c>
      <c r="N158" s="795">
        <v>41.14</v>
      </c>
      <c r="O158" s="795">
        <v>41.14</v>
      </c>
      <c r="P158" s="795">
        <v>41.14</v>
      </c>
      <c r="Q158" s="795">
        <v>41.14</v>
      </c>
      <c r="R158" s="795">
        <v>41.14</v>
      </c>
      <c r="S158" s="795">
        <v>41.14</v>
      </c>
      <c r="T158" s="783">
        <v>0</v>
      </c>
      <c r="U158" s="784">
        <v>0</v>
      </c>
      <c r="V158" s="785">
        <v>123420</v>
      </c>
      <c r="W158" s="786">
        <v>2.3366116555046429E-4</v>
      </c>
      <c r="X158" s="787">
        <v>0</v>
      </c>
      <c r="Y158" s="755"/>
      <c r="Z158" s="788"/>
      <c r="AA158" s="788"/>
      <c r="AB158" s="789"/>
      <c r="AC158" s="790"/>
      <c r="AD158" s="172"/>
      <c r="AE158" s="172"/>
      <c r="AF158" s="172"/>
    </row>
    <row r="159" spans="1:32" s="195" customFormat="1" ht="13" hidden="1">
      <c r="A159" s="766" t="s">
        <v>1461</v>
      </c>
      <c r="B159" s="766" t="s">
        <v>1780</v>
      </c>
      <c r="C159" s="778" t="s">
        <v>1781</v>
      </c>
      <c r="D159" s="778" t="s">
        <v>1109</v>
      </c>
      <c r="E159" s="766" t="s">
        <v>1503</v>
      </c>
      <c r="F159" s="766" t="s">
        <v>1465</v>
      </c>
      <c r="G159" s="792">
        <v>40.049999999999997</v>
      </c>
      <c r="H159" s="793">
        <v>40.049999999999997</v>
      </c>
      <c r="I159" s="793">
        <v>40.049999999999997</v>
      </c>
      <c r="J159" s="793">
        <v>40.049999999999997</v>
      </c>
      <c r="K159" s="793">
        <v>40.049999999999997</v>
      </c>
      <c r="L159" s="793">
        <v>40.049999999999997</v>
      </c>
      <c r="M159" s="795">
        <v>40.049999999999997</v>
      </c>
      <c r="N159" s="795">
        <v>40.049999999999997</v>
      </c>
      <c r="O159" s="795">
        <v>40.049999999999997</v>
      </c>
      <c r="P159" s="795">
        <v>40.049999999999997</v>
      </c>
      <c r="Q159" s="795">
        <v>40.049999999999997</v>
      </c>
      <c r="R159" s="795">
        <v>40.049999999999997</v>
      </c>
      <c r="S159" s="795">
        <v>40.049999999999997</v>
      </c>
      <c r="T159" s="783">
        <v>0</v>
      </c>
      <c r="U159" s="784">
        <v>0</v>
      </c>
      <c r="V159" s="785">
        <v>523733.85</v>
      </c>
      <c r="W159" s="786">
        <v>9.9154320069058514E-4</v>
      </c>
      <c r="X159" s="787">
        <v>0</v>
      </c>
      <c r="Y159" s="755"/>
      <c r="Z159" s="173"/>
      <c r="AA159" s="173"/>
      <c r="AB159" s="465"/>
      <c r="AC159" s="794"/>
      <c r="AD159" s="173"/>
      <c r="AE159" s="173"/>
      <c r="AF159" s="173"/>
    </row>
    <row r="160" spans="1:32" s="195" customFormat="1" ht="13" hidden="1">
      <c r="A160" s="766" t="s">
        <v>1461</v>
      </c>
      <c r="B160" s="766" t="s">
        <v>1782</v>
      </c>
      <c r="C160" s="778" t="s">
        <v>1783</v>
      </c>
      <c r="D160" s="778" t="s">
        <v>1109</v>
      </c>
      <c r="E160" s="766" t="s">
        <v>1503</v>
      </c>
      <c r="F160" s="766" t="s">
        <v>1465</v>
      </c>
      <c r="G160" s="792">
        <v>40.049999999999997</v>
      </c>
      <c r="H160" s="793">
        <v>40.049999999999997</v>
      </c>
      <c r="I160" s="793">
        <v>40.049999999999997</v>
      </c>
      <c r="J160" s="793">
        <v>40.049999999999997</v>
      </c>
      <c r="K160" s="793">
        <v>40.049999999999997</v>
      </c>
      <c r="L160" s="793">
        <v>40.049999999999997</v>
      </c>
      <c r="M160" s="795">
        <v>40.049999999999997</v>
      </c>
      <c r="N160" s="795">
        <v>40.049999999999997</v>
      </c>
      <c r="O160" s="795">
        <v>38.799999999999997</v>
      </c>
      <c r="P160" s="795">
        <v>40.049999999999997</v>
      </c>
      <c r="Q160" s="795">
        <v>40.049999999999997</v>
      </c>
      <c r="R160" s="795">
        <v>40.049999999999997</v>
      </c>
      <c r="S160" s="795">
        <v>40.049999999999997</v>
      </c>
      <c r="T160" s="783">
        <v>0</v>
      </c>
      <c r="U160" s="784">
        <v>0</v>
      </c>
      <c r="V160" s="785">
        <v>623433.75</v>
      </c>
      <c r="W160" s="786">
        <v>1.1802970075230656E-3</v>
      </c>
      <c r="X160" s="787">
        <v>0</v>
      </c>
      <c r="Y160" s="755"/>
      <c r="Z160" s="173"/>
      <c r="AA160" s="173"/>
      <c r="AB160" s="465"/>
      <c r="AC160" s="794"/>
      <c r="AD160" s="173"/>
      <c r="AE160" s="173"/>
      <c r="AF160" s="173"/>
    </row>
    <row r="161" spans="1:32" s="195" customFormat="1" ht="13" hidden="1">
      <c r="A161" s="766" t="s">
        <v>1461</v>
      </c>
      <c r="B161" s="766" t="s">
        <v>1784</v>
      </c>
      <c r="C161" s="778" t="s">
        <v>1785</v>
      </c>
      <c r="D161" s="778" t="s">
        <v>1555</v>
      </c>
      <c r="E161" s="766" t="s">
        <v>1503</v>
      </c>
      <c r="F161" s="766" t="s">
        <v>1465</v>
      </c>
      <c r="G161" s="792">
        <v>32.410000000000004</v>
      </c>
      <c r="H161" s="793">
        <v>32.410000000000004</v>
      </c>
      <c r="I161" s="793">
        <v>32.410000000000004</v>
      </c>
      <c r="J161" s="793">
        <v>32.410000000000004</v>
      </c>
      <c r="K161" s="793">
        <v>32.409999999999997</v>
      </c>
      <c r="L161" s="793">
        <v>32.409999999999997</v>
      </c>
      <c r="M161" s="795">
        <v>32.409999999999997</v>
      </c>
      <c r="N161" s="795">
        <v>32.409999999999997</v>
      </c>
      <c r="O161" s="795">
        <v>32.409999999999997</v>
      </c>
      <c r="P161" s="795">
        <v>32.409999999999997</v>
      </c>
      <c r="Q161" s="795">
        <v>32.409999999999997</v>
      </c>
      <c r="R161" s="795">
        <v>32.409999999999997</v>
      </c>
      <c r="S161" s="795">
        <v>32.409999999999997</v>
      </c>
      <c r="T161" s="783">
        <v>0</v>
      </c>
      <c r="U161" s="784">
        <v>0</v>
      </c>
      <c r="V161" s="785">
        <v>567823.19999999995</v>
      </c>
      <c r="W161" s="786">
        <v>1.0750140231615165E-3</v>
      </c>
      <c r="X161" s="787">
        <v>0</v>
      </c>
      <c r="Y161" s="755"/>
      <c r="Z161" s="173"/>
      <c r="AA161" s="173"/>
      <c r="AB161" s="465"/>
      <c r="AC161" s="794"/>
      <c r="AD161" s="173"/>
      <c r="AE161" s="173"/>
      <c r="AF161" s="173"/>
    </row>
    <row r="162" spans="1:32" s="195" customFormat="1" ht="13" hidden="1">
      <c r="A162" s="766" t="s">
        <v>1461</v>
      </c>
      <c r="B162" s="766" t="s">
        <v>1786</v>
      </c>
      <c r="C162" s="778" t="s">
        <v>1787</v>
      </c>
      <c r="D162" s="779" t="s">
        <v>1552</v>
      </c>
      <c r="E162" s="780" t="s">
        <v>1503</v>
      </c>
      <c r="F162" s="766" t="s">
        <v>1465</v>
      </c>
      <c r="G162" s="791">
        <v>3.66</v>
      </c>
      <c r="H162" s="782">
        <v>0</v>
      </c>
      <c r="I162" s="782">
        <v>0</v>
      </c>
      <c r="J162" s="782">
        <v>0</v>
      </c>
      <c r="K162" s="782">
        <v>0</v>
      </c>
      <c r="L162" s="782">
        <v>0</v>
      </c>
      <c r="M162" s="793">
        <v>0</v>
      </c>
      <c r="N162" s="782">
        <v>0</v>
      </c>
      <c r="O162" s="782">
        <v>0</v>
      </c>
      <c r="P162" s="782">
        <v>0</v>
      </c>
      <c r="Q162" s="782">
        <v>0</v>
      </c>
      <c r="R162" s="782">
        <v>0</v>
      </c>
      <c r="S162" s="782">
        <v>0</v>
      </c>
      <c r="T162" s="783">
        <v>-3.66</v>
      </c>
      <c r="U162" s="784">
        <v>-1</v>
      </c>
      <c r="V162" s="785">
        <v>0</v>
      </c>
      <c r="W162" s="786">
        <v>0</v>
      </c>
      <c r="X162" s="787">
        <v>0</v>
      </c>
      <c r="Y162" s="755"/>
      <c r="Z162" s="788"/>
      <c r="AA162" s="788"/>
      <c r="AB162" s="789"/>
      <c r="AC162" s="790"/>
      <c r="AD162" s="172"/>
      <c r="AE162" s="172"/>
      <c r="AF162" s="172"/>
    </row>
    <row r="163" spans="1:32" s="195" customFormat="1" ht="13" hidden="1">
      <c r="A163" s="766" t="s">
        <v>1461</v>
      </c>
      <c r="B163" s="766" t="s">
        <v>1788</v>
      </c>
      <c r="C163" s="778" t="s">
        <v>1335</v>
      </c>
      <c r="D163" s="778" t="s">
        <v>1573</v>
      </c>
      <c r="E163" s="766" t="s">
        <v>1503</v>
      </c>
      <c r="F163" s="766" t="s">
        <v>1465</v>
      </c>
      <c r="G163" s="792">
        <v>40.619999999999997</v>
      </c>
      <c r="H163" s="793">
        <v>40.619999999999997</v>
      </c>
      <c r="I163" s="793">
        <v>40.619999999999997</v>
      </c>
      <c r="J163" s="793">
        <v>40.619999999999997</v>
      </c>
      <c r="K163" s="793">
        <v>40.619999999999997</v>
      </c>
      <c r="L163" s="793">
        <v>40.619999999999997</v>
      </c>
      <c r="M163" s="795">
        <v>40.619999999999997</v>
      </c>
      <c r="N163" s="795">
        <v>40.619999999999997</v>
      </c>
      <c r="O163" s="795">
        <v>40.619999999999997</v>
      </c>
      <c r="P163" s="795">
        <v>40.619999999999997</v>
      </c>
      <c r="Q163" s="795">
        <v>40.049999999999997</v>
      </c>
      <c r="R163" s="795">
        <v>40.619999999999997</v>
      </c>
      <c r="S163" s="795">
        <v>40.620000000000005</v>
      </c>
      <c r="T163" s="783">
        <v>0</v>
      </c>
      <c r="U163" s="784">
        <v>0</v>
      </c>
      <c r="V163" s="785">
        <v>1217585.7</v>
      </c>
      <c r="W163" s="786">
        <v>2.3051571367653373E-3</v>
      </c>
      <c r="X163" s="787">
        <v>0</v>
      </c>
      <c r="Y163" s="755"/>
      <c r="Z163" s="173"/>
      <c r="AA163" s="173"/>
      <c r="AB163" s="465"/>
      <c r="AC163" s="794"/>
      <c r="AD163" s="173"/>
      <c r="AE163" s="173"/>
      <c r="AF163" s="173"/>
    </row>
    <row r="164" spans="1:32" s="195" customFormat="1" ht="13" hidden="1">
      <c r="A164" s="766" t="s">
        <v>1461</v>
      </c>
      <c r="B164" s="766" t="s">
        <v>1789</v>
      </c>
      <c r="C164" s="778" t="s">
        <v>1790</v>
      </c>
      <c r="D164" s="778" t="s">
        <v>1631</v>
      </c>
      <c r="E164" s="766" t="s">
        <v>1503</v>
      </c>
      <c r="F164" s="766" t="s">
        <v>1465</v>
      </c>
      <c r="G164" s="792">
        <v>10.499000000000001</v>
      </c>
      <c r="H164" s="793">
        <v>10.499000000000001</v>
      </c>
      <c r="I164" s="793">
        <v>10.499000000000001</v>
      </c>
      <c r="J164" s="793">
        <v>10.499000000000001</v>
      </c>
      <c r="K164" s="793">
        <v>10.499000000000001</v>
      </c>
      <c r="L164" s="793">
        <v>10.499000000000001</v>
      </c>
      <c r="M164" s="795">
        <v>10.499000000000001</v>
      </c>
      <c r="N164" s="795">
        <v>10.499000000000001</v>
      </c>
      <c r="O164" s="795">
        <v>10.499000000000001</v>
      </c>
      <c r="P164" s="795">
        <v>10.499000000000001</v>
      </c>
      <c r="Q164" s="795">
        <v>10.499000000000001</v>
      </c>
      <c r="R164" s="795">
        <v>10.499000000000001</v>
      </c>
      <c r="S164" s="795">
        <v>10.499000000000001</v>
      </c>
      <c r="T164" s="783">
        <v>0</v>
      </c>
      <c r="U164" s="784">
        <v>0</v>
      </c>
      <c r="V164" s="785">
        <v>484780.82600000006</v>
      </c>
      <c r="W164" s="786">
        <v>9.1779657137965346E-4</v>
      </c>
      <c r="X164" s="787">
        <v>0</v>
      </c>
      <c r="Y164" s="755"/>
      <c r="Z164" s="788"/>
      <c r="AA164" s="788"/>
      <c r="AB164" s="789"/>
      <c r="AC164" s="790"/>
      <c r="AD164" s="172"/>
      <c r="AE164" s="172"/>
      <c r="AF164" s="172"/>
    </row>
    <row r="165" spans="1:32" s="195" customFormat="1" ht="13" hidden="1">
      <c r="A165" s="766" t="s">
        <v>1461</v>
      </c>
      <c r="B165" s="766" t="s">
        <v>1791</v>
      </c>
      <c r="C165" s="778" t="s">
        <v>1792</v>
      </c>
      <c r="D165" s="778" t="s">
        <v>1582</v>
      </c>
      <c r="E165" s="780" t="s">
        <v>1503</v>
      </c>
      <c r="F165" s="766" t="s">
        <v>1465</v>
      </c>
      <c r="G165" s="791">
        <v>3.41</v>
      </c>
      <c r="H165" s="782">
        <v>0</v>
      </c>
      <c r="I165" s="782">
        <v>0</v>
      </c>
      <c r="J165" s="782">
        <v>0</v>
      </c>
      <c r="K165" s="782">
        <v>0</v>
      </c>
      <c r="L165" s="782">
        <v>0</v>
      </c>
      <c r="M165" s="793">
        <v>0</v>
      </c>
      <c r="N165" s="782">
        <v>0</v>
      </c>
      <c r="O165" s="782">
        <v>0</v>
      </c>
      <c r="P165" s="782">
        <v>0</v>
      </c>
      <c r="Q165" s="782">
        <v>0</v>
      </c>
      <c r="R165" s="782">
        <v>0</v>
      </c>
      <c r="S165" s="782">
        <v>0</v>
      </c>
      <c r="T165" s="783">
        <v>-3.41</v>
      </c>
      <c r="U165" s="784">
        <v>-1</v>
      </c>
      <c r="V165" s="785">
        <v>0</v>
      </c>
      <c r="W165" s="786">
        <v>0</v>
      </c>
      <c r="X165" s="787">
        <v>0</v>
      </c>
      <c r="Y165" s="755"/>
      <c r="Z165" s="788"/>
      <c r="AA165" s="788"/>
      <c r="AB165" s="789"/>
      <c r="AC165" s="790"/>
      <c r="AD165" s="172"/>
      <c r="AE165" s="172"/>
      <c r="AF165" s="172"/>
    </row>
    <row r="166" spans="1:32" s="195" customFormat="1" ht="13" hidden="1">
      <c r="A166" s="766" t="s">
        <v>1461</v>
      </c>
      <c r="B166" s="766" t="s">
        <v>1793</v>
      </c>
      <c r="C166" s="778" t="s">
        <v>1794</v>
      </c>
      <c r="D166" s="778" t="s">
        <v>1631</v>
      </c>
      <c r="E166" s="766" t="s">
        <v>1503</v>
      </c>
      <c r="F166" s="766" t="s">
        <v>1465</v>
      </c>
      <c r="G166" s="792">
        <v>17.399999999999999</v>
      </c>
      <c r="H166" s="793">
        <v>17.399999999999999</v>
      </c>
      <c r="I166" s="793">
        <v>17.399999999999999</v>
      </c>
      <c r="J166" s="793">
        <v>17.399999999999999</v>
      </c>
      <c r="K166" s="793">
        <v>17.399999999999999</v>
      </c>
      <c r="L166" s="793">
        <v>17.399999999999999</v>
      </c>
      <c r="M166" s="793">
        <v>17.399999999999999</v>
      </c>
      <c r="N166" s="793">
        <v>17.399999999999999</v>
      </c>
      <c r="O166" s="793">
        <v>17.399999999999999</v>
      </c>
      <c r="P166" s="793">
        <v>17.399999999999999</v>
      </c>
      <c r="Q166" s="793">
        <v>17.399999999999999</v>
      </c>
      <c r="R166" s="793">
        <v>17.400000000000002</v>
      </c>
      <c r="S166" s="793">
        <v>17.399999999999999</v>
      </c>
      <c r="T166" s="783">
        <v>0</v>
      </c>
      <c r="U166" s="784">
        <v>0</v>
      </c>
      <c r="V166" s="785">
        <v>1117758.6000000001</v>
      </c>
      <c r="W166" s="786">
        <v>2.1161625123971416E-3</v>
      </c>
      <c r="X166" s="787">
        <v>0</v>
      </c>
      <c r="Y166" s="755"/>
      <c r="Z166" s="173"/>
      <c r="AA166" s="173"/>
      <c r="AB166" s="465"/>
      <c r="AC166" s="794"/>
      <c r="AD166" s="173"/>
      <c r="AE166" s="173"/>
      <c r="AF166" s="173"/>
    </row>
    <row r="167" spans="1:32" s="195" customFormat="1" ht="13" hidden="1">
      <c r="A167" s="766" t="s">
        <v>1461</v>
      </c>
      <c r="B167" s="766" t="s">
        <v>1795</v>
      </c>
      <c r="C167" s="778" t="s">
        <v>1796</v>
      </c>
      <c r="D167" s="779" t="s">
        <v>1567</v>
      </c>
      <c r="E167" s="780" t="s">
        <v>1503</v>
      </c>
      <c r="F167" s="766" t="s">
        <v>1465</v>
      </c>
      <c r="G167" s="791">
        <v>3.03</v>
      </c>
      <c r="H167" s="782">
        <v>3.03</v>
      </c>
      <c r="I167" s="782">
        <v>3.03</v>
      </c>
      <c r="J167" s="782">
        <v>3.03</v>
      </c>
      <c r="K167" s="782">
        <v>3.03</v>
      </c>
      <c r="L167" s="782">
        <v>3.03</v>
      </c>
      <c r="M167" s="793">
        <v>3.03</v>
      </c>
      <c r="N167" s="782">
        <v>3.03</v>
      </c>
      <c r="O167" s="782">
        <v>3.03</v>
      </c>
      <c r="P167" s="782">
        <v>3.03</v>
      </c>
      <c r="Q167" s="782">
        <v>3.03</v>
      </c>
      <c r="R167" s="782">
        <v>3.03</v>
      </c>
      <c r="S167" s="782">
        <v>3.03</v>
      </c>
      <c r="T167" s="783">
        <v>0</v>
      </c>
      <c r="U167" s="784">
        <v>0</v>
      </c>
      <c r="V167" s="785">
        <v>848399.99999999988</v>
      </c>
      <c r="W167" s="786">
        <v>1.6062075259521461E-3</v>
      </c>
      <c r="X167" s="787">
        <v>0</v>
      </c>
      <c r="Y167" s="755"/>
      <c r="Z167" s="788"/>
      <c r="AA167" s="788"/>
      <c r="AB167" s="789"/>
      <c r="AC167" s="790"/>
      <c r="AD167" s="172"/>
      <c r="AE167" s="172"/>
      <c r="AF167" s="172"/>
    </row>
    <row r="168" spans="1:32" s="195" customFormat="1" ht="13" hidden="1">
      <c r="A168" s="766" t="s">
        <v>1461</v>
      </c>
      <c r="B168" s="766" t="s">
        <v>1797</v>
      </c>
      <c r="C168" s="778" t="s">
        <v>1798</v>
      </c>
      <c r="D168" s="778" t="s">
        <v>1631</v>
      </c>
      <c r="E168" s="780" t="s">
        <v>1503</v>
      </c>
      <c r="F168" s="766" t="s">
        <v>1465</v>
      </c>
      <c r="G168" s="791">
        <v>5.3</v>
      </c>
      <c r="H168" s="782">
        <v>5.3</v>
      </c>
      <c r="I168" s="782">
        <v>5.3</v>
      </c>
      <c r="J168" s="782">
        <v>5.3</v>
      </c>
      <c r="K168" s="782">
        <v>5.3</v>
      </c>
      <c r="L168" s="782">
        <v>5.3</v>
      </c>
      <c r="M168" s="782">
        <v>5.3</v>
      </c>
      <c r="N168" s="782">
        <v>5.3</v>
      </c>
      <c r="O168" s="782">
        <v>5.3</v>
      </c>
      <c r="P168" s="782">
        <v>5.3</v>
      </c>
      <c r="Q168" s="782">
        <v>5.3</v>
      </c>
      <c r="R168" s="782">
        <v>5.3</v>
      </c>
      <c r="S168" s="782">
        <v>5.3</v>
      </c>
      <c r="T168" s="783">
        <v>0</v>
      </c>
      <c r="U168" s="784">
        <v>0</v>
      </c>
      <c r="V168" s="785">
        <v>1201896.8999999999</v>
      </c>
      <c r="W168" s="786">
        <v>2.2754547927847173E-3</v>
      </c>
      <c r="X168" s="787">
        <v>0</v>
      </c>
      <c r="Y168" s="755"/>
      <c r="Z168" s="788"/>
      <c r="AA168" s="788"/>
      <c r="AB168" s="789"/>
      <c r="AC168" s="790"/>
      <c r="AD168" s="172"/>
      <c r="AE168" s="172"/>
      <c r="AF168" s="172"/>
    </row>
    <row r="169" spans="1:32" s="195" customFormat="1" ht="13" hidden="1">
      <c r="A169" s="766" t="s">
        <v>1461</v>
      </c>
      <c r="B169" s="766" t="s">
        <v>1799</v>
      </c>
      <c r="C169" s="778" t="s">
        <v>1800</v>
      </c>
      <c r="D169" s="778" t="s">
        <v>1801</v>
      </c>
      <c r="E169" s="766" t="s">
        <v>1503</v>
      </c>
      <c r="F169" s="766" t="s">
        <v>1465</v>
      </c>
      <c r="G169" s="792">
        <v>47.83</v>
      </c>
      <c r="H169" s="793">
        <v>47.83</v>
      </c>
      <c r="I169" s="793">
        <v>47.83</v>
      </c>
      <c r="J169" s="793">
        <v>47.83</v>
      </c>
      <c r="K169" s="793">
        <v>47.83</v>
      </c>
      <c r="L169" s="793">
        <v>47.83</v>
      </c>
      <c r="M169" s="793">
        <v>47.83</v>
      </c>
      <c r="N169" s="793">
        <v>47.83</v>
      </c>
      <c r="O169" s="793">
        <v>47.83</v>
      </c>
      <c r="P169" s="793">
        <v>47.83</v>
      </c>
      <c r="Q169" s="793">
        <v>47.83</v>
      </c>
      <c r="R169" s="793">
        <v>47.83</v>
      </c>
      <c r="S169" s="793">
        <v>47.83</v>
      </c>
      <c r="T169" s="783">
        <v>0</v>
      </c>
      <c r="U169" s="784">
        <v>0</v>
      </c>
      <c r="V169" s="785">
        <v>23915</v>
      </c>
      <c r="W169" s="786">
        <v>4.5276347222000919E-5</v>
      </c>
      <c r="X169" s="787">
        <v>0</v>
      </c>
      <c r="Y169" s="755"/>
      <c r="Z169" s="788"/>
      <c r="AA169" s="788"/>
      <c r="AB169" s="789"/>
      <c r="AC169" s="790"/>
      <c r="AD169" s="172"/>
      <c r="AE169" s="172"/>
      <c r="AF169" s="172"/>
    </row>
    <row r="170" spans="1:32" s="195" customFormat="1" ht="13" hidden="1">
      <c r="A170" s="766" t="s">
        <v>1461</v>
      </c>
      <c r="B170" s="766" t="s">
        <v>1802</v>
      </c>
      <c r="C170" s="778" t="s">
        <v>1803</v>
      </c>
      <c r="D170" s="778" t="s">
        <v>1804</v>
      </c>
      <c r="E170" s="766" t="s">
        <v>1464</v>
      </c>
      <c r="F170" s="766" t="s">
        <v>1465</v>
      </c>
      <c r="G170" s="792">
        <v>63</v>
      </c>
      <c r="H170" s="793">
        <v>63</v>
      </c>
      <c r="I170" s="793">
        <v>63</v>
      </c>
      <c r="J170" s="793">
        <v>63</v>
      </c>
      <c r="K170" s="793">
        <v>63</v>
      </c>
      <c r="L170" s="793">
        <v>63</v>
      </c>
      <c r="M170" s="793">
        <v>63</v>
      </c>
      <c r="N170" s="793">
        <v>63</v>
      </c>
      <c r="O170" s="793">
        <v>63</v>
      </c>
      <c r="P170" s="793">
        <v>63</v>
      </c>
      <c r="Q170" s="793">
        <v>63</v>
      </c>
      <c r="R170" s="793">
        <v>63</v>
      </c>
      <c r="S170" s="793">
        <v>63</v>
      </c>
      <c r="T170" s="783">
        <v>0</v>
      </c>
      <c r="U170" s="784">
        <v>0</v>
      </c>
      <c r="V170" s="785">
        <v>1084545</v>
      </c>
      <c r="W170" s="786">
        <v>2.0532818732128368E-3</v>
      </c>
      <c r="X170" s="787">
        <v>0</v>
      </c>
      <c r="Y170" s="755"/>
      <c r="Z170" s="788"/>
      <c r="AA170" s="788"/>
      <c r="AB170" s="789"/>
      <c r="AC170" s="790"/>
      <c r="AD170" s="172"/>
      <c r="AE170" s="172"/>
      <c r="AF170" s="172"/>
    </row>
    <row r="171" spans="1:32" s="195" customFormat="1" ht="13" hidden="1">
      <c r="A171" s="766" t="s">
        <v>1461</v>
      </c>
      <c r="B171" s="766" t="s">
        <v>1805</v>
      </c>
      <c r="C171" s="778" t="s">
        <v>1345</v>
      </c>
      <c r="D171" s="778" t="s">
        <v>1804</v>
      </c>
      <c r="E171" s="780" t="s">
        <v>1464</v>
      </c>
      <c r="F171" s="766" t="s">
        <v>1465</v>
      </c>
      <c r="G171" s="791">
        <v>63</v>
      </c>
      <c r="H171" s="782">
        <v>63</v>
      </c>
      <c r="I171" s="782">
        <v>63</v>
      </c>
      <c r="J171" s="782">
        <v>63</v>
      </c>
      <c r="K171" s="782">
        <v>63</v>
      </c>
      <c r="L171" s="782">
        <v>63</v>
      </c>
      <c r="M171" s="782">
        <v>63</v>
      </c>
      <c r="N171" s="782">
        <v>63</v>
      </c>
      <c r="O171" s="782">
        <v>63</v>
      </c>
      <c r="P171" s="782">
        <v>63</v>
      </c>
      <c r="Q171" s="782">
        <v>63</v>
      </c>
      <c r="R171" s="782">
        <v>63</v>
      </c>
      <c r="S171" s="782">
        <v>63</v>
      </c>
      <c r="T171" s="783">
        <v>0</v>
      </c>
      <c r="U171" s="784">
        <v>0</v>
      </c>
      <c r="V171" s="785">
        <v>4594369.5</v>
      </c>
      <c r="W171" s="786">
        <v>8.6981504807932576E-3</v>
      </c>
      <c r="X171" s="787">
        <v>0</v>
      </c>
      <c r="Y171" s="755"/>
      <c r="Z171" s="788"/>
      <c r="AA171" s="788"/>
      <c r="AB171" s="789"/>
      <c r="AC171" s="790"/>
      <c r="AD171" s="172"/>
      <c r="AE171" s="172"/>
      <c r="AF171" s="172"/>
    </row>
    <row r="172" spans="1:32" s="195" customFormat="1" ht="13" hidden="1">
      <c r="A172" s="766" t="s">
        <v>1461</v>
      </c>
      <c r="B172" s="766" t="s">
        <v>1806</v>
      </c>
      <c r="C172" s="778" t="s">
        <v>1807</v>
      </c>
      <c r="D172" s="779" t="s">
        <v>1808</v>
      </c>
      <c r="E172" s="780" t="s">
        <v>1503</v>
      </c>
      <c r="F172" s="766" t="s">
        <v>1465</v>
      </c>
      <c r="G172" s="791">
        <v>93.9</v>
      </c>
      <c r="H172" s="782">
        <v>0</v>
      </c>
      <c r="I172" s="782">
        <v>0</v>
      </c>
      <c r="J172" s="782">
        <v>0</v>
      </c>
      <c r="K172" s="782">
        <v>0</v>
      </c>
      <c r="L172" s="782">
        <v>0</v>
      </c>
      <c r="M172" s="782">
        <v>0</v>
      </c>
      <c r="N172" s="782">
        <v>0</v>
      </c>
      <c r="O172" s="782">
        <v>0</v>
      </c>
      <c r="P172" s="782">
        <v>0</v>
      </c>
      <c r="Q172" s="782">
        <v>0</v>
      </c>
      <c r="R172" s="782">
        <v>0</v>
      </c>
      <c r="S172" s="782">
        <v>0</v>
      </c>
      <c r="T172" s="783">
        <v>-93.9</v>
      </c>
      <c r="U172" s="784">
        <v>-1</v>
      </c>
      <c r="V172" s="785">
        <v>0</v>
      </c>
      <c r="W172" s="786">
        <v>0</v>
      </c>
      <c r="X172" s="787">
        <v>0</v>
      </c>
      <c r="Y172" s="755"/>
      <c r="Z172" s="788"/>
      <c r="AA172" s="788"/>
      <c r="AB172" s="789"/>
      <c r="AC172" s="790"/>
      <c r="AD172" s="172"/>
      <c r="AE172" s="172"/>
      <c r="AF172" s="172"/>
    </row>
    <row r="173" spans="1:32" s="195" customFormat="1" ht="13" hidden="1">
      <c r="A173" s="766" t="s">
        <v>1461</v>
      </c>
      <c r="B173" s="766" t="s">
        <v>1809</v>
      </c>
      <c r="C173" s="778" t="s">
        <v>1810</v>
      </c>
      <c r="D173" s="779" t="s">
        <v>1808</v>
      </c>
      <c r="E173" s="780" t="s">
        <v>1464</v>
      </c>
      <c r="F173" s="766" t="s">
        <v>1465</v>
      </c>
      <c r="G173" s="791">
        <v>59.9</v>
      </c>
      <c r="H173" s="782">
        <v>0</v>
      </c>
      <c r="I173" s="782">
        <v>0</v>
      </c>
      <c r="J173" s="782">
        <v>0</v>
      </c>
      <c r="K173" s="782">
        <v>0</v>
      </c>
      <c r="L173" s="782">
        <v>0</v>
      </c>
      <c r="M173" s="782">
        <v>0</v>
      </c>
      <c r="N173" s="782">
        <v>0</v>
      </c>
      <c r="O173" s="782">
        <v>0</v>
      </c>
      <c r="P173" s="782">
        <v>0</v>
      </c>
      <c r="Q173" s="782">
        <v>0</v>
      </c>
      <c r="R173" s="782">
        <v>0</v>
      </c>
      <c r="S173" s="782">
        <v>0</v>
      </c>
      <c r="T173" s="783">
        <v>-59.9</v>
      </c>
      <c r="U173" s="784">
        <v>-1</v>
      </c>
      <c r="V173" s="785">
        <v>0</v>
      </c>
      <c r="W173" s="786">
        <v>0</v>
      </c>
      <c r="X173" s="787">
        <v>0</v>
      </c>
      <c r="Y173" s="755"/>
      <c r="Z173" s="788"/>
      <c r="AA173" s="788"/>
      <c r="AB173" s="789"/>
      <c r="AC173" s="790"/>
      <c r="AD173" s="172"/>
      <c r="AE173" s="172"/>
      <c r="AF173" s="172"/>
    </row>
    <row r="174" spans="1:32" s="195" customFormat="1" ht="13" hidden="1">
      <c r="A174" s="766" t="s">
        <v>1461</v>
      </c>
      <c r="B174" s="766" t="s">
        <v>1811</v>
      </c>
      <c r="C174" s="778" t="s">
        <v>1344</v>
      </c>
      <c r="D174" s="778" t="s">
        <v>1804</v>
      </c>
      <c r="E174" s="780" t="s">
        <v>1464</v>
      </c>
      <c r="F174" s="766" t="s">
        <v>1465</v>
      </c>
      <c r="G174" s="791">
        <v>58</v>
      </c>
      <c r="H174" s="782">
        <v>58</v>
      </c>
      <c r="I174" s="782">
        <v>58</v>
      </c>
      <c r="J174" s="782">
        <v>58</v>
      </c>
      <c r="K174" s="782">
        <v>58</v>
      </c>
      <c r="L174" s="782">
        <v>58</v>
      </c>
      <c r="M174" s="782">
        <v>58</v>
      </c>
      <c r="N174" s="782">
        <v>58</v>
      </c>
      <c r="O174" s="782">
        <v>58</v>
      </c>
      <c r="P174" s="782">
        <v>58</v>
      </c>
      <c r="Q174" s="782">
        <v>58</v>
      </c>
      <c r="R174" s="782">
        <v>58</v>
      </c>
      <c r="S174" s="782">
        <v>58</v>
      </c>
      <c r="T174" s="783">
        <v>0</v>
      </c>
      <c r="U174" s="784">
        <v>0</v>
      </c>
      <c r="V174" s="785">
        <v>2583117</v>
      </c>
      <c r="W174" s="786">
        <v>4.8904077862033596E-3</v>
      </c>
      <c r="X174" s="787">
        <v>0</v>
      </c>
      <c r="Y174" s="755"/>
      <c r="Z174" s="788"/>
      <c r="AA174" s="788"/>
      <c r="AB174" s="789"/>
      <c r="AC174" s="790"/>
      <c r="AD174" s="172"/>
      <c r="AE174" s="172"/>
      <c r="AF174" s="172"/>
    </row>
    <row r="175" spans="1:32" s="195" customFormat="1" ht="13" hidden="1">
      <c r="A175" s="766" t="s">
        <v>1461</v>
      </c>
      <c r="B175" s="766" t="s">
        <v>1812</v>
      </c>
      <c r="C175" s="778" t="s">
        <v>1813</v>
      </c>
      <c r="D175" s="778" t="s">
        <v>1804</v>
      </c>
      <c r="E175" s="780" t="s">
        <v>1503</v>
      </c>
      <c r="F175" s="766" t="s">
        <v>1465</v>
      </c>
      <c r="G175" s="791">
        <v>92</v>
      </c>
      <c r="H175" s="782">
        <v>92</v>
      </c>
      <c r="I175" s="782">
        <v>92</v>
      </c>
      <c r="J175" s="782">
        <v>92</v>
      </c>
      <c r="K175" s="782">
        <v>92</v>
      </c>
      <c r="L175" s="782">
        <v>92</v>
      </c>
      <c r="M175" s="782">
        <v>92</v>
      </c>
      <c r="N175" s="782">
        <v>92</v>
      </c>
      <c r="O175" s="782">
        <v>92</v>
      </c>
      <c r="P175" s="782">
        <v>92</v>
      </c>
      <c r="Q175" s="782">
        <v>92</v>
      </c>
      <c r="R175" s="782">
        <v>92</v>
      </c>
      <c r="S175" s="782">
        <v>92</v>
      </c>
      <c r="T175" s="783">
        <v>0</v>
      </c>
      <c r="U175" s="784">
        <v>0</v>
      </c>
      <c r="V175" s="785">
        <v>1059840</v>
      </c>
      <c r="W175" s="786">
        <v>2.0065098824907151E-3</v>
      </c>
      <c r="X175" s="787">
        <v>0</v>
      </c>
      <c r="Y175" s="755"/>
      <c r="Z175" s="788"/>
      <c r="AA175" s="788"/>
      <c r="AB175" s="789"/>
      <c r="AC175" s="790"/>
      <c r="AD175" s="172"/>
      <c r="AE175" s="172"/>
      <c r="AF175" s="172"/>
    </row>
    <row r="176" spans="1:32" s="195" customFormat="1" ht="13" hidden="1">
      <c r="A176" s="766" t="s">
        <v>1461</v>
      </c>
      <c r="B176" s="766" t="s">
        <v>1814</v>
      </c>
      <c r="C176" s="778" t="s">
        <v>1815</v>
      </c>
      <c r="D176" s="779" t="s">
        <v>1231</v>
      </c>
      <c r="E176" s="780" t="s">
        <v>1503</v>
      </c>
      <c r="F176" s="766" t="s">
        <v>1465</v>
      </c>
      <c r="G176" s="791">
        <v>152</v>
      </c>
      <c r="H176" s="782">
        <v>152</v>
      </c>
      <c r="I176" s="782">
        <v>152</v>
      </c>
      <c r="J176" s="782">
        <v>152</v>
      </c>
      <c r="K176" s="782">
        <v>152</v>
      </c>
      <c r="L176" s="782">
        <v>152</v>
      </c>
      <c r="M176" s="782">
        <v>152</v>
      </c>
      <c r="N176" s="782">
        <v>152</v>
      </c>
      <c r="O176" s="782">
        <v>152</v>
      </c>
      <c r="P176" s="782">
        <v>152</v>
      </c>
      <c r="Q176" s="782">
        <v>152</v>
      </c>
      <c r="R176" s="782">
        <v>152</v>
      </c>
      <c r="S176" s="782">
        <v>152</v>
      </c>
      <c r="T176" s="783">
        <v>0</v>
      </c>
      <c r="U176" s="784">
        <v>0</v>
      </c>
      <c r="V176" s="785">
        <v>167200</v>
      </c>
      <c r="W176" s="786">
        <v>3.1654632053182327E-4</v>
      </c>
      <c r="X176" s="787">
        <v>0</v>
      </c>
      <c r="Y176" s="755"/>
      <c r="Z176" s="788"/>
      <c r="AA176" s="788"/>
      <c r="AB176" s="789"/>
      <c r="AC176" s="790"/>
      <c r="AD176" s="172"/>
      <c r="AE176" s="172"/>
      <c r="AF176" s="172"/>
    </row>
    <row r="177" spans="1:32" s="195" customFormat="1" ht="13">
      <c r="A177" s="766"/>
      <c r="B177" s="766"/>
      <c r="C177" s="778"/>
      <c r="D177" s="779"/>
      <c r="E177" s="780"/>
      <c r="F177" s="766"/>
      <c r="G177" s="791"/>
      <c r="H177" s="782"/>
      <c r="I177" s="782"/>
      <c r="J177" s="782"/>
      <c r="K177" s="782"/>
      <c r="L177" s="782"/>
      <c r="M177" s="782"/>
      <c r="N177" s="782"/>
      <c r="O177" s="782"/>
      <c r="P177" s="782"/>
      <c r="Q177" s="782"/>
      <c r="R177" s="782"/>
      <c r="S177" s="782"/>
      <c r="T177" s="783"/>
      <c r="U177" s="784"/>
      <c r="V177" s="785"/>
      <c r="W177" s="786"/>
      <c r="X177" s="787"/>
      <c r="Y177" s="755"/>
      <c r="Z177" s="788"/>
      <c r="AA177" s="788"/>
      <c r="AB177" s="789"/>
      <c r="AC177" s="790"/>
      <c r="AD177" s="172"/>
      <c r="AE177" s="172"/>
      <c r="AF177" s="172"/>
    </row>
    <row r="178" spans="1:32" ht="15" thickBot="1">
      <c r="B178" s="796"/>
      <c r="C178" s="796"/>
      <c r="D178" s="796"/>
      <c r="E178" s="797"/>
      <c r="F178" s="797"/>
      <c r="G178" s="798"/>
      <c r="H178" s="799"/>
      <c r="I178" s="799"/>
      <c r="J178" s="799"/>
      <c r="K178" s="799"/>
      <c r="L178" s="799"/>
      <c r="M178" s="800"/>
      <c r="N178" s="801"/>
      <c r="O178" s="801"/>
      <c r="P178" s="801"/>
      <c r="Q178" s="801"/>
      <c r="R178" s="801"/>
      <c r="S178" s="801"/>
      <c r="T178" s="3153" t="s">
        <v>1816</v>
      </c>
      <c r="U178" s="3154"/>
      <c r="V178" s="802">
        <v>528200737.63324922</v>
      </c>
      <c r="W178" s="803">
        <v>0.99999999999999967</v>
      </c>
      <c r="X178" s="804">
        <v>5.6225905029598892E-2</v>
      </c>
      <c r="Z178" s="788"/>
      <c r="AA178" s="788"/>
      <c r="AB178" s="789"/>
      <c r="AC178" s="790"/>
      <c r="AD178" s="172"/>
      <c r="AE178" s="172"/>
      <c r="AF178" s="172"/>
    </row>
    <row r="179" spans="1:32" ht="13">
      <c r="B179" s="472"/>
      <c r="C179" s="472"/>
      <c r="D179" s="472"/>
      <c r="E179" s="805"/>
      <c r="F179" s="472"/>
      <c r="G179" s="472"/>
      <c r="H179" s="472"/>
      <c r="I179" s="472"/>
      <c r="J179" s="472"/>
      <c r="K179" s="472"/>
      <c r="L179" s="472"/>
      <c r="M179" s="806"/>
      <c r="N179" s="472"/>
      <c r="O179" s="472"/>
      <c r="P179" s="472"/>
      <c r="Q179" s="472"/>
      <c r="R179" s="472"/>
      <c r="S179" s="472"/>
      <c r="T179" s="472"/>
      <c r="U179" s="472"/>
      <c r="V179" s="472"/>
      <c r="W179" s="472"/>
      <c r="X179" s="472"/>
      <c r="Z179" s="788"/>
      <c r="AA179" s="788"/>
      <c r="AB179" s="789"/>
      <c r="AC179" s="790"/>
      <c r="AD179" s="172"/>
      <c r="AE179" s="172"/>
      <c r="AF179" s="172"/>
    </row>
    <row r="180" spans="1:32" s="761" customFormat="1" ht="19" customHeight="1">
      <c r="A180" s="3155" t="s">
        <v>1449</v>
      </c>
      <c r="B180" s="3155" t="s">
        <v>1450</v>
      </c>
      <c r="C180" s="3156" t="s">
        <v>1451</v>
      </c>
      <c r="D180" s="3156" t="s">
        <v>1035</v>
      </c>
      <c r="E180" s="3157" t="s">
        <v>1817</v>
      </c>
      <c r="F180" s="3156" t="s">
        <v>1453</v>
      </c>
      <c r="G180" s="3158" t="s">
        <v>1454</v>
      </c>
      <c r="H180" s="3150" t="s">
        <v>1455</v>
      </c>
      <c r="I180" s="3150" t="s">
        <v>102</v>
      </c>
      <c r="J180" s="3150" t="s">
        <v>103</v>
      </c>
      <c r="K180" s="3150" t="s">
        <v>104</v>
      </c>
      <c r="L180" s="3150" t="s">
        <v>105</v>
      </c>
      <c r="M180" s="3160" t="s">
        <v>106</v>
      </c>
      <c r="N180" s="3150" t="s">
        <v>107</v>
      </c>
      <c r="O180" s="3150" t="s">
        <v>108</v>
      </c>
      <c r="P180" s="3150" t="s">
        <v>109</v>
      </c>
      <c r="Q180" s="3150" t="s">
        <v>110</v>
      </c>
      <c r="R180" s="3150" t="s">
        <v>111</v>
      </c>
      <c r="S180" s="3150" t="s">
        <v>112</v>
      </c>
      <c r="T180" s="3151" t="s">
        <v>1456</v>
      </c>
      <c r="U180" s="3152"/>
      <c r="V180" s="3144" t="s">
        <v>1818</v>
      </c>
      <c r="W180" s="3144" t="s">
        <v>1458</v>
      </c>
      <c r="X180" s="3145" t="s">
        <v>1459</v>
      </c>
      <c r="Y180" s="758"/>
      <c r="Z180" s="788"/>
      <c r="AA180" s="788"/>
      <c r="AB180" s="789"/>
      <c r="AC180" s="790"/>
      <c r="AD180" s="172"/>
      <c r="AE180" s="172"/>
      <c r="AF180" s="172"/>
    </row>
    <row r="181" spans="1:32" s="761" customFormat="1" ht="14">
      <c r="A181" s="3155"/>
      <c r="B181" s="3155"/>
      <c r="C181" s="3156"/>
      <c r="D181" s="3156"/>
      <c r="E181" s="3157"/>
      <c r="F181" s="3156"/>
      <c r="G181" s="3159" t="s">
        <v>1460</v>
      </c>
      <c r="H181" s="3150"/>
      <c r="I181" s="3150"/>
      <c r="J181" s="3150"/>
      <c r="K181" s="3150"/>
      <c r="L181" s="3150"/>
      <c r="M181" s="3160"/>
      <c r="N181" s="3150"/>
      <c r="O181" s="3150"/>
      <c r="P181" s="3150"/>
      <c r="Q181" s="3150"/>
      <c r="R181" s="3150"/>
      <c r="S181" s="3150"/>
      <c r="T181" s="762" t="s">
        <v>199</v>
      </c>
      <c r="U181" s="763" t="s">
        <v>200</v>
      </c>
      <c r="V181" s="3144"/>
      <c r="W181" s="3144"/>
      <c r="X181" s="3145"/>
      <c r="Y181" s="758"/>
      <c r="Z181" s="788"/>
      <c r="AA181" s="788"/>
      <c r="AB181" s="789"/>
      <c r="AC181" s="790"/>
      <c r="AD181" s="172"/>
      <c r="AE181" s="172"/>
      <c r="AF181" s="172"/>
    </row>
    <row r="182" spans="1:32" s="195" customFormat="1" ht="13" hidden="1">
      <c r="A182" s="766" t="s">
        <v>1461</v>
      </c>
      <c r="B182" s="766" t="s">
        <v>1819</v>
      </c>
      <c r="C182" s="778" t="s">
        <v>1820</v>
      </c>
      <c r="D182" s="779" t="s">
        <v>1821</v>
      </c>
      <c r="E182" s="780" t="s">
        <v>1464</v>
      </c>
      <c r="F182" s="766" t="s">
        <v>1822</v>
      </c>
      <c r="G182" s="791">
        <v>33.799999999999997</v>
      </c>
      <c r="H182" s="782">
        <v>0</v>
      </c>
      <c r="I182" s="782">
        <v>0</v>
      </c>
      <c r="J182" s="782">
        <v>0</v>
      </c>
      <c r="K182" s="782">
        <v>0</v>
      </c>
      <c r="L182" s="782">
        <v>0</v>
      </c>
      <c r="M182" s="782">
        <v>0</v>
      </c>
      <c r="N182" s="782">
        <v>0</v>
      </c>
      <c r="O182" s="782">
        <v>0</v>
      </c>
      <c r="P182" s="782">
        <v>0</v>
      </c>
      <c r="Q182" s="782">
        <v>0</v>
      </c>
      <c r="R182" s="782">
        <v>0</v>
      </c>
      <c r="S182" s="782">
        <v>0</v>
      </c>
      <c r="T182" s="783">
        <v>-33.799999999999997</v>
      </c>
      <c r="U182" s="784">
        <v>-1</v>
      </c>
      <c r="V182" s="785">
        <v>0</v>
      </c>
      <c r="W182" s="786">
        <v>0</v>
      </c>
      <c r="X182" s="787">
        <v>0</v>
      </c>
      <c r="Y182" s="755"/>
      <c r="Z182" s="788"/>
      <c r="AA182" s="788"/>
      <c r="AB182" s="789"/>
      <c r="AC182" s="790"/>
      <c r="AD182" s="172"/>
      <c r="AE182" s="172"/>
      <c r="AF182" s="172"/>
    </row>
    <row r="183" spans="1:32" s="195" customFormat="1" ht="13">
      <c r="A183" s="766" t="s">
        <v>1461</v>
      </c>
      <c r="B183" s="766" t="s">
        <v>1823</v>
      </c>
      <c r="C183" s="778" t="s">
        <v>1295</v>
      </c>
      <c r="D183" s="779" t="s">
        <v>1824</v>
      </c>
      <c r="E183" s="780" t="s">
        <v>1464</v>
      </c>
      <c r="F183" s="766" t="s">
        <v>1822</v>
      </c>
      <c r="G183" s="791">
        <v>0.77476075258364019</v>
      </c>
      <c r="H183" s="782">
        <v>0.80166734307634058</v>
      </c>
      <c r="I183" s="782">
        <v>0.81549534572615878</v>
      </c>
      <c r="J183" s="782">
        <v>0.89602016437220966</v>
      </c>
      <c r="K183" s="782">
        <v>0.94377787451786121</v>
      </c>
      <c r="L183" s="782">
        <v>0.94848942127488489</v>
      </c>
      <c r="M183" s="782">
        <v>0.9417410496257862</v>
      </c>
      <c r="N183" s="782">
        <v>0.97722037100338144</v>
      </c>
      <c r="O183" s="782">
        <v>0.97202644712632258</v>
      </c>
      <c r="P183" s="782">
        <v>0.9818174035512266</v>
      </c>
      <c r="Q183" s="782">
        <v>0.97752202607233629</v>
      </c>
      <c r="R183" s="782">
        <v>0.98158744598629255</v>
      </c>
      <c r="S183" s="782">
        <v>1.0128431444271198</v>
      </c>
      <c r="T183" s="783">
        <v>0.23808239184347957</v>
      </c>
      <c r="U183" s="784">
        <v>0.30729795107655133</v>
      </c>
      <c r="V183" s="785">
        <v>28790081.940000001</v>
      </c>
      <c r="W183" s="786">
        <v>7.9692492662764416E-2</v>
      </c>
      <c r="X183" s="787">
        <v>2.4489339711450606E-2</v>
      </c>
      <c r="Y183" s="755"/>
      <c r="Z183" s="788"/>
      <c r="AA183" s="788"/>
      <c r="AB183" s="789"/>
      <c r="AC183" s="790"/>
      <c r="AD183" s="172"/>
      <c r="AE183" s="172"/>
      <c r="AF183" s="172"/>
    </row>
    <row r="184" spans="1:32" s="195" customFormat="1" ht="13" hidden="1">
      <c r="A184" s="766" t="s">
        <v>1461</v>
      </c>
      <c r="B184" s="766" t="s">
        <v>1825</v>
      </c>
      <c r="C184" s="778" t="s">
        <v>1826</v>
      </c>
      <c r="D184" s="779" t="s">
        <v>1827</v>
      </c>
      <c r="E184" s="780" t="s">
        <v>1464</v>
      </c>
      <c r="F184" s="766" t="s">
        <v>1822</v>
      </c>
      <c r="G184" s="791">
        <v>2.92</v>
      </c>
      <c r="H184" s="782">
        <v>0</v>
      </c>
      <c r="I184" s="782">
        <v>0</v>
      </c>
      <c r="J184" s="782">
        <v>0</v>
      </c>
      <c r="K184" s="782">
        <v>0</v>
      </c>
      <c r="L184" s="782">
        <v>0</v>
      </c>
      <c r="M184" s="782">
        <v>0</v>
      </c>
      <c r="N184" s="782">
        <v>0</v>
      </c>
      <c r="O184" s="782">
        <v>0</v>
      </c>
      <c r="P184" s="782">
        <v>0</v>
      </c>
      <c r="Q184" s="782">
        <v>0</v>
      </c>
      <c r="R184" s="782">
        <v>0</v>
      </c>
      <c r="S184" s="782">
        <v>0</v>
      </c>
      <c r="T184" s="783">
        <v>-2.92</v>
      </c>
      <c r="U184" s="784">
        <v>-1</v>
      </c>
      <c r="V184" s="785">
        <v>0</v>
      </c>
      <c r="W184" s="786">
        <v>0</v>
      </c>
      <c r="X184" s="787">
        <v>0</v>
      </c>
      <c r="Y184" s="755"/>
      <c r="Z184" s="788"/>
      <c r="AA184" s="788"/>
      <c r="AB184" s="789"/>
      <c r="AC184" s="790"/>
      <c r="AD184" s="172"/>
      <c r="AE184" s="172"/>
      <c r="AF184" s="172"/>
    </row>
    <row r="185" spans="1:32" s="195" customFormat="1" ht="13">
      <c r="A185" s="766" t="s">
        <v>1461</v>
      </c>
      <c r="B185" s="766" t="s">
        <v>1828</v>
      </c>
      <c r="C185" s="778" t="s">
        <v>1829</v>
      </c>
      <c r="D185" s="779" t="s">
        <v>1830</v>
      </c>
      <c r="E185" s="780" t="s">
        <v>1464</v>
      </c>
      <c r="F185" s="766" t="s">
        <v>1822</v>
      </c>
      <c r="G185" s="791">
        <v>3.2</v>
      </c>
      <c r="H185" s="782">
        <v>3.1796265959891827</v>
      </c>
      <c r="I185" s="782">
        <v>3.1796265959891801</v>
      </c>
      <c r="J185" s="782">
        <v>2.5959868237231807</v>
      </c>
      <c r="K185" s="782">
        <v>2.5959868237231807</v>
      </c>
      <c r="L185" s="782">
        <v>2.5959868237231807</v>
      </c>
      <c r="M185" s="782">
        <v>2.5959868237231807</v>
      </c>
      <c r="N185" s="782">
        <v>2.5959868237231807</v>
      </c>
      <c r="O185" s="782">
        <v>2.125455978383247</v>
      </c>
      <c r="P185" s="782">
        <v>2.106580130458239</v>
      </c>
      <c r="Q185" s="782">
        <v>2.106580130458239</v>
      </c>
      <c r="R185" s="782">
        <v>2.1175137763194471</v>
      </c>
      <c r="S185" s="782">
        <v>2.1175137763194471</v>
      </c>
      <c r="T185" s="783">
        <v>-1.082486223680553</v>
      </c>
      <c r="U185" s="784">
        <v>-0.33827694490017279</v>
      </c>
      <c r="V185" s="785">
        <v>54033.500468000006</v>
      </c>
      <c r="W185" s="786">
        <v>1.4956763056679122E-4</v>
      </c>
      <c r="X185" s="787">
        <v>-5.0595281124091832E-5</v>
      </c>
      <c r="Y185" s="755"/>
      <c r="Z185" s="788"/>
      <c r="AA185" s="788"/>
      <c r="AB185" s="789"/>
      <c r="AC185" s="790"/>
      <c r="AD185" s="172"/>
      <c r="AE185" s="172"/>
      <c r="AF185" s="172"/>
    </row>
    <row r="186" spans="1:32" s="195" customFormat="1" ht="13">
      <c r="A186" s="766" t="s">
        <v>1461</v>
      </c>
      <c r="B186" s="766" t="s">
        <v>1831</v>
      </c>
      <c r="C186" s="778" t="s">
        <v>1832</v>
      </c>
      <c r="D186" s="779" t="s">
        <v>1833</v>
      </c>
      <c r="E186" s="780" t="s">
        <v>1464</v>
      </c>
      <c r="F186" s="766" t="s">
        <v>1822</v>
      </c>
      <c r="G186" s="791">
        <v>0.74</v>
      </c>
      <c r="H186" s="782">
        <v>0.7449955435643717</v>
      </c>
      <c r="I186" s="782">
        <v>0.75530212542581854</v>
      </c>
      <c r="J186" s="782">
        <v>0.75229540574679987</v>
      </c>
      <c r="K186" s="782">
        <v>0.78375476791129695</v>
      </c>
      <c r="L186" s="782">
        <v>0.76382997143500664</v>
      </c>
      <c r="M186" s="782">
        <v>0.76777956766198341</v>
      </c>
      <c r="N186" s="782">
        <v>0.75559662158949525</v>
      </c>
      <c r="O186" s="782">
        <v>0.76183435548581779</v>
      </c>
      <c r="P186" s="782">
        <v>0.76796681111420251</v>
      </c>
      <c r="Q186" s="782">
        <v>0.75423879833243124</v>
      </c>
      <c r="R186" s="782">
        <v>0.76336320771860178</v>
      </c>
      <c r="S186" s="782">
        <v>0.76722624952702168</v>
      </c>
      <c r="T186" s="783">
        <v>2.7226249527021684E-2</v>
      </c>
      <c r="U186" s="784">
        <v>3.6792229090569846E-2</v>
      </c>
      <c r="V186" s="785">
        <v>4266522.58</v>
      </c>
      <c r="W186" s="786">
        <v>1.1809963587834397E-2</v>
      </c>
      <c r="X186" s="787">
        <v>4.3451488587489134E-4</v>
      </c>
      <c r="Y186" s="755"/>
      <c r="Z186" s="788"/>
      <c r="AA186" s="788"/>
      <c r="AB186" s="789"/>
      <c r="AC186" s="790"/>
      <c r="AD186" s="172"/>
      <c r="AE186" s="172"/>
      <c r="AF186" s="172"/>
    </row>
    <row r="187" spans="1:32" s="195" customFormat="1" ht="13" hidden="1">
      <c r="A187" s="766" t="s">
        <v>1461</v>
      </c>
      <c r="B187" s="766" t="s">
        <v>1834</v>
      </c>
      <c r="C187" s="778" t="s">
        <v>1835</v>
      </c>
      <c r="D187" s="779" t="s">
        <v>1836</v>
      </c>
      <c r="E187" s="780" t="s">
        <v>1464</v>
      </c>
      <c r="F187" s="766" t="s">
        <v>1822</v>
      </c>
      <c r="G187" s="791">
        <v>0.82</v>
      </c>
      <c r="H187" s="782">
        <v>0</v>
      </c>
      <c r="I187" s="782">
        <v>0</v>
      </c>
      <c r="J187" s="782">
        <v>0</v>
      </c>
      <c r="K187" s="782">
        <v>0</v>
      </c>
      <c r="L187" s="782">
        <v>0</v>
      </c>
      <c r="M187" s="782">
        <v>0</v>
      </c>
      <c r="N187" s="782">
        <v>0</v>
      </c>
      <c r="O187" s="782">
        <v>0</v>
      </c>
      <c r="P187" s="782">
        <v>0</v>
      </c>
      <c r="Q187" s="782">
        <v>0</v>
      </c>
      <c r="R187" s="782">
        <v>0</v>
      </c>
      <c r="S187" s="782">
        <v>0</v>
      </c>
      <c r="T187" s="783">
        <v>-0.82</v>
      </c>
      <c r="U187" s="784">
        <v>-1</v>
      </c>
      <c r="V187" s="785">
        <v>0</v>
      </c>
      <c r="W187" s="786">
        <v>0</v>
      </c>
      <c r="X187" s="787">
        <v>0</v>
      </c>
      <c r="Y187" s="755"/>
      <c r="Z187" s="788"/>
      <c r="AA187" s="788"/>
      <c r="AB187" s="789"/>
      <c r="AC187" s="790"/>
      <c r="AD187" s="172"/>
      <c r="AE187" s="172"/>
      <c r="AF187" s="172"/>
    </row>
    <row r="188" spans="1:32" s="195" customFormat="1" ht="13">
      <c r="A188" s="766" t="s">
        <v>1461</v>
      </c>
      <c r="B188" s="766" t="s">
        <v>1837</v>
      </c>
      <c r="C188" s="778" t="s">
        <v>1838</v>
      </c>
      <c r="D188" s="779" t="s">
        <v>1597</v>
      </c>
      <c r="E188" s="780" t="s">
        <v>1464</v>
      </c>
      <c r="F188" s="766" t="s">
        <v>1822</v>
      </c>
      <c r="G188" s="791">
        <v>2.29</v>
      </c>
      <c r="H188" s="782">
        <v>2.2964263639264093</v>
      </c>
      <c r="I188" s="782">
        <v>2.2827670242265841</v>
      </c>
      <c r="J188" s="782">
        <v>2.2747112736674509</v>
      </c>
      <c r="K188" s="782">
        <v>2.3128621703567944</v>
      </c>
      <c r="L188" s="782">
        <v>2.3128621703567944</v>
      </c>
      <c r="M188" s="782">
        <v>2.3211754797712838</v>
      </c>
      <c r="N188" s="782">
        <v>2.2837065637065637</v>
      </c>
      <c r="O188" s="782">
        <v>2.3043570195472918</v>
      </c>
      <c r="P188" s="782">
        <v>2.3074077529765868</v>
      </c>
      <c r="Q188" s="782">
        <v>2.271901499622397</v>
      </c>
      <c r="R188" s="782">
        <v>2.2974060730267571</v>
      </c>
      <c r="S188" s="782">
        <v>2.3231828894250262</v>
      </c>
      <c r="T188" s="783">
        <v>3.3182889425026119E-2</v>
      </c>
      <c r="U188" s="784">
        <v>1.449034472708564E-2</v>
      </c>
      <c r="V188" s="785">
        <v>792849.05</v>
      </c>
      <c r="W188" s="786">
        <v>2.1946487415869E-3</v>
      </c>
      <c r="X188" s="787">
        <v>3.1801216820458874E-5</v>
      </c>
      <c r="Y188" s="755"/>
      <c r="Z188" s="788"/>
      <c r="AA188" s="788"/>
      <c r="AB188" s="789"/>
      <c r="AC188" s="790"/>
      <c r="AD188" s="172"/>
      <c r="AE188" s="172"/>
      <c r="AF188" s="172"/>
    </row>
    <row r="189" spans="1:32" s="195" customFormat="1" ht="13">
      <c r="A189" s="766" t="s">
        <v>1461</v>
      </c>
      <c r="B189" s="766" t="s">
        <v>1839</v>
      </c>
      <c r="C189" s="778" t="s">
        <v>1299</v>
      </c>
      <c r="D189" s="778" t="s">
        <v>1139</v>
      </c>
      <c r="E189" s="766" t="s">
        <v>1464</v>
      </c>
      <c r="F189" s="766" t="s">
        <v>1822</v>
      </c>
      <c r="G189" s="792">
        <v>9.5</v>
      </c>
      <c r="H189" s="793">
        <v>9.5</v>
      </c>
      <c r="I189" s="793">
        <v>9.5</v>
      </c>
      <c r="J189" s="793">
        <v>9.5</v>
      </c>
      <c r="K189" s="793">
        <v>9.5</v>
      </c>
      <c r="L189" s="793">
        <v>9.5</v>
      </c>
      <c r="M189" s="793">
        <v>9.5</v>
      </c>
      <c r="N189" s="793">
        <v>9.5</v>
      </c>
      <c r="O189" s="793">
        <v>9.5</v>
      </c>
      <c r="P189" s="793">
        <v>9.5</v>
      </c>
      <c r="Q189" s="793">
        <v>9.5</v>
      </c>
      <c r="R189" s="793">
        <v>9.4748864918486717</v>
      </c>
      <c r="S189" s="793">
        <v>9.5943471422687576</v>
      </c>
      <c r="T189" s="783">
        <v>9.4347142268757622E-2</v>
      </c>
      <c r="U189" s="784">
        <v>9.9312781335534339E-3</v>
      </c>
      <c r="V189" s="785">
        <v>1524689.2500000002</v>
      </c>
      <c r="W189" s="786">
        <v>4.220421710568455E-3</v>
      </c>
      <c r="X189" s="787">
        <v>4.1914181848542679E-5</v>
      </c>
      <c r="Y189" s="755"/>
      <c r="Z189" s="788"/>
      <c r="AA189" s="788"/>
      <c r="AB189" s="789"/>
      <c r="AC189" s="790"/>
      <c r="AD189" s="172"/>
      <c r="AE189" s="172"/>
      <c r="AF189" s="172"/>
    </row>
    <row r="190" spans="1:32" s="195" customFormat="1" ht="13" hidden="1">
      <c r="A190" s="766" t="s">
        <v>1461</v>
      </c>
      <c r="B190" s="766" t="s">
        <v>1840</v>
      </c>
      <c r="C190" s="778" t="s">
        <v>1841</v>
      </c>
      <c r="D190" s="779" t="s">
        <v>1830</v>
      </c>
      <c r="E190" s="780" t="s">
        <v>1464</v>
      </c>
      <c r="F190" s="766" t="s">
        <v>1822</v>
      </c>
      <c r="G190" s="791">
        <v>1.04</v>
      </c>
      <c r="H190" s="782">
        <v>0</v>
      </c>
      <c r="I190" s="782">
        <v>0</v>
      </c>
      <c r="J190" s="782">
        <v>0</v>
      </c>
      <c r="K190" s="782">
        <v>0</v>
      </c>
      <c r="L190" s="782">
        <v>0</v>
      </c>
      <c r="M190" s="782">
        <v>0</v>
      </c>
      <c r="N190" s="782">
        <v>0</v>
      </c>
      <c r="O190" s="782">
        <v>0</v>
      </c>
      <c r="P190" s="782">
        <v>0</v>
      </c>
      <c r="Q190" s="782">
        <v>0</v>
      </c>
      <c r="R190" s="782">
        <v>0</v>
      </c>
      <c r="S190" s="782">
        <v>0</v>
      </c>
      <c r="T190" s="783">
        <v>-1.04</v>
      </c>
      <c r="U190" s="784">
        <v>-1</v>
      </c>
      <c r="V190" s="785">
        <v>0</v>
      </c>
      <c r="W190" s="786">
        <v>0</v>
      </c>
      <c r="X190" s="787">
        <v>0</v>
      </c>
      <c r="Y190" s="755"/>
      <c r="Z190" s="788"/>
      <c r="AA190" s="788"/>
      <c r="AB190" s="789"/>
      <c r="AC190" s="790"/>
      <c r="AD190" s="172"/>
      <c r="AE190" s="172"/>
      <c r="AF190" s="172"/>
    </row>
    <row r="191" spans="1:32" s="195" customFormat="1" ht="13">
      <c r="A191" s="766" t="s">
        <v>1461</v>
      </c>
      <c r="B191" s="766" t="s">
        <v>1842</v>
      </c>
      <c r="C191" s="778" t="s">
        <v>1843</v>
      </c>
      <c r="D191" s="779" t="s">
        <v>1844</v>
      </c>
      <c r="E191" s="780" t="s">
        <v>1464</v>
      </c>
      <c r="F191" s="766" t="s">
        <v>1822</v>
      </c>
      <c r="G191" s="791">
        <v>1.79</v>
      </c>
      <c r="H191" s="782">
        <v>1.8165601162513099</v>
      </c>
      <c r="I191" s="782">
        <v>1.8072337120583033</v>
      </c>
      <c r="J191" s="782">
        <v>1.772542913872198</v>
      </c>
      <c r="K191" s="782">
        <v>1.8126849452940057</v>
      </c>
      <c r="L191" s="782">
        <v>1.7966680358544873</v>
      </c>
      <c r="M191" s="782">
        <v>1.7968379111113471</v>
      </c>
      <c r="N191" s="782">
        <v>1.7968379111113471</v>
      </c>
      <c r="O191" s="782">
        <v>1.848472566238835</v>
      </c>
      <c r="P191" s="782">
        <v>1.8557967815941625</v>
      </c>
      <c r="Q191" s="782">
        <v>1.8385910745835932</v>
      </c>
      <c r="R191" s="782">
        <v>1.8600099193507107</v>
      </c>
      <c r="S191" s="782">
        <v>1.8600099193507107</v>
      </c>
      <c r="T191" s="783">
        <v>7.0009919350710659E-2</v>
      </c>
      <c r="U191" s="784">
        <v>3.911168678810651E-2</v>
      </c>
      <c r="V191" s="785">
        <v>8346615.4425320001</v>
      </c>
      <c r="W191" s="786">
        <v>2.3103879707571877E-2</v>
      </c>
      <c r="X191" s="787">
        <v>9.0363170671264111E-4</v>
      </c>
      <c r="Y191" s="755"/>
      <c r="Z191" s="788"/>
      <c r="AA191" s="788"/>
      <c r="AB191" s="789"/>
      <c r="AC191" s="790"/>
      <c r="AD191" s="172"/>
      <c r="AE191" s="172"/>
      <c r="AF191" s="172"/>
    </row>
    <row r="192" spans="1:32" s="195" customFormat="1" ht="13.75" hidden="1" customHeight="1">
      <c r="A192" s="766" t="s">
        <v>1461</v>
      </c>
      <c r="B192" s="807" t="s">
        <v>1845</v>
      </c>
      <c r="C192" s="808" t="s">
        <v>1846</v>
      </c>
      <c r="D192" s="779" t="s">
        <v>1847</v>
      </c>
      <c r="E192" s="780" t="s">
        <v>1464</v>
      </c>
      <c r="F192" s="766" t="s">
        <v>1822</v>
      </c>
      <c r="G192" s="791">
        <v>3.75</v>
      </c>
      <c r="H192" s="782">
        <v>0</v>
      </c>
      <c r="I192" s="782">
        <v>0</v>
      </c>
      <c r="J192" s="782">
        <v>0</v>
      </c>
      <c r="K192" s="782">
        <v>0</v>
      </c>
      <c r="L192" s="782">
        <v>0</v>
      </c>
      <c r="M192" s="782">
        <v>0</v>
      </c>
      <c r="N192" s="782">
        <v>0</v>
      </c>
      <c r="O192" s="782">
        <v>0</v>
      </c>
      <c r="P192" s="782">
        <v>0</v>
      </c>
      <c r="Q192" s="782">
        <v>0</v>
      </c>
      <c r="R192" s="782">
        <v>0</v>
      </c>
      <c r="S192" s="782">
        <v>0</v>
      </c>
      <c r="T192" s="783">
        <v>-3.75</v>
      </c>
      <c r="U192" s="784">
        <v>-1</v>
      </c>
      <c r="V192" s="785">
        <v>0</v>
      </c>
      <c r="W192" s="786">
        <v>0</v>
      </c>
      <c r="X192" s="787">
        <v>0</v>
      </c>
      <c r="Y192" s="755"/>
      <c r="Z192" s="788"/>
      <c r="AA192" s="788"/>
      <c r="AB192" s="789"/>
      <c r="AC192" s="790"/>
      <c r="AD192" s="172"/>
      <c r="AE192" s="172"/>
      <c r="AF192" s="172"/>
    </row>
    <row r="193" spans="1:32" s="195" customFormat="1" ht="13.75" customHeight="1">
      <c r="A193" s="766" t="s">
        <v>1461</v>
      </c>
      <c r="B193" s="807" t="s">
        <v>1848</v>
      </c>
      <c r="C193" s="808" t="s">
        <v>1849</v>
      </c>
      <c r="D193" s="779" t="s">
        <v>1850</v>
      </c>
      <c r="E193" s="780" t="s">
        <v>1464</v>
      </c>
      <c r="F193" s="766" t="s">
        <v>1822</v>
      </c>
      <c r="G193" s="791">
        <v>3.59</v>
      </c>
      <c r="H193" s="782">
        <v>3.59</v>
      </c>
      <c r="I193" s="782">
        <v>3.59</v>
      </c>
      <c r="J193" s="782">
        <v>3.59</v>
      </c>
      <c r="K193" s="782">
        <v>3.5866859313415156</v>
      </c>
      <c r="L193" s="782">
        <v>3.6103181912251658</v>
      </c>
      <c r="M193" s="782">
        <v>3.6691558389881314</v>
      </c>
      <c r="N193" s="782">
        <v>3.6691558389881314</v>
      </c>
      <c r="O193" s="782">
        <v>3.6102136292850928</v>
      </c>
      <c r="P193" s="782">
        <v>3.6495272659898532</v>
      </c>
      <c r="Q193" s="782">
        <v>3.5653749055993096</v>
      </c>
      <c r="R193" s="782">
        <v>3.5653749055993096</v>
      </c>
      <c r="S193" s="782">
        <v>3.6102925448955037</v>
      </c>
      <c r="T193" s="783">
        <v>2.0292544895503806E-2</v>
      </c>
      <c r="U193" s="784">
        <v>5.6525194694996674E-3</v>
      </c>
      <c r="V193" s="785">
        <v>187967.41240199999</v>
      </c>
      <c r="W193" s="786">
        <v>5.2030389023912575E-4</v>
      </c>
      <c r="X193" s="787">
        <v>2.9410278696330763E-6</v>
      </c>
      <c r="Y193" s="755"/>
      <c r="Z193" s="788"/>
      <c r="AA193" s="788"/>
      <c r="AB193" s="789"/>
      <c r="AC193" s="790"/>
      <c r="AD193" s="172"/>
      <c r="AE193" s="172"/>
      <c r="AF193" s="172"/>
    </row>
    <row r="194" spans="1:32" s="195" customFormat="1" ht="13.75" customHeight="1">
      <c r="A194" s="766" t="s">
        <v>1461</v>
      </c>
      <c r="B194" s="807" t="s">
        <v>1851</v>
      </c>
      <c r="C194" s="808" t="s">
        <v>1852</v>
      </c>
      <c r="D194" s="778" t="s">
        <v>1853</v>
      </c>
      <c r="E194" s="766" t="s">
        <v>1464</v>
      </c>
      <c r="F194" s="766" t="s">
        <v>1822</v>
      </c>
      <c r="G194" s="792">
        <v>0.82</v>
      </c>
      <c r="H194" s="793">
        <v>0.82</v>
      </c>
      <c r="I194" s="793">
        <v>0.82</v>
      </c>
      <c r="J194" s="793">
        <v>0.80613275294971154</v>
      </c>
      <c r="K194" s="793">
        <v>0.8415897441133825</v>
      </c>
      <c r="L194" s="793">
        <v>0.8231734400869205</v>
      </c>
      <c r="M194" s="793">
        <v>0.82261052720935057</v>
      </c>
      <c r="N194" s="793">
        <v>0.81803681634390291</v>
      </c>
      <c r="O194" s="793">
        <v>0.82579427627840141</v>
      </c>
      <c r="P194" s="793">
        <v>0.82256916629883337</v>
      </c>
      <c r="Q194" s="793">
        <v>0.8136303808393569</v>
      </c>
      <c r="R194" s="793">
        <v>0.8136303808393569</v>
      </c>
      <c r="S194" s="793">
        <v>0.83321386496813865</v>
      </c>
      <c r="T194" s="783">
        <v>1.32138649681387E-2</v>
      </c>
      <c r="U194" s="784">
        <v>1.6114469473339881E-2</v>
      </c>
      <c r="V194" s="785">
        <v>1741957.5499999998</v>
      </c>
      <c r="W194" s="786">
        <v>4.8218320309588551E-3</v>
      </c>
      <c r="X194" s="787">
        <v>7.7701265068458902E-5</v>
      </c>
      <c r="Y194" s="755"/>
      <c r="Z194" s="788"/>
      <c r="AA194" s="788"/>
      <c r="AB194" s="789"/>
      <c r="AC194" s="790"/>
      <c r="AD194" s="172"/>
      <c r="AE194" s="172"/>
      <c r="AF194" s="172"/>
    </row>
    <row r="195" spans="1:32" s="195" customFormat="1" ht="13.75" hidden="1" customHeight="1">
      <c r="A195" s="766" t="s">
        <v>1461</v>
      </c>
      <c r="B195" s="807" t="s">
        <v>1854</v>
      </c>
      <c r="C195" s="808" t="s">
        <v>1855</v>
      </c>
      <c r="D195" s="779" t="s">
        <v>1853</v>
      </c>
      <c r="E195" s="780" t="s">
        <v>1464</v>
      </c>
      <c r="F195" s="766" t="s">
        <v>1822</v>
      </c>
      <c r="G195" s="791">
        <v>1.19</v>
      </c>
      <c r="H195" s="782">
        <v>0</v>
      </c>
      <c r="I195" s="782">
        <v>0</v>
      </c>
      <c r="J195" s="782">
        <v>0</v>
      </c>
      <c r="K195" s="782">
        <v>0</v>
      </c>
      <c r="L195" s="782">
        <v>0</v>
      </c>
      <c r="M195" s="782">
        <v>0</v>
      </c>
      <c r="N195" s="782">
        <v>0</v>
      </c>
      <c r="O195" s="782">
        <v>0</v>
      </c>
      <c r="P195" s="782">
        <v>0</v>
      </c>
      <c r="Q195" s="782">
        <v>0</v>
      </c>
      <c r="R195" s="782">
        <v>0</v>
      </c>
      <c r="S195" s="782">
        <v>0</v>
      </c>
      <c r="T195" s="783">
        <v>-1.19</v>
      </c>
      <c r="U195" s="784">
        <v>-1</v>
      </c>
      <c r="V195" s="785">
        <v>0</v>
      </c>
      <c r="W195" s="786">
        <v>0</v>
      </c>
      <c r="X195" s="787">
        <v>0</v>
      </c>
      <c r="Y195" s="755"/>
      <c r="Z195" s="788"/>
      <c r="AA195" s="788"/>
      <c r="AB195" s="789"/>
      <c r="AC195" s="790"/>
      <c r="AD195" s="172"/>
      <c r="AE195" s="172"/>
      <c r="AF195" s="172"/>
    </row>
    <row r="196" spans="1:32" s="195" customFormat="1" ht="13">
      <c r="A196" s="766" t="s">
        <v>1461</v>
      </c>
      <c r="B196" s="766" t="s">
        <v>1856</v>
      </c>
      <c r="C196" s="778" t="s">
        <v>1857</v>
      </c>
      <c r="D196" s="779" t="s">
        <v>1858</v>
      </c>
      <c r="E196" s="780" t="s">
        <v>1464</v>
      </c>
      <c r="F196" s="766" t="s">
        <v>1822</v>
      </c>
      <c r="G196" s="791">
        <v>1.4</v>
      </c>
      <c r="H196" s="782">
        <v>1.4904497376489632</v>
      </c>
      <c r="I196" s="782">
        <v>1.4997142466369027</v>
      </c>
      <c r="J196" s="782">
        <v>1.4997142466369027</v>
      </c>
      <c r="K196" s="782">
        <v>1.4997142466369027</v>
      </c>
      <c r="L196" s="782">
        <v>1.4915252483443708</v>
      </c>
      <c r="M196" s="782">
        <v>1.5047749664425971</v>
      </c>
      <c r="N196" s="782">
        <v>1.4899287082357948</v>
      </c>
      <c r="O196" s="782">
        <v>1.5105992858751245</v>
      </c>
      <c r="P196" s="782">
        <v>1.5047000931844563</v>
      </c>
      <c r="Q196" s="782">
        <v>1.4890926745064192</v>
      </c>
      <c r="R196" s="782">
        <v>1.4983239492660807</v>
      </c>
      <c r="S196" s="782">
        <v>1.4983239492660807</v>
      </c>
      <c r="T196" s="783">
        <v>9.832394926608079E-2</v>
      </c>
      <c r="U196" s="784">
        <v>7.0231392332914852E-2</v>
      </c>
      <c r="V196" s="785">
        <v>181371.84000000003</v>
      </c>
      <c r="W196" s="786">
        <v>5.0204699168814113E-4</v>
      </c>
      <c r="X196" s="787">
        <v>3.525945924280948E-5</v>
      </c>
      <c r="Y196" s="755"/>
      <c r="Z196" s="788"/>
      <c r="AA196" s="788"/>
      <c r="AB196" s="789"/>
      <c r="AC196" s="790"/>
      <c r="AD196" s="172"/>
      <c r="AE196" s="172"/>
      <c r="AF196" s="172"/>
    </row>
    <row r="197" spans="1:32" s="195" customFormat="1" ht="13">
      <c r="A197" s="766" t="s">
        <v>1461</v>
      </c>
      <c r="B197" s="766" t="s">
        <v>1859</v>
      </c>
      <c r="C197" s="778" t="s">
        <v>1860</v>
      </c>
      <c r="D197" s="779" t="s">
        <v>1861</v>
      </c>
      <c r="E197" s="780" t="s">
        <v>1464</v>
      </c>
      <c r="F197" s="766" t="s">
        <v>1822</v>
      </c>
      <c r="G197" s="791">
        <v>3.9</v>
      </c>
      <c r="H197" s="782">
        <v>3.9046724401824964</v>
      </c>
      <c r="I197" s="782">
        <v>3.9076777288225006</v>
      </c>
      <c r="J197" s="782">
        <v>3.9076777288225006</v>
      </c>
      <c r="K197" s="782">
        <v>3.9378017156902416</v>
      </c>
      <c r="L197" s="782">
        <v>3.9219602832842555</v>
      </c>
      <c r="M197" s="782">
        <v>3.9323615392369606</v>
      </c>
      <c r="N197" s="782">
        <v>3.8613009086438068</v>
      </c>
      <c r="O197" s="782">
        <v>3.9275586794051103</v>
      </c>
      <c r="P197" s="782">
        <v>3.953366363886897</v>
      </c>
      <c r="Q197" s="782">
        <v>3.8727026442734691</v>
      </c>
      <c r="R197" s="782">
        <v>3.9287177447689903</v>
      </c>
      <c r="S197" s="782">
        <v>3.9086242814491334</v>
      </c>
      <c r="T197" s="783">
        <v>8.6242814491335196E-3</v>
      </c>
      <c r="U197" s="784">
        <v>2.2113542177265434E-3</v>
      </c>
      <c r="V197" s="785">
        <v>754607.35079599998</v>
      </c>
      <c r="W197" s="786">
        <v>2.0887936648428421E-3</v>
      </c>
      <c r="X197" s="787">
        <v>4.6190626807107027E-6</v>
      </c>
      <c r="Y197" s="755"/>
      <c r="Z197" s="788"/>
      <c r="AA197" s="788"/>
      <c r="AB197" s="789"/>
      <c r="AC197" s="790"/>
      <c r="AD197" s="172"/>
      <c r="AE197" s="172"/>
      <c r="AF197" s="172"/>
    </row>
    <row r="198" spans="1:32" s="195" customFormat="1" ht="13" hidden="1">
      <c r="A198" s="766" t="s">
        <v>1461</v>
      </c>
      <c r="B198" s="766" t="s">
        <v>1862</v>
      </c>
      <c r="C198" s="778" t="s">
        <v>1863</v>
      </c>
      <c r="D198" s="779" t="s">
        <v>1864</v>
      </c>
      <c r="E198" s="780" t="s">
        <v>1464</v>
      </c>
      <c r="F198" s="766" t="s">
        <v>1822</v>
      </c>
      <c r="G198" s="791">
        <v>7.33</v>
      </c>
      <c r="H198" s="782">
        <v>0</v>
      </c>
      <c r="I198" s="782">
        <v>0</v>
      </c>
      <c r="J198" s="782">
        <v>0</v>
      </c>
      <c r="K198" s="782">
        <v>0</v>
      </c>
      <c r="L198" s="782">
        <v>0</v>
      </c>
      <c r="M198" s="782">
        <v>0</v>
      </c>
      <c r="N198" s="782">
        <v>0</v>
      </c>
      <c r="O198" s="782">
        <v>0</v>
      </c>
      <c r="P198" s="782">
        <v>0</v>
      </c>
      <c r="Q198" s="782">
        <v>0</v>
      </c>
      <c r="R198" s="782">
        <v>0</v>
      </c>
      <c r="S198" s="782">
        <v>0</v>
      </c>
      <c r="T198" s="783">
        <v>-7.33</v>
      </c>
      <c r="U198" s="784">
        <v>-1</v>
      </c>
      <c r="V198" s="785">
        <v>0</v>
      </c>
      <c r="W198" s="786">
        <v>0</v>
      </c>
      <c r="X198" s="787">
        <v>0</v>
      </c>
      <c r="Y198" s="755"/>
      <c r="Z198" s="788"/>
      <c r="AA198" s="788"/>
      <c r="AB198" s="789"/>
      <c r="AC198" s="790"/>
      <c r="AD198" s="172"/>
      <c r="AE198" s="172"/>
      <c r="AF198" s="172"/>
    </row>
    <row r="199" spans="1:32" s="195" customFormat="1" ht="13" hidden="1">
      <c r="A199" s="766" t="s">
        <v>1461</v>
      </c>
      <c r="B199" s="766" t="s">
        <v>1865</v>
      </c>
      <c r="C199" s="778" t="s">
        <v>1866</v>
      </c>
      <c r="D199" s="779" t="s">
        <v>1867</v>
      </c>
      <c r="E199" s="780" t="s">
        <v>1464</v>
      </c>
      <c r="F199" s="766" t="s">
        <v>1822</v>
      </c>
      <c r="G199" s="791">
        <v>13.88</v>
      </c>
      <c r="H199" s="782">
        <v>0</v>
      </c>
      <c r="I199" s="782">
        <v>0</v>
      </c>
      <c r="J199" s="782">
        <v>0</v>
      </c>
      <c r="K199" s="782">
        <v>0</v>
      </c>
      <c r="L199" s="782">
        <v>0</v>
      </c>
      <c r="M199" s="782">
        <v>0</v>
      </c>
      <c r="N199" s="782">
        <v>0</v>
      </c>
      <c r="O199" s="782">
        <v>0</v>
      </c>
      <c r="P199" s="782">
        <v>0</v>
      </c>
      <c r="Q199" s="782">
        <v>0</v>
      </c>
      <c r="R199" s="782">
        <v>0</v>
      </c>
      <c r="S199" s="782">
        <v>0</v>
      </c>
      <c r="T199" s="783">
        <v>-13.88</v>
      </c>
      <c r="U199" s="784">
        <v>-1</v>
      </c>
      <c r="V199" s="785">
        <v>0</v>
      </c>
      <c r="W199" s="786">
        <v>0</v>
      </c>
      <c r="X199" s="787">
        <v>0</v>
      </c>
      <c r="Y199" s="755"/>
      <c r="Z199" s="788"/>
      <c r="AA199" s="788"/>
      <c r="AB199" s="789"/>
      <c r="AC199" s="790"/>
      <c r="AD199" s="172"/>
      <c r="AE199" s="172"/>
      <c r="AF199" s="172"/>
    </row>
    <row r="200" spans="1:32" s="195" customFormat="1" ht="13" hidden="1">
      <c r="A200" s="766" t="s">
        <v>1461</v>
      </c>
      <c r="B200" s="766" t="s">
        <v>1868</v>
      </c>
      <c r="C200" s="778" t="s">
        <v>1869</v>
      </c>
      <c r="D200" s="779" t="s">
        <v>1864</v>
      </c>
      <c r="E200" s="780" t="s">
        <v>1464</v>
      </c>
      <c r="F200" s="766" t="s">
        <v>1822</v>
      </c>
      <c r="G200" s="791">
        <v>20.71</v>
      </c>
      <c r="H200" s="782">
        <v>0</v>
      </c>
      <c r="I200" s="782">
        <v>0</v>
      </c>
      <c r="J200" s="782">
        <v>0</v>
      </c>
      <c r="K200" s="782">
        <v>0</v>
      </c>
      <c r="L200" s="782">
        <v>0</v>
      </c>
      <c r="M200" s="782">
        <v>0</v>
      </c>
      <c r="N200" s="782">
        <v>0</v>
      </c>
      <c r="O200" s="782">
        <v>0</v>
      </c>
      <c r="P200" s="782">
        <v>0</v>
      </c>
      <c r="Q200" s="782">
        <v>0</v>
      </c>
      <c r="R200" s="782">
        <v>0</v>
      </c>
      <c r="S200" s="782">
        <v>0</v>
      </c>
      <c r="T200" s="783">
        <v>-20.71</v>
      </c>
      <c r="U200" s="784">
        <v>-1</v>
      </c>
      <c r="V200" s="785">
        <v>0</v>
      </c>
      <c r="W200" s="786">
        <v>0</v>
      </c>
      <c r="X200" s="787">
        <v>0</v>
      </c>
      <c r="Y200" s="755"/>
      <c r="Z200" s="788"/>
      <c r="AA200" s="788"/>
      <c r="AB200" s="789"/>
      <c r="AC200" s="790"/>
      <c r="AD200" s="172"/>
      <c r="AE200" s="172"/>
      <c r="AF200" s="172"/>
    </row>
    <row r="201" spans="1:32" s="195" customFormat="1" ht="13" hidden="1">
      <c r="A201" s="766" t="s">
        <v>1461</v>
      </c>
      <c r="B201" s="766" t="s">
        <v>1870</v>
      </c>
      <c r="C201" s="778" t="s">
        <v>1871</v>
      </c>
      <c r="D201" s="779" t="s">
        <v>1872</v>
      </c>
      <c r="E201" s="780" t="s">
        <v>1464</v>
      </c>
      <c r="F201" s="766" t="s">
        <v>1822</v>
      </c>
      <c r="G201" s="791">
        <v>3.99</v>
      </c>
      <c r="H201" s="782">
        <v>0</v>
      </c>
      <c r="I201" s="782">
        <v>0</v>
      </c>
      <c r="J201" s="782">
        <v>0</v>
      </c>
      <c r="K201" s="782">
        <v>0</v>
      </c>
      <c r="L201" s="782">
        <v>0</v>
      </c>
      <c r="M201" s="782">
        <v>0</v>
      </c>
      <c r="N201" s="782">
        <v>0</v>
      </c>
      <c r="O201" s="782">
        <v>0</v>
      </c>
      <c r="P201" s="782">
        <v>0</v>
      </c>
      <c r="Q201" s="782">
        <v>0</v>
      </c>
      <c r="R201" s="782">
        <v>0</v>
      </c>
      <c r="S201" s="782">
        <v>0</v>
      </c>
      <c r="T201" s="783">
        <v>-3.99</v>
      </c>
      <c r="U201" s="784">
        <v>-1</v>
      </c>
      <c r="V201" s="785">
        <v>0</v>
      </c>
      <c r="W201" s="786">
        <v>0</v>
      </c>
      <c r="X201" s="787">
        <v>0</v>
      </c>
      <c r="Y201" s="755"/>
      <c r="Z201" s="788"/>
      <c r="AA201" s="788"/>
      <c r="AB201" s="789"/>
      <c r="AC201" s="790"/>
      <c r="AD201" s="172"/>
      <c r="AE201" s="172"/>
      <c r="AF201" s="172"/>
    </row>
    <row r="202" spans="1:32" s="195" customFormat="1" ht="13">
      <c r="A202" s="766" t="s">
        <v>1461</v>
      </c>
      <c r="B202" s="766" t="s">
        <v>1873</v>
      </c>
      <c r="C202" s="778" t="s">
        <v>1874</v>
      </c>
      <c r="D202" s="779" t="s">
        <v>1875</v>
      </c>
      <c r="E202" s="780" t="s">
        <v>1464</v>
      </c>
      <c r="F202" s="766" t="s">
        <v>1822</v>
      </c>
      <c r="G202" s="791">
        <v>12</v>
      </c>
      <c r="H202" s="782">
        <v>12</v>
      </c>
      <c r="I202" s="782">
        <v>12</v>
      </c>
      <c r="J202" s="782">
        <v>12</v>
      </c>
      <c r="K202" s="782">
        <v>12</v>
      </c>
      <c r="L202" s="782">
        <v>12</v>
      </c>
      <c r="M202" s="782">
        <v>14.033066112063159</v>
      </c>
      <c r="N202" s="782">
        <v>14.033066112063159</v>
      </c>
      <c r="O202" s="782">
        <v>14.033066112063159</v>
      </c>
      <c r="P202" s="782">
        <v>14.033066112063159</v>
      </c>
      <c r="Q202" s="782">
        <v>13.858560794044665</v>
      </c>
      <c r="R202" s="782">
        <v>13.858560794044665</v>
      </c>
      <c r="S202" s="782">
        <v>14.020592331001293</v>
      </c>
      <c r="T202" s="783">
        <v>2.0205923310012928</v>
      </c>
      <c r="U202" s="784">
        <v>0.16838269425010774</v>
      </c>
      <c r="V202" s="785">
        <v>13916.129940000003</v>
      </c>
      <c r="W202" s="786">
        <v>3.8520594885723564E-5</v>
      </c>
      <c r="X202" s="787">
        <v>6.4862015509750549E-6</v>
      </c>
      <c r="Y202" s="755"/>
      <c r="Z202" s="788"/>
      <c r="AA202" s="788"/>
      <c r="AB202" s="789"/>
      <c r="AC202" s="790"/>
      <c r="AD202" s="172"/>
      <c r="AE202" s="172"/>
      <c r="AF202" s="172"/>
    </row>
    <row r="203" spans="1:32" s="195" customFormat="1" ht="13">
      <c r="A203" s="766" t="s">
        <v>1461</v>
      </c>
      <c r="B203" s="766" t="s">
        <v>1876</v>
      </c>
      <c r="C203" s="778" t="s">
        <v>1877</v>
      </c>
      <c r="D203" s="779" t="s">
        <v>1830</v>
      </c>
      <c r="E203" s="780" t="s">
        <v>1464</v>
      </c>
      <c r="F203" s="766" t="s">
        <v>1822</v>
      </c>
      <c r="G203" s="791">
        <v>2.35</v>
      </c>
      <c r="H203" s="782">
        <v>2.3665087611740785</v>
      </c>
      <c r="I203" s="782">
        <v>2.2787438575238617</v>
      </c>
      <c r="J203" s="782">
        <v>2.2787438575238617</v>
      </c>
      <c r="K203" s="782">
        <v>2.2787438575238617</v>
      </c>
      <c r="L203" s="782">
        <v>2.2372883899006624</v>
      </c>
      <c r="M203" s="782">
        <v>2.2372883899006624</v>
      </c>
      <c r="N203" s="782">
        <v>2.2233411364120026</v>
      </c>
      <c r="O203" s="782">
        <v>2.2233411364120026</v>
      </c>
      <c r="P203" s="782">
        <v>2.2216812751438297</v>
      </c>
      <c r="Q203" s="782">
        <v>2.1883698349336496</v>
      </c>
      <c r="R203" s="782">
        <v>2.1883698349336496</v>
      </c>
      <c r="S203" s="782">
        <v>2.144179737979591</v>
      </c>
      <c r="T203" s="783">
        <v>-0.20582026202040904</v>
      </c>
      <c r="U203" s="784">
        <v>-8.7583090221450652E-2</v>
      </c>
      <c r="V203" s="785">
        <v>252194.39537000001</v>
      </c>
      <c r="W203" s="786">
        <v>6.9808762769412369E-4</v>
      </c>
      <c r="X203" s="787">
        <v>-6.1140671678812885E-5</v>
      </c>
      <c r="Y203" s="755"/>
      <c r="Z203" s="788"/>
      <c r="AA203" s="788"/>
      <c r="AB203" s="789"/>
      <c r="AC203" s="790"/>
      <c r="AD203" s="172"/>
      <c r="AE203" s="172"/>
      <c r="AF203" s="172"/>
    </row>
    <row r="204" spans="1:32" s="195" customFormat="1" ht="13">
      <c r="A204" s="766" t="s">
        <v>1461</v>
      </c>
      <c r="B204" s="766" t="s">
        <v>1878</v>
      </c>
      <c r="C204" s="778" t="s">
        <v>1301</v>
      </c>
      <c r="D204" s="779" t="s">
        <v>1879</v>
      </c>
      <c r="E204" s="780" t="s">
        <v>1464</v>
      </c>
      <c r="F204" s="766" t="s">
        <v>1822</v>
      </c>
      <c r="G204" s="791">
        <v>16.559999999999999</v>
      </c>
      <c r="H204" s="782">
        <v>16.821967559426298</v>
      </c>
      <c r="I204" s="782">
        <v>16.562230313721603</v>
      </c>
      <c r="J204" s="782">
        <v>16.220960476071429</v>
      </c>
      <c r="K204" s="782">
        <v>16.53453856678988</v>
      </c>
      <c r="L204" s="782">
        <v>16.529878932119207</v>
      </c>
      <c r="M204" s="782">
        <v>16.729445095844188</v>
      </c>
      <c r="N204" s="782">
        <v>16.35138061289636</v>
      </c>
      <c r="O204" s="782">
        <v>16.642865184803934</v>
      </c>
      <c r="P204" s="782">
        <v>16.509261227092153</v>
      </c>
      <c r="Q204" s="782">
        <v>16.371074279857588</v>
      </c>
      <c r="R204" s="782">
        <v>16.523472886132112</v>
      </c>
      <c r="S204" s="782">
        <v>16.754124704781429</v>
      </c>
      <c r="T204" s="783">
        <v>0.19412470478143007</v>
      </c>
      <c r="U204" s="784">
        <v>1.1722506327381043E-2</v>
      </c>
      <c r="V204" s="785">
        <v>4671787.8820000002</v>
      </c>
      <c r="W204" s="786">
        <v>1.2931759704059971E-2</v>
      </c>
      <c r="X204" s="787">
        <v>1.5159263495501422E-4</v>
      </c>
      <c r="Y204" s="755"/>
      <c r="Z204" s="788"/>
      <c r="AA204" s="788"/>
      <c r="AB204" s="789"/>
      <c r="AC204" s="790"/>
      <c r="AD204" s="172"/>
      <c r="AE204" s="172"/>
      <c r="AF204" s="172"/>
    </row>
    <row r="205" spans="1:32" s="195" customFormat="1" ht="13">
      <c r="A205" s="766" t="s">
        <v>1461</v>
      </c>
      <c r="B205" s="766" t="s">
        <v>1880</v>
      </c>
      <c r="C205" s="778" t="s">
        <v>1881</v>
      </c>
      <c r="D205" s="779" t="s">
        <v>1882</v>
      </c>
      <c r="E205" s="780" t="s">
        <v>1464</v>
      </c>
      <c r="F205" s="766" t="s">
        <v>1822</v>
      </c>
      <c r="G205" s="791">
        <v>5.5</v>
      </c>
      <c r="H205" s="782">
        <v>5.5673726264932979</v>
      </c>
      <c r="I205" s="782">
        <v>5.5673726264932979</v>
      </c>
      <c r="J205" s="782">
        <v>5.4069866619608531</v>
      </c>
      <c r="K205" s="782">
        <v>5.4069866619608531</v>
      </c>
      <c r="L205" s="782">
        <v>5.4976665847831585</v>
      </c>
      <c r="M205" s="782">
        <v>5.4976665847831585</v>
      </c>
      <c r="N205" s="782">
        <v>5.4976665847831585</v>
      </c>
      <c r="O205" s="782">
        <v>5.4976665847831585</v>
      </c>
      <c r="P205" s="782">
        <v>5.4976665847831585</v>
      </c>
      <c r="Q205" s="782">
        <v>5.4519959003128715</v>
      </c>
      <c r="R205" s="782">
        <v>5.5027896024898215</v>
      </c>
      <c r="S205" s="782">
        <v>5.5027896024898215</v>
      </c>
      <c r="T205" s="783">
        <v>2.7896024898215188E-3</v>
      </c>
      <c r="U205" s="784">
        <v>5.0720045269482159E-4</v>
      </c>
      <c r="V205" s="785">
        <v>1627367.8479044999</v>
      </c>
      <c r="W205" s="786">
        <v>4.5046415827862717E-3</v>
      </c>
      <c r="X205" s="787">
        <v>2.2847562500171148E-6</v>
      </c>
      <c r="Y205" s="755"/>
      <c r="Z205" s="788"/>
      <c r="AA205" s="788"/>
      <c r="AB205" s="789"/>
      <c r="AC205" s="790"/>
      <c r="AD205" s="172"/>
      <c r="AE205" s="172"/>
      <c r="AF205" s="172"/>
    </row>
    <row r="206" spans="1:32" s="195" customFormat="1" ht="13">
      <c r="A206" s="766" t="s">
        <v>1461</v>
      </c>
      <c r="B206" s="766" t="s">
        <v>1883</v>
      </c>
      <c r="C206" s="778" t="s">
        <v>1884</v>
      </c>
      <c r="D206" s="779" t="s">
        <v>1882</v>
      </c>
      <c r="E206" s="780" t="s">
        <v>1464</v>
      </c>
      <c r="F206" s="766" t="s">
        <v>1822</v>
      </c>
      <c r="G206" s="791">
        <v>9.1199999999999992</v>
      </c>
      <c r="H206" s="782">
        <v>9.0952923514770401</v>
      </c>
      <c r="I206" s="782">
        <v>9.0952923514770401</v>
      </c>
      <c r="J206" s="782">
        <v>9.0227663318676683</v>
      </c>
      <c r="K206" s="782">
        <v>9.1179978352768192</v>
      </c>
      <c r="L206" s="782">
        <v>9.1539729925496687</v>
      </c>
      <c r="M206" s="782">
        <v>9.1539729925496687</v>
      </c>
      <c r="N206" s="782">
        <v>9.0802133432645249</v>
      </c>
      <c r="O206" s="782">
        <v>9.0777055789665546</v>
      </c>
      <c r="P206" s="782">
        <v>9.1263613922084712</v>
      </c>
      <c r="Q206" s="782">
        <v>9.0498215377422948</v>
      </c>
      <c r="R206" s="782">
        <v>9.1618056653240103</v>
      </c>
      <c r="S206" s="782">
        <v>9.1618056653240103</v>
      </c>
      <c r="T206" s="783">
        <v>4.1805665324011088E-2</v>
      </c>
      <c r="U206" s="784">
        <v>4.5839545311415668E-3</v>
      </c>
      <c r="V206" s="785">
        <v>5209590.5657000002</v>
      </c>
      <c r="W206" s="786">
        <v>1.442042640928496E-2</v>
      </c>
      <c r="X206" s="787">
        <v>6.6102578979835306E-5</v>
      </c>
      <c r="Y206" s="755"/>
      <c r="Z206" s="788"/>
      <c r="AA206" s="788"/>
      <c r="AB206" s="789"/>
      <c r="AC206" s="790"/>
      <c r="AD206" s="172"/>
      <c r="AE206" s="172"/>
      <c r="AF206" s="172"/>
    </row>
    <row r="207" spans="1:32" s="195" customFormat="1" ht="13">
      <c r="A207" s="766" t="s">
        <v>1461</v>
      </c>
      <c r="B207" s="766" t="s">
        <v>1885</v>
      </c>
      <c r="C207" s="778" t="s">
        <v>1886</v>
      </c>
      <c r="D207" s="779" t="s">
        <v>1887</v>
      </c>
      <c r="E207" s="780" t="s">
        <v>1464</v>
      </c>
      <c r="F207" s="766" t="s">
        <v>1822</v>
      </c>
      <c r="G207" s="791">
        <v>4.5</v>
      </c>
      <c r="H207" s="782">
        <v>4.4713492129468886</v>
      </c>
      <c r="I207" s="782">
        <v>4.5360708668340477</v>
      </c>
      <c r="J207" s="782">
        <v>4.5360708668340477</v>
      </c>
      <c r="K207" s="782">
        <v>4.707966589744113</v>
      </c>
      <c r="L207" s="782">
        <v>4.707966589744113</v>
      </c>
      <c r="M207" s="782">
        <v>4.5373402375811089</v>
      </c>
      <c r="N207" s="782">
        <v>4.4812779314747813</v>
      </c>
      <c r="O207" s="782">
        <v>4.4812779314747813</v>
      </c>
      <c r="P207" s="782">
        <v>4.574621131618958</v>
      </c>
      <c r="Q207" s="782">
        <v>4.4653130580615796</v>
      </c>
      <c r="R207" s="782">
        <v>4.502281064169579</v>
      </c>
      <c r="S207" s="782">
        <v>4.2492747199508729</v>
      </c>
      <c r="T207" s="783">
        <v>-0.25072528004912709</v>
      </c>
      <c r="U207" s="784">
        <v>-5.5716728899806021E-2</v>
      </c>
      <c r="V207" s="785">
        <v>4295796.9885499999</v>
      </c>
      <c r="W207" s="786">
        <v>1.1890996722559045E-2</v>
      </c>
      <c r="X207" s="787">
        <v>-6.6252744073930421E-4</v>
      </c>
      <c r="Y207" s="755"/>
      <c r="Z207" s="788"/>
      <c r="AA207" s="788"/>
      <c r="AB207" s="789"/>
      <c r="AC207" s="790"/>
      <c r="AD207" s="172"/>
      <c r="AE207" s="172"/>
      <c r="AF207" s="172"/>
    </row>
    <row r="208" spans="1:32" s="195" customFormat="1" ht="13">
      <c r="A208" s="766" t="s">
        <v>1461</v>
      </c>
      <c r="B208" s="766" t="s">
        <v>1888</v>
      </c>
      <c r="C208" s="778" t="s">
        <v>1889</v>
      </c>
      <c r="D208" s="779" t="s">
        <v>1890</v>
      </c>
      <c r="E208" s="780" t="s">
        <v>1464</v>
      </c>
      <c r="F208" s="766" t="s">
        <v>1822</v>
      </c>
      <c r="G208" s="791">
        <v>6.17</v>
      </c>
      <c r="H208" s="782">
        <v>6.17</v>
      </c>
      <c r="I208" s="782">
        <v>6.1777157696690734</v>
      </c>
      <c r="J208" s="782">
        <v>6.1777157696690734</v>
      </c>
      <c r="K208" s="782">
        <v>6.4060969632609721</v>
      </c>
      <c r="L208" s="782">
        <v>6.4060969632609721</v>
      </c>
      <c r="M208" s="782">
        <v>6.4060969632609721</v>
      </c>
      <c r="N208" s="782">
        <v>6.4060969632609721</v>
      </c>
      <c r="O208" s="782">
        <v>6.4060969632609721</v>
      </c>
      <c r="P208" s="782">
        <v>6.2898636019334413</v>
      </c>
      <c r="Q208" s="782">
        <v>6.1161468335311255</v>
      </c>
      <c r="R208" s="782">
        <v>6.1161468335311255</v>
      </c>
      <c r="S208" s="782">
        <v>6.1161468335311255</v>
      </c>
      <c r="T208" s="783">
        <v>-5.3853166468874392E-2</v>
      </c>
      <c r="U208" s="784">
        <v>-8.7282279528159475E-3</v>
      </c>
      <c r="V208" s="785">
        <v>543973.27627650008</v>
      </c>
      <c r="W208" s="786">
        <v>1.50574723680015E-3</v>
      </c>
      <c r="X208" s="787">
        <v>-1.3142505122114443E-5</v>
      </c>
      <c r="Y208" s="755"/>
      <c r="Z208" s="788"/>
      <c r="AA208" s="788"/>
      <c r="AB208" s="789"/>
      <c r="AC208" s="790"/>
      <c r="AD208" s="172"/>
      <c r="AE208" s="172"/>
      <c r="AF208" s="172"/>
    </row>
    <row r="209" spans="1:32" s="195" customFormat="1" ht="13">
      <c r="A209" s="766" t="s">
        <v>1461</v>
      </c>
      <c r="B209" s="766" t="s">
        <v>1891</v>
      </c>
      <c r="C209" s="778" t="s">
        <v>1892</v>
      </c>
      <c r="D209" s="779" t="s">
        <v>1887</v>
      </c>
      <c r="E209" s="780" t="s">
        <v>1464</v>
      </c>
      <c r="F209" s="766" t="s">
        <v>1822</v>
      </c>
      <c r="G209" s="791">
        <v>10.45</v>
      </c>
      <c r="H209" s="782">
        <v>10.383466261118745</v>
      </c>
      <c r="I209" s="782">
        <v>10.533764812770489</v>
      </c>
      <c r="J209" s="782">
        <v>10.533764812770489</v>
      </c>
      <c r="K209" s="782">
        <v>10.932944636183553</v>
      </c>
      <c r="L209" s="782">
        <v>10.538236754966888</v>
      </c>
      <c r="M209" s="782">
        <v>10.536712064217994</v>
      </c>
      <c r="N209" s="782">
        <v>10.406523196424772</v>
      </c>
      <c r="O209" s="782">
        <v>10.406523196424772</v>
      </c>
      <c r="P209" s="782">
        <v>10.623286305154572</v>
      </c>
      <c r="Q209" s="782">
        <v>10.369442089336479</v>
      </c>
      <c r="R209" s="782">
        <v>10.369442089336479</v>
      </c>
      <c r="S209" s="782">
        <v>10.631260304799252</v>
      </c>
      <c r="T209" s="783">
        <v>0.18126030479925248</v>
      </c>
      <c r="U209" s="784">
        <v>1.7345483712847127E-2</v>
      </c>
      <c r="V209" s="785">
        <v>1528849.158886</v>
      </c>
      <c r="W209" s="786">
        <v>4.2319365617267879E-3</v>
      </c>
      <c r="X209" s="787">
        <v>7.3404986705234273E-5</v>
      </c>
      <c r="Y209" s="755"/>
      <c r="Z209" s="788"/>
      <c r="AA209" s="788"/>
      <c r="AB209" s="789"/>
      <c r="AC209" s="790"/>
      <c r="AD209" s="172"/>
      <c r="AE209" s="172"/>
      <c r="AF209" s="172"/>
    </row>
    <row r="210" spans="1:32" s="195" customFormat="1" ht="13">
      <c r="A210" s="766" t="s">
        <v>1461</v>
      </c>
      <c r="B210" s="766" t="s">
        <v>1893</v>
      </c>
      <c r="C210" s="778" t="s">
        <v>1293</v>
      </c>
      <c r="D210" s="778" t="s">
        <v>1894</v>
      </c>
      <c r="E210" s="766" t="s">
        <v>1464</v>
      </c>
      <c r="F210" s="766" t="s">
        <v>1822</v>
      </c>
      <c r="G210" s="791">
        <v>1.58</v>
      </c>
      <c r="H210" s="782">
        <v>1.6782754430658269</v>
      </c>
      <c r="I210" s="782">
        <v>1.7502183274822842</v>
      </c>
      <c r="J210" s="782">
        <v>1.7647600651904698</v>
      </c>
      <c r="K210" s="782">
        <v>1.8043652997408679</v>
      </c>
      <c r="L210" s="782">
        <v>1.7433981288191442</v>
      </c>
      <c r="M210" s="782">
        <v>1.7708253243773953</v>
      </c>
      <c r="N210" s="782">
        <v>1.7403539960006067</v>
      </c>
      <c r="O210" s="782">
        <v>1.7666233468148429</v>
      </c>
      <c r="P210" s="782">
        <v>1.7604913961636288</v>
      </c>
      <c r="Q210" s="782">
        <v>1.7495761513550121</v>
      </c>
      <c r="R210" s="782">
        <v>1.8638416166728053</v>
      </c>
      <c r="S210" s="782">
        <v>1.8273112374239935</v>
      </c>
      <c r="T210" s="783">
        <v>0.24731123742399341</v>
      </c>
      <c r="U210" s="784">
        <v>0.15652609963543887</v>
      </c>
      <c r="V210" s="785">
        <v>149669152.12</v>
      </c>
      <c r="W210" s="786">
        <v>0.41429224939417697</v>
      </c>
      <c r="X210" s="787">
        <v>6.4847549906863033E-2</v>
      </c>
      <c r="Y210" s="755"/>
      <c r="Z210" s="788"/>
      <c r="AA210" s="788"/>
      <c r="AB210" s="789"/>
      <c r="AC210" s="790"/>
      <c r="AD210" s="172"/>
      <c r="AE210" s="172"/>
      <c r="AF210" s="172"/>
    </row>
    <row r="211" spans="1:32" s="195" customFormat="1" ht="13">
      <c r="A211" s="766" t="s">
        <v>1461</v>
      </c>
      <c r="B211" s="766" t="s">
        <v>1895</v>
      </c>
      <c r="C211" s="778" t="s">
        <v>1896</v>
      </c>
      <c r="D211" s="778" t="s">
        <v>1890</v>
      </c>
      <c r="E211" s="766" t="s">
        <v>1464</v>
      </c>
      <c r="F211" s="766" t="s">
        <v>1822</v>
      </c>
      <c r="G211" s="792">
        <v>7.26</v>
      </c>
      <c r="H211" s="793">
        <v>7.26</v>
      </c>
      <c r="I211" s="793">
        <v>7.2517853479352485</v>
      </c>
      <c r="J211" s="793">
        <v>7.2517853479352485</v>
      </c>
      <c r="K211" s="793">
        <v>7.2517853479352485</v>
      </c>
      <c r="L211" s="793">
        <v>7.2517853479352485</v>
      </c>
      <c r="M211" s="793">
        <v>7.2517853479352485</v>
      </c>
      <c r="N211" s="793">
        <v>6.8700787401574805</v>
      </c>
      <c r="O211" s="793">
        <v>6.8700787401574805</v>
      </c>
      <c r="P211" s="793">
        <v>6.8700787401574805</v>
      </c>
      <c r="Q211" s="793">
        <v>7.1966339410939693</v>
      </c>
      <c r="R211" s="793">
        <v>7.1966339410939693</v>
      </c>
      <c r="S211" s="793">
        <v>7.1966339410939693</v>
      </c>
      <c r="T211" s="783">
        <v>-6.3366058906030531E-2</v>
      </c>
      <c r="U211" s="784">
        <v>-8.7281072873320285E-3</v>
      </c>
      <c r="V211" s="785">
        <v>443881.29599999997</v>
      </c>
      <c r="W211" s="786">
        <v>1.2286872610623198E-3</v>
      </c>
      <c r="X211" s="787">
        <v>-1.0724114237130063E-5</v>
      </c>
      <c r="Y211" s="755"/>
      <c r="Z211" s="788"/>
      <c r="AA211" s="788"/>
      <c r="AB211" s="789"/>
      <c r="AC211" s="790"/>
      <c r="AD211" s="172"/>
      <c r="AE211" s="172"/>
      <c r="AF211" s="172"/>
    </row>
    <row r="212" spans="1:32" s="195" customFormat="1" ht="13">
      <c r="A212" s="766" t="s">
        <v>1461</v>
      </c>
      <c r="B212" s="766" t="s">
        <v>1897</v>
      </c>
      <c r="C212" s="778" t="s">
        <v>1898</v>
      </c>
      <c r="D212" s="778" t="s">
        <v>1899</v>
      </c>
      <c r="E212" s="766" t="s">
        <v>1464</v>
      </c>
      <c r="F212" s="766" t="s">
        <v>1822</v>
      </c>
      <c r="G212" s="792">
        <v>3.85</v>
      </c>
      <c r="H212" s="793">
        <v>3.7088871719389527</v>
      </c>
      <c r="I212" s="793">
        <v>3.7088871719389527</v>
      </c>
      <c r="J212" s="793">
        <v>3.7088871719389527</v>
      </c>
      <c r="K212" s="793">
        <v>3.7088871719389527</v>
      </c>
      <c r="L212" s="793">
        <v>3.7088871719389527</v>
      </c>
      <c r="M212" s="793">
        <v>3.2021853429752287</v>
      </c>
      <c r="N212" s="793">
        <v>3.374283358161311</v>
      </c>
      <c r="O212" s="793">
        <v>3.374283358161311</v>
      </c>
      <c r="P212" s="793">
        <v>3.4030238628499188</v>
      </c>
      <c r="Q212" s="793">
        <v>3.5021132911034734</v>
      </c>
      <c r="R212" s="793">
        <v>3.5021132911034734</v>
      </c>
      <c r="S212" s="793">
        <v>3.5021132911034734</v>
      </c>
      <c r="T212" s="783">
        <v>-0.34788670889652673</v>
      </c>
      <c r="U212" s="784">
        <v>-9.0360184128967985E-2</v>
      </c>
      <c r="V212" s="785">
        <v>982399.46066599991</v>
      </c>
      <c r="W212" s="786">
        <v>2.7193344560181867E-3</v>
      </c>
      <c r="X212" s="787">
        <v>-2.4571956215405034E-4</v>
      </c>
      <c r="Y212" s="755"/>
      <c r="Z212" s="788"/>
      <c r="AA212" s="788"/>
      <c r="AB212" s="789"/>
      <c r="AC212" s="790"/>
      <c r="AD212" s="172"/>
      <c r="AE212" s="172"/>
      <c r="AF212" s="172"/>
    </row>
    <row r="213" spans="1:32" s="195" customFormat="1" ht="13">
      <c r="A213" s="766" t="s">
        <v>1461</v>
      </c>
      <c r="B213" s="766" t="s">
        <v>1900</v>
      </c>
      <c r="C213" s="778" t="s">
        <v>1901</v>
      </c>
      <c r="D213" s="778" t="s">
        <v>1902</v>
      </c>
      <c r="E213" s="766" t="s">
        <v>1464</v>
      </c>
      <c r="F213" s="766" t="s">
        <v>1822</v>
      </c>
      <c r="G213" s="791">
        <v>20</v>
      </c>
      <c r="H213" s="782">
        <v>20.100832775052933</v>
      </c>
      <c r="I213" s="782">
        <v>20.100832775052933</v>
      </c>
      <c r="J213" s="782">
        <v>20.100832775052933</v>
      </c>
      <c r="K213" s="782">
        <v>20.100832775052933</v>
      </c>
      <c r="L213" s="782">
        <v>20.100832775052933</v>
      </c>
      <c r="M213" s="793">
        <v>20.100832775052933</v>
      </c>
      <c r="N213" s="793">
        <v>20.100832775052933</v>
      </c>
      <c r="O213" s="793">
        <v>20.100832775052933</v>
      </c>
      <c r="P213" s="793">
        <v>20.100832775052933</v>
      </c>
      <c r="Q213" s="793">
        <v>20.100832775052933</v>
      </c>
      <c r="R213" s="793">
        <v>20.100832775052933</v>
      </c>
      <c r="S213" s="793">
        <v>20.100832775052933</v>
      </c>
      <c r="T213" s="783">
        <v>0.10083277505293253</v>
      </c>
      <c r="U213" s="784">
        <v>5.0416387526466266E-3</v>
      </c>
      <c r="V213" s="785">
        <v>82211.199999999983</v>
      </c>
      <c r="W213" s="786">
        <v>2.2756501584298916E-4</v>
      </c>
      <c r="X213" s="787">
        <v>1.1473006026206578E-6</v>
      </c>
      <c r="Y213" s="755"/>
      <c r="Z213" s="788"/>
      <c r="AA213" s="788"/>
      <c r="AB213" s="789"/>
      <c r="AC213" s="790"/>
      <c r="AD213" s="172"/>
      <c r="AE213" s="172"/>
      <c r="AF213" s="172"/>
    </row>
    <row r="214" spans="1:32" s="195" customFormat="1" ht="13">
      <c r="A214" s="766" t="s">
        <v>1461</v>
      </c>
      <c r="B214" s="766" t="s">
        <v>1903</v>
      </c>
      <c r="C214" s="778" t="s">
        <v>1298</v>
      </c>
      <c r="D214" s="778" t="s">
        <v>1117</v>
      </c>
      <c r="E214" s="766" t="s">
        <v>1464</v>
      </c>
      <c r="F214" s="766" t="s">
        <v>1822</v>
      </c>
      <c r="G214" s="792">
        <v>5.8</v>
      </c>
      <c r="H214" s="793">
        <v>5.8</v>
      </c>
      <c r="I214" s="793">
        <v>5.8</v>
      </c>
      <c r="J214" s="793">
        <v>5.7651436498482855</v>
      </c>
      <c r="K214" s="793">
        <v>5.7987267336880963</v>
      </c>
      <c r="L214" s="793">
        <v>5.7717322019867545</v>
      </c>
      <c r="M214" s="793">
        <v>5.8548972586387107</v>
      </c>
      <c r="N214" s="793">
        <v>5.7901872738880611</v>
      </c>
      <c r="O214" s="793">
        <v>5.7901872738880611</v>
      </c>
      <c r="P214" s="793">
        <v>5.8254431711051895</v>
      </c>
      <c r="Q214" s="793">
        <v>5.7949940662423129</v>
      </c>
      <c r="R214" s="793">
        <v>5.8111753067309104</v>
      </c>
      <c r="S214" s="793">
        <v>5.8111753067309104</v>
      </c>
      <c r="T214" s="783">
        <v>1.1175306730910606E-2</v>
      </c>
      <c r="U214" s="784">
        <v>1.9267770225707942E-3</v>
      </c>
      <c r="V214" s="785">
        <v>3331003.4400000009</v>
      </c>
      <c r="W214" s="786">
        <v>9.220396376608684E-3</v>
      </c>
      <c r="X214" s="787">
        <v>1.7765647877444618E-5</v>
      </c>
      <c r="Y214" s="755"/>
      <c r="Z214" s="788"/>
      <c r="AA214" s="788"/>
      <c r="AB214" s="789"/>
      <c r="AC214" s="790"/>
      <c r="AD214" s="172"/>
      <c r="AE214" s="172"/>
      <c r="AF214" s="172"/>
    </row>
    <row r="215" spans="1:32" s="195" customFormat="1" ht="13">
      <c r="A215" s="766" t="s">
        <v>1461</v>
      </c>
      <c r="B215" s="766" t="s">
        <v>1904</v>
      </c>
      <c r="C215" s="778" t="s">
        <v>1905</v>
      </c>
      <c r="D215" s="778" t="s">
        <v>1906</v>
      </c>
      <c r="E215" s="766" t="s">
        <v>1464</v>
      </c>
      <c r="F215" s="766" t="s">
        <v>1822</v>
      </c>
      <c r="G215" s="791">
        <v>10.25</v>
      </c>
      <c r="H215" s="782">
        <v>9.6355643359071284</v>
      </c>
      <c r="I215" s="782">
        <v>9.7392665419446853</v>
      </c>
      <c r="J215" s="782">
        <v>9.7088498698548538</v>
      </c>
      <c r="K215" s="782">
        <v>9.7088498698548538</v>
      </c>
      <c r="L215" s="782">
        <v>9.8599467094370858</v>
      </c>
      <c r="M215" s="793">
        <v>9.8023020643771606</v>
      </c>
      <c r="N215" s="793">
        <v>9.6940854437114279</v>
      </c>
      <c r="O215" s="793">
        <v>10.518070254447196</v>
      </c>
      <c r="P215" s="793">
        <v>10.643332406938155</v>
      </c>
      <c r="Q215" s="793">
        <v>10.490937533714533</v>
      </c>
      <c r="R215" s="793">
        <v>10.504750173055646</v>
      </c>
      <c r="S215" s="793">
        <v>10.559363998930531</v>
      </c>
      <c r="T215" s="783">
        <v>0.30936399893053057</v>
      </c>
      <c r="U215" s="784">
        <v>3.0181853554198106E-2</v>
      </c>
      <c r="V215" s="785">
        <v>1351422.544</v>
      </c>
      <c r="W215" s="786">
        <v>3.7408101649888674E-3</v>
      </c>
      <c r="X215" s="787">
        <v>1.1290458457374965E-4</v>
      </c>
      <c r="Y215" s="755"/>
      <c r="Z215" s="788"/>
      <c r="AA215" s="788"/>
      <c r="AB215" s="789"/>
      <c r="AC215" s="790"/>
      <c r="AD215" s="172"/>
      <c r="AE215" s="172"/>
      <c r="AF215" s="172"/>
    </row>
    <row r="216" spans="1:32" s="195" customFormat="1" ht="13">
      <c r="A216" s="766" t="s">
        <v>1461</v>
      </c>
      <c r="B216" s="766" t="s">
        <v>1907</v>
      </c>
      <c r="C216" s="778" t="s">
        <v>1908</v>
      </c>
      <c r="D216" s="778" t="s">
        <v>1906</v>
      </c>
      <c r="E216" s="766" t="s">
        <v>1464</v>
      </c>
      <c r="F216" s="766" t="s">
        <v>1822</v>
      </c>
      <c r="G216" s="791">
        <v>9.9600000000000009</v>
      </c>
      <c r="H216" s="782">
        <v>9.2774304757527002</v>
      </c>
      <c r="I216" s="782">
        <v>9.2774304757527002</v>
      </c>
      <c r="J216" s="782">
        <v>9.2774304757527002</v>
      </c>
      <c r="K216" s="782">
        <v>9.2774304757527002</v>
      </c>
      <c r="L216" s="782">
        <v>9.2774304757527002</v>
      </c>
      <c r="M216" s="793">
        <v>9.2774304757527002</v>
      </c>
      <c r="N216" s="793">
        <v>9.2774304757527002</v>
      </c>
      <c r="O216" s="793">
        <v>9.2774304757527002</v>
      </c>
      <c r="P216" s="793">
        <v>9.2774304757527002</v>
      </c>
      <c r="Q216" s="793">
        <v>9.2774304757527002</v>
      </c>
      <c r="R216" s="793">
        <v>9.2774304757527002</v>
      </c>
      <c r="S216" s="793">
        <v>9.2774304757527002</v>
      </c>
      <c r="T216" s="783">
        <v>-0.68256952424730066</v>
      </c>
      <c r="U216" s="784">
        <v>-6.853107673165669E-2</v>
      </c>
      <c r="V216" s="785">
        <v>1897206.7</v>
      </c>
      <c r="W216" s="786">
        <v>5.2515700140969273E-3</v>
      </c>
      <c r="X216" s="787">
        <v>-3.5989574759774391E-4</v>
      </c>
      <c r="Y216" s="755"/>
      <c r="Z216" s="788"/>
      <c r="AA216" s="788"/>
      <c r="AB216" s="789"/>
      <c r="AC216" s="790"/>
      <c r="AD216" s="172"/>
      <c r="AE216" s="172"/>
      <c r="AF216" s="172"/>
    </row>
    <row r="217" spans="1:32" s="195" customFormat="1" ht="13">
      <c r="A217" s="766" t="s">
        <v>1461</v>
      </c>
      <c r="B217" s="766" t="s">
        <v>1909</v>
      </c>
      <c r="C217" s="778" t="s">
        <v>1910</v>
      </c>
      <c r="D217" s="778" t="s">
        <v>1906</v>
      </c>
      <c r="E217" s="766" t="s">
        <v>1464</v>
      </c>
      <c r="F217" s="766" t="s">
        <v>1822</v>
      </c>
      <c r="G217" s="791">
        <v>10.25</v>
      </c>
      <c r="H217" s="782">
        <v>9.619255539201065</v>
      </c>
      <c r="I217" s="782">
        <v>9.7042315921102755</v>
      </c>
      <c r="J217" s="782">
        <v>9.6769260473838337</v>
      </c>
      <c r="K217" s="782">
        <v>9.9884006348947025</v>
      </c>
      <c r="L217" s="782">
        <v>9.9208604097682134</v>
      </c>
      <c r="M217" s="793">
        <v>9.9208604097682134</v>
      </c>
      <c r="N217" s="793">
        <v>9.6841364001797068</v>
      </c>
      <c r="O217" s="793">
        <v>10.51806971831741</v>
      </c>
      <c r="P217" s="793">
        <v>10.485695913507387</v>
      </c>
      <c r="Q217" s="793">
        <v>10.426353226405819</v>
      </c>
      <c r="R217" s="793">
        <v>10.500744003008716</v>
      </c>
      <c r="S217" s="793">
        <v>10.628582697097078</v>
      </c>
      <c r="T217" s="783">
        <v>0.37858269709707848</v>
      </c>
      <c r="U217" s="784">
        <v>3.6934897277763751E-2</v>
      </c>
      <c r="V217" s="785">
        <v>1319743.3999999999</v>
      </c>
      <c r="W217" s="786">
        <v>3.6531205934189066E-3</v>
      </c>
      <c r="X217" s="787">
        <v>1.3492763386121066E-4</v>
      </c>
      <c r="Y217" s="755"/>
      <c r="Z217" s="788"/>
      <c r="AA217" s="788"/>
      <c r="AB217" s="789"/>
      <c r="AC217" s="790"/>
      <c r="AD217" s="172"/>
      <c r="AE217" s="172"/>
      <c r="AF217" s="172"/>
    </row>
    <row r="218" spans="1:32" s="195" customFormat="1" ht="13">
      <c r="A218" s="766" t="s">
        <v>1461</v>
      </c>
      <c r="B218" s="766" t="s">
        <v>1911</v>
      </c>
      <c r="C218" s="778" t="s">
        <v>1912</v>
      </c>
      <c r="D218" s="778" t="s">
        <v>1906</v>
      </c>
      <c r="E218" s="766" t="s">
        <v>1464</v>
      </c>
      <c r="F218" s="766" t="s">
        <v>1822</v>
      </c>
      <c r="G218" s="791">
        <v>17.28</v>
      </c>
      <c r="H218" s="782">
        <v>16.216639852907377</v>
      </c>
      <c r="I218" s="782">
        <v>16.432251893896222</v>
      </c>
      <c r="J218" s="782">
        <v>16.303311443677025</v>
      </c>
      <c r="K218" s="782">
        <v>17.081232769007698</v>
      </c>
      <c r="L218" s="782">
        <v>16.560353574549303</v>
      </c>
      <c r="M218" s="793">
        <v>16.560353574549303</v>
      </c>
      <c r="N218" s="793">
        <v>16.303733359343596</v>
      </c>
      <c r="O218" s="793">
        <v>17.828468849072319</v>
      </c>
      <c r="P218" s="793">
        <v>17.828468849072319</v>
      </c>
      <c r="Q218" s="793">
        <v>17.828468849072319</v>
      </c>
      <c r="R218" s="793">
        <v>17.828468849072319</v>
      </c>
      <c r="S218" s="793">
        <v>17.828468849072319</v>
      </c>
      <c r="T218" s="783">
        <v>0.54846884907231797</v>
      </c>
      <c r="U218" s="784">
        <v>3.1740095432425806E-2</v>
      </c>
      <c r="V218" s="785">
        <v>1172584.9396000002</v>
      </c>
      <c r="W218" s="786">
        <v>3.2457780735146136E-3</v>
      </c>
      <c r="X218" s="787">
        <v>1.0302130580582903E-4</v>
      </c>
      <c r="Y218" s="755"/>
      <c r="Z218" s="788"/>
      <c r="AA218" s="788"/>
      <c r="AB218" s="789"/>
      <c r="AC218" s="790"/>
      <c r="AD218" s="172"/>
      <c r="AE218" s="172"/>
      <c r="AF218" s="172"/>
    </row>
    <row r="219" spans="1:32" s="195" customFormat="1" ht="13">
      <c r="A219" s="766" t="s">
        <v>1461</v>
      </c>
      <c r="B219" s="766" t="s">
        <v>1913</v>
      </c>
      <c r="C219" s="778" t="s">
        <v>1914</v>
      </c>
      <c r="D219" s="778" t="s">
        <v>1906</v>
      </c>
      <c r="E219" s="766" t="s">
        <v>1464</v>
      </c>
      <c r="F219" s="766" t="s">
        <v>1822</v>
      </c>
      <c r="G219" s="791">
        <v>15.87</v>
      </c>
      <c r="H219" s="782">
        <v>15.87</v>
      </c>
      <c r="I219" s="782">
        <v>15.87</v>
      </c>
      <c r="J219" s="782">
        <v>15.87</v>
      </c>
      <c r="K219" s="782">
        <v>15.87</v>
      </c>
      <c r="L219" s="782">
        <v>15.87</v>
      </c>
      <c r="M219" s="793">
        <v>15.87</v>
      </c>
      <c r="N219" s="793">
        <v>15.87</v>
      </c>
      <c r="O219" s="793">
        <v>15.87</v>
      </c>
      <c r="P219" s="793">
        <v>15.87</v>
      </c>
      <c r="Q219" s="793">
        <v>15.749811198619055</v>
      </c>
      <c r="R219" s="793">
        <v>15.877179547275535</v>
      </c>
      <c r="S219" s="793">
        <v>16.083217102624662</v>
      </c>
      <c r="T219" s="783">
        <v>0.21321710262466276</v>
      </c>
      <c r="U219" s="784">
        <v>1.343523015908398E-2</v>
      </c>
      <c r="V219" s="785">
        <v>734114.33280000009</v>
      </c>
      <c r="W219" s="786">
        <v>2.032067890679098E-3</v>
      </c>
      <c r="X219" s="787">
        <v>2.7301299810157984E-5</v>
      </c>
      <c r="Y219" s="755"/>
      <c r="Z219" s="788"/>
      <c r="AA219" s="788"/>
      <c r="AB219" s="789"/>
      <c r="AC219" s="790"/>
      <c r="AD219" s="172"/>
      <c r="AE219" s="172"/>
      <c r="AF219" s="172"/>
    </row>
    <row r="220" spans="1:32" s="195" customFormat="1" ht="13">
      <c r="A220" s="766" t="s">
        <v>1461</v>
      </c>
      <c r="B220" s="766" t="s">
        <v>1915</v>
      </c>
      <c r="C220" s="778" t="s">
        <v>1916</v>
      </c>
      <c r="D220" s="778" t="s">
        <v>1906</v>
      </c>
      <c r="E220" s="766" t="s">
        <v>1464</v>
      </c>
      <c r="F220" s="766" t="s">
        <v>1822</v>
      </c>
      <c r="G220" s="791">
        <v>12.82</v>
      </c>
      <c r="H220" s="782">
        <v>12.041302989774913</v>
      </c>
      <c r="I220" s="782">
        <v>12.041302989774913</v>
      </c>
      <c r="J220" s="782">
        <v>12.041302989774913</v>
      </c>
      <c r="K220" s="782">
        <v>12.041302989774913</v>
      </c>
      <c r="L220" s="782">
        <v>12.314005587748344</v>
      </c>
      <c r="M220" s="793">
        <v>12.314005587748344</v>
      </c>
      <c r="N220" s="793">
        <v>12.314005587748344</v>
      </c>
      <c r="O220" s="793">
        <v>12.314005587748344</v>
      </c>
      <c r="P220" s="793">
        <v>12.314005587748344</v>
      </c>
      <c r="Q220" s="793">
        <v>13.089486460243823</v>
      </c>
      <c r="R220" s="793">
        <v>13.089486460243823</v>
      </c>
      <c r="S220" s="793">
        <v>13.089486460243823</v>
      </c>
      <c r="T220" s="783">
        <v>0.26948646024382228</v>
      </c>
      <c r="U220" s="784">
        <v>2.1020784730407353E-2</v>
      </c>
      <c r="V220" s="785">
        <v>2450586.27</v>
      </c>
      <c r="W220" s="786">
        <v>6.7833543769846667E-3</v>
      </c>
      <c r="X220" s="787">
        <v>1.4259143210866118E-4</v>
      </c>
      <c r="Y220" s="755"/>
      <c r="Z220" s="788"/>
      <c r="AA220" s="788"/>
      <c r="AB220" s="789"/>
      <c r="AC220" s="790"/>
      <c r="AD220" s="172"/>
      <c r="AE220" s="172"/>
      <c r="AF220" s="172"/>
    </row>
    <row r="221" spans="1:32" s="195" customFormat="1" ht="13">
      <c r="A221" s="766" t="s">
        <v>1461</v>
      </c>
      <c r="B221" s="766" t="s">
        <v>1917</v>
      </c>
      <c r="C221" s="778" t="s">
        <v>1918</v>
      </c>
      <c r="D221" s="778" t="s">
        <v>1906</v>
      </c>
      <c r="E221" s="766" t="s">
        <v>1464</v>
      </c>
      <c r="F221" s="766" t="s">
        <v>1822</v>
      </c>
      <c r="G221" s="791">
        <v>11.07</v>
      </c>
      <c r="H221" s="782">
        <v>10.309170523012291</v>
      </c>
      <c r="I221" s="782">
        <v>10.55624603120329</v>
      </c>
      <c r="J221" s="782">
        <v>10.485563447596357</v>
      </c>
      <c r="K221" s="782">
        <v>10.536507750117426</v>
      </c>
      <c r="L221" s="782">
        <v>10.714540562913909</v>
      </c>
      <c r="M221" s="793">
        <v>10.778685080352075</v>
      </c>
      <c r="N221" s="793">
        <v>10.498985451987421</v>
      </c>
      <c r="O221" s="793">
        <v>11.359516303706799</v>
      </c>
      <c r="P221" s="793">
        <v>11.363791571983631</v>
      </c>
      <c r="Q221" s="793">
        <v>11.270997950156435</v>
      </c>
      <c r="R221" s="793">
        <v>11.345129641842949</v>
      </c>
      <c r="S221" s="793">
        <v>11.492356067020188</v>
      </c>
      <c r="T221" s="783">
        <v>0.42235606702018735</v>
      </c>
      <c r="U221" s="784">
        <v>3.8153212919619456E-2</v>
      </c>
      <c r="V221" s="785">
        <v>1196593.3223999999</v>
      </c>
      <c r="W221" s="786">
        <v>3.3122345662096051E-3</v>
      </c>
      <c r="X221" s="787">
        <v>1.2637239064431844E-4</v>
      </c>
      <c r="Y221" s="755"/>
      <c r="Z221" s="788"/>
      <c r="AA221" s="788"/>
      <c r="AB221" s="789"/>
      <c r="AC221" s="790"/>
      <c r="AD221" s="172"/>
      <c r="AE221" s="172"/>
      <c r="AF221" s="172"/>
    </row>
    <row r="222" spans="1:32" s="195" customFormat="1" ht="13" hidden="1">
      <c r="A222" s="766" t="s">
        <v>1461</v>
      </c>
      <c r="B222" s="766" t="s">
        <v>1919</v>
      </c>
      <c r="C222" s="778" t="s">
        <v>1920</v>
      </c>
      <c r="D222" s="778" t="s">
        <v>1906</v>
      </c>
      <c r="E222" s="766" t="s">
        <v>1464</v>
      </c>
      <c r="F222" s="766" t="s">
        <v>1822</v>
      </c>
      <c r="G222" s="791">
        <v>13.45</v>
      </c>
      <c r="H222" s="782">
        <v>0</v>
      </c>
      <c r="I222" s="782">
        <v>0</v>
      </c>
      <c r="J222" s="782">
        <v>0</v>
      </c>
      <c r="K222" s="782">
        <v>0</v>
      </c>
      <c r="L222" s="782">
        <v>0</v>
      </c>
      <c r="M222" s="793">
        <v>0</v>
      </c>
      <c r="N222" s="793">
        <v>0</v>
      </c>
      <c r="O222" s="793">
        <v>0</v>
      </c>
      <c r="P222" s="793">
        <v>0</v>
      </c>
      <c r="Q222" s="793">
        <v>0</v>
      </c>
      <c r="R222" s="793">
        <v>0</v>
      </c>
      <c r="S222" s="793">
        <v>0</v>
      </c>
      <c r="T222" s="783">
        <v>-13.45</v>
      </c>
      <c r="U222" s="784">
        <v>-1</v>
      </c>
      <c r="V222" s="785">
        <v>0</v>
      </c>
      <c r="W222" s="786">
        <v>0</v>
      </c>
      <c r="X222" s="787">
        <v>0</v>
      </c>
      <c r="Y222" s="755"/>
      <c r="Z222" s="788"/>
      <c r="AA222" s="788"/>
      <c r="AB222" s="789"/>
      <c r="AC222" s="790"/>
      <c r="AD222" s="172"/>
      <c r="AE222" s="172"/>
      <c r="AF222" s="172"/>
    </row>
    <row r="223" spans="1:32" s="195" customFormat="1" ht="13">
      <c r="A223" s="766" t="s">
        <v>1461</v>
      </c>
      <c r="B223" s="766" t="s">
        <v>1921</v>
      </c>
      <c r="C223" s="778" t="s">
        <v>1922</v>
      </c>
      <c r="D223" s="778" t="s">
        <v>1906</v>
      </c>
      <c r="E223" s="766" t="s">
        <v>1464</v>
      </c>
      <c r="F223" s="766" t="s">
        <v>1822</v>
      </c>
      <c r="G223" s="791">
        <v>15.47</v>
      </c>
      <c r="H223" s="782">
        <v>14.542651823743133</v>
      </c>
      <c r="I223" s="782">
        <v>14.542651823743133</v>
      </c>
      <c r="J223" s="782">
        <v>14.542651823743133</v>
      </c>
      <c r="K223" s="782">
        <v>14.542651823743133</v>
      </c>
      <c r="L223" s="782">
        <v>14.855586196192052</v>
      </c>
      <c r="M223" s="793">
        <v>14.855586196192052</v>
      </c>
      <c r="N223" s="793">
        <v>14.706276335390509</v>
      </c>
      <c r="O223" s="793">
        <v>14.706276335390509</v>
      </c>
      <c r="P223" s="793">
        <v>14.706276335390509</v>
      </c>
      <c r="Q223" s="793">
        <v>15.731312439313841</v>
      </c>
      <c r="R223" s="793">
        <v>15.731312439313841</v>
      </c>
      <c r="S223" s="793">
        <v>15.731312439313841</v>
      </c>
      <c r="T223" s="783">
        <v>0.26131243931384063</v>
      </c>
      <c r="U223" s="784">
        <v>1.6891560395206246E-2</v>
      </c>
      <c r="V223" s="785">
        <v>3649431.2194999992</v>
      </c>
      <c r="W223" s="786">
        <v>1.0101821567905794E-2</v>
      </c>
      <c r="X223" s="787">
        <v>1.7063552911587778E-4</v>
      </c>
      <c r="Y223" s="755"/>
      <c r="Z223" s="788"/>
      <c r="AA223" s="788"/>
      <c r="AB223" s="789"/>
      <c r="AC223" s="790"/>
      <c r="AD223" s="172"/>
      <c r="AE223" s="172"/>
      <c r="AF223" s="172"/>
    </row>
    <row r="224" spans="1:32" s="195" customFormat="1" ht="13">
      <c r="A224" s="766" t="s">
        <v>1461</v>
      </c>
      <c r="B224" s="766" t="s">
        <v>1923</v>
      </c>
      <c r="C224" s="778" t="s">
        <v>1924</v>
      </c>
      <c r="D224" s="778" t="s">
        <v>1906</v>
      </c>
      <c r="E224" s="766" t="s">
        <v>1464</v>
      </c>
      <c r="F224" s="766" t="s">
        <v>1822</v>
      </c>
      <c r="G224" s="791">
        <v>13.23</v>
      </c>
      <c r="H224" s="782">
        <v>12.347360343418964</v>
      </c>
      <c r="I224" s="782">
        <v>12.347360343418964</v>
      </c>
      <c r="J224" s="782">
        <v>12.347360343418964</v>
      </c>
      <c r="K224" s="782">
        <v>12.347360343418964</v>
      </c>
      <c r="L224" s="782">
        <v>12.347360343418964</v>
      </c>
      <c r="M224" s="793">
        <v>12.347360343418964</v>
      </c>
      <c r="N224" s="793">
        <v>12.347360343418964</v>
      </c>
      <c r="O224" s="793">
        <v>12.347360343418964</v>
      </c>
      <c r="P224" s="793">
        <v>12.347360343418964</v>
      </c>
      <c r="Q224" s="793">
        <v>12.347360343418964</v>
      </c>
      <c r="R224" s="793">
        <v>12.347360343418964</v>
      </c>
      <c r="S224" s="793">
        <v>12.347360343418964</v>
      </c>
      <c r="T224" s="783">
        <v>-0.88263965658103594</v>
      </c>
      <c r="U224" s="784">
        <v>-6.671501561459077E-2</v>
      </c>
      <c r="V224" s="785">
        <v>1363499</v>
      </c>
      <c r="W224" s="786">
        <v>3.7742384436293347E-3</v>
      </c>
      <c r="X224" s="787">
        <v>-2.5179837669991981E-4</v>
      </c>
      <c r="Y224" s="755"/>
      <c r="Z224" s="788"/>
      <c r="AA224" s="788"/>
      <c r="AB224" s="789"/>
      <c r="AC224" s="790"/>
      <c r="AD224" s="172"/>
      <c r="AE224" s="172"/>
      <c r="AF224" s="172"/>
    </row>
    <row r="225" spans="1:32" s="195" customFormat="1" ht="13">
      <c r="A225" s="766" t="s">
        <v>1461</v>
      </c>
      <c r="B225" s="766" t="s">
        <v>1925</v>
      </c>
      <c r="C225" s="778" t="s">
        <v>1307</v>
      </c>
      <c r="D225" s="778" t="s">
        <v>1906</v>
      </c>
      <c r="E225" s="766" t="s">
        <v>1464</v>
      </c>
      <c r="F225" s="766" t="s">
        <v>1822</v>
      </c>
      <c r="G225" s="792">
        <v>11.32</v>
      </c>
      <c r="H225" s="793">
        <v>11.32</v>
      </c>
      <c r="I225" s="793">
        <v>11.32</v>
      </c>
      <c r="J225" s="793">
        <v>11.32</v>
      </c>
      <c r="K225" s="793">
        <v>10.941489790176139</v>
      </c>
      <c r="L225" s="793">
        <v>10.629963629813586</v>
      </c>
      <c r="M225" s="793">
        <v>10.665081579922706</v>
      </c>
      <c r="N225" s="793">
        <v>10.483800335768839</v>
      </c>
      <c r="O225" s="793">
        <v>10.897489403494056</v>
      </c>
      <c r="P225" s="793">
        <v>11.474789528574941</v>
      </c>
      <c r="Q225" s="793">
        <v>11.232467952804559</v>
      </c>
      <c r="R225" s="793">
        <v>11.340669681438323</v>
      </c>
      <c r="S225" s="793">
        <v>11.447327518909669</v>
      </c>
      <c r="T225" s="783">
        <v>0.12732751890966831</v>
      </c>
      <c r="U225" s="784">
        <v>1.1248014037956564E-2</v>
      </c>
      <c r="V225" s="785">
        <v>10459825.109999999</v>
      </c>
      <c r="W225" s="786">
        <v>2.8953357533669941E-2</v>
      </c>
      <c r="X225" s="787">
        <v>3.2566777198469494E-4</v>
      </c>
      <c r="Y225" s="755"/>
      <c r="Z225" s="788"/>
      <c r="AA225" s="788"/>
      <c r="AB225" s="789"/>
      <c r="AC225" s="790"/>
      <c r="AD225" s="172"/>
      <c r="AE225" s="172"/>
      <c r="AF225" s="172"/>
    </row>
    <row r="226" spans="1:32" s="195" customFormat="1" ht="13">
      <c r="A226" s="766" t="s">
        <v>1461</v>
      </c>
      <c r="B226" s="766" t="s">
        <v>1926</v>
      </c>
      <c r="C226" s="778" t="s">
        <v>1927</v>
      </c>
      <c r="D226" s="778" t="s">
        <v>1906</v>
      </c>
      <c r="E226" s="766" t="s">
        <v>1464</v>
      </c>
      <c r="F226" s="766" t="s">
        <v>1822</v>
      </c>
      <c r="G226" s="791">
        <v>10.87</v>
      </c>
      <c r="H226" s="782">
        <v>10.23505772700822</v>
      </c>
      <c r="I226" s="782">
        <v>10.390843192231417</v>
      </c>
      <c r="J226" s="782">
        <v>10.390843192231417</v>
      </c>
      <c r="K226" s="782">
        <v>10.390843192231417</v>
      </c>
      <c r="L226" s="782">
        <v>10.390843192231417</v>
      </c>
      <c r="M226" s="793">
        <v>10.390843192231417</v>
      </c>
      <c r="N226" s="793">
        <v>10.390843192231417</v>
      </c>
      <c r="O226" s="793">
        <v>10.390843192231417</v>
      </c>
      <c r="P226" s="793">
        <v>10.390843192231417</v>
      </c>
      <c r="Q226" s="793">
        <v>10.390843192231417</v>
      </c>
      <c r="R226" s="793">
        <v>10.390843192231417</v>
      </c>
      <c r="S226" s="793">
        <v>10.390843192231417</v>
      </c>
      <c r="T226" s="783">
        <v>-0.47915680776858238</v>
      </c>
      <c r="U226" s="784">
        <v>-4.4080663088186055E-2</v>
      </c>
      <c r="V226" s="785">
        <v>1600455.0819999999</v>
      </c>
      <c r="W226" s="786">
        <v>4.4301456017102605E-3</v>
      </c>
      <c r="X226" s="787">
        <v>-1.9528375570059927E-4</v>
      </c>
      <c r="Y226" s="755"/>
      <c r="Z226" s="788"/>
      <c r="AA226" s="788"/>
      <c r="AB226" s="789"/>
      <c r="AC226" s="790"/>
      <c r="AD226" s="172"/>
      <c r="AE226" s="172"/>
      <c r="AF226" s="172"/>
    </row>
    <row r="227" spans="1:32" s="195" customFormat="1" ht="13">
      <c r="A227" s="766" t="s">
        <v>1461</v>
      </c>
      <c r="B227" s="766" t="s">
        <v>1928</v>
      </c>
      <c r="C227" s="778" t="s">
        <v>1929</v>
      </c>
      <c r="D227" s="778" t="s">
        <v>1906</v>
      </c>
      <c r="E227" s="766" t="s">
        <v>1464</v>
      </c>
      <c r="F227" s="766" t="s">
        <v>1822</v>
      </c>
      <c r="G227" s="791">
        <v>11.22</v>
      </c>
      <c r="H227" s="782">
        <v>10.529558868834263</v>
      </c>
      <c r="I227" s="782">
        <v>10.518241144754171</v>
      </c>
      <c r="J227" s="782">
        <v>10.518241144754171</v>
      </c>
      <c r="K227" s="782">
        <v>10.518241144754171</v>
      </c>
      <c r="L227" s="782">
        <v>10.710191949503312</v>
      </c>
      <c r="M227" s="793">
        <v>10.801070653586796</v>
      </c>
      <c r="N227" s="793">
        <v>10.801070653586796</v>
      </c>
      <c r="O227" s="793">
        <v>10.801070653586796</v>
      </c>
      <c r="P227" s="793">
        <v>10.801070653586796</v>
      </c>
      <c r="Q227" s="793">
        <v>10.801070653586796</v>
      </c>
      <c r="R227" s="793">
        <v>10.801070653586796</v>
      </c>
      <c r="S227" s="793">
        <v>10.801070653586796</v>
      </c>
      <c r="T227" s="783">
        <v>-0.41892934641320423</v>
      </c>
      <c r="U227" s="784">
        <v>-3.733773140937649E-2</v>
      </c>
      <c r="V227" s="785">
        <v>4521394.3237999994</v>
      </c>
      <c r="W227" s="786">
        <v>1.2515462259740137E-2</v>
      </c>
      <c r="X227" s="787">
        <v>-4.6729896831836538E-4</v>
      </c>
      <c r="Y227" s="755"/>
      <c r="Z227" s="788"/>
      <c r="AA227" s="788"/>
      <c r="AB227" s="789"/>
      <c r="AC227" s="790"/>
      <c r="AD227" s="172"/>
      <c r="AE227" s="172"/>
      <c r="AF227" s="172"/>
    </row>
    <row r="228" spans="1:32" s="195" customFormat="1" ht="13">
      <c r="A228" s="766" t="s">
        <v>1461</v>
      </c>
      <c r="B228" s="766" t="s">
        <v>1930</v>
      </c>
      <c r="C228" s="778" t="s">
        <v>1304</v>
      </c>
      <c r="D228" s="778" t="s">
        <v>1906</v>
      </c>
      <c r="E228" s="766" t="s">
        <v>1464</v>
      </c>
      <c r="F228" s="766" t="s">
        <v>1822</v>
      </c>
      <c r="G228" s="792">
        <v>15.84</v>
      </c>
      <c r="H228" s="793">
        <v>14.56969490994978</v>
      </c>
      <c r="I228" s="793">
        <v>14.639526772892021</v>
      </c>
      <c r="J228" s="793">
        <v>14.948544874340081</v>
      </c>
      <c r="K228" s="793">
        <v>15.054564502624217</v>
      </c>
      <c r="L228" s="793">
        <v>15.189492922185433</v>
      </c>
      <c r="M228" s="793">
        <v>15.208214026452394</v>
      </c>
      <c r="N228" s="793">
        <v>15.000687067335981</v>
      </c>
      <c r="O228" s="793">
        <v>16.29743810381617</v>
      </c>
      <c r="P228" s="793">
        <v>16.35138140779371</v>
      </c>
      <c r="Q228" s="793">
        <v>16.125924349983819</v>
      </c>
      <c r="R228" s="793">
        <v>16.225613925120051</v>
      </c>
      <c r="S228" s="793">
        <v>16.313536018257402</v>
      </c>
      <c r="T228" s="783">
        <v>0.47353601825740199</v>
      </c>
      <c r="U228" s="784">
        <v>2.9894950647563256E-2</v>
      </c>
      <c r="V228" s="785">
        <v>64265795.210000008</v>
      </c>
      <c r="W228" s="786">
        <v>0.17789117182483594</v>
      </c>
      <c r="X228" s="787">
        <v>5.3180478023406655E-3</v>
      </c>
      <c r="Y228" s="755"/>
      <c r="Z228" s="173"/>
      <c r="AA228" s="173"/>
      <c r="AB228" s="465"/>
      <c r="AC228" s="794"/>
      <c r="AD228" s="173"/>
      <c r="AE228" s="173"/>
      <c r="AF228" s="173"/>
    </row>
    <row r="229" spans="1:32" s="195" customFormat="1" ht="13">
      <c r="A229" s="766" t="s">
        <v>1461</v>
      </c>
      <c r="B229" s="766" t="s">
        <v>1931</v>
      </c>
      <c r="C229" s="778" t="s">
        <v>1308</v>
      </c>
      <c r="D229" s="778" t="s">
        <v>1906</v>
      </c>
      <c r="E229" s="766" t="s">
        <v>1464</v>
      </c>
      <c r="F229" s="766" t="s">
        <v>1822</v>
      </c>
      <c r="G229" s="792">
        <v>15.42</v>
      </c>
      <c r="H229" s="793">
        <v>15.42</v>
      </c>
      <c r="I229" s="793">
        <v>15.42</v>
      </c>
      <c r="J229" s="793">
        <v>15.42</v>
      </c>
      <c r="K229" s="793">
        <v>14.648200075828518</v>
      </c>
      <c r="L229" s="793">
        <v>14.613130272842456</v>
      </c>
      <c r="M229" s="793">
        <v>14.613130272842456</v>
      </c>
      <c r="N229" s="793">
        <v>14.567577214799845</v>
      </c>
      <c r="O229" s="793">
        <v>14.567577214799845</v>
      </c>
      <c r="P229" s="793">
        <v>15.900647561459071</v>
      </c>
      <c r="Q229" s="793">
        <v>15.693921674398533</v>
      </c>
      <c r="R229" s="793">
        <v>15.86237903820564</v>
      </c>
      <c r="S229" s="793">
        <v>15.879272314068002</v>
      </c>
      <c r="T229" s="783">
        <v>0.45927231406800217</v>
      </c>
      <c r="U229" s="784">
        <v>2.9784196761867845E-2</v>
      </c>
      <c r="V229" s="785">
        <v>7591301.5964639951</v>
      </c>
      <c r="W229" s="786">
        <v>2.1013130425881613E-2</v>
      </c>
      <c r="X229" s="787">
        <v>6.2585921118724986E-4</v>
      </c>
      <c r="Y229" s="755"/>
      <c r="Z229" s="173"/>
      <c r="AA229" s="173"/>
      <c r="AB229" s="465"/>
      <c r="AC229" s="794"/>
      <c r="AD229" s="173"/>
      <c r="AE229" s="173"/>
      <c r="AF229" s="173"/>
    </row>
    <row r="230" spans="1:32" s="195" customFormat="1" ht="13">
      <c r="A230" s="766" t="s">
        <v>1461</v>
      </c>
      <c r="B230" s="766" t="s">
        <v>1932</v>
      </c>
      <c r="C230" s="778" t="s">
        <v>1305</v>
      </c>
      <c r="D230" s="778" t="s">
        <v>1906</v>
      </c>
      <c r="E230" s="766" t="s">
        <v>1464</v>
      </c>
      <c r="F230" s="766" t="s">
        <v>1822</v>
      </c>
      <c r="G230" s="792">
        <v>17.27</v>
      </c>
      <c r="H230" s="793">
        <v>17.27</v>
      </c>
      <c r="I230" s="793">
        <v>15.961150731235527</v>
      </c>
      <c r="J230" s="793">
        <v>15.961150731235501</v>
      </c>
      <c r="K230" s="793">
        <v>16.506735040677242</v>
      </c>
      <c r="L230" s="793">
        <v>16.317456022350992</v>
      </c>
      <c r="M230" s="793">
        <v>16.464774549944167</v>
      </c>
      <c r="N230" s="793">
        <v>16.359354173900382</v>
      </c>
      <c r="O230" s="793">
        <v>17.747251911584861</v>
      </c>
      <c r="P230" s="793">
        <v>18.023470494313568</v>
      </c>
      <c r="Q230" s="793">
        <v>18.023470494313568</v>
      </c>
      <c r="R230" s="793">
        <v>18.023470494313568</v>
      </c>
      <c r="S230" s="793">
        <v>18.023470494313568</v>
      </c>
      <c r="T230" s="783">
        <v>0.75347049431356794</v>
      </c>
      <c r="U230" s="784">
        <v>4.3628864754694151E-2</v>
      </c>
      <c r="V230" s="785">
        <v>14266428.966500001</v>
      </c>
      <c r="W230" s="786">
        <v>3.9490241400009403E-2</v>
      </c>
      <c r="X230" s="787">
        <v>1.7229144011712341E-3</v>
      </c>
      <c r="Y230" s="755"/>
      <c r="Z230" s="173"/>
      <c r="AA230" s="173"/>
      <c r="AB230" s="465"/>
      <c r="AC230" s="794"/>
      <c r="AD230" s="173"/>
      <c r="AE230" s="173"/>
      <c r="AF230" s="173"/>
    </row>
    <row r="231" spans="1:32" s="195" customFormat="1" ht="13">
      <c r="A231" s="766" t="s">
        <v>1461</v>
      </c>
      <c r="B231" s="766" t="s">
        <v>1933</v>
      </c>
      <c r="C231" s="778" t="s">
        <v>1306</v>
      </c>
      <c r="D231" s="778" t="s">
        <v>1906</v>
      </c>
      <c r="E231" s="766" t="s">
        <v>1464</v>
      </c>
      <c r="F231" s="766" t="s">
        <v>1822</v>
      </c>
      <c r="G231" s="792">
        <v>11.65</v>
      </c>
      <c r="H231" s="793">
        <v>11.65</v>
      </c>
      <c r="I231" s="793">
        <v>11.65</v>
      </c>
      <c r="J231" s="793">
        <v>11.65</v>
      </c>
      <c r="K231" s="793">
        <v>11.65</v>
      </c>
      <c r="L231" s="793">
        <v>11.65</v>
      </c>
      <c r="M231" s="793">
        <v>11.65</v>
      </c>
      <c r="N231" s="793">
        <v>11.65</v>
      </c>
      <c r="O231" s="793">
        <v>11.65</v>
      </c>
      <c r="P231" s="793">
        <v>11.665191140264078</v>
      </c>
      <c r="Q231" s="793">
        <v>11.665191140264078</v>
      </c>
      <c r="R231" s="793">
        <v>11.66234605738512</v>
      </c>
      <c r="S231" s="793">
        <v>11.764509118257076</v>
      </c>
      <c r="T231" s="783">
        <v>0.11450911825707522</v>
      </c>
      <c r="U231" s="784">
        <v>9.8291088632682586E-3</v>
      </c>
      <c r="V231" s="785">
        <v>11548882.029999997</v>
      </c>
      <c r="W231" s="786">
        <v>3.1967925563983528E-2</v>
      </c>
      <c r="X231" s="787">
        <v>3.1421622050125043E-4</v>
      </c>
      <c r="Y231" s="755"/>
      <c r="Z231" s="173"/>
      <c r="AA231" s="173"/>
      <c r="AB231" s="465"/>
      <c r="AC231" s="794"/>
      <c r="AD231" s="173"/>
      <c r="AE231" s="173"/>
      <c r="AF231" s="173"/>
    </row>
    <row r="232" spans="1:32" s="195" customFormat="1" ht="13">
      <c r="A232" s="766" t="s">
        <v>1461</v>
      </c>
      <c r="B232" s="766" t="s">
        <v>1934</v>
      </c>
      <c r="C232" s="778" t="s">
        <v>1935</v>
      </c>
      <c r="D232" s="778" t="s">
        <v>1936</v>
      </c>
      <c r="E232" s="766" t="s">
        <v>1464</v>
      </c>
      <c r="F232" s="766" t="s">
        <v>1822</v>
      </c>
      <c r="G232" s="792">
        <v>50</v>
      </c>
      <c r="H232" s="793">
        <v>49.451825699154512</v>
      </c>
      <c r="I232" s="793">
        <v>49.451825699154512</v>
      </c>
      <c r="J232" s="793">
        <v>49.451825699154512</v>
      </c>
      <c r="K232" s="793">
        <v>49.451825699154512</v>
      </c>
      <c r="L232" s="793">
        <v>49.451825699154512</v>
      </c>
      <c r="M232" s="793">
        <v>49.451825699154512</v>
      </c>
      <c r="N232" s="793">
        <v>49.451825699154512</v>
      </c>
      <c r="O232" s="793">
        <v>49.451825699154512</v>
      </c>
      <c r="P232" s="793">
        <v>49.451825699154512</v>
      </c>
      <c r="Q232" s="793">
        <v>49.451825699154512</v>
      </c>
      <c r="R232" s="793">
        <v>49.451825699154512</v>
      </c>
      <c r="S232" s="793">
        <v>49.451825699154512</v>
      </c>
      <c r="T232" s="783">
        <v>-0.54817430084548846</v>
      </c>
      <c r="U232" s="784">
        <v>-1.0963486016909768E-2</v>
      </c>
      <c r="V232" s="785">
        <v>6067.65</v>
      </c>
      <c r="W232" s="786">
        <v>1.679558099601652E-5</v>
      </c>
      <c r="X232" s="787">
        <v>-1.8413811739570256E-7</v>
      </c>
      <c r="Y232" s="755"/>
      <c r="Z232" s="788"/>
      <c r="AA232" s="788"/>
      <c r="AB232" s="789"/>
      <c r="AC232" s="790"/>
      <c r="AD232" s="172"/>
      <c r="AE232" s="172"/>
      <c r="AF232" s="172"/>
    </row>
    <row r="233" spans="1:32" s="195" customFormat="1" ht="13" hidden="1">
      <c r="A233" s="766" t="s">
        <v>1461</v>
      </c>
      <c r="B233" s="766" t="s">
        <v>1937</v>
      </c>
      <c r="C233" s="778" t="s">
        <v>1938</v>
      </c>
      <c r="D233" s="778" t="s">
        <v>1936</v>
      </c>
      <c r="E233" s="766" t="s">
        <v>1464</v>
      </c>
      <c r="F233" s="766" t="s">
        <v>1822</v>
      </c>
      <c r="G233" s="792">
        <v>119.22</v>
      </c>
      <c r="H233" s="793">
        <v>0</v>
      </c>
      <c r="I233" s="793">
        <v>0</v>
      </c>
      <c r="J233" s="793">
        <v>0</v>
      </c>
      <c r="K233" s="793">
        <v>0</v>
      </c>
      <c r="L233" s="793">
        <v>0</v>
      </c>
      <c r="M233" s="793">
        <v>0</v>
      </c>
      <c r="N233" s="793">
        <v>0</v>
      </c>
      <c r="O233" s="793">
        <v>0</v>
      </c>
      <c r="P233" s="793">
        <v>0</v>
      </c>
      <c r="Q233" s="793">
        <v>0</v>
      </c>
      <c r="R233" s="793">
        <v>0</v>
      </c>
      <c r="S233" s="793">
        <v>0</v>
      </c>
      <c r="T233" s="783">
        <v>-119.22</v>
      </c>
      <c r="U233" s="784">
        <v>-1</v>
      </c>
      <c r="V233" s="785">
        <v>0</v>
      </c>
      <c r="W233" s="786">
        <v>0</v>
      </c>
      <c r="X233" s="787">
        <v>0</v>
      </c>
      <c r="Y233" s="755"/>
      <c r="Z233" s="788"/>
      <c r="AA233" s="788"/>
      <c r="AB233" s="789"/>
      <c r="AC233" s="790"/>
      <c r="AD233" s="172"/>
      <c r="AE233" s="172"/>
      <c r="AF233" s="172"/>
    </row>
    <row r="234" spans="1:32" s="195" customFormat="1" ht="13" hidden="1">
      <c r="A234" s="766" t="s">
        <v>1461</v>
      </c>
      <c r="B234" s="766" t="s">
        <v>1939</v>
      </c>
      <c r="C234" s="778" t="s">
        <v>1940</v>
      </c>
      <c r="D234" s="778" t="s">
        <v>1941</v>
      </c>
      <c r="E234" s="766" t="s">
        <v>1464</v>
      </c>
      <c r="F234" s="766" t="s">
        <v>1822</v>
      </c>
      <c r="G234" s="792">
        <v>16</v>
      </c>
      <c r="H234" s="793">
        <v>0</v>
      </c>
      <c r="I234" s="793">
        <v>0</v>
      </c>
      <c r="J234" s="793">
        <v>0</v>
      </c>
      <c r="K234" s="793">
        <v>0</v>
      </c>
      <c r="L234" s="793">
        <v>0</v>
      </c>
      <c r="M234" s="793">
        <v>0</v>
      </c>
      <c r="N234" s="793">
        <v>0</v>
      </c>
      <c r="O234" s="793">
        <v>0</v>
      </c>
      <c r="P234" s="793">
        <v>0</v>
      </c>
      <c r="Q234" s="793">
        <v>0</v>
      </c>
      <c r="R234" s="793">
        <v>0</v>
      </c>
      <c r="S234" s="793">
        <v>0</v>
      </c>
      <c r="T234" s="783">
        <v>-16</v>
      </c>
      <c r="U234" s="784">
        <v>-1</v>
      </c>
      <c r="V234" s="785">
        <v>0</v>
      </c>
      <c r="W234" s="786">
        <v>0</v>
      </c>
      <c r="X234" s="787">
        <v>0</v>
      </c>
      <c r="Y234" s="755"/>
      <c r="Z234" s="788"/>
      <c r="AA234" s="788"/>
      <c r="AB234" s="789"/>
      <c r="AC234" s="790"/>
      <c r="AD234" s="172"/>
      <c r="AE234" s="172"/>
      <c r="AF234" s="172"/>
    </row>
    <row r="235" spans="1:32" s="195" customFormat="1" ht="13" hidden="1">
      <c r="A235" s="766" t="s">
        <v>1461</v>
      </c>
      <c r="B235" s="766" t="s">
        <v>1942</v>
      </c>
      <c r="C235" s="778" t="s">
        <v>1314</v>
      </c>
      <c r="D235" s="778" t="s">
        <v>1890</v>
      </c>
      <c r="E235" s="766" t="s">
        <v>1464</v>
      </c>
      <c r="F235" s="766" t="s">
        <v>1822</v>
      </c>
      <c r="G235" s="792">
        <v>88.95</v>
      </c>
      <c r="H235" s="793">
        <v>0</v>
      </c>
      <c r="I235" s="793">
        <v>0</v>
      </c>
      <c r="J235" s="793">
        <v>0</v>
      </c>
      <c r="K235" s="793">
        <v>0</v>
      </c>
      <c r="L235" s="793">
        <v>0</v>
      </c>
      <c r="M235" s="793">
        <v>0</v>
      </c>
      <c r="N235" s="793">
        <v>0</v>
      </c>
      <c r="O235" s="793">
        <v>0</v>
      </c>
      <c r="P235" s="793">
        <v>0</v>
      </c>
      <c r="Q235" s="793">
        <v>0</v>
      </c>
      <c r="R235" s="793">
        <v>0</v>
      </c>
      <c r="S235" s="793">
        <v>0</v>
      </c>
      <c r="T235" s="783">
        <v>-88.95</v>
      </c>
      <c r="U235" s="784">
        <v>-1</v>
      </c>
      <c r="V235" s="785">
        <v>0</v>
      </c>
      <c r="W235" s="786">
        <v>0</v>
      </c>
      <c r="X235" s="787">
        <v>0</v>
      </c>
      <c r="Y235" s="755"/>
      <c r="Z235" s="788"/>
      <c r="AA235" s="788"/>
      <c r="AB235" s="789"/>
      <c r="AC235" s="790"/>
      <c r="AD235" s="172"/>
      <c r="AE235" s="172"/>
      <c r="AF235" s="172"/>
    </row>
    <row r="236" spans="1:32" s="195" customFormat="1" ht="13">
      <c r="A236" s="766" t="s">
        <v>1461</v>
      </c>
      <c r="B236" s="766" t="s">
        <v>1943</v>
      </c>
      <c r="C236" s="778" t="s">
        <v>1944</v>
      </c>
      <c r="D236" s="778" t="s">
        <v>1890</v>
      </c>
      <c r="E236" s="766" t="s">
        <v>1464</v>
      </c>
      <c r="F236" s="766" t="s">
        <v>1822</v>
      </c>
      <c r="G236" s="792">
        <v>68.61</v>
      </c>
      <c r="H236" s="793">
        <v>68.255402279740039</v>
      </c>
      <c r="I236" s="793">
        <v>68.457835503756314</v>
      </c>
      <c r="J236" s="793">
        <v>67.519962941721445</v>
      </c>
      <c r="K236" s="793">
        <v>67.519962941721445</v>
      </c>
      <c r="L236" s="793">
        <v>68.591163079470206</v>
      </c>
      <c r="M236" s="793">
        <v>68.591163079470206</v>
      </c>
      <c r="N236" s="793">
        <v>71.725766120451169</v>
      </c>
      <c r="O236" s="793">
        <v>71.97475364836319</v>
      </c>
      <c r="P236" s="793">
        <v>71.97475364836319</v>
      </c>
      <c r="Q236" s="793">
        <v>71.411290322580641</v>
      </c>
      <c r="R236" s="793">
        <v>71.411290322580641</v>
      </c>
      <c r="S236" s="793">
        <v>73.007831647431033</v>
      </c>
      <c r="T236" s="783">
        <v>4.3978316474310333</v>
      </c>
      <c r="U236" s="784">
        <v>6.4098989176957194E-2</v>
      </c>
      <c r="V236" s="785">
        <v>43302.42</v>
      </c>
      <c r="W236" s="786">
        <v>1.1986342363740917E-4</v>
      </c>
      <c r="X236" s="787">
        <v>7.6831242944473262E-6</v>
      </c>
      <c r="Y236" s="755"/>
      <c r="Z236" s="788"/>
      <c r="AA236" s="788"/>
      <c r="AB236" s="789"/>
      <c r="AC236" s="790"/>
      <c r="AD236" s="172"/>
      <c r="AE236" s="172"/>
      <c r="AF236" s="172"/>
    </row>
    <row r="237" spans="1:32" s="195" customFormat="1" ht="13" hidden="1">
      <c r="A237" s="766" t="s">
        <v>1461</v>
      </c>
      <c r="B237" s="766" t="s">
        <v>1945</v>
      </c>
      <c r="C237" s="778" t="s">
        <v>1946</v>
      </c>
      <c r="D237" s="778" t="s">
        <v>1941</v>
      </c>
      <c r="E237" s="766" t="s">
        <v>1464</v>
      </c>
      <c r="F237" s="766" t="s">
        <v>1822</v>
      </c>
      <c r="G237" s="792">
        <v>18.3</v>
      </c>
      <c r="H237" s="793">
        <v>0</v>
      </c>
      <c r="I237" s="793">
        <v>0</v>
      </c>
      <c r="J237" s="793">
        <v>0</v>
      </c>
      <c r="K237" s="793">
        <v>0</v>
      </c>
      <c r="L237" s="793">
        <v>0</v>
      </c>
      <c r="M237" s="793">
        <v>0</v>
      </c>
      <c r="N237" s="793">
        <v>0</v>
      </c>
      <c r="O237" s="793">
        <v>0</v>
      </c>
      <c r="P237" s="793">
        <v>0</v>
      </c>
      <c r="Q237" s="793">
        <v>0</v>
      </c>
      <c r="R237" s="793">
        <v>0</v>
      </c>
      <c r="S237" s="793">
        <v>0</v>
      </c>
      <c r="T237" s="783">
        <v>-18.3</v>
      </c>
      <c r="U237" s="784">
        <v>-1</v>
      </c>
      <c r="V237" s="785">
        <v>0</v>
      </c>
      <c r="W237" s="786">
        <v>0</v>
      </c>
      <c r="X237" s="787">
        <v>0</v>
      </c>
      <c r="Y237" s="755"/>
      <c r="Z237" s="788"/>
      <c r="AA237" s="788"/>
      <c r="AB237" s="789"/>
      <c r="AC237" s="790"/>
      <c r="AD237" s="172"/>
      <c r="AE237" s="172"/>
      <c r="AF237" s="172"/>
    </row>
    <row r="238" spans="1:32" s="195" customFormat="1" ht="13">
      <c r="A238" s="766" t="s">
        <v>1461</v>
      </c>
      <c r="B238" s="766" t="s">
        <v>1947</v>
      </c>
      <c r="C238" s="778" t="s">
        <v>1310</v>
      </c>
      <c r="D238" s="778" t="s">
        <v>1890</v>
      </c>
      <c r="E238" s="766" t="s">
        <v>1464</v>
      </c>
      <c r="F238" s="766" t="s">
        <v>1822</v>
      </c>
      <c r="G238" s="792">
        <v>82.32</v>
      </c>
      <c r="H238" s="793">
        <v>83.402051130334442</v>
      </c>
      <c r="I238" s="793">
        <v>82.287028262717243</v>
      </c>
      <c r="J238" s="793">
        <v>81.542006735195073</v>
      </c>
      <c r="K238" s="793">
        <v>81.542006735195073</v>
      </c>
      <c r="L238" s="793">
        <v>82.469068191225176</v>
      </c>
      <c r="M238" s="793">
        <v>83.208786881457627</v>
      </c>
      <c r="N238" s="793">
        <v>85.839574909555225</v>
      </c>
      <c r="O238" s="793">
        <v>86.35169041721619</v>
      </c>
      <c r="P238" s="793">
        <v>86.312252393641657</v>
      </c>
      <c r="Q238" s="793">
        <v>85.740909213507379</v>
      </c>
      <c r="R238" s="793">
        <v>87.685932620035217</v>
      </c>
      <c r="S238" s="793">
        <v>87.591205828617262</v>
      </c>
      <c r="T238" s="783">
        <v>5.2712058286172692</v>
      </c>
      <c r="U238" s="784">
        <v>6.4033112592532429E-2</v>
      </c>
      <c r="V238" s="785">
        <v>5548307.5700000003</v>
      </c>
      <c r="W238" s="786">
        <v>1.5358013264236832E-2</v>
      </c>
      <c r="X238" s="787">
        <v>9.8342139254648355E-4</v>
      </c>
      <c r="Y238" s="755"/>
      <c r="Z238" s="788"/>
      <c r="AA238" s="788"/>
      <c r="AB238" s="789"/>
      <c r="AC238" s="790"/>
      <c r="AD238" s="172"/>
      <c r="AE238" s="172"/>
      <c r="AF238" s="172"/>
    </row>
    <row r="239" spans="1:32" s="195" customFormat="1" ht="13">
      <c r="A239" s="766" t="s">
        <v>1461</v>
      </c>
      <c r="B239" s="766" t="s">
        <v>1948</v>
      </c>
      <c r="C239" s="778" t="s">
        <v>1949</v>
      </c>
      <c r="D239" s="778" t="s">
        <v>1890</v>
      </c>
      <c r="E239" s="766" t="s">
        <v>1464</v>
      </c>
      <c r="F239" s="766" t="s">
        <v>1822</v>
      </c>
      <c r="G239" s="792">
        <v>33.409999999999997</v>
      </c>
      <c r="H239" s="793">
        <v>33.237255803263615</v>
      </c>
      <c r="I239" s="793">
        <v>33.335846171881869</v>
      </c>
      <c r="J239" s="793">
        <v>33.309217021318311</v>
      </c>
      <c r="K239" s="793">
        <v>33.309217021318311</v>
      </c>
      <c r="L239" s="793">
        <v>33.358785072619931</v>
      </c>
      <c r="M239" s="793">
        <v>33.358785072619931</v>
      </c>
      <c r="N239" s="793">
        <v>34.973721612501144</v>
      </c>
      <c r="O239" s="793">
        <v>35.048125690267099</v>
      </c>
      <c r="P239" s="793">
        <v>35.048125690267099</v>
      </c>
      <c r="Q239" s="793">
        <v>34.866475347933978</v>
      </c>
      <c r="R239" s="793">
        <v>34.866475347933978</v>
      </c>
      <c r="S239" s="793">
        <v>35.551225992602824</v>
      </c>
      <c r="T239" s="783">
        <v>2.141225992602827</v>
      </c>
      <c r="U239" s="784">
        <v>6.4089374217384837E-2</v>
      </c>
      <c r="V239" s="785">
        <v>203804.47006079997</v>
      </c>
      <c r="W239" s="786">
        <v>5.6414171619265942E-4</v>
      </c>
      <c r="X239" s="787">
        <v>3.6155489560709058E-5</v>
      </c>
      <c r="Y239" s="755"/>
      <c r="Z239" s="788"/>
      <c r="AA239" s="788"/>
      <c r="AB239" s="789"/>
      <c r="AC239" s="790"/>
      <c r="AD239" s="172"/>
      <c r="AE239" s="172"/>
      <c r="AF239" s="172"/>
    </row>
    <row r="240" spans="1:32" s="195" customFormat="1" ht="13" hidden="1">
      <c r="A240" s="766" t="s">
        <v>1461</v>
      </c>
      <c r="B240" s="766" t="s">
        <v>1950</v>
      </c>
      <c r="C240" s="778" t="s">
        <v>1951</v>
      </c>
      <c r="D240" s="778" t="s">
        <v>1952</v>
      </c>
      <c r="E240" s="766" t="s">
        <v>1464</v>
      </c>
      <c r="F240" s="766" t="s">
        <v>1822</v>
      </c>
      <c r="G240" s="792">
        <v>44.5</v>
      </c>
      <c r="H240" s="793">
        <v>0</v>
      </c>
      <c r="I240" s="793">
        <v>0</v>
      </c>
      <c r="J240" s="793">
        <v>0</v>
      </c>
      <c r="K240" s="793">
        <v>0</v>
      </c>
      <c r="L240" s="793">
        <v>0</v>
      </c>
      <c r="M240" s="793">
        <v>0</v>
      </c>
      <c r="N240" s="793">
        <v>0</v>
      </c>
      <c r="O240" s="793">
        <v>0</v>
      </c>
      <c r="P240" s="793">
        <v>0</v>
      </c>
      <c r="Q240" s="793">
        <v>0</v>
      </c>
      <c r="R240" s="793">
        <v>0</v>
      </c>
      <c r="S240" s="793">
        <v>0</v>
      </c>
      <c r="T240" s="783">
        <v>-44.5</v>
      </c>
      <c r="U240" s="784">
        <v>-1</v>
      </c>
      <c r="V240" s="785">
        <v>0</v>
      </c>
      <c r="W240" s="786">
        <v>0</v>
      </c>
      <c r="X240" s="787">
        <v>0</v>
      </c>
      <c r="Y240" s="755"/>
      <c r="Z240" s="788"/>
      <c r="AA240" s="788"/>
      <c r="AB240" s="789"/>
      <c r="AC240" s="790"/>
      <c r="AD240" s="172"/>
      <c r="AE240" s="172"/>
      <c r="AF240" s="172"/>
    </row>
    <row r="241" spans="1:32" s="195" customFormat="1" ht="13">
      <c r="A241" s="766" t="s">
        <v>1461</v>
      </c>
      <c r="B241" s="766" t="s">
        <v>1953</v>
      </c>
      <c r="C241" s="778" t="s">
        <v>1954</v>
      </c>
      <c r="D241" s="778" t="s">
        <v>1936</v>
      </c>
      <c r="E241" s="766" t="s">
        <v>1464</v>
      </c>
      <c r="F241" s="766" t="s">
        <v>1822</v>
      </c>
      <c r="G241" s="792">
        <v>122.8</v>
      </c>
      <c r="H241" s="793">
        <v>122.8</v>
      </c>
      <c r="I241" s="793">
        <v>122.5329959652602</v>
      </c>
      <c r="J241" s="793">
        <v>122.5329959652602</v>
      </c>
      <c r="K241" s="793">
        <v>122.5329959652602</v>
      </c>
      <c r="L241" s="793">
        <v>122.5329959652602</v>
      </c>
      <c r="M241" s="793">
        <v>122.5329959652602</v>
      </c>
      <c r="N241" s="793">
        <v>122.5329959652602</v>
      </c>
      <c r="O241" s="793">
        <v>122.5329959652602</v>
      </c>
      <c r="P241" s="793">
        <v>123.05764902701259</v>
      </c>
      <c r="Q241" s="793">
        <v>123.05764902701259</v>
      </c>
      <c r="R241" s="793">
        <v>123.05764902701259</v>
      </c>
      <c r="S241" s="793">
        <v>124.6913016353995</v>
      </c>
      <c r="T241" s="783">
        <v>1.8913016353995005</v>
      </c>
      <c r="U241" s="784">
        <v>1.5401479115631111E-2</v>
      </c>
      <c r="V241" s="785">
        <v>35026.359999999993</v>
      </c>
      <c r="W241" s="786">
        <v>9.6954845183165337E-5</v>
      </c>
      <c r="X241" s="787">
        <v>1.4932480232477686E-6</v>
      </c>
      <c r="Y241" s="755"/>
      <c r="Z241" s="788"/>
      <c r="AA241" s="788"/>
      <c r="AB241" s="789"/>
      <c r="AC241" s="790"/>
      <c r="AD241" s="172"/>
      <c r="AE241" s="172"/>
      <c r="AF241" s="172"/>
    </row>
    <row r="242" spans="1:32" s="195" customFormat="1" ht="13">
      <c r="A242" s="766" t="s">
        <v>1461</v>
      </c>
      <c r="B242" s="766" t="s">
        <v>1955</v>
      </c>
      <c r="C242" s="778" t="s">
        <v>1956</v>
      </c>
      <c r="D242" s="778" t="s">
        <v>1936</v>
      </c>
      <c r="E242" s="766" t="s">
        <v>1464</v>
      </c>
      <c r="F242" s="766" t="s">
        <v>1822</v>
      </c>
      <c r="G242" s="792">
        <v>16.22</v>
      </c>
      <c r="H242" s="793">
        <v>16.371620167055386</v>
      </c>
      <c r="I242" s="793">
        <v>16.371620167055386</v>
      </c>
      <c r="J242" s="793">
        <v>16.371620167055386</v>
      </c>
      <c r="K242" s="793">
        <v>16.371620167055386</v>
      </c>
      <c r="L242" s="793">
        <v>16.371620167055386</v>
      </c>
      <c r="M242" s="793">
        <v>16.371620167055386</v>
      </c>
      <c r="N242" s="793">
        <v>16.371620167055386</v>
      </c>
      <c r="O242" s="793">
        <v>16.371620167055386</v>
      </c>
      <c r="P242" s="793">
        <v>16.371620167055386</v>
      </c>
      <c r="Q242" s="793">
        <v>16.371620167055386</v>
      </c>
      <c r="R242" s="793">
        <v>16.371620167055386</v>
      </c>
      <c r="S242" s="793">
        <v>16.371620167055386</v>
      </c>
      <c r="T242" s="783">
        <v>0.15162016705538761</v>
      </c>
      <c r="U242" s="784">
        <v>9.3477291649437504E-3</v>
      </c>
      <c r="V242" s="785">
        <v>143961.73000000001</v>
      </c>
      <c r="W242" s="786">
        <v>3.9849379851205355E-4</v>
      </c>
      <c r="X242" s="787">
        <v>3.7250121024003416E-6</v>
      </c>
      <c r="Y242" s="755"/>
      <c r="Z242" s="788"/>
      <c r="AA242" s="788"/>
      <c r="AB242" s="789"/>
      <c r="AC242" s="790"/>
      <c r="AD242" s="172"/>
      <c r="AE242" s="172"/>
      <c r="AF242" s="172"/>
    </row>
    <row r="243" spans="1:32" s="195" customFormat="1" ht="13">
      <c r="A243" s="766" t="s">
        <v>1461</v>
      </c>
      <c r="B243" s="766" t="s">
        <v>1957</v>
      </c>
      <c r="C243" s="778" t="s">
        <v>1313</v>
      </c>
      <c r="D243" s="778" t="s">
        <v>1890</v>
      </c>
      <c r="E243" s="766" t="s">
        <v>1464</v>
      </c>
      <c r="F243" s="766" t="s">
        <v>1822</v>
      </c>
      <c r="G243" s="792">
        <v>75.8</v>
      </c>
      <c r="H243" s="793">
        <v>75.8</v>
      </c>
      <c r="I243" s="793">
        <v>75.7168257441799</v>
      </c>
      <c r="J243" s="793">
        <v>75.7168257441799</v>
      </c>
      <c r="K243" s="793">
        <v>75.7168257441799</v>
      </c>
      <c r="L243" s="793">
        <v>75.779180463576168</v>
      </c>
      <c r="M243" s="793">
        <v>75.779180463576168</v>
      </c>
      <c r="N243" s="793">
        <v>75.779180463576168</v>
      </c>
      <c r="O243" s="793">
        <v>75.779180463576168</v>
      </c>
      <c r="P243" s="793">
        <v>75.779180463576168</v>
      </c>
      <c r="Q243" s="793">
        <v>82.83068292156652</v>
      </c>
      <c r="R243" s="793">
        <v>82.83068292156652</v>
      </c>
      <c r="S243" s="793">
        <v>84.68265674435186</v>
      </c>
      <c r="T243" s="783">
        <v>8.8826567443518627</v>
      </c>
      <c r="U243" s="784">
        <v>0.11718544517614594</v>
      </c>
      <c r="V243" s="785">
        <v>151763.90000000002</v>
      </c>
      <c r="W243" s="786">
        <v>4.2009062400127765E-4</v>
      </c>
      <c r="X243" s="787">
        <v>4.9228506787914663E-5</v>
      </c>
      <c r="Y243" s="755"/>
      <c r="Z243" s="788"/>
      <c r="AA243" s="788"/>
      <c r="AB243" s="789"/>
      <c r="AC243" s="790"/>
      <c r="AD243" s="172"/>
      <c r="AE243" s="172"/>
      <c r="AF243" s="172"/>
    </row>
    <row r="244" spans="1:32" s="195" customFormat="1" ht="13">
      <c r="A244" s="766" t="s">
        <v>1461</v>
      </c>
      <c r="B244" s="766" t="s">
        <v>1958</v>
      </c>
      <c r="C244" s="778" t="s">
        <v>1959</v>
      </c>
      <c r="D244" s="778" t="s">
        <v>1890</v>
      </c>
      <c r="E244" s="766" t="s">
        <v>1464</v>
      </c>
      <c r="F244" s="766" t="s">
        <v>1822</v>
      </c>
      <c r="G244" s="792">
        <v>15.6</v>
      </c>
      <c r="H244" s="793">
        <v>15.6</v>
      </c>
      <c r="I244" s="793">
        <v>16.315491251550885</v>
      </c>
      <c r="J244" s="793">
        <v>16.315491251550885</v>
      </c>
      <c r="K244" s="793">
        <v>16.923744562664652</v>
      </c>
      <c r="L244" s="793">
        <v>16.923744562664652</v>
      </c>
      <c r="M244" s="793">
        <v>16.923744562664652</v>
      </c>
      <c r="N244" s="793">
        <v>16.923744562664652</v>
      </c>
      <c r="O244" s="793">
        <v>16.923744562664652</v>
      </c>
      <c r="P244" s="793">
        <v>16.661489752434512</v>
      </c>
      <c r="Q244" s="793">
        <v>16.163663825655409</v>
      </c>
      <c r="R244" s="793">
        <v>16.163663825655409</v>
      </c>
      <c r="S244" s="793">
        <v>16.336058999153337</v>
      </c>
      <c r="T244" s="783">
        <v>0.73605899915333772</v>
      </c>
      <c r="U244" s="784">
        <v>4.7183269176496012E-2</v>
      </c>
      <c r="V244" s="785">
        <v>7820.8300000000008</v>
      </c>
      <c r="W244" s="786">
        <v>2.1648477371152902E-5</v>
      </c>
      <c r="X244" s="787">
        <v>1.0214459350643901E-6</v>
      </c>
      <c r="Y244" s="755"/>
      <c r="Z244" s="788"/>
      <c r="AA244" s="788"/>
      <c r="AB244" s="789"/>
      <c r="AC244" s="790"/>
      <c r="AD244" s="172"/>
      <c r="AE244" s="172"/>
      <c r="AF244" s="172"/>
    </row>
    <row r="245" spans="1:32" s="195" customFormat="1" ht="13">
      <c r="A245" s="766" t="s">
        <v>1461</v>
      </c>
      <c r="B245" s="766" t="s">
        <v>1960</v>
      </c>
      <c r="C245" s="778" t="s">
        <v>1961</v>
      </c>
      <c r="D245" s="779" t="s">
        <v>1952</v>
      </c>
      <c r="E245" s="780" t="s">
        <v>1464</v>
      </c>
      <c r="F245" s="766" t="s">
        <v>1822</v>
      </c>
      <c r="G245" s="791">
        <v>130.49</v>
      </c>
      <c r="H245" s="782">
        <v>136.3072318909324</v>
      </c>
      <c r="I245" s="782">
        <v>136.3072318909324</v>
      </c>
      <c r="J245" s="782">
        <v>136.3072318909324</v>
      </c>
      <c r="K245" s="782">
        <v>136.3072318909324</v>
      </c>
      <c r="L245" s="782">
        <v>136.3072318909324</v>
      </c>
      <c r="M245" s="793">
        <v>136.3072318909324</v>
      </c>
      <c r="N245" s="793">
        <v>136.3072318909324</v>
      </c>
      <c r="O245" s="793">
        <v>136.3072318909324</v>
      </c>
      <c r="P245" s="793">
        <v>136.3072318909324</v>
      </c>
      <c r="Q245" s="793">
        <v>136.3072318909324</v>
      </c>
      <c r="R245" s="793">
        <v>136.3072318909324</v>
      </c>
      <c r="S245" s="793">
        <v>136.3072318909324</v>
      </c>
      <c r="T245" s="783">
        <v>5.8172318909323906</v>
      </c>
      <c r="U245" s="784">
        <v>4.4579905670414519E-2</v>
      </c>
      <c r="V245" s="785">
        <v>13937.210000000001</v>
      </c>
      <c r="W245" s="786">
        <v>3.8578945623674974E-5</v>
      </c>
      <c r="X245" s="787">
        <v>1.7198457567674813E-6</v>
      </c>
      <c r="Y245" s="755"/>
      <c r="Z245" s="788"/>
      <c r="AA245" s="788"/>
      <c r="AB245" s="789"/>
      <c r="AC245" s="790"/>
      <c r="AD245" s="172"/>
      <c r="AE245" s="172"/>
      <c r="AF245" s="172"/>
    </row>
    <row r="246" spans="1:32" s="195" customFormat="1" ht="13">
      <c r="A246" s="766" t="s">
        <v>1461</v>
      </c>
      <c r="B246" s="766" t="s">
        <v>1962</v>
      </c>
      <c r="C246" s="778" t="s">
        <v>1963</v>
      </c>
      <c r="D246" s="779" t="s">
        <v>1952</v>
      </c>
      <c r="E246" s="780" t="s">
        <v>1464</v>
      </c>
      <c r="F246" s="766" t="s">
        <v>1822</v>
      </c>
      <c r="G246" s="791">
        <v>21.84</v>
      </c>
      <c r="H246" s="782">
        <v>21.936119356274176</v>
      </c>
      <c r="I246" s="782">
        <v>21.936119356274176</v>
      </c>
      <c r="J246" s="782">
        <v>21.936119356274176</v>
      </c>
      <c r="K246" s="782">
        <v>22.807630649212733</v>
      </c>
      <c r="L246" s="782">
        <v>22.888707574503311</v>
      </c>
      <c r="M246" s="793">
        <v>22.955207184676997</v>
      </c>
      <c r="N246" s="793">
        <v>22.955207184676997</v>
      </c>
      <c r="O246" s="793">
        <v>22.955207184676997</v>
      </c>
      <c r="P246" s="793">
        <v>22.955207184676997</v>
      </c>
      <c r="Q246" s="793">
        <v>22.955207184676997</v>
      </c>
      <c r="R246" s="793">
        <v>22.955207184676997</v>
      </c>
      <c r="S246" s="793">
        <v>22.955207184676997</v>
      </c>
      <c r="T246" s="783">
        <v>1.1152071846769971</v>
      </c>
      <c r="U246" s="784">
        <v>5.1062600030998037E-2</v>
      </c>
      <c r="V246" s="785">
        <v>396526.47840000002</v>
      </c>
      <c r="W246" s="786">
        <v>1.0976065832789294E-3</v>
      </c>
      <c r="X246" s="787">
        <v>5.6046645953362311E-5</v>
      </c>
      <c r="Y246" s="755"/>
      <c r="Z246" s="788"/>
      <c r="AA246" s="788"/>
      <c r="AB246" s="789"/>
      <c r="AC246" s="790"/>
      <c r="AD246" s="172"/>
      <c r="AE246" s="172"/>
      <c r="AF246" s="172"/>
    </row>
    <row r="247" spans="1:32" s="195" customFormat="1" ht="13">
      <c r="A247" s="766" t="s">
        <v>1461</v>
      </c>
      <c r="B247" s="766" t="s">
        <v>1964</v>
      </c>
      <c r="C247" s="778" t="s">
        <v>1311</v>
      </c>
      <c r="D247" s="779" t="s">
        <v>1952</v>
      </c>
      <c r="E247" s="766" t="s">
        <v>1464</v>
      </c>
      <c r="F247" s="766" t="s">
        <v>1822</v>
      </c>
      <c r="G247" s="792">
        <v>129</v>
      </c>
      <c r="H247" s="793">
        <v>129</v>
      </c>
      <c r="I247" s="793">
        <v>129</v>
      </c>
      <c r="J247" s="793">
        <v>126.95057719739414</v>
      </c>
      <c r="K247" s="793">
        <v>129.27002777380685</v>
      </c>
      <c r="L247" s="793">
        <v>129.72949680700071</v>
      </c>
      <c r="M247" s="793">
        <v>129.40038093621175</v>
      </c>
      <c r="N247" s="793">
        <v>128.10229995743776</v>
      </c>
      <c r="O247" s="793">
        <v>128.10229995743776</v>
      </c>
      <c r="P247" s="793">
        <v>131.86108704300108</v>
      </c>
      <c r="Q247" s="793">
        <v>127.92140468227426</v>
      </c>
      <c r="R247" s="793">
        <v>127.92140468227426</v>
      </c>
      <c r="S247" s="793">
        <v>130.15738094177112</v>
      </c>
      <c r="T247" s="783">
        <v>1.1573809417711232</v>
      </c>
      <c r="U247" s="784">
        <v>8.9719452850474668E-3</v>
      </c>
      <c r="V247" s="785">
        <v>1730048.6098999993</v>
      </c>
      <c r="W247" s="786">
        <v>4.7888674453241747E-3</v>
      </c>
      <c r="X247" s="787">
        <v>4.2965456696793535E-5</v>
      </c>
      <c r="Y247" s="755"/>
      <c r="Z247" s="788"/>
      <c r="AA247" s="788"/>
      <c r="AB247" s="789"/>
      <c r="AC247" s="790"/>
      <c r="AD247" s="172"/>
      <c r="AE247" s="172"/>
      <c r="AF247" s="172"/>
    </row>
    <row r="248" spans="1:32" s="195" customFormat="1" ht="13" hidden="1">
      <c r="A248" s="766" t="s">
        <v>1461</v>
      </c>
      <c r="B248" s="766" t="s">
        <v>1965</v>
      </c>
      <c r="C248" s="778" t="s">
        <v>1966</v>
      </c>
      <c r="D248" s="779" t="s">
        <v>1967</v>
      </c>
      <c r="E248" s="780" t="s">
        <v>1503</v>
      </c>
      <c r="F248" s="766" t="s">
        <v>1822</v>
      </c>
      <c r="G248" s="791">
        <v>8.5459999999999994E-2</v>
      </c>
      <c r="H248" s="782">
        <v>0</v>
      </c>
      <c r="I248" s="782">
        <v>0</v>
      </c>
      <c r="J248" s="782">
        <v>0</v>
      </c>
      <c r="K248" s="782">
        <v>0</v>
      </c>
      <c r="L248" s="782">
        <v>0</v>
      </c>
      <c r="M248" s="793">
        <v>0</v>
      </c>
      <c r="N248" s="793">
        <v>0</v>
      </c>
      <c r="O248" s="793">
        <v>0</v>
      </c>
      <c r="P248" s="793">
        <v>0</v>
      </c>
      <c r="Q248" s="793">
        <v>0</v>
      </c>
      <c r="R248" s="793">
        <v>0</v>
      </c>
      <c r="S248" s="793">
        <v>0</v>
      </c>
      <c r="T248" s="783">
        <v>-8.5459999999999994E-2</v>
      </c>
      <c r="U248" s="784">
        <v>-1</v>
      </c>
      <c r="V248" s="785">
        <v>0</v>
      </c>
      <c r="W248" s="786">
        <v>0</v>
      </c>
      <c r="X248" s="787">
        <v>0</v>
      </c>
      <c r="Y248" s="755"/>
      <c r="Z248" s="788"/>
      <c r="AA248" s="788"/>
      <c r="AB248" s="789"/>
      <c r="AC248" s="790"/>
      <c r="AD248" s="172"/>
      <c r="AE248" s="172"/>
      <c r="AF248" s="172"/>
    </row>
    <row r="249" spans="1:32" s="195" customFormat="1" ht="13">
      <c r="A249" s="766" t="s">
        <v>1461</v>
      </c>
      <c r="B249" s="766" t="s">
        <v>1968</v>
      </c>
      <c r="C249" s="778" t="s">
        <v>1341</v>
      </c>
      <c r="D249" s="779" t="s">
        <v>1969</v>
      </c>
      <c r="E249" s="780" t="s">
        <v>1970</v>
      </c>
      <c r="F249" s="766" t="s">
        <v>1822</v>
      </c>
      <c r="G249" s="791">
        <v>172.54</v>
      </c>
      <c r="H249" s="782">
        <v>172.85892947084798</v>
      </c>
      <c r="I249" s="782">
        <v>172.87964898740731</v>
      </c>
      <c r="J249" s="782">
        <v>172.21733871560713</v>
      </c>
      <c r="K249" s="782">
        <v>176.36750770927361</v>
      </c>
      <c r="L249" s="782">
        <v>173.99687499999999</v>
      </c>
      <c r="M249" s="793">
        <v>172.8210342577315</v>
      </c>
      <c r="N249" s="793">
        <v>170.49570121302406</v>
      </c>
      <c r="O249" s="793">
        <v>173.8702029787371</v>
      </c>
      <c r="P249" s="793">
        <v>175.21591546916466</v>
      </c>
      <c r="Q249" s="793">
        <v>162.47938828352574</v>
      </c>
      <c r="R249" s="793">
        <v>166.38115301389351</v>
      </c>
      <c r="S249" s="793">
        <v>165.35346296956465</v>
      </c>
      <c r="T249" s="783">
        <v>-7.1865370304353462</v>
      </c>
      <c r="U249" s="784">
        <v>-4.1651425932742243E-2</v>
      </c>
      <c r="V249" s="785">
        <v>4302017.5</v>
      </c>
      <c r="W249" s="786">
        <v>1.1908215432256394E-2</v>
      </c>
      <c r="X249" s="787">
        <v>-4.9599415306776531E-4</v>
      </c>
      <c r="Y249" s="755"/>
      <c r="Z249" s="788"/>
      <c r="AA249" s="788"/>
      <c r="AB249" s="789"/>
      <c r="AC249" s="790"/>
      <c r="AD249" s="172"/>
      <c r="AE249" s="172"/>
      <c r="AF249" s="172"/>
    </row>
    <row r="250" spans="1:32" s="195" customFormat="1" ht="13">
      <c r="A250" s="780"/>
      <c r="B250" s="766"/>
      <c r="C250" s="778"/>
      <c r="D250" s="779"/>
      <c r="E250" s="780"/>
      <c r="F250" s="780"/>
      <c r="G250" s="809"/>
      <c r="H250" s="810"/>
      <c r="I250" s="811"/>
      <c r="J250" s="811"/>
      <c r="K250" s="810"/>
      <c r="L250" s="810"/>
      <c r="M250" s="782"/>
      <c r="N250" s="810"/>
      <c r="O250" s="810"/>
      <c r="P250" s="810"/>
      <c r="Q250" s="782"/>
      <c r="R250" s="782"/>
      <c r="S250" s="782"/>
      <c r="T250" s="783"/>
      <c r="U250" s="784"/>
      <c r="V250" s="785"/>
      <c r="W250" s="786"/>
      <c r="X250" s="787"/>
      <c r="Y250" s="755"/>
      <c r="Z250" s="788"/>
      <c r="AA250" s="788"/>
      <c r="AB250" s="789"/>
      <c r="AC250" s="790"/>
      <c r="AD250" s="172"/>
      <c r="AE250" s="172"/>
      <c r="AF250" s="172"/>
    </row>
    <row r="251" spans="1:32" ht="14">
      <c r="B251" s="796"/>
      <c r="C251" s="796"/>
      <c r="D251" s="796"/>
      <c r="E251" s="797"/>
      <c r="F251" s="797"/>
      <c r="G251" s="798"/>
      <c r="H251" s="799"/>
      <c r="I251" s="799"/>
      <c r="J251" s="799"/>
      <c r="K251" s="799"/>
      <c r="L251" s="799"/>
      <c r="M251" s="800"/>
      <c r="N251" s="801"/>
      <c r="O251" s="801"/>
      <c r="P251" s="801"/>
      <c r="Q251" s="801"/>
      <c r="R251" s="801"/>
      <c r="S251" s="801"/>
      <c r="T251" s="3146" t="s">
        <v>1971</v>
      </c>
      <c r="U251" s="3147"/>
      <c r="V251" s="812">
        <v>361264668.45291567</v>
      </c>
      <c r="W251" s="813">
        <v>1.0000000000000002</v>
      </c>
      <c r="X251" s="814">
        <v>9.8681671567557749E-2</v>
      </c>
      <c r="Z251" s="788"/>
      <c r="AA251" s="788"/>
      <c r="AB251" s="789"/>
      <c r="AC251" s="790"/>
      <c r="AD251" s="172"/>
      <c r="AE251" s="172"/>
      <c r="AF251" s="172"/>
    </row>
    <row r="252" spans="1:32" ht="19" thickBot="1">
      <c r="B252" s="472"/>
      <c r="C252" s="472"/>
      <c r="D252" s="472"/>
      <c r="E252" s="805"/>
      <c r="F252" s="472"/>
      <c r="G252" s="815"/>
      <c r="H252" s="816"/>
      <c r="I252" s="816"/>
      <c r="J252" s="816"/>
      <c r="K252" s="816"/>
      <c r="L252" s="816"/>
      <c r="M252" s="732"/>
      <c r="N252" s="817"/>
      <c r="O252" s="817"/>
      <c r="P252" s="817"/>
      <c r="Q252" s="817"/>
      <c r="R252" s="817"/>
      <c r="S252" s="817"/>
      <c r="T252" s="3148" t="s">
        <v>1972</v>
      </c>
      <c r="U252" s="3149"/>
      <c r="V252" s="818">
        <v>889465406.08616495</v>
      </c>
      <c r="W252" s="819">
        <v>1.0000000000000002</v>
      </c>
      <c r="X252" s="820">
        <v>0.15490757659715665</v>
      </c>
      <c r="Z252" s="788"/>
      <c r="AA252" s="788"/>
      <c r="AB252" s="789"/>
      <c r="AC252" s="790"/>
      <c r="AD252" s="172"/>
      <c r="AE252" s="172"/>
      <c r="AF252" s="172"/>
    </row>
    <row r="253" spans="1:32" ht="19" thickBot="1">
      <c r="A253" s="821"/>
      <c r="B253" s="821"/>
      <c r="C253" s="821"/>
      <c r="D253" s="821"/>
      <c r="E253" s="822"/>
      <c r="F253" s="821"/>
      <c r="G253" s="823"/>
      <c r="H253" s="824"/>
      <c r="I253" s="824"/>
      <c r="J253" s="824"/>
      <c r="K253" s="824"/>
      <c r="L253" s="824"/>
      <c r="M253" s="825"/>
      <c r="N253" s="826"/>
      <c r="O253" s="826"/>
      <c r="P253" s="826"/>
      <c r="Q253" s="826"/>
      <c r="R253" s="826"/>
      <c r="S253" s="826"/>
      <c r="T253" s="827"/>
      <c r="U253" s="828"/>
      <c r="V253" s="829"/>
      <c r="W253" s="830"/>
      <c r="X253" s="831"/>
      <c r="Z253" s="788"/>
      <c r="AA253" s="788"/>
      <c r="AB253" s="789"/>
      <c r="AC253" s="790"/>
      <c r="AD253" s="172"/>
      <c r="AE253" s="172"/>
      <c r="AF253" s="172"/>
    </row>
    <row r="254" spans="1:32" ht="19" thickTop="1">
      <c r="G254" s="832"/>
      <c r="U254" s="282"/>
      <c r="Z254" s="788"/>
      <c r="AA254" s="788"/>
      <c r="AB254" s="789"/>
      <c r="AC254" s="790"/>
      <c r="AD254" s="172"/>
      <c r="AE254" s="172"/>
      <c r="AF254" s="172"/>
    </row>
    <row r="255" spans="1:32">
      <c r="G255" s="832"/>
      <c r="U255" s="282"/>
      <c r="Z255" s="788"/>
      <c r="AA255" s="788"/>
      <c r="AB255" s="789"/>
      <c r="AC255" s="790"/>
      <c r="AD255" s="172"/>
      <c r="AE255" s="172"/>
      <c r="AF255" s="172"/>
    </row>
    <row r="256" spans="1:32">
      <c r="Z256" s="788"/>
      <c r="AA256" s="788"/>
      <c r="AB256" s="789"/>
      <c r="AC256" s="790"/>
      <c r="AD256" s="172"/>
      <c r="AE256" s="172"/>
      <c r="AF256" s="172"/>
    </row>
    <row r="257" spans="26:32">
      <c r="Z257" s="788"/>
      <c r="AA257" s="788"/>
      <c r="AB257" s="789"/>
      <c r="AC257" s="790"/>
      <c r="AD257" s="172"/>
      <c r="AE257" s="172"/>
      <c r="AF257" s="172"/>
    </row>
    <row r="258" spans="26:32">
      <c r="Z258" s="788"/>
      <c r="AA258" s="788"/>
      <c r="AB258" s="789"/>
      <c r="AC258" s="790"/>
      <c r="AD258" s="172"/>
      <c r="AE258" s="172"/>
      <c r="AF258" s="172"/>
    </row>
    <row r="259" spans="26:32">
      <c r="Z259" s="788"/>
      <c r="AA259" s="788"/>
      <c r="AB259" s="789"/>
      <c r="AC259" s="790"/>
      <c r="AD259" s="172"/>
      <c r="AE259" s="172"/>
      <c r="AF259" s="172"/>
    </row>
    <row r="260" spans="26:32">
      <c r="Z260" s="788"/>
      <c r="AA260" s="788"/>
      <c r="AB260" s="789"/>
      <c r="AC260" s="790"/>
      <c r="AD260" s="172"/>
      <c r="AE260" s="172"/>
      <c r="AF260" s="172"/>
    </row>
    <row r="261" spans="26:32">
      <c r="Z261" s="788"/>
      <c r="AA261" s="788"/>
      <c r="AB261" s="789"/>
      <c r="AC261" s="790"/>
      <c r="AD261" s="172"/>
      <c r="AE261" s="172"/>
      <c r="AF261" s="172"/>
    </row>
    <row r="262" spans="26:32">
      <c r="Z262" s="788"/>
      <c r="AA262" s="788"/>
      <c r="AB262" s="789"/>
      <c r="AC262" s="790"/>
      <c r="AD262" s="172"/>
      <c r="AE262" s="172"/>
      <c r="AF262" s="172"/>
    </row>
    <row r="263" spans="26:32">
      <c r="Z263" s="788"/>
      <c r="AA263" s="788"/>
      <c r="AB263" s="789"/>
      <c r="AC263" s="790"/>
      <c r="AD263" s="172"/>
      <c r="AE263" s="172"/>
      <c r="AF263" s="172"/>
    </row>
    <row r="264" spans="26:32">
      <c r="Z264" s="788"/>
      <c r="AA264" s="788"/>
      <c r="AB264" s="789"/>
      <c r="AC264" s="790"/>
      <c r="AD264" s="172"/>
      <c r="AE264" s="172"/>
      <c r="AF264" s="172"/>
    </row>
    <row r="265" spans="26:32">
      <c r="Z265" s="788"/>
      <c r="AA265" s="788"/>
      <c r="AB265" s="789"/>
      <c r="AC265" s="790"/>
      <c r="AD265" s="172"/>
      <c r="AE265" s="172"/>
      <c r="AF265" s="172"/>
    </row>
    <row r="266" spans="26:32">
      <c r="Z266" s="788"/>
      <c r="AA266" s="788"/>
      <c r="AB266" s="789"/>
      <c r="AC266" s="790"/>
      <c r="AD266" s="172"/>
      <c r="AE266" s="172"/>
      <c r="AF266" s="172"/>
    </row>
    <row r="267" spans="26:32">
      <c r="Z267" s="788"/>
      <c r="AA267" s="788"/>
      <c r="AB267" s="789"/>
      <c r="AC267" s="790"/>
      <c r="AD267" s="172"/>
      <c r="AE267" s="172"/>
      <c r="AF267" s="172"/>
    </row>
    <row r="268" spans="26:32">
      <c r="Z268" s="788"/>
      <c r="AA268" s="788"/>
      <c r="AB268" s="789"/>
      <c r="AC268" s="790"/>
      <c r="AD268" s="172"/>
      <c r="AE268" s="172"/>
      <c r="AF268" s="172"/>
    </row>
    <row r="269" spans="26:32">
      <c r="Z269" s="788"/>
      <c r="AA269" s="788"/>
      <c r="AB269" s="789"/>
      <c r="AC269" s="790"/>
      <c r="AD269" s="172"/>
      <c r="AE269" s="172"/>
      <c r="AF269" s="172"/>
    </row>
    <row r="270" spans="26:32">
      <c r="Z270" s="788"/>
      <c r="AA270" s="788"/>
      <c r="AB270" s="789"/>
      <c r="AC270" s="790"/>
      <c r="AD270" s="172"/>
      <c r="AE270" s="172"/>
      <c r="AF270" s="172"/>
    </row>
    <row r="271" spans="26:32">
      <c r="Z271" s="788"/>
      <c r="AA271" s="788"/>
      <c r="AB271" s="789"/>
      <c r="AC271" s="790"/>
      <c r="AD271" s="172"/>
      <c r="AE271" s="172"/>
      <c r="AF271" s="172"/>
    </row>
    <row r="272" spans="26:32">
      <c r="Z272" s="788"/>
      <c r="AA272" s="788"/>
      <c r="AB272" s="789"/>
      <c r="AC272" s="790"/>
      <c r="AD272" s="172"/>
      <c r="AE272" s="172"/>
      <c r="AF272" s="172"/>
    </row>
    <row r="273" spans="26:32">
      <c r="Z273" s="788"/>
      <c r="AA273" s="788"/>
      <c r="AB273" s="789"/>
      <c r="AC273" s="790"/>
      <c r="AD273" s="172"/>
      <c r="AE273" s="172"/>
      <c r="AF273" s="172"/>
    </row>
    <row r="274" spans="26:32">
      <c r="Z274" s="788"/>
      <c r="AA274" s="788"/>
      <c r="AB274" s="789"/>
      <c r="AC274" s="790"/>
      <c r="AD274" s="172"/>
      <c r="AE274" s="172"/>
      <c r="AF274" s="172"/>
    </row>
    <row r="275" spans="26:32">
      <c r="Z275" s="788"/>
      <c r="AA275" s="788"/>
      <c r="AB275" s="789"/>
      <c r="AC275" s="790"/>
      <c r="AD275" s="172"/>
      <c r="AE275" s="172"/>
      <c r="AF275" s="172"/>
    </row>
    <row r="276" spans="26:32">
      <c r="Z276" s="788"/>
      <c r="AA276" s="788"/>
      <c r="AB276" s="789"/>
      <c r="AC276" s="790"/>
      <c r="AD276" s="172"/>
      <c r="AE276" s="172"/>
      <c r="AF276" s="172"/>
    </row>
    <row r="277" spans="26:32">
      <c r="Z277" s="788"/>
      <c r="AA277" s="788"/>
      <c r="AB277" s="789"/>
      <c r="AC277" s="790"/>
      <c r="AD277" s="172"/>
      <c r="AE277" s="172"/>
      <c r="AF277" s="172"/>
    </row>
    <row r="278" spans="26:32">
      <c r="Z278" s="788"/>
      <c r="AA278" s="788"/>
      <c r="AB278" s="789"/>
      <c r="AC278" s="790"/>
      <c r="AD278" s="172"/>
      <c r="AE278" s="172"/>
      <c r="AF278" s="172"/>
    </row>
    <row r="279" spans="26:32">
      <c r="Z279" s="788"/>
      <c r="AA279" s="788"/>
      <c r="AB279" s="789"/>
      <c r="AC279" s="790"/>
      <c r="AD279" s="172"/>
      <c r="AE279" s="172"/>
      <c r="AF279" s="172"/>
    </row>
    <row r="280" spans="26:32">
      <c r="Z280" s="788"/>
      <c r="AA280" s="788"/>
      <c r="AB280" s="789"/>
      <c r="AC280" s="790"/>
      <c r="AD280" s="172"/>
      <c r="AE280" s="172"/>
      <c r="AF280" s="172"/>
    </row>
    <row r="281" spans="26:32">
      <c r="Z281" s="788"/>
      <c r="AA281" s="788"/>
      <c r="AB281" s="789"/>
      <c r="AC281" s="790"/>
      <c r="AD281" s="172"/>
      <c r="AE281" s="172"/>
      <c r="AF281" s="172"/>
    </row>
    <row r="282" spans="26:32">
      <c r="Z282" s="788"/>
      <c r="AA282" s="788"/>
      <c r="AB282" s="789"/>
      <c r="AC282" s="790"/>
      <c r="AD282" s="172"/>
      <c r="AE282" s="172"/>
      <c r="AF282" s="172"/>
    </row>
    <row r="283" spans="26:32">
      <c r="Z283" s="788"/>
      <c r="AA283" s="788"/>
      <c r="AB283" s="789"/>
      <c r="AC283" s="790"/>
      <c r="AD283" s="172"/>
      <c r="AE283" s="172"/>
      <c r="AF283" s="172"/>
    </row>
    <row r="284" spans="26:32">
      <c r="Z284" s="788"/>
      <c r="AA284" s="788"/>
      <c r="AB284" s="789"/>
      <c r="AC284" s="790"/>
      <c r="AD284" s="172"/>
      <c r="AE284" s="172"/>
      <c r="AF284" s="172"/>
    </row>
    <row r="285" spans="26:32">
      <c r="Z285" s="788"/>
      <c r="AA285" s="788"/>
      <c r="AB285" s="789"/>
      <c r="AC285" s="790"/>
      <c r="AD285" s="172"/>
      <c r="AE285" s="172"/>
      <c r="AF285" s="172"/>
    </row>
    <row r="286" spans="26:32">
      <c r="Z286" s="788"/>
      <c r="AA286" s="788"/>
      <c r="AB286" s="789"/>
      <c r="AC286" s="790"/>
      <c r="AD286" s="172"/>
      <c r="AE286" s="172"/>
      <c r="AF286" s="172"/>
    </row>
    <row r="287" spans="26:32">
      <c r="Z287" s="788"/>
      <c r="AA287" s="788"/>
      <c r="AB287" s="789"/>
      <c r="AC287" s="790"/>
      <c r="AD287" s="172"/>
      <c r="AE287" s="172"/>
      <c r="AF287" s="172"/>
    </row>
    <row r="288" spans="26:32">
      <c r="Z288" s="788"/>
      <c r="AA288" s="788"/>
      <c r="AB288" s="789"/>
      <c r="AC288" s="790"/>
      <c r="AD288" s="172"/>
      <c r="AE288" s="172"/>
      <c r="AF288" s="172"/>
    </row>
    <row r="289" spans="26:32">
      <c r="Z289" s="788"/>
      <c r="AA289" s="788"/>
      <c r="AB289" s="789"/>
      <c r="AC289" s="790"/>
      <c r="AD289" s="172"/>
      <c r="AE289" s="172"/>
      <c r="AF289" s="172"/>
    </row>
    <row r="290" spans="26:32">
      <c r="Z290" s="788"/>
      <c r="AA290" s="788"/>
      <c r="AB290" s="789"/>
      <c r="AC290" s="790"/>
      <c r="AD290" s="172"/>
      <c r="AE290" s="172"/>
      <c r="AF290" s="172"/>
    </row>
    <row r="291" spans="26:32">
      <c r="Z291" s="788"/>
      <c r="AA291" s="788"/>
      <c r="AB291" s="789"/>
      <c r="AC291" s="790"/>
      <c r="AD291" s="172"/>
      <c r="AE291" s="172"/>
      <c r="AF291" s="172"/>
    </row>
    <row r="292" spans="26:32">
      <c r="Z292" s="788"/>
      <c r="AA292" s="788"/>
      <c r="AB292" s="789"/>
      <c r="AC292" s="790"/>
      <c r="AD292" s="172"/>
      <c r="AE292" s="172"/>
      <c r="AF292" s="172"/>
    </row>
    <row r="293" spans="26:32">
      <c r="Z293" s="788"/>
      <c r="AA293" s="788"/>
      <c r="AB293" s="789"/>
      <c r="AC293" s="790"/>
      <c r="AD293" s="172"/>
      <c r="AE293" s="172"/>
      <c r="AF293" s="172"/>
    </row>
    <row r="294" spans="26:32">
      <c r="Z294" s="788"/>
      <c r="AA294" s="788"/>
      <c r="AB294" s="789"/>
      <c r="AC294" s="790"/>
      <c r="AD294" s="172"/>
      <c r="AE294" s="172"/>
      <c r="AF294" s="172"/>
    </row>
    <row r="295" spans="26:32">
      <c r="Z295" s="788"/>
      <c r="AA295" s="788"/>
      <c r="AB295" s="789"/>
      <c r="AC295" s="790"/>
      <c r="AD295" s="172"/>
      <c r="AE295" s="172"/>
      <c r="AF295" s="172"/>
    </row>
    <row r="296" spans="26:32">
      <c r="Z296" s="788"/>
      <c r="AA296" s="788"/>
      <c r="AB296" s="789"/>
      <c r="AC296" s="790"/>
      <c r="AD296" s="172"/>
      <c r="AE296" s="172"/>
      <c r="AF296" s="172"/>
    </row>
    <row r="297" spans="26:32">
      <c r="Z297" s="788"/>
      <c r="AA297" s="788"/>
      <c r="AB297" s="789"/>
      <c r="AC297" s="790"/>
      <c r="AD297" s="172"/>
      <c r="AE297" s="172"/>
      <c r="AF297" s="172"/>
    </row>
    <row r="298" spans="26:32">
      <c r="Z298" s="788"/>
      <c r="AA298" s="788"/>
      <c r="AB298" s="789"/>
      <c r="AC298" s="790"/>
      <c r="AD298" s="172"/>
      <c r="AE298" s="172"/>
      <c r="AF298" s="172"/>
    </row>
    <row r="299" spans="26:32">
      <c r="Z299" s="788"/>
      <c r="AA299" s="788"/>
      <c r="AB299" s="789"/>
      <c r="AC299" s="790"/>
      <c r="AD299" s="172"/>
      <c r="AE299" s="172"/>
      <c r="AF299" s="172"/>
    </row>
    <row r="300" spans="26:32">
      <c r="Z300" s="788"/>
      <c r="AA300" s="788"/>
      <c r="AB300" s="789"/>
      <c r="AC300" s="790"/>
      <c r="AD300" s="172"/>
      <c r="AE300" s="172"/>
      <c r="AF300" s="172"/>
    </row>
    <row r="301" spans="26:32">
      <c r="Z301" s="788"/>
      <c r="AA301" s="788"/>
      <c r="AB301" s="789"/>
      <c r="AC301" s="790"/>
      <c r="AD301" s="172"/>
      <c r="AE301" s="172"/>
      <c r="AF301" s="172"/>
    </row>
    <row r="302" spans="26:32">
      <c r="Z302" s="788"/>
      <c r="AA302" s="788"/>
      <c r="AB302" s="789"/>
      <c r="AC302" s="790"/>
      <c r="AD302" s="172"/>
      <c r="AE302" s="172"/>
      <c r="AF302" s="172"/>
    </row>
    <row r="303" spans="26:32">
      <c r="Z303" s="788"/>
      <c r="AA303" s="788"/>
      <c r="AB303" s="789"/>
      <c r="AC303" s="790"/>
      <c r="AD303" s="172"/>
      <c r="AE303" s="172"/>
      <c r="AF303" s="172"/>
    </row>
    <row r="304" spans="26:32">
      <c r="Z304" s="788"/>
      <c r="AA304" s="788"/>
      <c r="AB304" s="789"/>
      <c r="AC304" s="790"/>
      <c r="AD304" s="172"/>
      <c r="AE304" s="172"/>
      <c r="AF304" s="172"/>
    </row>
    <row r="305" spans="26:32">
      <c r="Z305" s="788"/>
      <c r="AA305" s="788"/>
      <c r="AB305" s="789"/>
      <c r="AC305" s="790"/>
      <c r="AD305" s="172"/>
      <c r="AE305" s="172"/>
      <c r="AF305" s="172"/>
    </row>
    <row r="306" spans="26:32">
      <c r="Z306" s="788"/>
      <c r="AA306" s="788"/>
      <c r="AB306" s="789"/>
      <c r="AC306" s="790"/>
      <c r="AD306" s="172"/>
      <c r="AE306" s="172"/>
      <c r="AF306" s="172"/>
    </row>
    <row r="307" spans="26:32">
      <c r="Z307" s="788"/>
      <c r="AA307" s="788"/>
      <c r="AB307" s="789"/>
      <c r="AC307" s="790"/>
      <c r="AD307" s="172"/>
      <c r="AE307" s="172"/>
      <c r="AF307" s="172"/>
    </row>
    <row r="308" spans="26:32">
      <c r="Z308" s="788"/>
      <c r="AA308" s="788"/>
      <c r="AB308" s="789"/>
      <c r="AC308" s="790"/>
      <c r="AD308" s="172"/>
      <c r="AE308" s="172"/>
      <c r="AF308" s="172"/>
    </row>
    <row r="309" spans="26:32">
      <c r="Z309" s="788"/>
      <c r="AA309" s="788"/>
      <c r="AB309" s="789"/>
      <c r="AC309" s="790"/>
      <c r="AD309" s="172"/>
      <c r="AE309" s="172"/>
      <c r="AF309" s="172"/>
    </row>
    <row r="310" spans="26:32">
      <c r="Z310" s="788"/>
      <c r="AA310" s="788"/>
      <c r="AB310" s="789"/>
      <c r="AC310" s="790"/>
      <c r="AD310" s="172"/>
      <c r="AE310" s="172"/>
      <c r="AF310" s="172"/>
    </row>
    <row r="311" spans="26:32">
      <c r="Z311" s="788"/>
      <c r="AA311" s="788"/>
      <c r="AB311" s="789"/>
      <c r="AC311" s="790"/>
      <c r="AD311" s="172"/>
      <c r="AE311" s="172"/>
      <c r="AF311" s="172"/>
    </row>
    <row r="312" spans="26:32">
      <c r="Z312" s="788"/>
      <c r="AA312" s="788"/>
      <c r="AB312" s="789"/>
      <c r="AC312" s="790"/>
      <c r="AD312" s="172"/>
      <c r="AE312" s="172"/>
      <c r="AF312" s="172"/>
    </row>
    <row r="313" spans="26:32">
      <c r="Z313" s="788"/>
      <c r="AA313" s="788"/>
      <c r="AB313" s="789"/>
      <c r="AC313" s="790"/>
      <c r="AD313" s="172"/>
      <c r="AE313" s="172"/>
      <c r="AF313" s="172"/>
    </row>
    <row r="314" spans="26:32">
      <c r="Z314" s="788"/>
      <c r="AA314" s="788"/>
      <c r="AB314" s="789"/>
      <c r="AC314" s="790"/>
      <c r="AD314" s="172"/>
      <c r="AE314" s="172"/>
      <c r="AF314" s="172"/>
    </row>
    <row r="315" spans="26:32">
      <c r="Z315" s="788"/>
      <c r="AA315" s="788"/>
      <c r="AB315" s="789"/>
      <c r="AC315" s="790"/>
      <c r="AD315" s="172"/>
      <c r="AE315" s="172"/>
      <c r="AF315" s="172"/>
    </row>
    <row r="316" spans="26:32">
      <c r="Z316" s="788"/>
      <c r="AA316" s="788"/>
      <c r="AB316" s="789"/>
      <c r="AC316" s="790"/>
      <c r="AD316" s="172"/>
      <c r="AE316" s="172"/>
      <c r="AF316" s="172"/>
    </row>
    <row r="317" spans="26:32">
      <c r="Z317" s="788"/>
      <c r="AA317" s="788"/>
      <c r="AB317" s="789"/>
      <c r="AC317" s="790"/>
      <c r="AD317" s="172"/>
      <c r="AE317" s="172"/>
      <c r="AF317" s="172"/>
    </row>
    <row r="318" spans="26:32">
      <c r="Z318" s="788"/>
      <c r="AA318" s="788"/>
      <c r="AB318" s="789"/>
      <c r="AC318" s="790"/>
      <c r="AD318" s="172"/>
      <c r="AE318" s="172"/>
      <c r="AF318" s="172"/>
    </row>
    <row r="319" spans="26:32">
      <c r="Z319" s="788"/>
      <c r="AA319" s="788"/>
      <c r="AB319" s="789"/>
      <c r="AC319" s="790"/>
      <c r="AD319" s="172"/>
      <c r="AE319" s="172"/>
      <c r="AF319" s="172"/>
    </row>
    <row r="320" spans="26:32">
      <c r="Z320" s="788"/>
      <c r="AA320" s="788"/>
      <c r="AB320" s="789"/>
      <c r="AC320" s="790"/>
      <c r="AD320" s="172"/>
      <c r="AE320" s="172"/>
      <c r="AF320" s="172"/>
    </row>
    <row r="321" spans="26:32">
      <c r="Z321" s="788"/>
      <c r="AA321" s="788"/>
      <c r="AB321" s="789"/>
      <c r="AC321" s="790"/>
      <c r="AD321" s="172"/>
      <c r="AE321" s="172"/>
      <c r="AF321" s="172"/>
    </row>
    <row r="322" spans="26:32">
      <c r="Z322" s="788"/>
      <c r="AA322" s="788"/>
      <c r="AB322" s="789"/>
      <c r="AC322" s="790"/>
      <c r="AD322" s="172"/>
      <c r="AE322" s="172"/>
      <c r="AF322" s="172"/>
    </row>
    <row r="323" spans="26:32">
      <c r="Z323" s="788"/>
      <c r="AA323" s="788"/>
      <c r="AB323" s="789"/>
      <c r="AC323" s="790"/>
      <c r="AD323" s="172"/>
      <c r="AE323" s="172"/>
      <c r="AF323" s="172"/>
    </row>
    <row r="324" spans="26:32">
      <c r="Z324" s="788"/>
      <c r="AA324" s="788"/>
      <c r="AB324" s="789"/>
      <c r="AC324" s="790"/>
      <c r="AD324" s="172"/>
      <c r="AE324" s="172"/>
      <c r="AF324" s="172"/>
    </row>
    <row r="325" spans="26:32">
      <c r="Z325" s="788"/>
      <c r="AA325" s="788"/>
      <c r="AB325" s="789"/>
      <c r="AC325" s="790"/>
      <c r="AD325" s="172"/>
      <c r="AE325" s="172"/>
      <c r="AF325" s="172"/>
    </row>
    <row r="326" spans="26:32">
      <c r="Z326" s="788"/>
      <c r="AA326" s="788"/>
      <c r="AB326" s="789"/>
      <c r="AC326" s="790"/>
      <c r="AD326" s="172"/>
      <c r="AE326" s="172"/>
      <c r="AF326" s="172"/>
    </row>
    <row r="327" spans="26:32">
      <c r="Z327" s="788"/>
      <c r="AA327" s="788"/>
      <c r="AB327" s="789"/>
      <c r="AC327" s="790"/>
      <c r="AD327" s="172"/>
      <c r="AE327" s="172"/>
      <c r="AF327" s="172"/>
    </row>
    <row r="328" spans="26:32">
      <c r="Z328" s="788"/>
      <c r="AA328" s="788"/>
      <c r="AB328" s="789"/>
      <c r="AC328" s="790"/>
      <c r="AD328" s="172"/>
      <c r="AE328" s="172"/>
      <c r="AF328" s="172"/>
    </row>
    <row r="329" spans="26:32">
      <c r="Z329" s="788"/>
      <c r="AA329" s="788"/>
      <c r="AB329" s="789"/>
      <c r="AC329" s="790"/>
      <c r="AD329" s="172"/>
      <c r="AE329" s="172"/>
      <c r="AF329" s="172"/>
    </row>
    <row r="330" spans="26:32">
      <c r="Z330" s="788"/>
      <c r="AA330" s="788"/>
      <c r="AB330" s="789"/>
      <c r="AC330" s="790"/>
      <c r="AD330" s="172"/>
      <c r="AE330" s="172"/>
      <c r="AF330" s="172"/>
    </row>
    <row r="331" spans="26:32">
      <c r="Z331" s="788"/>
      <c r="AA331" s="788"/>
      <c r="AB331" s="789"/>
      <c r="AC331" s="790"/>
      <c r="AD331" s="172"/>
      <c r="AE331" s="172"/>
      <c r="AF331" s="172"/>
    </row>
    <row r="332" spans="26:32">
      <c r="Z332" s="788"/>
      <c r="AA332" s="788"/>
      <c r="AB332" s="789"/>
      <c r="AC332" s="790"/>
      <c r="AD332" s="172"/>
      <c r="AE332" s="172"/>
      <c r="AF332" s="172"/>
    </row>
    <row r="333" spans="26:32">
      <c r="Z333" s="788"/>
      <c r="AA333" s="788"/>
      <c r="AB333" s="789"/>
      <c r="AC333" s="790"/>
      <c r="AD333" s="172"/>
      <c r="AE333" s="172"/>
      <c r="AF333" s="172"/>
    </row>
    <row r="334" spans="26:32">
      <c r="Z334" s="788"/>
      <c r="AA334" s="788"/>
      <c r="AB334" s="789"/>
      <c r="AC334" s="790"/>
      <c r="AD334" s="172"/>
      <c r="AE334" s="172"/>
      <c r="AF334" s="172"/>
    </row>
    <row r="335" spans="26:32">
      <c r="Z335" s="788"/>
      <c r="AA335" s="788"/>
      <c r="AB335" s="789"/>
      <c r="AC335" s="790"/>
      <c r="AD335" s="172"/>
      <c r="AE335" s="172"/>
      <c r="AF335" s="172"/>
    </row>
    <row r="336" spans="26:32">
      <c r="Z336" s="788"/>
      <c r="AA336" s="788"/>
      <c r="AB336" s="789"/>
      <c r="AC336" s="790"/>
      <c r="AD336" s="172"/>
      <c r="AE336" s="172"/>
      <c r="AF336" s="172"/>
    </row>
    <row r="337" spans="26:32">
      <c r="Z337" s="788"/>
      <c r="AA337" s="788"/>
      <c r="AB337" s="789"/>
      <c r="AC337" s="790"/>
      <c r="AD337" s="172"/>
      <c r="AE337" s="172"/>
      <c r="AF337" s="172"/>
    </row>
    <row r="338" spans="26:32">
      <c r="Z338" s="788"/>
      <c r="AA338" s="788"/>
      <c r="AB338" s="789"/>
      <c r="AC338" s="790"/>
      <c r="AD338" s="172"/>
      <c r="AE338" s="172"/>
      <c r="AF338" s="172"/>
    </row>
    <row r="339" spans="26:32">
      <c r="Z339" s="788"/>
      <c r="AA339" s="788"/>
      <c r="AB339" s="789"/>
      <c r="AC339" s="790"/>
      <c r="AD339" s="172"/>
      <c r="AE339" s="172"/>
      <c r="AF339" s="172"/>
    </row>
    <row r="340" spans="26:32">
      <c r="Z340" s="788"/>
      <c r="AA340" s="788"/>
      <c r="AB340" s="789"/>
      <c r="AC340" s="790"/>
      <c r="AD340" s="172"/>
      <c r="AE340" s="172"/>
      <c r="AF340" s="172"/>
    </row>
    <row r="341" spans="26:32">
      <c r="Z341" s="788"/>
      <c r="AA341" s="788"/>
      <c r="AB341" s="789"/>
      <c r="AC341" s="790"/>
      <c r="AD341" s="172"/>
      <c r="AE341" s="172"/>
      <c r="AF341" s="172"/>
    </row>
    <row r="342" spans="26:32">
      <c r="Z342" s="788"/>
      <c r="AA342" s="788"/>
      <c r="AB342" s="789"/>
      <c r="AC342" s="790"/>
      <c r="AD342" s="172"/>
      <c r="AE342" s="172"/>
      <c r="AF342" s="172"/>
    </row>
    <row r="343" spans="26:32">
      <c r="Z343" s="788"/>
      <c r="AA343" s="788"/>
      <c r="AB343" s="789"/>
      <c r="AC343" s="790"/>
      <c r="AD343" s="172"/>
      <c r="AE343" s="172"/>
      <c r="AF343" s="172"/>
    </row>
    <row r="344" spans="26:32">
      <c r="Z344" s="788"/>
      <c r="AA344" s="788"/>
      <c r="AB344" s="789"/>
      <c r="AC344" s="790"/>
      <c r="AD344" s="172"/>
      <c r="AE344" s="172"/>
      <c r="AF344" s="172"/>
    </row>
    <row r="345" spans="26:32">
      <c r="Z345" s="788"/>
      <c r="AA345" s="788"/>
      <c r="AB345" s="789"/>
      <c r="AC345" s="790"/>
      <c r="AD345" s="172"/>
      <c r="AE345" s="172"/>
      <c r="AF345" s="172"/>
    </row>
    <row r="346" spans="26:32">
      <c r="Z346" s="788"/>
      <c r="AA346" s="788"/>
      <c r="AB346" s="789"/>
      <c r="AC346" s="790"/>
      <c r="AD346" s="172"/>
      <c r="AE346" s="172"/>
      <c r="AF346" s="172"/>
    </row>
    <row r="347" spans="26:32">
      <c r="Z347" s="788"/>
      <c r="AA347" s="788"/>
      <c r="AB347" s="789"/>
      <c r="AC347" s="790"/>
      <c r="AD347" s="172"/>
      <c r="AE347" s="172"/>
      <c r="AF347" s="172"/>
    </row>
    <row r="348" spans="26:32">
      <c r="Z348" s="788"/>
      <c r="AA348" s="788"/>
      <c r="AB348" s="789"/>
      <c r="AC348" s="790"/>
      <c r="AD348" s="172"/>
      <c r="AE348" s="172"/>
      <c r="AF348" s="172"/>
    </row>
    <row r="349" spans="26:32">
      <c r="Z349" s="788"/>
      <c r="AA349" s="788"/>
      <c r="AB349" s="789"/>
      <c r="AC349" s="790"/>
      <c r="AD349" s="172"/>
      <c r="AE349" s="172"/>
      <c r="AF349" s="172"/>
    </row>
    <row r="350" spans="26:32">
      <c r="Z350" s="788"/>
      <c r="AA350" s="788"/>
      <c r="AB350" s="789"/>
      <c r="AC350" s="790"/>
      <c r="AD350" s="172"/>
      <c r="AE350" s="172"/>
      <c r="AF350" s="172"/>
    </row>
    <row r="351" spans="26:32">
      <c r="Z351" s="788"/>
      <c r="AA351" s="788"/>
      <c r="AB351" s="789"/>
      <c r="AC351" s="790"/>
      <c r="AD351" s="172"/>
      <c r="AE351" s="172"/>
      <c r="AF351" s="172"/>
    </row>
    <row r="352" spans="26:32">
      <c r="Z352" s="788"/>
      <c r="AA352" s="788"/>
      <c r="AB352" s="789"/>
      <c r="AC352" s="790"/>
      <c r="AD352" s="172"/>
      <c r="AE352" s="172"/>
      <c r="AF352" s="172"/>
    </row>
    <row r="353" spans="26:32">
      <c r="Z353" s="788"/>
      <c r="AA353" s="788"/>
      <c r="AB353" s="789"/>
      <c r="AC353" s="790"/>
      <c r="AD353" s="172"/>
      <c r="AE353" s="172"/>
      <c r="AF353" s="172"/>
    </row>
    <row r="354" spans="26:32">
      <c r="Z354" s="788"/>
      <c r="AA354" s="788"/>
      <c r="AB354" s="789"/>
      <c r="AC354" s="790"/>
      <c r="AD354" s="172"/>
      <c r="AE354" s="172"/>
      <c r="AF354" s="172"/>
    </row>
    <row r="355" spans="26:32">
      <c r="Z355" s="788"/>
      <c r="AA355" s="788"/>
      <c r="AB355" s="789"/>
      <c r="AC355" s="790"/>
      <c r="AD355" s="172"/>
      <c r="AE355" s="172"/>
      <c r="AF355" s="172"/>
    </row>
    <row r="356" spans="26:32">
      <c r="Z356" s="788"/>
      <c r="AA356" s="788"/>
      <c r="AB356" s="789"/>
      <c r="AC356" s="790"/>
      <c r="AD356" s="172"/>
      <c r="AE356" s="172"/>
      <c r="AF356" s="172"/>
    </row>
    <row r="357" spans="26:32">
      <c r="Z357" s="788"/>
      <c r="AA357" s="788"/>
      <c r="AB357" s="789"/>
      <c r="AC357" s="790"/>
      <c r="AD357" s="172"/>
      <c r="AE357" s="172"/>
      <c r="AF357" s="172"/>
    </row>
    <row r="358" spans="26:32">
      <c r="Z358" s="788"/>
      <c r="AA358" s="788"/>
      <c r="AB358" s="789"/>
      <c r="AC358" s="790"/>
      <c r="AD358" s="172"/>
      <c r="AE358" s="172"/>
      <c r="AF358" s="172"/>
    </row>
    <row r="359" spans="26:32">
      <c r="Z359" s="788"/>
      <c r="AA359" s="788"/>
      <c r="AB359" s="789"/>
      <c r="AC359" s="790"/>
      <c r="AD359" s="172"/>
      <c r="AE359" s="172"/>
      <c r="AF359" s="172"/>
    </row>
    <row r="360" spans="26:32">
      <c r="Z360" s="788"/>
      <c r="AA360" s="788"/>
      <c r="AB360" s="789"/>
      <c r="AC360" s="790"/>
      <c r="AD360" s="172"/>
      <c r="AE360" s="172"/>
      <c r="AF360" s="172"/>
    </row>
    <row r="361" spans="26:32">
      <c r="Z361" s="788"/>
      <c r="AA361" s="788"/>
      <c r="AB361" s="789"/>
      <c r="AC361" s="790"/>
      <c r="AD361" s="172"/>
      <c r="AE361" s="172"/>
      <c r="AF361" s="172"/>
    </row>
    <row r="362" spans="26:32">
      <c r="Z362" s="788"/>
      <c r="AA362" s="788"/>
      <c r="AB362" s="789"/>
      <c r="AC362" s="790"/>
      <c r="AD362" s="172"/>
      <c r="AE362" s="172"/>
      <c r="AF362" s="172"/>
    </row>
    <row r="363" spans="26:32">
      <c r="Z363" s="788"/>
      <c r="AA363" s="788"/>
      <c r="AB363" s="789"/>
      <c r="AC363" s="790"/>
      <c r="AD363" s="172"/>
      <c r="AE363" s="172"/>
      <c r="AF363" s="172"/>
    </row>
    <row r="364" spans="26:32">
      <c r="Z364" s="788"/>
      <c r="AA364" s="788"/>
      <c r="AB364" s="789"/>
      <c r="AC364" s="790"/>
      <c r="AD364" s="172"/>
      <c r="AE364" s="172"/>
      <c r="AF364" s="172"/>
    </row>
    <row r="365" spans="26:32">
      <c r="Z365" s="788"/>
      <c r="AA365" s="788"/>
      <c r="AB365" s="789"/>
      <c r="AC365" s="790"/>
      <c r="AD365" s="172"/>
      <c r="AE365" s="172"/>
      <c r="AF365" s="172"/>
    </row>
    <row r="366" spans="26:32">
      <c r="Z366" s="788"/>
      <c r="AA366" s="788"/>
      <c r="AB366" s="789"/>
      <c r="AC366" s="790"/>
      <c r="AD366" s="172"/>
      <c r="AE366" s="172"/>
      <c r="AF366" s="172"/>
    </row>
    <row r="367" spans="26:32">
      <c r="Z367" s="788"/>
      <c r="AA367" s="788"/>
      <c r="AB367" s="789"/>
      <c r="AC367" s="790"/>
      <c r="AD367" s="172"/>
      <c r="AE367" s="172"/>
      <c r="AF367" s="172"/>
    </row>
    <row r="368" spans="26:32">
      <c r="Z368" s="788"/>
      <c r="AA368" s="788"/>
      <c r="AB368" s="789"/>
      <c r="AC368" s="790"/>
      <c r="AD368" s="172"/>
      <c r="AE368" s="172"/>
      <c r="AF368" s="172"/>
    </row>
    <row r="369" spans="26:32">
      <c r="Z369" s="788"/>
      <c r="AA369" s="788"/>
      <c r="AB369" s="789"/>
      <c r="AC369" s="790"/>
      <c r="AD369" s="172"/>
      <c r="AE369" s="172"/>
      <c r="AF369" s="172"/>
    </row>
    <row r="370" spans="26:32">
      <c r="Z370" s="788"/>
      <c r="AA370" s="788"/>
      <c r="AB370" s="789"/>
      <c r="AC370" s="790"/>
      <c r="AD370" s="172"/>
      <c r="AE370" s="172"/>
      <c r="AF370" s="172"/>
    </row>
    <row r="371" spans="26:32">
      <c r="Z371" s="788"/>
      <c r="AA371" s="788"/>
      <c r="AB371" s="789"/>
      <c r="AC371" s="790"/>
      <c r="AD371" s="172"/>
      <c r="AE371" s="172"/>
      <c r="AF371" s="172"/>
    </row>
    <row r="372" spans="26:32">
      <c r="Z372" s="788"/>
      <c r="AA372" s="788"/>
      <c r="AB372" s="789"/>
      <c r="AC372" s="790"/>
      <c r="AD372" s="172"/>
      <c r="AE372" s="172"/>
      <c r="AF372" s="172"/>
    </row>
    <row r="373" spans="26:32">
      <c r="Z373" s="788"/>
      <c r="AA373" s="788"/>
      <c r="AB373" s="789"/>
      <c r="AC373" s="790"/>
      <c r="AD373" s="172"/>
      <c r="AE373" s="172"/>
      <c r="AF373" s="172"/>
    </row>
    <row r="374" spans="26:32">
      <c r="Z374" s="788"/>
      <c r="AA374" s="788"/>
      <c r="AB374" s="789"/>
      <c r="AC374" s="790"/>
      <c r="AD374" s="172"/>
      <c r="AE374" s="172"/>
      <c r="AF374" s="172"/>
    </row>
    <row r="375" spans="26:32">
      <c r="Z375" s="788"/>
      <c r="AA375" s="788"/>
      <c r="AB375" s="789"/>
      <c r="AC375" s="790"/>
      <c r="AD375" s="172"/>
      <c r="AE375" s="172"/>
      <c r="AF375" s="172"/>
    </row>
    <row r="376" spans="26:32">
      <c r="Z376" s="788"/>
      <c r="AA376" s="788"/>
      <c r="AB376" s="789"/>
      <c r="AC376" s="790"/>
      <c r="AD376" s="172"/>
      <c r="AE376" s="172"/>
      <c r="AF376" s="172"/>
    </row>
    <row r="377" spans="26:32">
      <c r="Z377" s="788"/>
      <c r="AA377" s="788"/>
      <c r="AB377" s="789"/>
      <c r="AC377" s="790"/>
      <c r="AD377" s="172"/>
      <c r="AE377" s="172"/>
      <c r="AF377" s="172"/>
    </row>
    <row r="378" spans="26:32">
      <c r="Z378" s="788"/>
      <c r="AA378" s="788"/>
      <c r="AB378" s="789"/>
      <c r="AC378" s="790"/>
      <c r="AD378" s="172"/>
      <c r="AE378" s="172"/>
      <c r="AF378" s="172"/>
    </row>
    <row r="379" spans="26:32">
      <c r="Z379" s="788"/>
      <c r="AA379" s="788"/>
      <c r="AB379" s="789"/>
      <c r="AC379" s="790"/>
      <c r="AD379" s="172"/>
      <c r="AE379" s="172"/>
      <c r="AF379" s="172"/>
    </row>
    <row r="380" spans="26:32">
      <c r="Z380" s="788"/>
      <c r="AA380" s="788"/>
      <c r="AB380" s="789"/>
      <c r="AC380" s="790"/>
      <c r="AD380" s="172"/>
      <c r="AE380" s="172"/>
      <c r="AF380" s="172"/>
    </row>
    <row r="381" spans="26:32">
      <c r="Z381" s="788"/>
      <c r="AA381" s="788"/>
      <c r="AB381" s="789"/>
      <c r="AC381" s="790"/>
      <c r="AD381" s="172"/>
      <c r="AE381" s="172"/>
      <c r="AF381" s="172"/>
    </row>
    <row r="382" spans="26:32">
      <c r="Z382" s="788"/>
      <c r="AA382" s="788"/>
      <c r="AB382" s="789"/>
      <c r="AC382" s="790"/>
      <c r="AD382" s="172"/>
      <c r="AE382" s="172"/>
      <c r="AF382" s="172"/>
    </row>
    <row r="383" spans="26:32">
      <c r="Z383" s="788"/>
      <c r="AA383" s="788"/>
      <c r="AB383" s="789"/>
      <c r="AC383" s="790"/>
      <c r="AD383" s="172"/>
      <c r="AE383" s="172"/>
      <c r="AF383" s="172"/>
    </row>
    <row r="384" spans="26:32">
      <c r="Z384" s="788"/>
      <c r="AA384" s="788"/>
      <c r="AB384" s="789"/>
      <c r="AC384" s="790"/>
      <c r="AD384" s="172"/>
      <c r="AE384" s="172"/>
      <c r="AF384" s="172"/>
    </row>
    <row r="385" spans="26:32">
      <c r="Z385" s="788"/>
      <c r="AA385" s="788"/>
      <c r="AB385" s="789"/>
      <c r="AC385" s="790"/>
      <c r="AD385" s="172"/>
      <c r="AE385" s="172"/>
      <c r="AF385" s="172"/>
    </row>
    <row r="386" spans="26:32">
      <c r="Z386" s="788"/>
      <c r="AA386" s="788"/>
      <c r="AB386" s="789"/>
      <c r="AC386" s="790"/>
      <c r="AD386" s="172"/>
      <c r="AE386" s="172"/>
      <c r="AF386" s="172"/>
    </row>
    <row r="387" spans="26:32">
      <c r="Z387" s="788"/>
      <c r="AA387" s="788"/>
      <c r="AB387" s="789"/>
      <c r="AC387" s="790"/>
      <c r="AD387" s="172"/>
      <c r="AE387" s="172"/>
      <c r="AF387" s="172"/>
    </row>
    <row r="388" spans="26:32">
      <c r="Z388" s="788"/>
      <c r="AA388" s="788"/>
      <c r="AB388" s="789"/>
      <c r="AC388" s="790"/>
      <c r="AD388" s="172"/>
      <c r="AE388" s="172"/>
      <c r="AF388" s="172"/>
    </row>
    <row r="389" spans="26:32">
      <c r="Z389" s="788"/>
      <c r="AA389" s="788"/>
      <c r="AB389" s="789"/>
      <c r="AC389" s="790"/>
      <c r="AD389" s="172"/>
      <c r="AE389" s="172"/>
      <c r="AF389" s="172"/>
    </row>
    <row r="390" spans="26:32">
      <c r="Z390" s="788"/>
      <c r="AA390" s="788"/>
      <c r="AB390" s="789"/>
      <c r="AC390" s="790"/>
      <c r="AD390" s="172"/>
      <c r="AE390" s="172"/>
      <c r="AF390" s="172"/>
    </row>
    <row r="391" spans="26:32">
      <c r="Z391" s="788"/>
      <c r="AA391" s="788"/>
      <c r="AB391" s="789"/>
      <c r="AC391" s="790"/>
      <c r="AD391" s="172"/>
      <c r="AE391" s="172"/>
      <c r="AF391" s="172"/>
    </row>
    <row r="392" spans="26:32">
      <c r="Z392" s="788"/>
      <c r="AA392" s="788"/>
      <c r="AB392" s="789"/>
      <c r="AC392" s="790"/>
      <c r="AD392" s="172"/>
      <c r="AE392" s="172"/>
      <c r="AF392" s="172"/>
    </row>
    <row r="393" spans="26:32">
      <c r="Z393" s="788"/>
      <c r="AA393" s="788"/>
      <c r="AB393" s="789"/>
      <c r="AC393" s="790"/>
      <c r="AD393" s="172"/>
      <c r="AE393" s="172"/>
      <c r="AF393" s="172"/>
    </row>
    <row r="394" spans="26:32">
      <c r="Z394" s="788"/>
      <c r="AA394" s="788"/>
      <c r="AB394" s="789"/>
      <c r="AC394" s="790"/>
      <c r="AD394" s="172"/>
      <c r="AE394" s="172"/>
      <c r="AF394" s="172"/>
    </row>
    <row r="395" spans="26:32">
      <c r="Z395" s="788"/>
      <c r="AA395" s="788"/>
      <c r="AB395" s="789"/>
      <c r="AC395" s="790"/>
      <c r="AD395" s="172"/>
      <c r="AE395" s="172"/>
      <c r="AF395" s="172"/>
    </row>
    <row r="396" spans="26:32">
      <c r="Z396" s="788"/>
      <c r="AA396" s="788"/>
      <c r="AB396" s="789"/>
      <c r="AC396" s="790"/>
      <c r="AD396" s="172"/>
      <c r="AE396" s="172"/>
      <c r="AF396" s="172"/>
    </row>
    <row r="397" spans="26:32">
      <c r="Z397" s="788"/>
      <c r="AA397" s="788"/>
      <c r="AB397" s="789"/>
      <c r="AC397" s="790"/>
      <c r="AD397" s="172"/>
      <c r="AE397" s="172"/>
      <c r="AF397" s="172"/>
    </row>
    <row r="398" spans="26:32">
      <c r="Z398" s="788"/>
      <c r="AA398" s="788"/>
      <c r="AB398" s="789"/>
      <c r="AC398" s="790"/>
      <c r="AD398" s="172"/>
      <c r="AE398" s="172"/>
      <c r="AF398" s="172"/>
    </row>
    <row r="399" spans="26:32">
      <c r="Z399" s="788"/>
      <c r="AA399" s="788"/>
      <c r="AB399" s="789"/>
      <c r="AC399" s="790"/>
      <c r="AD399" s="172"/>
      <c r="AE399" s="172"/>
      <c r="AF399" s="172"/>
    </row>
    <row r="400" spans="26:32">
      <c r="Z400" s="788"/>
      <c r="AA400" s="788"/>
      <c r="AB400" s="789"/>
      <c r="AC400" s="790"/>
      <c r="AD400" s="172"/>
      <c r="AE400" s="172"/>
      <c r="AF400" s="172"/>
    </row>
    <row r="401" spans="26:32">
      <c r="Z401" s="788"/>
      <c r="AA401" s="788"/>
      <c r="AB401" s="789"/>
      <c r="AC401" s="790"/>
      <c r="AD401" s="172"/>
      <c r="AE401" s="172"/>
      <c r="AF401" s="172"/>
    </row>
    <row r="402" spans="26:32">
      <c r="Z402" s="788"/>
      <c r="AA402" s="788"/>
      <c r="AB402" s="789"/>
      <c r="AC402" s="790"/>
      <c r="AD402" s="172"/>
      <c r="AE402" s="172"/>
      <c r="AF402" s="172"/>
    </row>
    <row r="403" spans="26:32">
      <c r="Z403" s="788"/>
      <c r="AA403" s="788"/>
      <c r="AB403" s="789"/>
      <c r="AC403" s="790"/>
      <c r="AD403" s="172"/>
      <c r="AE403" s="172"/>
      <c r="AF403" s="172"/>
    </row>
    <row r="404" spans="26:32">
      <c r="Z404" s="788"/>
      <c r="AA404" s="788"/>
      <c r="AB404" s="789"/>
      <c r="AC404" s="790"/>
      <c r="AD404" s="172"/>
      <c r="AE404" s="172"/>
      <c r="AF404" s="172"/>
    </row>
    <row r="405" spans="26:32">
      <c r="Z405" s="788"/>
      <c r="AA405" s="788"/>
      <c r="AB405" s="789"/>
      <c r="AC405" s="790"/>
      <c r="AD405" s="172"/>
      <c r="AE405" s="172"/>
      <c r="AF405" s="172"/>
    </row>
    <row r="406" spans="26:32">
      <c r="Z406" s="788"/>
      <c r="AA406" s="788"/>
      <c r="AB406" s="789"/>
      <c r="AC406" s="790"/>
      <c r="AD406" s="172"/>
      <c r="AE406" s="172"/>
      <c r="AF406" s="172"/>
    </row>
    <row r="407" spans="26:32">
      <c r="Z407" s="788"/>
      <c r="AA407" s="788"/>
      <c r="AB407" s="789"/>
      <c r="AC407" s="790"/>
      <c r="AD407" s="172"/>
      <c r="AE407" s="172"/>
      <c r="AF407" s="172"/>
    </row>
    <row r="408" spans="26:32">
      <c r="Z408" s="788"/>
      <c r="AA408" s="788"/>
      <c r="AB408" s="789"/>
      <c r="AC408" s="790"/>
      <c r="AD408" s="172"/>
      <c r="AE408" s="172"/>
      <c r="AF408" s="172"/>
    </row>
    <row r="409" spans="26:32">
      <c r="Z409" s="788"/>
      <c r="AA409" s="788"/>
      <c r="AB409" s="789"/>
      <c r="AC409" s="790"/>
      <c r="AD409" s="172"/>
      <c r="AE409" s="172"/>
      <c r="AF409" s="172"/>
    </row>
    <row r="410" spans="26:32">
      <c r="Z410" s="788"/>
      <c r="AA410" s="788"/>
      <c r="AB410" s="789"/>
      <c r="AC410" s="790"/>
      <c r="AD410" s="172"/>
      <c r="AE410" s="172"/>
      <c r="AF410" s="172"/>
    </row>
    <row r="411" spans="26:32">
      <c r="Z411" s="788"/>
      <c r="AA411" s="788"/>
      <c r="AB411" s="789"/>
      <c r="AC411" s="790"/>
      <c r="AD411" s="172"/>
      <c r="AE411" s="172"/>
      <c r="AF411" s="172"/>
    </row>
    <row r="412" spans="26:32">
      <c r="Z412" s="788"/>
      <c r="AA412" s="788"/>
      <c r="AB412" s="789"/>
      <c r="AC412" s="790"/>
      <c r="AD412" s="172"/>
      <c r="AE412" s="172"/>
      <c r="AF412" s="172"/>
    </row>
    <row r="413" spans="26:32">
      <c r="Z413" s="788"/>
      <c r="AA413" s="788"/>
      <c r="AB413" s="789"/>
      <c r="AC413" s="790"/>
      <c r="AD413" s="172"/>
      <c r="AE413" s="172"/>
      <c r="AF413" s="172"/>
    </row>
    <row r="414" spans="26:32">
      <c r="Z414" s="788"/>
      <c r="AA414" s="788"/>
      <c r="AB414" s="789"/>
      <c r="AC414" s="790"/>
      <c r="AD414" s="172"/>
      <c r="AE414" s="172"/>
      <c r="AF414" s="172"/>
    </row>
    <row r="415" spans="26:32">
      <c r="Z415" s="788"/>
      <c r="AA415" s="788"/>
      <c r="AB415" s="789"/>
      <c r="AC415" s="790"/>
      <c r="AD415" s="172"/>
      <c r="AE415" s="172"/>
      <c r="AF415" s="172"/>
    </row>
    <row r="416" spans="26:32">
      <c r="Z416" s="788"/>
      <c r="AA416" s="788"/>
      <c r="AB416" s="789"/>
      <c r="AC416" s="790"/>
      <c r="AD416" s="172"/>
      <c r="AE416" s="172"/>
      <c r="AF416" s="172"/>
    </row>
    <row r="417" spans="26:32">
      <c r="Z417" s="788"/>
      <c r="AA417" s="788"/>
      <c r="AB417" s="789"/>
      <c r="AC417" s="790"/>
      <c r="AD417" s="172"/>
      <c r="AE417" s="172"/>
      <c r="AF417" s="172"/>
    </row>
    <row r="418" spans="26:32">
      <c r="Z418" s="788"/>
      <c r="AA418" s="788"/>
      <c r="AB418" s="789"/>
      <c r="AC418" s="790"/>
      <c r="AD418" s="172"/>
      <c r="AE418" s="172"/>
      <c r="AF418" s="172"/>
    </row>
    <row r="419" spans="26:32">
      <c r="Z419" s="788"/>
      <c r="AA419" s="788"/>
      <c r="AB419" s="789"/>
      <c r="AC419" s="790"/>
      <c r="AD419" s="172"/>
      <c r="AE419" s="172"/>
      <c r="AF419" s="172"/>
    </row>
    <row r="420" spans="26:32">
      <c r="Z420" s="788"/>
      <c r="AA420" s="788"/>
      <c r="AB420" s="789"/>
      <c r="AC420" s="790"/>
      <c r="AD420" s="172"/>
      <c r="AE420" s="172"/>
      <c r="AF420" s="172"/>
    </row>
    <row r="421" spans="26:32">
      <c r="Z421" s="788"/>
      <c r="AA421" s="788"/>
      <c r="AB421" s="789"/>
      <c r="AC421" s="790"/>
      <c r="AD421" s="172"/>
      <c r="AE421" s="172"/>
      <c r="AF421" s="172"/>
    </row>
    <row r="422" spans="26:32">
      <c r="Z422" s="788"/>
      <c r="AA422" s="788"/>
      <c r="AB422" s="789"/>
      <c r="AC422" s="790"/>
      <c r="AD422" s="172"/>
      <c r="AE422" s="172"/>
      <c r="AF422" s="172"/>
    </row>
    <row r="423" spans="26:32">
      <c r="Z423" s="788"/>
      <c r="AA423" s="788"/>
      <c r="AB423" s="789"/>
      <c r="AC423" s="790"/>
      <c r="AD423" s="172"/>
      <c r="AE423" s="172"/>
      <c r="AF423" s="172"/>
    </row>
    <row r="424" spans="26:32">
      <c r="Z424" s="788"/>
      <c r="AA424" s="788"/>
      <c r="AB424" s="789"/>
      <c r="AC424" s="790"/>
      <c r="AD424" s="172"/>
      <c r="AE424" s="172"/>
      <c r="AF424" s="172"/>
    </row>
    <row r="425" spans="26:32">
      <c r="Z425" s="788"/>
      <c r="AA425" s="788"/>
      <c r="AB425" s="789"/>
      <c r="AC425" s="790"/>
      <c r="AD425" s="172"/>
      <c r="AE425" s="172"/>
      <c r="AF425" s="172"/>
    </row>
    <row r="426" spans="26:32">
      <c r="Z426" s="788"/>
      <c r="AA426" s="788"/>
      <c r="AB426" s="789"/>
      <c r="AC426" s="790"/>
      <c r="AD426" s="172"/>
      <c r="AE426" s="172"/>
      <c r="AF426" s="172"/>
    </row>
    <row r="427" spans="26:32">
      <c r="Z427" s="788"/>
      <c r="AA427" s="788"/>
      <c r="AB427" s="789"/>
      <c r="AC427" s="790"/>
      <c r="AD427" s="172"/>
      <c r="AE427" s="172"/>
      <c r="AF427" s="172"/>
    </row>
    <row r="428" spans="26:32">
      <c r="Z428" s="788"/>
      <c r="AA428" s="788"/>
      <c r="AB428" s="789"/>
      <c r="AC428" s="790"/>
      <c r="AD428" s="172"/>
      <c r="AE428" s="172"/>
      <c r="AF428" s="172"/>
    </row>
    <row r="429" spans="26:32">
      <c r="Z429" s="788"/>
      <c r="AA429" s="788"/>
      <c r="AB429" s="789"/>
      <c r="AC429" s="790"/>
      <c r="AD429" s="172"/>
      <c r="AE429" s="172"/>
      <c r="AF429" s="172"/>
    </row>
    <row r="430" spans="26:32">
      <c r="Z430" s="788"/>
      <c r="AA430" s="788"/>
      <c r="AB430" s="789"/>
      <c r="AC430" s="790"/>
      <c r="AD430" s="172"/>
      <c r="AE430" s="172"/>
      <c r="AF430" s="172"/>
    </row>
    <row r="431" spans="26:32">
      <c r="Z431" s="788"/>
      <c r="AA431" s="788"/>
      <c r="AB431" s="789"/>
      <c r="AC431" s="790"/>
      <c r="AD431" s="172"/>
      <c r="AE431" s="172"/>
      <c r="AF431" s="172"/>
    </row>
    <row r="432" spans="26:32">
      <c r="Z432" s="788"/>
      <c r="AA432" s="788"/>
      <c r="AB432" s="789"/>
      <c r="AC432" s="790"/>
      <c r="AD432" s="172"/>
      <c r="AE432" s="172"/>
      <c r="AF432" s="172"/>
    </row>
    <row r="433" spans="26:32">
      <c r="Z433" s="788"/>
      <c r="AA433" s="788"/>
      <c r="AB433" s="789"/>
      <c r="AC433" s="790"/>
      <c r="AD433" s="172"/>
      <c r="AE433" s="172"/>
      <c r="AF433" s="172"/>
    </row>
    <row r="434" spans="26:32">
      <c r="Z434" s="788"/>
      <c r="AA434" s="788"/>
      <c r="AB434" s="789"/>
      <c r="AC434" s="790"/>
      <c r="AD434" s="172"/>
      <c r="AE434" s="172"/>
      <c r="AF434" s="172"/>
    </row>
    <row r="435" spans="26:32">
      <c r="Z435" s="788"/>
      <c r="AA435" s="788"/>
      <c r="AB435" s="789"/>
      <c r="AC435" s="790"/>
      <c r="AD435" s="172"/>
      <c r="AE435" s="172"/>
      <c r="AF435" s="172"/>
    </row>
    <row r="436" spans="26:32">
      <c r="Z436" s="788"/>
      <c r="AA436" s="788"/>
      <c r="AB436" s="789"/>
      <c r="AC436" s="790"/>
      <c r="AD436" s="172"/>
      <c r="AE436" s="172"/>
      <c r="AF436" s="172"/>
    </row>
    <row r="437" spans="26:32">
      <c r="Z437" s="788"/>
      <c r="AA437" s="788"/>
      <c r="AB437" s="789"/>
      <c r="AC437" s="790"/>
      <c r="AD437" s="172"/>
      <c r="AE437" s="172"/>
      <c r="AF437" s="172"/>
    </row>
    <row r="438" spans="26:32">
      <c r="Z438" s="788"/>
      <c r="AA438" s="788"/>
      <c r="AB438" s="789"/>
      <c r="AC438" s="790"/>
      <c r="AD438" s="172"/>
      <c r="AE438" s="172"/>
      <c r="AF438" s="172"/>
    </row>
    <row r="439" spans="26:32">
      <c r="Z439" s="788"/>
      <c r="AA439" s="788"/>
      <c r="AB439" s="789"/>
      <c r="AC439" s="790"/>
      <c r="AD439" s="172"/>
      <c r="AE439" s="172"/>
      <c r="AF439" s="172"/>
    </row>
    <row r="440" spans="26:32">
      <c r="Z440" s="788"/>
      <c r="AA440" s="788"/>
      <c r="AB440" s="789"/>
      <c r="AC440" s="790"/>
      <c r="AD440" s="172"/>
      <c r="AE440" s="172"/>
      <c r="AF440" s="172"/>
    </row>
    <row r="441" spans="26:32">
      <c r="Z441" s="788"/>
      <c r="AA441" s="788"/>
      <c r="AB441" s="789"/>
      <c r="AC441" s="790"/>
      <c r="AD441" s="172"/>
      <c r="AE441" s="172"/>
      <c r="AF441" s="172"/>
    </row>
    <row r="442" spans="26:32">
      <c r="Z442" s="788"/>
      <c r="AA442" s="788"/>
      <c r="AB442" s="789"/>
      <c r="AC442" s="790"/>
      <c r="AD442" s="172"/>
      <c r="AE442" s="172"/>
      <c r="AF442" s="172"/>
    </row>
    <row r="443" spans="26:32">
      <c r="Z443" s="788"/>
      <c r="AA443" s="788"/>
      <c r="AB443" s="789"/>
      <c r="AC443" s="790"/>
      <c r="AD443" s="172"/>
      <c r="AE443" s="172"/>
      <c r="AF443" s="172"/>
    </row>
    <row r="444" spans="26:32">
      <c r="Z444" s="788"/>
      <c r="AA444" s="788"/>
      <c r="AB444" s="789"/>
      <c r="AC444" s="790"/>
      <c r="AD444" s="172"/>
      <c r="AE444" s="172"/>
      <c r="AF444" s="172"/>
    </row>
    <row r="445" spans="26:32">
      <c r="Z445" s="788"/>
      <c r="AA445" s="788"/>
      <c r="AB445" s="789"/>
      <c r="AC445" s="790"/>
      <c r="AD445" s="172"/>
      <c r="AE445" s="172"/>
      <c r="AF445" s="172"/>
    </row>
    <row r="446" spans="26:32">
      <c r="Z446" s="788"/>
      <c r="AA446" s="788"/>
      <c r="AB446" s="789"/>
      <c r="AC446" s="790"/>
      <c r="AD446" s="172"/>
      <c r="AE446" s="172"/>
      <c r="AF446" s="172"/>
    </row>
    <row r="447" spans="26:32">
      <c r="Z447" s="788"/>
      <c r="AA447" s="788"/>
      <c r="AB447" s="789"/>
      <c r="AC447" s="790"/>
      <c r="AD447" s="172"/>
      <c r="AE447" s="172"/>
      <c r="AF447" s="172"/>
    </row>
    <row r="448" spans="26:32">
      <c r="Z448" s="788"/>
      <c r="AA448" s="788"/>
      <c r="AB448" s="789"/>
      <c r="AC448" s="790"/>
      <c r="AD448" s="172"/>
      <c r="AE448" s="172"/>
      <c r="AF448" s="172"/>
    </row>
    <row r="449" spans="26:32">
      <c r="Z449" s="788"/>
      <c r="AA449" s="788"/>
      <c r="AB449" s="789"/>
      <c r="AC449" s="790"/>
      <c r="AD449" s="172"/>
      <c r="AE449" s="172"/>
      <c r="AF449" s="172"/>
    </row>
    <row r="450" spans="26:32">
      <c r="Z450" s="788"/>
      <c r="AA450" s="788"/>
      <c r="AB450" s="789"/>
      <c r="AC450" s="790"/>
      <c r="AD450" s="172"/>
      <c r="AE450" s="172"/>
      <c r="AF450" s="172"/>
    </row>
    <row r="451" spans="26:32">
      <c r="Z451" s="788"/>
      <c r="AA451" s="788"/>
      <c r="AB451" s="789"/>
      <c r="AC451" s="790"/>
      <c r="AD451" s="172"/>
      <c r="AE451" s="172"/>
      <c r="AF451" s="172"/>
    </row>
    <row r="452" spans="26:32">
      <c r="Z452" s="788"/>
      <c r="AA452" s="788"/>
      <c r="AB452" s="789"/>
      <c r="AC452" s="790"/>
      <c r="AD452" s="172"/>
      <c r="AE452" s="172"/>
      <c r="AF452" s="172"/>
    </row>
    <row r="453" spans="26:32">
      <c r="Z453" s="788"/>
      <c r="AA453" s="788"/>
      <c r="AB453" s="789"/>
      <c r="AC453" s="790"/>
      <c r="AD453" s="172"/>
      <c r="AE453" s="172"/>
      <c r="AF453" s="172"/>
    </row>
    <row r="454" spans="26:32">
      <c r="Z454" s="788"/>
      <c r="AA454" s="788"/>
      <c r="AB454" s="789"/>
      <c r="AC454" s="790"/>
      <c r="AD454" s="172"/>
      <c r="AE454" s="172"/>
      <c r="AF454" s="172"/>
    </row>
    <row r="455" spans="26:32">
      <c r="Z455" s="788"/>
      <c r="AA455" s="788"/>
      <c r="AB455" s="789"/>
      <c r="AC455" s="790"/>
      <c r="AD455" s="172"/>
      <c r="AE455" s="172"/>
      <c r="AF455" s="172"/>
    </row>
    <row r="456" spans="26:32">
      <c r="Z456" s="788"/>
      <c r="AA456" s="788"/>
      <c r="AB456" s="789"/>
      <c r="AC456" s="790"/>
      <c r="AD456" s="172"/>
      <c r="AE456" s="172"/>
      <c r="AF456" s="172"/>
    </row>
    <row r="457" spans="26:32">
      <c r="Z457" s="788"/>
      <c r="AA457" s="788"/>
      <c r="AB457" s="789"/>
      <c r="AC457" s="790"/>
      <c r="AD457" s="172"/>
      <c r="AE457" s="172"/>
      <c r="AF457" s="172"/>
    </row>
    <row r="458" spans="26:32">
      <c r="Z458" s="788"/>
      <c r="AA458" s="788"/>
      <c r="AB458" s="789"/>
      <c r="AC458" s="790"/>
      <c r="AD458" s="172"/>
      <c r="AE458" s="172"/>
      <c r="AF458" s="172"/>
    </row>
    <row r="459" spans="26:32">
      <c r="Z459" s="788"/>
      <c r="AA459" s="788"/>
      <c r="AB459" s="789"/>
      <c r="AC459" s="790"/>
      <c r="AD459" s="172"/>
      <c r="AE459" s="172"/>
      <c r="AF459" s="172"/>
    </row>
    <row r="460" spans="26:32">
      <c r="Z460" s="788"/>
      <c r="AA460" s="788"/>
      <c r="AB460" s="789"/>
      <c r="AC460" s="790"/>
      <c r="AD460" s="172"/>
      <c r="AE460" s="172"/>
      <c r="AF460" s="172"/>
    </row>
    <row r="461" spans="26:32">
      <c r="Z461" s="788"/>
      <c r="AA461" s="788"/>
      <c r="AB461" s="789"/>
      <c r="AC461" s="790"/>
      <c r="AD461" s="172"/>
      <c r="AE461" s="172"/>
      <c r="AF461" s="172"/>
    </row>
    <row r="462" spans="26:32">
      <c r="Z462" s="788"/>
      <c r="AA462" s="788"/>
      <c r="AB462" s="789"/>
      <c r="AC462" s="790"/>
      <c r="AD462" s="172"/>
      <c r="AE462" s="172"/>
      <c r="AF462" s="172"/>
    </row>
    <row r="463" spans="26:32">
      <c r="Z463" s="788"/>
      <c r="AA463" s="788"/>
      <c r="AB463" s="789"/>
      <c r="AC463" s="790"/>
      <c r="AD463" s="172"/>
      <c r="AE463" s="172"/>
      <c r="AF463" s="172"/>
    </row>
    <row r="464" spans="26:32">
      <c r="Z464" s="788"/>
      <c r="AA464" s="788"/>
      <c r="AB464" s="789"/>
      <c r="AC464" s="790"/>
      <c r="AD464" s="172"/>
      <c r="AE464" s="172"/>
      <c r="AF464" s="172"/>
    </row>
    <row r="465" spans="26:32">
      <c r="Z465" s="788"/>
      <c r="AA465" s="788"/>
      <c r="AB465" s="789"/>
      <c r="AC465" s="790"/>
      <c r="AD465" s="172"/>
      <c r="AE465" s="172"/>
      <c r="AF465" s="172"/>
    </row>
    <row r="466" spans="26:32">
      <c r="Z466" s="788"/>
      <c r="AA466" s="788"/>
      <c r="AB466" s="789"/>
      <c r="AC466" s="790"/>
      <c r="AD466" s="172"/>
      <c r="AE466" s="172"/>
      <c r="AF466" s="172"/>
    </row>
    <row r="467" spans="26:32">
      <c r="Z467" s="788"/>
      <c r="AA467" s="788"/>
      <c r="AB467" s="789"/>
      <c r="AC467" s="790"/>
      <c r="AD467" s="172"/>
      <c r="AE467" s="172"/>
      <c r="AF467" s="172"/>
    </row>
    <row r="468" spans="26:32">
      <c r="Z468" s="788"/>
      <c r="AA468" s="788"/>
      <c r="AB468" s="789"/>
      <c r="AC468" s="790"/>
      <c r="AD468" s="172"/>
      <c r="AE468" s="172"/>
      <c r="AF468" s="172"/>
    </row>
    <row r="469" spans="26:32">
      <c r="Z469" s="788"/>
      <c r="AA469" s="788"/>
      <c r="AB469" s="789"/>
      <c r="AC469" s="790"/>
      <c r="AD469" s="172"/>
      <c r="AE469" s="172"/>
      <c r="AF469" s="172"/>
    </row>
    <row r="470" spans="26:32">
      <c r="Z470" s="788"/>
      <c r="AA470" s="788"/>
      <c r="AB470" s="789"/>
      <c r="AC470" s="790"/>
      <c r="AD470" s="172"/>
      <c r="AE470" s="172"/>
      <c r="AF470" s="172"/>
    </row>
    <row r="471" spans="26:32">
      <c r="Z471" s="788"/>
      <c r="AA471" s="788"/>
      <c r="AB471" s="789"/>
      <c r="AC471" s="790"/>
      <c r="AD471" s="172"/>
      <c r="AE471" s="172"/>
      <c r="AF471" s="172"/>
    </row>
    <row r="472" spans="26:32">
      <c r="Z472" s="788"/>
      <c r="AA472" s="788"/>
      <c r="AB472" s="789"/>
      <c r="AC472" s="790"/>
      <c r="AD472" s="172"/>
      <c r="AE472" s="172"/>
      <c r="AF472" s="172"/>
    </row>
    <row r="473" spans="26:32">
      <c r="Z473" s="788"/>
      <c r="AA473" s="788"/>
      <c r="AB473" s="789"/>
      <c r="AC473" s="790"/>
      <c r="AD473" s="172"/>
      <c r="AE473" s="172"/>
      <c r="AF473" s="172"/>
    </row>
    <row r="474" spans="26:32">
      <c r="Z474" s="788"/>
      <c r="AA474" s="788"/>
      <c r="AB474" s="789"/>
      <c r="AC474" s="790"/>
      <c r="AD474" s="172"/>
      <c r="AE474" s="172"/>
      <c r="AF474" s="172"/>
    </row>
    <row r="475" spans="26:32">
      <c r="Z475" s="788"/>
      <c r="AA475" s="788"/>
      <c r="AB475" s="789"/>
      <c r="AC475" s="790"/>
      <c r="AD475" s="172"/>
      <c r="AE475" s="172"/>
      <c r="AF475" s="172"/>
    </row>
    <row r="476" spans="26:32">
      <c r="Z476" s="788"/>
      <c r="AA476" s="788"/>
      <c r="AB476" s="789"/>
      <c r="AC476" s="790"/>
      <c r="AD476" s="172"/>
      <c r="AE476" s="172"/>
      <c r="AF476" s="172"/>
    </row>
    <row r="477" spans="26:32">
      <c r="Z477" s="788"/>
      <c r="AA477" s="788"/>
      <c r="AB477" s="789"/>
      <c r="AC477" s="790"/>
      <c r="AD477" s="172"/>
      <c r="AE477" s="172"/>
      <c r="AF477" s="172"/>
    </row>
    <row r="478" spans="26:32">
      <c r="Z478" s="788"/>
      <c r="AA478" s="788"/>
      <c r="AB478" s="789"/>
      <c r="AC478" s="790"/>
      <c r="AD478" s="172"/>
      <c r="AE478" s="172"/>
      <c r="AF478" s="172"/>
    </row>
    <row r="479" spans="26:32">
      <c r="Z479" s="788"/>
      <c r="AA479" s="788"/>
      <c r="AB479" s="789"/>
      <c r="AC479" s="790"/>
      <c r="AD479" s="172"/>
      <c r="AE479" s="172"/>
      <c r="AF479" s="172"/>
    </row>
    <row r="480" spans="26:32">
      <c r="Z480" s="788"/>
      <c r="AA480" s="788"/>
      <c r="AB480" s="789"/>
      <c r="AC480" s="790"/>
      <c r="AD480" s="172"/>
      <c r="AE480" s="172"/>
      <c r="AF480" s="172"/>
    </row>
    <row r="481" spans="26:32">
      <c r="Z481" s="788"/>
      <c r="AA481" s="788"/>
      <c r="AB481" s="789"/>
      <c r="AC481" s="790"/>
      <c r="AD481" s="172"/>
      <c r="AE481" s="172"/>
      <c r="AF481" s="172"/>
    </row>
    <row r="482" spans="26:32">
      <c r="Z482" s="788"/>
      <c r="AA482" s="788"/>
      <c r="AB482" s="789"/>
      <c r="AC482" s="790"/>
      <c r="AD482" s="172"/>
      <c r="AE482" s="172"/>
      <c r="AF482" s="172"/>
    </row>
    <row r="483" spans="26:32">
      <c r="Z483" s="788"/>
      <c r="AA483" s="788"/>
      <c r="AB483" s="789"/>
      <c r="AC483" s="790"/>
      <c r="AD483" s="172"/>
      <c r="AE483" s="172"/>
      <c r="AF483" s="172"/>
    </row>
    <row r="484" spans="26:32">
      <c r="Z484" s="788"/>
      <c r="AA484" s="788"/>
      <c r="AB484" s="789"/>
      <c r="AC484" s="790"/>
      <c r="AD484" s="172"/>
      <c r="AE484" s="172"/>
      <c r="AF484" s="172"/>
    </row>
    <row r="485" spans="26:32">
      <c r="Z485" s="788"/>
      <c r="AA485" s="788"/>
      <c r="AB485" s="789"/>
      <c r="AC485" s="790"/>
      <c r="AD485" s="172"/>
      <c r="AE485" s="172"/>
      <c r="AF485" s="172"/>
    </row>
    <row r="486" spans="26:32">
      <c r="Z486" s="788"/>
      <c r="AA486" s="788"/>
      <c r="AB486" s="789"/>
      <c r="AC486" s="790"/>
      <c r="AD486" s="172"/>
      <c r="AE486" s="172"/>
      <c r="AF486" s="172"/>
    </row>
    <row r="487" spans="26:32">
      <c r="Z487" s="788"/>
      <c r="AA487" s="788"/>
      <c r="AB487" s="789"/>
      <c r="AC487" s="790"/>
      <c r="AD487" s="172"/>
      <c r="AE487" s="172"/>
      <c r="AF487" s="172"/>
    </row>
    <row r="488" spans="26:32">
      <c r="Z488" s="788"/>
      <c r="AA488" s="788"/>
      <c r="AB488" s="789"/>
      <c r="AC488" s="790"/>
      <c r="AD488" s="172"/>
      <c r="AE488" s="172"/>
      <c r="AF488" s="172"/>
    </row>
    <row r="489" spans="26:32">
      <c r="Z489" s="788"/>
      <c r="AA489" s="788"/>
      <c r="AB489" s="789"/>
      <c r="AC489" s="790"/>
      <c r="AD489" s="172"/>
      <c r="AE489" s="172"/>
      <c r="AF489" s="172"/>
    </row>
    <row r="490" spans="26:32">
      <c r="Z490" s="788"/>
      <c r="AA490" s="788"/>
      <c r="AB490" s="789"/>
      <c r="AC490" s="790"/>
      <c r="AD490" s="172"/>
      <c r="AE490" s="172"/>
      <c r="AF490" s="172"/>
    </row>
    <row r="491" spans="26:32">
      <c r="Z491" s="788"/>
      <c r="AA491" s="788"/>
      <c r="AB491" s="789"/>
      <c r="AC491" s="790"/>
      <c r="AD491" s="172"/>
      <c r="AE491" s="172"/>
      <c r="AF491" s="172"/>
    </row>
    <row r="492" spans="26:32">
      <c r="Z492" s="788"/>
      <c r="AA492" s="788"/>
      <c r="AB492" s="789"/>
      <c r="AC492" s="790"/>
      <c r="AD492" s="172"/>
      <c r="AE492" s="172"/>
      <c r="AF492" s="172"/>
    </row>
    <row r="493" spans="26:32">
      <c r="Z493" s="788"/>
      <c r="AA493" s="788"/>
      <c r="AB493" s="789"/>
      <c r="AC493" s="790"/>
      <c r="AD493" s="172"/>
      <c r="AE493" s="172"/>
      <c r="AF493" s="172"/>
    </row>
    <row r="494" spans="26:32">
      <c r="Z494" s="788"/>
      <c r="AA494" s="788"/>
      <c r="AB494" s="789"/>
      <c r="AC494" s="790"/>
      <c r="AD494" s="172"/>
      <c r="AE494" s="172"/>
      <c r="AF494" s="172"/>
    </row>
    <row r="495" spans="26:32">
      <c r="Z495" s="788"/>
      <c r="AA495" s="788"/>
      <c r="AB495" s="789"/>
      <c r="AC495" s="790"/>
      <c r="AD495" s="172"/>
      <c r="AE495" s="172"/>
      <c r="AF495" s="172"/>
    </row>
    <row r="496" spans="26:32">
      <c r="Z496" s="788"/>
      <c r="AA496" s="788"/>
      <c r="AB496" s="789"/>
      <c r="AC496" s="790"/>
      <c r="AD496" s="172"/>
      <c r="AE496" s="172"/>
      <c r="AF496" s="172"/>
    </row>
    <row r="497" spans="26:32">
      <c r="Z497" s="788"/>
      <c r="AA497" s="788"/>
      <c r="AB497" s="789"/>
      <c r="AC497" s="790"/>
      <c r="AD497" s="172"/>
      <c r="AE497" s="172"/>
      <c r="AF497" s="172"/>
    </row>
    <row r="498" spans="26:32">
      <c r="Z498" s="788"/>
      <c r="AA498" s="788"/>
      <c r="AB498" s="789"/>
      <c r="AC498" s="790"/>
      <c r="AD498" s="172"/>
      <c r="AE498" s="172"/>
      <c r="AF498" s="172"/>
    </row>
    <row r="499" spans="26:32">
      <c r="Z499" s="788"/>
      <c r="AA499" s="788"/>
      <c r="AB499" s="789"/>
      <c r="AC499" s="790"/>
      <c r="AD499" s="172"/>
      <c r="AE499" s="172"/>
      <c r="AF499" s="172"/>
    </row>
    <row r="500" spans="26:32">
      <c r="Z500" s="788"/>
      <c r="AA500" s="788"/>
      <c r="AB500" s="789"/>
      <c r="AC500" s="790"/>
      <c r="AD500" s="172"/>
      <c r="AE500" s="172"/>
      <c r="AF500" s="172"/>
    </row>
    <row r="501" spans="26:32">
      <c r="Z501" s="788"/>
      <c r="AA501" s="788"/>
      <c r="AB501" s="789"/>
      <c r="AC501" s="790"/>
      <c r="AD501" s="172"/>
      <c r="AE501" s="172"/>
      <c r="AF501" s="172"/>
    </row>
    <row r="502" spans="26:32">
      <c r="Z502" s="788"/>
      <c r="AA502" s="788"/>
      <c r="AB502" s="789"/>
      <c r="AC502" s="790"/>
      <c r="AD502" s="172"/>
      <c r="AE502" s="172"/>
      <c r="AF502" s="172"/>
    </row>
    <row r="503" spans="26:32">
      <c r="Z503" s="788"/>
      <c r="AA503" s="788"/>
      <c r="AB503" s="789"/>
      <c r="AC503" s="790"/>
      <c r="AD503" s="172"/>
      <c r="AE503" s="172"/>
      <c r="AF503" s="172"/>
    </row>
    <row r="504" spans="26:32">
      <c r="Z504" s="788"/>
      <c r="AA504" s="788"/>
      <c r="AB504" s="789"/>
      <c r="AC504" s="790"/>
      <c r="AD504" s="172"/>
      <c r="AE504" s="172"/>
      <c r="AF504" s="172"/>
    </row>
    <row r="505" spans="26:32">
      <c r="Z505" s="788"/>
      <c r="AA505" s="788"/>
      <c r="AB505" s="789"/>
      <c r="AC505" s="790"/>
      <c r="AD505" s="172"/>
      <c r="AE505" s="172"/>
      <c r="AF505" s="172"/>
    </row>
    <row r="506" spans="26:32">
      <c r="Z506" s="788"/>
      <c r="AA506" s="788"/>
      <c r="AB506" s="789"/>
      <c r="AC506" s="790"/>
      <c r="AD506" s="172"/>
      <c r="AE506" s="172"/>
      <c r="AF506" s="172"/>
    </row>
    <row r="507" spans="26:32">
      <c r="Z507" s="788"/>
      <c r="AA507" s="788"/>
      <c r="AB507" s="789"/>
      <c r="AC507" s="790"/>
      <c r="AD507" s="172"/>
      <c r="AE507" s="172"/>
      <c r="AF507" s="172"/>
    </row>
    <row r="508" spans="26:32">
      <c r="Z508" s="788"/>
      <c r="AA508" s="788"/>
      <c r="AB508" s="789"/>
      <c r="AC508" s="790"/>
      <c r="AD508" s="172"/>
      <c r="AE508" s="172"/>
      <c r="AF508" s="172"/>
    </row>
    <row r="509" spans="26:32">
      <c r="Z509" s="788"/>
      <c r="AA509" s="788"/>
      <c r="AB509" s="789"/>
      <c r="AC509" s="790"/>
      <c r="AD509" s="172"/>
      <c r="AE509" s="172"/>
      <c r="AF509" s="172"/>
    </row>
    <row r="510" spans="26:32">
      <c r="Z510" s="788"/>
      <c r="AA510" s="788"/>
      <c r="AB510" s="789"/>
      <c r="AC510" s="790"/>
      <c r="AD510" s="172"/>
      <c r="AE510" s="172"/>
      <c r="AF510" s="172"/>
    </row>
    <row r="511" spans="26:32">
      <c r="Z511" s="788"/>
      <c r="AA511" s="788"/>
      <c r="AB511" s="789"/>
      <c r="AC511" s="790"/>
      <c r="AD511" s="172"/>
      <c r="AE511" s="172"/>
      <c r="AF511" s="172"/>
    </row>
    <row r="512" spans="26:32">
      <c r="Z512" s="788"/>
      <c r="AA512" s="788"/>
      <c r="AB512" s="789"/>
      <c r="AC512" s="790"/>
      <c r="AD512" s="172"/>
      <c r="AE512" s="172"/>
      <c r="AF512" s="172"/>
    </row>
    <row r="513" spans="26:32">
      <c r="Z513" s="788"/>
      <c r="AA513" s="788"/>
      <c r="AB513" s="789"/>
      <c r="AC513" s="790"/>
      <c r="AD513" s="172"/>
      <c r="AE513" s="172"/>
      <c r="AF513" s="172"/>
    </row>
    <row r="514" spans="26:32">
      <c r="Z514" s="788"/>
      <c r="AA514" s="788"/>
      <c r="AB514" s="789"/>
      <c r="AC514" s="790"/>
      <c r="AD514" s="172"/>
      <c r="AE514" s="172"/>
      <c r="AF514" s="172"/>
    </row>
    <row r="515" spans="26:32">
      <c r="Z515" s="788"/>
      <c r="AA515" s="788"/>
      <c r="AB515" s="789"/>
      <c r="AC515" s="790"/>
      <c r="AD515" s="172"/>
      <c r="AE515" s="172"/>
      <c r="AF515" s="172"/>
    </row>
    <row r="516" spans="26:32">
      <c r="Z516" s="788"/>
      <c r="AA516" s="788"/>
      <c r="AB516" s="789"/>
      <c r="AC516" s="790"/>
      <c r="AD516" s="172"/>
      <c r="AE516" s="172"/>
      <c r="AF516" s="172"/>
    </row>
    <row r="517" spans="26:32">
      <c r="Z517" s="788"/>
      <c r="AA517" s="788"/>
      <c r="AB517" s="789"/>
      <c r="AC517" s="790"/>
      <c r="AD517" s="172"/>
      <c r="AE517" s="172"/>
      <c r="AF517" s="172"/>
    </row>
    <row r="518" spans="26:32">
      <c r="Z518" s="788"/>
      <c r="AA518" s="788"/>
      <c r="AB518" s="789"/>
      <c r="AC518" s="790"/>
      <c r="AD518" s="172"/>
      <c r="AE518" s="172"/>
      <c r="AF518" s="172"/>
    </row>
    <row r="519" spans="26:32">
      <c r="Z519" s="788"/>
      <c r="AA519" s="788"/>
      <c r="AB519" s="789"/>
      <c r="AC519" s="790"/>
      <c r="AD519" s="172"/>
      <c r="AE519" s="172"/>
      <c r="AF519" s="172"/>
    </row>
    <row r="520" spans="26:32">
      <c r="Z520" s="788"/>
      <c r="AA520" s="788"/>
      <c r="AB520" s="789"/>
      <c r="AC520" s="790"/>
      <c r="AD520" s="172"/>
      <c r="AE520" s="172"/>
      <c r="AF520" s="172"/>
    </row>
    <row r="521" spans="26:32">
      <c r="Z521" s="788"/>
      <c r="AA521" s="788"/>
      <c r="AB521" s="789"/>
      <c r="AC521" s="790"/>
      <c r="AD521" s="172"/>
      <c r="AE521" s="172"/>
      <c r="AF521" s="172"/>
    </row>
    <row r="522" spans="26:32">
      <c r="Z522" s="788"/>
      <c r="AA522" s="788"/>
      <c r="AB522" s="789"/>
      <c r="AC522" s="790"/>
      <c r="AD522" s="172"/>
      <c r="AE522" s="172"/>
      <c r="AF522" s="172"/>
    </row>
    <row r="523" spans="26:32">
      <c r="Z523" s="788"/>
      <c r="AA523" s="788"/>
      <c r="AB523" s="789"/>
      <c r="AC523" s="790"/>
      <c r="AD523" s="172"/>
      <c r="AE523" s="172"/>
      <c r="AF523" s="172"/>
    </row>
    <row r="524" spans="26:32">
      <c r="Z524" s="788"/>
      <c r="AA524" s="788"/>
      <c r="AB524" s="789"/>
      <c r="AC524" s="790"/>
      <c r="AD524" s="172"/>
      <c r="AE524" s="172"/>
      <c r="AF524" s="172"/>
    </row>
    <row r="525" spans="26:32">
      <c r="Z525" s="788"/>
      <c r="AA525" s="788"/>
      <c r="AB525" s="789"/>
      <c r="AC525" s="790"/>
      <c r="AD525" s="172"/>
      <c r="AE525" s="172"/>
      <c r="AF525" s="172"/>
    </row>
    <row r="526" spans="26:32">
      <c r="Z526" s="788"/>
      <c r="AA526" s="788"/>
      <c r="AB526" s="789"/>
      <c r="AC526" s="790"/>
      <c r="AD526" s="172"/>
      <c r="AE526" s="172"/>
      <c r="AF526" s="172"/>
    </row>
    <row r="527" spans="26:32">
      <c r="Z527" s="788"/>
      <c r="AA527" s="788"/>
      <c r="AB527" s="789"/>
      <c r="AC527" s="790"/>
      <c r="AD527" s="172"/>
      <c r="AE527" s="172"/>
      <c r="AF527" s="172"/>
    </row>
    <row r="528" spans="26:32">
      <c r="Z528" s="788"/>
      <c r="AA528" s="788"/>
      <c r="AB528" s="789"/>
      <c r="AC528" s="790"/>
      <c r="AD528" s="172"/>
      <c r="AE528" s="172"/>
      <c r="AF528" s="172"/>
    </row>
    <row r="529" spans="26:32">
      <c r="Z529" s="788"/>
      <c r="AA529" s="788"/>
      <c r="AB529" s="789"/>
      <c r="AC529" s="790"/>
      <c r="AD529" s="172"/>
      <c r="AE529" s="172"/>
      <c r="AF529" s="172"/>
    </row>
    <row r="530" spans="26:32">
      <c r="Z530" s="788"/>
      <c r="AA530" s="788"/>
      <c r="AB530" s="789"/>
      <c r="AC530" s="790"/>
      <c r="AD530" s="172"/>
      <c r="AE530" s="172"/>
      <c r="AF530" s="172"/>
    </row>
    <row r="531" spans="26:32">
      <c r="Z531" s="788"/>
      <c r="AA531" s="788"/>
      <c r="AB531" s="789"/>
      <c r="AC531" s="790"/>
      <c r="AD531" s="172"/>
      <c r="AE531" s="172"/>
      <c r="AF531" s="172"/>
    </row>
    <row r="532" spans="26:32">
      <c r="Z532" s="788"/>
      <c r="AA532" s="788"/>
      <c r="AB532" s="789"/>
      <c r="AC532" s="790"/>
      <c r="AD532" s="172"/>
      <c r="AE532" s="172"/>
      <c r="AF532" s="172"/>
    </row>
    <row r="533" spans="26:32">
      <c r="Z533" s="788"/>
      <c r="AA533" s="788"/>
      <c r="AB533" s="789"/>
      <c r="AC533" s="790"/>
      <c r="AD533" s="172"/>
      <c r="AE533" s="172"/>
      <c r="AF533" s="172"/>
    </row>
    <row r="534" spans="26:32">
      <c r="Z534" s="788"/>
      <c r="AA534" s="788"/>
      <c r="AB534" s="789"/>
      <c r="AC534" s="790"/>
      <c r="AD534" s="172"/>
      <c r="AE534" s="172"/>
      <c r="AF534" s="172"/>
    </row>
    <row r="535" spans="26:32">
      <c r="Z535" s="788"/>
      <c r="AA535" s="788"/>
      <c r="AB535" s="789"/>
      <c r="AC535" s="790"/>
      <c r="AD535" s="172"/>
      <c r="AE535" s="172"/>
      <c r="AF535" s="172"/>
    </row>
    <row r="536" spans="26:32">
      <c r="Z536" s="788"/>
      <c r="AA536" s="788"/>
      <c r="AB536" s="789"/>
      <c r="AC536" s="790"/>
      <c r="AD536" s="172"/>
      <c r="AE536" s="172"/>
      <c r="AF536" s="172"/>
    </row>
    <row r="537" spans="26:32">
      <c r="Z537" s="788"/>
      <c r="AA537" s="788"/>
      <c r="AB537" s="789"/>
      <c r="AC537" s="790"/>
      <c r="AD537" s="172"/>
      <c r="AE537" s="172"/>
      <c r="AF537" s="172"/>
    </row>
    <row r="538" spans="26:32">
      <c r="Z538" s="788"/>
      <c r="AA538" s="788"/>
      <c r="AB538" s="789"/>
      <c r="AC538" s="790"/>
      <c r="AD538" s="172"/>
      <c r="AE538" s="172"/>
      <c r="AF538" s="172"/>
    </row>
    <row r="539" spans="26:32">
      <c r="Z539" s="788"/>
      <c r="AA539" s="788"/>
      <c r="AB539" s="789"/>
      <c r="AC539" s="790"/>
      <c r="AD539" s="172"/>
      <c r="AE539" s="172"/>
      <c r="AF539" s="172"/>
    </row>
    <row r="540" spans="26:32">
      <c r="Z540" s="788"/>
      <c r="AA540" s="788"/>
      <c r="AB540" s="789"/>
      <c r="AC540" s="790"/>
      <c r="AD540" s="172"/>
      <c r="AE540" s="172"/>
      <c r="AF540" s="172"/>
    </row>
    <row r="541" spans="26:32">
      <c r="Z541" s="788"/>
      <c r="AA541" s="788"/>
      <c r="AB541" s="789"/>
      <c r="AC541" s="790"/>
      <c r="AD541" s="172"/>
      <c r="AE541" s="172"/>
      <c r="AF541" s="172"/>
    </row>
    <row r="542" spans="26:32">
      <c r="Z542" s="788"/>
      <c r="AA542" s="788"/>
      <c r="AB542" s="789"/>
      <c r="AC542" s="790"/>
      <c r="AD542" s="172"/>
      <c r="AE542" s="172"/>
      <c r="AF542" s="172"/>
    </row>
    <row r="543" spans="26:32">
      <c r="Z543" s="788"/>
      <c r="AA543" s="788"/>
      <c r="AB543" s="789"/>
      <c r="AC543" s="790"/>
      <c r="AD543" s="172"/>
      <c r="AE543" s="172"/>
      <c r="AF543" s="172"/>
    </row>
    <row r="544" spans="26:32">
      <c r="Z544" s="788"/>
      <c r="AA544" s="788"/>
      <c r="AB544" s="789"/>
      <c r="AC544" s="790"/>
      <c r="AD544" s="172"/>
      <c r="AE544" s="172"/>
      <c r="AF544" s="172"/>
    </row>
    <row r="545" spans="26:32">
      <c r="Z545" s="788"/>
      <c r="AA545" s="788"/>
      <c r="AB545" s="789"/>
      <c r="AC545" s="790"/>
      <c r="AD545" s="172"/>
      <c r="AE545" s="172"/>
      <c r="AF545" s="172"/>
    </row>
    <row r="546" spans="26:32">
      <c r="Z546" s="788"/>
      <c r="AA546" s="788"/>
      <c r="AB546" s="789"/>
      <c r="AC546" s="790"/>
      <c r="AD546" s="172"/>
      <c r="AE546" s="172"/>
      <c r="AF546" s="172"/>
    </row>
    <row r="547" spans="26:32">
      <c r="Z547" s="788"/>
      <c r="AA547" s="788"/>
      <c r="AB547" s="789"/>
      <c r="AC547" s="790"/>
      <c r="AD547" s="172"/>
      <c r="AE547" s="172"/>
      <c r="AF547" s="172"/>
    </row>
    <row r="548" spans="26:32">
      <c r="Z548" s="788"/>
      <c r="AA548" s="788"/>
      <c r="AB548" s="789"/>
      <c r="AC548" s="790"/>
      <c r="AD548" s="172"/>
      <c r="AE548" s="172"/>
      <c r="AF548" s="172"/>
    </row>
    <row r="549" spans="26:32">
      <c r="Z549" s="788"/>
      <c r="AA549" s="788"/>
      <c r="AB549" s="789"/>
      <c r="AC549" s="790"/>
      <c r="AD549" s="172"/>
      <c r="AE549" s="172"/>
      <c r="AF549" s="172"/>
    </row>
    <row r="550" spans="26:32">
      <c r="Z550" s="788"/>
      <c r="AA550" s="788"/>
      <c r="AB550" s="789"/>
      <c r="AC550" s="790"/>
      <c r="AD550" s="172"/>
      <c r="AE550" s="172"/>
      <c r="AF550" s="172"/>
    </row>
    <row r="551" spans="26:32">
      <c r="Z551" s="788"/>
      <c r="AA551" s="788"/>
      <c r="AB551" s="789"/>
      <c r="AC551" s="790"/>
      <c r="AD551" s="172"/>
      <c r="AE551" s="172"/>
      <c r="AF551" s="172"/>
    </row>
    <row r="552" spans="26:32">
      <c r="Z552" s="788"/>
      <c r="AA552" s="788"/>
      <c r="AB552" s="789"/>
      <c r="AC552" s="790"/>
      <c r="AD552" s="172"/>
      <c r="AE552" s="172"/>
      <c r="AF552" s="172"/>
    </row>
    <row r="553" spans="26:32">
      <c r="Z553" s="788"/>
      <c r="AA553" s="788"/>
      <c r="AB553" s="789"/>
      <c r="AC553" s="790"/>
      <c r="AD553" s="172"/>
      <c r="AE553" s="172"/>
      <c r="AF553" s="172"/>
    </row>
    <row r="554" spans="26:32">
      <c r="Z554" s="788"/>
      <c r="AA554" s="788"/>
      <c r="AB554" s="789"/>
      <c r="AC554" s="790"/>
      <c r="AD554" s="172"/>
      <c r="AE554" s="172"/>
      <c r="AF554" s="172"/>
    </row>
    <row r="555" spans="26:32">
      <c r="Z555" s="788"/>
      <c r="AA555" s="788"/>
      <c r="AB555" s="789"/>
      <c r="AC555" s="790"/>
      <c r="AD555" s="172"/>
      <c r="AE555" s="172"/>
      <c r="AF555" s="172"/>
    </row>
    <row r="556" spans="26:32">
      <c r="Z556" s="788"/>
      <c r="AA556" s="788"/>
      <c r="AB556" s="789"/>
      <c r="AC556" s="790"/>
      <c r="AD556" s="172"/>
      <c r="AE556" s="172"/>
      <c r="AF556" s="172"/>
    </row>
    <row r="557" spans="26:32">
      <c r="Z557" s="788"/>
      <c r="AA557" s="788"/>
      <c r="AB557" s="789"/>
      <c r="AC557" s="790"/>
      <c r="AD557" s="172"/>
      <c r="AE557" s="172"/>
      <c r="AF557" s="172"/>
    </row>
    <row r="558" spans="26:32">
      <c r="Z558" s="788"/>
      <c r="AA558" s="788"/>
      <c r="AB558" s="789"/>
      <c r="AC558" s="790"/>
      <c r="AD558" s="172"/>
      <c r="AE558" s="172"/>
      <c r="AF558" s="172"/>
    </row>
    <row r="559" spans="26:32">
      <c r="Z559" s="788"/>
      <c r="AA559" s="788"/>
      <c r="AB559" s="789"/>
      <c r="AC559" s="790"/>
      <c r="AD559" s="172"/>
      <c r="AE559" s="172"/>
      <c r="AF559" s="172"/>
    </row>
    <row r="560" spans="26:32">
      <c r="Z560" s="788"/>
      <c r="AA560" s="788"/>
      <c r="AB560" s="789"/>
      <c r="AC560" s="790"/>
      <c r="AD560" s="172"/>
      <c r="AE560" s="172"/>
      <c r="AF560" s="172"/>
    </row>
    <row r="561" spans="26:32">
      <c r="Z561" s="788"/>
      <c r="AA561" s="788"/>
      <c r="AB561" s="789"/>
      <c r="AC561" s="790"/>
      <c r="AD561" s="172"/>
      <c r="AE561" s="172"/>
      <c r="AF561" s="172"/>
    </row>
    <row r="562" spans="26:32">
      <c r="Z562" s="788"/>
      <c r="AA562" s="788"/>
      <c r="AB562" s="789"/>
      <c r="AC562" s="790"/>
      <c r="AD562" s="172"/>
      <c r="AE562" s="172"/>
      <c r="AF562" s="172"/>
    </row>
    <row r="563" spans="26:32">
      <c r="Z563" s="788"/>
      <c r="AA563" s="788"/>
      <c r="AB563" s="789"/>
      <c r="AC563" s="790"/>
      <c r="AD563" s="172"/>
      <c r="AE563" s="172"/>
      <c r="AF563" s="172"/>
    </row>
    <row r="564" spans="26:32">
      <c r="Z564" s="788"/>
      <c r="AA564" s="788"/>
      <c r="AB564" s="789"/>
      <c r="AC564" s="790"/>
      <c r="AD564" s="172"/>
      <c r="AE564" s="172"/>
      <c r="AF564" s="172"/>
    </row>
    <row r="565" spans="26:32">
      <c r="Z565" s="788"/>
      <c r="AA565" s="788"/>
      <c r="AB565" s="789"/>
      <c r="AC565" s="790"/>
      <c r="AD565" s="172"/>
      <c r="AE565" s="172"/>
      <c r="AF565" s="172"/>
    </row>
    <row r="566" spans="26:32">
      <c r="Z566" s="788"/>
      <c r="AA566" s="788"/>
      <c r="AB566" s="789"/>
      <c r="AC566" s="790"/>
      <c r="AD566" s="172"/>
      <c r="AE566" s="172"/>
      <c r="AF566" s="172"/>
    </row>
    <row r="567" spans="26:32">
      <c r="Z567" s="788"/>
      <c r="AA567" s="788"/>
      <c r="AB567" s="789"/>
      <c r="AC567" s="790"/>
      <c r="AD567" s="172"/>
      <c r="AE567" s="172"/>
      <c r="AF567" s="172"/>
    </row>
    <row r="568" spans="26:32">
      <c r="Z568" s="788"/>
      <c r="AA568" s="788"/>
      <c r="AB568" s="789"/>
      <c r="AC568" s="790"/>
      <c r="AD568" s="172"/>
      <c r="AE568" s="172"/>
      <c r="AF568" s="172"/>
    </row>
    <row r="569" spans="26:32">
      <c r="Z569" s="788"/>
      <c r="AA569" s="788"/>
      <c r="AB569" s="789"/>
      <c r="AC569" s="790"/>
      <c r="AD569" s="172"/>
      <c r="AE569" s="172"/>
      <c r="AF569" s="172"/>
    </row>
    <row r="570" spans="26:32">
      <c r="Z570" s="788"/>
      <c r="AA570" s="788"/>
      <c r="AB570" s="789"/>
      <c r="AC570" s="790"/>
      <c r="AD570" s="172"/>
      <c r="AE570" s="172"/>
      <c r="AF570" s="172"/>
    </row>
    <row r="571" spans="26:32">
      <c r="Z571" s="788"/>
      <c r="AA571" s="788"/>
      <c r="AB571" s="789"/>
      <c r="AC571" s="790"/>
      <c r="AD571" s="172"/>
      <c r="AE571" s="172"/>
      <c r="AF571" s="172"/>
    </row>
    <row r="572" spans="26:32">
      <c r="Z572" s="788"/>
      <c r="AA572" s="788"/>
      <c r="AB572" s="789"/>
      <c r="AC572" s="790"/>
      <c r="AD572" s="172"/>
      <c r="AE572" s="172"/>
      <c r="AF572" s="172"/>
    </row>
    <row r="573" spans="26:32">
      <c r="Z573" s="788"/>
      <c r="AA573" s="788"/>
      <c r="AB573" s="789"/>
      <c r="AC573" s="790"/>
      <c r="AD573" s="172"/>
      <c r="AE573" s="172"/>
      <c r="AF573" s="172"/>
    </row>
    <row r="574" spans="26:32">
      <c r="Z574" s="788"/>
      <c r="AA574" s="788"/>
      <c r="AB574" s="789"/>
      <c r="AC574" s="790"/>
      <c r="AD574" s="172"/>
      <c r="AE574" s="172"/>
      <c r="AF574" s="172"/>
    </row>
    <row r="575" spans="26:32">
      <c r="Z575" s="788"/>
      <c r="AA575" s="788"/>
      <c r="AB575" s="789"/>
      <c r="AC575" s="790"/>
      <c r="AD575" s="172"/>
      <c r="AE575" s="172"/>
      <c r="AF575" s="172"/>
    </row>
    <row r="576" spans="26:32">
      <c r="Z576" s="788"/>
      <c r="AA576" s="788"/>
      <c r="AB576" s="789"/>
      <c r="AC576" s="790"/>
      <c r="AD576" s="172"/>
      <c r="AE576" s="172"/>
      <c r="AF576" s="172"/>
    </row>
    <row r="577" spans="26:32">
      <c r="Z577" s="788"/>
      <c r="AA577" s="788"/>
      <c r="AB577" s="789"/>
      <c r="AC577" s="790"/>
      <c r="AD577" s="172"/>
      <c r="AE577" s="172"/>
      <c r="AF577" s="172"/>
    </row>
    <row r="578" spans="26:32">
      <c r="Z578" s="788"/>
      <c r="AA578" s="788"/>
      <c r="AB578" s="789"/>
      <c r="AC578" s="790"/>
      <c r="AD578" s="172"/>
      <c r="AE578" s="172"/>
      <c r="AF578" s="172"/>
    </row>
    <row r="579" spans="26:32">
      <c r="Z579" s="788"/>
      <c r="AA579" s="788"/>
      <c r="AB579" s="789"/>
      <c r="AC579" s="790"/>
      <c r="AD579" s="172"/>
      <c r="AE579" s="172"/>
      <c r="AF579" s="172"/>
    </row>
    <row r="580" spans="26:32">
      <c r="Z580" s="788"/>
      <c r="AA580" s="788"/>
      <c r="AB580" s="789"/>
      <c r="AC580" s="790"/>
      <c r="AD580" s="172"/>
      <c r="AE580" s="172"/>
      <c r="AF580" s="172"/>
    </row>
    <row r="581" spans="26:32">
      <c r="Z581" s="788"/>
      <c r="AA581" s="788"/>
      <c r="AB581" s="789"/>
      <c r="AC581" s="790"/>
      <c r="AD581" s="172"/>
      <c r="AE581" s="172"/>
      <c r="AF581" s="172"/>
    </row>
    <row r="582" spans="26:32">
      <c r="Z582" s="788"/>
      <c r="AA582" s="788"/>
      <c r="AB582" s="789"/>
      <c r="AC582" s="790"/>
      <c r="AD582" s="172"/>
      <c r="AE582" s="172"/>
      <c r="AF582" s="172"/>
    </row>
    <row r="583" spans="26:32">
      <c r="Z583" s="788"/>
      <c r="AA583" s="788"/>
      <c r="AB583" s="789"/>
      <c r="AC583" s="790"/>
      <c r="AD583" s="172"/>
      <c r="AE583" s="172"/>
      <c r="AF583" s="172"/>
    </row>
    <row r="584" spans="26:32">
      <c r="Z584" s="788"/>
      <c r="AA584" s="788"/>
      <c r="AB584" s="789"/>
      <c r="AC584" s="790"/>
      <c r="AD584" s="172"/>
      <c r="AE584" s="172"/>
      <c r="AF584" s="172"/>
    </row>
    <row r="585" spans="26:32">
      <c r="Z585" s="788"/>
      <c r="AA585" s="788"/>
      <c r="AB585" s="789"/>
      <c r="AC585" s="790"/>
      <c r="AD585" s="172"/>
      <c r="AE585" s="172"/>
      <c r="AF585" s="172"/>
    </row>
    <row r="586" spans="26:32">
      <c r="Z586" s="788"/>
      <c r="AA586" s="788"/>
      <c r="AB586" s="789"/>
      <c r="AC586" s="790"/>
      <c r="AD586" s="172"/>
      <c r="AE586" s="172"/>
      <c r="AF586" s="172"/>
    </row>
    <row r="587" spans="26:32">
      <c r="Z587" s="788"/>
      <c r="AA587" s="788"/>
      <c r="AB587" s="789"/>
      <c r="AC587" s="790"/>
      <c r="AD587" s="172"/>
      <c r="AE587" s="172"/>
      <c r="AF587" s="172"/>
    </row>
    <row r="588" spans="26:32">
      <c r="Z588" s="788"/>
      <c r="AA588" s="788"/>
      <c r="AB588" s="789"/>
      <c r="AC588" s="790"/>
      <c r="AD588" s="172"/>
      <c r="AE588" s="172"/>
      <c r="AF588" s="172"/>
    </row>
    <row r="589" spans="26:32">
      <c r="Z589" s="788"/>
      <c r="AA589" s="788"/>
      <c r="AB589" s="789"/>
      <c r="AC589" s="790"/>
      <c r="AD589" s="172"/>
      <c r="AE589" s="172"/>
      <c r="AF589" s="172"/>
    </row>
    <row r="590" spans="26:32">
      <c r="Z590" s="788"/>
      <c r="AA590" s="788"/>
      <c r="AB590" s="789"/>
      <c r="AC590" s="790"/>
      <c r="AD590" s="172"/>
      <c r="AE590" s="172"/>
      <c r="AF590" s="172"/>
    </row>
    <row r="591" spans="26:32">
      <c r="Z591" s="788"/>
      <c r="AA591" s="788"/>
      <c r="AB591" s="789"/>
      <c r="AC591" s="790"/>
      <c r="AD591" s="172"/>
      <c r="AE591" s="172"/>
      <c r="AF591" s="172"/>
    </row>
    <row r="592" spans="26:32">
      <c r="Z592" s="788"/>
      <c r="AA592" s="788"/>
      <c r="AB592" s="789"/>
      <c r="AC592" s="790"/>
      <c r="AD592" s="172"/>
      <c r="AE592" s="172"/>
      <c r="AF592" s="172"/>
    </row>
    <row r="593" spans="26:32">
      <c r="Z593" s="788"/>
      <c r="AA593" s="788"/>
      <c r="AB593" s="789"/>
      <c r="AC593" s="790"/>
      <c r="AD593" s="172"/>
      <c r="AE593" s="172"/>
      <c r="AF593" s="172"/>
    </row>
    <row r="594" spans="26:32">
      <c r="Z594" s="788"/>
      <c r="AA594" s="788"/>
      <c r="AB594" s="789"/>
      <c r="AC594" s="790"/>
      <c r="AD594" s="172"/>
      <c r="AE594" s="172"/>
      <c r="AF594" s="172"/>
    </row>
    <row r="595" spans="26:32">
      <c r="Z595" s="788"/>
      <c r="AA595" s="788"/>
      <c r="AB595" s="789"/>
      <c r="AC595" s="790"/>
      <c r="AD595" s="172"/>
      <c r="AE595" s="172"/>
      <c r="AF595" s="172"/>
    </row>
    <row r="596" spans="26:32">
      <c r="Z596" s="788"/>
      <c r="AA596" s="788"/>
      <c r="AB596" s="789"/>
      <c r="AC596" s="790"/>
      <c r="AD596" s="172"/>
      <c r="AE596" s="172"/>
      <c r="AF596" s="172"/>
    </row>
    <row r="597" spans="26:32">
      <c r="Z597" s="788"/>
      <c r="AA597" s="788"/>
      <c r="AB597" s="789"/>
      <c r="AC597" s="790"/>
      <c r="AD597" s="172"/>
      <c r="AE597" s="172"/>
      <c r="AF597" s="172"/>
    </row>
    <row r="598" spans="26:32">
      <c r="Z598" s="788"/>
      <c r="AA598" s="788"/>
      <c r="AB598" s="789"/>
      <c r="AC598" s="790"/>
      <c r="AD598" s="172"/>
      <c r="AE598" s="172"/>
      <c r="AF598" s="172"/>
    </row>
    <row r="599" spans="26:32">
      <c r="Z599" s="788"/>
      <c r="AA599" s="788"/>
      <c r="AB599" s="789"/>
      <c r="AC599" s="790"/>
      <c r="AD599" s="172"/>
      <c r="AE599" s="172"/>
      <c r="AF599" s="172"/>
    </row>
    <row r="600" spans="26:32">
      <c r="Z600" s="788"/>
      <c r="AA600" s="788"/>
      <c r="AB600" s="789"/>
      <c r="AC600" s="790"/>
      <c r="AD600" s="172"/>
      <c r="AE600" s="172"/>
      <c r="AF600" s="172"/>
    </row>
    <row r="601" spans="26:32">
      <c r="Z601" s="788"/>
      <c r="AA601" s="788"/>
      <c r="AB601" s="789"/>
      <c r="AC601" s="790"/>
      <c r="AD601" s="172"/>
      <c r="AE601" s="172"/>
      <c r="AF601" s="172"/>
    </row>
    <row r="602" spans="26:32">
      <c r="Z602" s="788"/>
      <c r="AA602" s="788"/>
      <c r="AB602" s="789"/>
      <c r="AC602" s="790"/>
      <c r="AD602" s="172"/>
      <c r="AE602" s="172"/>
      <c r="AF602" s="172"/>
    </row>
    <row r="603" spans="26:32">
      <c r="Z603" s="788"/>
      <c r="AA603" s="788"/>
      <c r="AB603" s="789"/>
      <c r="AC603" s="790"/>
      <c r="AD603" s="172"/>
      <c r="AE603" s="172"/>
      <c r="AF603" s="172"/>
    </row>
    <row r="604" spans="26:32">
      <c r="Z604" s="788"/>
      <c r="AA604" s="788"/>
      <c r="AB604" s="789"/>
      <c r="AC604" s="790"/>
      <c r="AD604" s="172"/>
      <c r="AE604" s="172"/>
      <c r="AF604" s="172"/>
    </row>
    <row r="605" spans="26:32">
      <c r="Z605" s="788"/>
      <c r="AA605" s="788"/>
      <c r="AB605" s="789"/>
      <c r="AC605" s="790"/>
      <c r="AD605" s="172"/>
      <c r="AE605" s="172"/>
      <c r="AF605" s="172"/>
    </row>
    <row r="606" spans="26:32">
      <c r="Z606" s="788"/>
      <c r="AA606" s="788"/>
      <c r="AB606" s="789"/>
      <c r="AC606" s="790"/>
      <c r="AD606" s="172"/>
      <c r="AE606" s="172"/>
      <c r="AF606" s="172"/>
    </row>
    <row r="607" spans="26:32">
      <c r="Z607" s="788"/>
      <c r="AA607" s="788"/>
      <c r="AB607" s="789"/>
      <c r="AC607" s="790"/>
      <c r="AD607" s="172"/>
      <c r="AE607" s="172"/>
      <c r="AF607" s="172"/>
    </row>
    <row r="608" spans="26:32">
      <c r="Z608" s="788"/>
      <c r="AA608" s="788"/>
      <c r="AB608" s="789"/>
      <c r="AC608" s="790"/>
      <c r="AD608" s="172"/>
      <c r="AE608" s="172"/>
      <c r="AF608" s="172"/>
    </row>
    <row r="609" spans="26:32">
      <c r="Z609" s="788"/>
      <c r="AA609" s="788"/>
      <c r="AB609" s="789"/>
      <c r="AC609" s="790"/>
      <c r="AD609" s="172"/>
      <c r="AE609" s="172"/>
      <c r="AF609" s="172"/>
    </row>
    <row r="610" spans="26:32">
      <c r="Z610" s="788"/>
      <c r="AA610" s="788"/>
      <c r="AB610" s="789"/>
      <c r="AC610" s="790"/>
      <c r="AD610" s="172"/>
      <c r="AE610" s="172"/>
      <c r="AF610" s="172"/>
    </row>
    <row r="611" spans="26:32">
      <c r="Z611" s="788"/>
      <c r="AA611" s="788"/>
      <c r="AB611" s="789"/>
      <c r="AC611" s="790"/>
      <c r="AD611" s="172"/>
      <c r="AE611" s="172"/>
      <c r="AF611" s="172"/>
    </row>
    <row r="612" spans="26:32">
      <c r="Z612" s="788"/>
      <c r="AA612" s="788"/>
      <c r="AB612" s="789"/>
      <c r="AC612" s="790"/>
      <c r="AD612" s="172"/>
      <c r="AE612" s="172"/>
      <c r="AF612" s="172"/>
    </row>
    <row r="613" spans="26:32">
      <c r="Z613" s="788"/>
      <c r="AA613" s="788"/>
      <c r="AB613" s="789"/>
      <c r="AC613" s="790"/>
      <c r="AD613" s="172"/>
      <c r="AE613" s="172"/>
      <c r="AF613" s="172"/>
    </row>
    <row r="614" spans="26:32">
      <c r="Z614" s="788"/>
      <c r="AA614" s="788"/>
      <c r="AB614" s="789"/>
      <c r="AC614" s="790"/>
      <c r="AD614" s="172"/>
      <c r="AE614" s="172"/>
      <c r="AF614" s="172"/>
    </row>
    <row r="615" spans="26:32">
      <c r="Z615" s="788"/>
      <c r="AA615" s="788"/>
      <c r="AB615" s="789"/>
      <c r="AC615" s="790"/>
      <c r="AD615" s="172"/>
      <c r="AE615" s="172"/>
      <c r="AF615" s="172"/>
    </row>
    <row r="616" spans="26:32">
      <c r="Z616" s="788"/>
      <c r="AA616" s="788"/>
      <c r="AB616" s="789"/>
      <c r="AC616" s="790"/>
      <c r="AD616" s="172"/>
      <c r="AE616" s="172"/>
      <c r="AF616" s="172"/>
    </row>
    <row r="617" spans="26:32">
      <c r="Z617" s="788"/>
      <c r="AA617" s="788"/>
      <c r="AB617" s="789"/>
      <c r="AC617" s="790"/>
      <c r="AD617" s="172"/>
      <c r="AE617" s="172"/>
      <c r="AF617" s="172"/>
    </row>
    <row r="618" spans="26:32">
      <c r="Z618" s="788"/>
      <c r="AA618" s="788"/>
      <c r="AB618" s="789"/>
      <c r="AC618" s="790"/>
      <c r="AD618" s="172"/>
      <c r="AE618" s="172"/>
      <c r="AF618" s="172"/>
    </row>
    <row r="619" spans="26:32">
      <c r="Z619" s="788"/>
      <c r="AA619" s="788"/>
      <c r="AB619" s="789"/>
      <c r="AC619" s="790"/>
      <c r="AD619" s="172"/>
      <c r="AE619" s="172"/>
      <c r="AF619" s="172"/>
    </row>
    <row r="620" spans="26:32">
      <c r="Z620" s="788"/>
      <c r="AA620" s="788"/>
      <c r="AB620" s="789"/>
      <c r="AC620" s="790"/>
      <c r="AD620" s="172"/>
      <c r="AE620" s="172"/>
      <c r="AF620" s="172"/>
    </row>
    <row r="621" spans="26:32">
      <c r="Z621" s="788"/>
      <c r="AA621" s="788"/>
      <c r="AB621" s="789"/>
      <c r="AC621" s="790"/>
      <c r="AD621" s="172"/>
      <c r="AE621" s="172"/>
      <c r="AF621" s="172"/>
    </row>
    <row r="622" spans="26:32">
      <c r="Z622" s="788"/>
      <c r="AA622" s="788"/>
      <c r="AB622" s="789"/>
      <c r="AC622" s="790"/>
      <c r="AD622" s="172"/>
      <c r="AE622" s="172"/>
      <c r="AF622" s="172"/>
    </row>
    <row r="623" spans="26:32">
      <c r="Z623" s="788"/>
      <c r="AA623" s="788"/>
      <c r="AB623" s="789"/>
      <c r="AC623" s="790"/>
      <c r="AD623" s="172"/>
      <c r="AE623" s="172"/>
      <c r="AF623" s="172"/>
    </row>
    <row r="624" spans="26:32">
      <c r="Z624" s="788"/>
      <c r="AA624" s="788"/>
      <c r="AB624" s="789"/>
      <c r="AC624" s="790"/>
      <c r="AD624" s="172"/>
      <c r="AE624" s="172"/>
      <c r="AF624" s="172"/>
    </row>
    <row r="625" spans="26:32">
      <c r="Z625" s="788"/>
      <c r="AA625" s="788"/>
      <c r="AB625" s="789"/>
      <c r="AC625" s="790"/>
      <c r="AD625" s="172"/>
      <c r="AE625" s="172"/>
      <c r="AF625" s="172"/>
    </row>
    <row r="626" spans="26:32">
      <c r="Z626" s="788"/>
      <c r="AA626" s="788"/>
      <c r="AB626" s="789"/>
      <c r="AC626" s="790"/>
      <c r="AD626" s="172"/>
      <c r="AE626" s="172"/>
      <c r="AF626" s="172"/>
    </row>
    <row r="627" spans="26:32">
      <c r="Z627" s="788"/>
      <c r="AA627" s="788"/>
      <c r="AB627" s="789"/>
      <c r="AC627" s="790"/>
      <c r="AD627" s="172"/>
      <c r="AE627" s="172"/>
      <c r="AF627" s="172"/>
    </row>
    <row r="628" spans="26:32">
      <c r="Z628" s="788"/>
      <c r="AA628" s="788"/>
      <c r="AB628" s="789"/>
      <c r="AC628" s="790"/>
      <c r="AD628" s="172"/>
      <c r="AE628" s="172"/>
      <c r="AF628" s="172"/>
    </row>
    <row r="629" spans="26:32">
      <c r="Z629" s="788"/>
      <c r="AA629" s="788"/>
      <c r="AB629" s="789"/>
      <c r="AC629" s="790"/>
      <c r="AD629" s="172"/>
      <c r="AE629" s="172"/>
      <c r="AF629" s="172"/>
    </row>
    <row r="630" spans="26:32">
      <c r="Z630" s="788"/>
      <c r="AA630" s="788"/>
      <c r="AB630" s="789"/>
      <c r="AC630" s="790"/>
      <c r="AD630" s="172"/>
      <c r="AE630" s="172"/>
      <c r="AF630" s="172"/>
    </row>
    <row r="631" spans="26:32">
      <c r="Z631" s="788"/>
      <c r="AA631" s="788"/>
      <c r="AB631" s="789"/>
      <c r="AC631" s="790"/>
      <c r="AD631" s="172"/>
      <c r="AE631" s="172"/>
      <c r="AF631" s="172"/>
    </row>
    <row r="632" spans="26:32">
      <c r="Z632" s="788"/>
      <c r="AA632" s="788"/>
      <c r="AB632" s="789"/>
      <c r="AC632" s="790"/>
      <c r="AD632" s="172"/>
      <c r="AE632" s="172"/>
      <c r="AF632" s="172"/>
    </row>
    <row r="633" spans="26:32">
      <c r="Z633" s="788"/>
      <c r="AA633" s="788"/>
      <c r="AB633" s="789"/>
      <c r="AC633" s="790"/>
      <c r="AD633" s="172"/>
      <c r="AE633" s="172"/>
      <c r="AF633" s="172"/>
    </row>
    <row r="634" spans="26:32">
      <c r="Z634" s="788"/>
      <c r="AA634" s="788"/>
      <c r="AB634" s="789"/>
      <c r="AC634" s="790"/>
      <c r="AD634" s="172"/>
      <c r="AE634" s="172"/>
      <c r="AF634" s="172"/>
    </row>
    <row r="635" spans="26:32">
      <c r="Z635" s="788"/>
      <c r="AA635" s="788"/>
      <c r="AB635" s="789"/>
      <c r="AC635" s="790"/>
      <c r="AD635" s="172"/>
      <c r="AE635" s="172"/>
      <c r="AF635" s="172"/>
    </row>
    <row r="636" spans="26:32">
      <c r="Z636" s="788"/>
      <c r="AA636" s="788"/>
      <c r="AB636" s="789"/>
      <c r="AC636" s="790"/>
      <c r="AD636" s="172"/>
      <c r="AE636" s="172"/>
      <c r="AF636" s="172"/>
    </row>
    <row r="637" spans="26:32">
      <c r="Z637" s="788"/>
      <c r="AA637" s="788"/>
      <c r="AB637" s="789"/>
      <c r="AC637" s="790"/>
      <c r="AD637" s="172"/>
      <c r="AE637" s="172"/>
      <c r="AF637" s="172"/>
    </row>
    <row r="638" spans="26:32">
      <c r="Z638" s="788"/>
      <c r="AA638" s="788"/>
      <c r="AB638" s="789"/>
      <c r="AC638" s="790"/>
      <c r="AD638" s="172"/>
      <c r="AE638" s="172"/>
      <c r="AF638" s="172"/>
    </row>
    <row r="639" spans="26:32">
      <c r="Z639" s="788"/>
      <c r="AA639" s="788"/>
      <c r="AB639" s="789"/>
      <c r="AC639" s="790"/>
      <c r="AD639" s="172"/>
      <c r="AE639" s="172"/>
      <c r="AF639" s="172"/>
    </row>
    <row r="640" spans="26:32">
      <c r="Z640" s="788"/>
      <c r="AA640" s="788"/>
      <c r="AB640" s="789"/>
      <c r="AC640" s="790"/>
      <c r="AD640" s="172"/>
      <c r="AE640" s="172"/>
      <c r="AF640" s="172"/>
    </row>
    <row r="641" spans="26:32">
      <c r="Z641" s="788"/>
      <c r="AA641" s="788"/>
      <c r="AB641" s="789"/>
      <c r="AC641" s="790"/>
      <c r="AD641" s="172"/>
      <c r="AE641" s="172"/>
      <c r="AF641" s="172"/>
    </row>
    <row r="642" spans="26:32">
      <c r="Z642" s="788"/>
      <c r="AA642" s="788"/>
      <c r="AB642" s="789"/>
      <c r="AC642" s="790"/>
      <c r="AD642" s="172"/>
      <c r="AE642" s="172"/>
      <c r="AF642" s="172"/>
    </row>
    <row r="643" spans="26:32">
      <c r="Z643" s="788"/>
      <c r="AA643" s="788"/>
      <c r="AB643" s="789"/>
      <c r="AC643" s="790"/>
      <c r="AD643" s="172"/>
      <c r="AE643" s="172"/>
      <c r="AF643" s="172"/>
    </row>
    <row r="644" spans="26:32">
      <c r="Z644" s="788"/>
      <c r="AA644" s="788"/>
      <c r="AB644" s="789"/>
      <c r="AC644" s="790"/>
      <c r="AD644" s="172"/>
      <c r="AE644" s="172"/>
      <c r="AF644" s="172"/>
    </row>
    <row r="645" spans="26:32">
      <c r="Z645" s="788"/>
      <c r="AA645" s="788"/>
      <c r="AB645" s="789"/>
      <c r="AC645" s="790"/>
      <c r="AD645" s="172"/>
      <c r="AE645" s="172"/>
      <c r="AF645" s="172"/>
    </row>
    <row r="646" spans="26:32">
      <c r="Z646" s="788"/>
      <c r="AA646" s="788"/>
      <c r="AB646" s="789"/>
      <c r="AC646" s="790"/>
      <c r="AD646" s="172"/>
      <c r="AE646" s="172"/>
      <c r="AF646" s="172"/>
    </row>
    <row r="647" spans="26:32">
      <c r="Z647" s="788"/>
      <c r="AA647" s="788"/>
      <c r="AB647" s="789"/>
      <c r="AC647" s="790"/>
      <c r="AD647" s="172"/>
      <c r="AE647" s="172"/>
      <c r="AF647" s="172"/>
    </row>
    <row r="648" spans="26:32">
      <c r="Z648" s="788"/>
      <c r="AA648" s="788"/>
      <c r="AB648" s="789"/>
      <c r="AC648" s="790"/>
      <c r="AD648" s="172"/>
      <c r="AE648" s="172"/>
      <c r="AF648" s="172"/>
    </row>
    <row r="649" spans="26:32">
      <c r="Z649" s="788"/>
      <c r="AA649" s="788"/>
      <c r="AB649" s="789"/>
      <c r="AC649" s="790"/>
      <c r="AD649" s="172"/>
      <c r="AE649" s="172"/>
      <c r="AF649" s="172"/>
    </row>
    <row r="650" spans="26:32">
      <c r="Z650" s="788"/>
      <c r="AA650" s="788"/>
      <c r="AB650" s="789"/>
      <c r="AC650" s="790"/>
      <c r="AD650" s="172"/>
      <c r="AE650" s="172"/>
      <c r="AF650" s="172"/>
    </row>
    <row r="651" spans="26:32">
      <c r="Z651" s="788"/>
      <c r="AA651" s="788"/>
      <c r="AB651" s="789"/>
      <c r="AC651" s="790"/>
      <c r="AD651" s="172"/>
      <c r="AE651" s="172"/>
      <c r="AF651" s="172"/>
    </row>
    <row r="652" spans="26:32">
      <c r="Z652" s="788"/>
      <c r="AA652" s="788"/>
      <c r="AB652" s="789"/>
      <c r="AC652" s="790"/>
      <c r="AD652" s="172"/>
      <c r="AE652" s="172"/>
      <c r="AF652" s="172"/>
    </row>
    <row r="653" spans="26:32">
      <c r="Z653" s="788"/>
      <c r="AA653" s="788"/>
      <c r="AB653" s="789"/>
      <c r="AC653" s="790"/>
      <c r="AD653" s="172"/>
      <c r="AE653" s="172"/>
      <c r="AF653" s="172"/>
    </row>
    <row r="654" spans="26:32">
      <c r="Z654" s="788"/>
      <c r="AA654" s="788"/>
      <c r="AB654" s="789"/>
      <c r="AC654" s="790"/>
      <c r="AD654" s="172"/>
      <c r="AE654" s="172"/>
      <c r="AF654" s="172"/>
    </row>
    <row r="655" spans="26:32">
      <c r="Z655" s="788"/>
      <c r="AA655" s="788"/>
      <c r="AB655" s="789"/>
      <c r="AC655" s="790"/>
      <c r="AD655" s="172"/>
      <c r="AE655" s="172"/>
      <c r="AF655" s="172"/>
    </row>
    <row r="656" spans="26:32">
      <c r="Z656" s="788"/>
      <c r="AA656" s="788"/>
      <c r="AB656" s="789"/>
      <c r="AC656" s="790"/>
      <c r="AD656" s="172"/>
      <c r="AE656" s="172"/>
      <c r="AF656" s="172"/>
    </row>
    <row r="657" spans="26:32">
      <c r="Z657" s="788"/>
      <c r="AA657" s="788"/>
      <c r="AB657" s="789"/>
      <c r="AC657" s="790"/>
      <c r="AD657" s="172"/>
      <c r="AE657" s="172"/>
      <c r="AF657" s="172"/>
    </row>
    <row r="658" spans="26:32">
      <c r="Z658" s="788"/>
      <c r="AA658" s="788"/>
      <c r="AB658" s="789"/>
      <c r="AC658" s="790"/>
      <c r="AD658" s="172"/>
      <c r="AE658" s="172"/>
      <c r="AF658" s="172"/>
    </row>
    <row r="659" spans="26:32">
      <c r="Z659" s="788"/>
      <c r="AA659" s="788"/>
      <c r="AB659" s="789"/>
      <c r="AC659" s="790"/>
      <c r="AD659" s="172"/>
      <c r="AE659" s="172"/>
      <c r="AF659" s="172"/>
    </row>
    <row r="660" spans="26:32">
      <c r="Z660" s="788"/>
      <c r="AA660" s="788"/>
      <c r="AB660" s="789"/>
      <c r="AC660" s="790"/>
      <c r="AD660" s="172"/>
      <c r="AE660" s="172"/>
      <c r="AF660" s="172"/>
    </row>
    <row r="661" spans="26:32">
      <c r="Z661" s="788"/>
      <c r="AA661" s="788"/>
      <c r="AB661" s="789"/>
      <c r="AC661" s="790"/>
      <c r="AD661" s="172"/>
      <c r="AE661" s="172"/>
      <c r="AF661" s="172"/>
    </row>
    <row r="662" spans="26:32">
      <c r="Z662" s="788"/>
      <c r="AA662" s="788"/>
      <c r="AB662" s="789"/>
      <c r="AC662" s="790"/>
      <c r="AD662" s="172"/>
      <c r="AE662" s="172"/>
      <c r="AF662" s="172"/>
    </row>
    <row r="663" spans="26:32">
      <c r="Z663" s="788"/>
      <c r="AA663" s="788"/>
      <c r="AB663" s="789"/>
      <c r="AC663" s="790"/>
      <c r="AD663" s="172"/>
      <c r="AE663" s="172"/>
      <c r="AF663" s="172"/>
    </row>
    <row r="664" spans="26:32">
      <c r="Z664" s="788"/>
      <c r="AA664" s="788"/>
      <c r="AB664" s="789"/>
      <c r="AC664" s="790"/>
      <c r="AD664" s="172"/>
      <c r="AE664" s="172"/>
      <c r="AF664" s="172"/>
    </row>
    <row r="665" spans="26:32">
      <c r="Z665" s="788"/>
      <c r="AA665" s="788"/>
      <c r="AB665" s="789"/>
      <c r="AC665" s="790"/>
      <c r="AD665" s="172"/>
      <c r="AE665" s="172"/>
      <c r="AF665" s="172"/>
    </row>
    <row r="666" spans="26:32">
      <c r="Z666" s="788"/>
      <c r="AA666" s="788"/>
      <c r="AB666" s="789"/>
      <c r="AC666" s="790"/>
      <c r="AD666" s="172"/>
      <c r="AE666" s="172"/>
      <c r="AF666" s="172"/>
    </row>
    <row r="667" spans="26:32">
      <c r="Z667" s="788"/>
      <c r="AA667" s="788"/>
      <c r="AB667" s="789"/>
      <c r="AC667" s="790"/>
      <c r="AD667" s="172"/>
      <c r="AE667" s="172"/>
      <c r="AF667" s="172"/>
    </row>
    <row r="668" spans="26:32">
      <c r="Z668" s="788"/>
      <c r="AA668" s="788"/>
      <c r="AB668" s="789"/>
      <c r="AC668" s="790"/>
      <c r="AD668" s="172"/>
      <c r="AE668" s="172"/>
      <c r="AF668" s="172"/>
    </row>
    <row r="669" spans="26:32">
      <c r="Z669" s="788"/>
      <c r="AA669" s="788"/>
      <c r="AB669" s="789"/>
      <c r="AC669" s="790"/>
      <c r="AD669" s="172"/>
      <c r="AE669" s="172"/>
      <c r="AF669" s="172"/>
    </row>
    <row r="670" spans="26:32">
      <c r="Z670" s="788"/>
      <c r="AA670" s="788"/>
      <c r="AB670" s="789"/>
      <c r="AC670" s="790"/>
      <c r="AD670" s="172"/>
      <c r="AE670" s="172"/>
      <c r="AF670" s="172"/>
    </row>
    <row r="671" spans="26:32">
      <c r="Z671" s="788"/>
      <c r="AA671" s="788"/>
      <c r="AB671" s="789"/>
      <c r="AC671" s="790"/>
      <c r="AD671" s="172"/>
      <c r="AE671" s="172"/>
      <c r="AF671" s="172"/>
    </row>
    <row r="672" spans="26:32">
      <c r="Z672" s="788"/>
      <c r="AA672" s="788"/>
      <c r="AB672" s="789"/>
      <c r="AC672" s="790"/>
      <c r="AD672" s="172"/>
      <c r="AE672" s="172"/>
      <c r="AF672" s="172"/>
    </row>
    <row r="673" spans="26:32">
      <c r="Z673" s="788"/>
      <c r="AA673" s="788"/>
      <c r="AB673" s="789"/>
      <c r="AC673" s="790"/>
      <c r="AD673" s="172"/>
      <c r="AE673" s="172"/>
      <c r="AF673" s="172"/>
    </row>
    <row r="674" spans="26:32">
      <c r="Z674" s="788"/>
      <c r="AA674" s="788"/>
      <c r="AB674" s="789"/>
      <c r="AC674" s="790"/>
      <c r="AD674" s="172"/>
      <c r="AE674" s="172"/>
      <c r="AF674" s="172"/>
    </row>
    <row r="675" spans="26:32">
      <c r="Z675" s="788"/>
      <c r="AA675" s="788"/>
      <c r="AB675" s="789"/>
      <c r="AC675" s="790"/>
      <c r="AD675" s="172"/>
      <c r="AE675" s="172"/>
      <c r="AF675" s="172"/>
    </row>
    <row r="676" spans="26:32">
      <c r="Z676" s="788"/>
      <c r="AA676" s="788"/>
      <c r="AB676" s="789"/>
      <c r="AC676" s="790"/>
      <c r="AD676" s="172"/>
      <c r="AE676" s="172"/>
      <c r="AF676" s="172"/>
    </row>
    <row r="677" spans="26:32">
      <c r="Z677" s="788"/>
      <c r="AA677" s="788"/>
      <c r="AB677" s="789"/>
      <c r="AC677" s="790"/>
      <c r="AD677" s="172"/>
      <c r="AE677" s="172"/>
      <c r="AF677" s="172"/>
    </row>
    <row r="678" spans="26:32">
      <c r="Z678" s="788"/>
      <c r="AA678" s="788"/>
      <c r="AB678" s="789"/>
      <c r="AC678" s="790"/>
      <c r="AD678" s="172"/>
      <c r="AE678" s="172"/>
      <c r="AF678" s="172"/>
    </row>
    <row r="679" spans="26:32">
      <c r="Z679" s="788"/>
      <c r="AA679" s="788"/>
      <c r="AB679" s="789"/>
      <c r="AC679" s="790"/>
      <c r="AD679" s="172"/>
      <c r="AE679" s="172"/>
      <c r="AF679" s="172"/>
    </row>
    <row r="680" spans="26:32">
      <c r="Z680" s="788"/>
      <c r="AA680" s="788"/>
      <c r="AB680" s="789"/>
      <c r="AC680" s="790"/>
      <c r="AD680" s="172"/>
      <c r="AE680" s="172"/>
      <c r="AF680" s="172"/>
    </row>
    <row r="681" spans="26:32">
      <c r="Z681" s="788"/>
      <c r="AA681" s="788"/>
      <c r="AB681" s="789"/>
      <c r="AC681" s="790"/>
      <c r="AD681" s="172"/>
      <c r="AE681" s="172"/>
      <c r="AF681" s="172"/>
    </row>
    <row r="682" spans="26:32">
      <c r="Z682" s="788"/>
      <c r="AA682" s="788"/>
      <c r="AB682" s="789"/>
      <c r="AC682" s="790"/>
      <c r="AD682" s="172"/>
      <c r="AE682" s="172"/>
      <c r="AF682" s="172"/>
    </row>
    <row r="683" spans="26:32">
      <c r="Z683" s="788"/>
      <c r="AA683" s="788"/>
      <c r="AB683" s="789"/>
      <c r="AC683" s="790"/>
      <c r="AD683" s="172"/>
      <c r="AE683" s="172"/>
      <c r="AF683" s="172"/>
    </row>
    <row r="684" spans="26:32">
      <c r="Z684" s="788"/>
      <c r="AA684" s="788"/>
      <c r="AB684" s="789"/>
      <c r="AC684" s="790"/>
      <c r="AD684" s="172"/>
      <c r="AE684" s="172"/>
      <c r="AF684" s="172"/>
    </row>
    <row r="685" spans="26:32">
      <c r="Z685" s="788"/>
      <c r="AA685" s="788"/>
      <c r="AB685" s="789"/>
      <c r="AC685" s="790"/>
      <c r="AD685" s="172"/>
      <c r="AE685" s="172"/>
      <c r="AF685" s="172"/>
    </row>
    <row r="686" spans="26:32">
      <c r="Z686" s="788"/>
      <c r="AA686" s="788"/>
      <c r="AB686" s="789"/>
      <c r="AC686" s="790"/>
      <c r="AD686" s="172"/>
      <c r="AE686" s="172"/>
      <c r="AF686" s="172"/>
    </row>
    <row r="687" spans="26:32">
      <c r="Z687" s="788"/>
      <c r="AA687" s="788"/>
      <c r="AB687" s="789"/>
      <c r="AC687" s="790"/>
      <c r="AD687" s="172"/>
      <c r="AE687" s="172"/>
      <c r="AF687" s="172"/>
    </row>
    <row r="688" spans="26:32">
      <c r="Z688" s="788"/>
      <c r="AA688" s="788"/>
      <c r="AB688" s="789"/>
      <c r="AC688" s="790"/>
      <c r="AD688" s="172"/>
      <c r="AE688" s="172"/>
      <c r="AF688" s="172"/>
    </row>
    <row r="689" spans="26:32">
      <c r="Z689" s="788"/>
      <c r="AA689" s="788"/>
      <c r="AB689" s="789"/>
      <c r="AC689" s="790"/>
      <c r="AD689" s="172"/>
      <c r="AE689" s="172"/>
      <c r="AF689" s="172"/>
    </row>
    <row r="690" spans="26:32">
      <c r="Z690" s="788"/>
      <c r="AA690" s="788"/>
      <c r="AB690" s="789"/>
      <c r="AC690" s="790"/>
      <c r="AD690" s="172"/>
      <c r="AE690" s="172"/>
      <c r="AF690" s="172"/>
    </row>
    <row r="691" spans="26:32">
      <c r="Z691" s="788"/>
      <c r="AA691" s="788"/>
      <c r="AB691" s="789"/>
      <c r="AC691" s="790"/>
      <c r="AD691" s="172"/>
      <c r="AE691" s="172"/>
      <c r="AF691" s="172"/>
    </row>
    <row r="692" spans="26:32">
      <c r="Z692" s="788"/>
      <c r="AA692" s="788"/>
      <c r="AB692" s="789"/>
      <c r="AC692" s="790"/>
      <c r="AD692" s="172"/>
      <c r="AE692" s="172"/>
      <c r="AF692" s="172"/>
    </row>
    <row r="693" spans="26:32">
      <c r="Z693" s="788"/>
      <c r="AA693" s="788"/>
      <c r="AB693" s="789"/>
      <c r="AC693" s="790"/>
      <c r="AD693" s="172"/>
      <c r="AE693" s="172"/>
      <c r="AF693" s="172"/>
    </row>
    <row r="694" spans="26:32">
      <c r="Z694" s="788"/>
      <c r="AA694" s="788"/>
      <c r="AB694" s="789"/>
      <c r="AC694" s="790"/>
      <c r="AD694" s="172"/>
      <c r="AE694" s="172"/>
      <c r="AF694" s="172"/>
    </row>
    <row r="695" spans="26:32">
      <c r="Z695" s="788"/>
      <c r="AA695" s="788"/>
      <c r="AB695" s="789"/>
      <c r="AC695" s="790"/>
      <c r="AD695" s="172"/>
      <c r="AE695" s="172"/>
      <c r="AF695" s="172"/>
    </row>
    <row r="696" spans="26:32">
      <c r="Z696" s="788"/>
      <c r="AA696" s="788"/>
      <c r="AB696" s="789"/>
      <c r="AC696" s="790"/>
      <c r="AD696" s="172"/>
      <c r="AE696" s="172"/>
      <c r="AF696" s="172"/>
    </row>
    <row r="697" spans="26:32">
      <c r="Z697" s="788"/>
      <c r="AA697" s="788"/>
      <c r="AB697" s="789"/>
      <c r="AC697" s="790"/>
      <c r="AD697" s="172"/>
      <c r="AE697" s="172"/>
      <c r="AF697" s="172"/>
    </row>
    <row r="698" spans="26:32">
      <c r="Z698" s="788"/>
      <c r="AA698" s="788"/>
      <c r="AB698" s="789"/>
      <c r="AC698" s="790"/>
      <c r="AD698" s="172"/>
      <c r="AE698" s="172"/>
      <c r="AF698" s="172"/>
    </row>
    <row r="699" spans="26:32">
      <c r="Z699" s="788"/>
      <c r="AA699" s="788"/>
      <c r="AB699" s="789"/>
      <c r="AC699" s="790"/>
      <c r="AD699" s="172"/>
      <c r="AE699" s="172"/>
      <c r="AF699" s="172"/>
    </row>
    <row r="700" spans="26:32">
      <c r="Z700" s="788"/>
      <c r="AA700" s="788"/>
      <c r="AB700" s="789"/>
      <c r="AC700" s="790"/>
      <c r="AD700" s="172"/>
      <c r="AE700" s="172"/>
      <c r="AF700" s="172"/>
    </row>
    <row r="701" spans="26:32">
      <c r="Z701" s="788"/>
      <c r="AA701" s="788"/>
      <c r="AB701" s="789"/>
      <c r="AC701" s="790"/>
      <c r="AD701" s="172"/>
      <c r="AE701" s="172"/>
      <c r="AF701" s="172"/>
    </row>
    <row r="702" spans="26:32">
      <c r="Z702" s="788"/>
      <c r="AA702" s="788"/>
      <c r="AB702" s="789"/>
      <c r="AC702" s="790"/>
      <c r="AD702" s="172"/>
      <c r="AE702" s="172"/>
      <c r="AF702" s="172"/>
    </row>
    <row r="703" spans="26:32">
      <c r="Z703" s="788"/>
      <c r="AA703" s="788"/>
      <c r="AB703" s="789"/>
      <c r="AC703" s="790"/>
      <c r="AD703" s="172"/>
      <c r="AE703" s="172"/>
      <c r="AF703" s="172"/>
    </row>
    <row r="704" spans="26:32">
      <c r="Z704" s="788"/>
      <c r="AA704" s="788"/>
      <c r="AB704" s="789"/>
      <c r="AC704" s="790"/>
      <c r="AD704" s="172"/>
      <c r="AE704" s="172"/>
      <c r="AF704" s="172"/>
    </row>
    <row r="705" spans="26:32">
      <c r="Z705" s="788"/>
      <c r="AA705" s="788"/>
      <c r="AB705" s="789"/>
      <c r="AC705" s="790"/>
      <c r="AD705" s="172"/>
      <c r="AE705" s="172"/>
      <c r="AF705" s="172"/>
    </row>
    <row r="706" spans="26:32">
      <c r="Z706" s="788"/>
      <c r="AA706" s="788"/>
      <c r="AB706" s="789"/>
      <c r="AC706" s="790"/>
      <c r="AD706" s="172"/>
      <c r="AE706" s="172"/>
      <c r="AF706" s="172"/>
    </row>
    <row r="707" spans="26:32">
      <c r="Z707" s="788"/>
      <c r="AA707" s="788"/>
      <c r="AB707" s="789"/>
      <c r="AC707" s="790"/>
      <c r="AD707" s="172"/>
      <c r="AE707" s="172"/>
      <c r="AF707" s="172"/>
    </row>
    <row r="708" spans="26:32">
      <c r="Z708" s="788"/>
      <c r="AA708" s="788"/>
      <c r="AB708" s="789"/>
      <c r="AC708" s="790"/>
      <c r="AD708" s="172"/>
      <c r="AE708" s="172"/>
      <c r="AF708" s="172"/>
    </row>
    <row r="709" spans="26:32">
      <c r="Z709" s="788"/>
      <c r="AA709" s="788"/>
      <c r="AB709" s="789"/>
      <c r="AC709" s="790"/>
      <c r="AD709" s="172"/>
      <c r="AE709" s="172"/>
      <c r="AF709" s="172"/>
    </row>
    <row r="710" spans="26:32">
      <c r="Z710" s="788"/>
      <c r="AA710" s="788"/>
      <c r="AB710" s="789"/>
      <c r="AC710" s="790"/>
      <c r="AD710" s="172"/>
      <c r="AE710" s="172"/>
      <c r="AF710" s="172"/>
    </row>
    <row r="711" spans="26:32">
      <c r="Z711" s="788"/>
      <c r="AA711" s="788"/>
      <c r="AB711" s="789"/>
      <c r="AC711" s="790"/>
      <c r="AD711" s="172"/>
      <c r="AE711" s="172"/>
      <c r="AF711" s="172"/>
    </row>
    <row r="712" spans="26:32">
      <c r="Z712" s="788"/>
      <c r="AA712" s="788"/>
      <c r="AB712" s="789"/>
      <c r="AC712" s="790"/>
      <c r="AD712" s="172"/>
      <c r="AE712" s="172"/>
      <c r="AF712" s="172"/>
    </row>
    <row r="713" spans="26:32">
      <c r="Z713" s="788"/>
      <c r="AA713" s="788"/>
      <c r="AB713" s="789"/>
      <c r="AC713" s="790"/>
      <c r="AD713" s="172"/>
      <c r="AE713" s="172"/>
      <c r="AF713" s="172"/>
    </row>
    <row r="714" spans="26:32">
      <c r="Z714" s="788"/>
      <c r="AA714" s="788"/>
      <c r="AB714" s="789"/>
      <c r="AC714" s="790"/>
      <c r="AD714" s="172"/>
      <c r="AE714" s="172"/>
      <c r="AF714" s="172"/>
    </row>
    <row r="715" spans="26:32">
      <c r="Z715" s="788"/>
      <c r="AA715" s="788"/>
      <c r="AB715" s="789"/>
      <c r="AC715" s="790"/>
      <c r="AD715" s="172"/>
      <c r="AE715" s="172"/>
      <c r="AF715" s="172"/>
    </row>
    <row r="716" spans="26:32">
      <c r="Z716" s="788"/>
      <c r="AA716" s="788"/>
      <c r="AB716" s="789"/>
      <c r="AC716" s="790"/>
      <c r="AD716" s="172"/>
      <c r="AE716" s="172"/>
      <c r="AF716" s="172"/>
    </row>
    <row r="717" spans="26:32">
      <c r="Z717" s="788"/>
      <c r="AA717" s="788"/>
      <c r="AB717" s="789"/>
      <c r="AC717" s="790"/>
      <c r="AD717" s="172"/>
      <c r="AE717" s="172"/>
      <c r="AF717" s="172"/>
    </row>
    <row r="718" spans="26:32">
      <c r="Z718" s="788"/>
      <c r="AA718" s="788"/>
      <c r="AB718" s="789"/>
      <c r="AC718" s="790"/>
      <c r="AD718" s="172"/>
      <c r="AE718" s="172"/>
      <c r="AF718" s="172"/>
    </row>
    <row r="719" spans="26:32">
      <c r="Z719" s="788"/>
      <c r="AA719" s="788"/>
      <c r="AB719" s="789"/>
      <c r="AC719" s="790"/>
      <c r="AD719" s="172"/>
      <c r="AE719" s="172"/>
      <c r="AF719" s="172"/>
    </row>
    <row r="720" spans="26:32">
      <c r="Z720" s="788"/>
      <c r="AA720" s="788"/>
      <c r="AB720" s="789"/>
      <c r="AC720" s="790"/>
      <c r="AD720" s="172"/>
      <c r="AE720" s="172"/>
      <c r="AF720" s="172"/>
    </row>
    <row r="721" spans="26:32">
      <c r="Z721" s="788"/>
      <c r="AA721" s="788"/>
      <c r="AB721" s="789"/>
      <c r="AC721" s="790"/>
      <c r="AD721" s="172"/>
      <c r="AE721" s="172"/>
      <c r="AF721" s="172"/>
    </row>
    <row r="722" spans="26:32">
      <c r="Z722" s="788"/>
      <c r="AA722" s="788"/>
      <c r="AB722" s="789"/>
      <c r="AC722" s="790"/>
      <c r="AD722" s="172"/>
      <c r="AE722" s="172"/>
      <c r="AF722" s="172"/>
    </row>
    <row r="723" spans="26:32">
      <c r="Z723" s="788"/>
      <c r="AA723" s="788"/>
      <c r="AB723" s="789"/>
      <c r="AC723" s="790"/>
      <c r="AD723" s="172"/>
      <c r="AE723" s="172"/>
      <c r="AF723" s="172"/>
    </row>
    <row r="724" spans="26:32">
      <c r="Z724" s="788"/>
      <c r="AA724" s="788"/>
      <c r="AB724" s="789"/>
      <c r="AC724" s="790"/>
      <c r="AD724" s="172"/>
      <c r="AE724" s="172"/>
      <c r="AF724" s="172"/>
    </row>
    <row r="725" spans="26:32">
      <c r="Z725" s="788"/>
      <c r="AA725" s="788"/>
      <c r="AB725" s="789"/>
      <c r="AC725" s="790"/>
      <c r="AD725" s="172"/>
      <c r="AE725" s="172"/>
      <c r="AF725" s="172"/>
    </row>
    <row r="726" spans="26:32">
      <c r="Z726" s="788"/>
      <c r="AA726" s="788"/>
      <c r="AB726" s="789"/>
      <c r="AC726" s="790"/>
      <c r="AD726" s="172"/>
      <c r="AE726" s="172"/>
      <c r="AF726" s="172"/>
    </row>
    <row r="727" spans="26:32">
      <c r="Z727" s="788"/>
      <c r="AA727" s="788"/>
      <c r="AB727" s="789"/>
      <c r="AC727" s="790"/>
      <c r="AD727" s="172"/>
      <c r="AE727" s="172"/>
      <c r="AF727" s="172"/>
    </row>
    <row r="728" spans="26:32">
      <c r="Z728" s="788"/>
      <c r="AA728" s="788"/>
      <c r="AB728" s="789"/>
      <c r="AC728" s="790"/>
      <c r="AD728" s="172"/>
      <c r="AE728" s="172"/>
      <c r="AF728" s="172"/>
    </row>
    <row r="729" spans="26:32">
      <c r="Z729" s="788"/>
      <c r="AA729" s="788"/>
      <c r="AB729" s="789"/>
      <c r="AC729" s="790"/>
      <c r="AD729" s="172"/>
      <c r="AE729" s="172"/>
      <c r="AF729" s="172"/>
    </row>
    <row r="730" spans="26:32">
      <c r="Z730" s="788"/>
      <c r="AA730" s="788"/>
      <c r="AB730" s="789"/>
      <c r="AC730" s="790"/>
      <c r="AD730" s="172"/>
      <c r="AE730" s="172"/>
      <c r="AF730" s="172"/>
    </row>
    <row r="731" spans="26:32">
      <c r="Z731" s="788"/>
      <c r="AA731" s="788"/>
      <c r="AB731" s="789"/>
      <c r="AC731" s="790"/>
      <c r="AD731" s="172"/>
      <c r="AE731" s="172"/>
      <c r="AF731" s="172"/>
    </row>
    <row r="732" spans="26:32">
      <c r="Z732" s="788"/>
      <c r="AA732" s="788"/>
      <c r="AB732" s="789"/>
      <c r="AC732" s="790"/>
      <c r="AD732" s="172"/>
      <c r="AE732" s="172"/>
      <c r="AF732" s="172"/>
    </row>
    <row r="733" spans="26:32">
      <c r="Z733" s="788"/>
      <c r="AA733" s="788"/>
      <c r="AB733" s="789"/>
      <c r="AC733" s="790"/>
      <c r="AD733" s="172"/>
      <c r="AE733" s="172"/>
      <c r="AF733" s="172"/>
    </row>
    <row r="734" spans="26:32">
      <c r="Z734" s="788"/>
      <c r="AA734" s="788"/>
      <c r="AB734" s="789"/>
      <c r="AC734" s="790"/>
      <c r="AD734" s="172"/>
      <c r="AE734" s="172"/>
      <c r="AF734" s="172"/>
    </row>
    <row r="735" spans="26:32">
      <c r="Z735" s="788"/>
      <c r="AA735" s="788"/>
      <c r="AB735" s="789"/>
      <c r="AC735" s="790"/>
      <c r="AD735" s="172"/>
      <c r="AE735" s="172"/>
      <c r="AF735" s="172"/>
    </row>
    <row r="736" spans="26:32">
      <c r="Z736" s="788"/>
      <c r="AA736" s="788"/>
      <c r="AB736" s="789"/>
      <c r="AC736" s="790"/>
      <c r="AD736" s="172"/>
      <c r="AE736" s="172"/>
      <c r="AF736" s="172"/>
    </row>
    <row r="737" spans="26:32">
      <c r="Z737" s="788"/>
      <c r="AA737" s="788"/>
      <c r="AB737" s="789"/>
      <c r="AC737" s="790"/>
      <c r="AD737" s="172"/>
      <c r="AE737" s="172"/>
      <c r="AF737" s="172"/>
    </row>
    <row r="738" spans="26:32">
      <c r="Z738" s="788"/>
      <c r="AA738" s="788"/>
      <c r="AB738" s="789"/>
      <c r="AC738" s="790"/>
      <c r="AD738" s="172"/>
      <c r="AE738" s="172"/>
      <c r="AF738" s="172"/>
    </row>
    <row r="739" spans="26:32">
      <c r="Z739" s="788"/>
      <c r="AA739" s="788"/>
      <c r="AB739" s="789"/>
      <c r="AC739" s="790"/>
      <c r="AD739" s="172"/>
      <c r="AE739" s="172"/>
      <c r="AF739" s="172"/>
    </row>
    <row r="740" spans="26:32">
      <c r="Z740" s="788"/>
      <c r="AA740" s="788"/>
      <c r="AB740" s="789"/>
      <c r="AC740" s="790"/>
      <c r="AD740" s="172"/>
      <c r="AE740" s="172"/>
      <c r="AF740" s="172"/>
    </row>
    <row r="741" spans="26:32">
      <c r="Z741" s="788"/>
      <c r="AA741" s="788"/>
      <c r="AB741" s="789"/>
      <c r="AC741" s="790"/>
      <c r="AD741" s="172"/>
      <c r="AE741" s="172"/>
      <c r="AF741" s="172"/>
    </row>
    <row r="742" spans="26:32">
      <c r="Z742" s="788"/>
      <c r="AA742" s="788"/>
      <c r="AB742" s="789"/>
      <c r="AC742" s="790"/>
      <c r="AD742" s="172"/>
      <c r="AE742" s="172"/>
      <c r="AF742" s="172"/>
    </row>
    <row r="743" spans="26:32">
      <c r="Z743" s="788"/>
      <c r="AA743" s="788"/>
      <c r="AB743" s="789"/>
      <c r="AC743" s="790"/>
      <c r="AD743" s="172"/>
      <c r="AE743" s="172"/>
      <c r="AF743" s="172"/>
    </row>
    <row r="744" spans="26:32">
      <c r="Z744" s="788"/>
      <c r="AA744" s="788"/>
      <c r="AB744" s="789"/>
      <c r="AC744" s="790"/>
      <c r="AD744" s="172"/>
      <c r="AE744" s="172"/>
      <c r="AF744" s="172"/>
    </row>
    <row r="745" spans="26:32">
      <c r="Z745" s="788"/>
      <c r="AA745" s="788"/>
      <c r="AB745" s="789"/>
      <c r="AC745" s="790"/>
      <c r="AD745" s="172"/>
      <c r="AE745" s="172"/>
      <c r="AF745" s="172"/>
    </row>
    <row r="746" spans="26:32">
      <c r="Z746" s="788"/>
      <c r="AA746" s="788"/>
      <c r="AB746" s="789"/>
      <c r="AC746" s="790"/>
      <c r="AD746" s="172"/>
      <c r="AE746" s="172"/>
      <c r="AF746" s="172"/>
    </row>
    <row r="747" spans="26:32">
      <c r="Z747" s="788"/>
      <c r="AA747" s="788"/>
      <c r="AB747" s="789"/>
      <c r="AC747" s="790"/>
      <c r="AD747" s="172"/>
      <c r="AE747" s="172"/>
      <c r="AF747" s="172"/>
    </row>
    <row r="748" spans="26:32">
      <c r="Z748" s="788"/>
      <c r="AA748" s="788"/>
      <c r="AB748" s="789"/>
      <c r="AC748" s="790"/>
      <c r="AD748" s="172"/>
      <c r="AE748" s="172"/>
      <c r="AF748" s="172"/>
    </row>
    <row r="749" spans="26:32">
      <c r="Z749" s="788"/>
      <c r="AA749" s="788"/>
      <c r="AB749" s="789"/>
      <c r="AC749" s="790"/>
      <c r="AD749" s="172"/>
      <c r="AE749" s="172"/>
      <c r="AF749" s="172"/>
    </row>
    <row r="750" spans="26:32">
      <c r="Z750" s="788"/>
      <c r="AA750" s="788"/>
      <c r="AB750" s="789"/>
      <c r="AC750" s="790"/>
      <c r="AD750" s="172"/>
      <c r="AE750" s="172"/>
      <c r="AF750" s="172"/>
    </row>
    <row r="751" spans="26:32">
      <c r="Z751" s="788"/>
      <c r="AA751" s="788"/>
      <c r="AB751" s="789"/>
      <c r="AC751" s="790"/>
      <c r="AD751" s="172"/>
      <c r="AE751" s="172"/>
      <c r="AF751" s="172"/>
    </row>
    <row r="752" spans="26:32">
      <c r="Z752" s="788"/>
      <c r="AA752" s="788"/>
      <c r="AB752" s="789"/>
      <c r="AC752" s="790"/>
      <c r="AD752" s="172"/>
      <c r="AE752" s="172"/>
      <c r="AF752" s="172"/>
    </row>
    <row r="753" spans="26:32">
      <c r="Z753" s="788"/>
      <c r="AA753" s="788"/>
      <c r="AB753" s="789"/>
      <c r="AC753" s="790"/>
      <c r="AD753" s="172"/>
      <c r="AE753" s="172"/>
      <c r="AF753" s="172"/>
    </row>
    <row r="754" spans="26:32">
      <c r="Z754" s="788"/>
      <c r="AA754" s="788"/>
      <c r="AB754" s="789"/>
      <c r="AC754" s="790"/>
      <c r="AD754" s="172"/>
      <c r="AE754" s="172"/>
      <c r="AF754" s="172"/>
    </row>
    <row r="755" spans="26:32">
      <c r="Z755" s="788"/>
      <c r="AA755" s="788"/>
      <c r="AB755" s="789"/>
      <c r="AC755" s="790"/>
      <c r="AD755" s="172"/>
      <c r="AE755" s="172"/>
      <c r="AF755" s="172"/>
    </row>
    <row r="756" spans="26:32">
      <c r="Z756" s="788"/>
      <c r="AA756" s="788"/>
      <c r="AB756" s="789"/>
      <c r="AC756" s="790"/>
      <c r="AD756" s="172"/>
      <c r="AE756" s="172"/>
      <c r="AF756" s="172"/>
    </row>
    <row r="757" spans="26:32">
      <c r="Z757" s="788"/>
      <c r="AA757" s="788"/>
      <c r="AB757" s="789"/>
      <c r="AC757" s="790"/>
      <c r="AD757" s="172"/>
      <c r="AE757" s="172"/>
      <c r="AF757" s="172"/>
    </row>
    <row r="758" spans="26:32">
      <c r="Z758" s="788"/>
      <c r="AA758" s="788"/>
      <c r="AB758" s="789"/>
      <c r="AC758" s="790"/>
      <c r="AD758" s="172"/>
      <c r="AE758" s="172"/>
      <c r="AF758" s="172"/>
    </row>
    <row r="759" spans="26:32">
      <c r="Z759" s="788"/>
      <c r="AA759" s="788"/>
      <c r="AB759" s="789"/>
      <c r="AC759" s="790"/>
      <c r="AD759" s="172"/>
      <c r="AE759" s="172"/>
      <c r="AF759" s="172"/>
    </row>
    <row r="760" spans="26:32">
      <c r="Z760" s="788"/>
      <c r="AA760" s="788"/>
      <c r="AB760" s="789"/>
      <c r="AC760" s="790"/>
      <c r="AD760" s="172"/>
      <c r="AE760" s="172"/>
      <c r="AF760" s="172"/>
    </row>
    <row r="761" spans="26:32">
      <c r="Z761" s="788"/>
      <c r="AA761" s="788"/>
      <c r="AB761" s="789"/>
      <c r="AC761" s="790"/>
      <c r="AD761" s="172"/>
      <c r="AE761" s="172"/>
      <c r="AF761" s="172"/>
    </row>
    <row r="762" spans="26:32">
      <c r="Z762" s="788"/>
      <c r="AA762" s="788"/>
      <c r="AB762" s="789"/>
      <c r="AC762" s="790"/>
      <c r="AD762" s="172"/>
      <c r="AE762" s="172"/>
      <c r="AF762" s="172"/>
    </row>
    <row r="763" spans="26:32">
      <c r="Z763" s="788"/>
      <c r="AA763" s="788"/>
      <c r="AB763" s="789"/>
      <c r="AC763" s="790"/>
      <c r="AD763" s="172"/>
      <c r="AE763" s="172"/>
      <c r="AF763" s="172"/>
    </row>
    <row r="764" spans="26:32">
      <c r="Z764" s="788"/>
      <c r="AA764" s="788"/>
      <c r="AB764" s="789"/>
      <c r="AC764" s="790"/>
      <c r="AD764" s="172"/>
      <c r="AE764" s="172"/>
      <c r="AF764" s="172"/>
    </row>
    <row r="765" spans="26:32">
      <c r="Z765" s="788"/>
      <c r="AA765" s="788"/>
      <c r="AB765" s="789"/>
      <c r="AC765" s="790"/>
      <c r="AD765" s="172"/>
      <c r="AE765" s="172"/>
      <c r="AF765" s="172"/>
    </row>
    <row r="766" spans="26:32">
      <c r="Z766" s="788"/>
      <c r="AA766" s="788"/>
      <c r="AB766" s="789"/>
      <c r="AC766" s="790"/>
      <c r="AD766" s="172"/>
      <c r="AE766" s="172"/>
      <c r="AF766" s="172"/>
    </row>
    <row r="767" spans="26:32">
      <c r="Z767" s="788"/>
      <c r="AA767" s="788"/>
      <c r="AB767" s="789"/>
      <c r="AC767" s="790"/>
      <c r="AD767" s="172"/>
      <c r="AE767" s="172"/>
      <c r="AF767" s="172"/>
    </row>
    <row r="768" spans="26:32">
      <c r="Z768" s="788"/>
      <c r="AA768" s="788"/>
      <c r="AB768" s="789"/>
      <c r="AC768" s="790"/>
      <c r="AD768" s="172"/>
      <c r="AE768" s="172"/>
      <c r="AF768" s="172"/>
    </row>
    <row r="769" spans="26:32">
      <c r="Z769" s="788"/>
      <c r="AA769" s="788"/>
      <c r="AB769" s="789"/>
      <c r="AC769" s="790"/>
      <c r="AD769" s="172"/>
      <c r="AE769" s="172"/>
      <c r="AF769" s="172"/>
    </row>
    <row r="770" spans="26:32">
      <c r="Z770" s="788"/>
      <c r="AA770" s="788"/>
      <c r="AB770" s="789"/>
      <c r="AC770" s="790"/>
      <c r="AD770" s="172"/>
      <c r="AE770" s="172"/>
      <c r="AF770" s="172"/>
    </row>
    <row r="771" spans="26:32">
      <c r="Z771" s="788"/>
      <c r="AA771" s="788"/>
      <c r="AB771" s="789"/>
      <c r="AC771" s="790"/>
      <c r="AD771" s="172"/>
      <c r="AE771" s="172"/>
      <c r="AF771" s="172"/>
    </row>
    <row r="772" spans="26:32">
      <c r="Z772" s="788"/>
      <c r="AA772" s="788"/>
      <c r="AB772" s="789"/>
      <c r="AC772" s="790"/>
      <c r="AD772" s="172"/>
      <c r="AE772" s="172"/>
      <c r="AF772" s="172"/>
    </row>
    <row r="773" spans="26:32">
      <c r="Z773" s="788"/>
      <c r="AA773" s="788"/>
      <c r="AB773" s="789"/>
      <c r="AC773" s="790"/>
      <c r="AD773" s="172"/>
      <c r="AE773" s="172"/>
      <c r="AF773" s="172"/>
    </row>
    <row r="774" spans="26:32">
      <c r="Z774" s="788"/>
      <c r="AA774" s="788"/>
      <c r="AB774" s="789"/>
      <c r="AC774" s="790"/>
      <c r="AD774" s="172"/>
      <c r="AE774" s="172"/>
      <c r="AF774" s="172"/>
    </row>
    <row r="775" spans="26:32">
      <c r="Z775" s="788"/>
      <c r="AA775" s="788"/>
      <c r="AB775" s="789"/>
      <c r="AC775" s="790"/>
      <c r="AD775" s="172"/>
      <c r="AE775" s="172"/>
      <c r="AF775" s="172"/>
    </row>
    <row r="776" spans="26:32">
      <c r="Z776" s="788"/>
      <c r="AA776" s="788"/>
      <c r="AB776" s="789"/>
      <c r="AC776" s="790"/>
      <c r="AD776" s="172"/>
      <c r="AE776" s="172"/>
      <c r="AF776" s="172"/>
    </row>
    <row r="777" spans="26:32">
      <c r="Z777" s="788"/>
      <c r="AA777" s="788"/>
      <c r="AB777" s="789"/>
      <c r="AC777" s="790"/>
      <c r="AD777" s="172"/>
      <c r="AE777" s="172"/>
      <c r="AF777" s="172"/>
    </row>
    <row r="778" spans="26:32">
      <c r="Z778" s="788"/>
      <c r="AA778" s="788"/>
      <c r="AB778" s="789"/>
      <c r="AC778" s="790"/>
      <c r="AD778" s="172"/>
      <c r="AE778" s="172"/>
      <c r="AF778" s="172"/>
    </row>
    <row r="779" spans="26:32">
      <c r="Z779" s="788"/>
      <c r="AA779" s="788"/>
      <c r="AB779" s="789"/>
      <c r="AC779" s="790"/>
      <c r="AD779" s="172"/>
      <c r="AE779" s="172"/>
      <c r="AF779" s="172"/>
    </row>
    <row r="780" spans="26:32">
      <c r="Z780" s="788"/>
      <c r="AA780" s="788"/>
      <c r="AB780" s="789"/>
      <c r="AC780" s="790"/>
      <c r="AD780" s="172"/>
      <c r="AE780" s="172"/>
      <c r="AF780" s="172"/>
    </row>
    <row r="781" spans="26:32">
      <c r="Z781" s="788"/>
      <c r="AA781" s="788"/>
      <c r="AB781" s="789"/>
      <c r="AC781" s="790"/>
      <c r="AD781" s="172"/>
      <c r="AE781" s="172"/>
      <c r="AF781" s="172"/>
    </row>
    <row r="782" spans="26:32">
      <c r="Z782" s="788"/>
      <c r="AA782" s="788"/>
      <c r="AB782" s="789"/>
      <c r="AC782" s="790"/>
      <c r="AD782" s="172"/>
      <c r="AE782" s="172"/>
      <c r="AF782" s="172"/>
    </row>
    <row r="783" spans="26:32">
      <c r="Z783" s="788"/>
      <c r="AA783" s="788"/>
      <c r="AB783" s="789"/>
      <c r="AC783" s="790"/>
      <c r="AD783" s="172"/>
      <c r="AE783" s="172"/>
      <c r="AF783" s="172"/>
    </row>
    <row r="784" spans="26:32">
      <c r="Z784" s="788"/>
      <c r="AA784" s="788"/>
      <c r="AB784" s="789"/>
      <c r="AC784" s="790"/>
      <c r="AD784" s="172"/>
      <c r="AE784" s="172"/>
      <c r="AF784" s="172"/>
    </row>
    <row r="785" spans="26:32">
      <c r="Z785" s="788"/>
      <c r="AA785" s="788"/>
      <c r="AB785" s="789"/>
      <c r="AC785" s="790"/>
      <c r="AD785" s="172"/>
      <c r="AE785" s="172"/>
      <c r="AF785" s="172"/>
    </row>
    <row r="786" spans="26:32">
      <c r="Z786" s="788"/>
      <c r="AA786" s="788"/>
      <c r="AB786" s="789"/>
      <c r="AC786" s="790"/>
      <c r="AD786" s="172"/>
      <c r="AE786" s="172"/>
      <c r="AF786" s="172"/>
    </row>
    <row r="787" spans="26:32">
      <c r="Z787" s="788"/>
      <c r="AA787" s="788"/>
      <c r="AB787" s="789"/>
      <c r="AC787" s="790"/>
      <c r="AD787" s="172"/>
      <c r="AE787" s="172"/>
      <c r="AF787" s="172"/>
    </row>
    <row r="788" spans="26:32">
      <c r="Z788" s="788"/>
      <c r="AA788" s="788"/>
      <c r="AB788" s="789"/>
      <c r="AC788" s="790"/>
      <c r="AD788" s="172"/>
      <c r="AE788" s="172"/>
      <c r="AF788" s="172"/>
    </row>
    <row r="789" spans="26:32">
      <c r="Z789" s="788"/>
      <c r="AA789" s="788"/>
      <c r="AB789" s="789"/>
      <c r="AC789" s="790"/>
      <c r="AD789" s="172"/>
      <c r="AE789" s="172"/>
      <c r="AF789" s="172"/>
    </row>
    <row r="790" spans="26:32">
      <c r="Z790" s="788"/>
      <c r="AA790" s="788"/>
      <c r="AB790" s="789"/>
      <c r="AC790" s="790"/>
      <c r="AD790" s="172"/>
      <c r="AE790" s="172"/>
      <c r="AF790" s="172"/>
    </row>
    <row r="791" spans="26:32">
      <c r="Z791" s="788"/>
      <c r="AA791" s="788"/>
      <c r="AB791" s="789"/>
      <c r="AC791" s="790"/>
      <c r="AD791" s="172"/>
      <c r="AE791" s="172"/>
      <c r="AF791" s="172"/>
    </row>
    <row r="792" spans="26:32">
      <c r="Z792" s="788"/>
      <c r="AA792" s="788"/>
      <c r="AB792" s="789"/>
      <c r="AC792" s="790"/>
      <c r="AD792" s="172"/>
      <c r="AE792" s="172"/>
      <c r="AF792" s="172"/>
    </row>
    <row r="793" spans="26:32">
      <c r="Z793" s="788"/>
      <c r="AA793" s="788"/>
      <c r="AB793" s="789"/>
      <c r="AC793" s="790"/>
      <c r="AD793" s="172"/>
      <c r="AE793" s="172"/>
      <c r="AF793" s="172"/>
    </row>
    <row r="794" spans="26:32">
      <c r="Z794" s="788"/>
      <c r="AA794" s="788"/>
      <c r="AB794" s="789"/>
      <c r="AC794" s="790"/>
      <c r="AD794" s="172"/>
      <c r="AE794" s="172"/>
      <c r="AF794" s="172"/>
    </row>
    <row r="795" spans="26:32">
      <c r="Z795" s="788"/>
      <c r="AA795" s="788"/>
      <c r="AB795" s="789"/>
      <c r="AC795" s="790"/>
      <c r="AD795" s="172"/>
      <c r="AE795" s="172"/>
      <c r="AF795" s="172"/>
    </row>
    <row r="796" spans="26:32">
      <c r="Z796" s="788"/>
      <c r="AA796" s="788"/>
      <c r="AB796" s="789"/>
      <c r="AC796" s="790"/>
      <c r="AD796" s="172"/>
      <c r="AE796" s="172"/>
      <c r="AF796" s="172"/>
    </row>
    <row r="797" spans="26:32">
      <c r="Z797" s="788"/>
      <c r="AA797" s="788"/>
      <c r="AB797" s="789"/>
      <c r="AC797" s="790"/>
      <c r="AD797" s="172"/>
      <c r="AE797" s="172"/>
      <c r="AF797" s="172"/>
    </row>
    <row r="798" spans="26:32">
      <c r="Z798" s="788"/>
      <c r="AA798" s="788"/>
      <c r="AB798" s="789"/>
      <c r="AC798" s="790"/>
      <c r="AD798" s="172"/>
      <c r="AE798" s="172"/>
      <c r="AF798" s="172"/>
    </row>
    <row r="799" spans="26:32">
      <c r="Z799" s="788"/>
      <c r="AA799" s="788"/>
      <c r="AB799" s="789"/>
      <c r="AC799" s="790"/>
      <c r="AD799" s="172"/>
      <c r="AE799" s="172"/>
      <c r="AF799" s="172"/>
    </row>
    <row r="800" spans="26:32">
      <c r="Z800" s="788"/>
      <c r="AA800" s="788"/>
      <c r="AB800" s="789"/>
      <c r="AC800" s="790"/>
      <c r="AD800" s="172"/>
      <c r="AE800" s="172"/>
      <c r="AF800" s="172"/>
    </row>
    <row r="801" spans="26:32">
      <c r="Z801" s="788"/>
      <c r="AA801" s="788"/>
      <c r="AB801" s="789"/>
      <c r="AC801" s="790"/>
      <c r="AD801" s="172"/>
      <c r="AE801" s="172"/>
      <c r="AF801" s="172"/>
    </row>
    <row r="802" spans="26:32">
      <c r="Z802" s="788"/>
      <c r="AA802" s="788"/>
      <c r="AB802" s="789"/>
      <c r="AC802" s="790"/>
      <c r="AD802" s="172"/>
      <c r="AE802" s="172"/>
      <c r="AF802" s="172"/>
    </row>
    <row r="803" spans="26:32">
      <c r="Z803" s="788"/>
      <c r="AA803" s="788"/>
      <c r="AB803" s="789"/>
      <c r="AC803" s="790"/>
      <c r="AD803" s="172"/>
      <c r="AE803" s="172"/>
      <c r="AF803" s="172"/>
    </row>
    <row r="804" spans="26:32">
      <c r="Z804" s="788"/>
      <c r="AA804" s="788"/>
      <c r="AB804" s="789"/>
      <c r="AC804" s="790"/>
      <c r="AD804" s="172"/>
      <c r="AE804" s="172"/>
      <c r="AF804" s="172"/>
    </row>
    <row r="805" spans="26:32">
      <c r="Z805" s="788"/>
      <c r="AA805" s="788"/>
      <c r="AB805" s="789"/>
      <c r="AC805" s="790"/>
      <c r="AD805" s="172"/>
      <c r="AE805" s="172"/>
      <c r="AF805" s="172"/>
    </row>
    <row r="806" spans="26:32">
      <c r="Z806" s="788"/>
      <c r="AA806" s="788"/>
      <c r="AB806" s="789"/>
      <c r="AC806" s="790"/>
      <c r="AD806" s="172"/>
      <c r="AE806" s="172"/>
      <c r="AF806" s="172"/>
    </row>
    <row r="807" spans="26:32">
      <c r="Z807" s="788"/>
      <c r="AA807" s="788"/>
      <c r="AB807" s="789"/>
      <c r="AC807" s="790"/>
      <c r="AD807" s="172"/>
      <c r="AE807" s="172"/>
      <c r="AF807" s="172"/>
    </row>
    <row r="808" spans="26:32">
      <c r="Z808" s="788"/>
      <c r="AA808" s="788"/>
      <c r="AB808" s="789"/>
      <c r="AC808" s="790"/>
      <c r="AD808" s="172"/>
      <c r="AE808" s="172"/>
      <c r="AF808" s="172"/>
    </row>
    <row r="809" spans="26:32">
      <c r="Z809" s="788"/>
      <c r="AA809" s="788"/>
      <c r="AB809" s="789"/>
      <c r="AC809" s="790"/>
      <c r="AD809" s="172"/>
      <c r="AE809" s="172"/>
      <c r="AF809" s="172"/>
    </row>
    <row r="810" spans="26:32">
      <c r="Z810" s="788"/>
      <c r="AA810" s="788"/>
      <c r="AB810" s="789"/>
      <c r="AC810" s="790"/>
      <c r="AD810" s="172"/>
      <c r="AE810" s="172"/>
      <c r="AF810" s="172"/>
    </row>
    <row r="811" spans="26:32">
      <c r="Z811" s="788"/>
      <c r="AA811" s="788"/>
      <c r="AB811" s="789"/>
      <c r="AC811" s="790"/>
      <c r="AD811" s="172"/>
      <c r="AE811" s="172"/>
      <c r="AF811" s="172"/>
    </row>
    <row r="812" spans="26:32">
      <c r="Z812" s="788"/>
      <c r="AA812" s="788"/>
      <c r="AB812" s="789"/>
      <c r="AC812" s="790"/>
      <c r="AD812" s="172"/>
      <c r="AE812" s="172"/>
      <c r="AF812" s="172"/>
    </row>
    <row r="813" spans="26:32">
      <c r="Z813" s="788"/>
      <c r="AA813" s="788"/>
      <c r="AB813" s="789"/>
      <c r="AC813" s="790"/>
      <c r="AD813" s="172"/>
      <c r="AE813" s="172"/>
      <c r="AF813" s="172"/>
    </row>
    <row r="814" spans="26:32">
      <c r="Z814" s="788"/>
      <c r="AA814" s="788"/>
      <c r="AB814" s="789"/>
      <c r="AC814" s="790"/>
      <c r="AD814" s="172"/>
      <c r="AE814" s="172"/>
      <c r="AF814" s="172"/>
    </row>
    <row r="815" spans="26:32">
      <c r="Z815" s="788"/>
      <c r="AA815" s="788"/>
      <c r="AB815" s="789"/>
      <c r="AC815" s="790"/>
      <c r="AD815" s="172"/>
      <c r="AE815" s="172"/>
      <c r="AF815" s="172"/>
    </row>
    <row r="816" spans="26:32">
      <c r="Z816" s="788"/>
      <c r="AA816" s="788"/>
      <c r="AB816" s="789"/>
      <c r="AC816" s="790"/>
      <c r="AD816" s="172"/>
      <c r="AE816" s="172"/>
      <c r="AF816" s="172"/>
    </row>
    <row r="817" spans="26:32">
      <c r="Z817" s="788"/>
      <c r="AA817" s="788"/>
      <c r="AB817" s="789"/>
      <c r="AC817" s="790"/>
      <c r="AD817" s="172"/>
      <c r="AE817" s="172"/>
      <c r="AF817" s="172"/>
    </row>
    <row r="818" spans="26:32">
      <c r="Z818" s="788"/>
      <c r="AA818" s="788"/>
      <c r="AB818" s="789"/>
      <c r="AC818" s="790"/>
      <c r="AD818" s="172"/>
      <c r="AE818" s="172"/>
      <c r="AF818" s="172"/>
    </row>
    <row r="819" spans="26:32">
      <c r="Z819" s="788"/>
      <c r="AA819" s="788"/>
      <c r="AB819" s="789"/>
      <c r="AC819" s="790"/>
      <c r="AD819" s="172"/>
      <c r="AE819" s="172"/>
      <c r="AF819" s="172"/>
    </row>
    <row r="820" spans="26:32">
      <c r="Z820" s="788"/>
      <c r="AA820" s="788"/>
      <c r="AB820" s="789"/>
      <c r="AC820" s="790"/>
      <c r="AD820" s="172"/>
      <c r="AE820" s="172"/>
      <c r="AF820" s="172"/>
    </row>
    <row r="821" spans="26:32">
      <c r="Z821" s="788"/>
      <c r="AA821" s="788"/>
      <c r="AB821" s="789"/>
      <c r="AC821" s="790"/>
      <c r="AD821" s="172"/>
      <c r="AE821" s="172"/>
      <c r="AF821" s="172"/>
    </row>
    <row r="822" spans="26:32">
      <c r="Z822" s="788"/>
      <c r="AA822" s="788"/>
      <c r="AB822" s="789"/>
      <c r="AC822" s="790"/>
      <c r="AD822" s="172"/>
      <c r="AE822" s="172"/>
      <c r="AF822" s="172"/>
    </row>
    <row r="823" spans="26:32">
      <c r="Z823" s="788"/>
      <c r="AA823" s="788"/>
      <c r="AB823" s="789"/>
      <c r="AC823" s="790"/>
      <c r="AD823" s="172"/>
      <c r="AE823" s="172"/>
      <c r="AF823" s="172"/>
    </row>
    <row r="824" spans="26:32">
      <c r="Z824" s="788"/>
      <c r="AA824" s="788"/>
      <c r="AB824" s="789"/>
      <c r="AC824" s="790"/>
      <c r="AD824" s="172"/>
      <c r="AE824" s="172"/>
      <c r="AF824" s="172"/>
    </row>
    <row r="825" spans="26:32">
      <c r="Z825" s="788"/>
      <c r="AA825" s="788"/>
      <c r="AB825" s="789"/>
      <c r="AC825" s="790"/>
      <c r="AD825" s="172"/>
      <c r="AE825" s="172"/>
      <c r="AF825" s="172"/>
    </row>
    <row r="826" spans="26:32">
      <c r="Z826" s="788"/>
      <c r="AA826" s="788"/>
      <c r="AB826" s="789"/>
      <c r="AC826" s="790"/>
      <c r="AD826" s="172"/>
      <c r="AE826" s="172"/>
      <c r="AF826" s="172"/>
    </row>
    <row r="827" spans="26:32">
      <c r="Z827" s="788"/>
      <c r="AA827" s="788"/>
      <c r="AB827" s="789"/>
      <c r="AC827" s="790"/>
      <c r="AD827" s="172"/>
      <c r="AE827" s="172"/>
      <c r="AF827" s="172"/>
    </row>
    <row r="828" spans="26:32">
      <c r="Z828" s="788"/>
      <c r="AA828" s="788"/>
      <c r="AB828" s="789"/>
      <c r="AC828" s="790"/>
      <c r="AD828" s="172"/>
      <c r="AE828" s="172"/>
      <c r="AF828" s="172"/>
    </row>
    <row r="829" spans="26:32">
      <c r="Z829" s="788"/>
      <c r="AA829" s="788"/>
      <c r="AB829" s="789"/>
      <c r="AC829" s="790"/>
      <c r="AD829" s="172"/>
      <c r="AE829" s="172"/>
      <c r="AF829" s="172"/>
    </row>
    <row r="830" spans="26:32">
      <c r="Z830" s="788"/>
      <c r="AA830" s="788"/>
      <c r="AB830" s="789"/>
      <c r="AC830" s="790"/>
      <c r="AD830" s="172"/>
      <c r="AE830" s="172"/>
      <c r="AF830" s="172"/>
    </row>
    <row r="831" spans="26:32">
      <c r="Z831" s="788"/>
      <c r="AA831" s="788"/>
      <c r="AB831" s="789"/>
      <c r="AC831" s="790"/>
      <c r="AD831" s="172"/>
      <c r="AE831" s="172"/>
      <c r="AF831" s="172"/>
    </row>
    <row r="832" spans="26:32">
      <c r="Z832" s="788"/>
      <c r="AA832" s="788"/>
      <c r="AB832" s="789"/>
      <c r="AC832" s="790"/>
      <c r="AD832" s="172"/>
      <c r="AE832" s="172"/>
      <c r="AF832" s="172"/>
    </row>
    <row r="833" spans="26:32">
      <c r="Z833" s="788"/>
      <c r="AA833" s="788"/>
      <c r="AB833" s="789"/>
      <c r="AC833" s="790"/>
      <c r="AD833" s="172"/>
      <c r="AE833" s="172"/>
      <c r="AF833" s="172"/>
    </row>
    <row r="834" spans="26:32">
      <c r="Z834" s="788"/>
      <c r="AA834" s="788"/>
      <c r="AB834" s="789"/>
      <c r="AC834" s="790"/>
      <c r="AD834" s="172"/>
      <c r="AE834" s="172"/>
      <c r="AF834" s="172"/>
    </row>
    <row r="835" spans="26:32">
      <c r="Z835" s="788"/>
      <c r="AA835" s="788"/>
      <c r="AB835" s="789"/>
      <c r="AC835" s="790"/>
      <c r="AD835" s="172"/>
      <c r="AE835" s="172"/>
      <c r="AF835" s="172"/>
    </row>
    <row r="836" spans="26:32">
      <c r="Z836" s="788"/>
      <c r="AA836" s="788"/>
      <c r="AB836" s="789"/>
      <c r="AC836" s="790"/>
      <c r="AD836" s="172"/>
      <c r="AE836" s="172"/>
      <c r="AF836" s="172"/>
    </row>
    <row r="837" spans="26:32">
      <c r="Z837" s="788"/>
      <c r="AA837" s="788"/>
      <c r="AB837" s="789"/>
      <c r="AC837" s="790"/>
      <c r="AD837" s="172"/>
      <c r="AE837" s="172"/>
      <c r="AF837" s="172"/>
    </row>
    <row r="838" spans="26:32">
      <c r="Z838" s="788"/>
      <c r="AA838" s="788"/>
      <c r="AB838" s="789"/>
      <c r="AC838" s="790"/>
      <c r="AD838" s="172"/>
      <c r="AE838" s="172"/>
      <c r="AF838" s="172"/>
    </row>
    <row r="839" spans="26:32">
      <c r="Z839" s="788"/>
      <c r="AA839" s="788"/>
      <c r="AB839" s="789"/>
      <c r="AC839" s="790"/>
      <c r="AD839" s="172"/>
      <c r="AE839" s="172"/>
      <c r="AF839" s="172"/>
    </row>
    <row r="840" spans="26:32">
      <c r="Z840" s="788"/>
      <c r="AA840" s="788"/>
      <c r="AB840" s="789"/>
      <c r="AC840" s="790"/>
      <c r="AD840" s="172"/>
      <c r="AE840" s="172"/>
      <c r="AF840" s="172"/>
    </row>
    <row r="841" spans="26:32">
      <c r="Z841" s="788"/>
      <c r="AA841" s="788"/>
      <c r="AB841" s="789"/>
      <c r="AC841" s="790"/>
      <c r="AD841" s="172"/>
      <c r="AE841" s="172"/>
      <c r="AF841" s="172"/>
    </row>
    <row r="842" spans="26:32">
      <c r="Z842" s="788"/>
      <c r="AA842" s="788"/>
      <c r="AB842" s="789"/>
      <c r="AC842" s="790"/>
      <c r="AD842" s="172"/>
      <c r="AE842" s="172"/>
      <c r="AF842" s="172"/>
    </row>
    <row r="843" spans="26:32">
      <c r="Z843" s="788"/>
      <c r="AA843" s="788"/>
      <c r="AB843" s="789"/>
      <c r="AC843" s="790"/>
      <c r="AD843" s="172"/>
      <c r="AE843" s="172"/>
      <c r="AF843" s="172"/>
    </row>
    <row r="844" spans="26:32">
      <c r="Z844" s="788"/>
      <c r="AA844" s="788"/>
      <c r="AB844" s="789"/>
      <c r="AC844" s="790"/>
      <c r="AD844" s="172"/>
      <c r="AE844" s="172"/>
      <c r="AF844" s="172"/>
    </row>
    <row r="845" spans="26:32">
      <c r="Z845" s="788"/>
      <c r="AA845" s="788"/>
      <c r="AB845" s="789"/>
      <c r="AC845" s="790"/>
      <c r="AD845" s="172"/>
      <c r="AE845" s="172"/>
      <c r="AF845" s="172"/>
    </row>
    <row r="846" spans="26:32">
      <c r="Z846" s="788"/>
      <c r="AA846" s="788"/>
      <c r="AB846" s="789"/>
      <c r="AC846" s="790"/>
      <c r="AD846" s="172"/>
      <c r="AE846" s="172"/>
      <c r="AF846" s="172"/>
    </row>
    <row r="847" spans="26:32">
      <c r="Z847" s="788"/>
      <c r="AA847" s="788"/>
      <c r="AB847" s="789"/>
      <c r="AC847" s="790"/>
      <c r="AD847" s="172"/>
      <c r="AE847" s="172"/>
      <c r="AF847" s="172"/>
    </row>
    <row r="848" spans="26:32">
      <c r="Z848" s="788"/>
      <c r="AA848" s="788"/>
      <c r="AB848" s="789"/>
      <c r="AC848" s="790"/>
      <c r="AD848" s="172"/>
      <c r="AE848" s="172"/>
      <c r="AF848" s="172"/>
    </row>
    <row r="849" spans="26:32">
      <c r="Z849" s="788"/>
      <c r="AA849" s="788"/>
      <c r="AB849" s="789"/>
      <c r="AC849" s="790"/>
      <c r="AD849" s="172"/>
      <c r="AE849" s="172"/>
      <c r="AF849" s="172"/>
    </row>
    <row r="850" spans="26:32">
      <c r="Z850" s="788"/>
      <c r="AA850" s="788"/>
      <c r="AB850" s="789"/>
      <c r="AC850" s="790"/>
      <c r="AD850" s="172"/>
      <c r="AE850" s="172"/>
      <c r="AF850" s="172"/>
    </row>
    <row r="851" spans="26:32">
      <c r="Z851" s="788"/>
      <c r="AA851" s="788"/>
      <c r="AB851" s="789"/>
      <c r="AC851" s="790"/>
      <c r="AD851" s="172"/>
      <c r="AE851" s="172"/>
      <c r="AF851" s="172"/>
    </row>
    <row r="852" spans="26:32">
      <c r="Z852" s="788"/>
      <c r="AA852" s="788"/>
      <c r="AB852" s="789"/>
      <c r="AC852" s="790"/>
      <c r="AD852" s="172"/>
      <c r="AE852" s="172"/>
      <c r="AF852" s="172"/>
    </row>
    <row r="853" spans="26:32">
      <c r="Z853" s="788"/>
      <c r="AA853" s="788"/>
      <c r="AB853" s="789"/>
      <c r="AC853" s="790"/>
      <c r="AD853" s="172"/>
      <c r="AE853" s="172"/>
      <c r="AF853" s="172"/>
    </row>
    <row r="854" spans="26:32">
      <c r="Z854" s="788"/>
      <c r="AA854" s="788"/>
      <c r="AB854" s="789"/>
      <c r="AC854" s="790"/>
      <c r="AD854" s="172"/>
      <c r="AE854" s="172"/>
      <c r="AF854" s="172"/>
    </row>
    <row r="855" spans="26:32">
      <c r="Z855" s="788"/>
      <c r="AA855" s="788"/>
      <c r="AB855" s="789"/>
      <c r="AC855" s="790"/>
      <c r="AD855" s="172"/>
      <c r="AE855" s="172"/>
      <c r="AF855" s="172"/>
    </row>
    <row r="856" spans="26:32">
      <c r="Z856" s="788"/>
      <c r="AA856" s="788"/>
      <c r="AB856" s="789"/>
      <c r="AC856" s="790"/>
      <c r="AD856" s="172"/>
      <c r="AE856" s="172"/>
      <c r="AF856" s="172"/>
    </row>
    <row r="857" spans="26:32">
      <c r="Z857" s="788"/>
      <c r="AA857" s="788"/>
      <c r="AB857" s="789"/>
      <c r="AC857" s="790"/>
      <c r="AD857" s="172"/>
      <c r="AE857" s="172"/>
      <c r="AF857" s="172"/>
    </row>
    <row r="858" spans="26:32">
      <c r="Z858" s="788"/>
      <c r="AA858" s="788"/>
      <c r="AB858" s="789"/>
      <c r="AC858" s="790"/>
      <c r="AD858" s="172"/>
      <c r="AE858" s="172"/>
      <c r="AF858" s="172"/>
    </row>
    <row r="859" spans="26:32">
      <c r="Z859" s="788"/>
      <c r="AA859" s="788"/>
      <c r="AB859" s="789"/>
      <c r="AC859" s="790"/>
      <c r="AD859" s="172"/>
      <c r="AE859" s="172"/>
      <c r="AF859" s="172"/>
    </row>
    <row r="860" spans="26:32">
      <c r="Z860" s="788"/>
      <c r="AA860" s="788"/>
      <c r="AB860" s="789"/>
      <c r="AC860" s="790"/>
      <c r="AD860" s="172"/>
      <c r="AE860" s="172"/>
      <c r="AF860" s="172"/>
    </row>
    <row r="861" spans="26:32">
      <c r="Z861" s="788"/>
      <c r="AA861" s="788"/>
      <c r="AB861" s="789"/>
      <c r="AC861" s="790"/>
      <c r="AD861" s="172"/>
      <c r="AE861" s="172"/>
      <c r="AF861" s="172"/>
    </row>
    <row r="862" spans="26:32">
      <c r="Z862" s="788"/>
      <c r="AA862" s="788"/>
      <c r="AB862" s="789"/>
      <c r="AC862" s="790"/>
      <c r="AD862" s="172"/>
      <c r="AE862" s="172"/>
      <c r="AF862" s="172"/>
    </row>
    <row r="863" spans="26:32">
      <c r="Z863" s="788"/>
      <c r="AA863" s="788"/>
      <c r="AB863" s="789"/>
      <c r="AC863" s="790"/>
      <c r="AD863" s="172"/>
      <c r="AE863" s="172"/>
      <c r="AF863" s="172"/>
    </row>
    <row r="864" spans="26:32">
      <c r="Z864" s="788"/>
      <c r="AA864" s="788"/>
      <c r="AB864" s="789"/>
      <c r="AC864" s="790"/>
      <c r="AD864" s="172"/>
      <c r="AE864" s="172"/>
      <c r="AF864" s="172"/>
    </row>
    <row r="865" spans="26:32">
      <c r="Z865" s="788"/>
      <c r="AA865" s="788"/>
      <c r="AB865" s="789"/>
      <c r="AC865" s="790"/>
      <c r="AD865" s="172"/>
      <c r="AE865" s="172"/>
      <c r="AF865" s="172"/>
    </row>
    <row r="866" spans="26:32">
      <c r="Z866" s="788"/>
      <c r="AA866" s="788"/>
      <c r="AB866" s="789"/>
      <c r="AC866" s="790"/>
      <c r="AD866" s="172"/>
      <c r="AE866" s="172"/>
      <c r="AF866" s="172"/>
    </row>
    <row r="867" spans="26:32">
      <c r="Z867" s="788"/>
      <c r="AA867" s="788"/>
      <c r="AB867" s="789"/>
      <c r="AC867" s="790"/>
      <c r="AD867" s="172"/>
      <c r="AE867" s="172"/>
      <c r="AF867" s="172"/>
    </row>
    <row r="868" spans="26:32">
      <c r="Z868" s="788"/>
      <c r="AA868" s="788"/>
      <c r="AB868" s="789"/>
      <c r="AC868" s="790"/>
      <c r="AD868" s="172"/>
      <c r="AE868" s="172"/>
      <c r="AF868" s="172"/>
    </row>
    <row r="869" spans="26:32">
      <c r="Z869" s="788"/>
      <c r="AA869" s="788"/>
      <c r="AB869" s="789"/>
      <c r="AC869" s="790"/>
      <c r="AD869" s="172"/>
      <c r="AE869" s="172"/>
      <c r="AF869" s="172"/>
    </row>
    <row r="870" spans="26:32">
      <c r="Z870" s="788"/>
      <c r="AA870" s="788"/>
      <c r="AB870" s="789"/>
      <c r="AC870" s="790"/>
      <c r="AD870" s="172"/>
      <c r="AE870" s="172"/>
      <c r="AF870" s="172"/>
    </row>
    <row r="871" spans="26:32">
      <c r="Z871" s="788"/>
      <c r="AA871" s="788"/>
      <c r="AB871" s="789"/>
      <c r="AC871" s="790"/>
      <c r="AD871" s="172"/>
      <c r="AE871" s="172"/>
      <c r="AF871" s="172"/>
    </row>
    <row r="872" spans="26:32">
      <c r="Z872" s="788"/>
      <c r="AA872" s="788"/>
      <c r="AB872" s="789"/>
      <c r="AC872" s="790"/>
      <c r="AD872" s="172"/>
      <c r="AE872" s="172"/>
      <c r="AF872" s="172"/>
    </row>
    <row r="873" spans="26:32">
      <c r="Z873" s="788"/>
      <c r="AA873" s="788"/>
      <c r="AB873" s="789"/>
      <c r="AC873" s="790"/>
      <c r="AD873" s="172"/>
      <c r="AE873" s="172"/>
      <c r="AF873" s="172"/>
    </row>
    <row r="874" spans="26:32">
      <c r="Z874" s="788"/>
      <c r="AA874" s="788"/>
      <c r="AB874" s="789"/>
      <c r="AC874" s="790"/>
      <c r="AD874" s="172"/>
      <c r="AE874" s="172"/>
      <c r="AF874" s="172"/>
    </row>
    <row r="875" spans="26:32">
      <c r="Z875" s="788"/>
      <c r="AA875" s="788"/>
      <c r="AB875" s="789"/>
      <c r="AC875" s="790"/>
      <c r="AD875" s="172"/>
      <c r="AE875" s="172"/>
      <c r="AF875" s="172"/>
    </row>
    <row r="876" spans="26:32">
      <c r="Z876" s="788"/>
      <c r="AA876" s="788"/>
      <c r="AB876" s="789"/>
      <c r="AC876" s="790"/>
      <c r="AD876" s="172"/>
      <c r="AE876" s="172"/>
      <c r="AF876" s="172"/>
    </row>
    <row r="877" spans="26:32">
      <c r="Z877" s="788"/>
      <c r="AA877" s="788"/>
      <c r="AB877" s="789"/>
      <c r="AC877" s="790"/>
      <c r="AD877" s="172"/>
      <c r="AE877" s="172"/>
      <c r="AF877" s="172"/>
    </row>
    <row r="878" spans="26:32">
      <c r="Z878" s="788"/>
      <c r="AA878" s="788"/>
      <c r="AB878" s="789"/>
      <c r="AC878" s="790"/>
      <c r="AD878" s="172"/>
      <c r="AE878" s="172"/>
      <c r="AF878" s="172"/>
    </row>
    <row r="879" spans="26:32">
      <c r="Z879" s="788"/>
      <c r="AA879" s="788"/>
      <c r="AB879" s="789"/>
      <c r="AC879" s="790"/>
      <c r="AD879" s="172"/>
      <c r="AE879" s="172"/>
      <c r="AF879" s="172"/>
    </row>
    <row r="880" spans="26:32">
      <c r="Z880" s="788"/>
      <c r="AA880" s="788"/>
      <c r="AB880" s="789"/>
      <c r="AC880" s="790"/>
      <c r="AD880" s="172"/>
      <c r="AE880" s="172"/>
      <c r="AF880" s="172"/>
    </row>
    <row r="881" spans="26:32">
      <c r="Z881" s="788"/>
      <c r="AA881" s="788"/>
      <c r="AB881" s="789"/>
      <c r="AC881" s="790"/>
      <c r="AD881" s="172"/>
      <c r="AE881" s="172"/>
      <c r="AF881" s="172"/>
    </row>
    <row r="882" spans="26:32">
      <c r="Z882" s="788"/>
      <c r="AA882" s="788"/>
      <c r="AB882" s="789"/>
      <c r="AC882" s="790"/>
      <c r="AD882" s="172"/>
      <c r="AE882" s="172"/>
      <c r="AF882" s="172"/>
    </row>
    <row r="883" spans="26:32">
      <c r="Z883" s="788"/>
      <c r="AA883" s="788"/>
      <c r="AB883" s="789"/>
      <c r="AC883" s="790"/>
      <c r="AD883" s="172"/>
      <c r="AE883" s="172"/>
      <c r="AF883" s="172"/>
    </row>
    <row r="884" spans="26:32">
      <c r="Z884" s="788"/>
      <c r="AA884" s="788"/>
      <c r="AB884" s="789"/>
      <c r="AC884" s="790"/>
      <c r="AD884" s="172"/>
      <c r="AE884" s="172"/>
      <c r="AF884" s="172"/>
    </row>
    <row r="885" spans="26:32">
      <c r="Z885" s="788"/>
      <c r="AA885" s="788"/>
      <c r="AB885" s="789"/>
      <c r="AC885" s="790"/>
      <c r="AD885" s="172"/>
      <c r="AE885" s="172"/>
      <c r="AF885" s="172"/>
    </row>
    <row r="886" spans="26:32">
      <c r="Z886" s="788"/>
      <c r="AA886" s="788"/>
      <c r="AB886" s="789"/>
      <c r="AC886" s="790"/>
      <c r="AD886" s="172"/>
      <c r="AE886" s="172"/>
      <c r="AF886" s="172"/>
    </row>
    <row r="887" spans="26:32">
      <c r="Z887" s="788"/>
      <c r="AA887" s="788"/>
      <c r="AB887" s="789"/>
      <c r="AC887" s="790"/>
      <c r="AD887" s="172"/>
      <c r="AE887" s="172"/>
      <c r="AF887" s="172"/>
    </row>
    <row r="888" spans="26:32">
      <c r="Z888" s="788"/>
      <c r="AA888" s="788"/>
      <c r="AB888" s="789"/>
      <c r="AC888" s="790"/>
      <c r="AD888" s="172"/>
      <c r="AE888" s="172"/>
      <c r="AF888" s="172"/>
    </row>
    <row r="889" spans="26:32">
      <c r="Z889" s="788"/>
      <c r="AA889" s="788"/>
      <c r="AB889" s="789"/>
      <c r="AC889" s="790"/>
      <c r="AD889" s="172"/>
      <c r="AE889" s="172"/>
      <c r="AF889" s="172"/>
    </row>
    <row r="890" spans="26:32">
      <c r="Z890" s="788"/>
      <c r="AA890" s="788"/>
      <c r="AB890" s="789"/>
      <c r="AC890" s="790"/>
      <c r="AD890" s="172"/>
      <c r="AE890" s="172"/>
      <c r="AF890" s="172"/>
    </row>
    <row r="891" spans="26:32">
      <c r="Z891" s="788"/>
      <c r="AA891" s="788"/>
      <c r="AB891" s="789"/>
      <c r="AC891" s="790"/>
      <c r="AD891" s="172"/>
      <c r="AE891" s="172"/>
      <c r="AF891" s="172"/>
    </row>
    <row r="892" spans="26:32">
      <c r="Z892" s="788"/>
      <c r="AA892" s="788"/>
      <c r="AB892" s="789"/>
      <c r="AC892" s="790"/>
      <c r="AD892" s="172"/>
      <c r="AE892" s="172"/>
      <c r="AF892" s="172"/>
    </row>
    <row r="893" spans="26:32">
      <c r="Z893" s="788"/>
      <c r="AA893" s="788"/>
      <c r="AB893" s="789"/>
      <c r="AC893" s="790"/>
      <c r="AD893" s="172"/>
      <c r="AE893" s="172"/>
      <c r="AF893" s="172"/>
    </row>
    <row r="894" spans="26:32">
      <c r="Z894" s="788"/>
      <c r="AA894" s="788"/>
      <c r="AB894" s="789"/>
      <c r="AC894" s="790"/>
      <c r="AD894" s="172"/>
      <c r="AE894" s="172"/>
      <c r="AF894" s="172"/>
    </row>
    <row r="895" spans="26:32">
      <c r="Z895" s="788"/>
      <c r="AA895" s="788"/>
      <c r="AB895" s="789"/>
      <c r="AC895" s="790"/>
      <c r="AD895" s="172"/>
      <c r="AE895" s="172"/>
      <c r="AF895" s="172"/>
    </row>
    <row r="896" spans="26:32">
      <c r="Z896" s="788"/>
      <c r="AA896" s="788"/>
      <c r="AB896" s="789"/>
      <c r="AC896" s="790"/>
      <c r="AD896" s="172"/>
      <c r="AE896" s="172"/>
      <c r="AF896" s="172"/>
    </row>
    <row r="897" spans="26:32">
      <c r="Z897" s="788"/>
      <c r="AA897" s="788"/>
      <c r="AB897" s="789"/>
      <c r="AC897" s="790"/>
      <c r="AD897" s="172"/>
      <c r="AE897" s="172"/>
      <c r="AF897" s="172"/>
    </row>
    <row r="898" spans="26:32">
      <c r="Z898" s="788"/>
      <c r="AA898" s="788"/>
      <c r="AB898" s="789"/>
      <c r="AC898" s="790"/>
      <c r="AD898" s="172"/>
      <c r="AE898" s="172"/>
      <c r="AF898" s="172"/>
    </row>
    <row r="899" spans="26:32">
      <c r="Z899" s="788"/>
      <c r="AA899" s="788"/>
      <c r="AB899" s="789"/>
      <c r="AC899" s="790"/>
      <c r="AD899" s="172"/>
      <c r="AE899" s="172"/>
      <c r="AF899" s="172"/>
    </row>
    <row r="900" spans="26:32">
      <c r="Z900" s="788"/>
      <c r="AA900" s="788"/>
      <c r="AB900" s="789"/>
      <c r="AC900" s="790"/>
      <c r="AD900" s="172"/>
      <c r="AE900" s="172"/>
      <c r="AF900" s="172"/>
    </row>
    <row r="901" spans="26:32">
      <c r="Z901" s="788"/>
      <c r="AA901" s="788"/>
      <c r="AB901" s="789"/>
      <c r="AC901" s="790"/>
      <c r="AD901" s="172"/>
      <c r="AE901" s="172"/>
      <c r="AF901" s="172"/>
    </row>
    <row r="902" spans="26:32">
      <c r="Z902" s="788"/>
      <c r="AA902" s="788"/>
      <c r="AB902" s="789"/>
      <c r="AC902" s="790"/>
      <c r="AD902" s="172"/>
      <c r="AE902" s="172"/>
      <c r="AF902" s="172"/>
    </row>
    <row r="903" spans="26:32">
      <c r="Z903" s="788"/>
      <c r="AA903" s="788"/>
      <c r="AB903" s="789"/>
      <c r="AC903" s="790"/>
      <c r="AD903" s="172"/>
      <c r="AE903" s="172"/>
      <c r="AF903" s="172"/>
    </row>
    <row r="904" spans="26:32">
      <c r="Z904" s="788"/>
      <c r="AA904" s="788"/>
      <c r="AB904" s="789"/>
      <c r="AC904" s="790"/>
      <c r="AD904" s="172"/>
      <c r="AE904" s="172"/>
      <c r="AF904" s="172"/>
    </row>
    <row r="905" spans="26:32">
      <c r="Z905" s="788"/>
      <c r="AA905" s="788"/>
      <c r="AB905" s="789"/>
      <c r="AC905" s="790"/>
      <c r="AD905" s="172"/>
      <c r="AE905" s="172"/>
      <c r="AF905" s="172"/>
    </row>
    <row r="906" spans="26:32">
      <c r="Z906" s="788"/>
      <c r="AA906" s="788"/>
      <c r="AB906" s="789"/>
      <c r="AC906" s="790"/>
      <c r="AD906" s="172"/>
      <c r="AE906" s="172"/>
      <c r="AF906" s="172"/>
    </row>
    <row r="907" spans="26:32">
      <c r="Z907" s="788"/>
      <c r="AA907" s="788"/>
      <c r="AB907" s="789"/>
      <c r="AC907" s="790"/>
      <c r="AD907" s="172"/>
      <c r="AE907" s="172"/>
      <c r="AF907" s="172"/>
    </row>
    <row r="908" spans="26:32">
      <c r="Z908" s="788"/>
      <c r="AA908" s="788"/>
      <c r="AB908" s="789"/>
      <c r="AC908" s="790"/>
      <c r="AD908" s="172"/>
      <c r="AE908" s="172"/>
      <c r="AF908" s="172"/>
    </row>
    <row r="909" spans="26:32">
      <c r="Z909" s="788"/>
      <c r="AA909" s="788"/>
      <c r="AB909" s="789"/>
      <c r="AC909" s="790"/>
      <c r="AD909" s="172"/>
      <c r="AE909" s="172"/>
      <c r="AF909" s="172"/>
    </row>
    <row r="910" spans="26:32">
      <c r="Z910" s="788"/>
      <c r="AA910" s="788"/>
      <c r="AB910" s="789"/>
      <c r="AC910" s="790"/>
      <c r="AD910" s="172"/>
      <c r="AE910" s="172"/>
      <c r="AF910" s="172"/>
    </row>
    <row r="911" spans="26:32">
      <c r="Z911" s="788"/>
      <c r="AA911" s="788"/>
      <c r="AB911" s="789"/>
      <c r="AC911" s="790"/>
      <c r="AD911" s="172"/>
      <c r="AE911" s="172"/>
      <c r="AF911" s="172"/>
    </row>
    <row r="912" spans="26:32">
      <c r="Z912" s="788"/>
      <c r="AA912" s="788"/>
      <c r="AB912" s="789"/>
      <c r="AC912" s="790"/>
      <c r="AD912" s="172"/>
      <c r="AE912" s="172"/>
      <c r="AF912" s="172"/>
    </row>
    <row r="913" spans="26:32">
      <c r="Z913" s="788"/>
      <c r="AA913" s="788"/>
      <c r="AB913" s="789"/>
      <c r="AC913" s="790"/>
      <c r="AD913" s="172"/>
      <c r="AE913" s="172"/>
      <c r="AF913" s="172"/>
    </row>
    <row r="914" spans="26:32">
      <c r="Z914" s="788"/>
      <c r="AA914" s="788"/>
      <c r="AB914" s="789"/>
      <c r="AC914" s="790"/>
      <c r="AD914" s="172"/>
      <c r="AE914" s="172"/>
      <c r="AF914" s="172"/>
    </row>
    <row r="915" spans="26:32">
      <c r="Z915" s="788"/>
      <c r="AA915" s="788"/>
      <c r="AB915" s="789"/>
      <c r="AC915" s="790"/>
      <c r="AD915" s="172"/>
      <c r="AE915" s="172"/>
      <c r="AF915" s="172"/>
    </row>
    <row r="916" spans="26:32">
      <c r="Z916" s="788"/>
      <c r="AA916" s="788"/>
      <c r="AB916" s="789"/>
      <c r="AC916" s="790"/>
      <c r="AD916" s="172"/>
      <c r="AE916" s="172"/>
      <c r="AF916" s="172"/>
    </row>
    <row r="917" spans="26:32">
      <c r="Z917" s="788"/>
      <c r="AA917" s="788"/>
      <c r="AB917" s="789"/>
      <c r="AC917" s="790"/>
      <c r="AD917" s="172"/>
      <c r="AE917" s="172"/>
      <c r="AF917" s="172"/>
    </row>
    <row r="918" spans="26:32">
      <c r="Z918" s="788"/>
      <c r="AA918" s="788"/>
      <c r="AB918" s="789"/>
      <c r="AC918" s="790"/>
      <c r="AD918" s="172"/>
      <c r="AE918" s="172"/>
      <c r="AF918" s="172"/>
    </row>
    <row r="919" spans="26:32">
      <c r="Z919" s="788"/>
      <c r="AA919" s="788"/>
      <c r="AB919" s="789"/>
      <c r="AC919" s="790"/>
      <c r="AD919" s="172"/>
      <c r="AE919" s="172"/>
      <c r="AF919" s="172"/>
    </row>
    <row r="920" spans="26:32">
      <c r="Z920" s="788"/>
      <c r="AA920" s="788"/>
      <c r="AB920" s="789"/>
      <c r="AC920" s="790"/>
      <c r="AD920" s="172"/>
      <c r="AE920" s="172"/>
      <c r="AF920" s="172"/>
    </row>
    <row r="921" spans="26:32">
      <c r="Z921" s="788"/>
      <c r="AA921" s="788"/>
      <c r="AB921" s="789"/>
      <c r="AC921" s="790"/>
      <c r="AD921" s="172"/>
      <c r="AE921" s="172"/>
      <c r="AF921" s="172"/>
    </row>
    <row r="922" spans="26:32">
      <c r="Z922" s="788"/>
      <c r="AA922" s="788"/>
      <c r="AB922" s="789"/>
      <c r="AC922" s="790"/>
      <c r="AD922" s="172"/>
      <c r="AE922" s="172"/>
      <c r="AF922" s="172"/>
    </row>
    <row r="923" spans="26:32">
      <c r="Z923" s="788"/>
      <c r="AA923" s="788"/>
      <c r="AB923" s="789"/>
      <c r="AC923" s="790"/>
      <c r="AD923" s="172"/>
      <c r="AE923" s="172"/>
      <c r="AF923" s="172"/>
    </row>
    <row r="924" spans="26:32">
      <c r="Z924" s="788"/>
      <c r="AA924" s="788"/>
      <c r="AB924" s="789"/>
      <c r="AC924" s="790"/>
      <c r="AD924" s="172"/>
      <c r="AE924" s="172"/>
      <c r="AF924" s="172"/>
    </row>
    <row r="925" spans="26:32">
      <c r="Z925" s="788"/>
      <c r="AA925" s="788"/>
      <c r="AB925" s="789"/>
      <c r="AC925" s="790"/>
      <c r="AD925" s="172"/>
      <c r="AE925" s="172"/>
      <c r="AF925" s="172"/>
    </row>
    <row r="926" spans="26:32">
      <c r="Z926" s="788"/>
      <c r="AA926" s="788"/>
      <c r="AB926" s="789"/>
      <c r="AC926" s="790"/>
      <c r="AD926" s="172"/>
      <c r="AE926" s="172"/>
      <c r="AF926" s="172"/>
    </row>
    <row r="927" spans="26:32">
      <c r="Z927" s="788"/>
      <c r="AA927" s="788"/>
      <c r="AB927" s="789"/>
      <c r="AC927" s="790"/>
      <c r="AD927" s="172"/>
      <c r="AE927" s="172"/>
      <c r="AF927" s="172"/>
    </row>
    <row r="928" spans="26:32">
      <c r="Z928" s="788"/>
      <c r="AA928" s="788"/>
      <c r="AB928" s="789"/>
      <c r="AC928" s="790"/>
      <c r="AD928" s="172"/>
      <c r="AE928" s="172"/>
      <c r="AF928" s="172"/>
    </row>
    <row r="929" spans="26:32">
      <c r="Z929" s="788"/>
      <c r="AA929" s="788"/>
      <c r="AB929" s="789"/>
      <c r="AC929" s="790"/>
      <c r="AD929" s="172"/>
      <c r="AE929" s="172"/>
      <c r="AF929" s="172"/>
    </row>
    <row r="930" spans="26:32">
      <c r="Z930" s="788"/>
      <c r="AA930" s="788"/>
      <c r="AB930" s="789"/>
      <c r="AC930" s="790"/>
      <c r="AD930" s="172"/>
      <c r="AE930" s="172"/>
      <c r="AF930" s="172"/>
    </row>
    <row r="931" spans="26:32">
      <c r="Z931" s="788"/>
      <c r="AA931" s="788"/>
      <c r="AB931" s="789"/>
      <c r="AC931" s="790"/>
      <c r="AD931" s="172"/>
      <c r="AE931" s="172"/>
      <c r="AF931" s="172"/>
    </row>
    <row r="932" spans="26:32">
      <c r="Z932" s="788"/>
      <c r="AA932" s="788"/>
      <c r="AB932" s="789"/>
      <c r="AC932" s="790"/>
      <c r="AD932" s="172"/>
      <c r="AE932" s="172"/>
      <c r="AF932" s="172"/>
    </row>
    <row r="933" spans="26:32">
      <c r="Z933" s="788"/>
      <c r="AA933" s="788"/>
      <c r="AB933" s="789"/>
      <c r="AC933" s="790"/>
      <c r="AD933" s="172"/>
      <c r="AE933" s="172"/>
      <c r="AF933" s="172"/>
    </row>
    <row r="934" spans="26:32">
      <c r="Z934" s="788"/>
      <c r="AA934" s="788"/>
      <c r="AB934" s="789"/>
      <c r="AC934" s="790"/>
      <c r="AD934" s="172"/>
      <c r="AE934" s="172"/>
      <c r="AF934" s="172"/>
    </row>
    <row r="935" spans="26:32">
      <c r="Z935" s="788"/>
      <c r="AA935" s="788"/>
      <c r="AB935" s="789"/>
      <c r="AC935" s="790"/>
      <c r="AD935" s="172"/>
      <c r="AE935" s="172"/>
      <c r="AF935" s="172"/>
    </row>
    <row r="936" spans="26:32">
      <c r="Z936" s="788"/>
      <c r="AA936" s="788"/>
      <c r="AB936" s="789"/>
      <c r="AC936" s="790"/>
      <c r="AD936" s="172"/>
      <c r="AE936" s="172"/>
      <c r="AF936" s="172"/>
    </row>
    <row r="937" spans="26:32">
      <c r="Z937" s="788"/>
      <c r="AA937" s="788"/>
      <c r="AB937" s="789"/>
      <c r="AC937" s="790"/>
      <c r="AD937" s="172"/>
      <c r="AE937" s="172"/>
      <c r="AF937" s="172"/>
    </row>
    <row r="938" spans="26:32">
      <c r="Z938" s="788"/>
      <c r="AA938" s="788"/>
      <c r="AB938" s="789"/>
      <c r="AC938" s="790"/>
      <c r="AD938" s="172"/>
      <c r="AE938" s="172"/>
      <c r="AF938" s="172"/>
    </row>
    <row r="939" spans="26:32">
      <c r="Z939" s="788"/>
      <c r="AA939" s="788"/>
      <c r="AB939" s="789"/>
      <c r="AC939" s="790"/>
      <c r="AD939" s="172"/>
      <c r="AE939" s="172"/>
      <c r="AF939" s="172"/>
    </row>
    <row r="940" spans="26:32">
      <c r="Z940" s="788"/>
      <c r="AA940" s="788"/>
      <c r="AB940" s="789"/>
      <c r="AC940" s="790"/>
      <c r="AD940" s="172"/>
      <c r="AE940" s="172"/>
      <c r="AF940" s="172"/>
    </row>
    <row r="941" spans="26:32">
      <c r="Z941" s="788"/>
      <c r="AA941" s="788"/>
      <c r="AB941" s="789"/>
      <c r="AC941" s="790"/>
      <c r="AD941" s="172"/>
      <c r="AE941" s="172"/>
      <c r="AF941" s="172"/>
    </row>
    <row r="942" spans="26:32">
      <c r="Z942" s="788"/>
      <c r="AA942" s="788"/>
      <c r="AB942" s="789"/>
      <c r="AC942" s="790"/>
      <c r="AD942" s="172"/>
      <c r="AE942" s="172"/>
      <c r="AF942" s="172"/>
    </row>
    <row r="943" spans="26:32">
      <c r="Z943" s="788"/>
      <c r="AA943" s="788"/>
      <c r="AB943" s="789"/>
      <c r="AC943" s="790"/>
      <c r="AD943" s="172"/>
      <c r="AE943" s="172"/>
      <c r="AF943" s="172"/>
    </row>
    <row r="944" spans="26:32">
      <c r="Z944" s="788"/>
      <c r="AA944" s="788"/>
      <c r="AB944" s="789"/>
      <c r="AC944" s="790"/>
      <c r="AD944" s="172"/>
      <c r="AE944" s="172"/>
      <c r="AF944" s="172"/>
    </row>
    <row r="945" spans="26:32">
      <c r="Z945" s="788"/>
      <c r="AA945" s="788"/>
      <c r="AB945" s="789"/>
      <c r="AC945" s="790"/>
      <c r="AD945" s="172"/>
      <c r="AE945" s="172"/>
      <c r="AF945" s="172"/>
    </row>
    <row r="946" spans="26:32">
      <c r="Z946" s="788"/>
      <c r="AA946" s="788"/>
      <c r="AB946" s="789"/>
      <c r="AC946" s="790"/>
      <c r="AD946" s="172"/>
      <c r="AE946" s="172"/>
      <c r="AF946" s="172"/>
    </row>
    <row r="947" spans="26:32">
      <c r="Z947" s="788"/>
      <c r="AA947" s="788"/>
      <c r="AB947" s="789"/>
      <c r="AC947" s="790"/>
      <c r="AD947" s="172"/>
      <c r="AE947" s="172"/>
      <c r="AF947" s="172"/>
    </row>
    <row r="948" spans="26:32">
      <c r="Z948" s="788"/>
      <c r="AA948" s="788"/>
      <c r="AB948" s="789"/>
      <c r="AC948" s="790"/>
      <c r="AD948" s="172"/>
      <c r="AE948" s="172"/>
      <c r="AF948" s="172"/>
    </row>
    <row r="949" spans="26:32">
      <c r="Z949" s="788"/>
      <c r="AA949" s="788"/>
      <c r="AB949" s="789"/>
      <c r="AC949" s="790"/>
      <c r="AD949" s="172"/>
      <c r="AE949" s="172"/>
      <c r="AF949" s="172"/>
    </row>
    <row r="950" spans="26:32">
      <c r="Z950" s="788"/>
      <c r="AA950" s="788"/>
      <c r="AB950" s="789"/>
      <c r="AC950" s="790"/>
      <c r="AD950" s="172"/>
      <c r="AE950" s="172"/>
      <c r="AF950" s="172"/>
    </row>
    <row r="951" spans="26:32">
      <c r="Z951" s="788"/>
      <c r="AA951" s="788"/>
      <c r="AB951" s="789"/>
      <c r="AC951" s="790"/>
      <c r="AD951" s="172"/>
      <c r="AE951" s="172"/>
      <c r="AF951" s="172"/>
    </row>
    <row r="952" spans="26:32">
      <c r="Z952" s="788"/>
      <c r="AA952" s="788"/>
      <c r="AB952" s="789"/>
      <c r="AC952" s="790"/>
      <c r="AD952" s="172"/>
      <c r="AE952" s="172"/>
      <c r="AF952" s="172"/>
    </row>
    <row r="953" spans="26:32">
      <c r="Z953" s="788"/>
      <c r="AA953" s="788"/>
      <c r="AB953" s="789"/>
      <c r="AC953" s="790"/>
      <c r="AD953" s="172"/>
      <c r="AE953" s="172"/>
      <c r="AF953" s="172"/>
    </row>
    <row r="954" spans="26:32">
      <c r="Z954" s="788"/>
      <c r="AA954" s="788"/>
      <c r="AB954" s="789"/>
      <c r="AC954" s="790"/>
      <c r="AD954" s="172"/>
      <c r="AE954" s="172"/>
      <c r="AF954" s="172"/>
    </row>
    <row r="955" spans="26:32">
      <c r="Z955" s="788"/>
      <c r="AA955" s="788"/>
      <c r="AB955" s="789"/>
      <c r="AC955" s="790"/>
      <c r="AD955" s="172"/>
      <c r="AE955" s="172"/>
      <c r="AF955" s="172"/>
    </row>
    <row r="956" spans="26:32">
      <c r="Z956" s="788"/>
      <c r="AA956" s="788"/>
      <c r="AB956" s="789"/>
      <c r="AC956" s="790"/>
      <c r="AD956" s="172"/>
      <c r="AE956" s="172"/>
      <c r="AF956" s="172"/>
    </row>
    <row r="957" spans="26:32">
      <c r="Z957" s="788"/>
      <c r="AA957" s="788"/>
      <c r="AB957" s="789"/>
      <c r="AC957" s="790"/>
      <c r="AD957" s="172"/>
      <c r="AE957" s="172"/>
      <c r="AF957" s="172"/>
    </row>
    <row r="958" spans="26:32">
      <c r="Z958" s="788"/>
      <c r="AA958" s="788"/>
      <c r="AB958" s="789"/>
      <c r="AC958" s="790"/>
      <c r="AD958" s="172"/>
      <c r="AE958" s="172"/>
      <c r="AF958" s="172"/>
    </row>
    <row r="959" spans="26:32">
      <c r="Z959" s="788"/>
      <c r="AA959" s="788"/>
      <c r="AB959" s="789"/>
      <c r="AC959" s="790"/>
      <c r="AD959" s="172"/>
      <c r="AE959" s="172"/>
      <c r="AF959" s="172"/>
    </row>
    <row r="960" spans="26:32">
      <c r="Z960" s="788"/>
      <c r="AA960" s="788"/>
      <c r="AB960" s="789"/>
      <c r="AC960" s="790"/>
      <c r="AD960" s="172"/>
      <c r="AE960" s="172"/>
      <c r="AF960" s="172"/>
    </row>
    <row r="961" spans="26:32">
      <c r="Z961" s="788"/>
      <c r="AA961" s="788"/>
      <c r="AB961" s="789"/>
      <c r="AC961" s="790"/>
      <c r="AD961" s="172"/>
      <c r="AE961" s="172"/>
      <c r="AF961" s="172"/>
    </row>
    <row r="962" spans="26:32">
      <c r="Z962" s="788"/>
      <c r="AA962" s="788"/>
      <c r="AB962" s="789"/>
      <c r="AC962" s="790"/>
      <c r="AD962" s="172"/>
      <c r="AE962" s="172"/>
      <c r="AF962" s="172"/>
    </row>
    <row r="963" spans="26:32">
      <c r="Z963" s="788"/>
      <c r="AA963" s="788"/>
      <c r="AB963" s="789"/>
      <c r="AC963" s="790"/>
      <c r="AD963" s="172"/>
      <c r="AE963" s="172"/>
      <c r="AF963" s="172"/>
    </row>
    <row r="964" spans="26:32">
      <c r="Z964" s="788"/>
      <c r="AA964" s="788"/>
      <c r="AB964" s="789"/>
      <c r="AC964" s="790"/>
      <c r="AD964" s="172"/>
      <c r="AE964" s="172"/>
      <c r="AF964" s="172"/>
    </row>
    <row r="965" spans="26:32">
      <c r="Z965" s="788"/>
      <c r="AA965" s="788"/>
      <c r="AB965" s="789"/>
      <c r="AC965" s="790"/>
      <c r="AD965" s="172"/>
      <c r="AE965" s="172"/>
      <c r="AF965" s="172"/>
    </row>
    <row r="966" spans="26:32">
      <c r="Z966" s="788"/>
      <c r="AA966" s="788"/>
      <c r="AB966" s="789"/>
      <c r="AC966" s="790"/>
      <c r="AD966" s="172"/>
      <c r="AE966" s="172"/>
      <c r="AF966" s="172"/>
    </row>
    <row r="967" spans="26:32">
      <c r="Z967" s="788"/>
      <c r="AA967" s="788"/>
      <c r="AB967" s="789"/>
      <c r="AC967" s="790"/>
      <c r="AD967" s="172"/>
      <c r="AE967" s="172"/>
      <c r="AF967" s="172"/>
    </row>
    <row r="968" spans="26:32">
      <c r="Z968" s="788"/>
      <c r="AA968" s="788"/>
      <c r="AB968" s="789"/>
      <c r="AC968" s="790"/>
      <c r="AD968" s="172"/>
      <c r="AE968" s="172"/>
      <c r="AF968" s="172"/>
    </row>
    <row r="969" spans="26:32">
      <c r="Z969" s="788"/>
      <c r="AA969" s="788"/>
      <c r="AB969" s="789"/>
      <c r="AC969" s="790"/>
      <c r="AD969" s="172"/>
      <c r="AE969" s="172"/>
      <c r="AF969" s="172"/>
    </row>
    <row r="970" spans="26:32">
      <c r="Z970" s="788"/>
      <c r="AA970" s="788"/>
      <c r="AB970" s="789"/>
      <c r="AC970" s="790"/>
      <c r="AD970" s="172"/>
      <c r="AE970" s="172"/>
      <c r="AF970" s="172"/>
    </row>
    <row r="971" spans="26:32">
      <c r="Z971" s="788"/>
      <c r="AA971" s="788"/>
      <c r="AB971" s="789"/>
      <c r="AC971" s="790"/>
      <c r="AD971" s="172"/>
      <c r="AE971" s="172"/>
      <c r="AF971" s="172"/>
    </row>
    <row r="972" spans="26:32">
      <c r="Z972" s="788"/>
      <c r="AA972" s="788"/>
      <c r="AB972" s="789"/>
      <c r="AC972" s="790"/>
      <c r="AD972" s="172"/>
      <c r="AE972" s="172"/>
      <c r="AF972" s="172"/>
    </row>
    <row r="973" spans="26:32">
      <c r="Z973" s="788"/>
      <c r="AA973" s="788"/>
      <c r="AB973" s="789"/>
      <c r="AC973" s="790"/>
      <c r="AD973" s="172"/>
      <c r="AE973" s="172"/>
      <c r="AF973" s="172"/>
    </row>
    <row r="974" spans="26:32">
      <c r="Z974" s="788"/>
      <c r="AA974" s="788"/>
      <c r="AB974" s="789"/>
      <c r="AC974" s="790"/>
      <c r="AD974" s="172"/>
      <c r="AE974" s="172"/>
      <c r="AF974" s="172"/>
    </row>
    <row r="975" spans="26:32">
      <c r="Z975" s="788"/>
      <c r="AA975" s="788"/>
      <c r="AB975" s="789"/>
      <c r="AC975" s="790"/>
      <c r="AD975" s="172"/>
      <c r="AE975" s="172"/>
      <c r="AF975" s="172"/>
    </row>
    <row r="976" spans="26:32">
      <c r="Z976" s="788"/>
      <c r="AA976" s="788"/>
      <c r="AB976" s="789"/>
      <c r="AC976" s="790"/>
      <c r="AD976" s="172"/>
      <c r="AE976" s="172"/>
      <c r="AF976" s="172"/>
    </row>
    <row r="977" spans="26:32">
      <c r="Z977" s="788"/>
      <c r="AA977" s="788"/>
      <c r="AB977" s="789"/>
      <c r="AC977" s="790"/>
      <c r="AD977" s="172"/>
      <c r="AE977" s="172"/>
      <c r="AF977" s="172"/>
    </row>
    <row r="978" spans="26:32">
      <c r="Z978" s="788"/>
      <c r="AA978" s="788"/>
      <c r="AB978" s="789"/>
      <c r="AC978" s="790"/>
      <c r="AD978" s="172"/>
      <c r="AE978" s="172"/>
      <c r="AF978" s="172"/>
    </row>
    <row r="979" spans="26:32">
      <c r="Z979" s="788"/>
      <c r="AA979" s="788"/>
      <c r="AB979" s="789"/>
      <c r="AC979" s="790"/>
      <c r="AD979" s="172"/>
      <c r="AE979" s="172"/>
      <c r="AF979" s="172"/>
    </row>
    <row r="980" spans="26:32">
      <c r="Z980" s="788"/>
      <c r="AA980" s="788"/>
      <c r="AB980" s="789"/>
      <c r="AC980" s="790"/>
      <c r="AD980" s="172"/>
      <c r="AE980" s="172"/>
      <c r="AF980" s="172"/>
    </row>
    <row r="981" spans="26:32">
      <c r="Z981" s="788"/>
      <c r="AA981" s="788"/>
      <c r="AB981" s="789"/>
      <c r="AC981" s="790"/>
      <c r="AD981" s="172"/>
      <c r="AE981" s="172"/>
      <c r="AF981" s="172"/>
    </row>
    <row r="982" spans="26:32">
      <c r="Z982" s="788"/>
      <c r="AA982" s="788"/>
      <c r="AB982" s="789"/>
      <c r="AC982" s="790"/>
      <c r="AD982" s="172"/>
      <c r="AE982" s="172"/>
      <c r="AF982" s="172"/>
    </row>
    <row r="983" spans="26:32">
      <c r="Z983" s="788"/>
      <c r="AA983" s="788"/>
      <c r="AB983" s="789"/>
      <c r="AC983" s="790"/>
      <c r="AD983" s="172"/>
      <c r="AE983" s="172"/>
      <c r="AF983" s="172"/>
    </row>
    <row r="984" spans="26:32">
      <c r="Z984" s="788"/>
      <c r="AA984" s="788"/>
      <c r="AB984" s="789"/>
      <c r="AC984" s="790"/>
      <c r="AD984" s="172"/>
      <c r="AE984" s="172"/>
      <c r="AF984" s="172"/>
    </row>
    <row r="985" spans="26:32">
      <c r="Z985" s="788"/>
      <c r="AA985" s="788"/>
      <c r="AB985" s="789"/>
      <c r="AC985" s="790"/>
      <c r="AD985" s="172"/>
      <c r="AE985" s="172"/>
      <c r="AF985" s="172"/>
    </row>
    <row r="986" spans="26:32">
      <c r="Z986" s="788"/>
      <c r="AA986" s="788"/>
      <c r="AB986" s="789"/>
      <c r="AC986" s="790"/>
      <c r="AD986" s="172"/>
      <c r="AE986" s="172"/>
      <c r="AF986" s="172"/>
    </row>
    <row r="987" spans="26:32">
      <c r="Z987" s="788"/>
      <c r="AA987" s="788"/>
      <c r="AB987" s="789"/>
      <c r="AC987" s="790"/>
      <c r="AD987" s="172"/>
      <c r="AE987" s="172"/>
      <c r="AF987" s="172"/>
    </row>
    <row r="988" spans="26:32">
      <c r="Z988" s="788"/>
      <c r="AA988" s="788"/>
      <c r="AB988" s="789"/>
      <c r="AC988" s="790"/>
      <c r="AD988" s="172"/>
      <c r="AE988" s="172"/>
      <c r="AF988" s="172"/>
    </row>
    <row r="989" spans="26:32">
      <c r="Z989" s="788"/>
      <c r="AA989" s="788"/>
      <c r="AB989" s="789"/>
      <c r="AC989" s="790"/>
      <c r="AD989" s="172"/>
      <c r="AE989" s="172"/>
      <c r="AF989" s="172"/>
    </row>
    <row r="990" spans="26:32">
      <c r="Z990" s="788"/>
      <c r="AA990" s="788"/>
      <c r="AB990" s="789"/>
      <c r="AC990" s="790"/>
      <c r="AD990" s="172"/>
      <c r="AE990" s="172"/>
      <c r="AF990" s="172"/>
    </row>
    <row r="991" spans="26:32">
      <c r="Z991" s="788"/>
      <c r="AA991" s="788"/>
      <c r="AB991" s="789"/>
      <c r="AC991" s="790"/>
      <c r="AD991" s="172"/>
      <c r="AE991" s="172"/>
      <c r="AF991" s="172"/>
    </row>
    <row r="992" spans="26:32">
      <c r="Z992" s="788"/>
      <c r="AA992" s="788"/>
      <c r="AB992" s="789"/>
      <c r="AC992" s="790"/>
      <c r="AD992" s="172"/>
      <c r="AE992" s="172"/>
      <c r="AF992" s="172"/>
    </row>
    <row r="993" spans="26:32">
      <c r="Z993" s="788"/>
      <c r="AA993" s="788"/>
      <c r="AB993" s="789"/>
      <c r="AC993" s="790"/>
      <c r="AD993" s="172"/>
      <c r="AE993" s="172"/>
      <c r="AF993" s="172"/>
    </row>
    <row r="994" spans="26:32">
      <c r="Z994" s="788"/>
      <c r="AA994" s="788"/>
      <c r="AB994" s="789"/>
      <c r="AC994" s="790"/>
      <c r="AD994" s="172"/>
      <c r="AE994" s="172"/>
      <c r="AF994" s="172"/>
    </row>
    <row r="995" spans="26:32">
      <c r="Z995" s="788"/>
      <c r="AA995" s="788"/>
      <c r="AB995" s="789"/>
      <c r="AC995" s="790"/>
      <c r="AD995" s="172"/>
      <c r="AE995" s="172"/>
      <c r="AF995" s="172"/>
    </row>
    <row r="996" spans="26:32">
      <c r="Z996" s="788"/>
      <c r="AA996" s="788"/>
      <c r="AB996" s="789"/>
      <c r="AC996" s="790"/>
      <c r="AD996" s="172"/>
      <c r="AE996" s="172"/>
      <c r="AF996" s="172"/>
    </row>
    <row r="997" spans="26:32">
      <c r="Z997" s="788"/>
      <c r="AA997" s="788"/>
      <c r="AB997" s="789"/>
      <c r="AC997" s="790"/>
      <c r="AD997" s="172"/>
      <c r="AE997" s="172"/>
      <c r="AF997" s="172"/>
    </row>
    <row r="998" spans="26:32">
      <c r="Z998" s="788"/>
      <c r="AA998" s="788"/>
      <c r="AB998" s="789"/>
      <c r="AC998" s="790"/>
      <c r="AD998" s="172"/>
      <c r="AE998" s="172"/>
      <c r="AF998" s="172"/>
    </row>
    <row r="999" spans="26:32">
      <c r="Z999" s="788"/>
      <c r="AA999" s="788"/>
      <c r="AB999" s="789"/>
      <c r="AC999" s="790"/>
      <c r="AD999" s="172"/>
      <c r="AE999" s="172"/>
      <c r="AF999" s="172"/>
    </row>
    <row r="1000" spans="26:32">
      <c r="Z1000" s="788"/>
      <c r="AA1000" s="788"/>
      <c r="AB1000" s="789"/>
      <c r="AC1000" s="790"/>
      <c r="AD1000" s="172"/>
      <c r="AE1000" s="172"/>
      <c r="AF1000" s="172"/>
    </row>
    <row r="1001" spans="26:32">
      <c r="Z1001" s="788"/>
      <c r="AA1001" s="788"/>
      <c r="AB1001" s="789"/>
      <c r="AC1001" s="790"/>
      <c r="AD1001" s="172"/>
      <c r="AE1001" s="172"/>
      <c r="AF1001" s="172"/>
    </row>
    <row r="1002" spans="26:32">
      <c r="Z1002" s="788"/>
      <c r="AA1002" s="788"/>
      <c r="AB1002" s="789"/>
      <c r="AC1002" s="790"/>
      <c r="AD1002" s="172"/>
      <c r="AE1002" s="172"/>
      <c r="AF1002" s="172"/>
    </row>
    <row r="1003" spans="26:32">
      <c r="Z1003" s="788"/>
      <c r="AA1003" s="788"/>
      <c r="AB1003" s="789"/>
      <c r="AC1003" s="790"/>
      <c r="AD1003" s="172"/>
      <c r="AE1003" s="172"/>
      <c r="AF1003" s="172"/>
    </row>
    <row r="1004" spans="26:32">
      <c r="Z1004" s="788"/>
      <c r="AA1004" s="788"/>
      <c r="AB1004" s="789"/>
      <c r="AC1004" s="790"/>
      <c r="AD1004" s="172"/>
      <c r="AE1004" s="172"/>
      <c r="AF1004" s="172"/>
    </row>
    <row r="1005" spans="26:32">
      <c r="Z1005" s="788"/>
      <c r="AA1005" s="788"/>
      <c r="AB1005" s="789"/>
      <c r="AC1005" s="790"/>
      <c r="AD1005" s="172"/>
      <c r="AE1005" s="172"/>
      <c r="AF1005" s="172"/>
    </row>
    <row r="1006" spans="26:32">
      <c r="Z1006" s="788"/>
      <c r="AA1006" s="788"/>
      <c r="AB1006" s="789"/>
      <c r="AC1006" s="790"/>
      <c r="AD1006" s="172"/>
      <c r="AE1006" s="172"/>
      <c r="AF1006" s="172"/>
    </row>
    <row r="1007" spans="26:32">
      <c r="Z1007" s="788"/>
      <c r="AA1007" s="788"/>
      <c r="AB1007" s="789"/>
      <c r="AC1007" s="790"/>
      <c r="AD1007" s="172"/>
      <c r="AE1007" s="172"/>
      <c r="AF1007" s="172"/>
    </row>
    <row r="1008" spans="26:32">
      <c r="Z1008" s="788"/>
      <c r="AA1008" s="788"/>
      <c r="AB1008" s="789"/>
      <c r="AC1008" s="790"/>
      <c r="AD1008" s="172"/>
      <c r="AE1008" s="172"/>
      <c r="AF1008" s="172"/>
    </row>
    <row r="1009" spans="26:32">
      <c r="Z1009" s="788"/>
      <c r="AA1009" s="788"/>
      <c r="AB1009" s="789"/>
      <c r="AC1009" s="790"/>
      <c r="AD1009" s="172"/>
      <c r="AE1009" s="172"/>
      <c r="AF1009" s="172"/>
    </row>
    <row r="1010" spans="26:32">
      <c r="Z1010" s="788"/>
      <c r="AA1010" s="788"/>
      <c r="AB1010" s="789"/>
      <c r="AC1010" s="790"/>
      <c r="AD1010" s="172"/>
      <c r="AE1010" s="172"/>
      <c r="AF1010" s="172"/>
    </row>
    <row r="1011" spans="26:32">
      <c r="Z1011" s="788"/>
      <c r="AA1011" s="788"/>
      <c r="AB1011" s="789"/>
      <c r="AC1011" s="790"/>
      <c r="AD1011" s="172"/>
      <c r="AE1011" s="172"/>
      <c r="AF1011" s="172"/>
    </row>
    <row r="1012" spans="26:32">
      <c r="Z1012" s="788"/>
      <c r="AA1012" s="788"/>
      <c r="AB1012" s="789"/>
      <c r="AC1012" s="790"/>
      <c r="AD1012" s="172"/>
      <c r="AE1012" s="172"/>
      <c r="AF1012" s="172"/>
    </row>
    <row r="1013" spans="26:32">
      <c r="Z1013" s="788"/>
      <c r="AA1013" s="788"/>
      <c r="AB1013" s="789"/>
      <c r="AC1013" s="790"/>
      <c r="AD1013" s="172"/>
      <c r="AE1013" s="172"/>
      <c r="AF1013" s="172"/>
    </row>
    <row r="1014" spans="26:32">
      <c r="Z1014" s="788"/>
      <c r="AA1014" s="788"/>
      <c r="AB1014" s="789"/>
      <c r="AC1014" s="790"/>
      <c r="AD1014" s="172"/>
      <c r="AE1014" s="172"/>
      <c r="AF1014" s="172"/>
    </row>
    <row r="1015" spans="26:32">
      <c r="Z1015" s="788"/>
      <c r="AA1015" s="788"/>
      <c r="AB1015" s="789"/>
      <c r="AC1015" s="790"/>
      <c r="AD1015" s="172"/>
      <c r="AE1015" s="172"/>
      <c r="AF1015" s="172"/>
    </row>
    <row r="1016" spans="26:32">
      <c r="Z1016" s="788"/>
      <c r="AA1016" s="788"/>
      <c r="AB1016" s="789"/>
      <c r="AC1016" s="790"/>
      <c r="AD1016" s="172"/>
      <c r="AE1016" s="172"/>
      <c r="AF1016" s="172"/>
    </row>
    <row r="1017" spans="26:32">
      <c r="Z1017" s="788"/>
      <c r="AA1017" s="788"/>
      <c r="AB1017" s="789"/>
      <c r="AC1017" s="790"/>
      <c r="AD1017" s="172"/>
      <c r="AE1017" s="172"/>
      <c r="AF1017" s="172"/>
    </row>
    <row r="1018" spans="26:32">
      <c r="Z1018" s="788"/>
      <c r="AA1018" s="788"/>
      <c r="AB1018" s="789"/>
      <c r="AC1018" s="790"/>
      <c r="AD1018" s="172"/>
      <c r="AE1018" s="172"/>
      <c r="AF1018" s="172"/>
    </row>
    <row r="1019" spans="26:32">
      <c r="Z1019" s="788"/>
      <c r="AA1019" s="788"/>
      <c r="AB1019" s="789"/>
      <c r="AC1019" s="790"/>
      <c r="AD1019" s="172"/>
      <c r="AE1019" s="172"/>
      <c r="AF1019" s="172"/>
    </row>
    <row r="1020" spans="26:32">
      <c r="Z1020" s="788"/>
      <c r="AA1020" s="788"/>
      <c r="AB1020" s="789"/>
      <c r="AC1020" s="790"/>
      <c r="AD1020" s="172"/>
      <c r="AE1020" s="172"/>
      <c r="AF1020" s="172"/>
    </row>
    <row r="1021" spans="26:32">
      <c r="Z1021" s="788"/>
      <c r="AA1021" s="788"/>
      <c r="AB1021" s="789"/>
      <c r="AC1021" s="790"/>
      <c r="AD1021" s="172"/>
      <c r="AE1021" s="172"/>
      <c r="AF1021" s="172"/>
    </row>
    <row r="1022" spans="26:32">
      <c r="Z1022" s="788"/>
      <c r="AA1022" s="788"/>
      <c r="AB1022" s="789"/>
      <c r="AC1022" s="790"/>
      <c r="AD1022" s="172"/>
      <c r="AE1022" s="172"/>
      <c r="AF1022" s="172"/>
    </row>
    <row r="1023" spans="26:32">
      <c r="Z1023" s="788"/>
      <c r="AA1023" s="788"/>
      <c r="AB1023" s="789"/>
      <c r="AC1023" s="790"/>
      <c r="AD1023" s="172"/>
      <c r="AE1023" s="172"/>
      <c r="AF1023" s="172"/>
    </row>
    <row r="1024" spans="26:32">
      <c r="Z1024" s="788"/>
      <c r="AA1024" s="788"/>
      <c r="AB1024" s="789"/>
      <c r="AC1024" s="790"/>
      <c r="AD1024" s="172"/>
      <c r="AE1024" s="172"/>
      <c r="AF1024" s="172"/>
    </row>
    <row r="1025" spans="26:32">
      <c r="Z1025" s="788"/>
      <c r="AA1025" s="788"/>
      <c r="AB1025" s="789"/>
      <c r="AC1025" s="790"/>
      <c r="AD1025" s="172"/>
      <c r="AE1025" s="172"/>
      <c r="AF1025" s="172"/>
    </row>
    <row r="1026" spans="26:32">
      <c r="Z1026" s="788"/>
      <c r="AA1026" s="788"/>
      <c r="AB1026" s="789"/>
      <c r="AC1026" s="790"/>
      <c r="AD1026" s="172"/>
      <c r="AE1026" s="172"/>
      <c r="AF1026" s="172"/>
    </row>
    <row r="1027" spans="26:32">
      <c r="Z1027" s="788"/>
      <c r="AA1027" s="788"/>
      <c r="AB1027" s="789"/>
      <c r="AC1027" s="790"/>
      <c r="AD1027" s="172"/>
      <c r="AE1027" s="172"/>
      <c r="AF1027" s="172"/>
    </row>
    <row r="1028" spans="26:32">
      <c r="Z1028" s="788"/>
      <c r="AA1028" s="788"/>
      <c r="AB1028" s="789"/>
      <c r="AC1028" s="790"/>
      <c r="AD1028" s="172"/>
      <c r="AE1028" s="172"/>
      <c r="AF1028" s="172"/>
    </row>
    <row r="1029" spans="26:32">
      <c r="Z1029" s="788"/>
      <c r="AA1029" s="788"/>
      <c r="AB1029" s="789"/>
      <c r="AC1029" s="790"/>
      <c r="AD1029" s="172"/>
      <c r="AE1029" s="172"/>
      <c r="AF1029" s="172"/>
    </row>
    <row r="1030" spans="26:32">
      <c r="Z1030" s="788"/>
      <c r="AA1030" s="788"/>
      <c r="AB1030" s="789"/>
      <c r="AC1030" s="790"/>
      <c r="AD1030" s="172"/>
      <c r="AE1030" s="172"/>
      <c r="AF1030" s="172"/>
    </row>
    <row r="1031" spans="26:32">
      <c r="Z1031" s="788"/>
      <c r="AA1031" s="788"/>
      <c r="AB1031" s="789"/>
      <c r="AC1031" s="790"/>
      <c r="AD1031" s="172"/>
      <c r="AE1031" s="172"/>
      <c r="AF1031" s="172"/>
    </row>
    <row r="1032" spans="26:32">
      <c r="Z1032" s="788"/>
      <c r="AA1032" s="788"/>
      <c r="AB1032" s="789"/>
      <c r="AC1032" s="790"/>
      <c r="AD1032" s="172"/>
      <c r="AE1032" s="172"/>
      <c r="AF1032" s="172"/>
    </row>
    <row r="1033" spans="26:32">
      <c r="Z1033" s="788"/>
      <c r="AA1033" s="788"/>
      <c r="AB1033" s="789"/>
      <c r="AC1033" s="790"/>
      <c r="AD1033" s="172"/>
      <c r="AE1033" s="172"/>
      <c r="AF1033" s="172"/>
    </row>
    <row r="1034" spans="26:32">
      <c r="Z1034" s="788"/>
      <c r="AA1034" s="788"/>
      <c r="AB1034" s="789"/>
      <c r="AC1034" s="790"/>
      <c r="AD1034" s="172"/>
      <c r="AE1034" s="172"/>
      <c r="AF1034" s="172"/>
    </row>
    <row r="1035" spans="26:32">
      <c r="Z1035" s="788"/>
      <c r="AA1035" s="788"/>
      <c r="AB1035" s="789"/>
      <c r="AC1035" s="790"/>
      <c r="AD1035" s="172"/>
      <c r="AE1035" s="172"/>
      <c r="AF1035" s="172"/>
    </row>
    <row r="1036" spans="26:32">
      <c r="Z1036" s="788"/>
      <c r="AA1036" s="788"/>
      <c r="AB1036" s="789"/>
      <c r="AC1036" s="790"/>
      <c r="AD1036" s="172"/>
      <c r="AE1036" s="172"/>
      <c r="AF1036" s="172"/>
    </row>
    <row r="1037" spans="26:32">
      <c r="Z1037" s="788"/>
      <c r="AA1037" s="788"/>
      <c r="AB1037" s="789"/>
      <c r="AC1037" s="790"/>
      <c r="AD1037" s="172"/>
      <c r="AE1037" s="172"/>
      <c r="AF1037" s="172"/>
    </row>
    <row r="1038" spans="26:32">
      <c r="Z1038" s="788"/>
      <c r="AA1038" s="788"/>
      <c r="AB1038" s="789"/>
      <c r="AC1038" s="790"/>
      <c r="AD1038" s="172"/>
      <c r="AE1038" s="172"/>
      <c r="AF1038" s="172"/>
    </row>
    <row r="1039" spans="26:32">
      <c r="Z1039" s="788"/>
      <c r="AA1039" s="788"/>
      <c r="AB1039" s="789"/>
      <c r="AC1039" s="790"/>
      <c r="AD1039" s="172"/>
      <c r="AE1039" s="172"/>
      <c r="AF1039" s="172"/>
    </row>
    <row r="1040" spans="26:32">
      <c r="Z1040" s="788"/>
      <c r="AA1040" s="788"/>
      <c r="AB1040" s="789"/>
      <c r="AC1040" s="790"/>
      <c r="AD1040" s="172"/>
      <c r="AE1040" s="172"/>
      <c r="AF1040" s="172"/>
    </row>
    <row r="1041" spans="26:32">
      <c r="Z1041" s="788"/>
      <c r="AA1041" s="788"/>
      <c r="AB1041" s="789"/>
      <c r="AC1041" s="790"/>
      <c r="AD1041" s="172"/>
      <c r="AE1041" s="172"/>
      <c r="AF1041" s="172"/>
    </row>
    <row r="1042" spans="26:32">
      <c r="Z1042" s="788"/>
      <c r="AA1042" s="788"/>
      <c r="AB1042" s="789"/>
      <c r="AC1042" s="790"/>
      <c r="AD1042" s="172"/>
      <c r="AE1042" s="172"/>
      <c r="AF1042" s="172"/>
    </row>
    <row r="1043" spans="26:32">
      <c r="Z1043" s="788"/>
      <c r="AA1043" s="788"/>
      <c r="AB1043" s="789"/>
      <c r="AC1043" s="790"/>
      <c r="AD1043" s="172"/>
      <c r="AE1043" s="172"/>
      <c r="AF1043" s="172"/>
    </row>
    <row r="1044" spans="26:32">
      <c r="Z1044" s="788"/>
      <c r="AA1044" s="788"/>
      <c r="AB1044" s="789"/>
      <c r="AC1044" s="790"/>
      <c r="AD1044" s="172"/>
      <c r="AE1044" s="172"/>
      <c r="AF1044" s="172"/>
    </row>
    <row r="1045" spans="26:32">
      <c r="Z1045" s="788"/>
      <c r="AA1045" s="788"/>
      <c r="AB1045" s="789"/>
      <c r="AC1045" s="790"/>
      <c r="AD1045" s="172"/>
      <c r="AE1045" s="172"/>
      <c r="AF1045" s="172"/>
    </row>
    <row r="1046" spans="26:32">
      <c r="Z1046" s="788"/>
      <c r="AA1046" s="788"/>
      <c r="AB1046" s="789"/>
      <c r="AC1046" s="790"/>
      <c r="AD1046" s="172"/>
      <c r="AE1046" s="172"/>
      <c r="AF1046" s="172"/>
    </row>
    <row r="1047" spans="26:32">
      <c r="Z1047" s="788"/>
      <c r="AA1047" s="788"/>
      <c r="AB1047" s="789"/>
      <c r="AC1047" s="790"/>
      <c r="AD1047" s="172"/>
      <c r="AE1047" s="172"/>
      <c r="AF1047" s="172"/>
    </row>
    <row r="1048" spans="26:32">
      <c r="Z1048" s="788"/>
      <c r="AA1048" s="788"/>
      <c r="AB1048" s="789"/>
      <c r="AC1048" s="790"/>
      <c r="AD1048" s="172"/>
      <c r="AE1048" s="172"/>
      <c r="AF1048" s="172"/>
    </row>
    <row r="1049" spans="26:32">
      <c r="Z1049" s="788"/>
      <c r="AA1049" s="788"/>
      <c r="AB1049" s="789"/>
      <c r="AC1049" s="790"/>
      <c r="AD1049" s="172"/>
      <c r="AE1049" s="172"/>
      <c r="AF1049" s="172"/>
    </row>
    <row r="1050" spans="26:32">
      <c r="Z1050" s="788"/>
      <c r="AA1050" s="788"/>
      <c r="AB1050" s="789"/>
      <c r="AC1050" s="790"/>
      <c r="AD1050" s="172"/>
      <c r="AE1050" s="172"/>
      <c r="AF1050" s="172"/>
    </row>
    <row r="1051" spans="26:32">
      <c r="Z1051" s="788"/>
      <c r="AA1051" s="788"/>
      <c r="AB1051" s="789"/>
      <c r="AC1051" s="790"/>
      <c r="AD1051" s="172"/>
      <c r="AE1051" s="172"/>
      <c r="AF1051" s="172"/>
    </row>
    <row r="1052" spans="26:32">
      <c r="Z1052" s="788"/>
      <c r="AA1052" s="788"/>
      <c r="AB1052" s="789"/>
      <c r="AC1052" s="790"/>
      <c r="AD1052" s="172"/>
      <c r="AE1052" s="172"/>
      <c r="AF1052" s="172"/>
    </row>
    <row r="1053" spans="26:32">
      <c r="Z1053" s="788"/>
      <c r="AA1053" s="788"/>
      <c r="AB1053" s="789"/>
      <c r="AC1053" s="790"/>
      <c r="AD1053" s="172"/>
      <c r="AE1053" s="172"/>
      <c r="AF1053" s="172"/>
    </row>
    <row r="1054" spans="26:32">
      <c r="Z1054" s="788"/>
      <c r="AA1054" s="788"/>
      <c r="AB1054" s="789"/>
      <c r="AC1054" s="790"/>
      <c r="AD1054" s="172"/>
      <c r="AE1054" s="172"/>
      <c r="AF1054" s="172"/>
    </row>
    <row r="1055" spans="26:32">
      <c r="Z1055" s="788"/>
      <c r="AA1055" s="788"/>
      <c r="AB1055" s="789"/>
      <c r="AC1055" s="790"/>
      <c r="AD1055" s="172"/>
      <c r="AE1055" s="172"/>
      <c r="AF1055" s="172"/>
    </row>
    <row r="1056" spans="26:32">
      <c r="Z1056" s="788"/>
      <c r="AA1056" s="788"/>
      <c r="AB1056" s="789"/>
      <c r="AC1056" s="790"/>
      <c r="AD1056" s="172"/>
      <c r="AE1056" s="172"/>
      <c r="AF1056" s="172"/>
    </row>
    <row r="1057" spans="26:32">
      <c r="Z1057" s="788"/>
      <c r="AA1057" s="788"/>
      <c r="AB1057" s="789"/>
      <c r="AC1057" s="790"/>
      <c r="AD1057" s="172"/>
      <c r="AE1057" s="172"/>
      <c r="AF1057" s="172"/>
    </row>
    <row r="1058" spans="26:32">
      <c r="Z1058" s="788"/>
      <c r="AA1058" s="788"/>
      <c r="AB1058" s="789"/>
      <c r="AC1058" s="790"/>
      <c r="AD1058" s="172"/>
      <c r="AE1058" s="172"/>
      <c r="AF1058" s="172"/>
    </row>
    <row r="1059" spans="26:32">
      <c r="Z1059" s="788"/>
      <c r="AA1059" s="788"/>
      <c r="AB1059" s="789"/>
      <c r="AC1059" s="790"/>
      <c r="AD1059" s="172"/>
      <c r="AE1059" s="172"/>
      <c r="AF1059" s="172"/>
    </row>
    <row r="1060" spans="26:32">
      <c r="Z1060" s="788"/>
      <c r="AA1060" s="788"/>
      <c r="AB1060" s="789"/>
      <c r="AC1060" s="790"/>
      <c r="AD1060" s="172"/>
      <c r="AE1060" s="172"/>
      <c r="AF1060" s="172"/>
    </row>
    <row r="1061" spans="26:32">
      <c r="Z1061" s="788"/>
      <c r="AA1061" s="788"/>
      <c r="AB1061" s="789"/>
      <c r="AC1061" s="790"/>
      <c r="AD1061" s="172"/>
      <c r="AE1061" s="172"/>
      <c r="AF1061" s="172"/>
    </row>
    <row r="1062" spans="26:32">
      <c r="Z1062" s="788"/>
      <c r="AA1062" s="788"/>
      <c r="AB1062" s="789"/>
      <c r="AC1062" s="790"/>
      <c r="AD1062" s="172"/>
      <c r="AE1062" s="172"/>
      <c r="AF1062" s="172"/>
    </row>
    <row r="1063" spans="26:32">
      <c r="Z1063" s="788"/>
      <c r="AA1063" s="788"/>
      <c r="AB1063" s="789"/>
      <c r="AC1063" s="790"/>
      <c r="AD1063" s="172"/>
      <c r="AE1063" s="172"/>
      <c r="AF1063" s="172"/>
    </row>
    <row r="1064" spans="26:32">
      <c r="Z1064" s="788"/>
      <c r="AA1064" s="788"/>
      <c r="AB1064" s="789"/>
      <c r="AC1064" s="790"/>
      <c r="AD1064" s="172"/>
      <c r="AE1064" s="172"/>
      <c r="AF1064" s="172"/>
    </row>
    <row r="1065" spans="26:32">
      <c r="Z1065" s="788"/>
      <c r="AA1065" s="788"/>
      <c r="AB1065" s="789"/>
      <c r="AC1065" s="790"/>
      <c r="AD1065" s="172"/>
      <c r="AE1065" s="172"/>
      <c r="AF1065" s="172"/>
    </row>
    <row r="1066" spans="26:32">
      <c r="Z1066" s="788"/>
      <c r="AA1066" s="788"/>
      <c r="AB1066" s="789"/>
      <c r="AC1066" s="790"/>
      <c r="AD1066" s="172"/>
      <c r="AE1066" s="172"/>
      <c r="AF1066" s="172"/>
    </row>
    <row r="1067" spans="26:32">
      <c r="Z1067" s="788"/>
      <c r="AA1067" s="788"/>
      <c r="AB1067" s="789"/>
      <c r="AC1067" s="790"/>
      <c r="AD1067" s="172"/>
      <c r="AE1067" s="172"/>
      <c r="AF1067" s="172"/>
    </row>
    <row r="1068" spans="26:32">
      <c r="Z1068" s="788"/>
      <c r="AA1068" s="788"/>
      <c r="AB1068" s="789"/>
      <c r="AC1068" s="790"/>
      <c r="AD1068" s="172"/>
      <c r="AE1068" s="172"/>
      <c r="AF1068" s="172"/>
    </row>
    <row r="1069" spans="26:32">
      <c r="Z1069" s="788"/>
      <c r="AA1069" s="788"/>
      <c r="AB1069" s="789"/>
      <c r="AC1069" s="790"/>
      <c r="AD1069" s="172"/>
      <c r="AE1069" s="172"/>
      <c r="AF1069" s="172"/>
    </row>
    <row r="1070" spans="26:32">
      <c r="Z1070" s="788"/>
      <c r="AA1070" s="788"/>
      <c r="AB1070" s="789"/>
      <c r="AC1070" s="790"/>
      <c r="AD1070" s="172"/>
      <c r="AE1070" s="172"/>
      <c r="AF1070" s="172"/>
    </row>
    <row r="1071" spans="26:32">
      <c r="Z1071" s="788"/>
      <c r="AA1071" s="788"/>
      <c r="AB1071" s="789"/>
      <c r="AC1071" s="790"/>
      <c r="AD1071" s="172"/>
      <c r="AE1071" s="172"/>
      <c r="AF1071" s="172"/>
    </row>
    <row r="1072" spans="26:32">
      <c r="Z1072" s="788"/>
      <c r="AA1072" s="788"/>
      <c r="AB1072" s="789"/>
      <c r="AC1072" s="790"/>
      <c r="AD1072" s="172"/>
      <c r="AE1072" s="172"/>
      <c r="AF1072" s="172"/>
    </row>
    <row r="1073" spans="26:32">
      <c r="Z1073" s="788"/>
      <c r="AA1073" s="788"/>
      <c r="AB1073" s="789"/>
      <c r="AC1073" s="790"/>
      <c r="AD1073" s="172"/>
      <c r="AE1073" s="172"/>
      <c r="AF1073" s="172"/>
    </row>
    <row r="1074" spans="26:32">
      <c r="Z1074" s="788"/>
      <c r="AA1074" s="788"/>
      <c r="AB1074" s="789"/>
      <c r="AC1074" s="790"/>
      <c r="AD1074" s="172"/>
      <c r="AE1074" s="172"/>
      <c r="AF1074" s="172"/>
    </row>
    <row r="1075" spans="26:32">
      <c r="Z1075" s="788"/>
      <c r="AA1075" s="788"/>
      <c r="AB1075" s="789"/>
      <c r="AC1075" s="790"/>
      <c r="AD1075" s="172"/>
      <c r="AE1075" s="172"/>
      <c r="AF1075" s="172"/>
    </row>
    <row r="1076" spans="26:32">
      <c r="Z1076" s="788"/>
      <c r="AA1076" s="788"/>
      <c r="AB1076" s="789"/>
      <c r="AC1076" s="790"/>
      <c r="AD1076" s="172"/>
      <c r="AE1076" s="172"/>
      <c r="AF1076" s="172"/>
    </row>
    <row r="1077" spans="26:32">
      <c r="Z1077" s="788"/>
      <c r="AA1077" s="788"/>
      <c r="AB1077" s="789"/>
      <c r="AC1077" s="790"/>
      <c r="AD1077" s="172"/>
      <c r="AE1077" s="172"/>
      <c r="AF1077" s="172"/>
    </row>
    <row r="1078" spans="26:32">
      <c r="Z1078" s="788"/>
      <c r="AA1078" s="788"/>
      <c r="AB1078" s="789"/>
      <c r="AC1078" s="790"/>
      <c r="AD1078" s="172"/>
      <c r="AE1078" s="172"/>
      <c r="AF1078" s="172"/>
    </row>
    <row r="1079" spans="26:32">
      <c r="Z1079" s="788"/>
      <c r="AA1079" s="788"/>
      <c r="AB1079" s="789"/>
      <c r="AC1079" s="790"/>
      <c r="AD1079" s="172"/>
      <c r="AE1079" s="172"/>
      <c r="AF1079" s="172"/>
    </row>
    <row r="1080" spans="26:32">
      <c r="Z1080" s="788"/>
      <c r="AA1080" s="788"/>
      <c r="AB1080" s="789"/>
      <c r="AC1080" s="790"/>
      <c r="AD1080" s="172"/>
      <c r="AE1080" s="172"/>
      <c r="AF1080" s="172"/>
    </row>
    <row r="1081" spans="26:32">
      <c r="Z1081" s="788"/>
      <c r="AA1081" s="788"/>
      <c r="AB1081" s="789"/>
      <c r="AC1081" s="790"/>
      <c r="AD1081" s="172"/>
      <c r="AE1081" s="172"/>
      <c r="AF1081" s="172"/>
    </row>
    <row r="1082" spans="26:32">
      <c r="Z1082" s="788"/>
      <c r="AA1082" s="788"/>
      <c r="AB1082" s="789"/>
      <c r="AC1082" s="790"/>
      <c r="AD1082" s="172"/>
      <c r="AE1082" s="172"/>
      <c r="AF1082" s="172"/>
    </row>
    <row r="1083" spans="26:32">
      <c r="Z1083" s="788"/>
      <c r="AA1083" s="788"/>
      <c r="AB1083" s="789"/>
      <c r="AC1083" s="790"/>
      <c r="AD1083" s="172"/>
      <c r="AE1083" s="172"/>
      <c r="AF1083" s="172"/>
    </row>
    <row r="1084" spans="26:32">
      <c r="Z1084" s="788"/>
      <c r="AA1084" s="788"/>
      <c r="AB1084" s="789"/>
      <c r="AC1084" s="790"/>
      <c r="AD1084" s="172"/>
      <c r="AE1084" s="172"/>
      <c r="AF1084" s="172"/>
    </row>
    <row r="1085" spans="26:32">
      <c r="Z1085" s="788"/>
      <c r="AA1085" s="788"/>
      <c r="AB1085" s="789"/>
      <c r="AC1085" s="790"/>
      <c r="AD1085" s="172"/>
      <c r="AE1085" s="172"/>
      <c r="AF1085" s="172"/>
    </row>
    <row r="1086" spans="26:32">
      <c r="Z1086" s="788"/>
      <c r="AA1086" s="788"/>
      <c r="AB1086" s="789"/>
      <c r="AC1086" s="790"/>
      <c r="AD1086" s="172"/>
      <c r="AE1086" s="172"/>
      <c r="AF1086" s="172"/>
    </row>
    <row r="1087" spans="26:32">
      <c r="Z1087" s="788"/>
      <c r="AA1087" s="788"/>
      <c r="AB1087" s="789"/>
      <c r="AC1087" s="790"/>
      <c r="AD1087" s="172"/>
      <c r="AE1087" s="172"/>
      <c r="AF1087" s="172"/>
    </row>
    <row r="1088" spans="26:32">
      <c r="Z1088" s="788"/>
      <c r="AA1088" s="788"/>
      <c r="AB1088" s="789"/>
      <c r="AC1088" s="790"/>
      <c r="AD1088" s="172"/>
      <c r="AE1088" s="172"/>
      <c r="AF1088" s="172"/>
    </row>
    <row r="1089" spans="26:32">
      <c r="Z1089" s="788"/>
      <c r="AA1089" s="788"/>
      <c r="AB1089" s="789"/>
      <c r="AC1089" s="790"/>
      <c r="AD1089" s="172"/>
      <c r="AE1089" s="172"/>
      <c r="AF1089" s="172"/>
    </row>
    <row r="1090" spans="26:32">
      <c r="Z1090" s="788"/>
      <c r="AA1090" s="788"/>
      <c r="AB1090" s="789"/>
      <c r="AC1090" s="790"/>
      <c r="AD1090" s="172"/>
      <c r="AE1090" s="172"/>
      <c r="AF1090" s="172"/>
    </row>
    <row r="1091" spans="26:32">
      <c r="Z1091" s="788"/>
      <c r="AA1091" s="788"/>
      <c r="AB1091" s="789"/>
      <c r="AC1091" s="790"/>
      <c r="AD1091" s="172"/>
      <c r="AE1091" s="172"/>
      <c r="AF1091" s="172"/>
    </row>
    <row r="1092" spans="26:32">
      <c r="Z1092" s="788"/>
      <c r="AA1092" s="788"/>
      <c r="AB1092" s="789"/>
      <c r="AC1092" s="790"/>
      <c r="AD1092" s="172"/>
      <c r="AE1092" s="172"/>
      <c r="AF1092" s="172"/>
    </row>
    <row r="1093" spans="26:32">
      <c r="Z1093" s="788"/>
      <c r="AA1093" s="788"/>
      <c r="AB1093" s="789"/>
      <c r="AC1093" s="790"/>
      <c r="AD1093" s="172"/>
      <c r="AE1093" s="172"/>
      <c r="AF1093" s="172"/>
    </row>
    <row r="1094" spans="26:32">
      <c r="Z1094" s="788"/>
      <c r="AA1094" s="788"/>
      <c r="AB1094" s="789"/>
      <c r="AC1094" s="790"/>
      <c r="AD1094" s="172"/>
      <c r="AE1094" s="172"/>
      <c r="AF1094" s="172"/>
    </row>
    <row r="1095" spans="26:32">
      <c r="Z1095" s="788"/>
      <c r="AA1095" s="788"/>
      <c r="AB1095" s="789"/>
      <c r="AC1095" s="790"/>
      <c r="AD1095" s="172"/>
      <c r="AE1095" s="172"/>
      <c r="AF1095" s="172"/>
    </row>
    <row r="1096" spans="26:32">
      <c r="Z1096" s="788"/>
      <c r="AA1096" s="788"/>
      <c r="AB1096" s="789"/>
      <c r="AC1096" s="790"/>
      <c r="AD1096" s="172"/>
      <c r="AE1096" s="172"/>
      <c r="AF1096" s="172"/>
    </row>
    <row r="1097" spans="26:32">
      <c r="Z1097" s="788"/>
      <c r="AA1097" s="788"/>
      <c r="AB1097" s="789"/>
      <c r="AC1097" s="790"/>
      <c r="AD1097" s="172"/>
      <c r="AE1097" s="172"/>
      <c r="AF1097" s="172"/>
    </row>
    <row r="1098" spans="26:32">
      <c r="Z1098" s="788"/>
      <c r="AA1098" s="788"/>
      <c r="AB1098" s="789"/>
      <c r="AC1098" s="790"/>
      <c r="AD1098" s="172"/>
      <c r="AE1098" s="172"/>
      <c r="AF1098" s="172"/>
    </row>
    <row r="1099" spans="26:32">
      <c r="Z1099" s="788"/>
      <c r="AA1099" s="788"/>
      <c r="AB1099" s="789"/>
      <c r="AC1099" s="790"/>
      <c r="AD1099" s="172"/>
      <c r="AE1099" s="172"/>
      <c r="AF1099" s="172"/>
    </row>
    <row r="1100" spans="26:32">
      <c r="Z1100" s="788"/>
      <c r="AA1100" s="788"/>
      <c r="AB1100" s="789"/>
      <c r="AC1100" s="790"/>
      <c r="AD1100" s="172"/>
      <c r="AE1100" s="172"/>
      <c r="AF1100" s="172"/>
    </row>
    <row r="1101" spans="26:32">
      <c r="Z1101" s="788"/>
      <c r="AA1101" s="788"/>
      <c r="AB1101" s="789"/>
      <c r="AC1101" s="790"/>
      <c r="AD1101" s="172"/>
      <c r="AE1101" s="172"/>
      <c r="AF1101" s="172"/>
    </row>
    <row r="1102" spans="26:32">
      <c r="Z1102" s="788"/>
      <c r="AA1102" s="788"/>
      <c r="AB1102" s="789"/>
      <c r="AC1102" s="790"/>
      <c r="AD1102" s="172"/>
      <c r="AE1102" s="172"/>
      <c r="AF1102" s="172"/>
    </row>
    <row r="1103" spans="26:32">
      <c r="Z1103" s="788"/>
      <c r="AA1103" s="788"/>
      <c r="AB1103" s="789"/>
      <c r="AC1103" s="790"/>
      <c r="AD1103" s="172"/>
      <c r="AE1103" s="172"/>
      <c r="AF1103" s="172"/>
    </row>
    <row r="1104" spans="26:32">
      <c r="Z1104" s="788"/>
      <c r="AA1104" s="788"/>
      <c r="AB1104" s="789"/>
      <c r="AC1104" s="790"/>
      <c r="AD1104" s="172"/>
      <c r="AE1104" s="172"/>
      <c r="AF1104" s="172"/>
    </row>
    <row r="1105" spans="26:32">
      <c r="Z1105" s="788"/>
      <c r="AA1105" s="788"/>
      <c r="AB1105" s="789"/>
      <c r="AC1105" s="790"/>
      <c r="AD1105" s="172"/>
      <c r="AE1105" s="172"/>
      <c r="AF1105" s="172"/>
    </row>
    <row r="1106" spans="26:32">
      <c r="Z1106" s="788"/>
      <c r="AA1106" s="788"/>
      <c r="AB1106" s="789"/>
      <c r="AC1106" s="790"/>
      <c r="AD1106" s="172"/>
      <c r="AE1106" s="172"/>
      <c r="AF1106" s="172"/>
    </row>
    <row r="1107" spans="26:32">
      <c r="Z1107" s="788"/>
      <c r="AA1107" s="788"/>
      <c r="AB1107" s="789"/>
      <c r="AC1107" s="790"/>
      <c r="AD1107" s="172"/>
      <c r="AE1107" s="172"/>
      <c r="AF1107" s="172"/>
    </row>
    <row r="1108" spans="26:32">
      <c r="Z1108" s="788"/>
      <c r="AA1108" s="788"/>
      <c r="AB1108" s="789"/>
      <c r="AC1108" s="790"/>
      <c r="AD1108" s="172"/>
      <c r="AE1108" s="172"/>
      <c r="AF1108" s="172"/>
    </row>
    <row r="1109" spans="26:32">
      <c r="Z1109" s="788"/>
      <c r="AA1109" s="788"/>
      <c r="AB1109" s="789"/>
      <c r="AC1109" s="790"/>
      <c r="AD1109" s="172"/>
      <c r="AE1109" s="172"/>
      <c r="AF1109" s="172"/>
    </row>
    <row r="1110" spans="26:32">
      <c r="Z1110" s="788"/>
      <c r="AA1110" s="788"/>
      <c r="AB1110" s="789"/>
      <c r="AC1110" s="790"/>
      <c r="AD1110" s="172"/>
      <c r="AE1110" s="172"/>
      <c r="AF1110" s="172"/>
    </row>
    <row r="1111" spans="26:32">
      <c r="Z1111" s="788"/>
      <c r="AA1111" s="788"/>
      <c r="AB1111" s="789"/>
      <c r="AC1111" s="790"/>
      <c r="AD1111" s="172"/>
      <c r="AE1111" s="172"/>
      <c r="AF1111" s="172"/>
    </row>
    <row r="1112" spans="26:32">
      <c r="Z1112" s="788"/>
      <c r="AA1112" s="788"/>
      <c r="AB1112" s="789"/>
      <c r="AC1112" s="790"/>
      <c r="AD1112" s="172"/>
      <c r="AE1112" s="172"/>
      <c r="AF1112" s="172"/>
    </row>
    <row r="1113" spans="26:32">
      <c r="Z1113" s="788"/>
      <c r="AA1113" s="788"/>
      <c r="AB1113" s="789"/>
      <c r="AC1113" s="790"/>
      <c r="AD1113" s="172"/>
      <c r="AE1113" s="172"/>
      <c r="AF1113" s="172"/>
    </row>
    <row r="1114" spans="26:32">
      <c r="Z1114" s="788"/>
      <c r="AA1114" s="788"/>
      <c r="AB1114" s="789"/>
      <c r="AC1114" s="790"/>
      <c r="AD1114" s="172"/>
      <c r="AE1114" s="172"/>
      <c r="AF1114" s="172"/>
    </row>
    <row r="1115" spans="26:32">
      <c r="Z1115" s="788"/>
      <c r="AA1115" s="788"/>
      <c r="AB1115" s="789"/>
      <c r="AC1115" s="790"/>
      <c r="AD1115" s="172"/>
      <c r="AE1115" s="172"/>
      <c r="AF1115" s="172"/>
    </row>
    <row r="1116" spans="26:32">
      <c r="Z1116" s="788"/>
      <c r="AA1116" s="788"/>
      <c r="AB1116" s="789"/>
      <c r="AC1116" s="790"/>
      <c r="AD1116" s="172"/>
      <c r="AE1116" s="172"/>
      <c r="AF1116" s="172"/>
    </row>
    <row r="1117" spans="26:32">
      <c r="Z1117" s="788"/>
      <c r="AA1117" s="788"/>
      <c r="AB1117" s="789"/>
      <c r="AC1117" s="790"/>
      <c r="AD1117" s="172"/>
      <c r="AE1117" s="172"/>
      <c r="AF1117" s="172"/>
    </row>
    <row r="1118" spans="26:32">
      <c r="Z1118" s="788"/>
      <c r="AA1118" s="788"/>
      <c r="AB1118" s="789"/>
      <c r="AC1118" s="790"/>
      <c r="AD1118" s="172"/>
      <c r="AE1118" s="172"/>
      <c r="AF1118" s="172"/>
    </row>
    <row r="1119" spans="26:32">
      <c r="Z1119" s="788"/>
      <c r="AA1119" s="788"/>
      <c r="AB1119" s="789"/>
      <c r="AC1119" s="790"/>
      <c r="AD1119" s="172"/>
      <c r="AE1119" s="172"/>
      <c r="AF1119" s="172"/>
    </row>
    <row r="1120" spans="26:32">
      <c r="Z1120" s="788"/>
      <c r="AA1120" s="788"/>
      <c r="AB1120" s="789"/>
      <c r="AC1120" s="790"/>
      <c r="AD1120" s="172"/>
      <c r="AE1120" s="172"/>
      <c r="AF1120" s="172"/>
    </row>
    <row r="1121" spans="26:32">
      <c r="Z1121" s="788"/>
      <c r="AA1121" s="788"/>
      <c r="AB1121" s="789"/>
      <c r="AC1121" s="790"/>
      <c r="AD1121" s="172"/>
      <c r="AE1121" s="172"/>
      <c r="AF1121" s="172"/>
    </row>
    <row r="1122" spans="26:32">
      <c r="Z1122" s="788"/>
      <c r="AA1122" s="788"/>
      <c r="AB1122" s="789"/>
      <c r="AC1122" s="790"/>
      <c r="AD1122" s="172"/>
      <c r="AE1122" s="172"/>
      <c r="AF1122" s="172"/>
    </row>
    <row r="1123" spans="26:32">
      <c r="Z1123" s="788"/>
      <c r="AA1123" s="788"/>
      <c r="AB1123" s="789"/>
      <c r="AC1123" s="790"/>
      <c r="AD1123" s="172"/>
      <c r="AE1123" s="172"/>
      <c r="AF1123" s="172"/>
    </row>
    <row r="1124" spans="26:32">
      <c r="Z1124" s="788"/>
      <c r="AA1124" s="788"/>
      <c r="AB1124" s="789"/>
      <c r="AC1124" s="790"/>
      <c r="AD1124" s="172"/>
      <c r="AE1124" s="172"/>
      <c r="AF1124" s="172"/>
    </row>
    <row r="1125" spans="26:32">
      <c r="Z1125" s="788"/>
      <c r="AA1125" s="788"/>
      <c r="AB1125" s="789"/>
      <c r="AC1125" s="790"/>
      <c r="AD1125" s="172"/>
      <c r="AE1125" s="172"/>
      <c r="AF1125" s="172"/>
    </row>
    <row r="1126" spans="26:32">
      <c r="Z1126" s="788"/>
      <c r="AA1126" s="788"/>
      <c r="AB1126" s="789"/>
      <c r="AC1126" s="790"/>
      <c r="AD1126" s="172"/>
      <c r="AE1126" s="172"/>
      <c r="AF1126" s="172"/>
    </row>
    <row r="1127" spans="26:32">
      <c r="Z1127" s="788"/>
      <c r="AA1127" s="788"/>
      <c r="AB1127" s="789"/>
      <c r="AC1127" s="790"/>
      <c r="AD1127" s="172"/>
      <c r="AE1127" s="172"/>
      <c r="AF1127" s="172"/>
    </row>
    <row r="1128" spans="26:32">
      <c r="Z1128" s="788"/>
      <c r="AA1128" s="788"/>
      <c r="AB1128" s="789"/>
      <c r="AC1128" s="790"/>
      <c r="AD1128" s="172"/>
      <c r="AE1128" s="172"/>
      <c r="AF1128" s="172"/>
    </row>
    <row r="1129" spans="26:32">
      <c r="Z1129" s="788"/>
      <c r="AA1129" s="788"/>
      <c r="AB1129" s="789"/>
      <c r="AC1129" s="790"/>
      <c r="AD1129" s="172"/>
      <c r="AE1129" s="172"/>
      <c r="AF1129" s="172"/>
    </row>
    <row r="1130" spans="26:32">
      <c r="Z1130" s="788"/>
      <c r="AA1130" s="788"/>
      <c r="AB1130" s="789"/>
      <c r="AC1130" s="790"/>
      <c r="AD1130" s="172"/>
      <c r="AE1130" s="172"/>
      <c r="AF1130" s="172"/>
    </row>
    <row r="1131" spans="26:32">
      <c r="Z1131" s="788"/>
      <c r="AA1131" s="788"/>
      <c r="AB1131" s="789"/>
      <c r="AC1131" s="790"/>
      <c r="AD1131" s="172"/>
      <c r="AE1131" s="172"/>
      <c r="AF1131" s="172"/>
    </row>
    <row r="1132" spans="26:32">
      <c r="Z1132" s="788"/>
      <c r="AA1132" s="788"/>
      <c r="AB1132" s="789"/>
      <c r="AC1132" s="790"/>
      <c r="AD1132" s="172"/>
      <c r="AE1132" s="172"/>
      <c r="AF1132" s="172"/>
    </row>
    <row r="1133" spans="26:32">
      <c r="Z1133" s="788"/>
      <c r="AA1133" s="788"/>
      <c r="AB1133" s="789"/>
      <c r="AC1133" s="790"/>
      <c r="AD1133" s="172"/>
      <c r="AE1133" s="172"/>
      <c r="AF1133" s="172"/>
    </row>
    <row r="1134" spans="26:32">
      <c r="Z1134" s="788"/>
      <c r="AA1134" s="788"/>
      <c r="AB1134" s="789"/>
      <c r="AC1134" s="790"/>
      <c r="AD1134" s="172"/>
      <c r="AE1134" s="172"/>
      <c r="AF1134" s="172"/>
    </row>
    <row r="1135" spans="26:32">
      <c r="Z1135" s="788"/>
      <c r="AA1135" s="788"/>
      <c r="AB1135" s="789"/>
      <c r="AC1135" s="790"/>
      <c r="AD1135" s="172"/>
      <c r="AE1135" s="172"/>
      <c r="AF1135" s="172"/>
    </row>
    <row r="1136" spans="26:32">
      <c r="Z1136" s="788"/>
      <c r="AA1136" s="788"/>
      <c r="AB1136" s="789"/>
      <c r="AC1136" s="790"/>
      <c r="AD1136" s="172"/>
      <c r="AE1136" s="172"/>
      <c r="AF1136" s="172"/>
    </row>
    <row r="1137" spans="26:32">
      <c r="Z1137" s="788"/>
      <c r="AA1137" s="788"/>
      <c r="AB1137" s="789"/>
      <c r="AC1137" s="790"/>
      <c r="AD1137" s="172"/>
      <c r="AE1137" s="172"/>
      <c r="AF1137" s="172"/>
    </row>
    <row r="1138" spans="26:32">
      <c r="Z1138" s="788"/>
      <c r="AA1138" s="788"/>
      <c r="AB1138" s="789"/>
      <c r="AC1138" s="790"/>
      <c r="AD1138" s="172"/>
      <c r="AE1138" s="172"/>
      <c r="AF1138" s="172"/>
    </row>
    <row r="1139" spans="26:32">
      <c r="Z1139" s="788"/>
      <c r="AA1139" s="788"/>
      <c r="AB1139" s="789"/>
      <c r="AC1139" s="790"/>
      <c r="AD1139" s="172"/>
      <c r="AE1139" s="172"/>
      <c r="AF1139" s="172"/>
    </row>
    <row r="1140" spans="26:32">
      <c r="Z1140" s="788"/>
      <c r="AA1140" s="788"/>
      <c r="AB1140" s="789"/>
      <c r="AC1140" s="790"/>
      <c r="AD1140" s="172"/>
      <c r="AE1140" s="172"/>
      <c r="AF1140" s="172"/>
    </row>
    <row r="1141" spans="26:32">
      <c r="Z1141" s="788"/>
      <c r="AA1141" s="788"/>
      <c r="AB1141" s="789"/>
      <c r="AC1141" s="790"/>
      <c r="AD1141" s="172"/>
      <c r="AE1141" s="172"/>
      <c r="AF1141" s="172"/>
    </row>
    <row r="1142" spans="26:32">
      <c r="Z1142" s="788"/>
      <c r="AA1142" s="788"/>
      <c r="AB1142" s="789"/>
      <c r="AC1142" s="790"/>
      <c r="AD1142" s="172"/>
      <c r="AE1142" s="172"/>
      <c r="AF1142" s="172"/>
    </row>
    <row r="1143" spans="26:32">
      <c r="Z1143" s="788"/>
      <c r="AA1143" s="788"/>
      <c r="AB1143" s="789"/>
      <c r="AC1143" s="790"/>
      <c r="AD1143" s="172"/>
      <c r="AE1143" s="172"/>
      <c r="AF1143" s="172"/>
    </row>
    <row r="1144" spans="26:32">
      <c r="Z1144" s="788"/>
      <c r="AA1144" s="788"/>
      <c r="AB1144" s="789"/>
      <c r="AC1144" s="790"/>
      <c r="AD1144" s="172"/>
      <c r="AE1144" s="172"/>
      <c r="AF1144" s="172"/>
    </row>
    <row r="1145" spans="26:32">
      <c r="Z1145" s="788"/>
      <c r="AA1145" s="788"/>
      <c r="AB1145" s="789"/>
      <c r="AC1145" s="790"/>
      <c r="AD1145" s="172"/>
      <c r="AE1145" s="172"/>
      <c r="AF1145" s="172"/>
    </row>
    <row r="1146" spans="26:32">
      <c r="Z1146" s="788"/>
      <c r="AA1146" s="788"/>
      <c r="AB1146" s="789"/>
      <c r="AC1146" s="790"/>
      <c r="AD1146" s="172"/>
      <c r="AE1146" s="172"/>
      <c r="AF1146" s="172"/>
    </row>
    <row r="1147" spans="26:32">
      <c r="Z1147" s="788"/>
      <c r="AA1147" s="788"/>
      <c r="AB1147" s="789"/>
      <c r="AC1147" s="790"/>
      <c r="AD1147" s="172"/>
      <c r="AE1147" s="172"/>
      <c r="AF1147" s="172"/>
    </row>
    <row r="1148" spans="26:32">
      <c r="Z1148" s="788"/>
      <c r="AA1148" s="788"/>
      <c r="AB1148" s="789"/>
      <c r="AC1148" s="790"/>
      <c r="AD1148" s="172"/>
      <c r="AE1148" s="172"/>
      <c r="AF1148" s="172"/>
    </row>
    <row r="1149" spans="26:32">
      <c r="Z1149" s="788"/>
      <c r="AA1149" s="788"/>
      <c r="AB1149" s="789"/>
      <c r="AC1149" s="790"/>
      <c r="AD1149" s="172"/>
      <c r="AE1149" s="172"/>
      <c r="AF1149" s="172"/>
    </row>
    <row r="1150" spans="26:32">
      <c r="Z1150" s="788"/>
      <c r="AA1150" s="788"/>
      <c r="AB1150" s="789"/>
      <c r="AC1150" s="790"/>
      <c r="AD1150" s="172"/>
      <c r="AE1150" s="172"/>
      <c r="AF1150" s="172"/>
    </row>
    <row r="1151" spans="26:32">
      <c r="Z1151" s="788"/>
      <c r="AA1151" s="788"/>
      <c r="AB1151" s="789"/>
      <c r="AC1151" s="790"/>
      <c r="AD1151" s="172"/>
      <c r="AE1151" s="172"/>
      <c r="AF1151" s="172"/>
    </row>
    <row r="1152" spans="26:32">
      <c r="Z1152" s="788"/>
      <c r="AA1152" s="788"/>
      <c r="AB1152" s="789"/>
      <c r="AC1152" s="790"/>
      <c r="AD1152" s="172"/>
      <c r="AE1152" s="172"/>
      <c r="AF1152" s="172"/>
    </row>
    <row r="1153" spans="26:32">
      <c r="Z1153" s="788"/>
      <c r="AA1153" s="788"/>
      <c r="AB1153" s="789"/>
      <c r="AC1153" s="790"/>
      <c r="AD1153" s="172"/>
      <c r="AE1153" s="172"/>
      <c r="AF1153" s="172"/>
    </row>
    <row r="1154" spans="26:32">
      <c r="Z1154" s="788"/>
      <c r="AA1154" s="788"/>
      <c r="AB1154" s="789"/>
      <c r="AC1154" s="790"/>
      <c r="AD1154" s="172"/>
      <c r="AE1154" s="172"/>
      <c r="AF1154" s="172"/>
    </row>
    <row r="1155" spans="26:32">
      <c r="Z1155" s="788"/>
      <c r="AA1155" s="788"/>
      <c r="AB1155" s="789"/>
      <c r="AC1155" s="790"/>
      <c r="AD1155" s="172"/>
      <c r="AE1155" s="172"/>
      <c r="AF1155" s="172"/>
    </row>
    <row r="1156" spans="26:32">
      <c r="Z1156" s="788"/>
      <c r="AA1156" s="788"/>
      <c r="AB1156" s="789"/>
      <c r="AC1156" s="790"/>
      <c r="AD1156" s="172"/>
      <c r="AE1156" s="172"/>
      <c r="AF1156" s="172"/>
    </row>
    <row r="1157" spans="26:32">
      <c r="Z1157" s="788"/>
      <c r="AA1157" s="788"/>
      <c r="AB1157" s="789"/>
      <c r="AC1157" s="790"/>
      <c r="AD1157" s="172"/>
      <c r="AE1157" s="172"/>
      <c r="AF1157" s="172"/>
    </row>
    <row r="1158" spans="26:32">
      <c r="Z1158" s="788"/>
      <c r="AA1158" s="788"/>
      <c r="AB1158" s="789"/>
      <c r="AC1158" s="790"/>
      <c r="AD1158" s="172"/>
      <c r="AE1158" s="172"/>
      <c r="AF1158" s="172"/>
    </row>
    <row r="1159" spans="26:32">
      <c r="Z1159" s="788"/>
      <c r="AA1159" s="788"/>
      <c r="AB1159" s="789"/>
      <c r="AC1159" s="790"/>
      <c r="AD1159" s="172"/>
      <c r="AE1159" s="172"/>
      <c r="AF1159" s="172"/>
    </row>
    <row r="1160" spans="26:32">
      <c r="Z1160" s="788"/>
      <c r="AA1160" s="788"/>
      <c r="AB1160" s="789"/>
      <c r="AC1160" s="790"/>
      <c r="AD1160" s="172"/>
      <c r="AE1160" s="172"/>
      <c r="AF1160" s="172"/>
    </row>
    <row r="1161" spans="26:32">
      <c r="Z1161" s="788"/>
      <c r="AA1161" s="788"/>
      <c r="AB1161" s="789"/>
      <c r="AC1161" s="790"/>
      <c r="AD1161" s="172"/>
      <c r="AE1161" s="172"/>
      <c r="AF1161" s="172"/>
    </row>
    <row r="1162" spans="26:32">
      <c r="Z1162" s="788"/>
      <c r="AA1162" s="788"/>
      <c r="AB1162" s="789"/>
      <c r="AC1162" s="790"/>
      <c r="AD1162" s="172"/>
      <c r="AE1162" s="172"/>
      <c r="AF1162" s="172"/>
    </row>
    <row r="1163" spans="26:32">
      <c r="Z1163" s="788"/>
      <c r="AA1163" s="788"/>
      <c r="AB1163" s="789"/>
      <c r="AC1163" s="790"/>
      <c r="AD1163" s="172"/>
      <c r="AE1163" s="172"/>
      <c r="AF1163" s="172"/>
    </row>
    <row r="1164" spans="26:32">
      <c r="Z1164" s="788"/>
      <c r="AA1164" s="788"/>
      <c r="AB1164" s="789"/>
      <c r="AC1164" s="790"/>
      <c r="AD1164" s="172"/>
      <c r="AE1164" s="172"/>
      <c r="AF1164" s="172"/>
    </row>
    <row r="1165" spans="26:32">
      <c r="Z1165" s="788"/>
      <c r="AA1165" s="788"/>
      <c r="AB1165" s="789"/>
      <c r="AC1165" s="790"/>
      <c r="AD1165" s="172"/>
      <c r="AE1165" s="172"/>
      <c r="AF1165" s="172"/>
    </row>
    <row r="1166" spans="26:32">
      <c r="Z1166" s="788"/>
      <c r="AA1166" s="788"/>
      <c r="AB1166" s="789"/>
      <c r="AC1166" s="790"/>
      <c r="AD1166" s="172"/>
      <c r="AE1166" s="172"/>
      <c r="AF1166" s="172"/>
    </row>
    <row r="1167" spans="26:32">
      <c r="Z1167" s="788"/>
      <c r="AA1167" s="788"/>
      <c r="AB1167" s="789"/>
      <c r="AC1167" s="790"/>
      <c r="AD1167" s="172"/>
      <c r="AE1167" s="172"/>
      <c r="AF1167" s="172"/>
    </row>
    <row r="1168" spans="26:32">
      <c r="Z1168" s="788"/>
      <c r="AA1168" s="788"/>
      <c r="AB1168" s="789"/>
      <c r="AC1168" s="790"/>
      <c r="AD1168" s="172"/>
      <c r="AE1168" s="172"/>
      <c r="AF1168" s="172"/>
    </row>
    <row r="1169" spans="26:32">
      <c r="Z1169" s="788"/>
      <c r="AA1169" s="788"/>
      <c r="AB1169" s="789"/>
      <c r="AC1169" s="790"/>
      <c r="AD1169" s="172"/>
      <c r="AE1169" s="172"/>
      <c r="AF1169" s="172"/>
    </row>
    <row r="1170" spans="26:32">
      <c r="Z1170" s="788"/>
      <c r="AA1170" s="788"/>
      <c r="AB1170" s="789"/>
      <c r="AC1170" s="790"/>
      <c r="AD1170" s="172"/>
      <c r="AE1170" s="172"/>
      <c r="AF1170" s="172"/>
    </row>
    <row r="1171" spans="26:32">
      <c r="Z1171" s="788"/>
      <c r="AA1171" s="788"/>
      <c r="AB1171" s="789"/>
      <c r="AC1171" s="790"/>
      <c r="AD1171" s="172"/>
      <c r="AE1171" s="172"/>
      <c r="AF1171" s="172"/>
    </row>
    <row r="1172" spans="26:32">
      <c r="Z1172" s="788"/>
      <c r="AA1172" s="788"/>
      <c r="AB1172" s="789"/>
      <c r="AC1172" s="790"/>
      <c r="AD1172" s="172"/>
      <c r="AE1172" s="172"/>
      <c r="AF1172" s="172"/>
    </row>
    <row r="1173" spans="26:32">
      <c r="Z1173" s="788"/>
      <c r="AA1173" s="788"/>
      <c r="AB1173" s="789"/>
      <c r="AC1173" s="790"/>
      <c r="AD1173" s="172"/>
      <c r="AE1173" s="172"/>
      <c r="AF1173" s="172"/>
    </row>
    <row r="1174" spans="26:32">
      <c r="Z1174" s="788"/>
      <c r="AA1174" s="788"/>
      <c r="AB1174" s="789"/>
      <c r="AC1174" s="790"/>
      <c r="AD1174" s="172"/>
      <c r="AE1174" s="172"/>
      <c r="AF1174" s="172"/>
    </row>
    <row r="1175" spans="26:32">
      <c r="Z1175" s="788"/>
      <c r="AA1175" s="788"/>
      <c r="AB1175" s="789"/>
      <c r="AC1175" s="790"/>
      <c r="AD1175" s="172"/>
      <c r="AE1175" s="172"/>
      <c r="AF1175" s="172"/>
    </row>
    <row r="1176" spans="26:32">
      <c r="Z1176" s="788"/>
      <c r="AA1176" s="788"/>
      <c r="AB1176" s="789"/>
      <c r="AC1176" s="790"/>
      <c r="AD1176" s="172"/>
      <c r="AE1176" s="172"/>
      <c r="AF1176" s="172"/>
    </row>
    <row r="1177" spans="26:32">
      <c r="Z1177" s="788"/>
      <c r="AA1177" s="788"/>
      <c r="AB1177" s="789"/>
      <c r="AC1177" s="790"/>
      <c r="AD1177" s="172"/>
      <c r="AE1177" s="172"/>
      <c r="AF1177" s="172"/>
    </row>
    <row r="1178" spans="26:32">
      <c r="Z1178" s="788"/>
      <c r="AA1178" s="788"/>
      <c r="AB1178" s="789"/>
      <c r="AC1178" s="790"/>
      <c r="AD1178" s="172"/>
      <c r="AE1178" s="172"/>
      <c r="AF1178" s="172"/>
    </row>
    <row r="1179" spans="26:32">
      <c r="Z1179" s="788"/>
      <c r="AA1179" s="788"/>
      <c r="AB1179" s="789"/>
      <c r="AC1179" s="790"/>
      <c r="AD1179" s="172"/>
      <c r="AE1179" s="172"/>
      <c r="AF1179" s="172"/>
    </row>
    <row r="1180" spans="26:32">
      <c r="Z1180" s="788"/>
      <c r="AA1180" s="788"/>
      <c r="AB1180" s="789"/>
      <c r="AC1180" s="790"/>
      <c r="AD1180" s="172"/>
      <c r="AE1180" s="172"/>
      <c r="AF1180" s="172"/>
    </row>
    <row r="1181" spans="26:32">
      <c r="Z1181" s="788"/>
      <c r="AA1181" s="788"/>
      <c r="AB1181" s="789"/>
      <c r="AC1181" s="790"/>
      <c r="AD1181" s="172"/>
      <c r="AE1181" s="172"/>
      <c r="AF1181" s="172"/>
    </row>
    <row r="1182" spans="26:32">
      <c r="Z1182" s="788"/>
      <c r="AA1182" s="788"/>
      <c r="AB1182" s="789"/>
      <c r="AC1182" s="790"/>
      <c r="AD1182" s="172"/>
      <c r="AE1182" s="172"/>
      <c r="AF1182" s="172"/>
    </row>
    <row r="1183" spans="26:32">
      <c r="Z1183" s="788"/>
      <c r="AA1183" s="788"/>
      <c r="AB1183" s="789"/>
      <c r="AC1183" s="790"/>
      <c r="AD1183" s="172"/>
      <c r="AE1183" s="172"/>
      <c r="AF1183" s="172"/>
    </row>
    <row r="1184" spans="26:32">
      <c r="Z1184" s="788"/>
      <c r="AA1184" s="788"/>
      <c r="AB1184" s="789"/>
      <c r="AC1184" s="790"/>
      <c r="AD1184" s="172"/>
      <c r="AE1184" s="172"/>
      <c r="AF1184" s="172"/>
    </row>
    <row r="1185" spans="26:32">
      <c r="Z1185" s="788"/>
      <c r="AA1185" s="788"/>
      <c r="AB1185" s="789"/>
      <c r="AC1185" s="790"/>
      <c r="AD1185" s="172"/>
      <c r="AE1185" s="172"/>
      <c r="AF1185" s="172"/>
    </row>
    <row r="1186" spans="26:32">
      <c r="Z1186" s="788"/>
      <c r="AA1186" s="788"/>
      <c r="AB1186" s="789"/>
      <c r="AC1186" s="790"/>
      <c r="AD1186" s="172"/>
      <c r="AE1186" s="172"/>
      <c r="AF1186" s="172"/>
    </row>
    <row r="1187" spans="26:32">
      <c r="Z1187" s="788"/>
      <c r="AA1187" s="788"/>
      <c r="AB1187" s="789"/>
      <c r="AC1187" s="790"/>
      <c r="AD1187" s="172"/>
      <c r="AE1187" s="172"/>
      <c r="AF1187" s="172"/>
    </row>
    <row r="1188" spans="26:32">
      <c r="Z1188" s="788"/>
      <c r="AA1188" s="788"/>
      <c r="AB1188" s="789"/>
      <c r="AC1188" s="790"/>
      <c r="AD1188" s="172"/>
      <c r="AE1188" s="172"/>
      <c r="AF1188" s="172"/>
    </row>
    <row r="1189" spans="26:32">
      <c r="Z1189" s="788"/>
      <c r="AA1189" s="788"/>
      <c r="AB1189" s="789"/>
      <c r="AC1189" s="790"/>
      <c r="AD1189" s="172"/>
      <c r="AE1189" s="172"/>
      <c r="AF1189" s="172"/>
    </row>
    <row r="1190" spans="26:32">
      <c r="Z1190" s="788"/>
      <c r="AA1190" s="788"/>
      <c r="AB1190" s="789"/>
      <c r="AC1190" s="790"/>
      <c r="AD1190" s="172"/>
      <c r="AE1190" s="172"/>
      <c r="AF1190" s="172"/>
    </row>
    <row r="1191" spans="26:32">
      <c r="Z1191" s="788"/>
      <c r="AA1191" s="788"/>
      <c r="AB1191" s="789"/>
      <c r="AC1191" s="790"/>
      <c r="AD1191" s="172"/>
      <c r="AE1191" s="172"/>
      <c r="AF1191" s="172"/>
    </row>
    <row r="1192" spans="26:32">
      <c r="Z1192" s="788"/>
      <c r="AA1192" s="788"/>
      <c r="AB1192" s="789"/>
      <c r="AC1192" s="790"/>
      <c r="AD1192" s="172"/>
      <c r="AE1192" s="172"/>
      <c r="AF1192" s="172"/>
    </row>
    <row r="1193" spans="26:32">
      <c r="Z1193" s="788"/>
      <c r="AA1193" s="788"/>
      <c r="AB1193" s="789"/>
      <c r="AC1193" s="790"/>
      <c r="AD1193" s="172"/>
      <c r="AE1193" s="172"/>
      <c r="AF1193" s="172"/>
    </row>
    <row r="1194" spans="26:32">
      <c r="Z1194" s="788"/>
      <c r="AA1194" s="788"/>
      <c r="AB1194" s="789"/>
      <c r="AC1194" s="790"/>
      <c r="AD1194" s="172"/>
      <c r="AE1194" s="172"/>
      <c r="AF1194" s="172"/>
    </row>
    <row r="1195" spans="26:32">
      <c r="Z1195" s="788"/>
      <c r="AA1195" s="788"/>
      <c r="AB1195" s="789"/>
      <c r="AC1195" s="790"/>
      <c r="AD1195" s="172"/>
      <c r="AE1195" s="172"/>
      <c r="AF1195" s="172"/>
    </row>
    <row r="1196" spans="26:32">
      <c r="Z1196" s="788"/>
      <c r="AA1196" s="788"/>
      <c r="AB1196" s="789"/>
      <c r="AC1196" s="790"/>
      <c r="AD1196" s="172"/>
      <c r="AE1196" s="172"/>
      <c r="AF1196" s="172"/>
    </row>
    <row r="1197" spans="26:32">
      <c r="Z1197" s="788"/>
      <c r="AA1197" s="788"/>
      <c r="AB1197" s="789"/>
      <c r="AC1197" s="790"/>
      <c r="AD1197" s="172"/>
      <c r="AE1197" s="172"/>
      <c r="AF1197" s="172"/>
    </row>
    <row r="1198" spans="26:32">
      <c r="Z1198" s="788"/>
      <c r="AA1198" s="788"/>
      <c r="AB1198" s="789"/>
      <c r="AC1198" s="790"/>
      <c r="AD1198" s="172"/>
      <c r="AE1198" s="172"/>
      <c r="AF1198" s="172"/>
    </row>
    <row r="1199" spans="26:32">
      <c r="Z1199" s="788"/>
      <c r="AA1199" s="788"/>
      <c r="AB1199" s="789"/>
      <c r="AC1199" s="790"/>
      <c r="AD1199" s="172"/>
      <c r="AE1199" s="172"/>
      <c r="AF1199" s="172"/>
    </row>
    <row r="1200" spans="26:32">
      <c r="Z1200" s="788"/>
      <c r="AA1200" s="788"/>
      <c r="AB1200" s="789"/>
      <c r="AC1200" s="790"/>
      <c r="AD1200" s="172"/>
      <c r="AE1200" s="172"/>
      <c r="AF1200" s="172"/>
    </row>
    <row r="1201" spans="26:32">
      <c r="Z1201" s="788"/>
      <c r="AA1201" s="788"/>
      <c r="AB1201" s="789"/>
      <c r="AC1201" s="790"/>
      <c r="AD1201" s="172"/>
      <c r="AE1201" s="172"/>
      <c r="AF1201" s="172"/>
    </row>
    <row r="1202" spans="26:32">
      <c r="Z1202" s="788"/>
      <c r="AA1202" s="788"/>
      <c r="AB1202" s="789"/>
      <c r="AC1202" s="790"/>
      <c r="AD1202" s="172"/>
      <c r="AE1202" s="172"/>
      <c r="AF1202" s="172"/>
    </row>
    <row r="1203" spans="26:32">
      <c r="Z1203" s="788"/>
      <c r="AA1203" s="788"/>
      <c r="AB1203" s="789"/>
      <c r="AC1203" s="790"/>
      <c r="AD1203" s="172"/>
      <c r="AE1203" s="172"/>
      <c r="AF1203" s="172"/>
    </row>
    <row r="1204" spans="26:32">
      <c r="Z1204" s="788"/>
      <c r="AA1204" s="788"/>
      <c r="AB1204" s="789"/>
      <c r="AC1204" s="790"/>
      <c r="AD1204" s="172"/>
      <c r="AE1204" s="172"/>
      <c r="AF1204" s="172"/>
    </row>
    <row r="1205" spans="26:32">
      <c r="Z1205" s="788"/>
      <c r="AA1205" s="788"/>
      <c r="AB1205" s="789"/>
      <c r="AC1205" s="790"/>
      <c r="AD1205" s="172"/>
      <c r="AE1205" s="172"/>
      <c r="AF1205" s="172"/>
    </row>
    <row r="1206" spans="26:32">
      <c r="Z1206" s="788"/>
      <c r="AA1206" s="788"/>
      <c r="AB1206" s="789"/>
      <c r="AC1206" s="790"/>
      <c r="AD1206" s="172"/>
      <c r="AE1206" s="172"/>
      <c r="AF1206" s="172"/>
    </row>
    <row r="1207" spans="26:32">
      <c r="Z1207" s="788"/>
      <c r="AA1207" s="788"/>
      <c r="AB1207" s="789"/>
      <c r="AC1207" s="790"/>
      <c r="AD1207" s="172"/>
      <c r="AE1207" s="172"/>
      <c r="AF1207" s="172"/>
    </row>
    <row r="1208" spans="26:32">
      <c r="Z1208" s="788"/>
      <c r="AA1208" s="788"/>
      <c r="AB1208" s="789"/>
      <c r="AC1208" s="790"/>
      <c r="AD1208" s="172"/>
      <c r="AE1208" s="172"/>
      <c r="AF1208" s="172"/>
    </row>
    <row r="1209" spans="26:32">
      <c r="Z1209" s="788"/>
      <c r="AA1209" s="788"/>
      <c r="AB1209" s="789"/>
      <c r="AC1209" s="790"/>
      <c r="AD1209" s="172"/>
      <c r="AE1209" s="172"/>
      <c r="AF1209" s="172"/>
    </row>
    <row r="1210" spans="26:32">
      <c r="Z1210" s="788"/>
      <c r="AA1210" s="788"/>
      <c r="AB1210" s="789"/>
      <c r="AC1210" s="790"/>
      <c r="AD1210" s="172"/>
      <c r="AE1210" s="172"/>
      <c r="AF1210" s="172"/>
    </row>
    <row r="1211" spans="26:32">
      <c r="Z1211" s="788"/>
      <c r="AA1211" s="788"/>
      <c r="AB1211" s="789"/>
      <c r="AC1211" s="790"/>
      <c r="AD1211" s="172"/>
      <c r="AE1211" s="172"/>
      <c r="AF1211" s="172"/>
    </row>
    <row r="1212" spans="26:32">
      <c r="Z1212" s="788"/>
      <c r="AA1212" s="788"/>
      <c r="AB1212" s="789"/>
      <c r="AC1212" s="790"/>
      <c r="AD1212" s="172"/>
      <c r="AE1212" s="172"/>
      <c r="AF1212" s="172"/>
    </row>
    <row r="1213" spans="26:32">
      <c r="Z1213" s="788"/>
      <c r="AA1213" s="788"/>
      <c r="AB1213" s="789"/>
      <c r="AC1213" s="790"/>
      <c r="AD1213" s="172"/>
      <c r="AE1213" s="172"/>
      <c r="AF1213" s="172"/>
    </row>
    <row r="1214" spans="26:32">
      <c r="Z1214" s="788"/>
      <c r="AA1214" s="788"/>
      <c r="AB1214" s="789"/>
      <c r="AC1214" s="790"/>
      <c r="AD1214" s="172"/>
      <c r="AE1214" s="172"/>
      <c r="AF1214" s="172"/>
    </row>
    <row r="1215" spans="26:32">
      <c r="Z1215" s="788"/>
      <c r="AA1215" s="788"/>
      <c r="AB1215" s="789"/>
      <c r="AC1215" s="790"/>
      <c r="AD1215" s="172"/>
      <c r="AE1215" s="172"/>
      <c r="AF1215" s="172"/>
    </row>
    <row r="1216" spans="26:32">
      <c r="Z1216" s="788"/>
      <c r="AA1216" s="788"/>
      <c r="AB1216" s="789"/>
      <c r="AC1216" s="790"/>
      <c r="AD1216" s="172"/>
      <c r="AE1216" s="172"/>
      <c r="AF1216" s="172"/>
    </row>
    <row r="1217" spans="26:32">
      <c r="Z1217" s="788"/>
      <c r="AA1217" s="788"/>
      <c r="AB1217" s="789"/>
      <c r="AC1217" s="790"/>
      <c r="AD1217" s="172"/>
      <c r="AE1217" s="172"/>
      <c r="AF1217" s="172"/>
    </row>
    <row r="1218" spans="26:32">
      <c r="Z1218" s="788"/>
      <c r="AA1218" s="788"/>
      <c r="AB1218" s="789"/>
      <c r="AC1218" s="790"/>
      <c r="AD1218" s="172"/>
      <c r="AE1218" s="172"/>
      <c r="AF1218" s="172"/>
    </row>
    <row r="1219" spans="26:32">
      <c r="Z1219" s="788"/>
      <c r="AA1219" s="788"/>
      <c r="AB1219" s="789"/>
      <c r="AC1219" s="790"/>
      <c r="AD1219" s="172"/>
      <c r="AE1219" s="172"/>
      <c r="AF1219" s="172"/>
    </row>
    <row r="1220" spans="26:32">
      <c r="Z1220" s="788"/>
      <c r="AA1220" s="788"/>
      <c r="AB1220" s="789"/>
      <c r="AC1220" s="790"/>
      <c r="AD1220" s="172"/>
      <c r="AE1220" s="172"/>
      <c r="AF1220" s="172"/>
    </row>
    <row r="1221" spans="26:32">
      <c r="Z1221" s="788"/>
      <c r="AA1221" s="788"/>
      <c r="AB1221" s="789"/>
      <c r="AC1221" s="790"/>
      <c r="AD1221" s="172"/>
      <c r="AE1221" s="172"/>
      <c r="AF1221" s="172"/>
    </row>
    <row r="1222" spans="26:32">
      <c r="Z1222" s="788"/>
      <c r="AA1222" s="788"/>
      <c r="AB1222" s="789"/>
      <c r="AC1222" s="790"/>
      <c r="AD1222" s="172"/>
      <c r="AE1222" s="172"/>
      <c r="AF1222" s="172"/>
    </row>
    <row r="1223" spans="26:32">
      <c r="Z1223" s="788"/>
      <c r="AA1223" s="788"/>
      <c r="AB1223" s="789"/>
      <c r="AC1223" s="790"/>
      <c r="AD1223" s="172"/>
      <c r="AE1223" s="172"/>
      <c r="AF1223" s="172"/>
    </row>
    <row r="1224" spans="26:32">
      <c r="Z1224" s="788"/>
      <c r="AA1224" s="788"/>
      <c r="AB1224" s="789"/>
      <c r="AC1224" s="790"/>
      <c r="AD1224" s="172"/>
      <c r="AE1224" s="172"/>
      <c r="AF1224" s="172"/>
    </row>
    <row r="1225" spans="26:32">
      <c r="Z1225" s="788"/>
      <c r="AA1225" s="788"/>
      <c r="AB1225" s="789"/>
      <c r="AC1225" s="790"/>
      <c r="AD1225" s="172"/>
      <c r="AE1225" s="172"/>
      <c r="AF1225" s="172"/>
    </row>
    <row r="1226" spans="26:32">
      <c r="Z1226" s="788"/>
      <c r="AA1226" s="788"/>
      <c r="AB1226" s="789"/>
      <c r="AC1226" s="790"/>
      <c r="AD1226" s="172"/>
      <c r="AE1226" s="172"/>
      <c r="AF1226" s="172"/>
    </row>
    <row r="1227" spans="26:32">
      <c r="Z1227" s="788"/>
      <c r="AA1227" s="788"/>
      <c r="AB1227" s="789"/>
      <c r="AC1227" s="790"/>
      <c r="AD1227" s="172"/>
      <c r="AE1227" s="172"/>
      <c r="AF1227" s="172"/>
    </row>
    <row r="1228" spans="26:32">
      <c r="Z1228" s="788"/>
      <c r="AA1228" s="788"/>
      <c r="AB1228" s="789"/>
      <c r="AC1228" s="790"/>
      <c r="AD1228" s="172"/>
      <c r="AE1228" s="172"/>
      <c r="AF1228" s="172"/>
    </row>
    <row r="1229" spans="26:32">
      <c r="Z1229" s="788"/>
      <c r="AA1229" s="788"/>
      <c r="AB1229" s="789"/>
      <c r="AC1229" s="790"/>
      <c r="AD1229" s="172"/>
      <c r="AE1229" s="172"/>
      <c r="AF1229" s="172"/>
    </row>
    <row r="1230" spans="26:32">
      <c r="Z1230" s="788"/>
      <c r="AA1230" s="788"/>
      <c r="AB1230" s="789"/>
      <c r="AC1230" s="790"/>
      <c r="AD1230" s="172"/>
      <c r="AE1230" s="172"/>
      <c r="AF1230" s="172"/>
    </row>
    <row r="1231" spans="26:32">
      <c r="Z1231" s="788"/>
      <c r="AA1231" s="788"/>
      <c r="AB1231" s="789"/>
      <c r="AC1231" s="790"/>
      <c r="AD1231" s="172"/>
      <c r="AE1231" s="172"/>
      <c r="AF1231" s="172"/>
    </row>
    <row r="1232" spans="26:32">
      <c r="Z1232" s="788"/>
      <c r="AA1232" s="788"/>
      <c r="AB1232" s="789"/>
      <c r="AC1232" s="790"/>
      <c r="AD1232" s="172"/>
      <c r="AE1232" s="172"/>
      <c r="AF1232" s="172"/>
    </row>
    <row r="1233" spans="26:32">
      <c r="Z1233" s="788"/>
      <c r="AA1233" s="788"/>
      <c r="AB1233" s="789"/>
      <c r="AC1233" s="790"/>
      <c r="AD1233" s="172"/>
      <c r="AE1233" s="172"/>
      <c r="AF1233" s="172"/>
    </row>
    <row r="1234" spans="26:32">
      <c r="Z1234" s="788"/>
      <c r="AA1234" s="788"/>
      <c r="AB1234" s="789"/>
      <c r="AC1234" s="790"/>
      <c r="AD1234" s="172"/>
      <c r="AE1234" s="172"/>
      <c r="AF1234" s="172"/>
    </row>
    <row r="1235" spans="26:32">
      <c r="Z1235" s="788"/>
      <c r="AA1235" s="788"/>
      <c r="AB1235" s="789"/>
      <c r="AC1235" s="790"/>
      <c r="AD1235" s="172"/>
      <c r="AE1235" s="172"/>
      <c r="AF1235" s="172"/>
    </row>
    <row r="1236" spans="26:32">
      <c r="Z1236" s="788"/>
      <c r="AA1236" s="788"/>
      <c r="AB1236" s="789"/>
      <c r="AC1236" s="790"/>
      <c r="AD1236" s="172"/>
      <c r="AE1236" s="172"/>
      <c r="AF1236" s="172"/>
    </row>
    <row r="1237" spans="26:32">
      <c r="Z1237" s="788"/>
      <c r="AA1237" s="788"/>
      <c r="AB1237" s="789"/>
      <c r="AC1237" s="790"/>
      <c r="AD1237" s="172"/>
      <c r="AE1237" s="172"/>
      <c r="AF1237" s="172"/>
    </row>
    <row r="1238" spans="26:32">
      <c r="Z1238" s="788"/>
      <c r="AA1238" s="788"/>
      <c r="AB1238" s="789"/>
      <c r="AC1238" s="790"/>
      <c r="AD1238" s="172"/>
      <c r="AE1238" s="172"/>
      <c r="AF1238" s="172"/>
    </row>
    <row r="1239" spans="26:32">
      <c r="Z1239" s="788"/>
      <c r="AA1239" s="788"/>
      <c r="AB1239" s="789"/>
      <c r="AC1239" s="790"/>
      <c r="AD1239" s="172"/>
      <c r="AE1239" s="172"/>
      <c r="AF1239" s="172"/>
    </row>
    <row r="1240" spans="26:32">
      <c r="Z1240" s="788"/>
      <c r="AA1240" s="788"/>
      <c r="AB1240" s="789"/>
      <c r="AC1240" s="790"/>
      <c r="AD1240" s="172"/>
      <c r="AE1240" s="172"/>
      <c r="AF1240" s="172"/>
    </row>
    <row r="1241" spans="26:32">
      <c r="Z1241" s="788"/>
      <c r="AA1241" s="788"/>
      <c r="AB1241" s="789"/>
      <c r="AC1241" s="790"/>
      <c r="AD1241" s="172"/>
      <c r="AE1241" s="172"/>
      <c r="AF1241" s="172"/>
    </row>
    <row r="1242" spans="26:32">
      <c r="Z1242" s="788"/>
      <c r="AA1242" s="788"/>
      <c r="AB1242" s="789"/>
      <c r="AC1242" s="790"/>
      <c r="AD1242" s="172"/>
      <c r="AE1242" s="172"/>
      <c r="AF1242" s="172"/>
    </row>
    <row r="1243" spans="26:32">
      <c r="Z1243" s="788"/>
      <c r="AA1243" s="788"/>
      <c r="AB1243" s="789"/>
      <c r="AC1243" s="790"/>
      <c r="AD1243" s="172"/>
      <c r="AE1243" s="172"/>
      <c r="AF1243" s="172"/>
    </row>
    <row r="1244" spans="26:32">
      <c r="Z1244" s="788"/>
      <c r="AA1244" s="788"/>
      <c r="AB1244" s="789"/>
      <c r="AC1244" s="790"/>
      <c r="AD1244" s="172"/>
      <c r="AE1244" s="172"/>
      <c r="AF1244" s="172"/>
    </row>
    <row r="1245" spans="26:32">
      <c r="Z1245" s="788"/>
      <c r="AA1245" s="788"/>
      <c r="AB1245" s="789"/>
      <c r="AC1245" s="790"/>
      <c r="AD1245" s="172"/>
      <c r="AE1245" s="172"/>
      <c r="AF1245" s="172"/>
    </row>
    <row r="1246" spans="26:32">
      <c r="Z1246" s="788"/>
      <c r="AA1246" s="788"/>
      <c r="AB1246" s="789"/>
      <c r="AC1246" s="790"/>
      <c r="AD1246" s="172"/>
      <c r="AE1246" s="172"/>
      <c r="AF1246" s="172"/>
    </row>
    <row r="1247" spans="26:32">
      <c r="Z1247" s="788"/>
      <c r="AA1247" s="788"/>
      <c r="AB1247" s="789"/>
      <c r="AC1247" s="790"/>
      <c r="AD1247" s="172"/>
      <c r="AE1247" s="172"/>
      <c r="AF1247" s="172"/>
    </row>
    <row r="1248" spans="26:32">
      <c r="Z1248" s="788"/>
      <c r="AA1248" s="788"/>
      <c r="AB1248" s="789"/>
      <c r="AC1248" s="790"/>
      <c r="AD1248" s="172"/>
      <c r="AE1248" s="172"/>
      <c r="AF1248" s="172"/>
    </row>
    <row r="1249" spans="26:32">
      <c r="Z1249" s="788"/>
      <c r="AA1249" s="788"/>
      <c r="AB1249" s="789"/>
      <c r="AC1249" s="790"/>
      <c r="AD1249" s="172"/>
      <c r="AE1249" s="172"/>
      <c r="AF1249" s="172"/>
    </row>
    <row r="1250" spans="26:32">
      <c r="Z1250" s="788"/>
      <c r="AA1250" s="788"/>
      <c r="AB1250" s="789"/>
      <c r="AC1250" s="790"/>
      <c r="AD1250" s="172"/>
      <c r="AE1250" s="172"/>
      <c r="AF1250" s="172"/>
    </row>
    <row r="1251" spans="26:32">
      <c r="Z1251" s="788"/>
      <c r="AA1251" s="788"/>
      <c r="AB1251" s="789"/>
      <c r="AC1251" s="790"/>
      <c r="AD1251" s="172"/>
      <c r="AE1251" s="172"/>
      <c r="AF1251" s="172"/>
    </row>
    <row r="1252" spans="26:32">
      <c r="Z1252" s="788"/>
      <c r="AA1252" s="788"/>
      <c r="AB1252" s="789"/>
      <c r="AC1252" s="790"/>
      <c r="AD1252" s="172"/>
      <c r="AE1252" s="172"/>
      <c r="AF1252" s="172"/>
    </row>
    <row r="1253" spans="26:32">
      <c r="Z1253" s="788"/>
      <c r="AA1253" s="788"/>
      <c r="AB1253" s="789"/>
      <c r="AC1253" s="790"/>
      <c r="AD1253" s="172"/>
      <c r="AE1253" s="172"/>
      <c r="AF1253" s="172"/>
    </row>
    <row r="1254" spans="26:32">
      <c r="Z1254" s="788"/>
      <c r="AA1254" s="788"/>
      <c r="AB1254" s="789"/>
      <c r="AC1254" s="790"/>
      <c r="AD1254" s="172"/>
      <c r="AE1254" s="172"/>
      <c r="AF1254" s="172"/>
    </row>
    <row r="1255" spans="26:32">
      <c r="Z1255" s="788"/>
      <c r="AA1255" s="788"/>
      <c r="AB1255" s="789"/>
      <c r="AC1255" s="790"/>
      <c r="AD1255" s="172"/>
      <c r="AE1255" s="172"/>
      <c r="AF1255" s="172"/>
    </row>
    <row r="1256" spans="26:32">
      <c r="Z1256" s="788"/>
      <c r="AA1256" s="788"/>
      <c r="AB1256" s="789"/>
      <c r="AC1256" s="790"/>
      <c r="AD1256" s="172"/>
      <c r="AE1256" s="172"/>
      <c r="AF1256" s="172"/>
    </row>
    <row r="1257" spans="26:32">
      <c r="Z1257" s="788"/>
      <c r="AA1257" s="788"/>
      <c r="AB1257" s="789"/>
      <c r="AC1257" s="790"/>
      <c r="AD1257" s="172"/>
      <c r="AE1257" s="172"/>
      <c r="AF1257" s="172"/>
    </row>
    <row r="1258" spans="26:32">
      <c r="Z1258" s="788"/>
      <c r="AA1258" s="788"/>
      <c r="AB1258" s="789"/>
      <c r="AC1258" s="790"/>
      <c r="AD1258" s="172"/>
      <c r="AE1258" s="172"/>
      <c r="AF1258" s="172"/>
    </row>
    <row r="1259" spans="26:32">
      <c r="Z1259" s="788"/>
      <c r="AA1259" s="788"/>
      <c r="AB1259" s="789"/>
      <c r="AC1259" s="790"/>
      <c r="AD1259" s="172"/>
      <c r="AE1259" s="172"/>
      <c r="AF1259" s="172"/>
    </row>
    <row r="1260" spans="26:32">
      <c r="Z1260" s="788"/>
      <c r="AA1260" s="788"/>
      <c r="AB1260" s="789"/>
      <c r="AC1260" s="790"/>
      <c r="AD1260" s="172"/>
      <c r="AE1260" s="172"/>
      <c r="AF1260" s="172"/>
    </row>
    <row r="1261" spans="26:32">
      <c r="Z1261" s="788"/>
      <c r="AA1261" s="788"/>
      <c r="AB1261" s="789"/>
      <c r="AC1261" s="790"/>
      <c r="AD1261" s="172"/>
      <c r="AE1261" s="172"/>
      <c r="AF1261" s="172"/>
    </row>
    <row r="1262" spans="26:32">
      <c r="Z1262" s="788"/>
      <c r="AA1262" s="788"/>
      <c r="AB1262" s="789"/>
      <c r="AC1262" s="790"/>
      <c r="AD1262" s="172"/>
      <c r="AE1262" s="172"/>
      <c r="AF1262" s="172"/>
    </row>
    <row r="1263" spans="26:32">
      <c r="Z1263" s="788"/>
      <c r="AA1263" s="788"/>
      <c r="AB1263" s="789"/>
      <c r="AC1263" s="790"/>
      <c r="AD1263" s="172"/>
      <c r="AE1263" s="172"/>
      <c r="AF1263" s="172"/>
    </row>
    <row r="1264" spans="26:32">
      <c r="Z1264" s="788"/>
      <c r="AA1264" s="788"/>
      <c r="AB1264" s="789"/>
      <c r="AC1264" s="790"/>
      <c r="AD1264" s="172"/>
      <c r="AE1264" s="172"/>
      <c r="AF1264" s="172"/>
    </row>
    <row r="1265" spans="26:32">
      <c r="Z1265" s="788"/>
      <c r="AA1265" s="788"/>
      <c r="AB1265" s="789"/>
      <c r="AC1265" s="790"/>
      <c r="AD1265" s="172"/>
      <c r="AE1265" s="172"/>
      <c r="AF1265" s="172"/>
    </row>
    <row r="1266" spans="26:32">
      <c r="Z1266" s="788"/>
      <c r="AA1266" s="788"/>
      <c r="AB1266" s="789"/>
      <c r="AC1266" s="790"/>
      <c r="AD1266" s="172"/>
      <c r="AE1266" s="172"/>
      <c r="AF1266" s="172"/>
    </row>
    <row r="1267" spans="26:32">
      <c r="Z1267" s="788"/>
      <c r="AA1267" s="788"/>
      <c r="AB1267" s="789"/>
      <c r="AC1267" s="790"/>
      <c r="AD1267" s="172"/>
      <c r="AE1267" s="172"/>
      <c r="AF1267" s="172"/>
    </row>
    <row r="1268" spans="26:32">
      <c r="Z1268" s="788"/>
      <c r="AA1268" s="788"/>
      <c r="AB1268" s="789"/>
      <c r="AC1268" s="790"/>
      <c r="AD1268" s="172"/>
      <c r="AE1268" s="172"/>
      <c r="AF1268" s="172"/>
    </row>
    <row r="1269" spans="26:32">
      <c r="Z1269" s="788"/>
      <c r="AA1269" s="788"/>
      <c r="AB1269" s="789"/>
      <c r="AC1269" s="790"/>
      <c r="AD1269" s="172"/>
      <c r="AE1269" s="172"/>
      <c r="AF1269" s="172"/>
    </row>
    <row r="1270" spans="26:32">
      <c r="Z1270" s="788"/>
      <c r="AA1270" s="788"/>
      <c r="AB1270" s="789"/>
      <c r="AC1270" s="790"/>
      <c r="AD1270" s="172"/>
      <c r="AE1270" s="172"/>
      <c r="AF1270" s="172"/>
    </row>
    <row r="1271" spans="26:32">
      <c r="Z1271" s="788"/>
      <c r="AA1271" s="788"/>
      <c r="AB1271" s="789"/>
      <c r="AC1271" s="790"/>
      <c r="AD1271" s="172"/>
      <c r="AE1271" s="172"/>
      <c r="AF1271" s="172"/>
    </row>
    <row r="1272" spans="26:32">
      <c r="Z1272" s="788"/>
      <c r="AA1272" s="788"/>
      <c r="AB1272" s="789"/>
      <c r="AC1272" s="790"/>
      <c r="AD1272" s="172"/>
      <c r="AE1272" s="172"/>
      <c r="AF1272" s="172"/>
    </row>
    <row r="1273" spans="26:32">
      <c r="Z1273" s="788"/>
      <c r="AA1273" s="788"/>
      <c r="AB1273" s="789"/>
      <c r="AC1273" s="790"/>
      <c r="AD1273" s="172"/>
      <c r="AE1273" s="172"/>
      <c r="AF1273" s="172"/>
    </row>
    <row r="1274" spans="26:32">
      <c r="Z1274" s="788"/>
      <c r="AA1274" s="788"/>
      <c r="AB1274" s="789"/>
      <c r="AC1274" s="790"/>
      <c r="AD1274" s="172"/>
      <c r="AE1274" s="172"/>
      <c r="AF1274" s="172"/>
    </row>
    <row r="1275" spans="26:32">
      <c r="Z1275" s="788"/>
      <c r="AA1275" s="788"/>
      <c r="AB1275" s="789"/>
      <c r="AC1275" s="790"/>
      <c r="AD1275" s="172"/>
      <c r="AE1275" s="172"/>
      <c r="AF1275" s="172"/>
    </row>
    <row r="1276" spans="26:32">
      <c r="Z1276" s="788"/>
      <c r="AA1276" s="788"/>
      <c r="AB1276" s="789"/>
      <c r="AC1276" s="790"/>
      <c r="AD1276" s="172"/>
      <c r="AE1276" s="172"/>
      <c r="AF1276" s="172"/>
    </row>
    <row r="1277" spans="26:32">
      <c r="Z1277" s="788"/>
      <c r="AA1277" s="788"/>
      <c r="AB1277" s="789"/>
      <c r="AC1277" s="790"/>
      <c r="AD1277" s="172"/>
      <c r="AE1277" s="172"/>
      <c r="AF1277" s="172"/>
    </row>
    <row r="1278" spans="26:32">
      <c r="Z1278" s="788"/>
      <c r="AA1278" s="788"/>
      <c r="AB1278" s="789"/>
      <c r="AC1278" s="790"/>
      <c r="AD1278" s="172"/>
      <c r="AE1278" s="172"/>
      <c r="AF1278" s="172"/>
    </row>
    <row r="1279" spans="26:32">
      <c r="Z1279" s="788"/>
      <c r="AA1279" s="788"/>
      <c r="AB1279" s="789"/>
      <c r="AC1279" s="790"/>
      <c r="AD1279" s="172"/>
      <c r="AE1279" s="172"/>
      <c r="AF1279" s="172"/>
    </row>
    <row r="1280" spans="26:32">
      <c r="Z1280" s="788"/>
      <c r="AA1280" s="788"/>
      <c r="AB1280" s="789"/>
      <c r="AC1280" s="790"/>
      <c r="AD1280" s="172"/>
      <c r="AE1280" s="172"/>
      <c r="AF1280" s="172"/>
    </row>
    <row r="1281" spans="26:32">
      <c r="Z1281" s="788"/>
      <c r="AA1281" s="788"/>
      <c r="AB1281" s="789"/>
      <c r="AC1281" s="790"/>
      <c r="AD1281" s="172"/>
      <c r="AE1281" s="172"/>
      <c r="AF1281" s="172"/>
    </row>
    <row r="1282" spans="26:32">
      <c r="Z1282" s="788"/>
      <c r="AA1282" s="788"/>
      <c r="AB1282" s="789"/>
      <c r="AC1282" s="790"/>
      <c r="AD1282" s="172"/>
      <c r="AE1282" s="172"/>
      <c r="AF1282" s="172"/>
    </row>
    <row r="1283" spans="26:32">
      <c r="Z1283" s="788"/>
      <c r="AA1283" s="788"/>
      <c r="AB1283" s="789"/>
      <c r="AC1283" s="790"/>
      <c r="AD1283" s="172"/>
      <c r="AE1283" s="172"/>
      <c r="AF1283" s="172"/>
    </row>
    <row r="1284" spans="26:32">
      <c r="Z1284" s="788"/>
      <c r="AA1284" s="788"/>
      <c r="AB1284" s="789"/>
      <c r="AC1284" s="790"/>
      <c r="AD1284" s="172"/>
      <c r="AE1284" s="172"/>
      <c r="AF1284" s="172"/>
    </row>
    <row r="1285" spans="26:32">
      <c r="Z1285" s="788"/>
      <c r="AA1285" s="788"/>
      <c r="AB1285" s="789"/>
      <c r="AC1285" s="790"/>
      <c r="AD1285" s="172"/>
      <c r="AE1285" s="172"/>
      <c r="AF1285" s="172"/>
    </row>
    <row r="1286" spans="26:32">
      <c r="Z1286" s="788"/>
      <c r="AA1286" s="788"/>
      <c r="AB1286" s="789"/>
      <c r="AC1286" s="790"/>
      <c r="AD1286" s="172"/>
      <c r="AE1286" s="172"/>
      <c r="AF1286" s="172"/>
    </row>
    <row r="1287" spans="26:32">
      <c r="Z1287" s="788"/>
      <c r="AA1287" s="788"/>
      <c r="AB1287" s="789"/>
      <c r="AC1287" s="790"/>
      <c r="AD1287" s="172"/>
      <c r="AE1287" s="172"/>
      <c r="AF1287" s="172"/>
    </row>
    <row r="1288" spans="26:32">
      <c r="Z1288" s="788"/>
      <c r="AA1288" s="788"/>
      <c r="AB1288" s="789"/>
      <c r="AC1288" s="790"/>
      <c r="AD1288" s="172"/>
      <c r="AE1288" s="172"/>
      <c r="AF1288" s="172"/>
    </row>
    <row r="1289" spans="26:32">
      <c r="Z1289" s="788"/>
      <c r="AA1289" s="788"/>
      <c r="AB1289" s="789"/>
      <c r="AC1289" s="790"/>
      <c r="AD1289" s="172"/>
      <c r="AE1289" s="172"/>
      <c r="AF1289" s="172"/>
    </row>
    <row r="1290" spans="26:32">
      <c r="Z1290" s="788"/>
      <c r="AA1290" s="788"/>
      <c r="AB1290" s="789"/>
      <c r="AC1290" s="790"/>
      <c r="AD1290" s="172"/>
      <c r="AE1290" s="172"/>
      <c r="AF1290" s="172"/>
    </row>
    <row r="1291" spans="26:32">
      <c r="Z1291" s="788"/>
      <c r="AA1291" s="788"/>
      <c r="AB1291" s="789"/>
      <c r="AC1291" s="790"/>
      <c r="AD1291" s="172"/>
      <c r="AE1291" s="172"/>
      <c r="AF1291" s="172"/>
    </row>
    <row r="1292" spans="26:32">
      <c r="Z1292" s="788"/>
      <c r="AA1292" s="788"/>
      <c r="AB1292" s="789"/>
      <c r="AC1292" s="790"/>
      <c r="AD1292" s="172"/>
      <c r="AE1292" s="172"/>
      <c r="AF1292" s="172"/>
    </row>
    <row r="1293" spans="26:32">
      <c r="Z1293" s="788"/>
      <c r="AA1293" s="788"/>
      <c r="AB1293" s="789"/>
      <c r="AC1293" s="790"/>
      <c r="AD1293" s="172"/>
      <c r="AE1293" s="172"/>
      <c r="AF1293" s="172"/>
    </row>
    <row r="1294" spans="26:32">
      <c r="Z1294" s="788"/>
      <c r="AA1294" s="788"/>
      <c r="AB1294" s="789"/>
      <c r="AC1294" s="790"/>
      <c r="AD1294" s="172"/>
      <c r="AE1294" s="172"/>
      <c r="AF1294" s="172"/>
    </row>
    <row r="1295" spans="26:32">
      <c r="Z1295" s="788"/>
      <c r="AA1295" s="788"/>
      <c r="AB1295" s="789"/>
      <c r="AC1295" s="790"/>
      <c r="AD1295" s="172"/>
      <c r="AE1295" s="172"/>
      <c r="AF1295" s="172"/>
    </row>
    <row r="1296" spans="26:32">
      <c r="Z1296" s="788"/>
      <c r="AA1296" s="788"/>
      <c r="AB1296" s="789"/>
      <c r="AC1296" s="790"/>
      <c r="AD1296" s="172"/>
      <c r="AE1296" s="172"/>
      <c r="AF1296" s="172"/>
    </row>
    <row r="1297" spans="26:32">
      <c r="Z1297" s="788"/>
      <c r="AA1297" s="788"/>
      <c r="AB1297" s="789"/>
      <c r="AC1297" s="790"/>
      <c r="AD1297" s="172"/>
      <c r="AE1297" s="172"/>
      <c r="AF1297" s="172"/>
    </row>
    <row r="1298" spans="26:32">
      <c r="Z1298" s="788"/>
      <c r="AA1298" s="788"/>
      <c r="AB1298" s="789"/>
      <c r="AC1298" s="790"/>
      <c r="AD1298" s="172"/>
      <c r="AE1298" s="172"/>
      <c r="AF1298" s="172"/>
    </row>
    <row r="1299" spans="26:32">
      <c r="Z1299" s="788"/>
      <c r="AA1299" s="788"/>
      <c r="AB1299" s="789"/>
      <c r="AC1299" s="790"/>
      <c r="AD1299" s="172"/>
      <c r="AE1299" s="172"/>
      <c r="AF1299" s="172"/>
    </row>
    <row r="1300" spans="26:32">
      <c r="Z1300" s="788"/>
      <c r="AA1300" s="788"/>
      <c r="AB1300" s="789"/>
      <c r="AC1300" s="790"/>
      <c r="AD1300" s="172"/>
      <c r="AE1300" s="172"/>
      <c r="AF1300" s="172"/>
    </row>
    <row r="1301" spans="26:32">
      <c r="Z1301" s="788"/>
      <c r="AA1301" s="788"/>
      <c r="AB1301" s="789"/>
      <c r="AC1301" s="790"/>
      <c r="AD1301" s="172"/>
      <c r="AE1301" s="172"/>
      <c r="AF1301" s="172"/>
    </row>
    <row r="1302" spans="26:32">
      <c r="Z1302" s="788"/>
      <c r="AA1302" s="788"/>
      <c r="AB1302" s="789"/>
      <c r="AC1302" s="790"/>
      <c r="AD1302" s="172"/>
      <c r="AE1302" s="172"/>
      <c r="AF1302" s="172"/>
    </row>
    <row r="1303" spans="26:32">
      <c r="Z1303" s="788"/>
      <c r="AA1303" s="788"/>
      <c r="AB1303" s="789"/>
      <c r="AC1303" s="790"/>
      <c r="AD1303" s="172"/>
      <c r="AE1303" s="172"/>
      <c r="AF1303" s="172"/>
    </row>
    <row r="1304" spans="26:32">
      <c r="Z1304" s="788"/>
      <c r="AA1304" s="788"/>
      <c r="AB1304" s="789"/>
      <c r="AC1304" s="790"/>
      <c r="AD1304" s="172"/>
      <c r="AE1304" s="172"/>
      <c r="AF1304" s="172"/>
    </row>
    <row r="1305" spans="26:32">
      <c r="Z1305" s="788"/>
      <c r="AA1305" s="788"/>
      <c r="AB1305" s="789"/>
      <c r="AC1305" s="790"/>
      <c r="AD1305" s="172"/>
      <c r="AE1305" s="172"/>
      <c r="AF1305" s="172"/>
    </row>
    <row r="1306" spans="26:32">
      <c r="Z1306" s="788"/>
      <c r="AA1306" s="788"/>
      <c r="AB1306" s="789"/>
      <c r="AC1306" s="790"/>
      <c r="AD1306" s="172"/>
      <c r="AE1306" s="172"/>
      <c r="AF1306" s="172"/>
    </row>
    <row r="1307" spans="26:32">
      <c r="Z1307" s="788"/>
      <c r="AA1307" s="788"/>
      <c r="AB1307" s="789"/>
      <c r="AC1307" s="790"/>
      <c r="AD1307" s="172"/>
      <c r="AE1307" s="172"/>
      <c r="AF1307" s="172"/>
    </row>
    <row r="1308" spans="26:32">
      <c r="Z1308" s="788"/>
      <c r="AA1308" s="788"/>
      <c r="AB1308" s="789"/>
      <c r="AC1308" s="790"/>
      <c r="AD1308" s="172"/>
      <c r="AE1308" s="172"/>
      <c r="AF1308" s="172"/>
    </row>
    <row r="1309" spans="26:32">
      <c r="Z1309" s="788"/>
      <c r="AA1309" s="788"/>
      <c r="AB1309" s="789"/>
      <c r="AC1309" s="790"/>
      <c r="AD1309" s="172"/>
      <c r="AE1309" s="172"/>
      <c r="AF1309" s="172"/>
    </row>
    <row r="1310" spans="26:32">
      <c r="Z1310" s="788"/>
      <c r="AA1310" s="788"/>
      <c r="AB1310" s="789"/>
      <c r="AC1310" s="790"/>
      <c r="AD1310" s="172"/>
      <c r="AE1310" s="172"/>
      <c r="AF1310" s="172"/>
    </row>
    <row r="1311" spans="26:32">
      <c r="Z1311" s="788"/>
      <c r="AA1311" s="788"/>
      <c r="AB1311" s="789"/>
      <c r="AC1311" s="790"/>
      <c r="AD1311" s="172"/>
      <c r="AE1311" s="172"/>
      <c r="AF1311" s="172"/>
    </row>
    <row r="1312" spans="26:32">
      <c r="Z1312" s="788"/>
      <c r="AA1312" s="788"/>
      <c r="AB1312" s="789"/>
      <c r="AC1312" s="790"/>
      <c r="AD1312" s="172"/>
      <c r="AE1312" s="172"/>
      <c r="AF1312" s="172"/>
    </row>
    <row r="1313" spans="26:32">
      <c r="Z1313" s="788"/>
      <c r="AA1313" s="788"/>
      <c r="AB1313" s="789"/>
      <c r="AC1313" s="790"/>
      <c r="AD1313" s="172"/>
      <c r="AE1313" s="172"/>
      <c r="AF1313" s="172"/>
    </row>
    <row r="1314" spans="26:32">
      <c r="Z1314" s="788"/>
      <c r="AA1314" s="788"/>
      <c r="AB1314" s="789"/>
      <c r="AC1314" s="790"/>
      <c r="AD1314" s="172"/>
      <c r="AE1314" s="172"/>
      <c r="AF1314" s="172"/>
    </row>
    <row r="1315" spans="26:32">
      <c r="Z1315" s="788"/>
      <c r="AA1315" s="788"/>
      <c r="AB1315" s="789"/>
      <c r="AC1315" s="790"/>
      <c r="AD1315" s="172"/>
      <c r="AE1315" s="172"/>
      <c r="AF1315" s="172"/>
    </row>
    <row r="1316" spans="26:32">
      <c r="Z1316" s="788"/>
      <c r="AA1316" s="788"/>
      <c r="AB1316" s="789"/>
      <c r="AC1316" s="790"/>
      <c r="AD1316" s="172"/>
      <c r="AE1316" s="172"/>
      <c r="AF1316" s="172"/>
    </row>
    <row r="1317" spans="26:32">
      <c r="Z1317" s="788"/>
      <c r="AA1317" s="788"/>
      <c r="AB1317" s="789"/>
      <c r="AC1317" s="790"/>
      <c r="AD1317" s="172"/>
      <c r="AE1317" s="172"/>
      <c r="AF1317" s="172"/>
    </row>
    <row r="1318" spans="26:32">
      <c r="Z1318" s="788"/>
      <c r="AA1318" s="788"/>
      <c r="AB1318" s="789"/>
      <c r="AC1318" s="790"/>
      <c r="AD1318" s="172"/>
      <c r="AE1318" s="172"/>
      <c r="AF1318" s="172"/>
    </row>
    <row r="1319" spans="26:32">
      <c r="Z1319" s="788"/>
      <c r="AA1319" s="788"/>
      <c r="AB1319" s="789"/>
      <c r="AC1319" s="790"/>
      <c r="AD1319" s="172"/>
      <c r="AE1319" s="172"/>
      <c r="AF1319" s="172"/>
    </row>
    <row r="1320" spans="26:32">
      <c r="Z1320" s="788"/>
      <c r="AA1320" s="788"/>
      <c r="AB1320" s="789"/>
      <c r="AC1320" s="790"/>
      <c r="AD1320" s="172"/>
      <c r="AE1320" s="172"/>
      <c r="AF1320" s="172"/>
    </row>
    <row r="1321" spans="26:32">
      <c r="Z1321" s="788"/>
      <c r="AA1321" s="788"/>
      <c r="AB1321" s="789"/>
      <c r="AC1321" s="790"/>
      <c r="AD1321" s="172"/>
      <c r="AE1321" s="172"/>
      <c r="AF1321" s="172"/>
    </row>
    <row r="1322" spans="26:32">
      <c r="Z1322" s="788"/>
      <c r="AA1322" s="788"/>
      <c r="AB1322" s="789"/>
      <c r="AC1322" s="790"/>
      <c r="AD1322" s="172"/>
      <c r="AE1322" s="172"/>
      <c r="AF1322" s="172"/>
    </row>
    <row r="1323" spans="26:32">
      <c r="Z1323" s="788"/>
      <c r="AA1323" s="788"/>
      <c r="AB1323" s="789"/>
      <c r="AC1323" s="790"/>
      <c r="AD1323" s="172"/>
      <c r="AE1323" s="172"/>
      <c r="AF1323" s="172"/>
    </row>
    <row r="1324" spans="26:32">
      <c r="Z1324" s="788"/>
      <c r="AA1324" s="788"/>
      <c r="AB1324" s="789"/>
      <c r="AC1324" s="790"/>
      <c r="AD1324" s="172"/>
      <c r="AE1324" s="172"/>
      <c r="AF1324" s="172"/>
    </row>
    <row r="1325" spans="26:32">
      <c r="Z1325" s="788"/>
      <c r="AA1325" s="788"/>
      <c r="AB1325" s="789"/>
      <c r="AC1325" s="790"/>
      <c r="AD1325" s="172"/>
      <c r="AE1325" s="172"/>
      <c r="AF1325" s="172"/>
    </row>
    <row r="1326" spans="26:32">
      <c r="Z1326" s="788"/>
      <c r="AA1326" s="788"/>
      <c r="AB1326" s="789"/>
      <c r="AC1326" s="790"/>
      <c r="AD1326" s="172"/>
      <c r="AE1326" s="172"/>
      <c r="AF1326" s="172"/>
    </row>
    <row r="1327" spans="26:32">
      <c r="Z1327" s="788"/>
      <c r="AA1327" s="788"/>
      <c r="AB1327" s="789"/>
      <c r="AC1327" s="790"/>
      <c r="AD1327" s="172"/>
      <c r="AE1327" s="172"/>
      <c r="AF1327" s="172"/>
    </row>
    <row r="1328" spans="26:32">
      <c r="Z1328" s="788"/>
      <c r="AA1328" s="788"/>
      <c r="AB1328" s="789"/>
      <c r="AC1328" s="790"/>
      <c r="AD1328" s="172"/>
      <c r="AE1328" s="172"/>
      <c r="AF1328" s="172"/>
    </row>
    <row r="1329" spans="26:32">
      <c r="Z1329" s="788"/>
      <c r="AA1329" s="788"/>
      <c r="AB1329" s="789"/>
      <c r="AC1329" s="790"/>
      <c r="AD1329" s="172"/>
      <c r="AE1329" s="172"/>
      <c r="AF1329" s="172"/>
    </row>
    <row r="1330" spans="26:32">
      <c r="Z1330" s="788"/>
      <c r="AA1330" s="788"/>
      <c r="AB1330" s="789"/>
      <c r="AC1330" s="790"/>
      <c r="AD1330" s="172"/>
      <c r="AE1330" s="172"/>
      <c r="AF1330" s="172"/>
    </row>
    <row r="1331" spans="26:32">
      <c r="Z1331" s="788"/>
      <c r="AA1331" s="788"/>
      <c r="AB1331" s="789"/>
      <c r="AC1331" s="790"/>
      <c r="AD1331" s="172"/>
      <c r="AE1331" s="172"/>
      <c r="AF1331" s="172"/>
    </row>
    <row r="1332" spans="26:32">
      <c r="Z1332" s="788"/>
      <c r="AA1332" s="788"/>
      <c r="AB1332" s="789"/>
      <c r="AC1332" s="790"/>
      <c r="AD1332" s="172"/>
      <c r="AE1332" s="172"/>
      <c r="AF1332" s="172"/>
    </row>
    <row r="1333" spans="26:32">
      <c r="Z1333" s="788"/>
      <c r="AA1333" s="788"/>
      <c r="AB1333" s="789"/>
      <c r="AC1333" s="790"/>
      <c r="AD1333" s="172"/>
      <c r="AE1333" s="172"/>
      <c r="AF1333" s="172"/>
    </row>
    <row r="1334" spans="26:32">
      <c r="Z1334" s="788"/>
      <c r="AA1334" s="788"/>
      <c r="AB1334" s="789"/>
      <c r="AC1334" s="790"/>
      <c r="AD1334" s="172"/>
      <c r="AE1334" s="172"/>
      <c r="AF1334" s="172"/>
    </row>
    <row r="1335" spans="26:32">
      <c r="Z1335" s="788"/>
      <c r="AA1335" s="788"/>
      <c r="AB1335" s="789"/>
      <c r="AC1335" s="790"/>
      <c r="AD1335" s="172"/>
      <c r="AE1335" s="172"/>
      <c r="AF1335" s="172"/>
    </row>
    <row r="1336" spans="26:32">
      <c r="Z1336" s="788"/>
      <c r="AA1336" s="788"/>
      <c r="AB1336" s="789"/>
      <c r="AC1336" s="790"/>
      <c r="AD1336" s="172"/>
      <c r="AE1336" s="172"/>
      <c r="AF1336" s="172"/>
    </row>
    <row r="1337" spans="26:32">
      <c r="Z1337" s="788"/>
      <c r="AA1337" s="788"/>
      <c r="AB1337" s="789"/>
      <c r="AC1337" s="790"/>
      <c r="AD1337" s="172"/>
      <c r="AE1337" s="172"/>
      <c r="AF1337" s="172"/>
    </row>
    <row r="1338" spans="26:32">
      <c r="Z1338" s="788"/>
      <c r="AA1338" s="788"/>
      <c r="AB1338" s="789"/>
      <c r="AC1338" s="790"/>
      <c r="AD1338" s="172"/>
      <c r="AE1338" s="172"/>
      <c r="AF1338" s="172"/>
    </row>
    <row r="1339" spans="26:32">
      <c r="Z1339" s="788"/>
      <c r="AA1339" s="788"/>
      <c r="AB1339" s="789"/>
      <c r="AC1339" s="790"/>
      <c r="AD1339" s="172"/>
      <c r="AE1339" s="172"/>
      <c r="AF1339" s="172"/>
    </row>
    <row r="1340" spans="26:32">
      <c r="Z1340" s="788"/>
      <c r="AA1340" s="788"/>
      <c r="AB1340" s="789"/>
      <c r="AC1340" s="790"/>
      <c r="AD1340" s="172"/>
      <c r="AE1340" s="172"/>
      <c r="AF1340" s="172"/>
    </row>
    <row r="1341" spans="26:32">
      <c r="Z1341" s="788"/>
      <c r="AA1341" s="788"/>
      <c r="AB1341" s="789"/>
      <c r="AC1341" s="790"/>
      <c r="AD1341" s="172"/>
      <c r="AE1341" s="172"/>
      <c r="AF1341" s="172"/>
    </row>
    <row r="1342" spans="26:32">
      <c r="Z1342" s="788"/>
      <c r="AA1342" s="788"/>
      <c r="AB1342" s="789"/>
      <c r="AC1342" s="790"/>
      <c r="AD1342" s="172"/>
      <c r="AE1342" s="172"/>
      <c r="AF1342" s="172"/>
    </row>
    <row r="1343" spans="26:32">
      <c r="Z1343" s="788"/>
      <c r="AA1343" s="788"/>
      <c r="AB1343" s="789"/>
      <c r="AC1343" s="790"/>
      <c r="AD1343" s="172"/>
      <c r="AE1343" s="172"/>
      <c r="AF1343" s="172"/>
    </row>
    <row r="1344" spans="26:32">
      <c r="Z1344" s="788"/>
      <c r="AA1344" s="788"/>
      <c r="AB1344" s="789"/>
      <c r="AC1344" s="790"/>
      <c r="AD1344" s="172"/>
      <c r="AE1344" s="172"/>
      <c r="AF1344" s="172"/>
    </row>
    <row r="1345" spans="26:32">
      <c r="Z1345" s="788"/>
      <c r="AA1345" s="788"/>
      <c r="AB1345" s="789"/>
      <c r="AC1345" s="790"/>
      <c r="AD1345" s="172"/>
      <c r="AE1345" s="172"/>
      <c r="AF1345" s="172"/>
    </row>
    <row r="1346" spans="26:32">
      <c r="Z1346" s="788"/>
      <c r="AA1346" s="788"/>
      <c r="AB1346" s="789"/>
      <c r="AC1346" s="790"/>
      <c r="AD1346" s="172"/>
      <c r="AE1346" s="172"/>
      <c r="AF1346" s="172"/>
    </row>
    <row r="1347" spans="26:32">
      <c r="Z1347" s="788"/>
      <c r="AA1347" s="788"/>
      <c r="AB1347" s="789"/>
      <c r="AC1347" s="790"/>
      <c r="AD1347" s="172"/>
      <c r="AE1347" s="172"/>
      <c r="AF1347" s="172"/>
    </row>
    <row r="1348" spans="26:32">
      <c r="Z1348" s="788"/>
      <c r="AA1348" s="788"/>
      <c r="AB1348" s="789"/>
      <c r="AC1348" s="790"/>
      <c r="AD1348" s="172"/>
      <c r="AE1348" s="172"/>
      <c r="AF1348" s="172"/>
    </row>
    <row r="1349" spans="26:32">
      <c r="Z1349" s="788"/>
      <c r="AA1349" s="788"/>
      <c r="AB1349" s="789"/>
      <c r="AC1349" s="790"/>
      <c r="AD1349" s="172"/>
      <c r="AE1349" s="172"/>
      <c r="AF1349" s="172"/>
    </row>
    <row r="1350" spans="26:32">
      <c r="Z1350" s="788"/>
      <c r="AA1350" s="788"/>
      <c r="AB1350" s="789"/>
      <c r="AC1350" s="790"/>
      <c r="AD1350" s="172"/>
      <c r="AE1350" s="172"/>
      <c r="AF1350" s="172"/>
    </row>
    <row r="1351" spans="26:32">
      <c r="Z1351" s="788"/>
      <c r="AA1351" s="788"/>
      <c r="AB1351" s="789"/>
      <c r="AC1351" s="790"/>
      <c r="AD1351" s="172"/>
      <c r="AE1351" s="172"/>
      <c r="AF1351" s="172"/>
    </row>
    <row r="1352" spans="26:32">
      <c r="Z1352" s="788"/>
      <c r="AA1352" s="788"/>
      <c r="AB1352" s="789"/>
      <c r="AC1352" s="790"/>
      <c r="AD1352" s="172"/>
      <c r="AE1352" s="172"/>
      <c r="AF1352" s="172"/>
    </row>
    <row r="1353" spans="26:32">
      <c r="Z1353" s="788"/>
      <c r="AA1353" s="788"/>
      <c r="AB1353" s="789"/>
      <c r="AC1353" s="790"/>
      <c r="AD1353" s="172"/>
      <c r="AE1353" s="172"/>
      <c r="AF1353" s="172"/>
    </row>
    <row r="1354" spans="26:32">
      <c r="Z1354" s="788"/>
      <c r="AA1354" s="788"/>
      <c r="AB1354" s="789"/>
      <c r="AC1354" s="790"/>
      <c r="AD1354" s="172"/>
      <c r="AE1354" s="172"/>
      <c r="AF1354" s="172"/>
    </row>
    <row r="1355" spans="26:32">
      <c r="Z1355" s="788"/>
      <c r="AA1355" s="788"/>
      <c r="AB1355" s="789"/>
      <c r="AC1355" s="790"/>
      <c r="AD1355" s="172"/>
      <c r="AE1355" s="172"/>
      <c r="AF1355" s="172"/>
    </row>
    <row r="1356" spans="26:32">
      <c r="Z1356" s="788"/>
      <c r="AA1356" s="788"/>
      <c r="AB1356" s="789"/>
      <c r="AC1356" s="790"/>
      <c r="AD1356" s="172"/>
      <c r="AE1356" s="172"/>
      <c r="AF1356" s="172"/>
    </row>
    <row r="1357" spans="26:32">
      <c r="Z1357" s="788"/>
      <c r="AA1357" s="788"/>
      <c r="AB1357" s="789"/>
      <c r="AC1357" s="790"/>
      <c r="AD1357" s="172"/>
      <c r="AE1357" s="172"/>
      <c r="AF1357" s="172"/>
    </row>
    <row r="1358" spans="26:32">
      <c r="Z1358" s="788"/>
      <c r="AA1358" s="788"/>
      <c r="AB1358" s="789"/>
      <c r="AC1358" s="790"/>
      <c r="AD1358" s="172"/>
      <c r="AE1358" s="172"/>
      <c r="AF1358" s="172"/>
    </row>
    <row r="1359" spans="26:32">
      <c r="Z1359" s="788"/>
      <c r="AA1359" s="788"/>
      <c r="AB1359" s="789"/>
      <c r="AC1359" s="790"/>
      <c r="AD1359" s="172"/>
      <c r="AE1359" s="172"/>
      <c r="AF1359" s="172"/>
    </row>
    <row r="1360" spans="26:32">
      <c r="Z1360" s="788"/>
      <c r="AA1360" s="788"/>
      <c r="AB1360" s="789"/>
      <c r="AC1360" s="790"/>
      <c r="AD1360" s="172"/>
      <c r="AE1360" s="172"/>
      <c r="AF1360" s="172"/>
    </row>
    <row r="1361" spans="26:32">
      <c r="Z1361" s="788"/>
      <c r="AA1361" s="788"/>
      <c r="AB1361" s="789"/>
      <c r="AC1361" s="790"/>
      <c r="AD1361" s="172"/>
      <c r="AE1361" s="172"/>
      <c r="AF1361" s="172"/>
    </row>
    <row r="1362" spans="26:32">
      <c r="Z1362" s="788"/>
      <c r="AA1362" s="788"/>
      <c r="AB1362" s="789"/>
      <c r="AC1362" s="790"/>
      <c r="AD1362" s="172"/>
      <c r="AE1362" s="172"/>
      <c r="AF1362" s="172"/>
    </row>
    <row r="1363" spans="26:32">
      <c r="Z1363" s="788"/>
      <c r="AA1363" s="788"/>
      <c r="AB1363" s="789"/>
      <c r="AC1363" s="790"/>
      <c r="AD1363" s="172"/>
      <c r="AE1363" s="172"/>
      <c r="AF1363" s="172"/>
    </row>
    <row r="1364" spans="26:32">
      <c r="Z1364" s="788"/>
      <c r="AA1364" s="788"/>
      <c r="AB1364" s="789"/>
      <c r="AC1364" s="790"/>
      <c r="AD1364" s="172"/>
      <c r="AE1364" s="172"/>
      <c r="AF1364" s="172"/>
    </row>
    <row r="1365" spans="26:32">
      <c r="Z1365" s="788"/>
      <c r="AA1365" s="788"/>
      <c r="AB1365" s="789"/>
      <c r="AC1365" s="790"/>
      <c r="AD1365" s="172"/>
      <c r="AE1365" s="172"/>
      <c r="AF1365" s="172"/>
    </row>
    <row r="1366" spans="26:32">
      <c r="Z1366" s="788"/>
      <c r="AA1366" s="788"/>
      <c r="AB1366" s="789"/>
      <c r="AC1366" s="790"/>
      <c r="AD1366" s="172"/>
      <c r="AE1366" s="172"/>
      <c r="AF1366" s="172"/>
    </row>
    <row r="1367" spans="26:32">
      <c r="Z1367" s="788"/>
      <c r="AA1367" s="788"/>
      <c r="AB1367" s="789"/>
      <c r="AC1367" s="790"/>
      <c r="AD1367" s="172"/>
      <c r="AE1367" s="172"/>
      <c r="AF1367" s="172"/>
    </row>
    <row r="1368" spans="26:32">
      <c r="Z1368" s="788"/>
      <c r="AA1368" s="788"/>
      <c r="AB1368" s="789"/>
      <c r="AC1368" s="790"/>
      <c r="AD1368" s="172"/>
      <c r="AE1368" s="172"/>
      <c r="AF1368" s="172"/>
    </row>
    <row r="1369" spans="26:32">
      <c r="Z1369" s="788"/>
      <c r="AA1369" s="788"/>
      <c r="AB1369" s="789"/>
      <c r="AC1369" s="790"/>
      <c r="AD1369" s="172"/>
      <c r="AE1369" s="172"/>
      <c r="AF1369" s="172"/>
    </row>
    <row r="1370" spans="26:32">
      <c r="Z1370" s="788"/>
      <c r="AA1370" s="788"/>
      <c r="AB1370" s="789"/>
      <c r="AC1370" s="790"/>
      <c r="AD1370" s="172"/>
      <c r="AE1370" s="172"/>
      <c r="AF1370" s="172"/>
    </row>
    <row r="1371" spans="26:32">
      <c r="Z1371" s="788"/>
      <c r="AA1371" s="788"/>
      <c r="AB1371" s="789"/>
      <c r="AC1371" s="790"/>
      <c r="AD1371" s="172"/>
      <c r="AE1371" s="172"/>
      <c r="AF1371" s="172"/>
    </row>
    <row r="1372" spans="26:32">
      <c r="Z1372" s="788"/>
      <c r="AA1372" s="788"/>
      <c r="AB1372" s="789"/>
      <c r="AC1372" s="790"/>
      <c r="AD1372" s="172"/>
      <c r="AE1372" s="172"/>
      <c r="AF1372" s="172"/>
    </row>
    <row r="1373" spans="26:32">
      <c r="Z1373" s="788"/>
      <c r="AA1373" s="788"/>
      <c r="AB1373" s="789"/>
      <c r="AC1373" s="790"/>
      <c r="AD1373" s="172"/>
      <c r="AE1373" s="172"/>
      <c r="AF1373" s="172"/>
    </row>
    <row r="1374" spans="26:32">
      <c r="Z1374" s="788"/>
      <c r="AA1374" s="788"/>
      <c r="AB1374" s="789"/>
      <c r="AC1374" s="790"/>
      <c r="AD1374" s="172"/>
      <c r="AE1374" s="172"/>
      <c r="AF1374" s="172"/>
    </row>
    <row r="1375" spans="26:32">
      <c r="Z1375" s="788"/>
      <c r="AA1375" s="788"/>
      <c r="AB1375" s="789"/>
      <c r="AC1375" s="790"/>
      <c r="AD1375" s="172"/>
      <c r="AE1375" s="172"/>
      <c r="AF1375" s="172"/>
    </row>
    <row r="1376" spans="26:32">
      <c r="Z1376" s="788"/>
      <c r="AA1376" s="788"/>
      <c r="AB1376" s="789"/>
      <c r="AC1376" s="790"/>
      <c r="AD1376" s="172"/>
      <c r="AE1376" s="172"/>
      <c r="AF1376" s="172"/>
    </row>
    <row r="1377" spans="26:32">
      <c r="Z1377" s="788"/>
      <c r="AA1377" s="788"/>
      <c r="AB1377" s="789"/>
      <c r="AC1377" s="790"/>
      <c r="AD1377" s="172"/>
      <c r="AE1377" s="172"/>
      <c r="AF1377" s="172"/>
    </row>
    <row r="1378" spans="26:32">
      <c r="Z1378" s="788"/>
      <c r="AA1378" s="788"/>
      <c r="AB1378" s="789"/>
      <c r="AC1378" s="790"/>
      <c r="AD1378" s="172"/>
      <c r="AE1378" s="172"/>
      <c r="AF1378" s="172"/>
    </row>
    <row r="1379" spans="26:32">
      <c r="Z1379" s="788"/>
      <c r="AA1379" s="788"/>
      <c r="AB1379" s="789"/>
      <c r="AC1379" s="790"/>
      <c r="AD1379" s="172"/>
      <c r="AE1379" s="172"/>
      <c r="AF1379" s="172"/>
    </row>
    <row r="1380" spans="26:32">
      <c r="Z1380" s="788"/>
      <c r="AA1380" s="788"/>
      <c r="AB1380" s="789"/>
      <c r="AC1380" s="790"/>
      <c r="AD1380" s="172"/>
      <c r="AE1380" s="172"/>
      <c r="AF1380" s="172"/>
    </row>
    <row r="1381" spans="26:32">
      <c r="Z1381" s="788"/>
      <c r="AA1381" s="788"/>
      <c r="AB1381" s="789"/>
      <c r="AC1381" s="790"/>
      <c r="AD1381" s="172"/>
      <c r="AE1381" s="172"/>
      <c r="AF1381" s="172"/>
    </row>
    <row r="1382" spans="26:32">
      <c r="Z1382" s="788"/>
      <c r="AA1382" s="788"/>
      <c r="AB1382" s="789"/>
      <c r="AC1382" s="790"/>
      <c r="AD1382" s="172"/>
      <c r="AE1382" s="172"/>
      <c r="AF1382" s="172"/>
    </row>
    <row r="1383" spans="26:32">
      <c r="Z1383" s="788"/>
      <c r="AA1383" s="788"/>
      <c r="AB1383" s="789"/>
      <c r="AC1383" s="790"/>
      <c r="AD1383" s="172"/>
      <c r="AE1383" s="172"/>
      <c r="AF1383" s="172"/>
    </row>
    <row r="1384" spans="26:32">
      <c r="Z1384" s="788"/>
      <c r="AA1384" s="788"/>
      <c r="AB1384" s="789"/>
      <c r="AC1384" s="790"/>
      <c r="AD1384" s="172"/>
      <c r="AE1384" s="172"/>
      <c r="AF1384" s="172"/>
    </row>
    <row r="1385" spans="26:32">
      <c r="Z1385" s="788"/>
      <c r="AA1385" s="788"/>
      <c r="AB1385" s="789"/>
      <c r="AC1385" s="790"/>
      <c r="AD1385" s="172"/>
      <c r="AE1385" s="172"/>
      <c r="AF1385" s="172"/>
    </row>
    <row r="1386" spans="26:32">
      <c r="Z1386" s="788"/>
      <c r="AA1386" s="788"/>
      <c r="AB1386" s="789"/>
      <c r="AC1386" s="790"/>
      <c r="AD1386" s="172"/>
      <c r="AE1386" s="172"/>
      <c r="AF1386" s="172"/>
    </row>
    <row r="1387" spans="26:32">
      <c r="Z1387" s="788"/>
      <c r="AA1387" s="788"/>
      <c r="AB1387" s="789"/>
      <c r="AC1387" s="790"/>
      <c r="AD1387" s="172"/>
      <c r="AE1387" s="172"/>
      <c r="AF1387" s="172"/>
    </row>
    <row r="1388" spans="26:32">
      <c r="Z1388" s="788"/>
      <c r="AA1388" s="788"/>
      <c r="AB1388" s="789"/>
      <c r="AC1388" s="790"/>
      <c r="AD1388" s="172"/>
      <c r="AE1388" s="172"/>
      <c r="AF1388" s="172"/>
    </row>
    <row r="1389" spans="26:32">
      <c r="Z1389" s="788"/>
      <c r="AA1389" s="788"/>
      <c r="AB1389" s="789"/>
      <c r="AC1389" s="790"/>
      <c r="AD1389" s="172"/>
      <c r="AE1389" s="172"/>
      <c r="AF1389" s="172"/>
    </row>
    <row r="1390" spans="26:32">
      <c r="Z1390" s="788"/>
      <c r="AA1390" s="788"/>
      <c r="AB1390" s="789"/>
      <c r="AC1390" s="790"/>
      <c r="AD1390" s="172"/>
      <c r="AE1390" s="172"/>
      <c r="AF1390" s="172"/>
    </row>
    <row r="1391" spans="26:32">
      <c r="Z1391" s="788"/>
      <c r="AA1391" s="788"/>
      <c r="AB1391" s="789"/>
      <c r="AC1391" s="790"/>
      <c r="AD1391" s="172"/>
      <c r="AE1391" s="172"/>
      <c r="AF1391" s="172"/>
    </row>
    <row r="1392" spans="26:32">
      <c r="Z1392" s="788"/>
      <c r="AA1392" s="788"/>
      <c r="AB1392" s="789"/>
      <c r="AC1392" s="790"/>
      <c r="AD1392" s="172"/>
      <c r="AE1392" s="172"/>
      <c r="AF1392" s="172"/>
    </row>
    <row r="1393" spans="26:32">
      <c r="Z1393" s="788"/>
      <c r="AA1393" s="788"/>
      <c r="AB1393" s="789"/>
      <c r="AC1393" s="790"/>
      <c r="AD1393" s="172"/>
      <c r="AE1393" s="172"/>
      <c r="AF1393" s="172"/>
    </row>
    <row r="1394" spans="26:32">
      <c r="Z1394" s="788"/>
      <c r="AA1394" s="788"/>
      <c r="AB1394" s="789"/>
      <c r="AC1394" s="790"/>
      <c r="AD1394" s="172"/>
      <c r="AE1394" s="172"/>
      <c r="AF1394" s="172"/>
    </row>
    <row r="1395" spans="26:32">
      <c r="Z1395" s="788"/>
      <c r="AA1395" s="788"/>
      <c r="AB1395" s="789"/>
      <c r="AC1395" s="790"/>
      <c r="AD1395" s="172"/>
      <c r="AE1395" s="172"/>
      <c r="AF1395" s="172"/>
    </row>
    <row r="1396" spans="26:32">
      <c r="Z1396" s="788"/>
      <c r="AA1396" s="788"/>
      <c r="AB1396" s="789"/>
      <c r="AC1396" s="790"/>
      <c r="AD1396" s="172"/>
      <c r="AE1396" s="172"/>
      <c r="AF1396" s="172"/>
    </row>
    <row r="1397" spans="26:32">
      <c r="Z1397" s="788"/>
      <c r="AA1397" s="788"/>
      <c r="AB1397" s="789"/>
      <c r="AC1397" s="790"/>
      <c r="AD1397" s="172"/>
      <c r="AE1397" s="172"/>
      <c r="AF1397" s="172"/>
    </row>
    <row r="1398" spans="26:32">
      <c r="Z1398" s="788"/>
      <c r="AA1398" s="788"/>
      <c r="AB1398" s="789"/>
      <c r="AC1398" s="790"/>
      <c r="AD1398" s="172"/>
      <c r="AE1398" s="172"/>
      <c r="AF1398" s="172"/>
    </row>
    <row r="1399" spans="26:32">
      <c r="Z1399" s="788"/>
      <c r="AA1399" s="788"/>
      <c r="AB1399" s="789"/>
      <c r="AC1399" s="790"/>
      <c r="AD1399" s="172"/>
      <c r="AE1399" s="172"/>
      <c r="AF1399" s="172"/>
    </row>
    <row r="1400" spans="26:32">
      <c r="Z1400" s="788"/>
      <c r="AA1400" s="788"/>
      <c r="AB1400" s="789"/>
      <c r="AC1400" s="790"/>
      <c r="AD1400" s="172"/>
      <c r="AE1400" s="172"/>
      <c r="AF1400" s="172"/>
    </row>
    <row r="1401" spans="26:32">
      <c r="Z1401" s="788"/>
      <c r="AA1401" s="788"/>
      <c r="AB1401" s="789"/>
      <c r="AC1401" s="790"/>
      <c r="AD1401" s="172"/>
      <c r="AE1401" s="172"/>
      <c r="AF1401" s="172"/>
    </row>
    <row r="1402" spans="26:32">
      <c r="Z1402" s="788"/>
      <c r="AA1402" s="788"/>
      <c r="AB1402" s="789"/>
      <c r="AC1402" s="790"/>
      <c r="AD1402" s="172"/>
      <c r="AE1402" s="172"/>
      <c r="AF1402" s="172"/>
    </row>
    <row r="1403" spans="26:32">
      <c r="Z1403" s="788"/>
      <c r="AA1403" s="788"/>
      <c r="AB1403" s="789"/>
      <c r="AC1403" s="790"/>
      <c r="AD1403" s="172"/>
      <c r="AE1403" s="172"/>
      <c r="AF1403" s="172"/>
    </row>
    <row r="1404" spans="26:32">
      <c r="Z1404" s="788"/>
      <c r="AA1404" s="788"/>
      <c r="AB1404" s="789"/>
      <c r="AC1404" s="790"/>
      <c r="AD1404" s="172"/>
      <c r="AE1404" s="172"/>
      <c r="AF1404" s="172"/>
    </row>
    <row r="1405" spans="26:32">
      <c r="Z1405" s="788"/>
      <c r="AA1405" s="788"/>
      <c r="AB1405" s="789"/>
      <c r="AC1405" s="790"/>
      <c r="AD1405" s="172"/>
      <c r="AE1405" s="172"/>
      <c r="AF1405" s="172"/>
    </row>
    <row r="1406" spans="26:32">
      <c r="Z1406" s="788"/>
      <c r="AA1406" s="788"/>
      <c r="AB1406" s="789"/>
      <c r="AC1406" s="790"/>
      <c r="AD1406" s="172"/>
      <c r="AE1406" s="172"/>
      <c r="AF1406" s="172"/>
    </row>
    <row r="1407" spans="26:32">
      <c r="Z1407" s="788"/>
      <c r="AA1407" s="788"/>
      <c r="AB1407" s="789"/>
      <c r="AC1407" s="790"/>
      <c r="AD1407" s="172"/>
      <c r="AE1407" s="172"/>
      <c r="AF1407" s="172"/>
    </row>
    <row r="1408" spans="26:32">
      <c r="Z1408" s="788"/>
      <c r="AA1408" s="788"/>
      <c r="AB1408" s="789"/>
      <c r="AC1408" s="790"/>
      <c r="AD1408" s="172"/>
      <c r="AE1408" s="172"/>
      <c r="AF1408" s="172"/>
    </row>
    <row r="1409" spans="26:32">
      <c r="Z1409" s="788"/>
      <c r="AA1409" s="788"/>
      <c r="AB1409" s="789"/>
      <c r="AC1409" s="790"/>
      <c r="AD1409" s="172"/>
      <c r="AE1409" s="172"/>
      <c r="AF1409" s="172"/>
    </row>
    <row r="1410" spans="26:32">
      <c r="Z1410" s="788"/>
      <c r="AA1410" s="788"/>
      <c r="AB1410" s="789"/>
      <c r="AC1410" s="790"/>
      <c r="AD1410" s="172"/>
      <c r="AE1410" s="172"/>
      <c r="AF1410" s="172"/>
    </row>
    <row r="1411" spans="26:32">
      <c r="Z1411" s="788"/>
      <c r="AA1411" s="788"/>
      <c r="AB1411" s="789"/>
      <c r="AC1411" s="790"/>
      <c r="AD1411" s="172"/>
      <c r="AE1411" s="172"/>
      <c r="AF1411" s="172"/>
    </row>
    <row r="1412" spans="26:32">
      <c r="Z1412" s="788"/>
      <c r="AA1412" s="788"/>
      <c r="AB1412" s="789"/>
      <c r="AC1412" s="790"/>
      <c r="AD1412" s="172"/>
      <c r="AE1412" s="172"/>
      <c r="AF1412" s="172"/>
    </row>
    <row r="1413" spans="26:32">
      <c r="Z1413" s="788"/>
      <c r="AA1413" s="788"/>
      <c r="AB1413" s="789"/>
      <c r="AC1413" s="790"/>
      <c r="AD1413" s="172"/>
      <c r="AE1413" s="172"/>
      <c r="AF1413" s="172"/>
    </row>
    <row r="1414" spans="26:32">
      <c r="Z1414" s="788"/>
      <c r="AA1414" s="788"/>
      <c r="AB1414" s="789"/>
      <c r="AC1414" s="790"/>
      <c r="AD1414" s="172"/>
      <c r="AE1414" s="172"/>
      <c r="AF1414" s="172"/>
    </row>
    <row r="1415" spans="26:32">
      <c r="Z1415" s="788"/>
      <c r="AA1415" s="788"/>
      <c r="AB1415" s="789"/>
      <c r="AC1415" s="790"/>
      <c r="AD1415" s="172"/>
      <c r="AE1415" s="172"/>
      <c r="AF1415" s="172"/>
    </row>
    <row r="1416" spans="26:32">
      <c r="Z1416" s="788"/>
      <c r="AA1416" s="788"/>
      <c r="AB1416" s="789"/>
      <c r="AC1416" s="790"/>
      <c r="AD1416" s="172"/>
      <c r="AE1416" s="172"/>
      <c r="AF1416" s="172"/>
    </row>
    <row r="1417" spans="26:32">
      <c r="Z1417" s="788"/>
      <c r="AA1417" s="788"/>
      <c r="AB1417" s="789"/>
      <c r="AC1417" s="790"/>
      <c r="AD1417" s="172"/>
      <c r="AE1417" s="172"/>
      <c r="AF1417" s="172"/>
    </row>
    <row r="1418" spans="26:32">
      <c r="Z1418" s="788"/>
      <c r="AA1418" s="788"/>
      <c r="AB1418" s="789"/>
      <c r="AC1418" s="790"/>
      <c r="AD1418" s="172"/>
      <c r="AE1418" s="172"/>
      <c r="AF1418" s="172"/>
    </row>
    <row r="1419" spans="26:32">
      <c r="Z1419" s="788"/>
      <c r="AA1419" s="788"/>
      <c r="AB1419" s="789"/>
      <c r="AC1419" s="790"/>
      <c r="AD1419" s="172"/>
      <c r="AE1419" s="172"/>
      <c r="AF1419" s="172"/>
    </row>
    <row r="1420" spans="26:32">
      <c r="Z1420" s="788"/>
      <c r="AA1420" s="788"/>
      <c r="AB1420" s="789"/>
      <c r="AC1420" s="790"/>
      <c r="AD1420" s="172"/>
      <c r="AE1420" s="172"/>
      <c r="AF1420" s="172"/>
    </row>
    <row r="1421" spans="26:32">
      <c r="Z1421" s="788"/>
      <c r="AA1421" s="788"/>
      <c r="AB1421" s="789"/>
      <c r="AC1421" s="790"/>
      <c r="AD1421" s="172"/>
      <c r="AE1421" s="172"/>
      <c r="AF1421" s="172"/>
    </row>
    <row r="1422" spans="26:32">
      <c r="Z1422" s="788"/>
      <c r="AA1422" s="788"/>
      <c r="AB1422" s="789"/>
      <c r="AC1422" s="790"/>
      <c r="AD1422" s="172"/>
      <c r="AE1422" s="172"/>
      <c r="AF1422" s="172"/>
    </row>
    <row r="1423" spans="26:32">
      <c r="Z1423" s="788"/>
      <c r="AA1423" s="788"/>
      <c r="AB1423" s="789"/>
      <c r="AC1423" s="790"/>
      <c r="AD1423" s="172"/>
      <c r="AE1423" s="172"/>
      <c r="AF1423" s="172"/>
    </row>
    <row r="1424" spans="26:32">
      <c r="Z1424" s="788"/>
      <c r="AA1424" s="788"/>
      <c r="AB1424" s="789"/>
      <c r="AC1424" s="790"/>
      <c r="AD1424" s="172"/>
      <c r="AE1424" s="172"/>
      <c r="AF1424" s="172"/>
    </row>
    <row r="1425" spans="26:32">
      <c r="Z1425" s="788"/>
      <c r="AA1425" s="788"/>
      <c r="AB1425" s="789"/>
      <c r="AC1425" s="790"/>
      <c r="AD1425" s="172"/>
      <c r="AE1425" s="172"/>
      <c r="AF1425" s="172"/>
    </row>
    <row r="1426" spans="26:32">
      <c r="Z1426" s="788"/>
      <c r="AA1426" s="788"/>
      <c r="AB1426" s="789"/>
      <c r="AC1426" s="790"/>
      <c r="AD1426" s="172"/>
      <c r="AE1426" s="172"/>
      <c r="AF1426" s="172"/>
    </row>
    <row r="1427" spans="26:32">
      <c r="Z1427" s="788"/>
      <c r="AA1427" s="788"/>
      <c r="AB1427" s="789"/>
      <c r="AC1427" s="790"/>
      <c r="AD1427" s="172"/>
      <c r="AE1427" s="172"/>
      <c r="AF1427" s="172"/>
    </row>
    <row r="1428" spans="26:32">
      <c r="Z1428" s="788"/>
      <c r="AA1428" s="788"/>
      <c r="AB1428" s="789"/>
      <c r="AC1428" s="790"/>
      <c r="AD1428" s="172"/>
      <c r="AE1428" s="172"/>
      <c r="AF1428" s="172"/>
    </row>
    <row r="1429" spans="26:32">
      <c r="Z1429" s="788"/>
      <c r="AA1429" s="788"/>
      <c r="AB1429" s="789"/>
      <c r="AC1429" s="790"/>
      <c r="AD1429" s="172"/>
      <c r="AE1429" s="172"/>
      <c r="AF1429" s="172"/>
    </row>
    <row r="1430" spans="26:32">
      <c r="Z1430" s="788"/>
      <c r="AA1430" s="788"/>
      <c r="AB1430" s="789"/>
      <c r="AC1430" s="790"/>
      <c r="AD1430" s="172"/>
      <c r="AE1430" s="172"/>
      <c r="AF1430" s="172"/>
    </row>
    <row r="1431" spans="26:32">
      <c r="Z1431" s="788"/>
      <c r="AA1431" s="788"/>
      <c r="AB1431" s="789"/>
      <c r="AC1431" s="790"/>
      <c r="AD1431" s="172"/>
      <c r="AE1431" s="172"/>
      <c r="AF1431" s="172"/>
    </row>
    <row r="1432" spans="26:32">
      <c r="Z1432" s="788"/>
      <c r="AA1432" s="788"/>
      <c r="AB1432" s="789"/>
      <c r="AC1432" s="790"/>
      <c r="AD1432" s="172"/>
      <c r="AE1432" s="172"/>
      <c r="AF1432" s="172"/>
    </row>
    <row r="1433" spans="26:32">
      <c r="Z1433" s="788"/>
      <c r="AA1433" s="788"/>
      <c r="AB1433" s="789"/>
      <c r="AC1433" s="790"/>
      <c r="AD1433" s="172"/>
      <c r="AE1433" s="172"/>
      <c r="AF1433" s="172"/>
    </row>
    <row r="1434" spans="26:32">
      <c r="Z1434" s="788"/>
      <c r="AA1434" s="788"/>
      <c r="AB1434" s="789"/>
      <c r="AC1434" s="790"/>
      <c r="AD1434" s="172"/>
      <c r="AE1434" s="172"/>
      <c r="AF1434" s="172"/>
    </row>
    <row r="1435" spans="26:32">
      <c r="Z1435" s="788"/>
      <c r="AA1435" s="788"/>
      <c r="AB1435" s="789"/>
      <c r="AC1435" s="790"/>
      <c r="AD1435" s="172"/>
      <c r="AE1435" s="172"/>
      <c r="AF1435" s="172"/>
    </row>
    <row r="1436" spans="26:32">
      <c r="Z1436" s="788"/>
      <c r="AA1436" s="788"/>
      <c r="AB1436" s="789"/>
      <c r="AC1436" s="790"/>
      <c r="AD1436" s="172"/>
      <c r="AE1436" s="172"/>
      <c r="AF1436" s="172"/>
    </row>
    <row r="1437" spans="26:32">
      <c r="Z1437" s="788"/>
      <c r="AA1437" s="788"/>
      <c r="AB1437" s="789"/>
      <c r="AC1437" s="790"/>
      <c r="AD1437" s="172"/>
      <c r="AE1437" s="172"/>
      <c r="AF1437" s="172"/>
    </row>
    <row r="1438" spans="26:32">
      <c r="Z1438" s="788"/>
      <c r="AA1438" s="788"/>
      <c r="AB1438" s="789"/>
      <c r="AC1438" s="790"/>
      <c r="AD1438" s="172"/>
      <c r="AE1438" s="172"/>
      <c r="AF1438" s="172"/>
    </row>
    <row r="1439" spans="26:32">
      <c r="Z1439" s="788"/>
      <c r="AA1439" s="788"/>
      <c r="AB1439" s="789"/>
      <c r="AC1439" s="790"/>
      <c r="AD1439" s="172"/>
      <c r="AE1439" s="172"/>
      <c r="AF1439" s="172"/>
    </row>
    <row r="1440" spans="26:32">
      <c r="Z1440" s="788"/>
      <c r="AA1440" s="788"/>
      <c r="AB1440" s="789"/>
      <c r="AC1440" s="790"/>
      <c r="AD1440" s="172"/>
      <c r="AE1440" s="172"/>
      <c r="AF1440" s="172"/>
    </row>
    <row r="1441" spans="26:32">
      <c r="Z1441" s="788"/>
      <c r="AA1441" s="788"/>
      <c r="AB1441" s="789"/>
      <c r="AC1441" s="790"/>
      <c r="AD1441" s="172"/>
      <c r="AE1441" s="172"/>
      <c r="AF1441" s="172"/>
    </row>
    <row r="1442" spans="26:32">
      <c r="Z1442" s="788"/>
      <c r="AA1442" s="788"/>
      <c r="AB1442" s="789"/>
      <c r="AC1442" s="790"/>
      <c r="AD1442" s="172"/>
      <c r="AE1442" s="172"/>
      <c r="AF1442" s="172"/>
    </row>
    <row r="1443" spans="26:32">
      <c r="Z1443" s="788"/>
      <c r="AA1443" s="788"/>
      <c r="AB1443" s="789"/>
      <c r="AC1443" s="790"/>
      <c r="AD1443" s="172"/>
      <c r="AE1443" s="172"/>
      <c r="AF1443" s="172"/>
    </row>
    <row r="1444" spans="26:32">
      <c r="Z1444" s="788"/>
      <c r="AA1444" s="788"/>
      <c r="AB1444" s="789"/>
      <c r="AC1444" s="790"/>
      <c r="AD1444" s="172"/>
      <c r="AE1444" s="172"/>
      <c r="AF1444" s="172"/>
    </row>
    <row r="1445" spans="26:32">
      <c r="Z1445" s="788"/>
      <c r="AA1445" s="788"/>
      <c r="AB1445" s="789"/>
      <c r="AC1445" s="790"/>
      <c r="AD1445" s="172"/>
      <c r="AE1445" s="172"/>
      <c r="AF1445" s="172"/>
    </row>
    <row r="1446" spans="26:32">
      <c r="Z1446" s="788"/>
      <c r="AA1446" s="788"/>
      <c r="AB1446" s="789"/>
      <c r="AC1446" s="790"/>
      <c r="AD1446" s="172"/>
      <c r="AE1446" s="172"/>
      <c r="AF1446" s="172"/>
    </row>
    <row r="1447" spans="26:32">
      <c r="Z1447" s="788"/>
      <c r="AA1447" s="788"/>
      <c r="AB1447" s="789"/>
      <c r="AC1447" s="790"/>
      <c r="AD1447" s="172"/>
      <c r="AE1447" s="172"/>
      <c r="AF1447" s="172"/>
    </row>
    <row r="1448" spans="26:32">
      <c r="Z1448" s="788"/>
      <c r="AA1448" s="788"/>
      <c r="AB1448" s="789"/>
      <c r="AC1448" s="790"/>
      <c r="AD1448" s="172"/>
      <c r="AE1448" s="172"/>
      <c r="AF1448" s="172"/>
    </row>
    <row r="1449" spans="26:32">
      <c r="Z1449" s="788"/>
      <c r="AA1449" s="788"/>
      <c r="AB1449" s="789"/>
      <c r="AC1449" s="790"/>
      <c r="AD1449" s="172"/>
      <c r="AE1449" s="172"/>
      <c r="AF1449" s="172"/>
    </row>
    <row r="1450" spans="26:32">
      <c r="Z1450" s="788"/>
      <c r="AA1450" s="788"/>
      <c r="AB1450" s="789"/>
      <c r="AC1450" s="790"/>
      <c r="AD1450" s="172"/>
      <c r="AE1450" s="172"/>
      <c r="AF1450" s="172"/>
    </row>
    <row r="1451" spans="26:32">
      <c r="Z1451" s="788"/>
      <c r="AA1451" s="788"/>
      <c r="AB1451" s="789"/>
      <c r="AC1451" s="790"/>
      <c r="AD1451" s="172"/>
      <c r="AE1451" s="172"/>
      <c r="AF1451" s="172"/>
    </row>
    <row r="1452" spans="26:32">
      <c r="Z1452" s="788"/>
      <c r="AA1452" s="788"/>
      <c r="AB1452" s="789"/>
      <c r="AC1452" s="790"/>
      <c r="AD1452" s="172"/>
      <c r="AE1452" s="172"/>
      <c r="AF1452" s="172"/>
    </row>
    <row r="1453" spans="26:32">
      <c r="Z1453" s="788"/>
      <c r="AA1453" s="788"/>
      <c r="AB1453" s="789"/>
      <c r="AC1453" s="790"/>
      <c r="AD1453" s="172"/>
      <c r="AE1453" s="172"/>
      <c r="AF1453" s="172"/>
    </row>
    <row r="1454" spans="26:32">
      <c r="Z1454" s="788"/>
      <c r="AA1454" s="788"/>
      <c r="AB1454" s="789"/>
      <c r="AC1454" s="790"/>
      <c r="AD1454" s="172"/>
      <c r="AE1454" s="172"/>
      <c r="AF1454" s="172"/>
    </row>
    <row r="1455" spans="26:32">
      <c r="Z1455" s="788"/>
      <c r="AA1455" s="788"/>
      <c r="AB1455" s="789"/>
      <c r="AC1455" s="790"/>
      <c r="AD1455" s="172"/>
      <c r="AE1455" s="172"/>
      <c r="AF1455" s="172"/>
    </row>
    <row r="1456" spans="26:32">
      <c r="Z1456" s="788"/>
      <c r="AA1456" s="788"/>
      <c r="AB1456" s="789"/>
      <c r="AC1456" s="790"/>
      <c r="AD1456" s="172"/>
      <c r="AE1456" s="172"/>
      <c r="AF1456" s="172"/>
    </row>
    <row r="1457" spans="26:32">
      <c r="Z1457" s="788"/>
      <c r="AA1457" s="788"/>
      <c r="AB1457" s="789"/>
      <c r="AC1457" s="790"/>
      <c r="AD1457" s="172"/>
      <c r="AE1457" s="172"/>
      <c r="AF1457" s="172"/>
    </row>
    <row r="1458" spans="26:32">
      <c r="Z1458" s="788"/>
      <c r="AA1458" s="788"/>
      <c r="AB1458" s="789"/>
      <c r="AC1458" s="790"/>
      <c r="AD1458" s="172"/>
      <c r="AE1458" s="172"/>
      <c r="AF1458" s="172"/>
    </row>
    <row r="1459" spans="26:32">
      <c r="Z1459" s="788"/>
      <c r="AA1459" s="788"/>
      <c r="AB1459" s="789"/>
      <c r="AC1459" s="790"/>
      <c r="AD1459" s="172"/>
      <c r="AE1459" s="172"/>
      <c r="AF1459" s="172"/>
    </row>
    <row r="1460" spans="26:32">
      <c r="Z1460" s="788"/>
      <c r="AA1460" s="788"/>
      <c r="AB1460" s="789"/>
      <c r="AC1460" s="790"/>
      <c r="AD1460" s="172"/>
      <c r="AE1460" s="172"/>
      <c r="AF1460" s="172"/>
    </row>
    <row r="1461" spans="26:32">
      <c r="Z1461" s="788"/>
      <c r="AA1461" s="788"/>
      <c r="AB1461" s="789"/>
      <c r="AC1461" s="790"/>
      <c r="AD1461" s="172"/>
      <c r="AE1461" s="172"/>
      <c r="AF1461" s="172"/>
    </row>
    <row r="1462" spans="26:32">
      <c r="Z1462" s="788"/>
      <c r="AA1462" s="788"/>
      <c r="AB1462" s="789"/>
      <c r="AC1462" s="790"/>
      <c r="AD1462" s="172"/>
      <c r="AE1462" s="172"/>
      <c r="AF1462" s="172"/>
    </row>
    <row r="1463" spans="26:32">
      <c r="Z1463" s="788"/>
      <c r="AA1463" s="788"/>
      <c r="AB1463" s="789"/>
      <c r="AC1463" s="790"/>
      <c r="AD1463" s="172"/>
      <c r="AE1463" s="172"/>
      <c r="AF1463" s="172"/>
    </row>
    <row r="1464" spans="26:32">
      <c r="Z1464" s="788"/>
      <c r="AA1464" s="788"/>
      <c r="AB1464" s="789"/>
      <c r="AC1464" s="790"/>
      <c r="AD1464" s="172"/>
      <c r="AE1464" s="172"/>
      <c r="AF1464" s="172"/>
    </row>
    <row r="1465" spans="26:32">
      <c r="Z1465" s="788"/>
      <c r="AA1465" s="788"/>
      <c r="AB1465" s="789"/>
      <c r="AC1465" s="790"/>
      <c r="AD1465" s="172"/>
      <c r="AE1465" s="172"/>
      <c r="AF1465" s="172"/>
    </row>
    <row r="1466" spans="26:32">
      <c r="Z1466" s="788"/>
      <c r="AA1466" s="788"/>
      <c r="AB1466" s="789"/>
      <c r="AC1466" s="790"/>
      <c r="AD1466" s="172"/>
      <c r="AE1466" s="172"/>
      <c r="AF1466" s="172"/>
    </row>
    <row r="1467" spans="26:32">
      <c r="Z1467" s="788"/>
      <c r="AA1467" s="788"/>
      <c r="AB1467" s="789"/>
      <c r="AC1467" s="790"/>
      <c r="AD1467" s="172"/>
      <c r="AE1467" s="172"/>
      <c r="AF1467" s="172"/>
    </row>
    <row r="1468" spans="26:32">
      <c r="Z1468" s="788"/>
      <c r="AA1468" s="788"/>
      <c r="AB1468" s="789"/>
      <c r="AC1468" s="790"/>
      <c r="AD1468" s="172"/>
      <c r="AE1468" s="172"/>
      <c r="AF1468" s="172"/>
    </row>
    <row r="1469" spans="26:32">
      <c r="Z1469" s="788"/>
      <c r="AA1469" s="788"/>
      <c r="AB1469" s="789"/>
      <c r="AC1469" s="790"/>
      <c r="AD1469" s="842"/>
    </row>
    <row r="1470" spans="26:32">
      <c r="Z1470" s="788"/>
      <c r="AA1470" s="788"/>
      <c r="AB1470" s="789"/>
      <c r="AC1470" s="790"/>
      <c r="AD1470" s="842"/>
    </row>
    <row r="1471" spans="26:32">
      <c r="Z1471" s="788"/>
      <c r="AA1471" s="788"/>
      <c r="AB1471" s="789"/>
      <c r="AC1471" s="790"/>
      <c r="AD1471" s="842"/>
    </row>
    <row r="1472" spans="26:32">
      <c r="Z1472" s="788"/>
      <c r="AA1472" s="788"/>
      <c r="AB1472" s="789"/>
      <c r="AC1472" s="790"/>
      <c r="AD1472" s="842"/>
    </row>
    <row r="1473" spans="26:30">
      <c r="Z1473" s="788"/>
      <c r="AA1473" s="788"/>
      <c r="AB1473" s="789"/>
      <c r="AC1473" s="790"/>
      <c r="AD1473" s="842"/>
    </row>
    <row r="1474" spans="26:30">
      <c r="Z1474" s="788"/>
      <c r="AA1474" s="788"/>
      <c r="AB1474" s="789"/>
      <c r="AC1474" s="790"/>
      <c r="AD1474" s="842"/>
    </row>
    <row r="1475" spans="26:30">
      <c r="Z1475" s="788"/>
      <c r="AA1475" s="788"/>
      <c r="AB1475" s="789"/>
      <c r="AC1475" s="790"/>
      <c r="AD1475" s="842"/>
    </row>
    <row r="1476" spans="26:30">
      <c r="Z1476" s="788"/>
      <c r="AA1476" s="788"/>
      <c r="AB1476" s="789"/>
      <c r="AC1476" s="790"/>
      <c r="AD1476" s="842"/>
    </row>
    <row r="1477" spans="26:30">
      <c r="Z1477" s="788"/>
      <c r="AA1477" s="788"/>
      <c r="AB1477" s="789"/>
      <c r="AC1477" s="790"/>
      <c r="AD1477" s="842"/>
    </row>
    <row r="1478" spans="26:30">
      <c r="Z1478" s="788"/>
      <c r="AA1478" s="788"/>
      <c r="AB1478" s="789"/>
      <c r="AC1478" s="790"/>
      <c r="AD1478" s="842"/>
    </row>
    <row r="1479" spans="26:30">
      <c r="Z1479" s="788"/>
      <c r="AA1479" s="788"/>
      <c r="AB1479" s="789"/>
      <c r="AC1479" s="790"/>
      <c r="AD1479" s="842"/>
    </row>
    <row r="1480" spans="26:30">
      <c r="Z1480" s="788"/>
      <c r="AA1480" s="788"/>
      <c r="AB1480" s="789"/>
      <c r="AC1480" s="790"/>
      <c r="AD1480" s="842"/>
    </row>
    <row r="1481" spans="26:30">
      <c r="Z1481" s="788"/>
      <c r="AA1481" s="788"/>
      <c r="AB1481" s="789"/>
      <c r="AC1481" s="790"/>
      <c r="AD1481" s="842"/>
    </row>
    <row r="1482" spans="26:30">
      <c r="Z1482" s="788"/>
      <c r="AA1482" s="788"/>
      <c r="AB1482" s="789"/>
      <c r="AC1482" s="790"/>
      <c r="AD1482" s="842"/>
    </row>
    <row r="1483" spans="26:30">
      <c r="Z1483" s="788"/>
      <c r="AA1483" s="788"/>
      <c r="AB1483" s="789"/>
      <c r="AC1483" s="790"/>
      <c r="AD1483" s="842"/>
    </row>
    <row r="1484" spans="26:30">
      <c r="Z1484" s="788"/>
      <c r="AA1484" s="788"/>
      <c r="AB1484" s="789"/>
      <c r="AC1484" s="790"/>
      <c r="AD1484" s="842"/>
    </row>
    <row r="1485" spans="26:30">
      <c r="Z1485" s="788"/>
      <c r="AA1485" s="788"/>
      <c r="AB1485" s="789"/>
      <c r="AC1485" s="790"/>
      <c r="AD1485" s="842"/>
    </row>
    <row r="1486" spans="26:30">
      <c r="Z1486" s="788"/>
      <c r="AA1486" s="788"/>
      <c r="AB1486" s="789"/>
      <c r="AC1486" s="790"/>
      <c r="AD1486" s="842"/>
    </row>
    <row r="1487" spans="26:30">
      <c r="Z1487" s="788"/>
      <c r="AA1487" s="788"/>
      <c r="AB1487" s="789"/>
      <c r="AC1487" s="790"/>
      <c r="AD1487" s="842"/>
    </row>
    <row r="1488" spans="26:30">
      <c r="Z1488" s="788"/>
      <c r="AA1488" s="788"/>
      <c r="AB1488" s="789"/>
      <c r="AC1488" s="790"/>
      <c r="AD1488" s="842"/>
    </row>
    <row r="1489" spans="26:30">
      <c r="Z1489" s="788"/>
      <c r="AA1489" s="788"/>
      <c r="AB1489" s="789"/>
      <c r="AC1489" s="790"/>
      <c r="AD1489" s="842"/>
    </row>
    <row r="1490" spans="26:30">
      <c r="Z1490" s="788"/>
      <c r="AA1490" s="788"/>
      <c r="AB1490" s="789"/>
      <c r="AC1490" s="790"/>
      <c r="AD1490" s="842"/>
    </row>
    <row r="1491" spans="26:30">
      <c r="Z1491" s="788"/>
      <c r="AA1491" s="788"/>
      <c r="AB1491" s="789"/>
      <c r="AC1491" s="790"/>
      <c r="AD1491" s="842"/>
    </row>
    <row r="1492" spans="26:30">
      <c r="Z1492" s="788"/>
      <c r="AA1492" s="788"/>
      <c r="AB1492" s="789"/>
      <c r="AC1492" s="790"/>
      <c r="AD1492" s="842"/>
    </row>
    <row r="1493" spans="26:30">
      <c r="Z1493" s="788"/>
      <c r="AA1493" s="788"/>
      <c r="AB1493" s="789"/>
      <c r="AC1493" s="790"/>
      <c r="AD1493" s="842"/>
    </row>
    <row r="1494" spans="26:30">
      <c r="Z1494" s="788"/>
      <c r="AA1494" s="788"/>
      <c r="AB1494" s="789"/>
      <c r="AC1494" s="790"/>
      <c r="AD1494" s="842"/>
    </row>
    <row r="1495" spans="26:30">
      <c r="Z1495" s="788"/>
      <c r="AA1495" s="788"/>
      <c r="AB1495" s="789"/>
      <c r="AC1495" s="790"/>
      <c r="AD1495" s="842"/>
    </row>
    <row r="1496" spans="26:30">
      <c r="Z1496" s="788"/>
      <c r="AA1496" s="788"/>
      <c r="AB1496" s="789"/>
      <c r="AC1496" s="790"/>
      <c r="AD1496" s="842"/>
    </row>
    <row r="1497" spans="26:30">
      <c r="Z1497" s="788"/>
      <c r="AA1497" s="788"/>
      <c r="AB1497" s="789"/>
      <c r="AC1497" s="790"/>
      <c r="AD1497" s="842"/>
    </row>
    <row r="1498" spans="26:30">
      <c r="Z1498" s="788"/>
      <c r="AA1498" s="788"/>
      <c r="AB1498" s="789"/>
      <c r="AC1498" s="790"/>
      <c r="AD1498" s="842"/>
    </row>
    <row r="1499" spans="26:30">
      <c r="Z1499" s="788"/>
      <c r="AA1499" s="788"/>
      <c r="AB1499" s="789"/>
      <c r="AC1499" s="790"/>
      <c r="AD1499" s="842"/>
    </row>
    <row r="1500" spans="26:30">
      <c r="Z1500" s="788"/>
      <c r="AA1500" s="788"/>
      <c r="AB1500" s="789"/>
      <c r="AC1500" s="790"/>
      <c r="AD1500" s="842"/>
    </row>
    <row r="1501" spans="26:30">
      <c r="Z1501" s="788"/>
      <c r="AA1501" s="788"/>
      <c r="AB1501" s="789"/>
      <c r="AC1501" s="790"/>
      <c r="AD1501" s="842"/>
    </row>
    <row r="1502" spans="26:30">
      <c r="Z1502" s="788"/>
      <c r="AA1502" s="788"/>
      <c r="AB1502" s="789"/>
      <c r="AC1502" s="790"/>
      <c r="AD1502" s="842"/>
    </row>
    <row r="1503" spans="26:30">
      <c r="Z1503" s="788"/>
      <c r="AA1503" s="788"/>
      <c r="AB1503" s="789"/>
      <c r="AC1503" s="790"/>
      <c r="AD1503" s="842"/>
    </row>
    <row r="1504" spans="26:30">
      <c r="Z1504" s="788"/>
      <c r="AA1504" s="788"/>
      <c r="AB1504" s="789"/>
      <c r="AC1504" s="790"/>
      <c r="AD1504" s="842"/>
    </row>
    <row r="1505" spans="26:30">
      <c r="Z1505" s="788"/>
      <c r="AA1505" s="788"/>
      <c r="AB1505" s="789"/>
      <c r="AC1505" s="790"/>
      <c r="AD1505" s="842"/>
    </row>
    <row r="1506" spans="26:30">
      <c r="Z1506" s="788"/>
      <c r="AA1506" s="788"/>
      <c r="AB1506" s="789"/>
      <c r="AC1506" s="790"/>
      <c r="AD1506" s="842"/>
    </row>
    <row r="1507" spans="26:30">
      <c r="Z1507" s="788"/>
      <c r="AA1507" s="788"/>
      <c r="AB1507" s="789"/>
      <c r="AC1507" s="790"/>
      <c r="AD1507" s="842"/>
    </row>
    <row r="1508" spans="26:30">
      <c r="Z1508" s="788"/>
      <c r="AA1508" s="788"/>
      <c r="AB1508" s="789"/>
      <c r="AC1508" s="790"/>
      <c r="AD1508" s="842"/>
    </row>
    <row r="1509" spans="26:30">
      <c r="Z1509" s="788"/>
      <c r="AA1509" s="788"/>
      <c r="AB1509" s="789"/>
      <c r="AC1509" s="790"/>
      <c r="AD1509" s="842"/>
    </row>
    <row r="1510" spans="26:30">
      <c r="Z1510" s="788"/>
      <c r="AA1510" s="788"/>
      <c r="AB1510" s="789"/>
      <c r="AC1510" s="790"/>
      <c r="AD1510" s="842"/>
    </row>
    <row r="1511" spans="26:30">
      <c r="Z1511" s="788"/>
      <c r="AA1511" s="788"/>
      <c r="AB1511" s="789"/>
      <c r="AC1511" s="790"/>
      <c r="AD1511" s="842"/>
    </row>
    <row r="1512" spans="26:30">
      <c r="Z1512" s="788"/>
      <c r="AA1512" s="788"/>
      <c r="AB1512" s="789"/>
      <c r="AC1512" s="790"/>
      <c r="AD1512" s="842"/>
    </row>
    <row r="1513" spans="26:30">
      <c r="Z1513" s="788"/>
      <c r="AA1513" s="788"/>
      <c r="AB1513" s="789"/>
      <c r="AC1513" s="790"/>
      <c r="AD1513" s="842"/>
    </row>
    <row r="1514" spans="26:30">
      <c r="Z1514" s="788"/>
      <c r="AA1514" s="788"/>
      <c r="AB1514" s="789"/>
      <c r="AC1514" s="790"/>
      <c r="AD1514" s="842"/>
    </row>
    <row r="1515" spans="26:30">
      <c r="Z1515" s="788"/>
      <c r="AA1515" s="788"/>
      <c r="AB1515" s="789"/>
      <c r="AC1515" s="790"/>
      <c r="AD1515" s="842"/>
    </row>
    <row r="1516" spans="26:30">
      <c r="Z1516" s="788"/>
      <c r="AA1516" s="788"/>
      <c r="AB1516" s="789"/>
      <c r="AC1516" s="790"/>
      <c r="AD1516" s="842"/>
    </row>
    <row r="1517" spans="26:30">
      <c r="Z1517" s="788"/>
      <c r="AA1517" s="788"/>
      <c r="AB1517" s="789"/>
      <c r="AC1517" s="790"/>
      <c r="AD1517" s="842"/>
    </row>
    <row r="1518" spans="26:30">
      <c r="Z1518" s="788"/>
      <c r="AA1518" s="788"/>
      <c r="AB1518" s="789"/>
      <c r="AC1518" s="790"/>
      <c r="AD1518" s="842"/>
    </row>
    <row r="1519" spans="26:30">
      <c r="Z1519" s="788"/>
      <c r="AA1519" s="788"/>
      <c r="AB1519" s="789"/>
      <c r="AC1519" s="790"/>
      <c r="AD1519" s="842"/>
    </row>
    <row r="1520" spans="26:30">
      <c r="Z1520" s="788"/>
      <c r="AA1520" s="788"/>
      <c r="AB1520" s="789"/>
      <c r="AC1520" s="790"/>
      <c r="AD1520" s="842"/>
    </row>
    <row r="1521" spans="26:30">
      <c r="Z1521" s="788"/>
      <c r="AA1521" s="788"/>
      <c r="AB1521" s="789"/>
      <c r="AC1521" s="790"/>
      <c r="AD1521" s="842"/>
    </row>
    <row r="1522" spans="26:30">
      <c r="Z1522" s="788"/>
      <c r="AA1522" s="788"/>
      <c r="AB1522" s="789"/>
      <c r="AC1522" s="790"/>
      <c r="AD1522" s="842"/>
    </row>
    <row r="1523" spans="26:30">
      <c r="Z1523" s="788"/>
      <c r="AA1523" s="788"/>
      <c r="AB1523" s="789"/>
      <c r="AC1523" s="790"/>
      <c r="AD1523" s="842"/>
    </row>
    <row r="1524" spans="26:30">
      <c r="Z1524" s="788"/>
      <c r="AA1524" s="788"/>
      <c r="AB1524" s="789"/>
      <c r="AC1524" s="790"/>
      <c r="AD1524" s="842"/>
    </row>
    <row r="1525" spans="26:30">
      <c r="Z1525" s="788"/>
      <c r="AA1525" s="788"/>
      <c r="AB1525" s="789"/>
      <c r="AC1525" s="790"/>
      <c r="AD1525" s="842"/>
    </row>
    <row r="1526" spans="26:30">
      <c r="Z1526" s="788"/>
      <c r="AA1526" s="788"/>
      <c r="AB1526" s="789"/>
      <c r="AC1526" s="790"/>
      <c r="AD1526" s="842"/>
    </row>
    <row r="1527" spans="26:30">
      <c r="Z1527" s="788"/>
      <c r="AA1527" s="788"/>
      <c r="AB1527" s="789"/>
      <c r="AC1527" s="790"/>
      <c r="AD1527" s="842"/>
    </row>
    <row r="1528" spans="26:30">
      <c r="Z1528" s="788"/>
      <c r="AA1528" s="788"/>
      <c r="AB1528" s="789"/>
      <c r="AC1528" s="790"/>
      <c r="AD1528" s="842"/>
    </row>
    <row r="1529" spans="26:30">
      <c r="Z1529" s="788"/>
      <c r="AA1529" s="788"/>
      <c r="AB1529" s="789"/>
      <c r="AC1529" s="790"/>
      <c r="AD1529" s="842"/>
    </row>
    <row r="1530" spans="26:30">
      <c r="Z1530" s="788"/>
      <c r="AA1530" s="788"/>
      <c r="AB1530" s="789"/>
      <c r="AC1530" s="790"/>
      <c r="AD1530" s="842"/>
    </row>
    <row r="1531" spans="26:30">
      <c r="Z1531" s="788"/>
      <c r="AA1531" s="788"/>
      <c r="AB1531" s="789"/>
      <c r="AC1531" s="790"/>
      <c r="AD1531" s="842"/>
    </row>
    <row r="1532" spans="26:30">
      <c r="Z1532" s="788"/>
      <c r="AA1532" s="788"/>
      <c r="AB1532" s="789"/>
      <c r="AC1532" s="790"/>
      <c r="AD1532" s="842"/>
    </row>
    <row r="1533" spans="26:30">
      <c r="Z1533" s="788"/>
      <c r="AA1533" s="788"/>
      <c r="AB1533" s="789"/>
      <c r="AC1533" s="790"/>
      <c r="AD1533" s="842"/>
    </row>
    <row r="1534" spans="26:30">
      <c r="Z1534" s="788"/>
      <c r="AA1534" s="788"/>
      <c r="AB1534" s="789"/>
      <c r="AC1534" s="790"/>
      <c r="AD1534" s="842"/>
    </row>
    <row r="1535" spans="26:30">
      <c r="Z1535" s="788"/>
      <c r="AA1535" s="788"/>
      <c r="AB1535" s="789"/>
      <c r="AC1535" s="790"/>
      <c r="AD1535" s="842"/>
    </row>
    <row r="1536" spans="26:30">
      <c r="Z1536" s="788"/>
      <c r="AA1536" s="788"/>
      <c r="AB1536" s="789"/>
      <c r="AC1536" s="790"/>
      <c r="AD1536" s="842"/>
    </row>
    <row r="1537" spans="26:30">
      <c r="Z1537" s="788"/>
      <c r="AA1537" s="788"/>
      <c r="AB1537" s="789"/>
      <c r="AC1537" s="790"/>
      <c r="AD1537" s="842"/>
    </row>
    <row r="1538" spans="26:30">
      <c r="Z1538" s="788"/>
      <c r="AA1538" s="788"/>
      <c r="AB1538" s="789"/>
      <c r="AC1538" s="790"/>
      <c r="AD1538" s="842"/>
    </row>
    <row r="1539" spans="26:30">
      <c r="Z1539" s="788"/>
      <c r="AA1539" s="788"/>
      <c r="AB1539" s="789"/>
      <c r="AC1539" s="790"/>
      <c r="AD1539" s="842"/>
    </row>
    <row r="1540" spans="26:30">
      <c r="Z1540" s="788"/>
      <c r="AA1540" s="788"/>
      <c r="AB1540" s="789"/>
      <c r="AC1540" s="790"/>
      <c r="AD1540" s="842"/>
    </row>
    <row r="1541" spans="26:30">
      <c r="Z1541" s="788"/>
      <c r="AA1541" s="788"/>
      <c r="AB1541" s="789"/>
      <c r="AC1541" s="790"/>
      <c r="AD1541" s="842"/>
    </row>
    <row r="1542" spans="26:30">
      <c r="Z1542" s="788"/>
      <c r="AA1542" s="788"/>
      <c r="AB1542" s="789"/>
      <c r="AC1542" s="790"/>
      <c r="AD1542" s="842"/>
    </row>
    <row r="1543" spans="26:30">
      <c r="Z1543" s="788"/>
      <c r="AA1543" s="788"/>
      <c r="AB1543" s="789"/>
      <c r="AC1543" s="790"/>
      <c r="AD1543" s="842"/>
    </row>
    <row r="1544" spans="26:30">
      <c r="Z1544" s="788"/>
      <c r="AA1544" s="788"/>
      <c r="AB1544" s="789"/>
      <c r="AC1544" s="790"/>
      <c r="AD1544" s="842"/>
    </row>
    <row r="1545" spans="26:30">
      <c r="Z1545" s="788"/>
      <c r="AA1545" s="788"/>
      <c r="AB1545" s="789"/>
      <c r="AC1545" s="790"/>
      <c r="AD1545" s="842"/>
    </row>
    <row r="1546" spans="26:30">
      <c r="Z1546" s="788"/>
      <c r="AA1546" s="788"/>
      <c r="AB1546" s="789"/>
      <c r="AC1546" s="790"/>
      <c r="AD1546" s="842"/>
    </row>
    <row r="1547" spans="26:30">
      <c r="Z1547" s="788"/>
      <c r="AA1547" s="788"/>
      <c r="AB1547" s="789"/>
      <c r="AC1547" s="790"/>
      <c r="AD1547" s="842"/>
    </row>
    <row r="1548" spans="26:30">
      <c r="Z1548" s="788"/>
      <c r="AA1548" s="788"/>
      <c r="AB1548" s="789"/>
      <c r="AC1548" s="790"/>
      <c r="AD1548" s="842"/>
    </row>
    <row r="1549" spans="26:30">
      <c r="Z1549" s="788"/>
      <c r="AA1549" s="788"/>
      <c r="AB1549" s="789"/>
      <c r="AC1549" s="790"/>
      <c r="AD1549" s="842"/>
    </row>
    <row r="1550" spans="26:30">
      <c r="Z1550" s="788"/>
      <c r="AA1550" s="788"/>
      <c r="AB1550" s="789"/>
      <c r="AC1550" s="790"/>
      <c r="AD1550" s="842"/>
    </row>
    <row r="1551" spans="26:30">
      <c r="Z1551" s="788"/>
      <c r="AA1551" s="788"/>
      <c r="AB1551" s="789"/>
      <c r="AC1551" s="790"/>
      <c r="AD1551" s="842"/>
    </row>
    <row r="1552" spans="26:30">
      <c r="Z1552" s="788"/>
      <c r="AA1552" s="788"/>
      <c r="AB1552" s="789"/>
      <c r="AC1552" s="790"/>
      <c r="AD1552" s="842"/>
    </row>
    <row r="1553" spans="26:30">
      <c r="Z1553" s="788"/>
      <c r="AA1553" s="788"/>
      <c r="AB1553" s="789"/>
      <c r="AC1553" s="790"/>
      <c r="AD1553" s="842"/>
    </row>
    <row r="1554" spans="26:30">
      <c r="Z1554" s="788"/>
      <c r="AA1554" s="788"/>
      <c r="AB1554" s="789"/>
      <c r="AC1554" s="790"/>
      <c r="AD1554" s="842"/>
    </row>
    <row r="1555" spans="26:30">
      <c r="Z1555" s="788"/>
      <c r="AA1555" s="788"/>
      <c r="AB1555" s="789"/>
      <c r="AC1555" s="790"/>
      <c r="AD1555" s="842"/>
    </row>
    <row r="1556" spans="26:30">
      <c r="Z1556" s="788"/>
      <c r="AA1556" s="788"/>
      <c r="AB1556" s="789"/>
      <c r="AC1556" s="790"/>
      <c r="AD1556" s="842"/>
    </row>
    <row r="1557" spans="26:30">
      <c r="Z1557" s="788"/>
      <c r="AA1557" s="788"/>
      <c r="AB1557" s="789"/>
      <c r="AC1557" s="790"/>
      <c r="AD1557" s="842"/>
    </row>
    <row r="1558" spans="26:30">
      <c r="Z1558" s="788"/>
      <c r="AA1558" s="788"/>
      <c r="AB1558" s="789"/>
      <c r="AC1558" s="790"/>
      <c r="AD1558" s="842"/>
    </row>
    <row r="1559" spans="26:30">
      <c r="Z1559" s="788"/>
      <c r="AA1559" s="788"/>
      <c r="AB1559" s="789"/>
      <c r="AC1559" s="790"/>
      <c r="AD1559" s="842"/>
    </row>
    <row r="1560" spans="26:30">
      <c r="Z1560" s="788"/>
      <c r="AA1560" s="788"/>
      <c r="AB1560" s="789"/>
      <c r="AC1560" s="790"/>
      <c r="AD1560" s="842"/>
    </row>
    <row r="1561" spans="26:30">
      <c r="Z1561" s="788"/>
      <c r="AA1561" s="788"/>
      <c r="AB1561" s="789"/>
      <c r="AC1561" s="790"/>
      <c r="AD1561" s="842"/>
    </row>
    <row r="1562" spans="26:30">
      <c r="Z1562" s="788"/>
      <c r="AA1562" s="788"/>
      <c r="AB1562" s="789"/>
      <c r="AC1562" s="790"/>
      <c r="AD1562" s="842"/>
    </row>
    <row r="1563" spans="26:30">
      <c r="Z1563" s="788"/>
      <c r="AA1563" s="788"/>
      <c r="AB1563" s="789"/>
      <c r="AC1563" s="790"/>
      <c r="AD1563" s="842"/>
    </row>
    <row r="1564" spans="26:30">
      <c r="Z1564" s="788"/>
      <c r="AA1564" s="788"/>
      <c r="AB1564" s="789"/>
      <c r="AC1564" s="790"/>
      <c r="AD1564" s="842"/>
    </row>
    <row r="1565" spans="26:30">
      <c r="Z1565" s="788"/>
      <c r="AA1565" s="788"/>
      <c r="AB1565" s="789"/>
      <c r="AC1565" s="790"/>
      <c r="AD1565" s="842"/>
    </row>
    <row r="1566" spans="26:30">
      <c r="Z1566" s="788"/>
      <c r="AA1566" s="788"/>
      <c r="AB1566" s="789"/>
      <c r="AC1566" s="790"/>
      <c r="AD1566" s="842"/>
    </row>
    <row r="1567" spans="26:30">
      <c r="Z1567" s="788"/>
      <c r="AA1567" s="788"/>
      <c r="AB1567" s="789"/>
      <c r="AC1567" s="790"/>
      <c r="AD1567" s="842"/>
    </row>
    <row r="1568" spans="26:30">
      <c r="Z1568" s="788"/>
      <c r="AA1568" s="788"/>
      <c r="AB1568" s="789"/>
      <c r="AC1568" s="790"/>
      <c r="AD1568" s="842"/>
    </row>
    <row r="1569" spans="26:30">
      <c r="Z1569" s="788"/>
      <c r="AA1569" s="788"/>
      <c r="AB1569" s="789"/>
      <c r="AC1569" s="790"/>
      <c r="AD1569" s="842"/>
    </row>
    <row r="1570" spans="26:30">
      <c r="Z1570" s="788"/>
      <c r="AA1570" s="788"/>
      <c r="AB1570" s="789"/>
      <c r="AC1570" s="790"/>
      <c r="AD1570" s="842"/>
    </row>
    <row r="1571" spans="26:30">
      <c r="Z1571" s="788"/>
      <c r="AA1571" s="788"/>
      <c r="AB1571" s="789"/>
      <c r="AC1571" s="790"/>
      <c r="AD1571" s="842"/>
    </row>
    <row r="1572" spans="26:30">
      <c r="Z1572" s="788"/>
      <c r="AA1572" s="788"/>
      <c r="AB1572" s="789"/>
      <c r="AC1572" s="790"/>
      <c r="AD1572" s="842"/>
    </row>
    <row r="1573" spans="26:30">
      <c r="Z1573" s="788"/>
      <c r="AA1573" s="788"/>
      <c r="AB1573" s="789"/>
      <c r="AC1573" s="790"/>
      <c r="AD1573" s="842"/>
    </row>
    <row r="1574" spans="26:30">
      <c r="Z1574" s="788"/>
      <c r="AA1574" s="788"/>
      <c r="AB1574" s="789"/>
      <c r="AC1574" s="790"/>
      <c r="AD1574" s="842"/>
    </row>
    <row r="1575" spans="26:30">
      <c r="Z1575" s="788"/>
      <c r="AA1575" s="788"/>
      <c r="AB1575" s="789"/>
      <c r="AC1575" s="790"/>
      <c r="AD1575" s="842"/>
    </row>
    <row r="1576" spans="26:30">
      <c r="Z1576" s="788"/>
      <c r="AA1576" s="788"/>
      <c r="AB1576" s="789"/>
      <c r="AC1576" s="790"/>
      <c r="AD1576" s="842"/>
    </row>
    <row r="1577" spans="26:30">
      <c r="Z1577" s="788"/>
      <c r="AA1577" s="788"/>
      <c r="AB1577" s="789"/>
      <c r="AC1577" s="790"/>
      <c r="AD1577" s="842"/>
    </row>
    <row r="1578" spans="26:30">
      <c r="Z1578" s="788"/>
      <c r="AA1578" s="788"/>
      <c r="AB1578" s="789"/>
      <c r="AC1578" s="790"/>
      <c r="AD1578" s="842"/>
    </row>
    <row r="1579" spans="26:30">
      <c r="Z1579" s="788"/>
      <c r="AA1579" s="788"/>
      <c r="AB1579" s="789"/>
      <c r="AC1579" s="790"/>
      <c r="AD1579" s="842"/>
    </row>
    <row r="1580" spans="26:30">
      <c r="Z1580" s="788"/>
      <c r="AA1580" s="788"/>
      <c r="AB1580" s="789"/>
      <c r="AC1580" s="790"/>
      <c r="AD1580" s="842"/>
    </row>
    <row r="1581" spans="26:30">
      <c r="Z1581" s="788"/>
      <c r="AA1581" s="788"/>
      <c r="AB1581" s="789"/>
      <c r="AC1581" s="790"/>
      <c r="AD1581" s="842"/>
    </row>
    <row r="1582" spans="26:30">
      <c r="Z1582" s="788"/>
      <c r="AA1582" s="788"/>
      <c r="AB1582" s="789"/>
      <c r="AC1582" s="790"/>
      <c r="AD1582" s="842"/>
    </row>
    <row r="1583" spans="26:30">
      <c r="Z1583" s="788"/>
      <c r="AA1583" s="788"/>
      <c r="AB1583" s="789"/>
      <c r="AC1583" s="790"/>
      <c r="AD1583" s="842"/>
    </row>
    <row r="1584" spans="26:30">
      <c r="Z1584" s="788"/>
      <c r="AA1584" s="788"/>
      <c r="AB1584" s="789"/>
      <c r="AC1584" s="790"/>
      <c r="AD1584" s="842"/>
    </row>
    <row r="1585" spans="26:30">
      <c r="Z1585" s="788"/>
      <c r="AA1585" s="788"/>
      <c r="AB1585" s="789"/>
      <c r="AC1585" s="790"/>
      <c r="AD1585" s="842"/>
    </row>
    <row r="1586" spans="26:30">
      <c r="Z1586" s="788"/>
      <c r="AA1586" s="788"/>
      <c r="AB1586" s="789"/>
      <c r="AC1586" s="790"/>
      <c r="AD1586" s="842"/>
    </row>
    <row r="1587" spans="26:30">
      <c r="Z1587" s="788"/>
      <c r="AA1587" s="788"/>
      <c r="AB1587" s="789"/>
      <c r="AC1587" s="790"/>
      <c r="AD1587" s="842"/>
    </row>
    <row r="1588" spans="26:30">
      <c r="Z1588" s="788"/>
      <c r="AA1588" s="788"/>
      <c r="AB1588" s="789"/>
      <c r="AC1588" s="790"/>
      <c r="AD1588" s="842"/>
    </row>
    <row r="1589" spans="26:30">
      <c r="Z1589" s="788"/>
      <c r="AA1589" s="788"/>
      <c r="AB1589" s="789"/>
      <c r="AC1589" s="790"/>
      <c r="AD1589" s="842"/>
    </row>
    <row r="1590" spans="26:30">
      <c r="Z1590" s="788"/>
      <c r="AA1590" s="788"/>
      <c r="AB1590" s="789"/>
      <c r="AC1590" s="790"/>
      <c r="AD1590" s="842"/>
    </row>
    <row r="1591" spans="26:30">
      <c r="Z1591" s="788"/>
      <c r="AA1591" s="788"/>
      <c r="AB1591" s="789"/>
      <c r="AC1591" s="790"/>
      <c r="AD1591" s="842"/>
    </row>
    <row r="1592" spans="26:30">
      <c r="Z1592" s="788"/>
      <c r="AA1592" s="788"/>
      <c r="AB1592" s="789"/>
      <c r="AC1592" s="790"/>
      <c r="AD1592" s="842"/>
    </row>
    <row r="1593" spans="26:30">
      <c r="Z1593" s="788"/>
      <c r="AA1593" s="788"/>
      <c r="AB1593" s="789"/>
      <c r="AC1593" s="790"/>
      <c r="AD1593" s="842"/>
    </row>
    <row r="1594" spans="26:30">
      <c r="Z1594" s="788"/>
      <c r="AA1594" s="788"/>
      <c r="AB1594" s="789"/>
      <c r="AC1594" s="790"/>
      <c r="AD1594" s="842"/>
    </row>
    <row r="1595" spans="26:30">
      <c r="Z1595" s="788"/>
      <c r="AA1595" s="788"/>
      <c r="AB1595" s="789"/>
      <c r="AC1595" s="790"/>
      <c r="AD1595" s="842"/>
    </row>
    <row r="1596" spans="26:30">
      <c r="Z1596" s="788"/>
      <c r="AA1596" s="788"/>
      <c r="AB1596" s="789"/>
      <c r="AC1596" s="790"/>
      <c r="AD1596" s="842"/>
    </row>
    <row r="1597" spans="26:30">
      <c r="Z1597" s="788"/>
      <c r="AA1597" s="788"/>
      <c r="AB1597" s="789"/>
      <c r="AC1597" s="790"/>
      <c r="AD1597" s="842"/>
    </row>
    <row r="1598" spans="26:30">
      <c r="Z1598" s="788"/>
      <c r="AA1598" s="788"/>
      <c r="AB1598" s="789"/>
      <c r="AC1598" s="790"/>
      <c r="AD1598" s="842"/>
    </row>
    <row r="1599" spans="26:30">
      <c r="Z1599" s="788"/>
      <c r="AA1599" s="788"/>
      <c r="AB1599" s="789"/>
      <c r="AC1599" s="790"/>
      <c r="AD1599" s="842"/>
    </row>
    <row r="1600" spans="26:30">
      <c r="Z1600" s="788"/>
      <c r="AA1600" s="788"/>
      <c r="AB1600" s="789"/>
      <c r="AC1600" s="790"/>
      <c r="AD1600" s="842"/>
    </row>
    <row r="1601" spans="26:30">
      <c r="Z1601" s="788"/>
      <c r="AA1601" s="788"/>
      <c r="AB1601" s="789"/>
      <c r="AC1601" s="790"/>
      <c r="AD1601" s="842"/>
    </row>
    <row r="1602" spans="26:30">
      <c r="Z1602" s="788"/>
      <c r="AA1602" s="788"/>
      <c r="AB1602" s="789"/>
      <c r="AC1602" s="790"/>
      <c r="AD1602" s="842"/>
    </row>
    <row r="1603" spans="26:30">
      <c r="Z1603" s="788"/>
      <c r="AA1603" s="788"/>
      <c r="AB1603" s="789"/>
      <c r="AC1603" s="790"/>
      <c r="AD1603" s="842"/>
    </row>
    <row r="1604" spans="26:30">
      <c r="Z1604" s="788"/>
      <c r="AA1604" s="788"/>
      <c r="AB1604" s="789"/>
      <c r="AC1604" s="790"/>
      <c r="AD1604" s="842"/>
    </row>
    <row r="1605" spans="26:30">
      <c r="Z1605" s="788"/>
      <c r="AA1605" s="788"/>
      <c r="AB1605" s="789"/>
      <c r="AC1605" s="790"/>
      <c r="AD1605" s="842"/>
    </row>
    <row r="1606" spans="26:30">
      <c r="Z1606" s="788"/>
      <c r="AA1606" s="788"/>
      <c r="AB1606" s="789"/>
      <c r="AC1606" s="790"/>
      <c r="AD1606" s="842"/>
    </row>
    <row r="1607" spans="26:30">
      <c r="Z1607" s="788"/>
      <c r="AA1607" s="788"/>
      <c r="AB1607" s="789"/>
      <c r="AC1607" s="790"/>
      <c r="AD1607" s="842"/>
    </row>
    <row r="1608" spans="26:30">
      <c r="Z1608" s="788"/>
      <c r="AA1608" s="788"/>
      <c r="AB1608" s="789"/>
      <c r="AC1608" s="790"/>
      <c r="AD1608" s="842"/>
    </row>
    <row r="1609" spans="26:30">
      <c r="Z1609" s="788"/>
      <c r="AA1609" s="788"/>
      <c r="AB1609" s="789"/>
      <c r="AC1609" s="790"/>
      <c r="AD1609" s="842"/>
    </row>
    <row r="1610" spans="26:30">
      <c r="Z1610" s="788"/>
      <c r="AA1610" s="788"/>
      <c r="AB1610" s="789"/>
      <c r="AC1610" s="790"/>
      <c r="AD1610" s="842"/>
    </row>
    <row r="1611" spans="26:30">
      <c r="Z1611" s="788"/>
      <c r="AA1611" s="788"/>
      <c r="AB1611" s="789"/>
      <c r="AC1611" s="790"/>
      <c r="AD1611" s="842"/>
    </row>
    <row r="1612" spans="26:30">
      <c r="Z1612" s="788"/>
      <c r="AA1612" s="788"/>
      <c r="AB1612" s="789"/>
      <c r="AC1612" s="790"/>
      <c r="AD1612" s="842"/>
    </row>
    <row r="1613" spans="26:30">
      <c r="Z1613" s="788"/>
      <c r="AA1613" s="788"/>
      <c r="AB1613" s="789"/>
      <c r="AC1613" s="790"/>
      <c r="AD1613" s="842"/>
    </row>
    <row r="1614" spans="26:30">
      <c r="Z1614" s="788"/>
      <c r="AA1614" s="788"/>
      <c r="AB1614" s="789"/>
      <c r="AC1614" s="790"/>
      <c r="AD1614" s="842"/>
    </row>
    <row r="1615" spans="26:30">
      <c r="Z1615" s="788"/>
      <c r="AA1615" s="788"/>
      <c r="AB1615" s="789"/>
      <c r="AC1615" s="790"/>
      <c r="AD1615" s="842"/>
    </row>
    <row r="1616" spans="26:30">
      <c r="Z1616" s="788"/>
      <c r="AA1616" s="788"/>
      <c r="AB1616" s="789"/>
      <c r="AC1616" s="790"/>
      <c r="AD1616" s="842"/>
    </row>
    <row r="1617" spans="26:30">
      <c r="Z1617" s="788"/>
      <c r="AA1617" s="788"/>
      <c r="AB1617" s="789"/>
      <c r="AC1617" s="790"/>
      <c r="AD1617" s="842"/>
    </row>
    <row r="1618" spans="26:30">
      <c r="Z1618" s="788"/>
      <c r="AA1618" s="788"/>
      <c r="AB1618" s="789"/>
      <c r="AC1618" s="790"/>
      <c r="AD1618" s="842"/>
    </row>
    <row r="1619" spans="26:30">
      <c r="Z1619" s="788"/>
      <c r="AA1619" s="788"/>
      <c r="AB1619" s="789"/>
      <c r="AC1619" s="790"/>
      <c r="AD1619" s="842"/>
    </row>
    <row r="1620" spans="26:30">
      <c r="Z1620" s="788"/>
      <c r="AA1620" s="788"/>
      <c r="AB1620" s="789"/>
      <c r="AC1620" s="790"/>
      <c r="AD1620" s="842"/>
    </row>
    <row r="1621" spans="26:30">
      <c r="Z1621" s="788"/>
      <c r="AA1621" s="788"/>
      <c r="AB1621" s="789"/>
      <c r="AC1621" s="790"/>
      <c r="AD1621" s="842"/>
    </row>
    <row r="1622" spans="26:30">
      <c r="Z1622" s="788"/>
      <c r="AA1622" s="788"/>
      <c r="AB1622" s="789"/>
      <c r="AC1622" s="790"/>
      <c r="AD1622" s="842"/>
    </row>
    <row r="1623" spans="26:30">
      <c r="Z1623" s="788"/>
      <c r="AA1623" s="788"/>
      <c r="AB1623" s="789"/>
      <c r="AC1623" s="790"/>
      <c r="AD1623" s="842"/>
    </row>
    <row r="1624" spans="26:30">
      <c r="Z1624" s="788"/>
      <c r="AA1624" s="788"/>
      <c r="AB1624" s="789"/>
      <c r="AC1624" s="790"/>
      <c r="AD1624" s="842"/>
    </row>
    <row r="1625" spans="26:30">
      <c r="Z1625" s="788"/>
      <c r="AA1625" s="788"/>
      <c r="AB1625" s="789"/>
      <c r="AC1625" s="790"/>
      <c r="AD1625" s="842"/>
    </row>
    <row r="1626" spans="26:30">
      <c r="Z1626" s="788"/>
      <c r="AA1626" s="788"/>
      <c r="AB1626" s="789"/>
      <c r="AC1626" s="790"/>
      <c r="AD1626" s="842"/>
    </row>
    <row r="1627" spans="26:30">
      <c r="Z1627" s="788"/>
      <c r="AA1627" s="788"/>
      <c r="AB1627" s="789"/>
      <c r="AC1627" s="790"/>
      <c r="AD1627" s="842"/>
    </row>
    <row r="1628" spans="26:30">
      <c r="Z1628" s="788"/>
      <c r="AA1628" s="788"/>
      <c r="AB1628" s="789"/>
      <c r="AC1628" s="790"/>
      <c r="AD1628" s="842"/>
    </row>
    <row r="1629" spans="26:30">
      <c r="Z1629" s="788"/>
      <c r="AA1629" s="788"/>
      <c r="AB1629" s="789"/>
      <c r="AC1629" s="790"/>
      <c r="AD1629" s="842"/>
    </row>
    <row r="1630" spans="26:30">
      <c r="Z1630" s="788"/>
      <c r="AA1630" s="788"/>
      <c r="AB1630" s="789"/>
      <c r="AC1630" s="790"/>
      <c r="AD1630" s="842"/>
    </row>
    <row r="1631" spans="26:30">
      <c r="Z1631" s="788"/>
      <c r="AA1631" s="788"/>
      <c r="AB1631" s="789"/>
      <c r="AC1631" s="790"/>
      <c r="AD1631" s="842"/>
    </row>
    <row r="1632" spans="26:30">
      <c r="Z1632" s="788"/>
      <c r="AA1632" s="788"/>
      <c r="AB1632" s="789"/>
      <c r="AC1632" s="790"/>
      <c r="AD1632" s="842"/>
    </row>
    <row r="1633" spans="26:30">
      <c r="Z1633" s="788"/>
      <c r="AA1633" s="788"/>
      <c r="AB1633" s="789"/>
      <c r="AC1633" s="790"/>
      <c r="AD1633" s="842"/>
    </row>
    <row r="1634" spans="26:30">
      <c r="Z1634" s="788"/>
      <c r="AA1634" s="788"/>
      <c r="AB1634" s="789"/>
      <c r="AC1634" s="790"/>
      <c r="AD1634" s="842"/>
    </row>
    <row r="1635" spans="26:30">
      <c r="Z1635" s="788"/>
      <c r="AA1635" s="788"/>
      <c r="AB1635" s="789"/>
      <c r="AC1635" s="790"/>
      <c r="AD1635" s="842"/>
    </row>
    <row r="1636" spans="26:30">
      <c r="Z1636" s="788"/>
      <c r="AA1636" s="788"/>
      <c r="AB1636" s="789"/>
      <c r="AC1636" s="790"/>
      <c r="AD1636" s="842"/>
    </row>
    <row r="1637" spans="26:30">
      <c r="Z1637" s="788"/>
      <c r="AA1637" s="788"/>
      <c r="AB1637" s="789"/>
      <c r="AC1637" s="790"/>
      <c r="AD1637" s="842"/>
    </row>
    <row r="1638" spans="26:30">
      <c r="Z1638" s="788"/>
      <c r="AA1638" s="788"/>
      <c r="AB1638" s="789"/>
      <c r="AC1638" s="790"/>
      <c r="AD1638" s="842"/>
    </row>
    <row r="1639" spans="26:30">
      <c r="Z1639" s="788"/>
      <c r="AA1639" s="788"/>
      <c r="AB1639" s="789"/>
      <c r="AC1639" s="790"/>
      <c r="AD1639" s="842"/>
    </row>
    <row r="1640" spans="26:30">
      <c r="Z1640" s="788"/>
      <c r="AA1640" s="788"/>
      <c r="AB1640" s="789"/>
      <c r="AC1640" s="790"/>
      <c r="AD1640" s="842"/>
    </row>
    <row r="1641" spans="26:30">
      <c r="Z1641" s="788"/>
      <c r="AA1641" s="788"/>
      <c r="AB1641" s="789"/>
      <c r="AC1641" s="790"/>
      <c r="AD1641" s="842"/>
    </row>
    <row r="1642" spans="26:30">
      <c r="Z1642" s="788"/>
      <c r="AA1642" s="788"/>
      <c r="AB1642" s="789"/>
      <c r="AC1642" s="790"/>
      <c r="AD1642" s="842"/>
    </row>
    <row r="1643" spans="26:30">
      <c r="Z1643" s="788"/>
      <c r="AA1643" s="788"/>
      <c r="AB1643" s="789"/>
      <c r="AC1643" s="790"/>
      <c r="AD1643" s="842"/>
    </row>
    <row r="1644" spans="26:30">
      <c r="Z1644" s="788"/>
      <c r="AA1644" s="788"/>
      <c r="AB1644" s="789"/>
      <c r="AC1644" s="790"/>
      <c r="AD1644" s="842"/>
    </row>
    <row r="1645" spans="26:30">
      <c r="Z1645" s="788"/>
      <c r="AA1645" s="788"/>
      <c r="AB1645" s="789"/>
      <c r="AC1645" s="790"/>
      <c r="AD1645" s="842"/>
    </row>
    <row r="1646" spans="26:30">
      <c r="Z1646" s="788"/>
      <c r="AA1646" s="788"/>
      <c r="AB1646" s="789"/>
      <c r="AC1646" s="790"/>
      <c r="AD1646" s="842"/>
    </row>
    <row r="1647" spans="26:30">
      <c r="Z1647" s="788"/>
      <c r="AA1647" s="788"/>
      <c r="AB1647" s="789"/>
      <c r="AC1647" s="790"/>
      <c r="AD1647" s="842"/>
    </row>
    <row r="1648" spans="26:30">
      <c r="Z1648" s="788"/>
      <c r="AA1648" s="788"/>
      <c r="AB1648" s="789"/>
      <c r="AC1648" s="790"/>
      <c r="AD1648" s="842"/>
    </row>
    <row r="1649" spans="26:30">
      <c r="Z1649" s="788"/>
      <c r="AA1649" s="788"/>
      <c r="AB1649" s="789"/>
      <c r="AC1649" s="790"/>
      <c r="AD1649" s="842"/>
    </row>
    <row r="1650" spans="26:30">
      <c r="Z1650" s="788"/>
      <c r="AA1650" s="788"/>
      <c r="AB1650" s="789"/>
      <c r="AC1650" s="790"/>
      <c r="AD1650" s="842"/>
    </row>
    <row r="1651" spans="26:30">
      <c r="Z1651" s="788"/>
      <c r="AA1651" s="788"/>
      <c r="AB1651" s="789"/>
      <c r="AC1651" s="790"/>
      <c r="AD1651" s="842"/>
    </row>
    <row r="1652" spans="26:30">
      <c r="Z1652" s="788"/>
      <c r="AA1652" s="788"/>
      <c r="AB1652" s="789"/>
      <c r="AC1652" s="790"/>
      <c r="AD1652" s="842"/>
    </row>
    <row r="1653" spans="26:30">
      <c r="Z1653" s="788"/>
      <c r="AA1653" s="788"/>
      <c r="AB1653" s="789"/>
      <c r="AC1653" s="790"/>
      <c r="AD1653" s="842"/>
    </row>
    <row r="1654" spans="26:30">
      <c r="Z1654" s="788"/>
      <c r="AA1654" s="788"/>
      <c r="AB1654" s="789"/>
      <c r="AC1654" s="790"/>
      <c r="AD1654" s="842"/>
    </row>
    <row r="1655" spans="26:30">
      <c r="Z1655" s="788"/>
      <c r="AA1655" s="788"/>
      <c r="AB1655" s="789"/>
      <c r="AC1655" s="790"/>
      <c r="AD1655" s="842"/>
    </row>
    <row r="1656" spans="26:30">
      <c r="Z1656" s="788"/>
      <c r="AA1656" s="788"/>
      <c r="AB1656" s="789"/>
      <c r="AC1656" s="790"/>
      <c r="AD1656" s="842"/>
    </row>
    <row r="1657" spans="26:30">
      <c r="Z1657" s="788"/>
      <c r="AA1657" s="788"/>
      <c r="AB1657" s="789"/>
      <c r="AC1657" s="790"/>
      <c r="AD1657" s="842"/>
    </row>
    <row r="1658" spans="26:30">
      <c r="Z1658" s="788"/>
      <c r="AA1658" s="788"/>
      <c r="AB1658" s="789"/>
      <c r="AC1658" s="790"/>
      <c r="AD1658" s="842"/>
    </row>
    <row r="1659" spans="26:30">
      <c r="Z1659" s="788"/>
      <c r="AA1659" s="788"/>
      <c r="AB1659" s="789"/>
      <c r="AC1659" s="790"/>
      <c r="AD1659" s="842"/>
    </row>
    <row r="1660" spans="26:30">
      <c r="Z1660" s="788"/>
      <c r="AA1660" s="788"/>
      <c r="AB1660" s="789"/>
      <c r="AC1660" s="790"/>
      <c r="AD1660" s="842"/>
    </row>
    <row r="1661" spans="26:30">
      <c r="Z1661" s="788"/>
      <c r="AA1661" s="788"/>
      <c r="AB1661" s="789"/>
      <c r="AC1661" s="790"/>
      <c r="AD1661" s="842"/>
    </row>
    <row r="1662" spans="26:30">
      <c r="Z1662" s="788"/>
      <c r="AA1662" s="788"/>
      <c r="AB1662" s="789"/>
      <c r="AC1662" s="790"/>
      <c r="AD1662" s="842"/>
    </row>
    <row r="1663" spans="26:30">
      <c r="Z1663" s="788"/>
      <c r="AA1663" s="788"/>
      <c r="AB1663" s="789"/>
      <c r="AC1663" s="790"/>
      <c r="AD1663" s="842"/>
    </row>
    <row r="1664" spans="26:30">
      <c r="Z1664" s="788"/>
      <c r="AA1664" s="788"/>
      <c r="AB1664" s="789"/>
      <c r="AC1664" s="790"/>
      <c r="AD1664" s="842"/>
    </row>
    <row r="1665" spans="26:30">
      <c r="Z1665" s="788"/>
      <c r="AA1665" s="788"/>
      <c r="AB1665" s="789"/>
      <c r="AC1665" s="790"/>
      <c r="AD1665" s="842"/>
    </row>
    <row r="1666" spans="26:30">
      <c r="Z1666" s="788"/>
      <c r="AA1666" s="788"/>
      <c r="AB1666" s="789"/>
      <c r="AC1666" s="790"/>
      <c r="AD1666" s="842"/>
    </row>
    <row r="1667" spans="26:30">
      <c r="Z1667" s="788"/>
      <c r="AA1667" s="788"/>
      <c r="AB1667" s="789"/>
      <c r="AC1667" s="790"/>
      <c r="AD1667" s="842"/>
    </row>
    <row r="1668" spans="26:30">
      <c r="Z1668" s="788"/>
      <c r="AA1668" s="788"/>
      <c r="AB1668" s="789"/>
      <c r="AC1668" s="790"/>
      <c r="AD1668" s="842"/>
    </row>
    <row r="1669" spans="26:30">
      <c r="Z1669" s="788"/>
      <c r="AA1669" s="788"/>
      <c r="AB1669" s="789"/>
      <c r="AC1669" s="790"/>
      <c r="AD1669" s="842"/>
    </row>
    <row r="1670" spans="26:30">
      <c r="Z1670" s="788"/>
      <c r="AA1670" s="788"/>
      <c r="AB1670" s="789"/>
      <c r="AC1670" s="790"/>
      <c r="AD1670" s="842"/>
    </row>
    <row r="1671" spans="26:30">
      <c r="Z1671" s="788"/>
      <c r="AA1671" s="788"/>
      <c r="AB1671" s="789"/>
      <c r="AC1671" s="790"/>
      <c r="AD1671" s="842"/>
    </row>
    <row r="1672" spans="26:30">
      <c r="Z1672" s="788"/>
      <c r="AA1672" s="788"/>
      <c r="AB1672" s="789"/>
      <c r="AC1672" s="790"/>
      <c r="AD1672" s="842"/>
    </row>
    <row r="1673" spans="26:30">
      <c r="Z1673" s="788"/>
      <c r="AA1673" s="788"/>
      <c r="AB1673" s="789"/>
      <c r="AC1673" s="790"/>
      <c r="AD1673" s="842"/>
    </row>
    <row r="1674" spans="26:30">
      <c r="Z1674" s="788"/>
      <c r="AA1674" s="788"/>
      <c r="AB1674" s="789"/>
      <c r="AC1674" s="790"/>
      <c r="AD1674" s="842"/>
    </row>
    <row r="1675" spans="26:30">
      <c r="Z1675" s="788"/>
      <c r="AA1675" s="788"/>
      <c r="AB1675" s="789"/>
      <c r="AC1675" s="790"/>
      <c r="AD1675" s="842"/>
    </row>
    <row r="1676" spans="26:30">
      <c r="Z1676" s="788"/>
      <c r="AA1676" s="788"/>
      <c r="AB1676" s="789"/>
      <c r="AC1676" s="790"/>
      <c r="AD1676" s="842"/>
    </row>
    <row r="1677" spans="26:30">
      <c r="Z1677" s="788"/>
      <c r="AA1677" s="788"/>
      <c r="AB1677" s="789"/>
      <c r="AC1677" s="790"/>
      <c r="AD1677" s="842"/>
    </row>
    <row r="1678" spans="26:30">
      <c r="Z1678" s="788"/>
      <c r="AA1678" s="788"/>
      <c r="AB1678" s="789"/>
      <c r="AC1678" s="790"/>
      <c r="AD1678" s="842"/>
    </row>
    <row r="1679" spans="26:30">
      <c r="Z1679" s="788"/>
      <c r="AA1679" s="788"/>
      <c r="AB1679" s="789"/>
      <c r="AC1679" s="790"/>
      <c r="AD1679" s="842"/>
    </row>
    <row r="1680" spans="26:30">
      <c r="Z1680" s="788"/>
      <c r="AA1680" s="788"/>
      <c r="AB1680" s="789"/>
      <c r="AC1680" s="790"/>
      <c r="AD1680" s="842"/>
    </row>
    <row r="1681" spans="26:30">
      <c r="Z1681" s="788"/>
      <c r="AA1681" s="788"/>
      <c r="AB1681" s="789"/>
      <c r="AC1681" s="790"/>
      <c r="AD1681" s="842"/>
    </row>
    <row r="1682" spans="26:30">
      <c r="Z1682" s="788"/>
      <c r="AA1682" s="788"/>
      <c r="AB1682" s="789"/>
      <c r="AC1682" s="790"/>
      <c r="AD1682" s="842"/>
    </row>
    <row r="1683" spans="26:30">
      <c r="Z1683" s="788"/>
      <c r="AA1683" s="788"/>
      <c r="AB1683" s="789"/>
      <c r="AC1683" s="790"/>
      <c r="AD1683" s="842"/>
    </row>
    <row r="1684" spans="26:30">
      <c r="Z1684" s="788"/>
      <c r="AA1684" s="788"/>
      <c r="AB1684" s="789"/>
      <c r="AC1684" s="790"/>
      <c r="AD1684" s="842"/>
    </row>
    <row r="1685" spans="26:30">
      <c r="Z1685" s="788"/>
      <c r="AA1685" s="788"/>
      <c r="AB1685" s="789"/>
      <c r="AC1685" s="790"/>
      <c r="AD1685" s="842"/>
    </row>
    <row r="1686" spans="26:30">
      <c r="Z1686" s="788"/>
      <c r="AA1686" s="788"/>
      <c r="AB1686" s="789"/>
      <c r="AC1686" s="790"/>
      <c r="AD1686" s="842"/>
    </row>
    <row r="1687" spans="26:30">
      <c r="Z1687" s="788"/>
      <c r="AA1687" s="788"/>
      <c r="AB1687" s="789"/>
      <c r="AC1687" s="790"/>
      <c r="AD1687" s="842"/>
    </row>
    <row r="1688" spans="26:30">
      <c r="Z1688" s="788"/>
      <c r="AA1688" s="788"/>
      <c r="AB1688" s="789"/>
      <c r="AC1688" s="790"/>
      <c r="AD1688" s="842"/>
    </row>
    <row r="1689" spans="26:30">
      <c r="Z1689" s="788"/>
      <c r="AA1689" s="788"/>
      <c r="AB1689" s="789"/>
      <c r="AC1689" s="790"/>
      <c r="AD1689" s="842"/>
    </row>
    <row r="1690" spans="26:30">
      <c r="Z1690" s="788"/>
      <c r="AA1690" s="788"/>
      <c r="AB1690" s="789"/>
      <c r="AC1690" s="790"/>
      <c r="AD1690" s="842"/>
    </row>
    <row r="1691" spans="26:30">
      <c r="Z1691" s="788"/>
      <c r="AA1691" s="788"/>
      <c r="AB1691" s="789"/>
      <c r="AC1691" s="790"/>
      <c r="AD1691" s="842"/>
    </row>
    <row r="1692" spans="26:30">
      <c r="Z1692" s="788"/>
      <c r="AA1692" s="788"/>
      <c r="AB1692" s="789"/>
      <c r="AC1692" s="790"/>
      <c r="AD1692" s="842"/>
    </row>
    <row r="1693" spans="26:30">
      <c r="Z1693" s="788"/>
      <c r="AA1693" s="788"/>
      <c r="AB1693" s="789"/>
      <c r="AC1693" s="790"/>
      <c r="AD1693" s="842"/>
    </row>
    <row r="1694" spans="26:30">
      <c r="Z1694" s="788"/>
      <c r="AA1694" s="788"/>
      <c r="AB1694" s="789"/>
      <c r="AC1694" s="790"/>
      <c r="AD1694" s="842"/>
    </row>
    <row r="1695" spans="26:30">
      <c r="Z1695" s="788"/>
      <c r="AA1695" s="788"/>
      <c r="AB1695" s="789"/>
      <c r="AC1695" s="790"/>
      <c r="AD1695" s="842"/>
    </row>
    <row r="1696" spans="26:30">
      <c r="Z1696" s="788"/>
      <c r="AA1696" s="788"/>
      <c r="AB1696" s="789"/>
      <c r="AC1696" s="790"/>
      <c r="AD1696" s="842"/>
    </row>
    <row r="1697" spans="26:30">
      <c r="Z1697" s="788"/>
      <c r="AA1697" s="788"/>
      <c r="AB1697" s="789"/>
      <c r="AC1697" s="790"/>
      <c r="AD1697" s="842"/>
    </row>
    <row r="1698" spans="26:30">
      <c r="Z1698" s="788"/>
      <c r="AA1698" s="788"/>
      <c r="AB1698" s="789"/>
      <c r="AC1698" s="790"/>
      <c r="AD1698" s="842"/>
    </row>
    <row r="1699" spans="26:30">
      <c r="Z1699" s="788"/>
      <c r="AA1699" s="788"/>
      <c r="AB1699" s="789"/>
      <c r="AC1699" s="790"/>
      <c r="AD1699" s="842"/>
    </row>
    <row r="1700" spans="26:30">
      <c r="Z1700" s="788"/>
      <c r="AA1700" s="788"/>
      <c r="AB1700" s="789"/>
      <c r="AC1700" s="790"/>
      <c r="AD1700" s="842"/>
    </row>
    <row r="1701" spans="26:30">
      <c r="Z1701" s="788"/>
      <c r="AA1701" s="788"/>
      <c r="AB1701" s="789"/>
      <c r="AC1701" s="790"/>
      <c r="AD1701" s="842"/>
    </row>
    <row r="1702" spans="26:30">
      <c r="Z1702" s="788"/>
      <c r="AA1702" s="788"/>
      <c r="AB1702" s="789"/>
      <c r="AC1702" s="790"/>
      <c r="AD1702" s="842"/>
    </row>
    <row r="1703" spans="26:30">
      <c r="Z1703" s="788"/>
      <c r="AA1703" s="788"/>
      <c r="AB1703" s="789"/>
      <c r="AC1703" s="790"/>
      <c r="AD1703" s="842"/>
    </row>
    <row r="1704" spans="26:30">
      <c r="Z1704" s="788"/>
      <c r="AA1704" s="788"/>
      <c r="AB1704" s="789"/>
      <c r="AC1704" s="790"/>
      <c r="AD1704" s="842"/>
    </row>
    <row r="1705" spans="26:30">
      <c r="Z1705" s="788"/>
      <c r="AA1705" s="788"/>
      <c r="AB1705" s="789"/>
      <c r="AC1705" s="790"/>
      <c r="AD1705" s="842"/>
    </row>
    <row r="1706" spans="26:30">
      <c r="Z1706" s="788"/>
      <c r="AA1706" s="788"/>
      <c r="AB1706" s="789"/>
      <c r="AC1706" s="790"/>
      <c r="AD1706" s="842"/>
    </row>
    <row r="1707" spans="26:30">
      <c r="Z1707" s="788"/>
      <c r="AA1707" s="788"/>
      <c r="AB1707" s="789"/>
      <c r="AC1707" s="790"/>
      <c r="AD1707" s="842"/>
    </row>
    <row r="1708" spans="26:30">
      <c r="Z1708" s="788"/>
      <c r="AA1708" s="788"/>
      <c r="AB1708" s="789"/>
      <c r="AC1708" s="790"/>
      <c r="AD1708" s="842"/>
    </row>
    <row r="1709" spans="26:30">
      <c r="Z1709" s="788"/>
      <c r="AA1709" s="788"/>
      <c r="AB1709" s="789"/>
      <c r="AC1709" s="790"/>
      <c r="AD1709" s="842"/>
    </row>
    <row r="1710" spans="26:30">
      <c r="Z1710" s="788"/>
      <c r="AA1710" s="788"/>
      <c r="AB1710" s="789"/>
      <c r="AC1710" s="790"/>
      <c r="AD1710" s="842"/>
    </row>
    <row r="1711" spans="26:30">
      <c r="Z1711" s="788"/>
      <c r="AA1711" s="788"/>
      <c r="AB1711" s="789"/>
      <c r="AC1711" s="790"/>
      <c r="AD1711" s="842"/>
    </row>
    <row r="1712" spans="26:30">
      <c r="Z1712" s="788"/>
      <c r="AA1712" s="788"/>
      <c r="AB1712" s="789"/>
      <c r="AC1712" s="790"/>
      <c r="AD1712" s="842"/>
    </row>
    <row r="1713" spans="26:30">
      <c r="Z1713" s="788"/>
      <c r="AA1713" s="788"/>
      <c r="AB1713" s="789"/>
      <c r="AC1713" s="790"/>
      <c r="AD1713" s="842"/>
    </row>
    <row r="1714" spans="26:30">
      <c r="Z1714" s="788"/>
      <c r="AA1714" s="788"/>
      <c r="AB1714" s="789"/>
      <c r="AC1714" s="790"/>
      <c r="AD1714" s="842"/>
    </row>
    <row r="1715" spans="26:30">
      <c r="Z1715" s="788"/>
      <c r="AA1715" s="788"/>
      <c r="AB1715" s="789"/>
      <c r="AC1715" s="790"/>
      <c r="AD1715" s="842"/>
    </row>
    <row r="1716" spans="26:30">
      <c r="Z1716" s="788"/>
      <c r="AA1716" s="788"/>
      <c r="AB1716" s="789"/>
      <c r="AC1716" s="790"/>
      <c r="AD1716" s="842"/>
    </row>
    <row r="1717" spans="26:30">
      <c r="Z1717" s="788"/>
      <c r="AA1717" s="788"/>
      <c r="AB1717" s="789"/>
      <c r="AC1717" s="790"/>
      <c r="AD1717" s="842"/>
    </row>
    <row r="1718" spans="26:30">
      <c r="Z1718" s="788"/>
      <c r="AA1718" s="788"/>
      <c r="AB1718" s="789"/>
      <c r="AC1718" s="790"/>
      <c r="AD1718" s="842"/>
    </row>
    <row r="1719" spans="26:30">
      <c r="Z1719" s="788"/>
      <c r="AA1719" s="788"/>
      <c r="AB1719" s="789"/>
      <c r="AC1719" s="790"/>
      <c r="AD1719" s="842"/>
    </row>
    <row r="1720" spans="26:30">
      <c r="Z1720" s="788"/>
      <c r="AA1720" s="788"/>
      <c r="AB1720" s="789"/>
      <c r="AC1720" s="790"/>
      <c r="AD1720" s="842"/>
    </row>
    <row r="1721" spans="26:30">
      <c r="Z1721" s="788"/>
      <c r="AA1721" s="788"/>
      <c r="AB1721" s="789"/>
      <c r="AC1721" s="790"/>
      <c r="AD1721" s="842"/>
    </row>
    <row r="1722" spans="26:30">
      <c r="Z1722" s="788"/>
      <c r="AA1722" s="788"/>
      <c r="AB1722" s="789"/>
      <c r="AC1722" s="790"/>
      <c r="AD1722" s="842"/>
    </row>
    <row r="1723" spans="26:30">
      <c r="Z1723" s="788"/>
      <c r="AA1723" s="788"/>
      <c r="AB1723" s="789"/>
      <c r="AC1723" s="790"/>
      <c r="AD1723" s="842"/>
    </row>
    <row r="1724" spans="26:30">
      <c r="Z1724" s="788"/>
      <c r="AA1724" s="788"/>
      <c r="AB1724" s="789"/>
      <c r="AC1724" s="790"/>
      <c r="AD1724" s="842"/>
    </row>
    <row r="1725" spans="26:30">
      <c r="Z1725" s="788"/>
      <c r="AA1725" s="788"/>
      <c r="AB1725" s="789"/>
      <c r="AC1725" s="790"/>
      <c r="AD1725" s="842"/>
    </row>
    <row r="1726" spans="26:30">
      <c r="Z1726" s="788"/>
      <c r="AA1726" s="788"/>
      <c r="AB1726" s="789"/>
      <c r="AC1726" s="790"/>
      <c r="AD1726" s="842"/>
    </row>
    <row r="1727" spans="26:30">
      <c r="Z1727" s="788"/>
      <c r="AA1727" s="788"/>
      <c r="AB1727" s="789"/>
      <c r="AC1727" s="790"/>
      <c r="AD1727" s="842"/>
    </row>
    <row r="1728" spans="26:30">
      <c r="Z1728" s="788"/>
      <c r="AA1728" s="788"/>
      <c r="AB1728" s="789"/>
      <c r="AC1728" s="790"/>
      <c r="AD1728" s="842"/>
    </row>
    <row r="1729" spans="26:30">
      <c r="Z1729" s="788"/>
      <c r="AA1729" s="788"/>
      <c r="AB1729" s="789"/>
      <c r="AC1729" s="790"/>
      <c r="AD1729" s="842"/>
    </row>
    <row r="1730" spans="26:30">
      <c r="Z1730" s="788"/>
      <c r="AA1730" s="788"/>
      <c r="AB1730" s="789"/>
      <c r="AC1730" s="790"/>
      <c r="AD1730" s="842"/>
    </row>
    <row r="1731" spans="26:30">
      <c r="Z1731" s="788"/>
      <c r="AA1731" s="788"/>
      <c r="AB1731" s="789"/>
      <c r="AC1731" s="790"/>
      <c r="AD1731" s="842"/>
    </row>
    <row r="1732" spans="26:30">
      <c r="Z1732" s="788"/>
      <c r="AA1732" s="788"/>
      <c r="AB1732" s="789"/>
      <c r="AC1732" s="790"/>
      <c r="AD1732" s="842"/>
    </row>
    <row r="1733" spans="26:30">
      <c r="Z1733" s="788"/>
      <c r="AA1733" s="788"/>
      <c r="AB1733" s="789"/>
      <c r="AC1733" s="790"/>
      <c r="AD1733" s="842"/>
    </row>
    <row r="1734" spans="26:30">
      <c r="Z1734" s="788"/>
      <c r="AA1734" s="788"/>
      <c r="AB1734" s="789"/>
      <c r="AC1734" s="790"/>
      <c r="AD1734" s="842"/>
    </row>
    <row r="1735" spans="26:30">
      <c r="Z1735" s="788"/>
      <c r="AA1735" s="788"/>
      <c r="AB1735" s="789"/>
      <c r="AC1735" s="790"/>
      <c r="AD1735" s="842"/>
    </row>
    <row r="1736" spans="26:30">
      <c r="Z1736" s="788"/>
      <c r="AA1736" s="788"/>
      <c r="AB1736" s="789"/>
      <c r="AC1736" s="790"/>
      <c r="AD1736" s="842"/>
    </row>
    <row r="1737" spans="26:30">
      <c r="Z1737" s="788"/>
      <c r="AA1737" s="788"/>
      <c r="AB1737" s="789"/>
      <c r="AC1737" s="790"/>
      <c r="AD1737" s="842"/>
    </row>
    <row r="1738" spans="26:30">
      <c r="Z1738" s="788"/>
      <c r="AA1738" s="788"/>
      <c r="AB1738" s="789"/>
      <c r="AC1738" s="790"/>
      <c r="AD1738" s="842"/>
    </row>
    <row r="1739" spans="26:30">
      <c r="Z1739" s="788"/>
      <c r="AA1739" s="788"/>
      <c r="AB1739" s="789"/>
      <c r="AC1739" s="790"/>
      <c r="AD1739" s="842"/>
    </row>
    <row r="1740" spans="26:30">
      <c r="Z1740" s="788"/>
      <c r="AA1740" s="788"/>
      <c r="AB1740" s="789"/>
      <c r="AC1740" s="790"/>
      <c r="AD1740" s="842"/>
    </row>
    <row r="1741" spans="26:30">
      <c r="Z1741" s="788"/>
      <c r="AA1741" s="788"/>
      <c r="AB1741" s="789"/>
      <c r="AC1741" s="790"/>
      <c r="AD1741" s="842"/>
    </row>
    <row r="1742" spans="26:30">
      <c r="Z1742" s="788"/>
      <c r="AA1742" s="788"/>
      <c r="AB1742" s="789"/>
      <c r="AC1742" s="790"/>
      <c r="AD1742" s="842"/>
    </row>
    <row r="1743" spans="26:30">
      <c r="Z1743" s="788"/>
      <c r="AA1743" s="788"/>
      <c r="AB1743" s="789"/>
      <c r="AC1743" s="790"/>
      <c r="AD1743" s="842"/>
    </row>
    <row r="1744" spans="26:30">
      <c r="Z1744" s="788"/>
      <c r="AA1744" s="788"/>
      <c r="AB1744" s="789"/>
      <c r="AC1744" s="790"/>
      <c r="AD1744" s="842"/>
    </row>
    <row r="1745" spans="26:30">
      <c r="Z1745" s="788"/>
      <c r="AA1745" s="788"/>
      <c r="AB1745" s="789"/>
      <c r="AC1745" s="790"/>
      <c r="AD1745" s="842"/>
    </row>
    <row r="1746" spans="26:30">
      <c r="Z1746" s="788"/>
      <c r="AA1746" s="788"/>
      <c r="AB1746" s="789"/>
      <c r="AC1746" s="790"/>
      <c r="AD1746" s="842"/>
    </row>
    <row r="1747" spans="26:30">
      <c r="Z1747" s="788"/>
      <c r="AA1747" s="788"/>
      <c r="AB1747" s="789"/>
      <c r="AC1747" s="790"/>
      <c r="AD1747" s="842"/>
    </row>
    <row r="1748" spans="26:30">
      <c r="Z1748" s="788"/>
      <c r="AA1748" s="788"/>
      <c r="AB1748" s="789"/>
      <c r="AC1748" s="790"/>
      <c r="AD1748" s="842"/>
    </row>
    <row r="1749" spans="26:30">
      <c r="Z1749" s="788"/>
      <c r="AA1749" s="788"/>
      <c r="AB1749" s="789"/>
      <c r="AC1749" s="790"/>
      <c r="AD1749" s="842"/>
    </row>
    <row r="1750" spans="26:30">
      <c r="Z1750" s="788"/>
      <c r="AA1750" s="788"/>
      <c r="AB1750" s="789"/>
      <c r="AC1750" s="790"/>
      <c r="AD1750" s="842"/>
    </row>
    <row r="1751" spans="26:30">
      <c r="Z1751" s="788"/>
      <c r="AA1751" s="788"/>
      <c r="AB1751" s="789"/>
      <c r="AC1751" s="790"/>
      <c r="AD1751" s="842"/>
    </row>
    <row r="1752" spans="26:30">
      <c r="Z1752" s="788"/>
      <c r="AA1752" s="788"/>
      <c r="AB1752" s="789"/>
      <c r="AC1752" s="790"/>
      <c r="AD1752" s="842"/>
    </row>
    <row r="1753" spans="26:30">
      <c r="Z1753" s="788"/>
      <c r="AA1753" s="788"/>
      <c r="AB1753" s="789"/>
      <c r="AC1753" s="790"/>
      <c r="AD1753" s="842"/>
    </row>
    <row r="1754" spans="26:30">
      <c r="Z1754" s="788"/>
      <c r="AA1754" s="788"/>
      <c r="AB1754" s="789"/>
      <c r="AC1754" s="790"/>
      <c r="AD1754" s="842"/>
    </row>
    <row r="1755" spans="26:30">
      <c r="Z1755" s="788"/>
      <c r="AA1755" s="788"/>
      <c r="AB1755" s="789"/>
      <c r="AC1755" s="790"/>
      <c r="AD1755" s="842"/>
    </row>
    <row r="1756" spans="26:30">
      <c r="Z1756" s="788"/>
      <c r="AA1756" s="788"/>
      <c r="AB1756" s="789"/>
      <c r="AC1756" s="790"/>
      <c r="AD1756" s="842"/>
    </row>
    <row r="1757" spans="26:30">
      <c r="Z1757" s="788"/>
      <c r="AA1757" s="788"/>
      <c r="AB1757" s="789"/>
      <c r="AC1757" s="790"/>
      <c r="AD1757" s="842"/>
    </row>
    <row r="1758" spans="26:30">
      <c r="Z1758" s="788"/>
      <c r="AA1758" s="788"/>
      <c r="AB1758" s="789"/>
      <c r="AC1758" s="790"/>
      <c r="AD1758" s="842"/>
    </row>
    <row r="1759" spans="26:30">
      <c r="Z1759" s="788"/>
      <c r="AA1759" s="788"/>
      <c r="AB1759" s="789"/>
      <c r="AC1759" s="790"/>
      <c r="AD1759" s="842"/>
    </row>
    <row r="1760" spans="26:30">
      <c r="Z1760" s="788"/>
      <c r="AA1760" s="788"/>
      <c r="AB1760" s="789"/>
      <c r="AC1760" s="790"/>
      <c r="AD1760" s="842"/>
    </row>
    <row r="1761" spans="26:30">
      <c r="Z1761" s="788"/>
      <c r="AA1761" s="788"/>
      <c r="AB1761" s="789"/>
      <c r="AC1761" s="790"/>
      <c r="AD1761" s="842"/>
    </row>
    <row r="1762" spans="26:30">
      <c r="Z1762" s="788"/>
      <c r="AA1762" s="788"/>
      <c r="AB1762" s="789"/>
      <c r="AC1762" s="790"/>
      <c r="AD1762" s="842"/>
    </row>
    <row r="1763" spans="26:30">
      <c r="Z1763" s="788"/>
      <c r="AA1763" s="788"/>
      <c r="AB1763" s="789"/>
      <c r="AC1763" s="790"/>
      <c r="AD1763" s="842"/>
    </row>
    <row r="1764" spans="26:30">
      <c r="Z1764" s="788"/>
      <c r="AA1764" s="788"/>
      <c r="AB1764" s="789"/>
      <c r="AC1764" s="790"/>
      <c r="AD1764" s="842"/>
    </row>
    <row r="1765" spans="26:30">
      <c r="Z1765" s="788"/>
      <c r="AA1765" s="788"/>
      <c r="AB1765" s="789"/>
      <c r="AC1765" s="790"/>
      <c r="AD1765" s="842"/>
    </row>
    <row r="1766" spans="26:30">
      <c r="Z1766" s="788"/>
      <c r="AA1766" s="788"/>
      <c r="AB1766" s="789"/>
      <c r="AC1766" s="790"/>
      <c r="AD1766" s="842"/>
    </row>
    <row r="1767" spans="26:30">
      <c r="Z1767" s="788"/>
      <c r="AA1767" s="788"/>
      <c r="AB1767" s="789"/>
      <c r="AC1767" s="790"/>
      <c r="AD1767" s="842"/>
    </row>
    <row r="1768" spans="26:30">
      <c r="Z1768" s="788"/>
      <c r="AA1768" s="788"/>
      <c r="AB1768" s="789"/>
      <c r="AC1768" s="790"/>
      <c r="AD1768" s="842"/>
    </row>
    <row r="1769" spans="26:30">
      <c r="Z1769" s="788"/>
      <c r="AA1769" s="788"/>
      <c r="AB1769" s="789"/>
      <c r="AC1769" s="790"/>
      <c r="AD1769" s="842"/>
    </row>
    <row r="1770" spans="26:30">
      <c r="Z1770" s="788"/>
      <c r="AA1770" s="788"/>
      <c r="AB1770" s="789"/>
      <c r="AC1770" s="790"/>
      <c r="AD1770" s="842"/>
    </row>
    <row r="1771" spans="26:30">
      <c r="Z1771" s="788"/>
      <c r="AA1771" s="788"/>
      <c r="AB1771" s="789"/>
      <c r="AC1771" s="790"/>
      <c r="AD1771" s="842"/>
    </row>
    <row r="1772" spans="26:30">
      <c r="Z1772" s="788"/>
      <c r="AA1772" s="788"/>
      <c r="AB1772" s="789"/>
      <c r="AC1772" s="790"/>
      <c r="AD1772" s="842"/>
    </row>
    <row r="1773" spans="26:30">
      <c r="Z1773" s="788"/>
      <c r="AA1773" s="788"/>
      <c r="AB1773" s="789"/>
      <c r="AC1773" s="790"/>
      <c r="AD1773" s="842"/>
    </row>
    <row r="1774" spans="26:30">
      <c r="Z1774" s="788"/>
      <c r="AA1774" s="788"/>
      <c r="AB1774" s="789"/>
      <c r="AC1774" s="790"/>
      <c r="AD1774" s="842"/>
    </row>
    <row r="1775" spans="26:30">
      <c r="Z1775" s="788"/>
      <c r="AA1775" s="788"/>
      <c r="AB1775" s="789"/>
      <c r="AC1775" s="790"/>
      <c r="AD1775" s="842"/>
    </row>
    <row r="1776" spans="26:30">
      <c r="Z1776" s="788"/>
      <c r="AA1776" s="788"/>
      <c r="AB1776" s="789"/>
      <c r="AC1776" s="790"/>
      <c r="AD1776" s="842"/>
    </row>
    <row r="1777" spans="26:30">
      <c r="Z1777" s="788"/>
      <c r="AA1777" s="788"/>
      <c r="AB1777" s="789"/>
      <c r="AC1777" s="790"/>
      <c r="AD1777" s="842"/>
    </row>
    <row r="1778" spans="26:30">
      <c r="Z1778" s="788"/>
      <c r="AA1778" s="788"/>
      <c r="AB1778" s="789"/>
      <c r="AC1778" s="790"/>
      <c r="AD1778" s="842"/>
    </row>
    <row r="1779" spans="26:30">
      <c r="Z1779" s="788"/>
      <c r="AA1779" s="788"/>
      <c r="AB1779" s="789"/>
      <c r="AC1779" s="790"/>
      <c r="AD1779" s="842"/>
    </row>
    <row r="1780" spans="26:30">
      <c r="Z1780" s="788"/>
      <c r="AA1780" s="788"/>
      <c r="AB1780" s="789"/>
      <c r="AC1780" s="790"/>
      <c r="AD1780" s="842"/>
    </row>
    <row r="1781" spans="26:30">
      <c r="Z1781" s="788"/>
      <c r="AA1781" s="788"/>
      <c r="AB1781" s="789"/>
      <c r="AC1781" s="790"/>
      <c r="AD1781" s="842"/>
    </row>
    <row r="1782" spans="26:30">
      <c r="Z1782" s="788"/>
      <c r="AA1782" s="788"/>
      <c r="AB1782" s="789"/>
      <c r="AC1782" s="790"/>
      <c r="AD1782" s="842"/>
    </row>
    <row r="1783" spans="26:30">
      <c r="Z1783" s="788"/>
      <c r="AA1783" s="788"/>
      <c r="AB1783" s="789"/>
      <c r="AC1783" s="790"/>
      <c r="AD1783" s="842"/>
    </row>
    <row r="1784" spans="26:30">
      <c r="Z1784" s="788"/>
      <c r="AA1784" s="788"/>
      <c r="AB1784" s="789"/>
      <c r="AC1784" s="790"/>
      <c r="AD1784" s="842"/>
    </row>
    <row r="1785" spans="26:30">
      <c r="Z1785" s="788"/>
      <c r="AA1785" s="788"/>
      <c r="AB1785" s="789"/>
      <c r="AC1785" s="790"/>
      <c r="AD1785" s="842"/>
    </row>
    <row r="1786" spans="26:30">
      <c r="Z1786" s="788"/>
      <c r="AA1786" s="788"/>
      <c r="AB1786" s="789"/>
      <c r="AC1786" s="790"/>
      <c r="AD1786" s="842"/>
    </row>
    <row r="1787" spans="26:30">
      <c r="Z1787" s="788"/>
      <c r="AA1787" s="788"/>
      <c r="AB1787" s="789"/>
      <c r="AC1787" s="790"/>
      <c r="AD1787" s="842"/>
    </row>
    <row r="1788" spans="26:30">
      <c r="Z1788" s="788"/>
      <c r="AA1788" s="788"/>
      <c r="AB1788" s="789"/>
      <c r="AC1788" s="790"/>
      <c r="AD1788" s="842"/>
    </row>
    <row r="1789" spans="26:30">
      <c r="Z1789" s="788"/>
      <c r="AA1789" s="788"/>
      <c r="AB1789" s="789"/>
      <c r="AC1789" s="790"/>
      <c r="AD1789" s="842"/>
    </row>
    <row r="1790" spans="26:30">
      <c r="Z1790" s="788"/>
      <c r="AA1790" s="788"/>
      <c r="AB1790" s="789"/>
      <c r="AC1790" s="790"/>
      <c r="AD1790" s="842"/>
    </row>
    <row r="1791" spans="26:30">
      <c r="Z1791" s="788"/>
      <c r="AA1791" s="788"/>
      <c r="AB1791" s="789"/>
      <c r="AC1791" s="790"/>
      <c r="AD1791" s="842"/>
    </row>
    <row r="1792" spans="26:30">
      <c r="Z1792" s="788"/>
      <c r="AA1792" s="788"/>
      <c r="AB1792" s="789"/>
      <c r="AC1792" s="790"/>
      <c r="AD1792" s="842"/>
    </row>
    <row r="1793" spans="26:30">
      <c r="Z1793" s="788"/>
      <c r="AA1793" s="788"/>
      <c r="AB1793" s="789"/>
      <c r="AC1793" s="790"/>
      <c r="AD1793" s="842"/>
    </row>
    <row r="1794" spans="26:30">
      <c r="Z1794" s="788"/>
      <c r="AA1794" s="788"/>
      <c r="AB1794" s="789"/>
      <c r="AC1794" s="790"/>
      <c r="AD1794" s="842"/>
    </row>
    <row r="1795" spans="26:30">
      <c r="Z1795" s="788"/>
      <c r="AA1795" s="788"/>
      <c r="AB1795" s="789"/>
      <c r="AC1795" s="790"/>
      <c r="AD1795" s="842"/>
    </row>
    <row r="1796" spans="26:30">
      <c r="Z1796" s="788"/>
      <c r="AA1796" s="788"/>
      <c r="AB1796" s="789"/>
      <c r="AC1796" s="790"/>
      <c r="AD1796" s="842"/>
    </row>
    <row r="1797" spans="26:30">
      <c r="Z1797" s="788"/>
      <c r="AA1797" s="788"/>
      <c r="AB1797" s="789"/>
      <c r="AC1797" s="790"/>
      <c r="AD1797" s="842"/>
    </row>
    <row r="1798" spans="26:30">
      <c r="Z1798" s="788"/>
      <c r="AA1798" s="788"/>
      <c r="AB1798" s="789"/>
      <c r="AC1798" s="790"/>
      <c r="AD1798" s="842"/>
    </row>
    <row r="1799" spans="26:30">
      <c r="Z1799" s="788"/>
      <c r="AA1799" s="788"/>
      <c r="AB1799" s="789"/>
      <c r="AC1799" s="790"/>
      <c r="AD1799" s="842"/>
    </row>
    <row r="1800" spans="26:30">
      <c r="Z1800" s="788"/>
      <c r="AA1800" s="788"/>
      <c r="AB1800" s="789"/>
      <c r="AC1800" s="790"/>
      <c r="AD1800" s="842"/>
    </row>
    <row r="1801" spans="26:30">
      <c r="Z1801" s="788"/>
      <c r="AA1801" s="788"/>
      <c r="AB1801" s="789"/>
      <c r="AC1801" s="790"/>
      <c r="AD1801" s="842"/>
    </row>
    <row r="1802" spans="26:30">
      <c r="Z1802" s="788"/>
      <c r="AA1802" s="788"/>
      <c r="AB1802" s="789"/>
      <c r="AC1802" s="790"/>
      <c r="AD1802" s="842"/>
    </row>
    <row r="1803" spans="26:30">
      <c r="Z1803" s="788"/>
      <c r="AA1803" s="788"/>
      <c r="AB1803" s="789"/>
      <c r="AC1803" s="790"/>
      <c r="AD1803" s="842"/>
    </row>
    <row r="1804" spans="26:30">
      <c r="Z1804" s="788"/>
      <c r="AA1804" s="788"/>
      <c r="AB1804" s="789"/>
      <c r="AC1804" s="790"/>
      <c r="AD1804" s="842"/>
    </row>
    <row r="1805" spans="26:30">
      <c r="Z1805" s="788"/>
      <c r="AA1805" s="788"/>
      <c r="AB1805" s="789"/>
      <c r="AC1805" s="790"/>
      <c r="AD1805" s="842"/>
    </row>
    <row r="1806" spans="26:30">
      <c r="Z1806" s="788"/>
      <c r="AA1806" s="788"/>
      <c r="AB1806" s="789"/>
      <c r="AC1806" s="790"/>
      <c r="AD1806" s="842"/>
    </row>
    <row r="1807" spans="26:30">
      <c r="Z1807" s="788"/>
      <c r="AA1807" s="788"/>
      <c r="AB1807" s="789"/>
      <c r="AC1807" s="790"/>
      <c r="AD1807" s="842"/>
    </row>
    <row r="1808" spans="26:30">
      <c r="Z1808" s="788"/>
      <c r="AA1808" s="788"/>
      <c r="AB1808" s="789"/>
      <c r="AC1808" s="790"/>
      <c r="AD1808" s="842"/>
    </row>
    <row r="1809" spans="26:30">
      <c r="Z1809" s="788"/>
      <c r="AA1809" s="788"/>
      <c r="AB1809" s="789"/>
      <c r="AC1809" s="790"/>
      <c r="AD1809" s="842"/>
    </row>
    <row r="1810" spans="26:30">
      <c r="Z1810" s="788"/>
      <c r="AA1810" s="788"/>
      <c r="AB1810" s="789"/>
      <c r="AC1810" s="790"/>
      <c r="AD1810" s="842"/>
    </row>
    <row r="1811" spans="26:30">
      <c r="Z1811" s="788"/>
      <c r="AA1811" s="788"/>
      <c r="AB1811" s="789"/>
      <c r="AC1811" s="790"/>
      <c r="AD1811" s="842"/>
    </row>
    <row r="1812" spans="26:30">
      <c r="Z1812" s="788"/>
      <c r="AA1812" s="788"/>
      <c r="AB1812" s="789"/>
      <c r="AC1812" s="790"/>
      <c r="AD1812" s="842"/>
    </row>
    <row r="1813" spans="26:30">
      <c r="Z1813" s="788"/>
      <c r="AA1813" s="788"/>
      <c r="AB1813" s="789"/>
      <c r="AC1813" s="790"/>
      <c r="AD1813" s="842"/>
    </row>
    <row r="1814" spans="26:30">
      <c r="Z1814" s="788"/>
      <c r="AA1814" s="788"/>
      <c r="AB1814" s="789"/>
      <c r="AC1814" s="790"/>
      <c r="AD1814" s="842"/>
    </row>
    <row r="1815" spans="26:30">
      <c r="Z1815" s="788"/>
      <c r="AA1815" s="788"/>
      <c r="AB1815" s="789"/>
      <c r="AC1815" s="790"/>
      <c r="AD1815" s="842"/>
    </row>
    <row r="1816" spans="26:30">
      <c r="Z1816" s="788"/>
      <c r="AA1816" s="788"/>
      <c r="AB1816" s="789"/>
      <c r="AC1816" s="790"/>
      <c r="AD1816" s="842"/>
    </row>
    <row r="1817" spans="26:30">
      <c r="Z1817" s="788"/>
      <c r="AA1817" s="788"/>
      <c r="AB1817" s="789"/>
      <c r="AC1817" s="790"/>
      <c r="AD1817" s="842"/>
    </row>
    <row r="1818" spans="26:30">
      <c r="Z1818" s="788"/>
      <c r="AA1818" s="788"/>
      <c r="AB1818" s="789"/>
      <c r="AC1818" s="790"/>
      <c r="AD1818" s="842"/>
    </row>
    <row r="1819" spans="26:30">
      <c r="Z1819" s="788"/>
      <c r="AA1819" s="788"/>
      <c r="AB1819" s="789"/>
      <c r="AC1819" s="790"/>
      <c r="AD1819" s="842"/>
    </row>
    <row r="1820" spans="26:30">
      <c r="Z1820" s="788"/>
      <c r="AA1820" s="788"/>
      <c r="AB1820" s="789"/>
      <c r="AC1820" s="790"/>
      <c r="AD1820" s="842"/>
    </row>
    <row r="1821" spans="26:30">
      <c r="Z1821" s="788"/>
      <c r="AA1821" s="788"/>
      <c r="AB1821" s="789"/>
      <c r="AC1821" s="790"/>
      <c r="AD1821" s="842"/>
    </row>
    <row r="1822" spans="26:30">
      <c r="Z1822" s="788"/>
      <c r="AA1822" s="788"/>
      <c r="AB1822" s="789"/>
      <c r="AC1822" s="790"/>
      <c r="AD1822" s="842"/>
    </row>
    <row r="1823" spans="26:30">
      <c r="Z1823" s="788"/>
      <c r="AA1823" s="788"/>
      <c r="AB1823" s="789"/>
      <c r="AC1823" s="790"/>
      <c r="AD1823" s="842"/>
    </row>
    <row r="1824" spans="26:30">
      <c r="Z1824" s="788"/>
      <c r="AA1824" s="788"/>
      <c r="AB1824" s="789"/>
      <c r="AC1824" s="790"/>
      <c r="AD1824" s="842"/>
    </row>
    <row r="1825" spans="26:30">
      <c r="Z1825" s="788"/>
      <c r="AA1825" s="788"/>
      <c r="AB1825" s="789"/>
      <c r="AC1825" s="790"/>
      <c r="AD1825" s="842"/>
    </row>
    <row r="1826" spans="26:30">
      <c r="Z1826" s="788"/>
      <c r="AA1826" s="788"/>
      <c r="AB1826" s="789"/>
      <c r="AC1826" s="790"/>
      <c r="AD1826" s="842"/>
    </row>
    <row r="1827" spans="26:30">
      <c r="Z1827" s="788"/>
      <c r="AA1827" s="788"/>
      <c r="AB1827" s="789"/>
      <c r="AC1827" s="790"/>
      <c r="AD1827" s="842"/>
    </row>
    <row r="1828" spans="26:30">
      <c r="Z1828" s="788"/>
      <c r="AA1828" s="788"/>
      <c r="AB1828" s="789"/>
      <c r="AC1828" s="790"/>
      <c r="AD1828" s="842"/>
    </row>
    <row r="1829" spans="26:30">
      <c r="Z1829" s="788"/>
      <c r="AA1829" s="788"/>
      <c r="AB1829" s="789"/>
      <c r="AC1829" s="790"/>
      <c r="AD1829" s="842"/>
    </row>
    <row r="1830" spans="26:30">
      <c r="Z1830" s="788"/>
      <c r="AA1830" s="788"/>
      <c r="AB1830" s="789"/>
      <c r="AC1830" s="790"/>
      <c r="AD1830" s="842"/>
    </row>
    <row r="1831" spans="26:30">
      <c r="Z1831" s="788"/>
      <c r="AA1831" s="788"/>
      <c r="AB1831" s="789"/>
      <c r="AC1831" s="790"/>
      <c r="AD1831" s="842"/>
    </row>
    <row r="1832" spans="26:30">
      <c r="Z1832" s="788"/>
      <c r="AA1832" s="788"/>
      <c r="AB1832" s="789"/>
      <c r="AC1832" s="790"/>
      <c r="AD1832" s="842"/>
    </row>
    <row r="1833" spans="26:30">
      <c r="Z1833" s="788"/>
      <c r="AA1833" s="788"/>
      <c r="AB1833" s="789"/>
      <c r="AC1833" s="790"/>
      <c r="AD1833" s="842"/>
    </row>
    <row r="1834" spans="26:30">
      <c r="Z1834" s="788"/>
      <c r="AA1834" s="788"/>
      <c r="AB1834" s="789"/>
      <c r="AC1834" s="790"/>
      <c r="AD1834" s="842"/>
    </row>
    <row r="1835" spans="26:30">
      <c r="Z1835" s="788"/>
      <c r="AA1835" s="788"/>
      <c r="AB1835" s="789"/>
      <c r="AC1835" s="790"/>
      <c r="AD1835" s="842"/>
    </row>
    <row r="1836" spans="26:30">
      <c r="Z1836" s="788"/>
      <c r="AA1836" s="788"/>
      <c r="AB1836" s="789"/>
      <c r="AC1836" s="790"/>
      <c r="AD1836" s="842"/>
    </row>
    <row r="1837" spans="26:30">
      <c r="Z1837" s="788"/>
      <c r="AA1837" s="788"/>
      <c r="AB1837" s="789"/>
      <c r="AC1837" s="790"/>
      <c r="AD1837" s="842"/>
    </row>
    <row r="1838" spans="26:30">
      <c r="Z1838" s="788"/>
      <c r="AA1838" s="788"/>
      <c r="AB1838" s="789"/>
      <c r="AC1838" s="790"/>
      <c r="AD1838" s="842"/>
    </row>
    <row r="1839" spans="26:30">
      <c r="Z1839" s="788"/>
      <c r="AA1839" s="788"/>
      <c r="AB1839" s="789"/>
      <c r="AC1839" s="790"/>
      <c r="AD1839" s="842"/>
    </row>
    <row r="1840" spans="26:30">
      <c r="Z1840" s="788"/>
      <c r="AA1840" s="788"/>
      <c r="AB1840" s="789"/>
      <c r="AC1840" s="790"/>
      <c r="AD1840" s="842"/>
    </row>
    <row r="1841" spans="26:30">
      <c r="Z1841" s="788"/>
      <c r="AA1841" s="788"/>
      <c r="AB1841" s="789"/>
      <c r="AC1841" s="790"/>
      <c r="AD1841" s="842"/>
    </row>
    <row r="1842" spans="26:30">
      <c r="Z1842" s="788"/>
      <c r="AA1842" s="788"/>
      <c r="AB1842" s="789"/>
      <c r="AC1842" s="790"/>
      <c r="AD1842" s="842"/>
    </row>
    <row r="1843" spans="26:30">
      <c r="Z1843" s="788"/>
      <c r="AA1843" s="788"/>
      <c r="AB1843" s="789"/>
      <c r="AC1843" s="790"/>
      <c r="AD1843" s="842"/>
    </row>
    <row r="1844" spans="26:30">
      <c r="Z1844" s="788"/>
      <c r="AA1844" s="788"/>
      <c r="AB1844" s="789"/>
      <c r="AC1844" s="790"/>
      <c r="AD1844" s="842"/>
    </row>
    <row r="1845" spans="26:30">
      <c r="Z1845" s="788"/>
      <c r="AA1845" s="788"/>
      <c r="AB1845" s="789"/>
      <c r="AC1845" s="790"/>
      <c r="AD1845" s="842"/>
    </row>
    <row r="1846" spans="26:30">
      <c r="Z1846" s="788"/>
      <c r="AA1846" s="788"/>
      <c r="AB1846" s="789"/>
      <c r="AC1846" s="790"/>
      <c r="AD1846" s="842"/>
    </row>
    <row r="1847" spans="26:30">
      <c r="Z1847" s="788"/>
      <c r="AA1847" s="788"/>
      <c r="AB1847" s="789"/>
      <c r="AC1847" s="790"/>
      <c r="AD1847" s="842"/>
    </row>
    <row r="1848" spans="26:30">
      <c r="Z1848" s="788"/>
      <c r="AA1848" s="788"/>
      <c r="AB1848" s="789"/>
      <c r="AC1848" s="790"/>
      <c r="AD1848" s="842"/>
    </row>
    <row r="1849" spans="26:30">
      <c r="Z1849" s="788"/>
      <c r="AA1849" s="788"/>
      <c r="AB1849" s="789"/>
      <c r="AC1849" s="790"/>
      <c r="AD1849" s="842"/>
    </row>
    <row r="1850" spans="26:30">
      <c r="Z1850" s="788"/>
      <c r="AA1850" s="788"/>
      <c r="AB1850" s="789"/>
      <c r="AC1850" s="790"/>
      <c r="AD1850" s="842"/>
    </row>
    <row r="1851" spans="26:30">
      <c r="Z1851" s="788"/>
      <c r="AA1851" s="788"/>
      <c r="AB1851" s="789"/>
      <c r="AC1851" s="790"/>
      <c r="AD1851" s="842"/>
    </row>
    <row r="1852" spans="26:30">
      <c r="Z1852" s="788"/>
      <c r="AA1852" s="788"/>
      <c r="AB1852" s="789"/>
      <c r="AC1852" s="790"/>
      <c r="AD1852" s="842"/>
    </row>
    <row r="1853" spans="26:30">
      <c r="Z1853" s="788"/>
      <c r="AA1853" s="788"/>
      <c r="AB1853" s="789"/>
      <c r="AC1853" s="790"/>
      <c r="AD1853" s="842"/>
    </row>
    <row r="1854" spans="26:30">
      <c r="Z1854" s="788"/>
      <c r="AA1854" s="788"/>
      <c r="AB1854" s="789"/>
      <c r="AC1854" s="790"/>
      <c r="AD1854" s="842"/>
    </row>
    <row r="1855" spans="26:30">
      <c r="Z1855" s="788"/>
      <c r="AA1855" s="788"/>
      <c r="AB1855" s="789"/>
      <c r="AC1855" s="790"/>
      <c r="AD1855" s="842"/>
    </row>
    <row r="1856" spans="26:30">
      <c r="Z1856" s="788"/>
      <c r="AA1856" s="788"/>
      <c r="AB1856" s="789"/>
      <c r="AC1856" s="790"/>
      <c r="AD1856" s="842"/>
    </row>
    <row r="1857" spans="26:30">
      <c r="Z1857" s="788"/>
      <c r="AA1857" s="788"/>
      <c r="AB1857" s="789"/>
      <c r="AC1857" s="790"/>
      <c r="AD1857" s="842"/>
    </row>
    <row r="1858" spans="26:30">
      <c r="Z1858" s="788"/>
      <c r="AA1858" s="788"/>
      <c r="AB1858" s="789"/>
      <c r="AC1858" s="790"/>
      <c r="AD1858" s="842"/>
    </row>
    <row r="1859" spans="26:30">
      <c r="Z1859" s="788"/>
      <c r="AA1859" s="788"/>
      <c r="AB1859" s="789"/>
      <c r="AC1859" s="790"/>
      <c r="AD1859" s="842"/>
    </row>
    <row r="1860" spans="26:30">
      <c r="Z1860" s="788"/>
      <c r="AA1860" s="788"/>
      <c r="AB1860" s="789"/>
      <c r="AC1860" s="790"/>
      <c r="AD1860" s="842"/>
    </row>
    <row r="1861" spans="26:30">
      <c r="Z1861" s="788"/>
      <c r="AA1861" s="788"/>
      <c r="AB1861" s="789"/>
      <c r="AC1861" s="790"/>
      <c r="AD1861" s="842"/>
    </row>
    <row r="1862" spans="26:30">
      <c r="Z1862" s="788"/>
      <c r="AA1862" s="788"/>
      <c r="AB1862" s="789"/>
      <c r="AC1862" s="790"/>
      <c r="AD1862" s="842"/>
    </row>
    <row r="1863" spans="26:30">
      <c r="Z1863" s="788"/>
      <c r="AA1863" s="788"/>
      <c r="AB1863" s="789"/>
      <c r="AC1863" s="790"/>
      <c r="AD1863" s="842"/>
    </row>
    <row r="1864" spans="26:30">
      <c r="Z1864" s="788"/>
      <c r="AA1864" s="788"/>
      <c r="AB1864" s="789"/>
      <c r="AC1864" s="790"/>
      <c r="AD1864" s="842"/>
    </row>
    <row r="1865" spans="26:30">
      <c r="Z1865" s="788"/>
      <c r="AA1865" s="788"/>
      <c r="AB1865" s="789"/>
      <c r="AC1865" s="790"/>
      <c r="AD1865" s="842"/>
    </row>
    <row r="1866" spans="26:30">
      <c r="Z1866" s="788"/>
      <c r="AA1866" s="788"/>
      <c r="AB1866" s="789"/>
      <c r="AC1866" s="790"/>
      <c r="AD1866" s="842"/>
    </row>
    <row r="1867" spans="26:30">
      <c r="Z1867" s="788"/>
      <c r="AA1867" s="788"/>
      <c r="AB1867" s="789"/>
      <c r="AC1867" s="790"/>
      <c r="AD1867" s="842"/>
    </row>
    <row r="1868" spans="26:30">
      <c r="Z1868" s="788"/>
      <c r="AA1868" s="788"/>
      <c r="AB1868" s="789"/>
      <c r="AC1868" s="790"/>
      <c r="AD1868" s="842"/>
    </row>
    <row r="1869" spans="26:30">
      <c r="Z1869" s="788"/>
      <c r="AA1869" s="788"/>
      <c r="AB1869" s="789"/>
      <c r="AC1869" s="790"/>
      <c r="AD1869" s="842"/>
    </row>
    <row r="1870" spans="26:30">
      <c r="Z1870" s="788"/>
      <c r="AA1870" s="788"/>
      <c r="AB1870" s="789"/>
      <c r="AC1870" s="790"/>
      <c r="AD1870" s="842"/>
    </row>
    <row r="1871" spans="26:30">
      <c r="Z1871" s="788"/>
      <c r="AA1871" s="788"/>
      <c r="AB1871" s="789"/>
      <c r="AC1871" s="790"/>
      <c r="AD1871" s="842"/>
    </row>
    <row r="1872" spans="26:30">
      <c r="Z1872" s="788"/>
      <c r="AA1872" s="788"/>
      <c r="AB1872" s="789"/>
      <c r="AC1872" s="790"/>
      <c r="AD1872" s="842"/>
    </row>
    <row r="1873" spans="26:30">
      <c r="Z1873" s="788"/>
      <c r="AA1873" s="788"/>
      <c r="AB1873" s="789"/>
      <c r="AC1873" s="790"/>
      <c r="AD1873" s="842"/>
    </row>
    <row r="1874" spans="26:30">
      <c r="Z1874" s="788"/>
      <c r="AA1874" s="788"/>
      <c r="AB1874" s="789"/>
      <c r="AC1874" s="790"/>
      <c r="AD1874" s="842"/>
    </row>
    <row r="1875" spans="26:30">
      <c r="Z1875" s="788"/>
      <c r="AA1875" s="788"/>
      <c r="AB1875" s="789"/>
      <c r="AC1875" s="790"/>
      <c r="AD1875" s="842"/>
    </row>
    <row r="1876" spans="26:30">
      <c r="Z1876" s="788"/>
      <c r="AA1876" s="788"/>
      <c r="AB1876" s="789"/>
      <c r="AC1876" s="790"/>
      <c r="AD1876" s="842"/>
    </row>
    <row r="1877" spans="26:30">
      <c r="Z1877" s="788"/>
      <c r="AA1877" s="788"/>
      <c r="AB1877" s="789"/>
      <c r="AC1877" s="790"/>
      <c r="AD1877" s="842"/>
    </row>
    <row r="1878" spans="26:30">
      <c r="Z1878" s="788"/>
      <c r="AA1878" s="788"/>
      <c r="AB1878" s="789"/>
      <c r="AC1878" s="790"/>
      <c r="AD1878" s="842"/>
    </row>
    <row r="1879" spans="26:30">
      <c r="Z1879" s="788"/>
      <c r="AA1879" s="788"/>
      <c r="AB1879" s="789"/>
      <c r="AC1879" s="790"/>
      <c r="AD1879" s="842"/>
    </row>
    <row r="1880" spans="26:30">
      <c r="Z1880" s="788"/>
      <c r="AA1880" s="788"/>
      <c r="AB1880" s="789"/>
      <c r="AC1880" s="790"/>
      <c r="AD1880" s="842"/>
    </row>
    <row r="1881" spans="26:30">
      <c r="Z1881" s="788"/>
      <c r="AA1881" s="788"/>
      <c r="AB1881" s="789"/>
      <c r="AC1881" s="790"/>
      <c r="AD1881" s="842"/>
    </row>
    <row r="1882" spans="26:30">
      <c r="Z1882" s="788"/>
      <c r="AA1882" s="788"/>
      <c r="AB1882" s="789"/>
      <c r="AC1882" s="790"/>
      <c r="AD1882" s="842"/>
    </row>
    <row r="1883" spans="26:30">
      <c r="Z1883" s="788"/>
      <c r="AA1883" s="788"/>
      <c r="AB1883" s="789"/>
      <c r="AC1883" s="790"/>
      <c r="AD1883" s="842"/>
    </row>
    <row r="1884" spans="26:30">
      <c r="Z1884" s="788"/>
      <c r="AA1884" s="788"/>
      <c r="AB1884" s="789"/>
      <c r="AC1884" s="790"/>
      <c r="AD1884" s="842"/>
    </row>
    <row r="1885" spans="26:30">
      <c r="Z1885" s="788"/>
      <c r="AA1885" s="788"/>
      <c r="AB1885" s="789"/>
      <c r="AC1885" s="790"/>
      <c r="AD1885" s="842"/>
    </row>
    <row r="1886" spans="26:30">
      <c r="Z1886" s="788"/>
      <c r="AA1886" s="788"/>
      <c r="AB1886" s="789"/>
      <c r="AC1886" s="790"/>
      <c r="AD1886" s="842"/>
    </row>
    <row r="1887" spans="26:30">
      <c r="Z1887" s="788"/>
      <c r="AA1887" s="788"/>
      <c r="AB1887" s="789"/>
      <c r="AC1887" s="790"/>
      <c r="AD1887" s="842"/>
    </row>
    <row r="1888" spans="26:30">
      <c r="Z1888" s="788"/>
      <c r="AA1888" s="788"/>
      <c r="AB1888" s="789"/>
      <c r="AC1888" s="790"/>
      <c r="AD1888" s="842"/>
    </row>
    <row r="1889" spans="26:30">
      <c r="Z1889" s="788"/>
      <c r="AA1889" s="788"/>
      <c r="AB1889" s="789"/>
      <c r="AC1889" s="790"/>
      <c r="AD1889" s="842"/>
    </row>
    <row r="1890" spans="26:30">
      <c r="Z1890" s="788"/>
      <c r="AA1890" s="788"/>
      <c r="AB1890" s="789"/>
      <c r="AC1890" s="790"/>
      <c r="AD1890" s="842"/>
    </row>
    <row r="1891" spans="26:30">
      <c r="Z1891" s="788"/>
      <c r="AA1891" s="788"/>
      <c r="AB1891" s="789"/>
      <c r="AC1891" s="790"/>
      <c r="AD1891" s="842"/>
    </row>
    <row r="1892" spans="26:30">
      <c r="Z1892" s="788"/>
      <c r="AA1892" s="788"/>
      <c r="AB1892" s="789"/>
      <c r="AC1892" s="790"/>
      <c r="AD1892" s="842"/>
    </row>
    <row r="1893" spans="26:30">
      <c r="Z1893" s="788"/>
      <c r="AA1893" s="788"/>
      <c r="AB1893" s="789"/>
      <c r="AC1893" s="790"/>
      <c r="AD1893" s="842"/>
    </row>
    <row r="1894" spans="26:30">
      <c r="Z1894" s="788"/>
      <c r="AA1894" s="788"/>
      <c r="AB1894" s="789"/>
      <c r="AC1894" s="790"/>
      <c r="AD1894" s="842"/>
    </row>
    <row r="1895" spans="26:30">
      <c r="Z1895" s="788"/>
      <c r="AA1895" s="788"/>
      <c r="AB1895" s="789"/>
      <c r="AC1895" s="790"/>
      <c r="AD1895" s="842"/>
    </row>
    <row r="1896" spans="26:30">
      <c r="Z1896" s="788"/>
      <c r="AA1896" s="788"/>
      <c r="AB1896" s="789"/>
      <c r="AC1896" s="790"/>
      <c r="AD1896" s="842"/>
    </row>
    <row r="1897" spans="26:30">
      <c r="Z1897" s="788"/>
      <c r="AA1897" s="788"/>
      <c r="AB1897" s="789"/>
      <c r="AC1897" s="790"/>
      <c r="AD1897" s="842"/>
    </row>
    <row r="1898" spans="26:30">
      <c r="Z1898" s="788"/>
      <c r="AA1898" s="788"/>
      <c r="AB1898" s="789"/>
      <c r="AC1898" s="790"/>
      <c r="AD1898" s="842"/>
    </row>
    <row r="1899" spans="26:30">
      <c r="Z1899" s="788"/>
      <c r="AA1899" s="788"/>
      <c r="AB1899" s="789"/>
      <c r="AC1899" s="790"/>
      <c r="AD1899" s="842"/>
    </row>
    <row r="1900" spans="26:30">
      <c r="Z1900" s="788"/>
      <c r="AA1900" s="788"/>
      <c r="AB1900" s="789"/>
      <c r="AC1900" s="790"/>
      <c r="AD1900" s="842"/>
    </row>
    <row r="1901" spans="26:30">
      <c r="Z1901" s="788"/>
      <c r="AA1901" s="788"/>
      <c r="AB1901" s="789"/>
      <c r="AC1901" s="790"/>
      <c r="AD1901" s="842"/>
    </row>
    <row r="1902" spans="26:30">
      <c r="Z1902" s="788"/>
      <c r="AA1902" s="788"/>
      <c r="AB1902" s="789"/>
      <c r="AC1902" s="790"/>
      <c r="AD1902" s="842"/>
    </row>
    <row r="1903" spans="26:30">
      <c r="Z1903" s="788"/>
      <c r="AA1903" s="788"/>
      <c r="AB1903" s="789"/>
      <c r="AC1903" s="790"/>
      <c r="AD1903" s="842"/>
    </row>
    <row r="1904" spans="26:30">
      <c r="Z1904" s="788"/>
      <c r="AA1904" s="788"/>
      <c r="AB1904" s="789"/>
      <c r="AC1904" s="790"/>
      <c r="AD1904" s="842"/>
    </row>
    <row r="1905" spans="26:30">
      <c r="Z1905" s="788"/>
      <c r="AA1905" s="788"/>
      <c r="AB1905" s="789"/>
      <c r="AC1905" s="790"/>
      <c r="AD1905" s="842"/>
    </row>
    <row r="1906" spans="26:30">
      <c r="Z1906" s="788"/>
      <c r="AA1906" s="788"/>
      <c r="AB1906" s="789"/>
      <c r="AC1906" s="790"/>
      <c r="AD1906" s="842"/>
    </row>
    <row r="1907" spans="26:30">
      <c r="Z1907" s="788"/>
      <c r="AA1907" s="788"/>
      <c r="AB1907" s="789"/>
      <c r="AC1907" s="790"/>
      <c r="AD1907" s="842"/>
    </row>
    <row r="1908" spans="26:30">
      <c r="Z1908" s="788"/>
      <c r="AA1908" s="788"/>
      <c r="AB1908" s="789"/>
      <c r="AC1908" s="790"/>
      <c r="AD1908" s="842"/>
    </row>
    <row r="1909" spans="26:30">
      <c r="Z1909" s="788"/>
      <c r="AA1909" s="788"/>
      <c r="AB1909" s="789"/>
      <c r="AC1909" s="790"/>
      <c r="AD1909" s="842"/>
    </row>
    <row r="1910" spans="26:30">
      <c r="Z1910" s="788"/>
      <c r="AA1910" s="788"/>
      <c r="AB1910" s="789"/>
      <c r="AC1910" s="790"/>
      <c r="AD1910" s="842"/>
    </row>
    <row r="1911" spans="26:30">
      <c r="Z1911" s="788"/>
      <c r="AA1911" s="788"/>
      <c r="AB1911" s="789"/>
      <c r="AC1911" s="790"/>
      <c r="AD1911" s="842"/>
    </row>
    <row r="1912" spans="26:30">
      <c r="Z1912" s="788"/>
      <c r="AA1912" s="788"/>
      <c r="AB1912" s="789"/>
      <c r="AC1912" s="790"/>
      <c r="AD1912" s="842"/>
    </row>
    <row r="1913" spans="26:30">
      <c r="Z1913" s="788"/>
      <c r="AA1913" s="788"/>
      <c r="AB1913" s="789"/>
      <c r="AC1913" s="790"/>
      <c r="AD1913" s="842"/>
    </row>
    <row r="1914" spans="26:30">
      <c r="Z1914" s="788"/>
      <c r="AA1914" s="788"/>
      <c r="AB1914" s="789"/>
      <c r="AC1914" s="790"/>
      <c r="AD1914" s="842"/>
    </row>
    <row r="1915" spans="26:30">
      <c r="Z1915" s="788"/>
      <c r="AA1915" s="788"/>
      <c r="AB1915" s="789"/>
      <c r="AC1915" s="790"/>
      <c r="AD1915" s="842"/>
    </row>
    <row r="1916" spans="26:30">
      <c r="Z1916" s="788"/>
      <c r="AA1916" s="788"/>
      <c r="AB1916" s="789"/>
      <c r="AC1916" s="790"/>
      <c r="AD1916" s="842"/>
    </row>
    <row r="1917" spans="26:30">
      <c r="Z1917" s="788"/>
      <c r="AA1917" s="788"/>
      <c r="AB1917" s="789"/>
      <c r="AC1917" s="790"/>
      <c r="AD1917" s="842"/>
    </row>
    <row r="1918" spans="26:30">
      <c r="Z1918" s="788"/>
      <c r="AA1918" s="788"/>
      <c r="AB1918" s="789"/>
      <c r="AC1918" s="790"/>
      <c r="AD1918" s="842"/>
    </row>
    <row r="1919" spans="26:30">
      <c r="Z1919" s="788"/>
      <c r="AA1919" s="788"/>
      <c r="AB1919" s="789"/>
      <c r="AC1919" s="790"/>
      <c r="AD1919" s="842"/>
    </row>
    <row r="1920" spans="26:30">
      <c r="Z1920" s="788"/>
      <c r="AA1920" s="788"/>
      <c r="AB1920" s="789"/>
      <c r="AC1920" s="790"/>
      <c r="AD1920" s="842"/>
    </row>
    <row r="1921" spans="26:30">
      <c r="Z1921" s="788"/>
      <c r="AA1921" s="788"/>
      <c r="AB1921" s="789"/>
      <c r="AC1921" s="790"/>
      <c r="AD1921" s="842"/>
    </row>
    <row r="1922" spans="26:30">
      <c r="Z1922" s="788"/>
      <c r="AA1922" s="788"/>
      <c r="AB1922" s="789"/>
      <c r="AC1922" s="790"/>
      <c r="AD1922" s="842"/>
    </row>
    <row r="1923" spans="26:30">
      <c r="Z1923" s="788"/>
      <c r="AA1923" s="788"/>
      <c r="AB1923" s="789"/>
      <c r="AC1923" s="790"/>
      <c r="AD1923" s="842"/>
    </row>
    <row r="1924" spans="26:30">
      <c r="Z1924" s="788"/>
      <c r="AA1924" s="788"/>
      <c r="AB1924" s="789"/>
      <c r="AC1924" s="790"/>
      <c r="AD1924" s="842"/>
    </row>
    <row r="1925" spans="26:30">
      <c r="Z1925" s="788"/>
      <c r="AA1925" s="788"/>
      <c r="AB1925" s="789"/>
      <c r="AC1925" s="790"/>
      <c r="AD1925" s="842"/>
    </row>
    <row r="1926" spans="26:30">
      <c r="Z1926" s="788"/>
      <c r="AA1926" s="788"/>
      <c r="AB1926" s="789"/>
      <c r="AC1926" s="790"/>
      <c r="AD1926" s="842"/>
    </row>
    <row r="1927" spans="26:30">
      <c r="Z1927" s="788"/>
      <c r="AA1927" s="788"/>
      <c r="AB1927" s="789"/>
      <c r="AC1927" s="790"/>
      <c r="AD1927" s="842"/>
    </row>
    <row r="1928" spans="26:30">
      <c r="Z1928" s="788"/>
      <c r="AA1928" s="788"/>
      <c r="AB1928" s="789"/>
      <c r="AC1928" s="790"/>
      <c r="AD1928" s="842"/>
    </row>
    <row r="1929" spans="26:30">
      <c r="Z1929" s="788"/>
      <c r="AA1929" s="788"/>
      <c r="AB1929" s="789"/>
      <c r="AC1929" s="790"/>
      <c r="AD1929" s="842"/>
    </row>
    <row r="1930" spans="26:30">
      <c r="Z1930" s="788"/>
      <c r="AA1930" s="788"/>
      <c r="AB1930" s="789"/>
      <c r="AC1930" s="790"/>
      <c r="AD1930" s="842"/>
    </row>
    <row r="1931" spans="26:30">
      <c r="Z1931" s="788"/>
      <c r="AA1931" s="788"/>
      <c r="AB1931" s="789"/>
      <c r="AC1931" s="790"/>
      <c r="AD1931" s="842"/>
    </row>
    <row r="1932" spans="26:30">
      <c r="Z1932" s="788"/>
      <c r="AA1932" s="788"/>
      <c r="AB1932" s="789"/>
      <c r="AC1932" s="790"/>
      <c r="AD1932" s="842"/>
    </row>
    <row r="1933" spans="26:30">
      <c r="Z1933" s="788"/>
      <c r="AA1933" s="788"/>
      <c r="AB1933" s="789"/>
      <c r="AC1933" s="790"/>
      <c r="AD1933" s="842"/>
    </row>
    <row r="1934" spans="26:30">
      <c r="Z1934" s="788"/>
      <c r="AA1934" s="788"/>
      <c r="AB1934" s="789"/>
      <c r="AC1934" s="790"/>
      <c r="AD1934" s="842"/>
    </row>
    <row r="1935" spans="26:30">
      <c r="Z1935" s="788"/>
      <c r="AA1935" s="788"/>
      <c r="AB1935" s="789"/>
      <c r="AC1935" s="790"/>
      <c r="AD1935" s="842"/>
    </row>
    <row r="1936" spans="26:30">
      <c r="Z1936" s="788"/>
      <c r="AA1936" s="788"/>
      <c r="AB1936" s="789"/>
      <c r="AC1936" s="790"/>
      <c r="AD1936" s="842"/>
    </row>
    <row r="1937" spans="26:30">
      <c r="Z1937" s="788"/>
      <c r="AA1937" s="788"/>
      <c r="AB1937" s="789"/>
      <c r="AC1937" s="790"/>
      <c r="AD1937" s="842"/>
    </row>
    <row r="1938" spans="26:30">
      <c r="Z1938" s="788"/>
      <c r="AA1938" s="788"/>
      <c r="AB1938" s="789"/>
      <c r="AC1938" s="790"/>
      <c r="AD1938" s="842"/>
    </row>
    <row r="1939" spans="26:30">
      <c r="Z1939" s="788"/>
      <c r="AA1939" s="788"/>
      <c r="AB1939" s="789"/>
      <c r="AC1939" s="790"/>
      <c r="AD1939" s="842"/>
    </row>
    <row r="1940" spans="26:30">
      <c r="Z1940" s="788"/>
      <c r="AA1940" s="788"/>
      <c r="AB1940" s="789"/>
      <c r="AC1940" s="790"/>
      <c r="AD1940" s="842"/>
    </row>
    <row r="1941" spans="26:30">
      <c r="Z1941" s="788"/>
      <c r="AA1941" s="788"/>
      <c r="AB1941" s="789"/>
      <c r="AC1941" s="790"/>
      <c r="AD1941" s="842"/>
    </row>
    <row r="1942" spans="26:30">
      <c r="Z1942" s="788"/>
      <c r="AA1942" s="788"/>
      <c r="AB1942" s="789"/>
      <c r="AC1942" s="790"/>
      <c r="AD1942" s="842"/>
    </row>
    <row r="1943" spans="26:30">
      <c r="Z1943" s="788"/>
      <c r="AA1943" s="788"/>
      <c r="AB1943" s="789"/>
      <c r="AC1943" s="790"/>
      <c r="AD1943" s="842"/>
    </row>
    <row r="1944" spans="26:30">
      <c r="Z1944" s="788"/>
      <c r="AA1944" s="788"/>
      <c r="AB1944" s="789"/>
      <c r="AC1944" s="790"/>
      <c r="AD1944" s="842"/>
    </row>
    <row r="1945" spans="26:30">
      <c r="Z1945" s="788"/>
      <c r="AA1945" s="788"/>
      <c r="AB1945" s="789"/>
      <c r="AC1945" s="790"/>
      <c r="AD1945" s="842"/>
    </row>
    <row r="1946" spans="26:30">
      <c r="Z1946" s="788"/>
      <c r="AA1946" s="788"/>
      <c r="AB1946" s="789"/>
      <c r="AC1946" s="790"/>
      <c r="AD1946" s="842"/>
    </row>
    <row r="1947" spans="26:30">
      <c r="Z1947" s="788"/>
      <c r="AA1947" s="788"/>
      <c r="AB1947" s="789"/>
      <c r="AC1947" s="790"/>
      <c r="AD1947" s="842"/>
    </row>
    <row r="1948" spans="26:30">
      <c r="Z1948" s="788"/>
      <c r="AA1948" s="788"/>
      <c r="AB1948" s="789"/>
      <c r="AC1948" s="790"/>
      <c r="AD1948" s="842"/>
    </row>
    <row r="1949" spans="26:30">
      <c r="Z1949" s="788"/>
      <c r="AA1949" s="788"/>
      <c r="AB1949" s="789"/>
      <c r="AC1949" s="790"/>
      <c r="AD1949" s="842"/>
    </row>
    <row r="1950" spans="26:30">
      <c r="Z1950" s="788"/>
      <c r="AA1950" s="788"/>
      <c r="AB1950" s="789"/>
      <c r="AC1950" s="790"/>
      <c r="AD1950" s="842"/>
    </row>
    <row r="1951" spans="26:30">
      <c r="Z1951" s="788"/>
      <c r="AA1951" s="788"/>
      <c r="AB1951" s="789"/>
      <c r="AC1951" s="790"/>
      <c r="AD1951" s="842"/>
    </row>
    <row r="1952" spans="26:30">
      <c r="Z1952" s="788"/>
      <c r="AA1952" s="788"/>
      <c r="AB1952" s="789"/>
      <c r="AC1952" s="790"/>
      <c r="AD1952" s="842"/>
    </row>
    <row r="1953" spans="26:30">
      <c r="Z1953" s="788"/>
      <c r="AA1953" s="788"/>
      <c r="AB1953" s="789"/>
      <c r="AC1953" s="790"/>
      <c r="AD1953" s="842"/>
    </row>
    <row r="1954" spans="26:30">
      <c r="Z1954" s="788"/>
      <c r="AA1954" s="788"/>
      <c r="AB1954" s="789"/>
      <c r="AC1954" s="790"/>
      <c r="AD1954" s="842"/>
    </row>
    <row r="1955" spans="26:30">
      <c r="Z1955" s="788"/>
      <c r="AA1955" s="788"/>
      <c r="AB1955" s="789"/>
      <c r="AC1955" s="790"/>
      <c r="AD1955" s="842"/>
    </row>
    <row r="1956" spans="26:30">
      <c r="Z1956" s="788"/>
      <c r="AA1956" s="788"/>
      <c r="AB1956" s="789"/>
      <c r="AC1956" s="790"/>
      <c r="AD1956" s="842"/>
    </row>
    <row r="1957" spans="26:30">
      <c r="Z1957" s="788"/>
      <c r="AA1957" s="788"/>
      <c r="AB1957" s="789"/>
      <c r="AC1957" s="790"/>
      <c r="AD1957" s="842"/>
    </row>
    <row r="1958" spans="26:30">
      <c r="Z1958" s="788"/>
      <c r="AA1958" s="788"/>
      <c r="AB1958" s="789"/>
      <c r="AC1958" s="790"/>
      <c r="AD1958" s="842"/>
    </row>
    <row r="1959" spans="26:30">
      <c r="Z1959" s="788"/>
      <c r="AA1959" s="788"/>
      <c r="AB1959" s="789"/>
      <c r="AC1959" s="790"/>
      <c r="AD1959" s="842"/>
    </row>
    <row r="1960" spans="26:30">
      <c r="Z1960" s="788"/>
      <c r="AA1960" s="788"/>
      <c r="AB1960" s="789"/>
      <c r="AC1960" s="790"/>
      <c r="AD1960" s="842"/>
    </row>
    <row r="1961" spans="26:30">
      <c r="Z1961" s="788"/>
      <c r="AA1961" s="788"/>
      <c r="AB1961" s="789"/>
      <c r="AC1961" s="790"/>
      <c r="AD1961" s="842"/>
    </row>
    <row r="1962" spans="26:30">
      <c r="Z1962" s="788"/>
      <c r="AA1962" s="788"/>
      <c r="AB1962" s="789"/>
      <c r="AC1962" s="790"/>
      <c r="AD1962" s="842"/>
    </row>
    <row r="1963" spans="26:30">
      <c r="Z1963" s="788"/>
      <c r="AA1963" s="788"/>
      <c r="AB1963" s="789"/>
      <c r="AC1963" s="790"/>
      <c r="AD1963" s="842"/>
    </row>
    <row r="1964" spans="26:30">
      <c r="Z1964" s="788"/>
      <c r="AA1964" s="788"/>
      <c r="AB1964" s="789"/>
      <c r="AC1964" s="790"/>
      <c r="AD1964" s="842"/>
    </row>
    <row r="1965" spans="26:30">
      <c r="Z1965" s="788"/>
      <c r="AA1965" s="788"/>
      <c r="AB1965" s="789"/>
      <c r="AC1965" s="790"/>
      <c r="AD1965" s="842"/>
    </row>
    <row r="1966" spans="26:30">
      <c r="Z1966" s="788"/>
      <c r="AA1966" s="788"/>
      <c r="AB1966" s="789"/>
      <c r="AC1966" s="790"/>
      <c r="AD1966" s="842"/>
    </row>
    <row r="1967" spans="26:30">
      <c r="Z1967" s="788"/>
      <c r="AA1967" s="788"/>
      <c r="AB1967" s="789"/>
      <c r="AC1967" s="790"/>
      <c r="AD1967" s="842"/>
    </row>
    <row r="1968" spans="26:30">
      <c r="Z1968" s="788"/>
      <c r="AA1968" s="788"/>
      <c r="AB1968" s="789"/>
      <c r="AC1968" s="790"/>
      <c r="AD1968" s="842"/>
    </row>
    <row r="1969" spans="26:30">
      <c r="Z1969" s="788"/>
      <c r="AA1969" s="788"/>
      <c r="AB1969" s="789"/>
      <c r="AC1969" s="790"/>
      <c r="AD1969" s="842"/>
    </row>
    <row r="1970" spans="26:30">
      <c r="Z1970" s="788"/>
      <c r="AA1970" s="788"/>
      <c r="AB1970" s="789"/>
      <c r="AC1970" s="790"/>
      <c r="AD1970" s="842"/>
    </row>
    <row r="1971" spans="26:30">
      <c r="Z1971" s="788"/>
      <c r="AA1971" s="788"/>
      <c r="AB1971" s="789"/>
      <c r="AC1971" s="790"/>
      <c r="AD1971" s="842"/>
    </row>
    <row r="1972" spans="26:30">
      <c r="Z1972" s="788"/>
      <c r="AA1972" s="788"/>
      <c r="AB1972" s="789"/>
      <c r="AC1972" s="790"/>
      <c r="AD1972" s="842"/>
    </row>
    <row r="1973" spans="26:30">
      <c r="Z1973" s="788"/>
      <c r="AA1973" s="788"/>
      <c r="AB1973" s="789"/>
      <c r="AC1973" s="790"/>
      <c r="AD1973" s="842"/>
    </row>
    <row r="1974" spans="26:30">
      <c r="Z1974" s="788"/>
      <c r="AA1974" s="788"/>
      <c r="AB1974" s="789"/>
      <c r="AC1974" s="790"/>
      <c r="AD1974" s="842"/>
    </row>
    <row r="1975" spans="26:30">
      <c r="Z1975" s="788"/>
      <c r="AA1975" s="788"/>
      <c r="AB1975" s="789"/>
      <c r="AC1975" s="790"/>
      <c r="AD1975" s="842"/>
    </row>
    <row r="1976" spans="26:30">
      <c r="Z1976" s="788"/>
      <c r="AA1976" s="788"/>
      <c r="AB1976" s="789"/>
      <c r="AC1976" s="790"/>
      <c r="AD1976" s="842"/>
    </row>
    <row r="1977" spans="26:30">
      <c r="Z1977" s="788"/>
      <c r="AA1977" s="788"/>
      <c r="AB1977" s="789"/>
      <c r="AC1977" s="790"/>
      <c r="AD1977" s="842"/>
    </row>
    <row r="1978" spans="26:30">
      <c r="Z1978" s="788"/>
      <c r="AA1978" s="788"/>
      <c r="AB1978" s="789"/>
      <c r="AC1978" s="790"/>
      <c r="AD1978" s="842"/>
    </row>
    <row r="1979" spans="26:30">
      <c r="Z1979" s="788"/>
      <c r="AA1979" s="788"/>
      <c r="AB1979" s="789"/>
      <c r="AC1979" s="790"/>
      <c r="AD1979" s="842"/>
    </row>
    <row r="1980" spans="26:30">
      <c r="Z1980" s="788"/>
      <c r="AA1980" s="788"/>
      <c r="AB1980" s="789"/>
      <c r="AC1980" s="790"/>
      <c r="AD1980" s="842"/>
    </row>
    <row r="1981" spans="26:30">
      <c r="Z1981" s="788"/>
      <c r="AA1981" s="788"/>
      <c r="AB1981" s="789"/>
      <c r="AC1981" s="790"/>
      <c r="AD1981" s="842"/>
    </row>
    <row r="1982" spans="26:30">
      <c r="Z1982" s="788"/>
      <c r="AA1982" s="788"/>
      <c r="AB1982" s="789"/>
      <c r="AC1982" s="790"/>
      <c r="AD1982" s="842"/>
    </row>
    <row r="1983" spans="26:30">
      <c r="Z1983" s="788"/>
      <c r="AA1983" s="788"/>
      <c r="AB1983" s="789"/>
      <c r="AC1983" s="790"/>
      <c r="AD1983" s="842"/>
    </row>
    <row r="1984" spans="26:30">
      <c r="Z1984" s="788"/>
      <c r="AA1984" s="788"/>
      <c r="AB1984" s="789"/>
      <c r="AC1984" s="790"/>
      <c r="AD1984" s="842"/>
    </row>
    <row r="1985" spans="26:30">
      <c r="Z1985" s="788"/>
      <c r="AA1985" s="788"/>
      <c r="AB1985" s="789"/>
      <c r="AC1985" s="790"/>
      <c r="AD1985" s="842"/>
    </row>
    <row r="1986" spans="26:30">
      <c r="Z1986" s="788"/>
      <c r="AA1986" s="788"/>
      <c r="AB1986" s="789"/>
      <c r="AC1986" s="790"/>
      <c r="AD1986" s="842"/>
    </row>
    <row r="1987" spans="26:30">
      <c r="Z1987" s="788"/>
      <c r="AA1987" s="788"/>
      <c r="AB1987" s="789"/>
      <c r="AC1987" s="790"/>
      <c r="AD1987" s="842"/>
    </row>
    <row r="1988" spans="26:30">
      <c r="Z1988" s="788"/>
      <c r="AA1988" s="788"/>
      <c r="AB1988" s="789"/>
      <c r="AC1988" s="790"/>
      <c r="AD1988" s="842"/>
    </row>
    <row r="1989" spans="26:30">
      <c r="Z1989" s="788"/>
      <c r="AA1989" s="788"/>
      <c r="AB1989" s="789"/>
      <c r="AC1989" s="790"/>
      <c r="AD1989" s="842"/>
    </row>
    <row r="1990" spans="26:30">
      <c r="Z1990" s="788"/>
      <c r="AA1990" s="788"/>
      <c r="AB1990" s="789"/>
      <c r="AC1990" s="790"/>
      <c r="AD1990" s="842"/>
    </row>
    <row r="1991" spans="26:30">
      <c r="Z1991" s="788"/>
      <c r="AA1991" s="788"/>
      <c r="AB1991" s="789"/>
      <c r="AC1991" s="790"/>
      <c r="AD1991" s="842"/>
    </row>
    <row r="1992" spans="26:30">
      <c r="Z1992" s="788"/>
      <c r="AA1992" s="788"/>
      <c r="AB1992" s="789"/>
      <c r="AC1992" s="790"/>
      <c r="AD1992" s="842"/>
    </row>
    <row r="1993" spans="26:30">
      <c r="Z1993" s="788"/>
      <c r="AA1993" s="788"/>
      <c r="AB1993" s="789"/>
      <c r="AC1993" s="790"/>
      <c r="AD1993" s="842"/>
    </row>
    <row r="1994" spans="26:30">
      <c r="Z1994" s="788"/>
      <c r="AA1994" s="788"/>
      <c r="AB1994" s="789"/>
      <c r="AC1994" s="790"/>
      <c r="AD1994" s="842"/>
    </row>
    <row r="1995" spans="26:30">
      <c r="Z1995" s="788"/>
      <c r="AA1995" s="788"/>
      <c r="AB1995" s="789"/>
      <c r="AC1995" s="790"/>
      <c r="AD1995" s="842"/>
    </row>
    <row r="1996" spans="26:30">
      <c r="Z1996" s="788"/>
      <c r="AA1996" s="788"/>
      <c r="AB1996" s="789"/>
      <c r="AC1996" s="790"/>
      <c r="AD1996" s="842"/>
    </row>
    <row r="1997" spans="26:30">
      <c r="Z1997" s="788"/>
      <c r="AA1997" s="788"/>
      <c r="AB1997" s="789"/>
      <c r="AC1997" s="790"/>
      <c r="AD1997" s="842"/>
    </row>
    <row r="1998" spans="26:30">
      <c r="Z1998" s="788"/>
      <c r="AA1998" s="788"/>
      <c r="AB1998" s="789"/>
      <c r="AC1998" s="790"/>
      <c r="AD1998" s="842"/>
    </row>
    <row r="1999" spans="26:30">
      <c r="Z1999" s="788"/>
      <c r="AA1999" s="788"/>
      <c r="AB1999" s="789"/>
      <c r="AC1999" s="790"/>
      <c r="AD1999" s="842"/>
    </row>
    <row r="2000" spans="26:30">
      <c r="Z2000" s="788"/>
      <c r="AA2000" s="788"/>
      <c r="AB2000" s="789"/>
      <c r="AC2000" s="790"/>
      <c r="AD2000" s="842"/>
    </row>
    <row r="2001" spans="26:30">
      <c r="Z2001" s="788"/>
      <c r="AA2001" s="788"/>
      <c r="AB2001" s="789"/>
      <c r="AC2001" s="790"/>
      <c r="AD2001" s="842"/>
    </row>
    <row r="2002" spans="26:30">
      <c r="Z2002" s="788"/>
      <c r="AA2002" s="788"/>
      <c r="AB2002" s="789"/>
      <c r="AC2002" s="790"/>
      <c r="AD2002" s="842"/>
    </row>
    <row r="2003" spans="26:30">
      <c r="Z2003" s="788"/>
      <c r="AA2003" s="788"/>
      <c r="AB2003" s="789"/>
      <c r="AC2003" s="790"/>
      <c r="AD2003" s="842"/>
    </row>
    <row r="2004" spans="26:30">
      <c r="Z2004" s="788"/>
      <c r="AA2004" s="788"/>
      <c r="AB2004" s="789"/>
      <c r="AC2004" s="790"/>
      <c r="AD2004" s="842"/>
    </row>
    <row r="2005" spans="26:30">
      <c r="Z2005" s="788"/>
      <c r="AA2005" s="788"/>
      <c r="AB2005" s="789"/>
      <c r="AC2005" s="790"/>
      <c r="AD2005" s="842"/>
    </row>
    <row r="2006" spans="26:30">
      <c r="Z2006" s="788"/>
      <c r="AA2006" s="788"/>
      <c r="AB2006" s="789"/>
      <c r="AC2006" s="790"/>
      <c r="AD2006" s="842"/>
    </row>
    <row r="2007" spans="26:30">
      <c r="Z2007" s="788"/>
      <c r="AA2007" s="788"/>
      <c r="AB2007" s="789"/>
      <c r="AC2007" s="790"/>
      <c r="AD2007" s="842"/>
    </row>
    <row r="2008" spans="26:30">
      <c r="Z2008" s="788"/>
      <c r="AA2008" s="788"/>
      <c r="AB2008" s="789"/>
      <c r="AC2008" s="790"/>
      <c r="AD2008" s="842"/>
    </row>
    <row r="2009" spans="26:30">
      <c r="Z2009" s="788"/>
      <c r="AA2009" s="788"/>
      <c r="AB2009" s="789"/>
      <c r="AC2009" s="790"/>
      <c r="AD2009" s="842"/>
    </row>
    <row r="2010" spans="26:30">
      <c r="Z2010" s="788"/>
      <c r="AA2010" s="788"/>
      <c r="AB2010" s="789"/>
      <c r="AC2010" s="790"/>
      <c r="AD2010" s="842"/>
    </row>
    <row r="2011" spans="26:30">
      <c r="Z2011" s="788"/>
      <c r="AA2011" s="788"/>
      <c r="AB2011" s="789"/>
      <c r="AC2011" s="790"/>
      <c r="AD2011" s="842"/>
    </row>
    <row r="2012" spans="26:30">
      <c r="Z2012" s="788"/>
      <c r="AA2012" s="788"/>
      <c r="AB2012" s="789"/>
      <c r="AC2012" s="790"/>
      <c r="AD2012" s="842"/>
    </row>
    <row r="2013" spans="26:30">
      <c r="Z2013" s="788"/>
      <c r="AA2013" s="788"/>
      <c r="AB2013" s="789"/>
      <c r="AC2013" s="790"/>
      <c r="AD2013" s="842"/>
    </row>
    <row r="2014" spans="26:30">
      <c r="Z2014" s="788"/>
      <c r="AA2014" s="788"/>
      <c r="AB2014" s="789"/>
      <c r="AC2014" s="790"/>
      <c r="AD2014" s="842"/>
    </row>
    <row r="2015" spans="26:30">
      <c r="Z2015" s="788"/>
      <c r="AA2015" s="788"/>
      <c r="AB2015" s="789"/>
      <c r="AC2015" s="790"/>
      <c r="AD2015" s="842"/>
    </row>
    <row r="2016" spans="26:30">
      <c r="Z2016" s="788"/>
      <c r="AA2016" s="788"/>
      <c r="AB2016" s="789"/>
      <c r="AC2016" s="790"/>
      <c r="AD2016" s="842"/>
    </row>
    <row r="2017" spans="26:30">
      <c r="Z2017" s="788"/>
      <c r="AA2017" s="788"/>
      <c r="AB2017" s="789"/>
      <c r="AC2017" s="790"/>
      <c r="AD2017" s="842"/>
    </row>
    <row r="2018" spans="26:30">
      <c r="Z2018" s="788"/>
      <c r="AA2018" s="788"/>
      <c r="AB2018" s="789"/>
      <c r="AC2018" s="790"/>
      <c r="AD2018" s="842"/>
    </row>
    <row r="2019" spans="26:30">
      <c r="Z2019" s="788"/>
      <c r="AA2019" s="788"/>
      <c r="AB2019" s="789"/>
      <c r="AC2019" s="790"/>
      <c r="AD2019" s="842"/>
    </row>
    <row r="2020" spans="26:30">
      <c r="Z2020" s="788"/>
      <c r="AA2020" s="788"/>
      <c r="AB2020" s="789"/>
      <c r="AC2020" s="790"/>
      <c r="AD2020" s="842"/>
    </row>
    <row r="2021" spans="26:30">
      <c r="Z2021" s="788"/>
      <c r="AA2021" s="788"/>
      <c r="AB2021" s="789"/>
      <c r="AC2021" s="790"/>
      <c r="AD2021" s="842"/>
    </row>
    <row r="2022" spans="26:30">
      <c r="Z2022" s="788"/>
      <c r="AA2022" s="788"/>
      <c r="AB2022" s="789"/>
      <c r="AC2022" s="790"/>
      <c r="AD2022" s="842"/>
    </row>
    <row r="2023" spans="26:30">
      <c r="Z2023" s="788"/>
      <c r="AA2023" s="788"/>
      <c r="AB2023" s="789"/>
      <c r="AC2023" s="790"/>
      <c r="AD2023" s="842"/>
    </row>
    <row r="2024" spans="26:30">
      <c r="Z2024" s="788"/>
      <c r="AA2024" s="788"/>
      <c r="AB2024" s="789"/>
      <c r="AC2024" s="790"/>
      <c r="AD2024" s="842"/>
    </row>
    <row r="2025" spans="26:30">
      <c r="Z2025" s="788"/>
      <c r="AA2025" s="788"/>
      <c r="AB2025" s="789"/>
      <c r="AC2025" s="790"/>
      <c r="AD2025" s="842"/>
    </row>
    <row r="2026" spans="26:30">
      <c r="Z2026" s="788"/>
      <c r="AA2026" s="788"/>
      <c r="AB2026" s="789"/>
      <c r="AC2026" s="790"/>
      <c r="AD2026" s="842"/>
    </row>
    <row r="2027" spans="26:30">
      <c r="Z2027" s="788"/>
      <c r="AA2027" s="788"/>
      <c r="AB2027" s="789"/>
      <c r="AC2027" s="790"/>
      <c r="AD2027" s="842"/>
    </row>
    <row r="2028" spans="26:30">
      <c r="Z2028" s="788"/>
      <c r="AA2028" s="788"/>
      <c r="AB2028" s="789"/>
      <c r="AC2028" s="790"/>
      <c r="AD2028" s="842"/>
    </row>
    <row r="2029" spans="26:30">
      <c r="Z2029" s="788"/>
      <c r="AA2029" s="788"/>
      <c r="AB2029" s="789"/>
      <c r="AC2029" s="790"/>
      <c r="AD2029" s="842"/>
    </row>
    <row r="2030" spans="26:30">
      <c r="Z2030" s="788"/>
      <c r="AA2030" s="788"/>
      <c r="AB2030" s="789"/>
      <c r="AC2030" s="790"/>
      <c r="AD2030" s="842"/>
    </row>
    <row r="2031" spans="26:30">
      <c r="Z2031" s="788"/>
      <c r="AA2031" s="788"/>
      <c r="AB2031" s="789"/>
      <c r="AC2031" s="790"/>
      <c r="AD2031" s="842"/>
    </row>
    <row r="2032" spans="26:30">
      <c r="Z2032" s="788"/>
      <c r="AA2032" s="788"/>
      <c r="AB2032" s="789"/>
      <c r="AC2032" s="790"/>
      <c r="AD2032" s="842"/>
    </row>
    <row r="2033" spans="26:30">
      <c r="Z2033" s="788"/>
      <c r="AA2033" s="788"/>
      <c r="AB2033" s="789"/>
      <c r="AC2033" s="790"/>
      <c r="AD2033" s="842"/>
    </row>
    <row r="2034" spans="26:30">
      <c r="Z2034" s="788"/>
      <c r="AA2034" s="788"/>
      <c r="AB2034" s="789"/>
      <c r="AC2034" s="790"/>
      <c r="AD2034" s="842"/>
    </row>
    <row r="2035" spans="26:30">
      <c r="Z2035" s="788"/>
      <c r="AA2035" s="788"/>
      <c r="AB2035" s="789"/>
      <c r="AC2035" s="790"/>
      <c r="AD2035" s="842"/>
    </row>
    <row r="2036" spans="26:30">
      <c r="Z2036" s="788"/>
      <c r="AA2036" s="788"/>
      <c r="AB2036" s="789"/>
      <c r="AC2036" s="790"/>
      <c r="AD2036" s="842"/>
    </row>
    <row r="2037" spans="26:30">
      <c r="Z2037" s="788"/>
      <c r="AA2037" s="788"/>
      <c r="AB2037" s="789"/>
      <c r="AC2037" s="790"/>
      <c r="AD2037" s="842"/>
    </row>
    <row r="2038" spans="26:30">
      <c r="Z2038" s="788"/>
      <c r="AA2038" s="788"/>
      <c r="AB2038" s="789"/>
      <c r="AC2038" s="790"/>
      <c r="AD2038" s="842"/>
    </row>
    <row r="2039" spans="26:30">
      <c r="Z2039" s="788"/>
      <c r="AA2039" s="788"/>
      <c r="AB2039" s="789"/>
      <c r="AC2039" s="790"/>
      <c r="AD2039" s="842"/>
    </row>
    <row r="2040" spans="26:30">
      <c r="Z2040" s="788"/>
      <c r="AA2040" s="788"/>
      <c r="AB2040" s="789"/>
      <c r="AC2040" s="790"/>
      <c r="AD2040" s="842"/>
    </row>
    <row r="2041" spans="26:30">
      <c r="Z2041" s="788"/>
      <c r="AA2041" s="788"/>
      <c r="AB2041" s="789"/>
      <c r="AC2041" s="790"/>
      <c r="AD2041" s="842"/>
    </row>
    <row r="2042" spans="26:30">
      <c r="Z2042" s="788"/>
      <c r="AA2042" s="788"/>
      <c r="AB2042" s="789"/>
      <c r="AC2042" s="790"/>
      <c r="AD2042" s="842"/>
    </row>
    <row r="2043" spans="26:30">
      <c r="Z2043" s="788"/>
      <c r="AA2043" s="788"/>
      <c r="AB2043" s="789"/>
      <c r="AC2043" s="790"/>
      <c r="AD2043" s="842"/>
    </row>
    <row r="2044" spans="26:30">
      <c r="Z2044" s="788"/>
      <c r="AA2044" s="788"/>
      <c r="AB2044" s="789"/>
      <c r="AC2044" s="790"/>
      <c r="AD2044" s="842"/>
    </row>
    <row r="2045" spans="26:30">
      <c r="Z2045" s="788"/>
      <c r="AA2045" s="788"/>
      <c r="AB2045" s="789"/>
      <c r="AC2045" s="790"/>
      <c r="AD2045" s="842"/>
    </row>
    <row r="2046" spans="26:30">
      <c r="Z2046" s="788"/>
      <c r="AA2046" s="788"/>
      <c r="AB2046" s="789"/>
      <c r="AC2046" s="790"/>
      <c r="AD2046" s="842"/>
    </row>
    <row r="2047" spans="26:30">
      <c r="Z2047" s="788"/>
      <c r="AA2047" s="788"/>
      <c r="AB2047" s="789"/>
      <c r="AC2047" s="790"/>
      <c r="AD2047" s="842"/>
    </row>
    <row r="2048" spans="26:30">
      <c r="Z2048" s="788"/>
      <c r="AA2048" s="788"/>
      <c r="AB2048" s="789"/>
      <c r="AC2048" s="790"/>
      <c r="AD2048" s="842"/>
    </row>
    <row r="2049" spans="26:30">
      <c r="Z2049" s="788"/>
      <c r="AA2049" s="788"/>
      <c r="AB2049" s="789"/>
      <c r="AC2049" s="790"/>
      <c r="AD2049" s="842"/>
    </row>
    <row r="2050" spans="26:30">
      <c r="Z2050" s="788"/>
      <c r="AA2050" s="788"/>
      <c r="AB2050" s="789"/>
      <c r="AC2050" s="790"/>
      <c r="AD2050" s="842"/>
    </row>
    <row r="2051" spans="26:30">
      <c r="Z2051" s="788"/>
      <c r="AA2051" s="788"/>
      <c r="AB2051" s="789"/>
      <c r="AC2051" s="790"/>
      <c r="AD2051" s="842"/>
    </row>
    <row r="2052" spans="26:30">
      <c r="Z2052" s="788"/>
      <c r="AA2052" s="788"/>
      <c r="AB2052" s="789"/>
      <c r="AC2052" s="790"/>
      <c r="AD2052" s="842"/>
    </row>
    <row r="2053" spans="26:30">
      <c r="Z2053" s="788"/>
      <c r="AA2053" s="788"/>
      <c r="AB2053" s="789"/>
      <c r="AC2053" s="790"/>
      <c r="AD2053" s="842"/>
    </row>
    <row r="2054" spans="26:30">
      <c r="Z2054" s="788"/>
      <c r="AA2054" s="788"/>
      <c r="AB2054" s="789"/>
      <c r="AC2054" s="790"/>
      <c r="AD2054" s="842"/>
    </row>
    <row r="2055" spans="26:30">
      <c r="Z2055" s="788"/>
      <c r="AA2055" s="788"/>
      <c r="AB2055" s="789"/>
      <c r="AC2055" s="790"/>
      <c r="AD2055" s="842"/>
    </row>
    <row r="2056" spans="26:30">
      <c r="Z2056" s="788"/>
      <c r="AA2056" s="788"/>
      <c r="AB2056" s="789"/>
      <c r="AC2056" s="790"/>
      <c r="AD2056" s="842"/>
    </row>
    <row r="2057" spans="26:30">
      <c r="Z2057" s="788"/>
      <c r="AA2057" s="788"/>
      <c r="AB2057" s="789"/>
      <c r="AC2057" s="790"/>
      <c r="AD2057" s="842"/>
    </row>
    <row r="2058" spans="26:30">
      <c r="Z2058" s="788"/>
      <c r="AA2058" s="788"/>
      <c r="AB2058" s="789"/>
      <c r="AC2058" s="790"/>
      <c r="AD2058" s="842"/>
    </row>
    <row r="2059" spans="26:30">
      <c r="Z2059" s="788"/>
      <c r="AA2059" s="788"/>
      <c r="AB2059" s="789"/>
      <c r="AC2059" s="790"/>
      <c r="AD2059" s="842"/>
    </row>
    <row r="2060" spans="26:30">
      <c r="Z2060" s="788"/>
      <c r="AA2060" s="788"/>
      <c r="AB2060" s="789"/>
      <c r="AC2060" s="790"/>
      <c r="AD2060" s="842"/>
    </row>
    <row r="2061" spans="26:30">
      <c r="Z2061" s="788"/>
      <c r="AA2061" s="788"/>
      <c r="AB2061" s="789"/>
      <c r="AC2061" s="790"/>
      <c r="AD2061" s="842"/>
    </row>
    <row r="2062" spans="26:30">
      <c r="Z2062" s="788"/>
      <c r="AA2062" s="788"/>
      <c r="AB2062" s="789"/>
      <c r="AC2062" s="790"/>
      <c r="AD2062" s="842"/>
    </row>
    <row r="2063" spans="26:30">
      <c r="Z2063" s="788"/>
      <c r="AA2063" s="788"/>
      <c r="AB2063" s="789"/>
      <c r="AC2063" s="790"/>
      <c r="AD2063" s="842"/>
    </row>
    <row r="2064" spans="26:30">
      <c r="Z2064" s="788"/>
      <c r="AA2064" s="788"/>
      <c r="AB2064" s="789"/>
      <c r="AC2064" s="790"/>
      <c r="AD2064" s="842"/>
    </row>
    <row r="2065" spans="26:30">
      <c r="Z2065" s="788"/>
      <c r="AA2065" s="788"/>
      <c r="AB2065" s="789"/>
      <c r="AC2065" s="790"/>
      <c r="AD2065" s="842"/>
    </row>
    <row r="2066" spans="26:30">
      <c r="Z2066" s="788"/>
      <c r="AA2066" s="788"/>
      <c r="AB2066" s="789"/>
      <c r="AC2066" s="790"/>
      <c r="AD2066" s="842"/>
    </row>
    <row r="2067" spans="26:30">
      <c r="Z2067" s="788"/>
      <c r="AA2067" s="788"/>
      <c r="AB2067" s="789"/>
      <c r="AC2067" s="790"/>
      <c r="AD2067" s="842"/>
    </row>
    <row r="2068" spans="26:30">
      <c r="Z2068" s="788"/>
      <c r="AA2068" s="788"/>
      <c r="AB2068" s="789"/>
      <c r="AC2068" s="790"/>
      <c r="AD2068" s="842"/>
    </row>
    <row r="2069" spans="26:30">
      <c r="Z2069" s="788"/>
      <c r="AA2069" s="788"/>
      <c r="AB2069" s="789"/>
      <c r="AC2069" s="790"/>
      <c r="AD2069" s="842"/>
    </row>
    <row r="2070" spans="26:30">
      <c r="Z2070" s="788"/>
      <c r="AA2070" s="788"/>
      <c r="AB2070" s="789"/>
      <c r="AC2070" s="790"/>
      <c r="AD2070" s="842"/>
    </row>
    <row r="2071" spans="26:30">
      <c r="Z2071" s="788"/>
      <c r="AA2071" s="788"/>
      <c r="AB2071" s="789"/>
      <c r="AC2071" s="790"/>
      <c r="AD2071" s="842"/>
    </row>
    <row r="2072" spans="26:30">
      <c r="Z2072" s="788"/>
      <c r="AA2072" s="788"/>
      <c r="AB2072" s="789"/>
      <c r="AC2072" s="790"/>
      <c r="AD2072" s="842"/>
    </row>
    <row r="2073" spans="26:30">
      <c r="Z2073" s="788"/>
      <c r="AA2073" s="788"/>
      <c r="AB2073" s="789"/>
      <c r="AC2073" s="790"/>
      <c r="AD2073" s="842"/>
    </row>
    <row r="2074" spans="26:30">
      <c r="Z2074" s="788"/>
      <c r="AA2074" s="788"/>
      <c r="AB2074" s="789"/>
      <c r="AC2074" s="790"/>
      <c r="AD2074" s="842"/>
    </row>
    <row r="2075" spans="26:30">
      <c r="Z2075" s="788"/>
      <c r="AA2075" s="788"/>
      <c r="AB2075" s="789"/>
      <c r="AC2075" s="790"/>
      <c r="AD2075" s="842"/>
    </row>
    <row r="2076" spans="26:30">
      <c r="Z2076" s="788"/>
      <c r="AA2076" s="788"/>
      <c r="AB2076" s="789"/>
      <c r="AC2076" s="790"/>
      <c r="AD2076" s="842"/>
    </row>
    <row r="2077" spans="26:30">
      <c r="Z2077" s="788"/>
      <c r="AA2077" s="788"/>
      <c r="AB2077" s="789"/>
      <c r="AC2077" s="790"/>
      <c r="AD2077" s="842"/>
    </row>
    <row r="2078" spans="26:30">
      <c r="Z2078" s="788"/>
      <c r="AA2078" s="788"/>
      <c r="AB2078" s="789"/>
      <c r="AC2078" s="790"/>
      <c r="AD2078" s="842"/>
    </row>
    <row r="2079" spans="26:30">
      <c r="Z2079" s="788"/>
      <c r="AA2079" s="788"/>
      <c r="AB2079" s="789"/>
      <c r="AC2079" s="790"/>
      <c r="AD2079" s="842"/>
    </row>
    <row r="2080" spans="26:30">
      <c r="Z2080" s="788"/>
      <c r="AA2080" s="788"/>
      <c r="AB2080" s="789"/>
      <c r="AC2080" s="790"/>
      <c r="AD2080" s="842"/>
    </row>
    <row r="2081" spans="26:30">
      <c r="Z2081" s="788"/>
      <c r="AA2081" s="788"/>
      <c r="AB2081" s="789"/>
      <c r="AC2081" s="790"/>
      <c r="AD2081" s="842"/>
    </row>
    <row r="2082" spans="26:30">
      <c r="Z2082" s="788"/>
      <c r="AA2082" s="788"/>
      <c r="AB2082" s="789"/>
      <c r="AC2082" s="790"/>
      <c r="AD2082" s="842"/>
    </row>
    <row r="2083" spans="26:30">
      <c r="Z2083" s="788"/>
      <c r="AA2083" s="788"/>
      <c r="AB2083" s="789"/>
      <c r="AC2083" s="790"/>
      <c r="AD2083" s="842"/>
    </row>
    <row r="2084" spans="26:30">
      <c r="Z2084" s="788"/>
      <c r="AA2084" s="788"/>
      <c r="AB2084" s="789"/>
      <c r="AC2084" s="790"/>
      <c r="AD2084" s="842"/>
    </row>
    <row r="2085" spans="26:30">
      <c r="Z2085" s="788"/>
      <c r="AA2085" s="788"/>
      <c r="AB2085" s="789"/>
      <c r="AC2085" s="790"/>
      <c r="AD2085" s="842"/>
    </row>
    <row r="2086" spans="26:30">
      <c r="Z2086" s="788"/>
      <c r="AA2086" s="788"/>
      <c r="AB2086" s="789"/>
      <c r="AC2086" s="790"/>
      <c r="AD2086" s="842"/>
    </row>
    <row r="2087" spans="26:30">
      <c r="Z2087" s="788"/>
      <c r="AA2087" s="788"/>
      <c r="AB2087" s="789"/>
      <c r="AC2087" s="790"/>
      <c r="AD2087" s="842"/>
    </row>
    <row r="2088" spans="26:30">
      <c r="Z2088" s="788"/>
      <c r="AA2088" s="788"/>
      <c r="AB2088" s="789"/>
      <c r="AC2088" s="790"/>
      <c r="AD2088" s="842"/>
    </row>
    <row r="2089" spans="26:30">
      <c r="Z2089" s="788"/>
      <c r="AA2089" s="788"/>
      <c r="AB2089" s="789"/>
      <c r="AC2089" s="790"/>
      <c r="AD2089" s="842"/>
    </row>
    <row r="2090" spans="26:30">
      <c r="Z2090" s="788"/>
      <c r="AA2090" s="788"/>
      <c r="AB2090" s="789"/>
      <c r="AC2090" s="790"/>
      <c r="AD2090" s="842"/>
    </row>
    <row r="2091" spans="26:30">
      <c r="Z2091" s="788"/>
      <c r="AA2091" s="788"/>
      <c r="AB2091" s="789"/>
      <c r="AC2091" s="790"/>
      <c r="AD2091" s="842"/>
    </row>
    <row r="2092" spans="26:30">
      <c r="Z2092" s="788"/>
      <c r="AA2092" s="788"/>
      <c r="AB2092" s="789"/>
      <c r="AC2092" s="790"/>
      <c r="AD2092" s="842"/>
    </row>
    <row r="2093" spans="26:30">
      <c r="Z2093" s="788"/>
      <c r="AA2093" s="788"/>
      <c r="AB2093" s="789"/>
      <c r="AC2093" s="790"/>
      <c r="AD2093" s="842"/>
    </row>
    <row r="2094" spans="26:30">
      <c r="Z2094" s="788"/>
      <c r="AA2094" s="788"/>
      <c r="AB2094" s="789"/>
      <c r="AC2094" s="790"/>
      <c r="AD2094" s="842"/>
    </row>
    <row r="2095" spans="26:30">
      <c r="Z2095" s="788"/>
      <c r="AA2095" s="788"/>
      <c r="AB2095" s="789"/>
      <c r="AC2095" s="790"/>
      <c r="AD2095" s="842"/>
    </row>
    <row r="2096" spans="26:30">
      <c r="Z2096" s="788"/>
      <c r="AA2096" s="788"/>
      <c r="AB2096" s="789"/>
      <c r="AC2096" s="790"/>
      <c r="AD2096" s="842"/>
    </row>
    <row r="2097" spans="26:30">
      <c r="Z2097" s="788"/>
      <c r="AA2097" s="788"/>
      <c r="AB2097" s="789"/>
      <c r="AC2097" s="790"/>
      <c r="AD2097" s="842"/>
    </row>
    <row r="2098" spans="26:30">
      <c r="Z2098" s="788"/>
      <c r="AA2098" s="788"/>
      <c r="AB2098" s="789"/>
      <c r="AC2098" s="790"/>
      <c r="AD2098" s="842"/>
    </row>
    <row r="2099" spans="26:30">
      <c r="Z2099" s="788"/>
      <c r="AA2099" s="788"/>
      <c r="AB2099" s="789"/>
      <c r="AC2099" s="790"/>
      <c r="AD2099" s="842"/>
    </row>
    <row r="2100" spans="26:30">
      <c r="Z2100" s="788"/>
      <c r="AA2100" s="788"/>
      <c r="AB2100" s="789"/>
      <c r="AC2100" s="790"/>
      <c r="AD2100" s="842"/>
    </row>
    <row r="2101" spans="26:30">
      <c r="Z2101" s="788"/>
      <c r="AA2101" s="788"/>
      <c r="AB2101" s="789"/>
      <c r="AC2101" s="790"/>
      <c r="AD2101" s="842"/>
    </row>
    <row r="2102" spans="26:30">
      <c r="Z2102" s="788"/>
      <c r="AA2102" s="788"/>
      <c r="AB2102" s="789"/>
      <c r="AC2102" s="790"/>
      <c r="AD2102" s="842"/>
    </row>
    <row r="2103" spans="26:30">
      <c r="Z2103" s="788"/>
      <c r="AA2103" s="788"/>
      <c r="AB2103" s="789"/>
      <c r="AC2103" s="790"/>
      <c r="AD2103" s="842"/>
    </row>
    <row r="2104" spans="26:30">
      <c r="Z2104" s="788"/>
      <c r="AA2104" s="788"/>
      <c r="AB2104" s="789"/>
      <c r="AC2104" s="790"/>
      <c r="AD2104" s="842"/>
    </row>
    <row r="2105" spans="26:30">
      <c r="Z2105" s="788"/>
      <c r="AA2105" s="788"/>
      <c r="AB2105" s="789"/>
      <c r="AC2105" s="790"/>
      <c r="AD2105" s="842"/>
    </row>
    <row r="2106" spans="26:30">
      <c r="Z2106" s="788"/>
      <c r="AA2106" s="788"/>
      <c r="AB2106" s="789"/>
      <c r="AC2106" s="790"/>
      <c r="AD2106" s="842"/>
    </row>
    <row r="2107" spans="26:30">
      <c r="Z2107" s="788"/>
      <c r="AA2107" s="788"/>
      <c r="AB2107" s="789"/>
      <c r="AC2107" s="790"/>
      <c r="AD2107" s="842"/>
    </row>
    <row r="2108" spans="26:30">
      <c r="Z2108" s="788"/>
      <c r="AA2108" s="788"/>
      <c r="AB2108" s="789"/>
      <c r="AC2108" s="790"/>
      <c r="AD2108" s="842"/>
    </row>
    <row r="2109" spans="26:30">
      <c r="Z2109" s="788"/>
      <c r="AA2109" s="788"/>
      <c r="AB2109" s="789"/>
      <c r="AC2109" s="790"/>
      <c r="AD2109" s="842"/>
    </row>
    <row r="2110" spans="26:30">
      <c r="Z2110" s="788"/>
      <c r="AA2110" s="788"/>
      <c r="AB2110" s="789"/>
      <c r="AC2110" s="790"/>
      <c r="AD2110" s="842"/>
    </row>
    <row r="2111" spans="26:30">
      <c r="Z2111" s="788"/>
      <c r="AA2111" s="788"/>
      <c r="AB2111" s="789"/>
      <c r="AC2111" s="790"/>
      <c r="AD2111" s="842"/>
    </row>
    <row r="2112" spans="26:30">
      <c r="Z2112" s="788"/>
      <c r="AA2112" s="788"/>
      <c r="AB2112" s="789"/>
      <c r="AC2112" s="790"/>
      <c r="AD2112" s="842"/>
    </row>
    <row r="2113" spans="26:30">
      <c r="Z2113" s="788"/>
      <c r="AA2113" s="788"/>
      <c r="AB2113" s="789"/>
      <c r="AC2113" s="790"/>
      <c r="AD2113" s="842"/>
    </row>
    <row r="2114" spans="26:30">
      <c r="Z2114" s="788"/>
      <c r="AA2114" s="788"/>
      <c r="AB2114" s="789"/>
      <c r="AC2114" s="790"/>
      <c r="AD2114" s="842"/>
    </row>
    <row r="2115" spans="26:30">
      <c r="Z2115" s="788"/>
      <c r="AA2115" s="788"/>
      <c r="AB2115" s="789"/>
      <c r="AC2115" s="790"/>
      <c r="AD2115" s="842"/>
    </row>
    <row r="2116" spans="26:30">
      <c r="Z2116" s="788"/>
      <c r="AA2116" s="788"/>
      <c r="AB2116" s="789"/>
      <c r="AC2116" s="790"/>
      <c r="AD2116" s="842"/>
    </row>
    <row r="2117" spans="26:30">
      <c r="Z2117" s="788"/>
      <c r="AA2117" s="788"/>
      <c r="AB2117" s="789"/>
      <c r="AC2117" s="790"/>
      <c r="AD2117" s="842"/>
    </row>
    <row r="2118" spans="26:30">
      <c r="Z2118" s="788"/>
      <c r="AA2118" s="788"/>
      <c r="AB2118" s="789"/>
      <c r="AC2118" s="790"/>
      <c r="AD2118" s="842"/>
    </row>
    <row r="2119" spans="26:30">
      <c r="Z2119" s="788"/>
      <c r="AA2119" s="788"/>
      <c r="AB2119" s="789"/>
      <c r="AC2119" s="790"/>
      <c r="AD2119" s="842"/>
    </row>
    <row r="2120" spans="26:30">
      <c r="Z2120" s="788"/>
      <c r="AA2120" s="788"/>
      <c r="AB2120" s="789"/>
      <c r="AC2120" s="790"/>
      <c r="AD2120" s="842"/>
    </row>
    <row r="2121" spans="26:30">
      <c r="Z2121" s="788"/>
      <c r="AA2121" s="788"/>
      <c r="AB2121" s="789"/>
      <c r="AC2121" s="790"/>
      <c r="AD2121" s="842"/>
    </row>
    <row r="2122" spans="26:30">
      <c r="Z2122" s="788"/>
      <c r="AA2122" s="788"/>
      <c r="AB2122" s="789"/>
      <c r="AC2122" s="790"/>
      <c r="AD2122" s="842"/>
    </row>
    <row r="2123" spans="26:30">
      <c r="Z2123" s="788"/>
      <c r="AA2123" s="788"/>
      <c r="AB2123" s="789"/>
      <c r="AC2123" s="790"/>
      <c r="AD2123" s="842"/>
    </row>
    <row r="2124" spans="26:30">
      <c r="Z2124" s="788"/>
      <c r="AA2124" s="788"/>
      <c r="AB2124" s="789"/>
      <c r="AC2124" s="790"/>
      <c r="AD2124" s="842"/>
    </row>
    <row r="2125" spans="26:30">
      <c r="Z2125" s="788"/>
      <c r="AA2125" s="788"/>
      <c r="AB2125" s="789"/>
      <c r="AC2125" s="790"/>
      <c r="AD2125" s="842"/>
    </row>
    <row r="2126" spans="26:30">
      <c r="Z2126" s="788"/>
      <c r="AA2126" s="788"/>
      <c r="AB2126" s="789"/>
      <c r="AC2126" s="790"/>
      <c r="AD2126" s="842"/>
    </row>
    <row r="2127" spans="26:30">
      <c r="Z2127" s="788"/>
      <c r="AA2127" s="788"/>
      <c r="AB2127" s="789"/>
      <c r="AC2127" s="790"/>
      <c r="AD2127" s="842"/>
    </row>
    <row r="2128" spans="26:30">
      <c r="Z2128" s="788"/>
      <c r="AA2128" s="788"/>
      <c r="AB2128" s="789"/>
      <c r="AC2128" s="790"/>
      <c r="AD2128" s="842"/>
    </row>
    <row r="2129" spans="26:30">
      <c r="Z2129" s="788"/>
      <c r="AA2129" s="788"/>
      <c r="AB2129" s="789"/>
      <c r="AC2129" s="790"/>
      <c r="AD2129" s="842"/>
    </row>
    <row r="2130" spans="26:30">
      <c r="Z2130" s="788"/>
      <c r="AA2130" s="788"/>
      <c r="AB2130" s="789"/>
      <c r="AC2130" s="790"/>
      <c r="AD2130" s="842"/>
    </row>
    <row r="2131" spans="26:30">
      <c r="Z2131" s="788"/>
      <c r="AA2131" s="788"/>
      <c r="AB2131" s="789"/>
      <c r="AC2131" s="790"/>
      <c r="AD2131" s="842"/>
    </row>
    <row r="2132" spans="26:30">
      <c r="Z2132" s="788"/>
      <c r="AA2132" s="788"/>
      <c r="AB2132" s="789"/>
      <c r="AC2132" s="790"/>
      <c r="AD2132" s="842"/>
    </row>
    <row r="2133" spans="26:30">
      <c r="Z2133" s="788"/>
      <c r="AA2133" s="788"/>
      <c r="AB2133" s="789"/>
      <c r="AC2133" s="790"/>
      <c r="AD2133" s="842"/>
    </row>
    <row r="2134" spans="26:30">
      <c r="Z2134" s="788"/>
      <c r="AA2134" s="788"/>
      <c r="AB2134" s="789"/>
      <c r="AC2134" s="790"/>
      <c r="AD2134" s="842"/>
    </row>
    <row r="2135" spans="26:30">
      <c r="Z2135" s="788"/>
      <c r="AA2135" s="788"/>
      <c r="AB2135" s="789"/>
      <c r="AC2135" s="790"/>
      <c r="AD2135" s="842"/>
    </row>
    <row r="2136" spans="26:30">
      <c r="Z2136" s="788"/>
      <c r="AA2136" s="788"/>
      <c r="AB2136" s="789"/>
      <c r="AC2136" s="790"/>
      <c r="AD2136" s="842"/>
    </row>
    <row r="2137" spans="26:30">
      <c r="Z2137" s="788"/>
      <c r="AA2137" s="788"/>
      <c r="AB2137" s="789"/>
      <c r="AC2137" s="790"/>
      <c r="AD2137" s="842"/>
    </row>
    <row r="2138" spans="26:30">
      <c r="Z2138" s="788"/>
      <c r="AA2138" s="788"/>
      <c r="AB2138" s="789"/>
      <c r="AC2138" s="790"/>
      <c r="AD2138" s="842"/>
    </row>
    <row r="2139" spans="26:30">
      <c r="Z2139" s="788"/>
      <c r="AA2139" s="788"/>
      <c r="AB2139" s="789"/>
      <c r="AC2139" s="790"/>
      <c r="AD2139" s="842"/>
    </row>
    <row r="2140" spans="26:30">
      <c r="Z2140" s="788"/>
      <c r="AA2140" s="788"/>
      <c r="AB2140" s="789"/>
      <c r="AC2140" s="790"/>
      <c r="AD2140" s="842"/>
    </row>
    <row r="2141" spans="26:30">
      <c r="Z2141" s="788"/>
      <c r="AA2141" s="788"/>
      <c r="AB2141" s="789"/>
      <c r="AC2141" s="790"/>
      <c r="AD2141" s="842"/>
    </row>
    <row r="2142" spans="26:30">
      <c r="Z2142" s="788"/>
      <c r="AA2142" s="788"/>
      <c r="AB2142" s="789"/>
      <c r="AC2142" s="790"/>
      <c r="AD2142" s="842"/>
    </row>
    <row r="2143" spans="26:30">
      <c r="Z2143" s="788"/>
      <c r="AA2143" s="788"/>
      <c r="AB2143" s="789"/>
      <c r="AC2143" s="790"/>
      <c r="AD2143" s="842"/>
    </row>
    <row r="2144" spans="26:30">
      <c r="Z2144" s="788"/>
      <c r="AA2144" s="788"/>
      <c r="AB2144" s="789"/>
      <c r="AC2144" s="790"/>
      <c r="AD2144" s="842"/>
    </row>
    <row r="2145" spans="26:30">
      <c r="Z2145" s="788"/>
      <c r="AA2145" s="788"/>
      <c r="AB2145" s="789"/>
      <c r="AC2145" s="790"/>
      <c r="AD2145" s="842"/>
    </row>
    <row r="2146" spans="26:30">
      <c r="Z2146" s="788"/>
      <c r="AA2146" s="788"/>
      <c r="AB2146" s="789"/>
      <c r="AC2146" s="790"/>
      <c r="AD2146" s="842"/>
    </row>
    <row r="2147" spans="26:30">
      <c r="Z2147" s="788"/>
      <c r="AA2147" s="788"/>
      <c r="AB2147" s="789"/>
      <c r="AC2147" s="790"/>
      <c r="AD2147" s="842"/>
    </row>
    <row r="2148" spans="26:30">
      <c r="Z2148" s="788"/>
      <c r="AA2148" s="788"/>
      <c r="AB2148" s="789"/>
      <c r="AC2148" s="790"/>
      <c r="AD2148" s="842"/>
    </row>
    <row r="2149" spans="26:30">
      <c r="Z2149" s="788"/>
      <c r="AA2149" s="788"/>
      <c r="AB2149" s="789"/>
      <c r="AC2149" s="790"/>
      <c r="AD2149" s="842"/>
    </row>
    <row r="2150" spans="26:30">
      <c r="Z2150" s="788"/>
      <c r="AA2150" s="788"/>
      <c r="AB2150" s="789"/>
      <c r="AC2150" s="790"/>
      <c r="AD2150" s="842"/>
    </row>
    <row r="2151" spans="26:30">
      <c r="Z2151" s="788"/>
      <c r="AA2151" s="788"/>
      <c r="AB2151" s="789"/>
      <c r="AC2151" s="790"/>
      <c r="AD2151" s="842"/>
    </row>
    <row r="2152" spans="26:30">
      <c r="Z2152" s="788"/>
      <c r="AA2152" s="788"/>
      <c r="AB2152" s="789"/>
      <c r="AC2152" s="790"/>
      <c r="AD2152" s="842"/>
    </row>
    <row r="2153" spans="26:30">
      <c r="Z2153" s="788"/>
      <c r="AA2153" s="788"/>
      <c r="AB2153" s="789"/>
      <c r="AC2153" s="790"/>
      <c r="AD2153" s="842"/>
    </row>
    <row r="2154" spans="26:30">
      <c r="Z2154" s="788"/>
      <c r="AA2154" s="788"/>
      <c r="AB2154" s="789"/>
      <c r="AC2154" s="790"/>
      <c r="AD2154" s="842"/>
    </row>
    <row r="2155" spans="26:30">
      <c r="Z2155" s="788"/>
      <c r="AA2155" s="788"/>
      <c r="AB2155" s="789"/>
      <c r="AC2155" s="790"/>
      <c r="AD2155" s="842"/>
    </row>
    <row r="2156" spans="26:30">
      <c r="Z2156" s="788"/>
      <c r="AA2156" s="788"/>
      <c r="AB2156" s="789"/>
      <c r="AC2156" s="790"/>
      <c r="AD2156" s="842"/>
    </row>
    <row r="2157" spans="26:30">
      <c r="Z2157" s="788"/>
      <c r="AA2157" s="788"/>
      <c r="AB2157" s="789"/>
      <c r="AC2157" s="790"/>
      <c r="AD2157" s="842"/>
    </row>
    <row r="2158" spans="26:30">
      <c r="Z2158" s="788"/>
      <c r="AA2158" s="788"/>
      <c r="AB2158" s="789"/>
      <c r="AC2158" s="790"/>
      <c r="AD2158" s="842"/>
    </row>
    <row r="2159" spans="26:30">
      <c r="Z2159" s="788"/>
      <c r="AA2159" s="788"/>
      <c r="AB2159" s="789"/>
      <c r="AC2159" s="790"/>
      <c r="AD2159" s="842"/>
    </row>
    <row r="2160" spans="26:30">
      <c r="Z2160" s="788"/>
      <c r="AA2160" s="788"/>
      <c r="AB2160" s="789"/>
      <c r="AC2160" s="790"/>
      <c r="AD2160" s="842"/>
    </row>
    <row r="2161" spans="26:30">
      <c r="Z2161" s="788"/>
      <c r="AA2161" s="788"/>
      <c r="AB2161" s="789"/>
      <c r="AC2161" s="790"/>
      <c r="AD2161" s="842"/>
    </row>
    <row r="2162" spans="26:30">
      <c r="Z2162" s="788"/>
      <c r="AA2162" s="788"/>
      <c r="AB2162" s="789"/>
      <c r="AC2162" s="790"/>
      <c r="AD2162" s="842"/>
    </row>
    <row r="2163" spans="26:30">
      <c r="Z2163" s="788"/>
      <c r="AA2163" s="788"/>
      <c r="AB2163" s="789"/>
      <c r="AC2163" s="790"/>
      <c r="AD2163" s="842"/>
    </row>
    <row r="2164" spans="26:30">
      <c r="Z2164" s="788"/>
      <c r="AA2164" s="788"/>
      <c r="AB2164" s="789"/>
      <c r="AC2164" s="790"/>
      <c r="AD2164" s="842"/>
    </row>
    <row r="2165" spans="26:30">
      <c r="Z2165" s="788"/>
      <c r="AA2165" s="788"/>
      <c r="AB2165" s="789"/>
      <c r="AC2165" s="790"/>
      <c r="AD2165" s="842"/>
    </row>
    <row r="2166" spans="26:30">
      <c r="Z2166" s="788"/>
      <c r="AA2166" s="788"/>
      <c r="AB2166" s="789"/>
      <c r="AC2166" s="790"/>
      <c r="AD2166" s="842"/>
    </row>
    <row r="2167" spans="26:30">
      <c r="Z2167" s="788"/>
      <c r="AA2167" s="788"/>
      <c r="AB2167" s="789"/>
      <c r="AC2167" s="790"/>
      <c r="AD2167" s="842"/>
    </row>
    <row r="2168" spans="26:30">
      <c r="Z2168" s="788"/>
      <c r="AA2168" s="788"/>
      <c r="AB2168" s="789"/>
      <c r="AC2168" s="790"/>
      <c r="AD2168" s="842"/>
    </row>
    <row r="2169" spans="26:30">
      <c r="Z2169" s="788"/>
      <c r="AA2169" s="788"/>
      <c r="AB2169" s="789"/>
      <c r="AC2169" s="790"/>
      <c r="AD2169" s="842"/>
    </row>
    <row r="2170" spans="26:30">
      <c r="Z2170" s="788"/>
      <c r="AA2170" s="788"/>
      <c r="AB2170" s="789"/>
      <c r="AC2170" s="790"/>
      <c r="AD2170" s="842"/>
    </row>
    <row r="2171" spans="26:30">
      <c r="Z2171" s="788"/>
      <c r="AA2171" s="788"/>
      <c r="AB2171" s="789"/>
      <c r="AC2171" s="790"/>
      <c r="AD2171" s="842"/>
    </row>
    <row r="2172" spans="26:30">
      <c r="Z2172" s="788"/>
      <c r="AA2172" s="788"/>
      <c r="AB2172" s="789"/>
      <c r="AC2172" s="790"/>
      <c r="AD2172" s="842"/>
    </row>
    <row r="2173" spans="26:30">
      <c r="Z2173" s="788"/>
      <c r="AA2173" s="788"/>
      <c r="AB2173" s="789"/>
      <c r="AC2173" s="790"/>
      <c r="AD2173" s="842"/>
    </row>
    <row r="2174" spans="26:30">
      <c r="Z2174" s="788"/>
      <c r="AA2174" s="788"/>
      <c r="AB2174" s="789"/>
      <c r="AC2174" s="790"/>
      <c r="AD2174" s="842"/>
    </row>
    <row r="2175" spans="26:30">
      <c r="Z2175" s="788"/>
      <c r="AA2175" s="788"/>
      <c r="AB2175" s="789"/>
      <c r="AC2175" s="790"/>
      <c r="AD2175" s="842"/>
    </row>
    <row r="2176" spans="26:30">
      <c r="Z2176" s="788"/>
      <c r="AA2176" s="788"/>
      <c r="AB2176" s="789"/>
      <c r="AC2176" s="790"/>
      <c r="AD2176" s="842"/>
    </row>
    <row r="2177" spans="26:30">
      <c r="Z2177" s="788"/>
      <c r="AA2177" s="788"/>
      <c r="AB2177" s="789"/>
      <c r="AC2177" s="790"/>
      <c r="AD2177" s="842"/>
    </row>
    <row r="2178" spans="26:30">
      <c r="Z2178" s="788"/>
      <c r="AA2178" s="788"/>
      <c r="AB2178" s="789"/>
      <c r="AC2178" s="790"/>
      <c r="AD2178" s="842"/>
    </row>
    <row r="2179" spans="26:30">
      <c r="Z2179" s="788"/>
      <c r="AA2179" s="788"/>
      <c r="AB2179" s="789"/>
      <c r="AC2179" s="790"/>
      <c r="AD2179" s="842"/>
    </row>
    <row r="2180" spans="26:30">
      <c r="Z2180" s="788"/>
      <c r="AA2180" s="788"/>
      <c r="AB2180" s="789"/>
      <c r="AC2180" s="790"/>
      <c r="AD2180" s="842"/>
    </row>
    <row r="2181" spans="26:30">
      <c r="Z2181" s="788"/>
      <c r="AA2181" s="788"/>
      <c r="AB2181" s="789"/>
      <c r="AC2181" s="790"/>
      <c r="AD2181" s="842"/>
    </row>
    <row r="2182" spans="26:30">
      <c r="Z2182" s="788"/>
      <c r="AA2182" s="788"/>
      <c r="AB2182" s="789"/>
      <c r="AC2182" s="790"/>
      <c r="AD2182" s="842"/>
    </row>
    <row r="2183" spans="26:30">
      <c r="Z2183" s="788"/>
      <c r="AA2183" s="788"/>
      <c r="AB2183" s="789"/>
      <c r="AC2183" s="790"/>
      <c r="AD2183" s="842"/>
    </row>
    <row r="2184" spans="26:30">
      <c r="Z2184" s="788"/>
      <c r="AA2184" s="788"/>
      <c r="AB2184" s="789"/>
      <c r="AC2184" s="790"/>
      <c r="AD2184" s="842"/>
    </row>
    <row r="2185" spans="26:30">
      <c r="Z2185" s="788"/>
      <c r="AA2185" s="788"/>
      <c r="AB2185" s="789"/>
      <c r="AC2185" s="790"/>
      <c r="AD2185" s="842"/>
    </row>
    <row r="2186" spans="26:30">
      <c r="Z2186" s="788"/>
      <c r="AA2186" s="788"/>
      <c r="AB2186" s="789"/>
      <c r="AC2186" s="790"/>
      <c r="AD2186" s="842"/>
    </row>
    <row r="2187" spans="26:30">
      <c r="Z2187" s="788"/>
      <c r="AA2187" s="788"/>
      <c r="AB2187" s="789"/>
      <c r="AC2187" s="790"/>
      <c r="AD2187" s="842"/>
    </row>
    <row r="2188" spans="26:30">
      <c r="Z2188" s="788"/>
      <c r="AA2188" s="788"/>
      <c r="AB2188" s="789"/>
      <c r="AC2188" s="790"/>
      <c r="AD2188" s="842"/>
    </row>
    <row r="2189" spans="26:30">
      <c r="Z2189" s="788"/>
      <c r="AA2189" s="788"/>
      <c r="AB2189" s="789"/>
      <c r="AC2189" s="790"/>
      <c r="AD2189" s="842"/>
    </row>
    <row r="2190" spans="26:30">
      <c r="Z2190" s="788"/>
      <c r="AA2190" s="788"/>
      <c r="AB2190" s="789"/>
      <c r="AC2190" s="790"/>
      <c r="AD2190" s="842"/>
    </row>
    <row r="2191" spans="26:30">
      <c r="Z2191" s="788"/>
      <c r="AA2191" s="788"/>
      <c r="AB2191" s="789"/>
      <c r="AC2191" s="790"/>
      <c r="AD2191" s="842"/>
    </row>
    <row r="2192" spans="26:30">
      <c r="Z2192" s="788"/>
      <c r="AA2192" s="788"/>
      <c r="AB2192" s="789"/>
      <c r="AC2192" s="790"/>
      <c r="AD2192" s="842"/>
    </row>
    <row r="2193" spans="26:30">
      <c r="Z2193" s="788"/>
      <c r="AA2193" s="788"/>
      <c r="AB2193" s="789"/>
      <c r="AC2193" s="790"/>
      <c r="AD2193" s="842"/>
    </row>
    <row r="2194" spans="26:30">
      <c r="Z2194" s="788"/>
      <c r="AA2194" s="788"/>
      <c r="AB2194" s="789"/>
      <c r="AC2194" s="790"/>
      <c r="AD2194" s="842"/>
    </row>
    <row r="2195" spans="26:30">
      <c r="Z2195" s="788"/>
      <c r="AA2195" s="788"/>
      <c r="AB2195" s="789"/>
      <c r="AC2195" s="790"/>
      <c r="AD2195" s="842"/>
    </row>
    <row r="2196" spans="26:30">
      <c r="Z2196" s="788"/>
      <c r="AA2196" s="788"/>
      <c r="AB2196" s="789"/>
      <c r="AC2196" s="790"/>
      <c r="AD2196" s="842"/>
    </row>
    <row r="2197" spans="26:30">
      <c r="Z2197" s="788"/>
      <c r="AA2197" s="788"/>
      <c r="AB2197" s="789"/>
      <c r="AC2197" s="790"/>
      <c r="AD2197" s="842"/>
    </row>
    <row r="2198" spans="26:30">
      <c r="Z2198" s="788"/>
      <c r="AA2198" s="788"/>
      <c r="AB2198" s="789"/>
      <c r="AC2198" s="790"/>
      <c r="AD2198" s="842"/>
    </row>
    <row r="2199" spans="26:30">
      <c r="Z2199" s="788"/>
      <c r="AA2199" s="788"/>
      <c r="AB2199" s="789"/>
      <c r="AC2199" s="790"/>
      <c r="AD2199" s="842"/>
    </row>
    <row r="2200" spans="26:30">
      <c r="Z2200" s="788"/>
      <c r="AA2200" s="788"/>
      <c r="AB2200" s="789"/>
      <c r="AC2200" s="790"/>
      <c r="AD2200" s="842"/>
    </row>
    <row r="2201" spans="26:30">
      <c r="Z2201" s="788"/>
      <c r="AA2201" s="788"/>
      <c r="AB2201" s="789"/>
      <c r="AC2201" s="790"/>
      <c r="AD2201" s="842"/>
    </row>
    <row r="2202" spans="26:30">
      <c r="Z2202" s="788"/>
      <c r="AA2202" s="788"/>
      <c r="AB2202" s="789"/>
      <c r="AC2202" s="790"/>
      <c r="AD2202" s="842"/>
    </row>
    <row r="2203" spans="26:30">
      <c r="Z2203" s="788"/>
      <c r="AA2203" s="788"/>
      <c r="AB2203" s="789"/>
      <c r="AC2203" s="790"/>
      <c r="AD2203" s="842"/>
    </row>
    <row r="2204" spans="26:30">
      <c r="Z2204" s="788"/>
      <c r="AA2204" s="788"/>
      <c r="AB2204" s="789"/>
      <c r="AC2204" s="790"/>
      <c r="AD2204" s="842"/>
    </row>
    <row r="2205" spans="26:30">
      <c r="Z2205" s="788"/>
      <c r="AA2205" s="788"/>
      <c r="AB2205" s="789"/>
      <c r="AC2205" s="790"/>
      <c r="AD2205" s="842"/>
    </row>
    <row r="2206" spans="26:30">
      <c r="Z2206" s="788"/>
      <c r="AA2206" s="788"/>
      <c r="AB2206" s="789"/>
      <c r="AC2206" s="790"/>
      <c r="AD2206" s="842"/>
    </row>
    <row r="2207" spans="26:30">
      <c r="Z2207" s="788"/>
      <c r="AA2207" s="788"/>
      <c r="AB2207" s="789"/>
      <c r="AC2207" s="790"/>
      <c r="AD2207" s="842"/>
    </row>
    <row r="2208" spans="26:30">
      <c r="Z2208" s="788"/>
      <c r="AA2208" s="788"/>
      <c r="AB2208" s="789"/>
      <c r="AC2208" s="790"/>
      <c r="AD2208" s="842"/>
    </row>
    <row r="2209" spans="26:30">
      <c r="Z2209" s="788"/>
      <c r="AA2209" s="788"/>
      <c r="AB2209" s="789"/>
      <c r="AC2209" s="790"/>
      <c r="AD2209" s="842"/>
    </row>
    <row r="2210" spans="26:30">
      <c r="Z2210" s="788"/>
      <c r="AA2210" s="788"/>
      <c r="AB2210" s="789"/>
      <c r="AC2210" s="790"/>
      <c r="AD2210" s="842"/>
    </row>
    <row r="2211" spans="26:30">
      <c r="Z2211" s="788"/>
      <c r="AA2211" s="788"/>
      <c r="AB2211" s="789"/>
      <c r="AC2211" s="790"/>
      <c r="AD2211" s="842"/>
    </row>
    <row r="2212" spans="26:30">
      <c r="Z2212" s="788"/>
      <c r="AA2212" s="788"/>
      <c r="AB2212" s="789"/>
      <c r="AC2212" s="790"/>
      <c r="AD2212" s="842"/>
    </row>
    <row r="2213" spans="26:30">
      <c r="Z2213" s="788"/>
      <c r="AA2213" s="788"/>
      <c r="AB2213" s="789"/>
      <c r="AC2213" s="790"/>
      <c r="AD2213" s="842"/>
    </row>
    <row r="2214" spans="26:30">
      <c r="Z2214" s="788"/>
      <c r="AA2214" s="788"/>
      <c r="AB2214" s="789"/>
      <c r="AC2214" s="790"/>
      <c r="AD2214" s="842"/>
    </row>
    <row r="2215" spans="26:30">
      <c r="Z2215" s="788"/>
      <c r="AA2215" s="788"/>
      <c r="AB2215" s="789"/>
      <c r="AC2215" s="790"/>
      <c r="AD2215" s="842"/>
    </row>
    <row r="2216" spans="26:30">
      <c r="Z2216" s="788"/>
      <c r="AA2216" s="788"/>
      <c r="AB2216" s="789"/>
      <c r="AC2216" s="790"/>
      <c r="AD2216" s="842"/>
    </row>
    <row r="2217" spans="26:30">
      <c r="Z2217" s="788"/>
      <c r="AA2217" s="788"/>
      <c r="AB2217" s="789"/>
      <c r="AC2217" s="790"/>
      <c r="AD2217" s="842"/>
    </row>
    <row r="2218" spans="26:30">
      <c r="Z2218" s="788"/>
      <c r="AA2218" s="788"/>
      <c r="AB2218" s="789"/>
      <c r="AC2218" s="790"/>
      <c r="AD2218" s="842"/>
    </row>
    <row r="2219" spans="26:30">
      <c r="Z2219" s="788"/>
      <c r="AA2219" s="788"/>
      <c r="AB2219" s="789"/>
      <c r="AC2219" s="790"/>
      <c r="AD2219" s="842"/>
    </row>
    <row r="2220" spans="26:30">
      <c r="Z2220" s="788"/>
      <c r="AA2220" s="788"/>
      <c r="AB2220" s="789"/>
      <c r="AC2220" s="790"/>
      <c r="AD2220" s="842"/>
    </row>
    <row r="2221" spans="26:30">
      <c r="Z2221" s="788"/>
      <c r="AA2221" s="788"/>
      <c r="AB2221" s="789"/>
      <c r="AC2221" s="790"/>
      <c r="AD2221" s="842"/>
    </row>
    <row r="2222" spans="26:30">
      <c r="Z2222" s="788"/>
      <c r="AA2222" s="788"/>
      <c r="AB2222" s="789"/>
      <c r="AC2222" s="790"/>
      <c r="AD2222" s="842"/>
    </row>
    <row r="2223" spans="26:30">
      <c r="Z2223" s="788"/>
      <c r="AA2223" s="788"/>
      <c r="AB2223" s="789"/>
      <c r="AC2223" s="790"/>
      <c r="AD2223" s="842"/>
    </row>
    <row r="2224" spans="26:30">
      <c r="Z2224" s="788"/>
      <c r="AA2224" s="788"/>
      <c r="AB2224" s="789"/>
      <c r="AC2224" s="790"/>
      <c r="AD2224" s="842"/>
    </row>
    <row r="2225" spans="26:30">
      <c r="Z2225" s="788"/>
      <c r="AA2225" s="788"/>
      <c r="AB2225" s="789"/>
      <c r="AC2225" s="790"/>
      <c r="AD2225" s="842"/>
    </row>
    <row r="2226" spans="26:30">
      <c r="Z2226" s="788"/>
      <c r="AA2226" s="788"/>
      <c r="AB2226" s="789"/>
      <c r="AC2226" s="790"/>
      <c r="AD2226" s="842"/>
    </row>
    <row r="2227" spans="26:30">
      <c r="Z2227" s="788"/>
      <c r="AA2227" s="788"/>
      <c r="AB2227" s="789"/>
      <c r="AC2227" s="790"/>
      <c r="AD2227" s="842"/>
    </row>
    <row r="2228" spans="26:30">
      <c r="Z2228" s="788"/>
      <c r="AA2228" s="788"/>
      <c r="AB2228" s="789"/>
      <c r="AC2228" s="790"/>
      <c r="AD2228" s="842"/>
    </row>
    <row r="2229" spans="26:30">
      <c r="Z2229" s="788"/>
      <c r="AA2229" s="788"/>
      <c r="AB2229" s="789"/>
      <c r="AC2229" s="790"/>
      <c r="AD2229" s="842"/>
    </row>
    <row r="2230" spans="26:30">
      <c r="Z2230" s="788"/>
      <c r="AA2230" s="788"/>
      <c r="AB2230" s="789"/>
      <c r="AC2230" s="790"/>
      <c r="AD2230" s="842"/>
    </row>
    <row r="2231" spans="26:30">
      <c r="Z2231" s="788"/>
      <c r="AA2231" s="788"/>
      <c r="AB2231" s="789"/>
      <c r="AC2231" s="790"/>
      <c r="AD2231" s="842"/>
    </row>
    <row r="2232" spans="26:30">
      <c r="Z2232" s="788"/>
      <c r="AA2232" s="788"/>
      <c r="AB2232" s="789"/>
      <c r="AC2232" s="790"/>
      <c r="AD2232" s="842"/>
    </row>
    <row r="2233" spans="26:30">
      <c r="Z2233" s="788"/>
      <c r="AA2233" s="788"/>
      <c r="AB2233" s="789"/>
      <c r="AC2233" s="790"/>
      <c r="AD2233" s="842"/>
    </row>
    <row r="2234" spans="26:30">
      <c r="Z2234" s="788"/>
      <c r="AA2234" s="788"/>
      <c r="AB2234" s="789"/>
      <c r="AC2234" s="790"/>
      <c r="AD2234" s="842"/>
    </row>
    <row r="2235" spans="26:30">
      <c r="Z2235" s="788"/>
      <c r="AA2235" s="788"/>
      <c r="AB2235" s="789"/>
      <c r="AC2235" s="790"/>
      <c r="AD2235" s="842"/>
    </row>
    <row r="2236" spans="26:30">
      <c r="Z2236" s="788"/>
      <c r="AA2236" s="788"/>
      <c r="AB2236" s="789"/>
      <c r="AC2236" s="790"/>
      <c r="AD2236" s="842"/>
    </row>
    <row r="2237" spans="26:30">
      <c r="Z2237" s="788"/>
      <c r="AA2237" s="788"/>
      <c r="AB2237" s="789"/>
      <c r="AC2237" s="790"/>
      <c r="AD2237" s="842"/>
    </row>
    <row r="2238" spans="26:30">
      <c r="Z2238" s="788"/>
      <c r="AA2238" s="788"/>
      <c r="AB2238" s="789"/>
      <c r="AC2238" s="790"/>
      <c r="AD2238" s="842"/>
    </row>
    <row r="2239" spans="26:30">
      <c r="Z2239" s="788"/>
      <c r="AA2239" s="788"/>
      <c r="AB2239" s="789"/>
      <c r="AC2239" s="790"/>
      <c r="AD2239" s="842"/>
    </row>
    <row r="2240" spans="26:30">
      <c r="Z2240" s="788"/>
      <c r="AA2240" s="788"/>
      <c r="AB2240" s="789"/>
      <c r="AC2240" s="790"/>
      <c r="AD2240" s="842"/>
    </row>
    <row r="2241" spans="26:30">
      <c r="Z2241" s="788"/>
      <c r="AA2241" s="788"/>
      <c r="AB2241" s="789"/>
      <c r="AC2241" s="790"/>
      <c r="AD2241" s="842"/>
    </row>
    <row r="2242" spans="26:30">
      <c r="Z2242" s="788"/>
      <c r="AA2242" s="788"/>
      <c r="AB2242" s="789"/>
      <c r="AC2242" s="790"/>
      <c r="AD2242" s="842"/>
    </row>
    <row r="2243" spans="26:30">
      <c r="Z2243" s="788"/>
      <c r="AA2243" s="788"/>
      <c r="AB2243" s="789"/>
      <c r="AC2243" s="790"/>
      <c r="AD2243" s="842"/>
    </row>
    <row r="2244" spans="26:30">
      <c r="Z2244" s="788"/>
      <c r="AA2244" s="788"/>
      <c r="AB2244" s="789"/>
      <c r="AC2244" s="790"/>
      <c r="AD2244" s="842"/>
    </row>
    <row r="2245" spans="26:30">
      <c r="Z2245" s="788"/>
      <c r="AA2245" s="788"/>
      <c r="AB2245" s="789"/>
      <c r="AC2245" s="790"/>
      <c r="AD2245" s="842"/>
    </row>
    <row r="2246" spans="26:30">
      <c r="Z2246" s="788"/>
      <c r="AA2246" s="788"/>
      <c r="AB2246" s="789"/>
      <c r="AC2246" s="790"/>
      <c r="AD2246" s="842"/>
    </row>
    <row r="2247" spans="26:30">
      <c r="Z2247" s="788"/>
      <c r="AA2247" s="788"/>
      <c r="AB2247" s="789"/>
      <c r="AC2247" s="790"/>
      <c r="AD2247" s="842"/>
    </row>
    <row r="2248" spans="26:30">
      <c r="Z2248" s="788"/>
      <c r="AA2248" s="788"/>
      <c r="AB2248" s="789"/>
      <c r="AC2248" s="790"/>
      <c r="AD2248" s="842"/>
    </row>
    <row r="2249" spans="26:30">
      <c r="Z2249" s="788"/>
      <c r="AA2249" s="788"/>
      <c r="AB2249" s="789"/>
      <c r="AC2249" s="790"/>
      <c r="AD2249" s="842"/>
    </row>
    <row r="2250" spans="26:30">
      <c r="Z2250" s="788"/>
      <c r="AA2250" s="788"/>
      <c r="AB2250" s="789"/>
      <c r="AC2250" s="790"/>
      <c r="AD2250" s="842"/>
    </row>
    <row r="2251" spans="26:30">
      <c r="Z2251" s="788"/>
      <c r="AA2251" s="788"/>
      <c r="AB2251" s="789"/>
      <c r="AC2251" s="790"/>
      <c r="AD2251" s="842"/>
    </row>
    <row r="2252" spans="26:30">
      <c r="Z2252" s="788"/>
      <c r="AA2252" s="788"/>
      <c r="AB2252" s="789"/>
      <c r="AC2252" s="790"/>
      <c r="AD2252" s="842"/>
    </row>
    <row r="2253" spans="26:30">
      <c r="Z2253" s="788"/>
      <c r="AA2253" s="788"/>
      <c r="AB2253" s="789"/>
      <c r="AC2253" s="790"/>
      <c r="AD2253" s="842"/>
    </row>
    <row r="2254" spans="26:30">
      <c r="Z2254" s="788"/>
      <c r="AA2254" s="788"/>
      <c r="AB2254" s="789"/>
      <c r="AC2254" s="790"/>
      <c r="AD2254" s="842"/>
    </row>
    <row r="2255" spans="26:30">
      <c r="Z2255" s="788"/>
      <c r="AA2255" s="788"/>
      <c r="AB2255" s="789"/>
      <c r="AC2255" s="790"/>
      <c r="AD2255" s="842"/>
    </row>
    <row r="2256" spans="26:30">
      <c r="Z2256" s="788"/>
      <c r="AA2256" s="788"/>
      <c r="AB2256" s="789"/>
      <c r="AC2256" s="790"/>
      <c r="AD2256" s="842"/>
    </row>
    <row r="2257" spans="26:30">
      <c r="Z2257" s="788"/>
      <c r="AA2257" s="788"/>
      <c r="AB2257" s="789"/>
      <c r="AC2257" s="790"/>
      <c r="AD2257" s="842"/>
    </row>
    <row r="2258" spans="26:30">
      <c r="Z2258" s="788"/>
      <c r="AA2258" s="788"/>
      <c r="AB2258" s="789"/>
      <c r="AC2258" s="790"/>
      <c r="AD2258" s="842"/>
    </row>
    <row r="2259" spans="26:30">
      <c r="Z2259" s="788"/>
      <c r="AA2259" s="788"/>
      <c r="AB2259" s="789"/>
      <c r="AC2259" s="790"/>
      <c r="AD2259" s="842"/>
    </row>
    <row r="2260" spans="26:30">
      <c r="Z2260" s="788"/>
      <c r="AA2260" s="788"/>
      <c r="AB2260" s="789"/>
      <c r="AC2260" s="790"/>
      <c r="AD2260" s="842"/>
    </row>
    <row r="2261" spans="26:30">
      <c r="Z2261" s="788"/>
      <c r="AA2261" s="788"/>
      <c r="AB2261" s="789"/>
      <c r="AC2261" s="790"/>
      <c r="AD2261" s="842"/>
    </row>
    <row r="2262" spans="26:30">
      <c r="Z2262" s="788"/>
      <c r="AA2262" s="788"/>
      <c r="AB2262" s="789"/>
      <c r="AC2262" s="790"/>
      <c r="AD2262" s="842"/>
    </row>
    <row r="2263" spans="26:30">
      <c r="Z2263" s="788"/>
      <c r="AA2263" s="788"/>
      <c r="AB2263" s="789"/>
      <c r="AC2263" s="790"/>
      <c r="AD2263" s="842"/>
    </row>
    <row r="2264" spans="26:30">
      <c r="Z2264" s="788"/>
      <c r="AA2264" s="788"/>
      <c r="AB2264" s="789"/>
      <c r="AC2264" s="790"/>
      <c r="AD2264" s="842"/>
    </row>
    <row r="2265" spans="26:30">
      <c r="Z2265" s="788"/>
      <c r="AA2265" s="788"/>
      <c r="AB2265" s="789"/>
      <c r="AC2265" s="790"/>
      <c r="AD2265" s="842"/>
    </row>
    <row r="2266" spans="26:30">
      <c r="Z2266" s="788"/>
      <c r="AA2266" s="788"/>
      <c r="AB2266" s="789"/>
      <c r="AC2266" s="790"/>
      <c r="AD2266" s="842"/>
    </row>
    <row r="2267" spans="26:30">
      <c r="Z2267" s="788"/>
      <c r="AA2267" s="788"/>
      <c r="AB2267" s="789"/>
      <c r="AC2267" s="790"/>
      <c r="AD2267" s="842"/>
    </row>
    <row r="2268" spans="26:30">
      <c r="Z2268" s="788"/>
      <c r="AA2268" s="788"/>
      <c r="AB2268" s="789"/>
      <c r="AC2268" s="790"/>
      <c r="AD2268" s="842"/>
    </row>
    <row r="2269" spans="26:30">
      <c r="Z2269" s="788"/>
      <c r="AA2269" s="788"/>
      <c r="AB2269" s="789"/>
      <c r="AC2269" s="790"/>
      <c r="AD2269" s="842"/>
    </row>
    <row r="2270" spans="26:30">
      <c r="Z2270" s="788"/>
      <c r="AA2270" s="788"/>
      <c r="AB2270" s="789"/>
      <c r="AC2270" s="790"/>
      <c r="AD2270" s="842"/>
    </row>
    <row r="2271" spans="26:30">
      <c r="Z2271" s="788"/>
      <c r="AA2271" s="788"/>
      <c r="AB2271" s="789"/>
      <c r="AC2271" s="790"/>
      <c r="AD2271" s="842"/>
    </row>
    <row r="2272" spans="26:30">
      <c r="Z2272" s="788"/>
      <c r="AA2272" s="788"/>
      <c r="AB2272" s="789"/>
      <c r="AC2272" s="790"/>
      <c r="AD2272" s="842"/>
    </row>
    <row r="2273" spans="26:30">
      <c r="Z2273" s="788"/>
      <c r="AA2273" s="788"/>
      <c r="AB2273" s="789"/>
      <c r="AC2273" s="790"/>
      <c r="AD2273" s="842"/>
    </row>
    <row r="2274" spans="26:30">
      <c r="Z2274" s="788"/>
      <c r="AA2274" s="788"/>
      <c r="AB2274" s="789"/>
      <c r="AC2274" s="790"/>
      <c r="AD2274" s="842"/>
    </row>
    <row r="2275" spans="26:30">
      <c r="Z2275" s="788"/>
      <c r="AA2275" s="788"/>
      <c r="AB2275" s="789"/>
      <c r="AC2275" s="790"/>
      <c r="AD2275" s="842"/>
    </row>
    <row r="2276" spans="26:30">
      <c r="Z2276" s="788"/>
      <c r="AA2276" s="788"/>
      <c r="AB2276" s="789"/>
      <c r="AC2276" s="790"/>
      <c r="AD2276" s="842"/>
    </row>
    <row r="2277" spans="26:30">
      <c r="Z2277" s="788"/>
      <c r="AA2277" s="788"/>
      <c r="AB2277" s="789"/>
      <c r="AC2277" s="790"/>
      <c r="AD2277" s="842"/>
    </row>
    <row r="2278" spans="26:30">
      <c r="Z2278" s="788"/>
      <c r="AA2278" s="788"/>
      <c r="AB2278" s="789"/>
      <c r="AC2278" s="790"/>
      <c r="AD2278" s="842"/>
    </row>
    <row r="2279" spans="26:30">
      <c r="Z2279" s="788"/>
      <c r="AA2279" s="788"/>
      <c r="AB2279" s="789"/>
      <c r="AC2279" s="790"/>
      <c r="AD2279" s="842"/>
    </row>
    <row r="2280" spans="26:30">
      <c r="Z2280" s="788"/>
      <c r="AA2280" s="788"/>
      <c r="AB2280" s="789"/>
      <c r="AC2280" s="790"/>
      <c r="AD2280" s="842"/>
    </row>
    <row r="2281" spans="26:30">
      <c r="Z2281" s="788"/>
      <c r="AA2281" s="788"/>
      <c r="AB2281" s="789"/>
      <c r="AC2281" s="790"/>
      <c r="AD2281" s="842"/>
    </row>
    <row r="2282" spans="26:30">
      <c r="Z2282" s="788"/>
      <c r="AA2282" s="788"/>
      <c r="AB2282" s="789"/>
      <c r="AC2282" s="790"/>
      <c r="AD2282" s="842"/>
    </row>
    <row r="2283" spans="26:30">
      <c r="Z2283" s="788"/>
      <c r="AA2283" s="788"/>
      <c r="AB2283" s="789"/>
      <c r="AC2283" s="790"/>
      <c r="AD2283" s="842"/>
    </row>
    <row r="2284" spans="26:30">
      <c r="Z2284" s="788"/>
      <c r="AA2284" s="788"/>
      <c r="AB2284" s="789"/>
      <c r="AC2284" s="790"/>
      <c r="AD2284" s="842"/>
    </row>
    <row r="2285" spans="26:30">
      <c r="Z2285" s="788"/>
      <c r="AA2285" s="788"/>
      <c r="AB2285" s="789"/>
      <c r="AC2285" s="790"/>
      <c r="AD2285" s="842"/>
    </row>
    <row r="2286" spans="26:30">
      <c r="Z2286" s="788"/>
      <c r="AA2286" s="788"/>
      <c r="AB2286" s="789"/>
      <c r="AC2286" s="790"/>
      <c r="AD2286" s="842"/>
    </row>
    <row r="2287" spans="26:30">
      <c r="Z2287" s="788"/>
      <c r="AA2287" s="788"/>
      <c r="AB2287" s="789"/>
      <c r="AC2287" s="790"/>
      <c r="AD2287" s="842"/>
    </row>
    <row r="2288" spans="26:30">
      <c r="Z2288" s="788"/>
      <c r="AA2288" s="788"/>
      <c r="AB2288" s="789"/>
      <c r="AC2288" s="790"/>
      <c r="AD2288" s="842"/>
    </row>
    <row r="2289" spans="26:30">
      <c r="Z2289" s="788"/>
      <c r="AA2289" s="788"/>
      <c r="AB2289" s="789"/>
      <c r="AC2289" s="790"/>
      <c r="AD2289" s="842"/>
    </row>
    <row r="2290" spans="26:30">
      <c r="Z2290" s="788"/>
      <c r="AA2290" s="788"/>
      <c r="AB2290" s="789"/>
      <c r="AC2290" s="790"/>
      <c r="AD2290" s="842"/>
    </row>
    <row r="2291" spans="26:30">
      <c r="Z2291" s="788"/>
      <c r="AA2291" s="788"/>
      <c r="AB2291" s="789"/>
      <c r="AC2291" s="790"/>
      <c r="AD2291" s="842"/>
    </row>
    <row r="2292" spans="26:30">
      <c r="Z2292" s="788"/>
      <c r="AA2292" s="788"/>
      <c r="AB2292" s="789"/>
      <c r="AC2292" s="790"/>
      <c r="AD2292" s="842"/>
    </row>
    <row r="2293" spans="26:30">
      <c r="Z2293" s="788"/>
      <c r="AA2293" s="788"/>
      <c r="AB2293" s="789"/>
      <c r="AC2293" s="790"/>
      <c r="AD2293" s="842"/>
    </row>
    <row r="2294" spans="26:30">
      <c r="Z2294" s="788"/>
      <c r="AA2294" s="788"/>
      <c r="AB2294" s="789"/>
      <c r="AC2294" s="790"/>
      <c r="AD2294" s="842"/>
    </row>
    <row r="2295" spans="26:30">
      <c r="Z2295" s="788"/>
      <c r="AA2295" s="788"/>
      <c r="AB2295" s="789"/>
      <c r="AC2295" s="790"/>
      <c r="AD2295" s="842"/>
    </row>
    <row r="2296" spans="26:30">
      <c r="Z2296" s="788"/>
      <c r="AA2296" s="788"/>
      <c r="AB2296" s="789"/>
      <c r="AC2296" s="790"/>
      <c r="AD2296" s="842"/>
    </row>
    <row r="2297" spans="26:30">
      <c r="Z2297" s="788"/>
      <c r="AA2297" s="788"/>
      <c r="AB2297" s="789"/>
      <c r="AC2297" s="790"/>
      <c r="AD2297" s="842"/>
    </row>
    <row r="2298" spans="26:30">
      <c r="Z2298" s="788"/>
      <c r="AA2298" s="788"/>
      <c r="AB2298" s="789"/>
      <c r="AC2298" s="790"/>
      <c r="AD2298" s="842"/>
    </row>
    <row r="2299" spans="26:30">
      <c r="Z2299" s="788"/>
      <c r="AA2299" s="788"/>
      <c r="AB2299" s="789"/>
      <c r="AC2299" s="790"/>
      <c r="AD2299" s="842"/>
    </row>
    <row r="2300" spans="26:30">
      <c r="Z2300" s="788"/>
      <c r="AA2300" s="788"/>
      <c r="AB2300" s="789"/>
      <c r="AC2300" s="790"/>
      <c r="AD2300" s="842"/>
    </row>
    <row r="2301" spans="26:30">
      <c r="Z2301" s="788"/>
      <c r="AA2301" s="788"/>
      <c r="AB2301" s="789"/>
      <c r="AC2301" s="790"/>
      <c r="AD2301" s="842"/>
    </row>
    <row r="2302" spans="26:30">
      <c r="Z2302" s="788"/>
      <c r="AA2302" s="788"/>
      <c r="AB2302" s="789"/>
      <c r="AC2302" s="790"/>
      <c r="AD2302" s="842"/>
    </row>
    <row r="2303" spans="26:30">
      <c r="Z2303" s="788"/>
      <c r="AA2303" s="788"/>
      <c r="AB2303" s="789"/>
      <c r="AC2303" s="790"/>
      <c r="AD2303" s="842"/>
    </row>
    <row r="2304" spans="26:30">
      <c r="Z2304" s="788"/>
      <c r="AA2304" s="788"/>
      <c r="AB2304" s="789"/>
      <c r="AC2304" s="790"/>
      <c r="AD2304" s="842"/>
    </row>
    <row r="2305" spans="26:30">
      <c r="Z2305" s="788"/>
      <c r="AA2305" s="788"/>
      <c r="AB2305" s="789"/>
      <c r="AC2305" s="790"/>
      <c r="AD2305" s="842"/>
    </row>
    <row r="2306" spans="26:30">
      <c r="Z2306" s="788"/>
      <c r="AA2306" s="788"/>
      <c r="AB2306" s="789"/>
      <c r="AC2306" s="790"/>
      <c r="AD2306" s="842"/>
    </row>
    <row r="2307" spans="26:30">
      <c r="Z2307" s="788"/>
      <c r="AA2307" s="788"/>
      <c r="AB2307" s="789"/>
      <c r="AC2307" s="790"/>
      <c r="AD2307" s="842"/>
    </row>
    <row r="2308" spans="26:30">
      <c r="Z2308" s="788"/>
      <c r="AA2308" s="788"/>
      <c r="AB2308" s="789"/>
      <c r="AC2308" s="790"/>
      <c r="AD2308" s="842"/>
    </row>
    <row r="2309" spans="26:30">
      <c r="Z2309" s="788"/>
      <c r="AA2309" s="788"/>
      <c r="AB2309" s="789"/>
      <c r="AC2309" s="790"/>
      <c r="AD2309" s="842"/>
    </row>
    <row r="2310" spans="26:30">
      <c r="Z2310" s="788"/>
      <c r="AA2310" s="788"/>
      <c r="AB2310" s="789"/>
      <c r="AC2310" s="790"/>
      <c r="AD2310" s="842"/>
    </row>
    <row r="2311" spans="26:30">
      <c r="Z2311" s="788"/>
      <c r="AA2311" s="788"/>
      <c r="AB2311" s="789"/>
      <c r="AC2311" s="790"/>
      <c r="AD2311" s="842"/>
    </row>
    <row r="2312" spans="26:30">
      <c r="Z2312" s="788"/>
      <c r="AA2312" s="788"/>
      <c r="AB2312" s="789"/>
      <c r="AC2312" s="790"/>
      <c r="AD2312" s="842"/>
    </row>
    <row r="2313" spans="26:30">
      <c r="Z2313" s="788"/>
      <c r="AA2313" s="788"/>
      <c r="AB2313" s="789"/>
      <c r="AC2313" s="790"/>
      <c r="AD2313" s="842"/>
    </row>
    <row r="2314" spans="26:30">
      <c r="Z2314" s="788"/>
      <c r="AA2314" s="788"/>
      <c r="AB2314" s="789"/>
      <c r="AC2314" s="790"/>
      <c r="AD2314" s="842"/>
    </row>
    <row r="2315" spans="26:30">
      <c r="Z2315" s="788"/>
      <c r="AA2315" s="788"/>
      <c r="AB2315" s="789"/>
      <c r="AC2315" s="790"/>
      <c r="AD2315" s="842"/>
    </row>
    <row r="2316" spans="26:30">
      <c r="Z2316" s="788"/>
      <c r="AA2316" s="788"/>
      <c r="AB2316" s="789"/>
      <c r="AC2316" s="790"/>
      <c r="AD2316" s="842"/>
    </row>
    <row r="2317" spans="26:30">
      <c r="Z2317" s="788"/>
      <c r="AA2317" s="788"/>
      <c r="AB2317" s="789"/>
      <c r="AC2317" s="790"/>
      <c r="AD2317" s="842"/>
    </row>
    <row r="2318" spans="26:30">
      <c r="Z2318" s="788"/>
      <c r="AA2318" s="788"/>
      <c r="AB2318" s="789"/>
      <c r="AC2318" s="790"/>
      <c r="AD2318" s="842"/>
    </row>
    <row r="2319" spans="26:30">
      <c r="Z2319" s="788"/>
      <c r="AA2319" s="788"/>
      <c r="AB2319" s="789"/>
      <c r="AC2319" s="790"/>
      <c r="AD2319" s="842"/>
    </row>
    <row r="2320" spans="26:30">
      <c r="Z2320" s="788"/>
      <c r="AA2320" s="788"/>
      <c r="AB2320" s="789"/>
      <c r="AC2320" s="790"/>
      <c r="AD2320" s="842"/>
    </row>
    <row r="2321" spans="26:30">
      <c r="Z2321" s="788"/>
      <c r="AA2321" s="788"/>
      <c r="AB2321" s="789"/>
      <c r="AC2321" s="790"/>
      <c r="AD2321" s="842"/>
    </row>
    <row r="2322" spans="26:30">
      <c r="Z2322" s="788"/>
      <c r="AA2322" s="788"/>
      <c r="AB2322" s="789"/>
      <c r="AC2322" s="790"/>
      <c r="AD2322" s="842"/>
    </row>
    <row r="2323" spans="26:30">
      <c r="Z2323" s="788"/>
      <c r="AA2323" s="788"/>
      <c r="AB2323" s="789"/>
      <c r="AC2323" s="790"/>
      <c r="AD2323" s="842"/>
    </row>
    <row r="2324" spans="26:30">
      <c r="Z2324" s="788"/>
      <c r="AA2324" s="788"/>
      <c r="AB2324" s="789"/>
      <c r="AC2324" s="790"/>
      <c r="AD2324" s="842"/>
    </row>
    <row r="2325" spans="26:30">
      <c r="Z2325" s="788"/>
      <c r="AA2325" s="788"/>
      <c r="AB2325" s="789"/>
      <c r="AC2325" s="790"/>
      <c r="AD2325" s="842"/>
    </row>
    <row r="2326" spans="26:30">
      <c r="Z2326" s="788"/>
      <c r="AA2326" s="788"/>
      <c r="AB2326" s="789"/>
      <c r="AC2326" s="790"/>
      <c r="AD2326" s="842"/>
    </row>
    <row r="2327" spans="26:30">
      <c r="Z2327" s="788"/>
      <c r="AA2327" s="788"/>
      <c r="AB2327" s="789"/>
      <c r="AC2327" s="790"/>
      <c r="AD2327" s="842"/>
    </row>
    <row r="2328" spans="26:30">
      <c r="Z2328" s="788"/>
      <c r="AA2328" s="788"/>
      <c r="AB2328" s="789"/>
      <c r="AC2328" s="790"/>
      <c r="AD2328" s="842"/>
    </row>
    <row r="2329" spans="26:30">
      <c r="Z2329" s="788"/>
      <c r="AA2329" s="788"/>
      <c r="AB2329" s="789"/>
      <c r="AC2329" s="790"/>
      <c r="AD2329" s="842"/>
    </row>
    <row r="2330" spans="26:30">
      <c r="Z2330" s="788"/>
      <c r="AA2330" s="788"/>
      <c r="AB2330" s="789"/>
      <c r="AC2330" s="790"/>
      <c r="AD2330" s="842"/>
    </row>
    <row r="2331" spans="26:30">
      <c r="Z2331" s="788"/>
      <c r="AA2331" s="788"/>
      <c r="AB2331" s="789"/>
      <c r="AC2331" s="790"/>
      <c r="AD2331" s="842"/>
    </row>
    <row r="2332" spans="26:30">
      <c r="Z2332" s="788"/>
      <c r="AA2332" s="788"/>
      <c r="AB2332" s="789"/>
      <c r="AC2332" s="790"/>
      <c r="AD2332" s="842"/>
    </row>
    <row r="2333" spans="26:30">
      <c r="Z2333" s="788"/>
      <c r="AA2333" s="788"/>
      <c r="AB2333" s="789"/>
      <c r="AC2333" s="790"/>
      <c r="AD2333" s="842"/>
    </row>
    <row r="2334" spans="26:30">
      <c r="Z2334" s="788"/>
      <c r="AA2334" s="788"/>
      <c r="AB2334" s="789"/>
      <c r="AC2334" s="790"/>
      <c r="AD2334" s="842"/>
    </row>
    <row r="2335" spans="26:30">
      <c r="Z2335" s="788"/>
      <c r="AA2335" s="788"/>
      <c r="AB2335" s="789"/>
      <c r="AC2335" s="790"/>
      <c r="AD2335" s="842"/>
    </row>
    <row r="2336" spans="26:30">
      <c r="Z2336" s="788"/>
      <c r="AA2336" s="788"/>
      <c r="AB2336" s="789"/>
      <c r="AC2336" s="790"/>
      <c r="AD2336" s="842"/>
    </row>
    <row r="2337" spans="26:30">
      <c r="Z2337" s="788"/>
      <c r="AA2337" s="788"/>
      <c r="AB2337" s="789"/>
      <c r="AC2337" s="790"/>
      <c r="AD2337" s="842"/>
    </row>
    <row r="2338" spans="26:30">
      <c r="Z2338" s="788"/>
      <c r="AA2338" s="788"/>
      <c r="AB2338" s="789"/>
      <c r="AC2338" s="790"/>
      <c r="AD2338" s="842"/>
    </row>
    <row r="2339" spans="26:30">
      <c r="Z2339" s="788"/>
      <c r="AA2339" s="788"/>
      <c r="AB2339" s="789"/>
      <c r="AC2339" s="790"/>
      <c r="AD2339" s="842"/>
    </row>
    <row r="2340" spans="26:30">
      <c r="Z2340" s="788"/>
      <c r="AA2340" s="788"/>
      <c r="AB2340" s="789"/>
      <c r="AC2340" s="790"/>
      <c r="AD2340" s="842"/>
    </row>
    <row r="2341" spans="26:30">
      <c r="Z2341" s="788"/>
      <c r="AA2341" s="788"/>
      <c r="AB2341" s="789"/>
      <c r="AC2341" s="790"/>
      <c r="AD2341" s="842"/>
    </row>
    <row r="2342" spans="26:30">
      <c r="Z2342" s="788"/>
      <c r="AA2342" s="788"/>
      <c r="AB2342" s="789"/>
      <c r="AC2342" s="790"/>
      <c r="AD2342" s="842"/>
    </row>
    <row r="2343" spans="26:30">
      <c r="Z2343" s="788"/>
      <c r="AA2343" s="788"/>
      <c r="AB2343" s="789"/>
      <c r="AC2343" s="790"/>
      <c r="AD2343" s="842"/>
    </row>
    <row r="2344" spans="26:30">
      <c r="Z2344" s="788"/>
      <c r="AA2344" s="788"/>
      <c r="AB2344" s="789"/>
      <c r="AC2344" s="790"/>
      <c r="AD2344" s="842"/>
    </row>
    <row r="2345" spans="26:30">
      <c r="Z2345" s="788"/>
      <c r="AA2345" s="788"/>
      <c r="AB2345" s="789"/>
      <c r="AC2345" s="790"/>
      <c r="AD2345" s="842"/>
    </row>
    <row r="2346" spans="26:30">
      <c r="Z2346" s="788"/>
      <c r="AA2346" s="788"/>
      <c r="AB2346" s="789"/>
      <c r="AC2346" s="790"/>
      <c r="AD2346" s="842"/>
    </row>
    <row r="2347" spans="26:30">
      <c r="Z2347" s="788"/>
      <c r="AA2347" s="788"/>
      <c r="AB2347" s="789"/>
      <c r="AC2347" s="790"/>
      <c r="AD2347" s="842"/>
    </row>
    <row r="2348" spans="26:30">
      <c r="Z2348" s="788"/>
      <c r="AA2348" s="788"/>
      <c r="AB2348" s="789"/>
      <c r="AC2348" s="790"/>
      <c r="AD2348" s="842"/>
    </row>
    <row r="2349" spans="26:30">
      <c r="Z2349" s="788"/>
      <c r="AA2349" s="788"/>
      <c r="AB2349" s="789"/>
      <c r="AC2349" s="790"/>
      <c r="AD2349" s="842"/>
    </row>
    <row r="2350" spans="26:30">
      <c r="Z2350" s="788"/>
      <c r="AA2350" s="788"/>
      <c r="AB2350" s="789"/>
      <c r="AC2350" s="790"/>
      <c r="AD2350" s="842"/>
    </row>
    <row r="2351" spans="26:30">
      <c r="Z2351" s="788"/>
      <c r="AA2351" s="788"/>
      <c r="AB2351" s="789"/>
      <c r="AC2351" s="790"/>
      <c r="AD2351" s="842"/>
    </row>
    <row r="2352" spans="26:30">
      <c r="Z2352" s="788"/>
      <c r="AA2352" s="788"/>
      <c r="AB2352" s="789"/>
      <c r="AC2352" s="790"/>
      <c r="AD2352" s="842"/>
    </row>
    <row r="2353" spans="26:30">
      <c r="Z2353" s="788"/>
      <c r="AA2353" s="788"/>
      <c r="AB2353" s="789"/>
      <c r="AC2353" s="790"/>
      <c r="AD2353" s="842"/>
    </row>
    <row r="2354" spans="26:30">
      <c r="Z2354" s="788"/>
      <c r="AA2354" s="788"/>
      <c r="AB2354" s="789"/>
      <c r="AC2354" s="790"/>
      <c r="AD2354" s="842"/>
    </row>
    <row r="2355" spans="26:30">
      <c r="Z2355" s="788"/>
      <c r="AA2355" s="788"/>
      <c r="AB2355" s="789"/>
      <c r="AC2355" s="790"/>
      <c r="AD2355" s="842"/>
    </row>
    <row r="2356" spans="26:30">
      <c r="Z2356" s="788"/>
      <c r="AA2356" s="788"/>
      <c r="AB2356" s="789"/>
      <c r="AC2356" s="790"/>
      <c r="AD2356" s="842"/>
    </row>
    <row r="2357" spans="26:30">
      <c r="Z2357" s="788"/>
      <c r="AA2357" s="788"/>
      <c r="AB2357" s="789"/>
      <c r="AC2357" s="790"/>
      <c r="AD2357" s="842"/>
    </row>
    <row r="2358" spans="26:30">
      <c r="Z2358" s="788"/>
      <c r="AA2358" s="788"/>
      <c r="AB2358" s="789"/>
      <c r="AC2358" s="790"/>
      <c r="AD2358" s="842"/>
    </row>
    <row r="2359" spans="26:30">
      <c r="Z2359" s="788"/>
      <c r="AA2359" s="788"/>
      <c r="AB2359" s="789"/>
      <c r="AC2359" s="790"/>
      <c r="AD2359" s="842"/>
    </row>
    <row r="2360" spans="26:30">
      <c r="Z2360" s="788"/>
      <c r="AA2360" s="788"/>
      <c r="AB2360" s="789"/>
      <c r="AC2360" s="790"/>
      <c r="AD2360" s="842"/>
    </row>
    <row r="2361" spans="26:30">
      <c r="Z2361" s="788"/>
      <c r="AA2361" s="788"/>
      <c r="AB2361" s="789"/>
      <c r="AC2361" s="790"/>
      <c r="AD2361" s="842"/>
    </row>
    <row r="2362" spans="26:30">
      <c r="Z2362" s="788"/>
      <c r="AA2362" s="788"/>
      <c r="AB2362" s="789"/>
      <c r="AC2362" s="790"/>
      <c r="AD2362" s="842"/>
    </row>
    <row r="2363" spans="26:30">
      <c r="Z2363" s="788"/>
      <c r="AA2363" s="788"/>
      <c r="AB2363" s="789"/>
      <c r="AC2363" s="790"/>
      <c r="AD2363" s="842"/>
    </row>
    <row r="2364" spans="26:30">
      <c r="Z2364" s="788"/>
      <c r="AA2364" s="788"/>
      <c r="AB2364" s="789"/>
      <c r="AC2364" s="790"/>
      <c r="AD2364" s="842"/>
    </row>
    <row r="2365" spans="26:30">
      <c r="Z2365" s="788"/>
      <c r="AA2365" s="788"/>
      <c r="AB2365" s="789"/>
      <c r="AC2365" s="790"/>
      <c r="AD2365" s="842"/>
    </row>
    <row r="2366" spans="26:30">
      <c r="Z2366" s="788"/>
      <c r="AA2366" s="788"/>
      <c r="AB2366" s="789"/>
      <c r="AC2366" s="790"/>
      <c r="AD2366" s="842"/>
    </row>
    <row r="2367" spans="26:30">
      <c r="Z2367" s="788"/>
      <c r="AA2367" s="788"/>
      <c r="AB2367" s="789"/>
      <c r="AC2367" s="790"/>
      <c r="AD2367" s="842"/>
    </row>
    <row r="2368" spans="26:30">
      <c r="Z2368" s="788"/>
      <c r="AA2368" s="788"/>
      <c r="AB2368" s="789"/>
      <c r="AC2368" s="790"/>
      <c r="AD2368" s="842"/>
    </row>
    <row r="2369" spans="26:30">
      <c r="Z2369" s="788"/>
      <c r="AA2369" s="788"/>
      <c r="AB2369" s="789"/>
      <c r="AC2369" s="790"/>
      <c r="AD2369" s="842"/>
    </row>
    <row r="2370" spans="26:30">
      <c r="Z2370" s="788"/>
      <c r="AA2370" s="788"/>
      <c r="AB2370" s="789"/>
      <c r="AC2370" s="790"/>
      <c r="AD2370" s="842"/>
    </row>
    <row r="2371" spans="26:30">
      <c r="Z2371" s="788"/>
      <c r="AA2371" s="788"/>
      <c r="AB2371" s="789"/>
      <c r="AC2371" s="790"/>
      <c r="AD2371" s="842"/>
    </row>
    <row r="2372" spans="26:30">
      <c r="Z2372" s="788"/>
      <c r="AA2372" s="788"/>
      <c r="AB2372" s="789"/>
      <c r="AC2372" s="790"/>
      <c r="AD2372" s="842"/>
    </row>
    <row r="2373" spans="26:30">
      <c r="Z2373" s="788"/>
      <c r="AA2373" s="788"/>
      <c r="AB2373" s="789"/>
      <c r="AC2373" s="790"/>
      <c r="AD2373" s="842"/>
    </row>
    <row r="2374" spans="26:30">
      <c r="Z2374" s="788"/>
      <c r="AA2374" s="788"/>
      <c r="AB2374" s="789"/>
      <c r="AC2374" s="790"/>
      <c r="AD2374" s="842"/>
    </row>
    <row r="2375" spans="26:30">
      <c r="Z2375" s="788"/>
      <c r="AA2375" s="788"/>
      <c r="AB2375" s="789"/>
      <c r="AC2375" s="790"/>
      <c r="AD2375" s="842"/>
    </row>
    <row r="2376" spans="26:30">
      <c r="Z2376" s="788"/>
      <c r="AA2376" s="788"/>
      <c r="AB2376" s="789"/>
      <c r="AC2376" s="790"/>
      <c r="AD2376" s="842"/>
    </row>
    <row r="2377" spans="26:30">
      <c r="Z2377" s="788"/>
      <c r="AA2377" s="788"/>
      <c r="AB2377" s="789"/>
      <c r="AC2377" s="790"/>
      <c r="AD2377" s="842"/>
    </row>
    <row r="2378" spans="26:30">
      <c r="Z2378" s="788"/>
      <c r="AA2378" s="788"/>
      <c r="AB2378" s="789"/>
      <c r="AC2378" s="790"/>
      <c r="AD2378" s="842"/>
    </row>
    <row r="2379" spans="26:30">
      <c r="Z2379" s="788"/>
      <c r="AA2379" s="788"/>
      <c r="AB2379" s="789"/>
      <c r="AC2379" s="790"/>
      <c r="AD2379" s="842"/>
    </row>
    <row r="2380" spans="26:30">
      <c r="Z2380" s="788"/>
      <c r="AA2380" s="788"/>
      <c r="AB2380" s="789"/>
      <c r="AC2380" s="790"/>
      <c r="AD2380" s="842"/>
    </row>
    <row r="2381" spans="26:30">
      <c r="Z2381" s="788"/>
      <c r="AA2381" s="788"/>
      <c r="AB2381" s="789"/>
      <c r="AC2381" s="790"/>
      <c r="AD2381" s="842"/>
    </row>
    <row r="2382" spans="26:30">
      <c r="Z2382" s="788"/>
      <c r="AA2382" s="788"/>
      <c r="AB2382" s="789"/>
      <c r="AC2382" s="790"/>
      <c r="AD2382" s="842"/>
    </row>
    <row r="2383" spans="26:30">
      <c r="Z2383" s="788"/>
      <c r="AA2383" s="788"/>
      <c r="AB2383" s="789"/>
      <c r="AC2383" s="790"/>
      <c r="AD2383" s="842"/>
    </row>
    <row r="2384" spans="26:30">
      <c r="Z2384" s="788"/>
      <c r="AA2384" s="788"/>
      <c r="AB2384" s="789"/>
      <c r="AC2384" s="790"/>
      <c r="AD2384" s="842"/>
    </row>
    <row r="2385" spans="26:30">
      <c r="Z2385" s="788"/>
      <c r="AA2385" s="788"/>
      <c r="AB2385" s="789"/>
      <c r="AC2385" s="790"/>
      <c r="AD2385" s="842"/>
    </row>
    <row r="2386" spans="26:30">
      <c r="Z2386" s="788"/>
      <c r="AA2386" s="788"/>
      <c r="AB2386" s="789"/>
      <c r="AC2386" s="790"/>
      <c r="AD2386" s="842"/>
    </row>
    <row r="2387" spans="26:30">
      <c r="Z2387" s="788"/>
      <c r="AA2387" s="788"/>
      <c r="AB2387" s="789"/>
      <c r="AC2387" s="790"/>
      <c r="AD2387" s="842"/>
    </row>
    <row r="2388" spans="26:30">
      <c r="Z2388" s="788"/>
      <c r="AA2388" s="788"/>
      <c r="AB2388" s="789"/>
      <c r="AC2388" s="790"/>
      <c r="AD2388" s="842"/>
    </row>
    <row r="2389" spans="26:30">
      <c r="Z2389" s="788"/>
      <c r="AA2389" s="788"/>
      <c r="AB2389" s="789"/>
      <c r="AC2389" s="843"/>
    </row>
    <row r="2390" spans="26:30">
      <c r="Z2390" s="788"/>
      <c r="AA2390" s="788"/>
      <c r="AB2390" s="789"/>
      <c r="AC2390" s="843"/>
    </row>
    <row r="2391" spans="26:30">
      <c r="Z2391" s="788"/>
      <c r="AA2391" s="788"/>
      <c r="AB2391" s="789"/>
      <c r="AC2391" s="843"/>
    </row>
    <row r="2392" spans="26:30">
      <c r="Z2392" s="788"/>
      <c r="AA2392" s="788"/>
      <c r="AB2392" s="789"/>
      <c r="AC2392" s="843"/>
    </row>
    <row r="2393" spans="26:30">
      <c r="Z2393" s="788"/>
      <c r="AA2393" s="788"/>
      <c r="AB2393" s="789"/>
      <c r="AC2393" s="843"/>
    </row>
    <row r="2394" spans="26:30">
      <c r="Z2394" s="788"/>
      <c r="AA2394" s="788"/>
      <c r="AB2394" s="789"/>
      <c r="AC2394" s="843"/>
    </row>
    <row r="2395" spans="26:30">
      <c r="Z2395" s="788"/>
      <c r="AA2395" s="788"/>
      <c r="AB2395" s="789"/>
      <c r="AC2395" s="843"/>
    </row>
    <row r="2396" spans="26:30">
      <c r="AA2396" s="764"/>
    </row>
  </sheetData>
  <sortState xmlns:xlrd2="http://schemas.microsoft.com/office/spreadsheetml/2017/richdata2" ref="A13:AF66">
    <sortCondition ref="B13:B66"/>
  </sortState>
  <mergeCells count="50">
    <mergeCell ref="K10:K11"/>
    <mergeCell ref="B5:C5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X10:X11"/>
    <mergeCell ref="L10:L11"/>
    <mergeCell ref="M10:M11"/>
    <mergeCell ref="N10:N11"/>
    <mergeCell ref="O10:O11"/>
    <mergeCell ref="P10:P11"/>
    <mergeCell ref="Q10:Q11"/>
    <mergeCell ref="R10:R11"/>
    <mergeCell ref="S10:S11"/>
    <mergeCell ref="T10:U10"/>
    <mergeCell ref="V10:V11"/>
    <mergeCell ref="W10:W11"/>
    <mergeCell ref="O180:O181"/>
    <mergeCell ref="T178:U178"/>
    <mergeCell ref="A180:A181"/>
    <mergeCell ref="B180:B181"/>
    <mergeCell ref="C180:C181"/>
    <mergeCell ref="D180:D181"/>
    <mergeCell ref="E180:E181"/>
    <mergeCell ref="F180:F181"/>
    <mergeCell ref="G180:G181"/>
    <mergeCell ref="H180:H181"/>
    <mergeCell ref="I180:I181"/>
    <mergeCell ref="J180:J181"/>
    <mergeCell ref="K180:K181"/>
    <mergeCell ref="L180:L181"/>
    <mergeCell ref="M180:M181"/>
    <mergeCell ref="N180:N181"/>
    <mergeCell ref="W180:W181"/>
    <mergeCell ref="X180:X181"/>
    <mergeCell ref="T251:U251"/>
    <mergeCell ref="T252:U252"/>
    <mergeCell ref="P180:P181"/>
    <mergeCell ref="Q180:Q181"/>
    <mergeCell ref="R180:R181"/>
    <mergeCell ref="S180:S181"/>
    <mergeCell ref="T180:U180"/>
    <mergeCell ref="V180:V181"/>
  </mergeCells>
  <conditionalFormatting sqref="A1:A4 A178:A179 A251:A252 A254:A1048576">
    <cfRule type="containsText" dxfId="53" priority="45" operator="containsText" text="INA">
      <formula>NOT(ISERROR(SEARCH("INA",A1)))</formula>
    </cfRule>
  </conditionalFormatting>
  <conditionalFormatting sqref="A1:A4">
    <cfRule type="containsText" dxfId="52" priority="44" operator="containsText" text="INAC">
      <formula>NOT(ISERROR(SEARCH("INAC",A1)))</formula>
    </cfRule>
  </conditionalFormatting>
  <conditionalFormatting sqref="A10:A1048576">
    <cfRule type="containsText" dxfId="51" priority="4" operator="containsText" text="INAC">
      <formula>NOT(ISERROR(SEARCH("INAC",A10)))</formula>
    </cfRule>
  </conditionalFormatting>
  <conditionalFormatting sqref="B13:B33 B35:B176">
    <cfRule type="duplicateValues" dxfId="50" priority="19"/>
  </conditionalFormatting>
  <conditionalFormatting sqref="B13:B33 B106:B176 B35:B104">
    <cfRule type="duplicateValues" dxfId="49" priority="27"/>
  </conditionalFormatting>
  <conditionalFormatting sqref="B34">
    <cfRule type="duplicateValues" dxfId="48" priority="2"/>
    <cfRule type="duplicateValues" dxfId="47" priority="1"/>
  </conditionalFormatting>
  <conditionalFormatting sqref="B39">
    <cfRule type="duplicateValues" dxfId="46" priority="42"/>
  </conditionalFormatting>
  <conditionalFormatting sqref="B47">
    <cfRule type="duplicateValues" dxfId="45" priority="41"/>
  </conditionalFormatting>
  <conditionalFormatting sqref="B50">
    <cfRule type="duplicateValues" dxfId="44" priority="40"/>
  </conditionalFormatting>
  <conditionalFormatting sqref="B52">
    <cfRule type="duplicateValues" dxfId="43" priority="39"/>
  </conditionalFormatting>
  <conditionalFormatting sqref="B105">
    <cfRule type="duplicateValues" dxfId="42" priority="20"/>
  </conditionalFormatting>
  <conditionalFormatting sqref="B124">
    <cfRule type="duplicateValues" dxfId="41" priority="38"/>
  </conditionalFormatting>
  <conditionalFormatting sqref="B125 B40:B46 B48:B49 B51 B127:B155 B156:C176 B13:C33 B53:B103 B106:B123 C106:C155 C35:C103 B35:B38">
    <cfRule type="duplicateValues" dxfId="40" priority="43"/>
  </conditionalFormatting>
  <conditionalFormatting sqref="B126">
    <cfRule type="duplicateValues" dxfId="39" priority="37"/>
  </conditionalFormatting>
  <conditionalFormatting sqref="B182:B188 B190:B249">
    <cfRule type="duplicateValues" dxfId="38" priority="26"/>
  </conditionalFormatting>
  <conditionalFormatting sqref="B189">
    <cfRule type="duplicateValues" dxfId="37" priority="12"/>
  </conditionalFormatting>
  <conditionalFormatting sqref="B13:C33 B106:C176 B35:C104">
    <cfRule type="duplicateValues" dxfId="36" priority="33"/>
  </conditionalFormatting>
  <conditionalFormatting sqref="B34:C34">
    <cfRule type="duplicateValues" dxfId="35" priority="10"/>
    <cfRule type="duplicateValues" dxfId="34" priority="5"/>
  </conditionalFormatting>
  <conditionalFormatting sqref="B104:C104">
    <cfRule type="duplicateValues" dxfId="33" priority="34"/>
  </conditionalFormatting>
  <conditionalFormatting sqref="B105:C105">
    <cfRule type="duplicateValues" dxfId="32" priority="21"/>
    <cfRule type="duplicateValues" dxfId="31" priority="22"/>
  </conditionalFormatting>
  <conditionalFormatting sqref="B182:C188 B242:C249 B190:C240">
    <cfRule type="duplicateValues" dxfId="30" priority="30"/>
  </conditionalFormatting>
  <conditionalFormatting sqref="B189:C189">
    <cfRule type="duplicateValues" dxfId="29" priority="13"/>
  </conditionalFormatting>
  <conditionalFormatting sqref="B241:C241">
    <cfRule type="duplicateValues" dxfId="28" priority="28"/>
  </conditionalFormatting>
  <conditionalFormatting sqref="C13:C33 C106:C176 C35:C103">
    <cfRule type="duplicateValues" dxfId="27" priority="47"/>
  </conditionalFormatting>
  <conditionalFormatting sqref="C34">
    <cfRule type="duplicateValues" dxfId="26" priority="11"/>
  </conditionalFormatting>
  <conditionalFormatting sqref="C104">
    <cfRule type="duplicateValues" dxfId="25" priority="35"/>
  </conditionalFormatting>
  <conditionalFormatting sqref="C105">
    <cfRule type="duplicateValues" dxfId="24" priority="24"/>
  </conditionalFormatting>
  <conditionalFormatting sqref="C182:C188 C220:C240 C242:C249 C190:C218">
    <cfRule type="duplicateValues" dxfId="23" priority="36"/>
  </conditionalFormatting>
  <conditionalFormatting sqref="C189">
    <cfRule type="duplicateValues" dxfId="22" priority="17"/>
  </conditionalFormatting>
  <conditionalFormatting sqref="C219">
    <cfRule type="duplicateValues" dxfId="21" priority="31"/>
  </conditionalFormatting>
  <conditionalFormatting sqref="C241">
    <cfRule type="duplicateValues" dxfId="20" priority="29"/>
  </conditionalFormatting>
  <conditionalFormatting sqref="F13:F176">
    <cfRule type="containsText" dxfId="19" priority="6" operator="containsText" text="USD">
      <formula>NOT(ISERROR(SEARCH("USD",F13)))</formula>
    </cfRule>
  </conditionalFormatting>
  <conditionalFormatting sqref="F182:F249">
    <cfRule type="containsText" dxfId="18" priority="14" operator="containsText" text="MXN">
      <formula>NOT(ISERROR(SEARCH("MXN",F182)))</formula>
    </cfRule>
  </conditionalFormatting>
  <conditionalFormatting sqref="I250">
    <cfRule type="cellIs" dxfId="17" priority="46" stopIfTrue="1" operator="greaterThan">
      <formula>10000</formula>
    </cfRule>
  </conditionalFormatting>
  <conditionalFormatting sqref="T105:T177">
    <cfRule type="cellIs" dxfId="16" priority="23" stopIfTrue="1" operator="greaterThan">
      <formula>10000</formula>
    </cfRule>
  </conditionalFormatting>
  <conditionalFormatting sqref="T250">
    <cfRule type="cellIs" dxfId="15" priority="32" stopIfTrue="1" operator="greaterThan">
      <formula>10000</formula>
    </cfRule>
  </conditionalFormatting>
  <conditionalFormatting sqref="T13:U104">
    <cfRule type="cellIs" dxfId="14" priority="9" stopIfTrue="1" operator="greaterThan">
      <formula>10000</formula>
    </cfRule>
  </conditionalFormatting>
  <conditionalFormatting sqref="T182:U249">
    <cfRule type="cellIs" dxfId="13" priority="18" stopIfTrue="1" operator="greaterThan">
      <formula>10000</formula>
    </cfRule>
  </conditionalFormatting>
  <conditionalFormatting sqref="U105:U176">
    <cfRule type="cellIs" dxfId="12" priority="25" stopIfTrue="1" operator="greaterThan">
      <formula>10000</formula>
    </cfRule>
  </conditionalFormatting>
  <conditionalFormatting sqref="X13:X177">
    <cfRule type="cellIs" dxfId="11" priority="8" operator="greaterThanOrEqual">
      <formula>4%</formula>
    </cfRule>
    <cfRule type="cellIs" dxfId="10" priority="7" operator="lessThanOrEqual">
      <formula>-4%</formula>
    </cfRule>
  </conditionalFormatting>
  <conditionalFormatting sqref="X182:X249">
    <cfRule type="cellIs" dxfId="9" priority="16" operator="greaterThanOrEqual">
      <formula>4%</formula>
    </cfRule>
    <cfRule type="cellIs" dxfId="8" priority="15" operator="lessThanOrEqual">
      <formula>-4%</formula>
    </cfRule>
  </conditionalFormatting>
  <conditionalFormatting sqref="Y1:Y1048576">
    <cfRule type="containsText" dxfId="7" priority="3" operator="containsText" text="OBS">
      <formula>NOT(ISERROR(SEARCH("OBS",Y1)))</formula>
    </cfRule>
  </conditionalFormatting>
  <hyperlinks>
    <hyperlink ref="U1" location="INDICE!A10" tooltip="REGRESAR AL MENU PRINCIPAL" display="INDICE" xr:uid="{D237A459-03DC-49E7-AE28-C6BCC866C1A9}"/>
  </hyperlinks>
  <printOptions horizontalCentered="1"/>
  <pageMargins left="0.27559055118110237" right="0.19685039370078741" top="0.19685039370078741" bottom="0.35433070866141736" header="0" footer="3.937007874015748E-2"/>
  <pageSetup scale="31" orientation="landscape" r:id="rId1"/>
  <headerFooter alignWithMargins="0">
    <oddFooter>&amp;L&amp;11Versión actualizada en Intranet. Para uso exclusivo de Productos Innovador, S.A de C.V.</oddFooter>
  </headerFooter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7A64-270D-4C58-B3EC-26347D7172E7}">
  <sheetPr>
    <pageSetUpPr fitToPage="1"/>
  </sheetPr>
  <dimension ref="A1:P116"/>
  <sheetViews>
    <sheetView showGridLines="0" zoomScale="90" zoomScaleNormal="90" workbookViewId="0">
      <selection activeCell="P1" sqref="P1"/>
    </sheetView>
  </sheetViews>
  <sheetFormatPr baseColWidth="10" defaultColWidth="10.1640625" defaultRowHeight="13"/>
  <cols>
    <col min="1" max="1" width="7.5" style="172" customWidth="1"/>
    <col min="2" max="2" width="7.5" style="1153" customWidth="1"/>
    <col min="3" max="3" width="13.83203125" style="172" customWidth="1"/>
    <col min="4" max="4" width="22.83203125" style="172" customWidth="1"/>
    <col min="5" max="5" width="7.5" style="172" customWidth="1"/>
    <col min="6" max="9" width="14.1640625" style="172" customWidth="1"/>
    <col min="10" max="16384" width="10.1640625" style="172"/>
  </cols>
  <sheetData>
    <row r="1" spans="1:16" s="173" customFormat="1" ht="14">
      <c r="A1" s="87" t="s">
        <v>191</v>
      </c>
      <c r="B1" s="471"/>
      <c r="C1" s="844"/>
      <c r="D1" s="472"/>
      <c r="E1" s="471"/>
      <c r="F1" s="473"/>
      <c r="G1" s="471"/>
      <c r="H1" s="472"/>
      <c r="I1" s="471"/>
      <c r="J1" s="472"/>
      <c r="K1" s="471"/>
      <c r="L1" s="471"/>
      <c r="M1" s="471"/>
      <c r="N1" s="471"/>
      <c r="O1" s="471"/>
      <c r="P1" s="69" t="s">
        <v>72</v>
      </c>
    </row>
    <row r="2" spans="1:16" s="173" customFormat="1">
      <c r="A2" s="86" t="s">
        <v>1</v>
      </c>
      <c r="B2" s="471"/>
      <c r="C2" s="671"/>
      <c r="D2" s="472"/>
      <c r="E2" s="471"/>
      <c r="F2" s="473"/>
      <c r="G2" s="471"/>
      <c r="H2" s="472"/>
      <c r="I2" s="471"/>
      <c r="J2" s="472"/>
      <c r="K2" s="471"/>
      <c r="L2" s="471"/>
      <c r="M2" s="471"/>
      <c r="N2" s="471"/>
      <c r="O2" s="471"/>
    </row>
    <row r="3" spans="1:16" s="173" customFormat="1" ht="14">
      <c r="A3" s="476"/>
      <c r="B3" s="471"/>
      <c r="C3" s="471"/>
      <c r="D3" s="472"/>
      <c r="E3" s="471"/>
      <c r="F3" s="473"/>
      <c r="G3" s="471"/>
      <c r="H3" s="472"/>
      <c r="I3" s="471"/>
      <c r="J3" s="472"/>
      <c r="K3" s="471"/>
      <c r="L3" s="471"/>
      <c r="M3" s="471"/>
      <c r="N3" s="471"/>
      <c r="O3" s="471"/>
    </row>
    <row r="4" spans="1:16" s="342" customFormat="1" ht="20.25" customHeight="1">
      <c r="A4" s="477"/>
      <c r="B4" s="478"/>
      <c r="C4" s="479"/>
      <c r="D4" s="477"/>
      <c r="E4" s="478"/>
      <c r="F4" s="480"/>
      <c r="G4" s="478"/>
      <c r="H4" s="477"/>
      <c r="I4" s="478"/>
      <c r="J4" s="477"/>
      <c r="K4" s="478"/>
      <c r="L4" s="478"/>
      <c r="M4" s="478"/>
      <c r="N4" s="478"/>
      <c r="O4" s="478"/>
    </row>
    <row r="5" spans="1:16" s="8" customFormat="1" ht="17">
      <c r="A5" s="3163" t="s">
        <v>1973</v>
      </c>
      <c r="B5" s="3164"/>
      <c r="C5" s="3164"/>
      <c r="D5" s="3164"/>
      <c r="E5" s="1135" t="s">
        <v>78</v>
      </c>
      <c r="F5" s="1136"/>
      <c r="G5" s="82"/>
      <c r="H5" s="82"/>
      <c r="I5" s="82"/>
      <c r="J5" s="82"/>
      <c r="K5" s="82"/>
      <c r="L5" s="82"/>
      <c r="M5" s="82"/>
      <c r="N5" s="82"/>
      <c r="O5" s="82"/>
    </row>
    <row r="6" spans="1:16" s="64" customFormat="1" ht="2.25" customHeight="1">
      <c r="A6" s="62"/>
      <c r="B6" s="75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</row>
    <row r="7" spans="1:16" s="64" customFormat="1" ht="1" customHeight="1">
      <c r="A7" s="65"/>
      <c r="B7" s="7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</row>
    <row r="8" spans="1:16" s="64" customFormat="1" ht="2.25" customHeight="1">
      <c r="A8" s="67"/>
      <c r="B8" s="77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</row>
    <row r="9" spans="1:16" s="64" customFormat="1" ht="25" customHeight="1" thickBot="1">
      <c r="A9" s="70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</row>
    <row r="10" spans="1:16" ht="13.75" hidden="1" customHeight="1" thickBot="1">
      <c r="A10" s="3162">
        <v>2019</v>
      </c>
      <c r="B10" s="1137" t="s">
        <v>87</v>
      </c>
      <c r="C10" s="1138">
        <v>102007431.51000001</v>
      </c>
      <c r="D10" s="1139"/>
      <c r="E10" s="171"/>
      <c r="N10" s="171"/>
      <c r="O10" s="171"/>
    </row>
    <row r="11" spans="1:16" ht="12.75" hidden="1" customHeight="1" thickBot="1">
      <c r="A11" s="3162"/>
      <c r="B11" s="1140" t="s">
        <v>88</v>
      </c>
      <c r="C11" s="1141">
        <v>77544420.200000003</v>
      </c>
      <c r="D11" s="1142"/>
      <c r="E11" s="171"/>
      <c r="N11" s="171"/>
      <c r="O11" s="171"/>
    </row>
    <row r="12" spans="1:16" ht="14" hidden="1" thickBot="1">
      <c r="A12" s="3162"/>
      <c r="B12" s="1140" t="s">
        <v>89</v>
      </c>
      <c r="C12" s="1141">
        <v>79366445.820000008</v>
      </c>
      <c r="D12" s="1142"/>
      <c r="E12" s="171"/>
      <c r="N12" s="171"/>
      <c r="O12" s="171"/>
    </row>
    <row r="13" spans="1:16" ht="14" hidden="1" thickBot="1">
      <c r="A13" s="3162"/>
      <c r="B13" s="1140" t="s">
        <v>90</v>
      </c>
      <c r="C13" s="1141">
        <v>85640975.950000003</v>
      </c>
      <c r="D13" s="1142"/>
      <c r="E13" s="171"/>
      <c r="N13" s="171"/>
      <c r="O13" s="171"/>
    </row>
    <row r="14" spans="1:16" ht="14" hidden="1" thickBot="1">
      <c r="A14" s="3162"/>
      <c r="B14" s="1140" t="s">
        <v>91</v>
      </c>
      <c r="C14" s="1141">
        <v>87447697.469999999</v>
      </c>
      <c r="D14" s="1142"/>
      <c r="E14" s="171"/>
      <c r="N14" s="171"/>
      <c r="O14" s="171"/>
    </row>
    <row r="15" spans="1:16" ht="14" hidden="1" thickBot="1">
      <c r="A15" s="3162"/>
      <c r="B15" s="1140" t="s">
        <v>92</v>
      </c>
      <c r="C15" s="1141">
        <v>71716560.079999998</v>
      </c>
      <c r="D15" s="1143" t="s">
        <v>1974</v>
      </c>
      <c r="E15" s="171"/>
      <c r="N15" s="171"/>
      <c r="O15" s="171"/>
    </row>
    <row r="16" spans="1:16" ht="14" hidden="1" thickBot="1">
      <c r="A16" s="3162"/>
      <c r="B16" s="1140" t="s">
        <v>93</v>
      </c>
      <c r="C16" s="1141">
        <v>84517132.950000003</v>
      </c>
      <c r="D16" s="1144">
        <v>1038558440.8000001</v>
      </c>
      <c r="E16" s="171"/>
      <c r="N16" s="171"/>
      <c r="O16" s="171"/>
    </row>
    <row r="17" spans="1:15" ht="14" hidden="1" thickBot="1">
      <c r="A17" s="3162"/>
      <c r="B17" s="1140" t="s">
        <v>94</v>
      </c>
      <c r="C17" s="1141">
        <v>86034883.659999996</v>
      </c>
      <c r="D17" s="1142"/>
      <c r="E17" s="171"/>
      <c r="N17" s="171"/>
      <c r="O17" s="171"/>
    </row>
    <row r="18" spans="1:15" ht="14" hidden="1" thickBot="1">
      <c r="A18" s="3162"/>
      <c r="B18" s="1140" t="s">
        <v>95</v>
      </c>
      <c r="C18" s="1141">
        <v>79475450.110000014</v>
      </c>
      <c r="D18" s="1143" t="s">
        <v>1975</v>
      </c>
      <c r="E18" s="171"/>
      <c r="N18" s="171"/>
      <c r="O18" s="171"/>
    </row>
    <row r="19" spans="1:15" ht="14" hidden="1" thickBot="1">
      <c r="A19" s="3162"/>
      <c r="B19" s="1140" t="s">
        <v>96</v>
      </c>
      <c r="C19" s="1141">
        <v>81778826.839999989</v>
      </c>
      <c r="D19" s="1144">
        <v>147184232.09000003</v>
      </c>
      <c r="E19" s="171"/>
      <c r="N19" s="171"/>
      <c r="O19" s="171"/>
    </row>
    <row r="20" spans="1:15" ht="14" hidden="1" thickBot="1">
      <c r="A20" s="3162"/>
      <c r="B20" s="1140" t="s">
        <v>97</v>
      </c>
      <c r="C20" s="1141">
        <v>90009236.989999995</v>
      </c>
      <c r="D20" s="1143" t="s">
        <v>1976</v>
      </c>
      <c r="E20" s="171"/>
      <c r="N20" s="171"/>
      <c r="O20" s="171"/>
    </row>
    <row r="21" spans="1:15" ht="14" hidden="1" thickBot="1">
      <c r="A21" s="3162"/>
      <c r="B21" s="1145" t="s">
        <v>98</v>
      </c>
      <c r="C21" s="1146">
        <v>113019379.22</v>
      </c>
      <c r="D21" s="1147">
        <v>0.16512058645157077</v>
      </c>
      <c r="E21" s="171"/>
      <c r="N21" s="171"/>
      <c r="O21" s="171"/>
    </row>
    <row r="22" spans="1:15" ht="13.75" hidden="1" customHeight="1" thickBot="1">
      <c r="A22" s="3162">
        <v>2020</v>
      </c>
      <c r="B22" s="1137" t="s">
        <v>87</v>
      </c>
      <c r="C22" s="1138">
        <v>85577428</v>
      </c>
      <c r="D22" s="1139"/>
      <c r="E22" s="171"/>
      <c r="N22" s="171"/>
      <c r="O22" s="171"/>
    </row>
    <row r="23" spans="1:15" ht="12.75" hidden="1" customHeight="1" thickBot="1">
      <c r="A23" s="3162"/>
      <c r="B23" s="1140" t="s">
        <v>88</v>
      </c>
      <c r="C23" s="1141">
        <v>84273600.079999998</v>
      </c>
      <c r="D23" s="1142"/>
      <c r="E23" s="171"/>
      <c r="N23" s="171"/>
      <c r="O23" s="171"/>
    </row>
    <row r="24" spans="1:15" ht="14" hidden="1" thickBot="1">
      <c r="A24" s="3162"/>
      <c r="B24" s="1140" t="s">
        <v>89</v>
      </c>
      <c r="C24" s="1141">
        <v>137718471.91999999</v>
      </c>
      <c r="D24" s="1142"/>
      <c r="E24" s="171"/>
      <c r="N24" s="171"/>
      <c r="O24" s="171"/>
    </row>
    <row r="25" spans="1:15" ht="14" hidden="1" thickBot="1">
      <c r="A25" s="3162"/>
      <c r="B25" s="1140" t="s">
        <v>90</v>
      </c>
      <c r="C25" s="1141">
        <v>112495384.24000001</v>
      </c>
      <c r="D25" s="1142"/>
      <c r="E25" s="171"/>
      <c r="N25" s="171"/>
      <c r="O25" s="171"/>
    </row>
    <row r="26" spans="1:15" ht="14" hidden="1" thickBot="1">
      <c r="A26" s="3162"/>
      <c r="B26" s="1140" t="s">
        <v>91</v>
      </c>
      <c r="C26" s="1141">
        <v>99448281.74000001</v>
      </c>
      <c r="D26" s="1142"/>
      <c r="E26" s="171"/>
      <c r="N26" s="171"/>
      <c r="O26" s="171"/>
    </row>
    <row r="27" spans="1:15" ht="14" hidden="1" thickBot="1">
      <c r="A27" s="3162"/>
      <c r="B27" s="1140" t="s">
        <v>92</v>
      </c>
      <c r="C27" s="1141">
        <v>103623009.79000001</v>
      </c>
      <c r="D27" s="1143" t="s">
        <v>1977</v>
      </c>
      <c r="E27" s="171"/>
      <c r="N27" s="171"/>
      <c r="O27" s="171"/>
    </row>
    <row r="28" spans="1:15" ht="14" hidden="1" thickBot="1">
      <c r="A28" s="3162"/>
      <c r="B28" s="1140" t="s">
        <v>93</v>
      </c>
      <c r="C28" s="1141">
        <v>108026516.68000001</v>
      </c>
      <c r="D28" s="1144">
        <v>1352505037.1600001</v>
      </c>
      <c r="E28" s="171"/>
      <c r="N28" s="171"/>
      <c r="O28" s="171"/>
    </row>
    <row r="29" spans="1:15" ht="14" hidden="1" thickBot="1">
      <c r="A29" s="3162"/>
      <c r="B29" s="1140" t="s">
        <v>94</v>
      </c>
      <c r="C29" s="1141">
        <v>111639707.70999999</v>
      </c>
      <c r="D29" s="1142"/>
      <c r="E29" s="171"/>
      <c r="N29" s="171"/>
      <c r="O29" s="171"/>
    </row>
    <row r="30" spans="1:15" ht="14" hidden="1" thickBot="1">
      <c r="A30" s="3162"/>
      <c r="B30" s="1140" t="s">
        <v>95</v>
      </c>
      <c r="C30" s="1141">
        <v>109124266.69</v>
      </c>
      <c r="D30" s="1143" t="s">
        <v>1975</v>
      </c>
      <c r="E30" s="171"/>
      <c r="N30" s="171"/>
      <c r="O30" s="171"/>
    </row>
    <row r="31" spans="1:15" ht="14" hidden="1" thickBot="1">
      <c r="A31" s="3162"/>
      <c r="B31" s="1140" t="s">
        <v>96</v>
      </c>
      <c r="C31" s="1141">
        <v>119192059.31</v>
      </c>
      <c r="D31" s="1144">
        <v>313946596.36000001</v>
      </c>
      <c r="E31" s="171"/>
      <c r="N31" s="171"/>
      <c r="O31" s="171"/>
    </row>
    <row r="32" spans="1:15" ht="14" hidden="1" thickBot="1">
      <c r="A32" s="3162"/>
      <c r="B32" s="1140" t="s">
        <v>97</v>
      </c>
      <c r="C32" s="1141">
        <v>189301635.91</v>
      </c>
      <c r="D32" s="1143" t="s">
        <v>1976</v>
      </c>
      <c r="E32" s="171"/>
      <c r="N32" s="171"/>
      <c r="O32" s="171"/>
    </row>
    <row r="33" spans="1:15" ht="14" hidden="1" thickBot="1">
      <c r="A33" s="3162"/>
      <c r="B33" s="1145" t="s">
        <v>98</v>
      </c>
      <c r="C33" s="1146">
        <v>92084675.090000004</v>
      </c>
      <c r="D33" s="1147">
        <v>0.30229073687771235</v>
      </c>
      <c r="E33" s="171"/>
      <c r="N33" s="171"/>
      <c r="O33" s="171"/>
    </row>
    <row r="34" spans="1:15" ht="13.75" hidden="1" customHeight="1" thickBot="1">
      <c r="A34" s="3162">
        <v>2021</v>
      </c>
      <c r="B34" s="1137" t="s">
        <v>87</v>
      </c>
      <c r="C34" s="1138">
        <v>96735319.25</v>
      </c>
      <c r="D34" s="1139"/>
      <c r="E34" s="171"/>
      <c r="N34" s="171"/>
      <c r="O34" s="171"/>
    </row>
    <row r="35" spans="1:15" ht="12.75" hidden="1" customHeight="1" thickBot="1">
      <c r="A35" s="3162"/>
      <c r="B35" s="1140" t="s">
        <v>88</v>
      </c>
      <c r="C35" s="1141">
        <v>103911182.72999999</v>
      </c>
      <c r="D35" s="1142"/>
      <c r="E35" s="171"/>
      <c r="N35" s="171"/>
      <c r="O35" s="171"/>
    </row>
    <row r="36" spans="1:15" ht="14" hidden="1" thickBot="1">
      <c r="A36" s="3162"/>
      <c r="B36" s="1140" t="s">
        <v>89</v>
      </c>
      <c r="C36" s="1141">
        <v>109397460.59</v>
      </c>
      <c r="D36" s="1142"/>
      <c r="E36" s="171"/>
      <c r="N36" s="171"/>
      <c r="O36" s="171"/>
    </row>
    <row r="37" spans="1:15" ht="14" hidden="1" thickBot="1">
      <c r="A37" s="3162"/>
      <c r="B37" s="1140" t="s">
        <v>90</v>
      </c>
      <c r="C37" s="1141">
        <v>105001889.33</v>
      </c>
      <c r="D37" s="1142"/>
      <c r="E37" s="171"/>
      <c r="N37" s="171"/>
      <c r="O37" s="171"/>
    </row>
    <row r="38" spans="1:15" ht="14" hidden="1" thickBot="1">
      <c r="A38" s="3162"/>
      <c r="B38" s="1140" t="s">
        <v>91</v>
      </c>
      <c r="C38" s="1141">
        <v>116534321.39</v>
      </c>
      <c r="D38" s="1142"/>
      <c r="E38" s="171"/>
      <c r="N38" s="171"/>
      <c r="O38" s="171"/>
    </row>
    <row r="39" spans="1:15" ht="14" hidden="1" thickBot="1">
      <c r="A39" s="3162"/>
      <c r="B39" s="1140" t="s">
        <v>92</v>
      </c>
      <c r="C39" s="1141">
        <v>130140630.83000001</v>
      </c>
      <c r="D39" s="1143" t="s">
        <v>1978</v>
      </c>
      <c r="E39" s="171"/>
      <c r="N39" s="171"/>
      <c r="O39" s="171"/>
    </row>
    <row r="40" spans="1:15" ht="14" hidden="1" thickBot="1">
      <c r="A40" s="3162"/>
      <c r="B40" s="1140" t="s">
        <v>93</v>
      </c>
      <c r="C40" s="1141">
        <v>114850864.01000001</v>
      </c>
      <c r="D40" s="1144">
        <v>1426677106.4799998</v>
      </c>
      <c r="E40" s="171"/>
      <c r="N40" s="171"/>
      <c r="O40" s="171"/>
    </row>
    <row r="41" spans="1:15" ht="14" hidden="1" thickBot="1">
      <c r="A41" s="3162"/>
      <c r="B41" s="1140" t="s">
        <v>94</v>
      </c>
      <c r="C41" s="1141">
        <v>115438175.21000001</v>
      </c>
      <c r="D41" s="1142"/>
      <c r="E41" s="171"/>
      <c r="N41" s="171"/>
      <c r="O41" s="171"/>
    </row>
    <row r="42" spans="1:15" ht="14" hidden="1" thickBot="1">
      <c r="A42" s="3162"/>
      <c r="B42" s="1140" t="s">
        <v>95</v>
      </c>
      <c r="C42" s="1141">
        <v>102538619.94</v>
      </c>
      <c r="D42" s="1143" t="s">
        <v>1975</v>
      </c>
      <c r="E42" s="171"/>
      <c r="N42" s="171"/>
      <c r="O42" s="171"/>
    </row>
    <row r="43" spans="1:15" ht="14" hidden="1" thickBot="1">
      <c r="A43" s="3162"/>
      <c r="B43" s="1140" t="s">
        <v>96</v>
      </c>
      <c r="C43" s="1141">
        <v>145808478.09</v>
      </c>
      <c r="D43" s="1144">
        <v>74172069.319999695</v>
      </c>
      <c r="E43" s="171"/>
      <c r="N43" s="171"/>
      <c r="O43" s="171"/>
    </row>
    <row r="44" spans="1:15" ht="14" hidden="1" thickBot="1">
      <c r="A44" s="3162"/>
      <c r="B44" s="1140" t="s">
        <v>97</v>
      </c>
      <c r="C44" s="1141">
        <v>221093796.06999999</v>
      </c>
      <c r="D44" s="1143" t="s">
        <v>1976</v>
      </c>
      <c r="E44" s="171"/>
      <c r="N44" s="171"/>
      <c r="O44" s="171"/>
    </row>
    <row r="45" spans="1:15" ht="14" hidden="1" thickBot="1">
      <c r="A45" s="3162"/>
      <c r="B45" s="1145" t="s">
        <v>98</v>
      </c>
      <c r="C45" s="1146">
        <v>65226369.039999999</v>
      </c>
      <c r="D45" s="1147">
        <v>5.4840512443300578E-2</v>
      </c>
      <c r="E45" s="171"/>
      <c r="N45" s="171"/>
      <c r="O45" s="171"/>
    </row>
    <row r="46" spans="1:15" ht="13.75" customHeight="1" thickBot="1">
      <c r="A46" s="3162">
        <v>2022</v>
      </c>
      <c r="B46" s="1137" t="s">
        <v>87</v>
      </c>
      <c r="C46" s="1138">
        <v>113515584.68000001</v>
      </c>
      <c r="D46" s="1139"/>
      <c r="E46" s="171"/>
      <c r="N46" s="171"/>
      <c r="O46" s="171"/>
    </row>
    <row r="47" spans="1:15" ht="12.75" customHeight="1" thickBot="1">
      <c r="A47" s="3162"/>
      <c r="B47" s="1140" t="s">
        <v>88</v>
      </c>
      <c r="C47" s="1141">
        <v>115542910.89</v>
      </c>
      <c r="D47" s="1142"/>
      <c r="E47" s="171"/>
      <c r="N47" s="171"/>
      <c r="O47" s="171"/>
    </row>
    <row r="48" spans="1:15" ht="14" thickBot="1">
      <c r="A48" s="3162"/>
      <c r="B48" s="1140" t="s">
        <v>89</v>
      </c>
      <c r="C48" s="1141">
        <v>159243150.12</v>
      </c>
      <c r="D48" s="1142"/>
      <c r="E48" s="171"/>
      <c r="N48" s="171"/>
      <c r="O48" s="171"/>
    </row>
    <row r="49" spans="1:15" ht="14" thickBot="1">
      <c r="A49" s="3162"/>
      <c r="B49" s="1140" t="s">
        <v>90</v>
      </c>
      <c r="C49" s="1141">
        <v>141085605.36000001</v>
      </c>
      <c r="D49" s="1142"/>
      <c r="E49" s="171"/>
      <c r="N49" s="171"/>
      <c r="O49" s="171"/>
    </row>
    <row r="50" spans="1:15" ht="14" thickBot="1">
      <c r="A50" s="3162"/>
      <c r="B50" s="1140" t="s">
        <v>91</v>
      </c>
      <c r="C50" s="1141">
        <v>127894801.53</v>
      </c>
      <c r="D50" s="1142"/>
      <c r="E50" s="171"/>
      <c r="N50" s="171"/>
      <c r="O50" s="171"/>
    </row>
    <row r="51" spans="1:15" ht="14" thickBot="1">
      <c r="A51" s="3162"/>
      <c r="B51" s="1140" t="s">
        <v>92</v>
      </c>
      <c r="C51" s="1141">
        <v>134547628.93000001</v>
      </c>
      <c r="D51" s="1143" t="s">
        <v>1979</v>
      </c>
      <c r="E51" s="171"/>
      <c r="N51" s="171"/>
      <c r="O51" s="171"/>
    </row>
    <row r="52" spans="1:15" ht="14" thickBot="1">
      <c r="A52" s="3162"/>
      <c r="B52" s="1140" t="s">
        <v>93</v>
      </c>
      <c r="C52" s="1141">
        <v>142012751.37</v>
      </c>
      <c r="D52" s="1144">
        <v>1788844151.49</v>
      </c>
      <c r="E52" s="171"/>
      <c r="N52" s="171"/>
      <c r="O52" s="171"/>
    </row>
    <row r="53" spans="1:15" ht="14" thickBot="1">
      <c r="A53" s="3162"/>
      <c r="B53" s="1140" t="s">
        <v>94</v>
      </c>
      <c r="C53" s="1141">
        <v>141791509.59999999</v>
      </c>
      <c r="D53" s="1142"/>
      <c r="E53" s="171"/>
      <c r="N53" s="171"/>
      <c r="O53" s="171"/>
    </row>
    <row r="54" spans="1:15" ht="14" thickBot="1">
      <c r="A54" s="3162"/>
      <c r="B54" s="1140" t="s">
        <v>95</v>
      </c>
      <c r="C54" s="1141">
        <v>164339904.37</v>
      </c>
      <c r="D54" s="1143" t="s">
        <v>1975</v>
      </c>
      <c r="E54" s="171"/>
      <c r="N54" s="171"/>
      <c r="O54" s="171"/>
    </row>
    <row r="55" spans="1:15" ht="14" thickBot="1">
      <c r="A55" s="3162"/>
      <c r="B55" s="1140" t="s">
        <v>96</v>
      </c>
      <c r="C55" s="1141">
        <v>259184926.61000001</v>
      </c>
      <c r="D55" s="1144">
        <v>362167045.01000023</v>
      </c>
      <c r="E55" s="171"/>
      <c r="N55" s="171"/>
      <c r="O55" s="171"/>
    </row>
    <row r="56" spans="1:15" ht="14" thickBot="1">
      <c r="A56" s="3162"/>
      <c r="B56" s="1140" t="s">
        <v>97</v>
      </c>
      <c r="C56" s="1141">
        <v>189003943</v>
      </c>
      <c r="D56" s="1143" t="s">
        <v>1976</v>
      </c>
      <c r="E56" s="171"/>
      <c r="N56" s="171"/>
      <c r="O56" s="171"/>
    </row>
    <row r="57" spans="1:15" ht="14" thickBot="1">
      <c r="A57" s="3162"/>
      <c r="B57" s="1145" t="s">
        <v>98</v>
      </c>
      <c r="C57" s="1146">
        <v>100681435.03</v>
      </c>
      <c r="D57" s="1147">
        <v>0.2538535477754772</v>
      </c>
      <c r="E57" s="171"/>
      <c r="N57" s="171"/>
      <c r="O57" s="171"/>
    </row>
    <row r="58" spans="1:15" ht="13.75" customHeight="1" thickBot="1">
      <c r="A58" s="3162">
        <v>2023</v>
      </c>
      <c r="B58" s="1137" t="s">
        <v>87</v>
      </c>
      <c r="C58" s="1138">
        <v>176341054.72</v>
      </c>
      <c r="D58" s="1139"/>
      <c r="E58" s="171"/>
      <c r="N58" s="171"/>
      <c r="O58" s="171"/>
    </row>
    <row r="59" spans="1:15" ht="12.75" customHeight="1" thickBot="1">
      <c r="A59" s="3162"/>
      <c r="B59" s="1140" t="s">
        <v>88</v>
      </c>
      <c r="C59" s="1141">
        <v>169585021.00999999</v>
      </c>
      <c r="D59" s="1142"/>
      <c r="E59" s="171"/>
      <c r="N59" s="171"/>
      <c r="O59" s="171"/>
    </row>
    <row r="60" spans="1:15" ht="14" thickBot="1">
      <c r="A60" s="3162"/>
      <c r="B60" s="1140" t="s">
        <v>89</v>
      </c>
      <c r="C60" s="1141">
        <v>189960395.88</v>
      </c>
      <c r="D60" s="1142"/>
      <c r="E60" s="171"/>
      <c r="N60" s="171"/>
      <c r="O60" s="171"/>
    </row>
    <row r="61" spans="1:15" ht="14" thickBot="1">
      <c r="A61" s="3162"/>
      <c r="B61" s="1140" t="s">
        <v>90</v>
      </c>
      <c r="C61" s="1141">
        <v>154968047.16</v>
      </c>
      <c r="D61" s="1142"/>
      <c r="E61" s="171"/>
      <c r="N61" s="171"/>
      <c r="O61" s="171"/>
    </row>
    <row r="62" spans="1:15" ht="14" thickBot="1">
      <c r="A62" s="3162"/>
      <c r="B62" s="1140" t="s">
        <v>91</v>
      </c>
      <c r="C62" s="1141">
        <v>137738337.28</v>
      </c>
      <c r="D62" s="1142"/>
      <c r="E62" s="171"/>
      <c r="N62" s="171"/>
      <c r="O62" s="171"/>
    </row>
    <row r="63" spans="1:15" ht="14" thickBot="1">
      <c r="A63" s="3162"/>
      <c r="B63" s="1140" t="s">
        <v>92</v>
      </c>
      <c r="C63" s="1141">
        <v>168300853.69</v>
      </c>
      <c r="D63" s="1143" t="s">
        <v>1980</v>
      </c>
      <c r="E63" s="171"/>
      <c r="N63" s="171"/>
      <c r="O63" s="171"/>
    </row>
    <row r="64" spans="1:15" ht="14" thickBot="1">
      <c r="A64" s="3162"/>
      <c r="B64" s="1140" t="s">
        <v>93</v>
      </c>
      <c r="C64" s="1141">
        <v>151001614.08000001</v>
      </c>
      <c r="D64" s="1144">
        <v>2081672016.3300002</v>
      </c>
      <c r="E64" s="171"/>
      <c r="N64" s="171"/>
      <c r="O64" s="171"/>
    </row>
    <row r="65" spans="1:15" ht="14" thickBot="1">
      <c r="A65" s="3162"/>
      <c r="B65" s="1140" t="s">
        <v>94</v>
      </c>
      <c r="C65" s="1141">
        <v>160245533.50999999</v>
      </c>
      <c r="D65" s="1142"/>
      <c r="E65" s="171"/>
      <c r="N65" s="171"/>
      <c r="O65" s="171"/>
    </row>
    <row r="66" spans="1:15" ht="14" thickBot="1">
      <c r="A66" s="3162"/>
      <c r="B66" s="1140" t="s">
        <v>95</v>
      </c>
      <c r="C66" s="1141">
        <v>172502275.19</v>
      </c>
      <c r="D66" s="1143" t="s">
        <v>1975</v>
      </c>
      <c r="E66" s="171"/>
      <c r="N66" s="171"/>
      <c r="O66" s="171"/>
    </row>
    <row r="67" spans="1:15" ht="14" thickBot="1">
      <c r="A67" s="3162"/>
      <c r="B67" s="1140" t="s">
        <v>96</v>
      </c>
      <c r="C67" s="1141">
        <v>232979582.75999999</v>
      </c>
      <c r="D67" s="1144">
        <v>292827864.84000015</v>
      </c>
      <c r="E67" s="171"/>
      <c r="N67" s="171"/>
      <c r="O67" s="171"/>
    </row>
    <row r="68" spans="1:15" ht="14" thickBot="1">
      <c r="A68" s="3162"/>
      <c r="B68" s="1140" t="s">
        <v>97</v>
      </c>
      <c r="C68" s="1141">
        <v>273738577.63999999</v>
      </c>
      <c r="D68" s="1143" t="s">
        <v>1976</v>
      </c>
      <c r="E68" s="171"/>
      <c r="N68" s="171"/>
      <c r="O68" s="171"/>
    </row>
    <row r="69" spans="1:15" ht="14" thickBot="1">
      <c r="A69" s="3162"/>
      <c r="B69" s="1145" t="s">
        <v>98</v>
      </c>
      <c r="C69" s="1146">
        <v>94310723.410000011</v>
      </c>
      <c r="D69" s="1147">
        <v>0.16369668905817877</v>
      </c>
      <c r="E69" s="171"/>
      <c r="N69" s="171"/>
      <c r="O69" s="171"/>
    </row>
    <row r="70" spans="1:15" ht="13.75" customHeight="1" thickBot="1">
      <c r="A70" s="3162">
        <v>2024</v>
      </c>
      <c r="B70" s="1137" t="s">
        <v>87</v>
      </c>
      <c r="C70" s="1138">
        <v>143456720.78999999</v>
      </c>
      <c r="D70" s="1139"/>
      <c r="E70" s="171"/>
      <c r="N70" s="171"/>
      <c r="O70" s="171"/>
    </row>
    <row r="71" spans="1:15" ht="12.75" customHeight="1" thickBot="1">
      <c r="A71" s="3162"/>
      <c r="B71" s="1140" t="s">
        <v>88</v>
      </c>
      <c r="C71" s="1141">
        <v>147852074.58000001</v>
      </c>
      <c r="D71" s="1142"/>
      <c r="E71" s="171"/>
      <c r="N71" s="171"/>
      <c r="O71" s="171"/>
    </row>
    <row r="72" spans="1:15" ht="14" thickBot="1">
      <c r="A72" s="3162"/>
      <c r="B72" s="1140" t="s">
        <v>89</v>
      </c>
      <c r="C72" s="1141">
        <v>171329353.98000002</v>
      </c>
      <c r="D72" s="1142"/>
      <c r="E72" s="171"/>
      <c r="N72" s="171"/>
      <c r="O72" s="171"/>
    </row>
    <row r="73" spans="1:15" ht="14" thickBot="1">
      <c r="A73" s="3162"/>
      <c r="B73" s="1140" t="s">
        <v>90</v>
      </c>
      <c r="C73" s="1141">
        <v>169198462.40000001</v>
      </c>
      <c r="D73" s="1142"/>
      <c r="E73" s="171"/>
      <c r="N73" s="171"/>
      <c r="O73" s="171"/>
    </row>
    <row r="74" spans="1:15" ht="14" thickBot="1">
      <c r="A74" s="3162"/>
      <c r="B74" s="1140" t="s">
        <v>91</v>
      </c>
      <c r="C74" s="1141">
        <v>150368879.87</v>
      </c>
      <c r="D74" s="1142"/>
      <c r="E74" s="171"/>
      <c r="N74" s="171"/>
      <c r="O74" s="171"/>
    </row>
    <row r="75" spans="1:15" ht="14" thickBot="1">
      <c r="A75" s="3162"/>
      <c r="B75" s="1140" t="s">
        <v>92</v>
      </c>
      <c r="C75" s="1141">
        <v>154814915.58000001</v>
      </c>
      <c r="D75" s="1143" t="s">
        <v>1025</v>
      </c>
      <c r="E75" s="171"/>
      <c r="N75" s="171"/>
      <c r="O75" s="171"/>
    </row>
    <row r="76" spans="1:15" ht="14" thickBot="1">
      <c r="A76" s="3162"/>
      <c r="B76" s="1140" t="s">
        <v>93</v>
      </c>
      <c r="C76" s="1141">
        <v>187739511.52000001</v>
      </c>
      <c r="D76" s="1144">
        <v>2018009087.6300004</v>
      </c>
      <c r="E76" s="171"/>
      <c r="N76" s="171"/>
      <c r="O76" s="171"/>
    </row>
    <row r="77" spans="1:15" ht="14" thickBot="1">
      <c r="A77" s="3162"/>
      <c r="B77" s="1140" t="s">
        <v>94</v>
      </c>
      <c r="C77" s="1141">
        <v>156028196.38999999</v>
      </c>
      <c r="D77" s="1142"/>
      <c r="E77" s="171"/>
      <c r="N77" s="171"/>
      <c r="O77" s="171"/>
    </row>
    <row r="78" spans="1:15" ht="14" thickBot="1">
      <c r="A78" s="3162"/>
      <c r="B78" s="1140" t="s">
        <v>95</v>
      </c>
      <c r="C78" s="1141">
        <v>151484199.16</v>
      </c>
      <c r="D78" s="1143" t="s">
        <v>1975</v>
      </c>
      <c r="E78" s="171"/>
      <c r="N78" s="171"/>
      <c r="O78" s="171"/>
    </row>
    <row r="79" spans="1:15" ht="14" thickBot="1">
      <c r="A79" s="3162"/>
      <c r="B79" s="1140" t="s">
        <v>96</v>
      </c>
      <c r="C79" s="1141">
        <v>259556799.25999999</v>
      </c>
      <c r="D79" s="1144">
        <v>-63662928.699999809</v>
      </c>
      <c r="E79" s="171"/>
      <c r="N79" s="171"/>
      <c r="O79" s="171"/>
    </row>
    <row r="80" spans="1:15" ht="14" thickBot="1">
      <c r="A80" s="3162"/>
      <c r="B80" s="1140" t="s">
        <v>97</v>
      </c>
      <c r="C80" s="1141">
        <v>213129692.66</v>
      </c>
      <c r="D80" s="1143" t="s">
        <v>1976</v>
      </c>
      <c r="E80" s="171"/>
      <c r="N80" s="171"/>
      <c r="O80" s="171"/>
    </row>
    <row r="81" spans="1:15" ht="14" thickBot="1">
      <c r="A81" s="3162"/>
      <c r="B81" s="1145" t="s">
        <v>98</v>
      </c>
      <c r="C81" s="1146">
        <v>113050281.43999998</v>
      </c>
      <c r="D81" s="1147">
        <v>-3.0582593319498006E-2</v>
      </c>
      <c r="E81" s="171"/>
      <c r="N81" s="171"/>
      <c r="O81" s="171"/>
    </row>
    <row r="82" spans="1:15" ht="13.75" customHeight="1" thickBot="1">
      <c r="A82" s="3162">
        <v>2025</v>
      </c>
      <c r="B82" s="1137" t="s">
        <v>87</v>
      </c>
      <c r="C82" s="1138">
        <v>166157264.84</v>
      </c>
      <c r="D82" s="1139"/>
      <c r="E82" s="171"/>
      <c r="N82" s="171"/>
      <c r="O82" s="171"/>
    </row>
    <row r="83" spans="1:15" ht="12.75" customHeight="1" thickBot="1">
      <c r="A83" s="3162"/>
      <c r="B83" s="1140" t="s">
        <v>88</v>
      </c>
      <c r="C83" s="1141">
        <v>143509206.97</v>
      </c>
      <c r="D83" s="1142"/>
      <c r="E83" s="171"/>
      <c r="N83" s="171"/>
      <c r="O83" s="171"/>
    </row>
    <row r="84" spans="1:15" ht="14" thickBot="1">
      <c r="A84" s="3162"/>
      <c r="B84" s="1140" t="s">
        <v>89</v>
      </c>
      <c r="C84" s="1141">
        <v>115206084.58</v>
      </c>
      <c r="D84" s="1142"/>
      <c r="E84" s="171"/>
      <c r="N84" s="171"/>
      <c r="O84" s="171"/>
    </row>
    <row r="85" spans="1:15" ht="14" thickBot="1">
      <c r="A85" s="3162"/>
      <c r="B85" s="1140" t="s">
        <v>90</v>
      </c>
      <c r="C85" s="1141">
        <v>157477990.13999999</v>
      </c>
      <c r="D85" s="1142"/>
      <c r="E85" s="171"/>
      <c r="N85" s="171"/>
      <c r="O85" s="171"/>
    </row>
    <row r="86" spans="1:15" ht="14" thickBot="1">
      <c r="A86" s="3162"/>
      <c r="B86" s="1140" t="s">
        <v>91</v>
      </c>
      <c r="C86" s="1141">
        <v>180266630.88000003</v>
      </c>
      <c r="D86" s="1142"/>
      <c r="E86" s="171"/>
      <c r="N86" s="171"/>
      <c r="O86" s="171"/>
    </row>
    <row r="87" spans="1:15" ht="14" thickBot="1">
      <c r="A87" s="3162"/>
      <c r="B87" s="1140" t="s">
        <v>92</v>
      </c>
      <c r="C87" s="1141">
        <v>105179247.98999999</v>
      </c>
      <c r="D87" s="1143" t="s">
        <v>1027</v>
      </c>
      <c r="E87" s="171"/>
      <c r="N87" s="171"/>
      <c r="O87" s="171"/>
    </row>
    <row r="88" spans="1:15" ht="14" thickBot="1">
      <c r="A88" s="3162"/>
      <c r="B88" s="1140" t="s">
        <v>93</v>
      </c>
      <c r="C88" s="1141">
        <v>138831982.31</v>
      </c>
      <c r="D88" s="1144">
        <v>1750876307.8299999</v>
      </c>
      <c r="E88" s="171"/>
      <c r="N88" s="171"/>
      <c r="O88" s="171"/>
    </row>
    <row r="89" spans="1:15" ht="14" thickBot="1">
      <c r="A89" s="3162"/>
      <c r="B89" s="1140" t="s">
        <v>94</v>
      </c>
      <c r="C89" s="1141">
        <v>132025465.29000001</v>
      </c>
      <c r="D89" s="1142"/>
      <c r="E89" s="171"/>
      <c r="N89" s="171"/>
      <c r="O89" s="171"/>
    </row>
    <row r="90" spans="1:15" ht="14" thickBot="1">
      <c r="A90" s="3162"/>
      <c r="B90" s="1140" t="s">
        <v>95</v>
      </c>
      <c r="C90" s="1141">
        <v>154237338.44999999</v>
      </c>
      <c r="D90" s="1143" t="s">
        <v>1975</v>
      </c>
      <c r="E90" s="171"/>
      <c r="N90" s="171"/>
      <c r="O90" s="171"/>
    </row>
    <row r="91" spans="1:15" ht="14" thickBot="1">
      <c r="A91" s="3162"/>
      <c r="B91" s="1140" t="s">
        <v>96</v>
      </c>
      <c r="C91" s="1141">
        <v>164317865.88</v>
      </c>
      <c r="D91" s="1144">
        <v>-267132779.80000043</v>
      </c>
      <c r="E91" s="171"/>
      <c r="N91" s="171"/>
      <c r="O91" s="171"/>
    </row>
    <row r="92" spans="1:15" ht="14" thickBot="1">
      <c r="A92" s="3162"/>
      <c r="B92" s="1140" t="s">
        <v>97</v>
      </c>
      <c r="C92" s="1141">
        <v>167857414.91999999</v>
      </c>
      <c r="D92" s="1143" t="s">
        <v>1976</v>
      </c>
      <c r="E92" s="171"/>
      <c r="N92" s="171"/>
      <c r="O92" s="171"/>
    </row>
    <row r="93" spans="1:15" ht="14" thickBot="1">
      <c r="A93" s="3162"/>
      <c r="B93" s="1145" t="s">
        <v>98</v>
      </c>
      <c r="C93" s="1146">
        <v>125809815.58000001</v>
      </c>
      <c r="D93" s="1147">
        <v>-0.13237441864730537</v>
      </c>
      <c r="E93" s="171"/>
      <c r="N93" s="171"/>
      <c r="O93" s="171"/>
    </row>
    <row r="94" spans="1:15" ht="25" customHeight="1">
      <c r="A94" s="1148"/>
      <c r="B94" s="1149" t="s">
        <v>1981</v>
      </c>
      <c r="C94" s="1150"/>
      <c r="D94" s="1151"/>
      <c r="E94" s="170"/>
      <c r="F94" s="170"/>
      <c r="G94" s="170"/>
      <c r="H94" s="170"/>
      <c r="I94" s="170"/>
      <c r="J94" s="170"/>
      <c r="K94" s="170"/>
      <c r="L94" s="170"/>
      <c r="M94" s="170"/>
      <c r="N94" s="171"/>
      <c r="O94" s="171"/>
    </row>
    <row r="95" spans="1:15">
      <c r="A95" s="1152"/>
    </row>
    <row r="96" spans="1:15">
      <c r="A96" s="1152"/>
      <c r="C96" s="965"/>
    </row>
    <row r="97" spans="1:4">
      <c r="A97" s="1152"/>
      <c r="D97" s="965"/>
    </row>
    <row r="98" spans="1:4">
      <c r="A98" s="1152"/>
      <c r="D98" s="340"/>
    </row>
    <row r="99" spans="1:4">
      <c r="A99" s="1152"/>
      <c r="D99" s="340"/>
    </row>
    <row r="100" spans="1:4">
      <c r="A100" s="1152"/>
    </row>
    <row r="101" spans="1:4">
      <c r="A101" s="1152"/>
      <c r="D101" s="340"/>
    </row>
    <row r="102" spans="1:4">
      <c r="A102" s="1152"/>
    </row>
    <row r="103" spans="1:4">
      <c r="A103" s="1152"/>
    </row>
    <row r="104" spans="1:4">
      <c r="A104" s="1152"/>
    </row>
    <row r="105" spans="1:4" ht="12.75" customHeight="1">
      <c r="A105" s="1152"/>
    </row>
    <row r="106" spans="1:4">
      <c r="A106" s="1152"/>
    </row>
    <row r="107" spans="1:4">
      <c r="A107" s="1152"/>
    </row>
    <row r="108" spans="1:4">
      <c r="A108" s="1152"/>
    </row>
    <row r="109" spans="1:4">
      <c r="A109" s="1152"/>
    </row>
    <row r="110" spans="1:4">
      <c r="A110" s="1152"/>
    </row>
    <row r="111" spans="1:4">
      <c r="A111" s="1152"/>
    </row>
    <row r="112" spans="1:4">
      <c r="A112" s="1152"/>
    </row>
    <row r="113" spans="1:1">
      <c r="A113" s="1152"/>
    </row>
    <row r="114" spans="1:1">
      <c r="A114" s="1152"/>
    </row>
    <row r="115" spans="1:1">
      <c r="A115" s="1152"/>
    </row>
    <row r="116" spans="1:1">
      <c r="A116" s="1152"/>
    </row>
  </sheetData>
  <mergeCells count="8">
    <mergeCell ref="A70:A81"/>
    <mergeCell ref="A82:A93"/>
    <mergeCell ref="A5:D5"/>
    <mergeCell ref="A10:A21"/>
    <mergeCell ref="A22:A33"/>
    <mergeCell ref="A34:A45"/>
    <mergeCell ref="A46:A57"/>
    <mergeCell ref="A58:A69"/>
  </mergeCells>
  <hyperlinks>
    <hyperlink ref="P1" location="INDICE!A10" tooltip="REGRESAR AL MENU PRINCIPAL" display="INDICE" xr:uid="{0A1371CC-B792-4171-A074-211F3A1A219B}"/>
  </hyperlinks>
  <printOptions horizontalCentered="1" verticalCentered="1"/>
  <pageMargins left="0.11811023622047245" right="7.874015748031496E-2" top="7.874015748031496E-2" bottom="0.39370078740157483" header="0" footer="0.15748031496062992"/>
  <pageSetup scale="69" orientation="landscape" r:id="rId1"/>
  <headerFooter alignWithMargins="0">
    <oddFooter>&amp;LDocumento controlado por medios electrónicos. Para uso exclusivo de Productos Innovador, SA de CV.
&amp;RCódigo: &amp;A
Edición 01</oddFooter>
  </headerFooter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3295-662F-4C8A-BE81-CC0B460F3E20}">
  <sheetPr>
    <pageSetUpPr fitToPage="1"/>
  </sheetPr>
  <dimension ref="A1:AN181"/>
  <sheetViews>
    <sheetView showGridLines="0" zoomScale="90" zoomScaleNormal="90" workbookViewId="0">
      <pane xSplit="2" ySplit="11" topLeftCell="T112" activePane="bottomRight" state="frozen"/>
      <selection pane="topRight" activeCell="K14" sqref="K14"/>
      <selection pane="bottomLeft" activeCell="K14" sqref="K14"/>
      <selection pane="bottomRight" activeCell="AJ1" sqref="AJ1"/>
    </sheetView>
  </sheetViews>
  <sheetFormatPr baseColWidth="10" defaultColWidth="10.1640625" defaultRowHeight="12.75" customHeight="1"/>
  <cols>
    <col min="1" max="1" width="13.5" style="172" customWidth="1"/>
    <col min="2" max="2" width="41.83203125" style="172" bestFit="1" customWidth="1"/>
    <col min="3" max="3" width="3.83203125" style="1155" hidden="1" customWidth="1"/>
    <col min="4" max="5" width="12.5" style="172" hidden="1" customWidth="1"/>
    <col min="6" max="6" width="7.1640625" style="172" hidden="1" customWidth="1"/>
    <col min="7" max="7" width="9" style="172" hidden="1" customWidth="1"/>
    <col min="8" max="8" width="8.5" style="172" hidden="1" customWidth="1"/>
    <col min="9" max="9" width="7.1640625" style="172" hidden="1" customWidth="1"/>
    <col min="10" max="10" width="9.1640625" style="172" hidden="1" customWidth="1"/>
    <col min="11" max="11" width="1.5" style="170" hidden="1" customWidth="1"/>
    <col min="12" max="13" width="12.5" style="172" hidden="1" customWidth="1"/>
    <col min="14" max="14" width="7.1640625" style="172" hidden="1" customWidth="1"/>
    <col min="15" max="15" width="9.5" style="172" hidden="1" customWidth="1"/>
    <col min="16" max="16" width="8.5" style="172" hidden="1" customWidth="1"/>
    <col min="17" max="17" width="7.1640625" style="172" hidden="1" customWidth="1"/>
    <col min="18" max="18" width="9.1640625" style="172" hidden="1" customWidth="1"/>
    <col min="19" max="19" width="1.5" style="170" hidden="1" customWidth="1"/>
    <col min="20" max="20" width="12.5" style="172" customWidth="1"/>
    <col min="21" max="21" width="12.5" style="172" hidden="1" customWidth="1"/>
    <col min="22" max="22" width="7.1640625" style="172" customWidth="1"/>
    <col min="23" max="23" width="9" style="172" hidden="1" customWidth="1"/>
    <col min="24" max="24" width="14.1640625" style="172" customWidth="1"/>
    <col min="25" max="25" width="7.1640625" style="172" customWidth="1"/>
    <col min="26" max="26" width="9.1640625" style="172" customWidth="1"/>
    <col min="27" max="27" width="1.5" style="170" customWidth="1"/>
    <col min="28" max="28" width="12.5" style="172" bestFit="1" customWidth="1"/>
    <col min="29" max="29" width="10" style="172" hidden="1" customWidth="1"/>
    <col min="30" max="30" width="7.1640625" style="172" bestFit="1" customWidth="1"/>
    <col min="31" max="31" width="12.5" style="172" hidden="1" customWidth="1"/>
    <col min="32" max="32" width="8.5" style="172" customWidth="1"/>
    <col min="33" max="33" width="8.5" style="172" bestFit="1" customWidth="1"/>
    <col min="34" max="34" width="10.5" style="172" bestFit="1" customWidth="1"/>
    <col min="35" max="35" width="2.5" style="172" customWidth="1"/>
    <col min="36" max="36" width="10.5" style="172" bestFit="1" customWidth="1"/>
    <col min="37" max="37" width="5.5" style="172" bestFit="1" customWidth="1"/>
    <col min="38" max="38" width="7.5" style="172" customWidth="1"/>
    <col min="39" max="39" width="5.5" style="172" bestFit="1" customWidth="1"/>
    <col min="40" max="40" width="6" style="172" bestFit="1" customWidth="1"/>
    <col min="41" max="41" width="10.1640625" style="172"/>
    <col min="42" max="42" width="15.1640625" style="172" customWidth="1"/>
    <col min="43" max="16384" width="10.1640625" style="172"/>
  </cols>
  <sheetData>
    <row r="1" spans="1:40" ht="29" thickBot="1">
      <c r="A1" s="1154" t="s">
        <v>1982</v>
      </c>
      <c r="B1" s="713"/>
      <c r="D1" s="922"/>
      <c r="E1" s="922"/>
      <c r="F1" s="922"/>
      <c r="G1" s="922"/>
      <c r="H1" s="922"/>
      <c r="I1" s="1156"/>
      <c r="J1" s="170"/>
      <c r="L1" s="922"/>
      <c r="M1" s="922"/>
      <c r="N1" s="922"/>
      <c r="O1" s="922"/>
      <c r="P1" s="922"/>
      <c r="Q1" s="1156"/>
      <c r="R1" s="170"/>
      <c r="T1" s="922"/>
      <c r="U1" s="922"/>
      <c r="V1" s="922"/>
      <c r="W1" s="922"/>
      <c r="X1" s="922"/>
      <c r="Y1" s="1156"/>
      <c r="Z1" s="170"/>
      <c r="AB1" s="922"/>
      <c r="AC1" s="922"/>
      <c r="AD1" s="922"/>
      <c r="AE1" s="922"/>
      <c r="AF1" s="171"/>
      <c r="AG1" s="174" t="s">
        <v>948</v>
      </c>
      <c r="AH1" s="174" t="s">
        <v>39</v>
      </c>
      <c r="AI1" s="170"/>
      <c r="AJ1" s="69" t="s">
        <v>72</v>
      </c>
      <c r="AK1" s="170"/>
      <c r="AL1" s="170"/>
      <c r="AM1" s="170"/>
      <c r="AN1" s="170"/>
    </row>
    <row r="2" spans="1:40" ht="29" thickBot="1">
      <c r="A2" s="1157" t="s">
        <v>1</v>
      </c>
      <c r="B2" s="722"/>
      <c r="D2" s="1158"/>
      <c r="E2" s="1158"/>
      <c r="F2" s="1158"/>
      <c r="G2" s="1158"/>
      <c r="H2" s="1158"/>
      <c r="I2" s="1159"/>
      <c r="J2" s="170"/>
      <c r="L2" s="1158"/>
      <c r="M2" s="1158"/>
      <c r="N2" s="1158"/>
      <c r="O2" s="1158"/>
      <c r="P2" s="1158"/>
      <c r="Q2" s="1159"/>
      <c r="R2" s="170"/>
      <c r="T2" s="1158"/>
      <c r="U2" s="1158"/>
      <c r="V2" s="1158"/>
      <c r="W2" s="170"/>
      <c r="X2" s="170"/>
      <c r="Y2" s="1158"/>
      <c r="Z2" s="170"/>
      <c r="AB2" s="1158"/>
      <c r="AC2" s="1158"/>
      <c r="AD2" s="1158"/>
      <c r="AE2" s="1158"/>
      <c r="AF2" s="171"/>
      <c r="AG2" s="180" t="s">
        <v>949</v>
      </c>
      <c r="AH2" s="1160">
        <v>44592</v>
      </c>
      <c r="AI2" s="170"/>
      <c r="AJ2" s="170"/>
      <c r="AK2" s="170"/>
      <c r="AL2" s="170"/>
      <c r="AM2" s="170"/>
      <c r="AN2" s="170"/>
    </row>
    <row r="3" spans="1:40" ht="12.75" customHeight="1" thickBot="1">
      <c r="A3" s="477"/>
      <c r="B3" s="1161"/>
      <c r="D3" s="899"/>
      <c r="E3" s="899"/>
      <c r="F3" s="899"/>
      <c r="G3" s="477"/>
      <c r="H3" s="477"/>
      <c r="I3" s="1159"/>
      <c r="J3" s="170"/>
      <c r="L3" s="899"/>
      <c r="M3" s="899"/>
      <c r="N3" s="899"/>
      <c r="O3" s="477"/>
      <c r="P3" s="477"/>
      <c r="Q3" s="1159"/>
      <c r="R3" s="170"/>
      <c r="T3" s="899"/>
      <c r="U3" s="899"/>
      <c r="V3" s="899"/>
      <c r="W3" s="170"/>
      <c r="X3" s="170"/>
      <c r="Y3" s="899"/>
      <c r="Z3" s="170"/>
      <c r="AB3" s="899"/>
      <c r="AC3" s="899"/>
      <c r="AD3" s="899"/>
      <c r="AE3" s="899"/>
      <c r="AF3" s="171"/>
      <c r="AG3" s="180" t="s">
        <v>950</v>
      </c>
      <c r="AH3" s="174">
        <v>1</v>
      </c>
      <c r="AI3" s="170"/>
      <c r="AJ3" s="170"/>
      <c r="AK3" s="170"/>
      <c r="AL3" s="170"/>
      <c r="AM3" s="170"/>
      <c r="AN3" s="170"/>
    </row>
    <row r="4" spans="1:40" ht="14" thickBot="1">
      <c r="A4" s="477"/>
      <c r="B4" s="1161"/>
      <c r="D4" s="899"/>
      <c r="E4" s="899"/>
      <c r="F4" s="899"/>
      <c r="G4" s="477"/>
      <c r="H4" s="477"/>
      <c r="I4" s="1162"/>
      <c r="J4" s="170"/>
      <c r="L4" s="899"/>
      <c r="M4" s="899"/>
      <c r="N4" s="899"/>
      <c r="O4" s="477"/>
      <c r="P4" s="477"/>
      <c r="Q4" s="1159"/>
      <c r="R4" s="170"/>
      <c r="T4" s="899"/>
      <c r="U4" s="899"/>
      <c r="V4" s="899"/>
      <c r="W4" s="170"/>
      <c r="X4" s="170"/>
      <c r="Y4" s="899"/>
      <c r="Z4" s="170"/>
      <c r="AB4" s="899"/>
      <c r="AC4" s="899"/>
      <c r="AD4" s="899"/>
      <c r="AE4" s="899"/>
      <c r="AF4" s="171"/>
      <c r="AG4" s="1163"/>
      <c r="AH4" s="1164"/>
      <c r="AI4" s="170"/>
      <c r="AJ4" s="170"/>
      <c r="AK4" s="170"/>
      <c r="AL4" s="170"/>
      <c r="AM4" s="170"/>
      <c r="AN4" s="170"/>
    </row>
    <row r="5" spans="1:40" ht="17">
      <c r="A5" s="1165" t="s">
        <v>1983</v>
      </c>
      <c r="C5" s="1166"/>
      <c r="D5" s="850"/>
      <c r="E5" s="850"/>
      <c r="K5" s="370"/>
      <c r="L5" s="370"/>
      <c r="M5" s="370"/>
      <c r="S5" s="370"/>
      <c r="T5" s="370"/>
      <c r="U5" s="370"/>
      <c r="Y5" s="737" t="s">
        <v>1022</v>
      </c>
      <c r="Z5" s="185"/>
      <c r="AA5" s="370"/>
      <c r="AC5" s="370"/>
      <c r="AD5" s="370"/>
      <c r="AE5" s="850"/>
      <c r="AF5" s="1167"/>
      <c r="AG5" s="678"/>
      <c r="AH5" s="185"/>
      <c r="AI5" s="170"/>
      <c r="AJ5" s="170"/>
      <c r="AK5" s="170"/>
      <c r="AL5" s="170"/>
      <c r="AM5" s="170"/>
      <c r="AN5" s="170"/>
    </row>
    <row r="6" spans="1:40" ht="2.25" customHeight="1">
      <c r="A6" s="62"/>
      <c r="B6" s="75"/>
      <c r="C6" s="1168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170"/>
      <c r="AJ6" s="170"/>
      <c r="AK6" s="170"/>
      <c r="AL6" s="170"/>
      <c r="AM6" s="170"/>
      <c r="AN6" s="170"/>
    </row>
    <row r="7" spans="1:40" ht="1" customHeight="1">
      <c r="A7" s="65"/>
      <c r="B7" s="76"/>
      <c r="C7" s="1169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170"/>
      <c r="AJ7" s="170"/>
      <c r="AK7" s="170"/>
      <c r="AL7" s="170"/>
      <c r="AM7" s="170"/>
      <c r="AN7" s="170"/>
    </row>
    <row r="8" spans="1:40" ht="2.25" customHeight="1">
      <c r="A8" s="67"/>
      <c r="B8" s="77"/>
      <c r="C8" s="1170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170"/>
      <c r="AJ8" s="170"/>
      <c r="AK8" s="170"/>
      <c r="AL8" s="170"/>
      <c r="AM8" s="170"/>
      <c r="AN8" s="170"/>
    </row>
    <row r="9" spans="1:40" ht="12.75" customHeight="1">
      <c r="A9" s="70"/>
      <c r="B9" s="71"/>
      <c r="C9" s="11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170"/>
      <c r="AJ9" s="170"/>
      <c r="AK9" s="170"/>
      <c r="AL9" s="170"/>
      <c r="AM9" s="170"/>
      <c r="AN9" s="170"/>
    </row>
    <row r="10" spans="1:40" s="1176" customFormat="1" ht="13.75" hidden="1" customHeight="1">
      <c r="A10" s="1172"/>
      <c r="B10" s="1173"/>
      <c r="C10" s="1174"/>
      <c r="D10" s="3165" t="s">
        <v>101</v>
      </c>
      <c r="E10" s="3166"/>
      <c r="F10" s="3166"/>
      <c r="G10" s="3166"/>
      <c r="H10" s="3166"/>
      <c r="I10" s="3166"/>
      <c r="J10" s="3167"/>
      <c r="K10" s="1175"/>
      <c r="L10" s="3165" t="s">
        <v>102</v>
      </c>
      <c r="M10" s="3166"/>
      <c r="N10" s="3166"/>
      <c r="O10" s="3166"/>
      <c r="P10" s="3166"/>
      <c r="Q10" s="3166"/>
      <c r="R10" s="3167"/>
      <c r="S10" s="1175"/>
      <c r="T10" s="3165" t="s">
        <v>1984</v>
      </c>
      <c r="U10" s="3166"/>
      <c r="V10" s="3166"/>
      <c r="W10" s="3166"/>
      <c r="X10" s="3166"/>
      <c r="Y10" s="3166"/>
      <c r="Z10" s="3167"/>
      <c r="AB10" s="3165" t="s">
        <v>1985</v>
      </c>
      <c r="AC10" s="3166"/>
      <c r="AD10" s="3166"/>
      <c r="AE10" s="3166"/>
      <c r="AF10" s="3166"/>
      <c r="AG10" s="3166"/>
      <c r="AH10" s="3167"/>
      <c r="AI10" s="170"/>
      <c r="AJ10" s="170"/>
      <c r="AK10" s="170"/>
      <c r="AL10" s="170"/>
      <c r="AM10" s="170"/>
      <c r="AN10" s="170"/>
    </row>
    <row r="11" spans="1:40" s="1176" customFormat="1" ht="39" hidden="1">
      <c r="A11" s="1177" t="s">
        <v>1986</v>
      </c>
      <c r="B11" s="1178" t="s">
        <v>1451</v>
      </c>
      <c r="C11" s="1174"/>
      <c r="D11" s="1179" t="s">
        <v>1987</v>
      </c>
      <c r="E11" s="1179" t="s">
        <v>1988</v>
      </c>
      <c r="F11" s="1180" t="s">
        <v>1989</v>
      </c>
      <c r="G11" s="1179" t="s">
        <v>1990</v>
      </c>
      <c r="H11" s="1179" t="s">
        <v>1991</v>
      </c>
      <c r="I11" s="1180" t="s">
        <v>1989</v>
      </c>
      <c r="J11" s="1181" t="s">
        <v>1992</v>
      </c>
      <c r="K11" s="1182"/>
      <c r="L11" s="1179" t="s">
        <v>1987</v>
      </c>
      <c r="M11" s="1179" t="s">
        <v>1988</v>
      </c>
      <c r="N11" s="1180" t="s">
        <v>1989</v>
      </c>
      <c r="O11" s="1179" t="s">
        <v>1990</v>
      </c>
      <c r="P11" s="1179" t="s">
        <v>1991</v>
      </c>
      <c r="Q11" s="1180" t="s">
        <v>1989</v>
      </c>
      <c r="R11" s="1181" t="s">
        <v>1992</v>
      </c>
      <c r="S11" s="1182"/>
      <c r="T11" s="1179" t="s">
        <v>1987</v>
      </c>
      <c r="U11" s="1179" t="s">
        <v>1988</v>
      </c>
      <c r="V11" s="1180" t="s">
        <v>1989</v>
      </c>
      <c r="W11" s="1179" t="s">
        <v>1990</v>
      </c>
      <c r="X11" s="1179" t="s">
        <v>1991</v>
      </c>
      <c r="Y11" s="1180" t="s">
        <v>1989</v>
      </c>
      <c r="Z11" s="1181" t="s">
        <v>1992</v>
      </c>
      <c r="AA11" s="1182"/>
      <c r="AB11" s="1179" t="s">
        <v>1987</v>
      </c>
      <c r="AC11" s="1179" t="s">
        <v>1988</v>
      </c>
      <c r="AD11" s="1180" t="s">
        <v>1989</v>
      </c>
      <c r="AE11" s="1179" t="s">
        <v>1990</v>
      </c>
      <c r="AF11" s="1179" t="s">
        <v>1991</v>
      </c>
      <c r="AG11" s="1180" t="s">
        <v>1989</v>
      </c>
      <c r="AH11" s="1181" t="s">
        <v>1992</v>
      </c>
      <c r="AI11" s="170"/>
      <c r="AJ11" s="170"/>
      <c r="AK11" s="170"/>
      <c r="AL11" s="170"/>
      <c r="AM11" s="170"/>
      <c r="AN11" s="170"/>
    </row>
    <row r="12" spans="1:40" ht="12.75" hidden="1" customHeight="1">
      <c r="A12" s="1183"/>
      <c r="B12" s="170"/>
      <c r="D12" s="1184" t="s">
        <v>1993</v>
      </c>
      <c r="E12" s="1184" t="s">
        <v>1993</v>
      </c>
      <c r="F12" s="1185"/>
      <c r="G12" s="1186" t="s">
        <v>1994</v>
      </c>
      <c r="H12" s="1186" t="s">
        <v>1994</v>
      </c>
      <c r="I12" s="1185"/>
      <c r="J12" s="170"/>
      <c r="L12" s="1184" t="s">
        <v>1993</v>
      </c>
      <c r="M12" s="1184" t="s">
        <v>1993</v>
      </c>
      <c r="N12" s="1185"/>
      <c r="O12" s="1186" t="s">
        <v>1995</v>
      </c>
      <c r="P12" s="1186" t="s">
        <v>1994</v>
      </c>
      <c r="Q12" s="1185"/>
      <c r="R12" s="170"/>
      <c r="T12" s="1184" t="s">
        <v>1993</v>
      </c>
      <c r="U12" s="1184" t="s">
        <v>1993</v>
      </c>
      <c r="V12" s="1185"/>
      <c r="W12" s="1186" t="s">
        <v>1994</v>
      </c>
      <c r="X12" s="1186" t="s">
        <v>1994</v>
      </c>
      <c r="Y12" s="1185"/>
      <c r="Z12" s="170"/>
      <c r="AB12" s="1184" t="s">
        <v>1993</v>
      </c>
      <c r="AC12" s="1184"/>
      <c r="AD12" s="1185"/>
      <c r="AE12" s="1186"/>
      <c r="AF12" s="1186" t="s">
        <v>1994</v>
      </c>
      <c r="AG12" s="1185"/>
      <c r="AH12" s="170"/>
      <c r="AI12" s="170"/>
      <c r="AJ12" s="170"/>
      <c r="AK12" s="170"/>
      <c r="AL12" s="170"/>
      <c r="AM12" s="170"/>
      <c r="AN12" s="170"/>
    </row>
    <row r="13" spans="1:40" ht="12.75" hidden="1" customHeight="1">
      <c r="A13" s="1187" t="s">
        <v>300</v>
      </c>
      <c r="B13" s="1188" t="s">
        <v>246</v>
      </c>
      <c r="C13" s="1155">
        <v>90</v>
      </c>
      <c r="D13" s="1189">
        <v>0</v>
      </c>
      <c r="E13" s="1189">
        <v>0</v>
      </c>
      <c r="F13" s="1190">
        <v>0</v>
      </c>
      <c r="G13" s="1191">
        <v>0</v>
      </c>
      <c r="H13" s="1191">
        <v>0</v>
      </c>
      <c r="I13" s="1192">
        <v>0</v>
      </c>
      <c r="J13" s="1191">
        <v>0</v>
      </c>
      <c r="L13" s="1189">
        <v>0</v>
      </c>
      <c r="M13" s="1189">
        <v>0</v>
      </c>
      <c r="N13" s="1190">
        <v>0</v>
      </c>
      <c r="O13" s="1191">
        <v>0</v>
      </c>
      <c r="P13" s="1191">
        <v>0</v>
      </c>
      <c r="Q13" s="1192">
        <v>0</v>
      </c>
      <c r="R13" s="1191">
        <v>0</v>
      </c>
      <c r="T13" s="1189">
        <v>0</v>
      </c>
      <c r="U13" s="1189">
        <v>0</v>
      </c>
      <c r="V13" s="1190">
        <v>0</v>
      </c>
      <c r="W13" s="1191">
        <v>0</v>
      </c>
      <c r="X13" s="1191">
        <v>0</v>
      </c>
      <c r="Y13" s="1192">
        <v>0</v>
      </c>
      <c r="Z13" s="1191">
        <v>0</v>
      </c>
      <c r="AB13" s="1189">
        <v>0</v>
      </c>
      <c r="AC13" s="1189">
        <v>0</v>
      </c>
      <c r="AD13" s="1190">
        <v>0</v>
      </c>
      <c r="AE13" s="1191">
        <v>0</v>
      </c>
      <c r="AF13" s="1191">
        <v>0</v>
      </c>
      <c r="AG13" s="1192">
        <v>0</v>
      </c>
      <c r="AH13" s="1191">
        <v>0</v>
      </c>
      <c r="AI13" s="170"/>
      <c r="AJ13" s="170"/>
      <c r="AK13" s="170"/>
      <c r="AL13" s="170"/>
      <c r="AM13" s="170"/>
      <c r="AN13" s="170"/>
    </row>
    <row r="14" spans="1:40" ht="12.75" hidden="1" customHeight="1">
      <c r="A14" s="1187" t="s">
        <v>301</v>
      </c>
      <c r="B14" s="1188" t="s">
        <v>247</v>
      </c>
      <c r="C14" s="1155">
        <v>90</v>
      </c>
      <c r="D14" s="1189">
        <v>695</v>
      </c>
      <c r="E14" s="1189">
        <v>62550</v>
      </c>
      <c r="F14" s="1190">
        <v>3.5147162941235967E-2</v>
      </c>
      <c r="G14" s="1191">
        <v>54538</v>
      </c>
      <c r="H14" s="1191">
        <v>605.97777777777776</v>
      </c>
      <c r="I14" s="1192">
        <v>3.3323597809629367E-2</v>
      </c>
      <c r="J14" s="1191">
        <v>89.02222222222224</v>
      </c>
      <c r="L14" s="1189">
        <v>1103</v>
      </c>
      <c r="M14" s="1189">
        <v>99270</v>
      </c>
      <c r="N14" s="1190">
        <v>7.3670852257547423E-2</v>
      </c>
      <c r="O14" s="1191">
        <v>102420</v>
      </c>
      <c r="P14" s="1191">
        <v>1138</v>
      </c>
      <c r="Q14" s="1192">
        <v>7.4868421052631584E-2</v>
      </c>
      <c r="R14" s="1191">
        <v>-35</v>
      </c>
      <c r="T14" s="1189">
        <v>0</v>
      </c>
      <c r="U14" s="1189">
        <v>0</v>
      </c>
      <c r="V14" s="1190">
        <v>0</v>
      </c>
      <c r="W14" s="1191">
        <v>3510</v>
      </c>
      <c r="X14" s="1191">
        <v>39</v>
      </c>
      <c r="Y14" s="1192">
        <v>3.2262541718407756E-3</v>
      </c>
      <c r="Z14" s="1191">
        <v>-39</v>
      </c>
      <c r="AB14" s="1189">
        <v>1798</v>
      </c>
      <c r="AC14" s="1189">
        <v>161820</v>
      </c>
      <c r="AD14" s="1190">
        <v>3.711348718160426E-2</v>
      </c>
      <c r="AE14" s="1191">
        <v>160468</v>
      </c>
      <c r="AF14" s="1191">
        <v>1782.9777777777779</v>
      </c>
      <c r="AG14" s="1192">
        <v>3.9209620758804929E-2</v>
      </c>
      <c r="AH14" s="1191">
        <v>15.022222222222126</v>
      </c>
      <c r="AI14" s="170"/>
      <c r="AJ14" s="170"/>
      <c r="AK14" s="170"/>
      <c r="AL14" s="170"/>
      <c r="AM14" s="170"/>
      <c r="AN14" s="170"/>
    </row>
    <row r="15" spans="1:40" ht="12.75" hidden="1" customHeight="1">
      <c r="A15" s="1187" t="s">
        <v>302</v>
      </c>
      <c r="B15" s="1188" t="s">
        <v>248</v>
      </c>
      <c r="C15" s="1155">
        <v>48</v>
      </c>
      <c r="D15" s="1189">
        <v>245</v>
      </c>
      <c r="E15" s="1189">
        <v>11760</v>
      </c>
      <c r="F15" s="1190">
        <v>1.2390007080004047E-2</v>
      </c>
      <c r="G15" s="1191">
        <v>13488</v>
      </c>
      <c r="H15" s="1191">
        <v>281</v>
      </c>
      <c r="I15" s="1192">
        <v>1.5452597979491852E-2</v>
      </c>
      <c r="J15" s="1191">
        <v>-36</v>
      </c>
      <c r="L15" s="1189">
        <v>301</v>
      </c>
      <c r="M15" s="1189">
        <v>14448</v>
      </c>
      <c r="N15" s="1190">
        <v>2.0104194496393269E-2</v>
      </c>
      <c r="O15" s="1191">
        <v>18336</v>
      </c>
      <c r="P15" s="1191">
        <v>382</v>
      </c>
      <c r="Q15" s="1192">
        <v>2.5131578947368421E-2</v>
      </c>
      <c r="R15" s="1191">
        <v>-81</v>
      </c>
      <c r="T15" s="1189">
        <v>1</v>
      </c>
      <c r="U15" s="1189">
        <v>48</v>
      </c>
      <c r="V15" s="1190">
        <v>7.2992700729927014E-5</v>
      </c>
      <c r="W15" s="1191">
        <v>0</v>
      </c>
      <c r="X15" s="1191">
        <v>0</v>
      </c>
      <c r="Y15" s="1192">
        <v>0</v>
      </c>
      <c r="Z15" s="1191">
        <v>1</v>
      </c>
      <c r="AB15" s="1189">
        <v>547</v>
      </c>
      <c r="AC15" s="1189">
        <v>26256</v>
      </c>
      <c r="AD15" s="1190">
        <v>1.129092185113322E-2</v>
      </c>
      <c r="AE15" s="1191">
        <v>31824</v>
      </c>
      <c r="AF15" s="1191">
        <v>663</v>
      </c>
      <c r="AG15" s="1192">
        <v>1.4580091175049791E-2</v>
      </c>
      <c r="AH15" s="1191">
        <v>-116</v>
      </c>
      <c r="AI15" s="170"/>
      <c r="AJ15" s="170"/>
      <c r="AK15" s="170"/>
      <c r="AL15" s="170"/>
      <c r="AM15" s="170"/>
      <c r="AN15" s="170"/>
    </row>
    <row r="16" spans="1:40" ht="12.75" hidden="1" customHeight="1">
      <c r="A16" s="1187" t="s">
        <v>303</v>
      </c>
      <c r="B16" s="1188" t="s">
        <v>249</v>
      </c>
      <c r="C16" s="1155">
        <v>48</v>
      </c>
      <c r="D16" s="1189">
        <v>864</v>
      </c>
      <c r="E16" s="1189">
        <v>41472</v>
      </c>
      <c r="F16" s="1190">
        <v>4.3693739253565289E-2</v>
      </c>
      <c r="G16" s="1191">
        <v>37920</v>
      </c>
      <c r="H16" s="1191">
        <v>790</v>
      </c>
      <c r="I16" s="1192">
        <v>4.3443246988606993E-2</v>
      </c>
      <c r="J16" s="1191">
        <v>74</v>
      </c>
      <c r="L16" s="1189">
        <v>609</v>
      </c>
      <c r="M16" s="1189">
        <v>29232</v>
      </c>
      <c r="N16" s="1190">
        <v>4.0675928399679401E-2</v>
      </c>
      <c r="O16" s="1191">
        <v>27072</v>
      </c>
      <c r="P16" s="1191">
        <v>564</v>
      </c>
      <c r="Q16" s="1192">
        <v>3.7105263157894738E-2</v>
      </c>
      <c r="R16" s="1191">
        <v>45</v>
      </c>
      <c r="T16" s="1189">
        <v>747</v>
      </c>
      <c r="U16" s="1189">
        <v>35856</v>
      </c>
      <c r="V16" s="1190">
        <v>5.4525547445255472E-2</v>
      </c>
      <c r="W16" s="1191">
        <v>36432</v>
      </c>
      <c r="X16" s="1191">
        <v>759</v>
      </c>
      <c r="Y16" s="1192">
        <v>6.2787869651978162E-2</v>
      </c>
      <c r="Z16" s="1191">
        <v>-12</v>
      </c>
      <c r="AB16" s="1189">
        <v>2220</v>
      </c>
      <c r="AC16" s="1189">
        <v>106560</v>
      </c>
      <c r="AD16" s="1190">
        <v>4.5824216653593694E-2</v>
      </c>
      <c r="AE16" s="1191">
        <v>101424</v>
      </c>
      <c r="AF16" s="1191">
        <v>2113</v>
      </c>
      <c r="AG16" s="1192">
        <v>4.6467168405550846E-2</v>
      </c>
      <c r="AH16" s="1191">
        <v>107</v>
      </c>
      <c r="AI16" s="170"/>
      <c r="AJ16" s="170"/>
      <c r="AK16" s="170"/>
      <c r="AL16" s="170"/>
      <c r="AM16" s="170"/>
      <c r="AN16" s="170"/>
    </row>
    <row r="17" spans="1:40" ht="12.75" hidden="1" customHeight="1">
      <c r="A17" s="1193" t="s">
        <v>304</v>
      </c>
      <c r="B17" s="1194" t="s">
        <v>250</v>
      </c>
      <c r="C17" s="1155">
        <v>116</v>
      </c>
      <c r="D17" s="1189">
        <v>472</v>
      </c>
      <c r="E17" s="1189">
        <v>54752</v>
      </c>
      <c r="F17" s="1190">
        <v>2.3869727925558814E-2</v>
      </c>
      <c r="G17" s="1191">
        <v>46400</v>
      </c>
      <c r="H17" s="1191">
        <v>400</v>
      </c>
      <c r="I17" s="1192">
        <v>2.1996580753725056E-2</v>
      </c>
      <c r="J17" s="1191">
        <v>72</v>
      </c>
      <c r="L17" s="1189">
        <v>350</v>
      </c>
      <c r="M17" s="1189">
        <v>40600</v>
      </c>
      <c r="N17" s="1190">
        <v>2.3376970344643335E-2</v>
      </c>
      <c r="O17" s="1191">
        <v>37236</v>
      </c>
      <c r="P17" s="1191">
        <v>321</v>
      </c>
      <c r="Q17" s="1192">
        <v>2.1118421052631578E-2</v>
      </c>
      <c r="R17" s="1191">
        <v>29</v>
      </c>
      <c r="T17" s="1189">
        <v>461</v>
      </c>
      <c r="U17" s="1189">
        <v>53476</v>
      </c>
      <c r="V17" s="1190">
        <v>3.3649635036496352E-2</v>
      </c>
      <c r="W17" s="1191">
        <v>39788</v>
      </c>
      <c r="X17" s="1191">
        <v>343</v>
      </c>
      <c r="Y17" s="1192">
        <v>2.8374491819009896E-2</v>
      </c>
      <c r="Z17" s="1191">
        <v>118</v>
      </c>
      <c r="AB17" s="1189">
        <v>1283</v>
      </c>
      <c r="AC17" s="1189">
        <v>148828</v>
      </c>
      <c r="AD17" s="1190">
        <v>2.6483094579531848E-2</v>
      </c>
      <c r="AE17" s="1191">
        <v>123424</v>
      </c>
      <c r="AF17" s="1191">
        <v>1064</v>
      </c>
      <c r="AG17" s="1192">
        <v>2.3398517360864221E-2</v>
      </c>
      <c r="AH17" s="1191">
        <v>219</v>
      </c>
      <c r="AI17" s="170"/>
      <c r="AJ17" s="170"/>
      <c r="AK17" s="170"/>
      <c r="AL17" s="170"/>
      <c r="AM17" s="170"/>
      <c r="AN17" s="170"/>
    </row>
    <row r="18" spans="1:40" ht="12.75" hidden="1" customHeight="1">
      <c r="A18" s="1193" t="s">
        <v>305</v>
      </c>
      <c r="B18" s="1194" t="s">
        <v>251</v>
      </c>
      <c r="C18" s="1155">
        <v>60</v>
      </c>
      <c r="D18" s="1189">
        <v>463</v>
      </c>
      <c r="E18" s="1189">
        <v>27780</v>
      </c>
      <c r="F18" s="1190">
        <v>2.3414584808334176E-2</v>
      </c>
      <c r="G18" s="1191">
        <v>23100</v>
      </c>
      <c r="H18" s="1191">
        <v>385</v>
      </c>
      <c r="I18" s="1192">
        <v>2.117170897546037E-2</v>
      </c>
      <c r="J18" s="1191">
        <v>78</v>
      </c>
      <c r="L18" s="1189">
        <v>342</v>
      </c>
      <c r="M18" s="1189">
        <v>20520</v>
      </c>
      <c r="N18" s="1190">
        <v>2.2842639593908629E-2</v>
      </c>
      <c r="O18" s="1191">
        <v>14760</v>
      </c>
      <c r="P18" s="1191">
        <v>246</v>
      </c>
      <c r="Q18" s="1192">
        <v>1.6184210526315791E-2</v>
      </c>
      <c r="R18" s="1191">
        <v>96</v>
      </c>
      <c r="T18" s="1189">
        <v>284</v>
      </c>
      <c r="U18" s="1189">
        <v>17040</v>
      </c>
      <c r="V18" s="1190">
        <v>2.0729927007299271E-2</v>
      </c>
      <c r="W18" s="1191">
        <v>19680</v>
      </c>
      <c r="X18" s="1191">
        <v>328</v>
      </c>
      <c r="Y18" s="1192">
        <v>2.7133624829840369E-2</v>
      </c>
      <c r="Z18" s="1191">
        <v>-44</v>
      </c>
      <c r="AB18" s="1189">
        <v>1089</v>
      </c>
      <c r="AC18" s="1189">
        <v>65340</v>
      </c>
      <c r="AD18" s="1190">
        <v>2.2478636007100688E-2</v>
      </c>
      <c r="AE18" s="1191">
        <v>57540</v>
      </c>
      <c r="AF18" s="1191">
        <v>959</v>
      </c>
      <c r="AG18" s="1192">
        <v>2.1089453147621041E-2</v>
      </c>
      <c r="AH18" s="1191">
        <v>130</v>
      </c>
      <c r="AI18" s="170"/>
      <c r="AJ18" s="170"/>
      <c r="AK18" s="170"/>
      <c r="AL18" s="170"/>
      <c r="AM18" s="170"/>
      <c r="AN18" s="170"/>
    </row>
    <row r="19" spans="1:40" ht="12.75" hidden="1" customHeight="1">
      <c r="A19" s="1193" t="s">
        <v>306</v>
      </c>
      <c r="B19" s="1194" t="s">
        <v>252</v>
      </c>
      <c r="C19" s="1155">
        <v>116</v>
      </c>
      <c r="D19" s="1189">
        <v>408</v>
      </c>
      <c r="E19" s="1189">
        <v>47328</v>
      </c>
      <c r="F19" s="1190">
        <v>2.063315464751694E-2</v>
      </c>
      <c r="G19" s="1191">
        <v>54056</v>
      </c>
      <c r="H19" s="1191">
        <v>466</v>
      </c>
      <c r="I19" s="1192">
        <v>2.5626016578089692E-2</v>
      </c>
      <c r="J19" s="1191">
        <v>-58</v>
      </c>
      <c r="L19" s="1189">
        <v>417</v>
      </c>
      <c r="M19" s="1189">
        <v>48372</v>
      </c>
      <c r="N19" s="1190">
        <v>2.7851990382046488E-2</v>
      </c>
      <c r="O19" s="1191">
        <v>44660</v>
      </c>
      <c r="P19" s="1191">
        <v>385</v>
      </c>
      <c r="Q19" s="1192">
        <v>2.5328947368421052E-2</v>
      </c>
      <c r="R19" s="1191">
        <v>32</v>
      </c>
      <c r="T19" s="1189">
        <v>514</v>
      </c>
      <c r="U19" s="1189">
        <v>59624</v>
      </c>
      <c r="V19" s="1190">
        <v>3.7518248175182484E-2</v>
      </c>
      <c r="W19" s="1191">
        <v>45472</v>
      </c>
      <c r="X19" s="1191">
        <v>392</v>
      </c>
      <c r="Y19" s="1192">
        <v>3.2427990650297021E-2</v>
      </c>
      <c r="Z19" s="1191">
        <v>122</v>
      </c>
      <c r="AB19" s="1189">
        <v>1339</v>
      </c>
      <c r="AC19" s="1189">
        <v>155324</v>
      </c>
      <c r="AD19" s="1190">
        <v>2.7639020765388267E-2</v>
      </c>
      <c r="AE19" s="1191">
        <v>144188</v>
      </c>
      <c r="AF19" s="1191">
        <v>1243</v>
      </c>
      <c r="AG19" s="1192">
        <v>2.7334922067250213E-2</v>
      </c>
      <c r="AH19" s="1191">
        <v>96</v>
      </c>
      <c r="AI19" s="170"/>
      <c r="AJ19" s="170"/>
      <c r="AK19" s="170"/>
      <c r="AL19" s="170"/>
      <c r="AM19" s="170"/>
      <c r="AN19" s="170"/>
    </row>
    <row r="20" spans="1:40" ht="12.75" hidden="1" customHeight="1">
      <c r="A20" s="1193" t="s">
        <v>307</v>
      </c>
      <c r="B20" s="1194" t="s">
        <v>253</v>
      </c>
      <c r="C20" s="1155">
        <v>116</v>
      </c>
      <c r="D20" s="1189">
        <v>568</v>
      </c>
      <c r="E20" s="1189">
        <v>65888</v>
      </c>
      <c r="F20" s="1190">
        <v>2.8724587842621625E-2</v>
      </c>
      <c r="G20" s="1191">
        <v>63800</v>
      </c>
      <c r="H20" s="1191">
        <v>550</v>
      </c>
      <c r="I20" s="1192">
        <v>3.0245298536371954E-2</v>
      </c>
      <c r="J20" s="1191">
        <v>18</v>
      </c>
      <c r="L20" s="1189">
        <v>463</v>
      </c>
      <c r="M20" s="1189">
        <v>53708</v>
      </c>
      <c r="N20" s="1190">
        <v>3.092439219877104E-2</v>
      </c>
      <c r="O20" s="1191">
        <v>47328</v>
      </c>
      <c r="P20" s="1191">
        <v>408</v>
      </c>
      <c r="Q20" s="1192">
        <v>2.6842105263157896E-2</v>
      </c>
      <c r="R20" s="1191">
        <v>55</v>
      </c>
      <c r="T20" s="1189">
        <v>411</v>
      </c>
      <c r="U20" s="1189">
        <v>47676</v>
      </c>
      <c r="V20" s="1190">
        <v>0.03</v>
      </c>
      <c r="W20" s="1191">
        <v>60552</v>
      </c>
      <c r="X20" s="1191">
        <v>522</v>
      </c>
      <c r="Y20" s="1192">
        <v>4.3182171223099607E-2</v>
      </c>
      <c r="Z20" s="1191">
        <v>-111</v>
      </c>
      <c r="AB20" s="1189">
        <v>1442</v>
      </c>
      <c r="AC20" s="1189">
        <v>167272</v>
      </c>
      <c r="AD20" s="1190">
        <v>2.9765099285802749E-2</v>
      </c>
      <c r="AE20" s="1191">
        <v>171680</v>
      </c>
      <c r="AF20" s="1191">
        <v>1480</v>
      </c>
      <c r="AG20" s="1192">
        <v>3.2546809862856248E-2</v>
      </c>
      <c r="AH20" s="1191">
        <v>-38</v>
      </c>
      <c r="AI20" s="170"/>
      <c r="AJ20" s="170"/>
      <c r="AK20" s="170"/>
      <c r="AL20" s="170"/>
      <c r="AM20" s="170"/>
      <c r="AN20" s="170"/>
    </row>
    <row r="21" spans="1:40" ht="12.75" hidden="1" customHeight="1">
      <c r="A21" s="1195" t="s">
        <v>1996</v>
      </c>
      <c r="B21" s="1196" t="s">
        <v>1997</v>
      </c>
      <c r="C21" s="1155">
        <v>48</v>
      </c>
      <c r="D21" s="1189">
        <v>1444</v>
      </c>
      <c r="E21" s="1197">
        <v>69312</v>
      </c>
      <c r="F21" s="1190">
        <v>7.3025184585819761E-2</v>
      </c>
      <c r="G21" s="1191">
        <v>60912</v>
      </c>
      <c r="H21" s="1191">
        <v>1269</v>
      </c>
      <c r="I21" s="1192">
        <v>6.9784152441192751E-2</v>
      </c>
      <c r="J21" s="1191">
        <v>175</v>
      </c>
      <c r="L21" s="1189">
        <v>868</v>
      </c>
      <c r="M21" s="1189">
        <v>41664</v>
      </c>
      <c r="N21" s="1190">
        <v>5.797488645471547E-2</v>
      </c>
      <c r="O21" s="1191">
        <v>41904</v>
      </c>
      <c r="P21" s="1191">
        <v>873</v>
      </c>
      <c r="Q21" s="1192">
        <v>5.7434210526315789E-2</v>
      </c>
      <c r="R21" s="1191">
        <v>-5</v>
      </c>
      <c r="T21" s="1189">
        <v>1195</v>
      </c>
      <c r="U21" s="1197">
        <v>57360</v>
      </c>
      <c r="V21" s="1190">
        <v>8.7226277372262767E-2</v>
      </c>
      <c r="W21" s="1191">
        <v>55824</v>
      </c>
      <c r="X21" s="1191">
        <v>1163</v>
      </c>
      <c r="Y21" s="1192">
        <v>9.6208553893610813E-2</v>
      </c>
      <c r="Z21" s="1191">
        <v>32</v>
      </c>
      <c r="AB21" s="1189">
        <v>3507</v>
      </c>
      <c r="AC21" s="1189">
        <v>168336</v>
      </c>
      <c r="AD21" s="1190">
        <v>7.2389877389258145E-2</v>
      </c>
      <c r="AE21" s="1191">
        <v>158640</v>
      </c>
      <c r="AF21" s="1191">
        <v>3305</v>
      </c>
      <c r="AG21" s="1192">
        <v>7.268054499779722E-2</v>
      </c>
      <c r="AH21" s="1191">
        <v>202</v>
      </c>
      <c r="AI21" s="170"/>
      <c r="AJ21" s="170"/>
      <c r="AK21" s="170"/>
      <c r="AL21" s="170"/>
      <c r="AM21" s="170"/>
      <c r="AN21" s="170"/>
    </row>
    <row r="22" spans="1:40" ht="12.75" hidden="1" customHeight="1">
      <c r="A22" s="1195" t="s">
        <v>308</v>
      </c>
      <c r="B22" s="1196" t="s">
        <v>255</v>
      </c>
      <c r="C22" s="1155">
        <v>60</v>
      </c>
      <c r="D22" s="1189">
        <v>1125</v>
      </c>
      <c r="E22" s="1197">
        <v>67500</v>
      </c>
      <c r="F22" s="1190">
        <v>5.6892889653079801E-2</v>
      </c>
      <c r="G22" s="1191">
        <v>49200</v>
      </c>
      <c r="H22" s="1191">
        <v>820</v>
      </c>
      <c r="I22" s="1192">
        <v>4.5092990545136366E-2</v>
      </c>
      <c r="J22" s="1191">
        <v>305</v>
      </c>
      <c r="L22" s="1189">
        <v>90</v>
      </c>
      <c r="M22" s="1189">
        <v>5400</v>
      </c>
      <c r="N22" s="1190">
        <v>6.0112209457654289E-3</v>
      </c>
      <c r="O22" s="1191">
        <v>25740</v>
      </c>
      <c r="P22" s="1191">
        <v>429</v>
      </c>
      <c r="Q22" s="1192">
        <v>2.8223684210526317E-2</v>
      </c>
      <c r="R22" s="1191">
        <v>-339</v>
      </c>
      <c r="T22" s="1189">
        <v>0</v>
      </c>
      <c r="U22" s="1197">
        <v>0</v>
      </c>
      <c r="V22" s="1190">
        <v>0</v>
      </c>
      <c r="W22" s="1191">
        <v>-960</v>
      </c>
      <c r="X22" s="1191">
        <v>-16</v>
      </c>
      <c r="Y22" s="1192">
        <v>-1.3235914551141643E-3</v>
      </c>
      <c r="Z22" s="1191">
        <v>16</v>
      </c>
      <c r="AB22" s="1189">
        <v>1215</v>
      </c>
      <c r="AC22" s="1189">
        <v>72900</v>
      </c>
      <c r="AD22" s="1190">
        <v>2.5079469925277629E-2</v>
      </c>
      <c r="AE22" s="1191">
        <v>73980</v>
      </c>
      <c r="AF22" s="1191">
        <v>1233</v>
      </c>
      <c r="AG22" s="1192">
        <v>2.711501118979848E-2</v>
      </c>
      <c r="AH22" s="1191">
        <v>-18</v>
      </c>
      <c r="AI22" s="170"/>
      <c r="AJ22" s="170"/>
      <c r="AK22" s="170"/>
      <c r="AL22" s="170"/>
      <c r="AM22" s="170"/>
      <c r="AN22" s="170"/>
    </row>
    <row r="23" spans="1:40" ht="12.75" hidden="1" customHeight="1">
      <c r="A23" s="1195" t="s">
        <v>309</v>
      </c>
      <c r="B23" s="1196" t="s">
        <v>256</v>
      </c>
      <c r="C23" s="1155">
        <v>60</v>
      </c>
      <c r="D23" s="1189">
        <v>670</v>
      </c>
      <c r="E23" s="1197">
        <v>40200</v>
      </c>
      <c r="F23" s="1190">
        <v>3.3882876504500857E-2</v>
      </c>
      <c r="G23" s="1191">
        <v>34800</v>
      </c>
      <c r="H23" s="1191">
        <v>580</v>
      </c>
      <c r="I23" s="1192">
        <v>3.1895042092901331E-2</v>
      </c>
      <c r="J23" s="1191">
        <v>90</v>
      </c>
      <c r="L23" s="1189">
        <v>339</v>
      </c>
      <c r="M23" s="1189">
        <v>20340</v>
      </c>
      <c r="N23" s="1190">
        <v>2.2642265562383114E-2</v>
      </c>
      <c r="O23" s="1191">
        <v>17820</v>
      </c>
      <c r="P23" s="1191">
        <v>297</v>
      </c>
      <c r="Q23" s="1192">
        <v>1.9539473684210527E-2</v>
      </c>
      <c r="R23" s="1191">
        <v>42</v>
      </c>
      <c r="T23" s="1189">
        <v>417</v>
      </c>
      <c r="U23" s="1197">
        <v>25020</v>
      </c>
      <c r="V23" s="1190">
        <v>3.0437956204379561E-2</v>
      </c>
      <c r="W23" s="1191">
        <v>27780</v>
      </c>
      <c r="X23" s="1191">
        <v>463</v>
      </c>
      <c r="Y23" s="1192">
        <v>3.8301427732366132E-2</v>
      </c>
      <c r="Z23" s="1191">
        <v>-46</v>
      </c>
      <c r="AB23" s="1189">
        <v>1426</v>
      </c>
      <c r="AC23" s="1189">
        <v>85560</v>
      </c>
      <c r="AD23" s="1190">
        <v>2.9434834661272346E-2</v>
      </c>
      <c r="AE23" s="1191">
        <v>80400</v>
      </c>
      <c r="AF23" s="1191">
        <v>1340</v>
      </c>
      <c r="AG23" s="1192">
        <v>2.9468057578532006E-2</v>
      </c>
      <c r="AH23" s="1191">
        <v>86</v>
      </c>
      <c r="AI23" s="170"/>
      <c r="AJ23" s="170"/>
      <c r="AK23" s="170"/>
      <c r="AL23" s="170"/>
      <c r="AM23" s="170"/>
      <c r="AN23" s="170"/>
    </row>
    <row r="24" spans="1:40" ht="12.75" hidden="1" customHeight="1">
      <c r="A24" s="1195" t="s">
        <v>310</v>
      </c>
      <c r="B24" s="1196" t="s">
        <v>257</v>
      </c>
      <c r="C24" s="1155">
        <v>168</v>
      </c>
      <c r="D24" s="1189">
        <v>47</v>
      </c>
      <c r="E24" s="1197">
        <v>7896</v>
      </c>
      <c r="F24" s="1190">
        <v>2.3768585010620004E-3</v>
      </c>
      <c r="G24" s="1191">
        <v>6216</v>
      </c>
      <c r="H24" s="1191">
        <v>37</v>
      </c>
      <c r="I24" s="1192">
        <v>2.034683719719568E-3</v>
      </c>
      <c r="J24" s="1191">
        <v>10</v>
      </c>
      <c r="L24" s="1189">
        <v>46</v>
      </c>
      <c r="M24" s="1189">
        <v>7728</v>
      </c>
      <c r="N24" s="1190">
        <v>3.0724018167245523E-3</v>
      </c>
      <c r="O24" s="1191">
        <v>6720</v>
      </c>
      <c r="P24" s="1191">
        <v>40</v>
      </c>
      <c r="Q24" s="1192">
        <v>2.631578947368421E-3</v>
      </c>
      <c r="R24" s="1191">
        <v>6</v>
      </c>
      <c r="T24" s="1189">
        <v>97</v>
      </c>
      <c r="U24" s="1197">
        <v>16296</v>
      </c>
      <c r="V24" s="1190">
        <v>7.0802919708029197E-3</v>
      </c>
      <c r="W24" s="1191">
        <v>11256</v>
      </c>
      <c r="X24" s="1191">
        <v>67</v>
      </c>
      <c r="Y24" s="1192">
        <v>5.5425392182905627E-3</v>
      </c>
      <c r="Z24" s="1191">
        <v>30</v>
      </c>
      <c r="AB24" s="1189">
        <v>190</v>
      </c>
      <c r="AC24" s="1189">
        <v>31920</v>
      </c>
      <c r="AD24" s="1190">
        <v>3.9218924162985596E-3</v>
      </c>
      <c r="AE24" s="1191">
        <v>24192</v>
      </c>
      <c r="AF24" s="1191">
        <v>144</v>
      </c>
      <c r="AG24" s="1192">
        <v>3.1667166353049319E-3</v>
      </c>
      <c r="AH24" s="1191">
        <v>46</v>
      </c>
      <c r="AI24" s="170"/>
      <c r="AJ24" s="170"/>
      <c r="AK24" s="170"/>
      <c r="AL24" s="170"/>
      <c r="AM24" s="170"/>
      <c r="AN24" s="170"/>
    </row>
    <row r="25" spans="1:40" s="173" customFormat="1" ht="12.75" hidden="1" customHeight="1">
      <c r="A25" s="1195" t="s">
        <v>1998</v>
      </c>
      <c r="B25" s="1196" t="s">
        <v>259</v>
      </c>
      <c r="C25" s="1198">
        <v>60</v>
      </c>
      <c r="D25" s="1189">
        <v>0</v>
      </c>
      <c r="E25" s="1197">
        <v>0</v>
      </c>
      <c r="F25" s="1190">
        <v>0</v>
      </c>
      <c r="G25" s="1199">
        <v>0</v>
      </c>
      <c r="H25" s="1199">
        <v>0</v>
      </c>
      <c r="I25" s="1200">
        <v>0</v>
      </c>
      <c r="J25" s="1199">
        <v>0</v>
      </c>
      <c r="L25" s="1189">
        <v>0</v>
      </c>
      <c r="M25" s="1189">
        <v>0</v>
      </c>
      <c r="N25" s="1190">
        <v>0</v>
      </c>
      <c r="O25" s="1199">
        <v>0</v>
      </c>
      <c r="P25" s="1199">
        <v>0</v>
      </c>
      <c r="Q25" s="1200">
        <v>0</v>
      </c>
      <c r="R25" s="1199">
        <v>0</v>
      </c>
      <c r="T25" s="1189">
        <v>0</v>
      </c>
      <c r="U25" s="1197">
        <v>0</v>
      </c>
      <c r="V25" s="1190">
        <v>0</v>
      </c>
      <c r="W25" s="1199">
        <v>0</v>
      </c>
      <c r="X25" s="1199">
        <v>0</v>
      </c>
      <c r="Y25" s="1200">
        <v>0</v>
      </c>
      <c r="Z25" s="1199">
        <v>0</v>
      </c>
      <c r="AB25" s="1189">
        <v>0</v>
      </c>
      <c r="AC25" s="1189">
        <v>0</v>
      </c>
      <c r="AD25" s="1190">
        <v>0</v>
      </c>
      <c r="AE25" s="1199">
        <v>0</v>
      </c>
      <c r="AF25" s="1199">
        <v>0</v>
      </c>
      <c r="AG25" s="1200">
        <v>0</v>
      </c>
      <c r="AH25" s="1199">
        <v>0</v>
      </c>
      <c r="AI25" s="170"/>
      <c r="AJ25" s="170"/>
      <c r="AK25" s="170"/>
      <c r="AL25" s="170"/>
      <c r="AM25" s="170"/>
      <c r="AN25" s="170"/>
    </row>
    <row r="26" spans="1:40" s="173" customFormat="1" ht="12.75" hidden="1" customHeight="1">
      <c r="A26" s="1195" t="s">
        <v>311</v>
      </c>
      <c r="B26" s="1196" t="s">
        <v>259</v>
      </c>
      <c r="C26" s="1198">
        <v>100</v>
      </c>
      <c r="D26" s="1189">
        <v>135</v>
      </c>
      <c r="E26" s="1197">
        <v>13500</v>
      </c>
      <c r="F26" s="1190">
        <v>6.8271467583695764E-3</v>
      </c>
      <c r="G26" s="1199">
        <v>14600</v>
      </c>
      <c r="H26" s="1199">
        <v>146</v>
      </c>
      <c r="I26" s="1200">
        <v>8.0287519751096464E-3</v>
      </c>
      <c r="J26" s="1199">
        <v>-11</v>
      </c>
      <c r="L26" s="1189">
        <v>176</v>
      </c>
      <c r="M26" s="1189">
        <v>17600</v>
      </c>
      <c r="N26" s="1190">
        <v>1.1755276516163505E-2</v>
      </c>
      <c r="O26" s="1199">
        <v>13900</v>
      </c>
      <c r="P26" s="1199">
        <v>139</v>
      </c>
      <c r="Q26" s="1200">
        <v>9.1447368421052628E-3</v>
      </c>
      <c r="R26" s="1199">
        <v>37</v>
      </c>
      <c r="T26" s="1189">
        <v>155</v>
      </c>
      <c r="U26" s="1197">
        <v>15500</v>
      </c>
      <c r="V26" s="1190">
        <v>1.1313868613138687E-2</v>
      </c>
      <c r="W26" s="1199">
        <v>12800</v>
      </c>
      <c r="X26" s="1199">
        <v>128</v>
      </c>
      <c r="Y26" s="1200">
        <v>1.0588731640913314E-2</v>
      </c>
      <c r="Z26" s="1199">
        <v>27</v>
      </c>
      <c r="AB26" s="1189">
        <v>466</v>
      </c>
      <c r="AC26" s="1189">
        <v>46600</v>
      </c>
      <c r="AD26" s="1190">
        <v>9.618957189448045E-3</v>
      </c>
      <c r="AE26" s="1199">
        <v>41300</v>
      </c>
      <c r="AF26" s="1199">
        <v>413</v>
      </c>
      <c r="AG26" s="1200">
        <v>9.082319238756506E-3</v>
      </c>
      <c r="AH26" s="1199">
        <v>53</v>
      </c>
      <c r="AI26" s="170"/>
      <c r="AJ26" s="170"/>
      <c r="AK26" s="170"/>
      <c r="AL26" s="170"/>
      <c r="AM26" s="170"/>
      <c r="AN26" s="170"/>
    </row>
    <row r="27" spans="1:40" ht="12.75" hidden="1" customHeight="1">
      <c r="A27" s="1195" t="s">
        <v>312</v>
      </c>
      <c r="B27" s="1196" t="s">
        <v>260</v>
      </c>
      <c r="C27" s="1155">
        <v>116</v>
      </c>
      <c r="D27" s="1189">
        <v>25</v>
      </c>
      <c r="E27" s="1197">
        <v>2900</v>
      </c>
      <c r="F27" s="1190">
        <v>1.2642864367351067E-3</v>
      </c>
      <c r="G27" s="1191">
        <v>2552</v>
      </c>
      <c r="H27" s="1191">
        <v>22</v>
      </c>
      <c r="I27" s="1192">
        <v>1.2098119414548781E-3</v>
      </c>
      <c r="J27" s="1191">
        <v>3</v>
      </c>
      <c r="L27" s="1189">
        <v>27</v>
      </c>
      <c r="M27" s="1197">
        <v>3132</v>
      </c>
      <c r="N27" s="1190">
        <v>1.8033662837296286E-3</v>
      </c>
      <c r="O27" s="1191">
        <v>3016</v>
      </c>
      <c r="P27" s="1191">
        <v>26</v>
      </c>
      <c r="Q27" s="1192">
        <v>1.7105263157894738E-3</v>
      </c>
      <c r="R27" s="1191">
        <v>1</v>
      </c>
      <c r="T27" s="1189">
        <v>25</v>
      </c>
      <c r="U27" s="1197">
        <v>2900</v>
      </c>
      <c r="V27" s="1190">
        <v>1.8248175182481751E-3</v>
      </c>
      <c r="W27" s="1191">
        <v>4408</v>
      </c>
      <c r="X27" s="1191">
        <v>38</v>
      </c>
      <c r="Y27" s="1192">
        <v>3.1435297058961401E-3</v>
      </c>
      <c r="Z27" s="1191">
        <v>-13</v>
      </c>
      <c r="AB27" s="1189">
        <v>77</v>
      </c>
      <c r="AC27" s="1189">
        <v>8932</v>
      </c>
      <c r="AD27" s="1190">
        <v>1.5893985055525741E-3</v>
      </c>
      <c r="AE27" s="1191">
        <v>9976</v>
      </c>
      <c r="AF27" s="1191">
        <v>86</v>
      </c>
      <c r="AG27" s="1192">
        <v>1.89123354608489E-3</v>
      </c>
      <c r="AH27" s="1191">
        <v>-9</v>
      </c>
      <c r="AI27" s="170"/>
      <c r="AJ27" s="170"/>
      <c r="AK27" s="170"/>
      <c r="AL27" s="170"/>
      <c r="AM27" s="170"/>
      <c r="AN27" s="170"/>
    </row>
    <row r="28" spans="1:40" ht="12.75" hidden="1" customHeight="1">
      <c r="A28" s="1195" t="s">
        <v>313</v>
      </c>
      <c r="B28" s="1196" t="s">
        <v>261</v>
      </c>
      <c r="C28" s="1155">
        <v>90</v>
      </c>
      <c r="D28" s="1189">
        <v>478</v>
      </c>
      <c r="E28" s="1197">
        <v>43020</v>
      </c>
      <c r="F28" s="1190">
        <v>2.4173156670375239E-2</v>
      </c>
      <c r="G28" s="1191">
        <v>50490</v>
      </c>
      <c r="H28" s="1191">
        <v>561</v>
      </c>
      <c r="I28" s="1192">
        <v>3.0850204507099393E-2</v>
      </c>
      <c r="J28" s="1191">
        <v>-83</v>
      </c>
      <c r="L28" s="1189">
        <v>1169</v>
      </c>
      <c r="M28" s="1197">
        <v>105210</v>
      </c>
      <c r="N28" s="1190">
        <v>7.8079080951108742E-2</v>
      </c>
      <c r="O28" s="1191">
        <v>114570</v>
      </c>
      <c r="P28" s="1191">
        <v>1273</v>
      </c>
      <c r="Q28" s="1192">
        <v>8.3750000000000005E-2</v>
      </c>
      <c r="R28" s="1191">
        <v>-104</v>
      </c>
      <c r="T28" s="1189">
        <v>686</v>
      </c>
      <c r="U28" s="1197">
        <v>61740</v>
      </c>
      <c r="V28" s="1190">
        <v>5.0072992700729929E-2</v>
      </c>
      <c r="W28" s="1191">
        <v>75510</v>
      </c>
      <c r="X28" s="1191">
        <v>839</v>
      </c>
      <c r="Y28" s="1192">
        <v>6.9405826927548986E-2</v>
      </c>
      <c r="Z28" s="1191">
        <v>-153</v>
      </c>
      <c r="AB28" s="1189">
        <v>2333</v>
      </c>
      <c r="AC28" s="1189">
        <v>209970</v>
      </c>
      <c r="AD28" s="1190">
        <v>4.8156710564339678E-2</v>
      </c>
      <c r="AE28" s="1191">
        <v>240570</v>
      </c>
      <c r="AF28" s="1191">
        <v>2673</v>
      </c>
      <c r="AG28" s="1192">
        <v>5.8782177542847799E-2</v>
      </c>
      <c r="AH28" s="1191">
        <v>-340</v>
      </c>
      <c r="AI28" s="170"/>
      <c r="AJ28" s="170"/>
      <c r="AK28" s="170"/>
      <c r="AL28" s="170"/>
      <c r="AM28" s="170"/>
      <c r="AN28" s="170"/>
    </row>
    <row r="29" spans="1:40" ht="12.75" hidden="1" customHeight="1">
      <c r="A29" s="1195" t="s">
        <v>1999</v>
      </c>
      <c r="B29" s="1196" t="s">
        <v>262</v>
      </c>
      <c r="C29" s="1155">
        <v>60</v>
      </c>
      <c r="D29" s="1189">
        <v>3112</v>
      </c>
      <c r="E29" s="1197">
        <v>186720</v>
      </c>
      <c r="F29" s="1190">
        <v>0.15737837564478607</v>
      </c>
      <c r="G29" s="1191">
        <v>174360</v>
      </c>
      <c r="H29" s="1191">
        <v>2906</v>
      </c>
      <c r="I29" s="1192">
        <v>0.15980515917581253</v>
      </c>
      <c r="J29" s="1191">
        <v>206</v>
      </c>
      <c r="L29" s="1189">
        <v>1845</v>
      </c>
      <c r="M29" s="1197">
        <v>110700</v>
      </c>
      <c r="N29" s="1190">
        <v>0.12323002938819129</v>
      </c>
      <c r="O29" s="1191">
        <v>86700</v>
      </c>
      <c r="P29" s="1191">
        <v>1445</v>
      </c>
      <c r="Q29" s="1192">
        <v>9.5065789473684215E-2</v>
      </c>
      <c r="R29" s="1191">
        <v>400</v>
      </c>
      <c r="T29" s="1189">
        <v>690</v>
      </c>
      <c r="U29" s="1197">
        <v>41400</v>
      </c>
      <c r="V29" s="1190">
        <v>5.0364963503649635E-2</v>
      </c>
      <c r="W29" s="1191">
        <v>93660</v>
      </c>
      <c r="X29" s="1191">
        <v>1561</v>
      </c>
      <c r="Y29" s="1192">
        <v>0.12913289133957565</v>
      </c>
      <c r="Z29" s="1191">
        <v>-871</v>
      </c>
      <c r="AB29" s="1189">
        <v>5647</v>
      </c>
      <c r="AC29" s="1189">
        <v>338820</v>
      </c>
      <c r="AD29" s="1190">
        <v>0.11656277092019982</v>
      </c>
      <c r="AE29" s="1191">
        <v>354720</v>
      </c>
      <c r="AF29" s="1191">
        <v>5912</v>
      </c>
      <c r="AG29" s="1192">
        <v>0.13001131074946359</v>
      </c>
      <c r="AH29" s="1191">
        <v>-265</v>
      </c>
      <c r="AI29" s="170"/>
      <c r="AJ29" s="170"/>
      <c r="AK29" s="170"/>
      <c r="AL29" s="170"/>
      <c r="AM29" s="170"/>
      <c r="AN29" s="170"/>
    </row>
    <row r="30" spans="1:40" ht="12.75" hidden="1" customHeight="1">
      <c r="A30" s="1193" t="s">
        <v>2000</v>
      </c>
      <c r="B30" s="1194" t="s">
        <v>263</v>
      </c>
      <c r="C30" s="1155">
        <v>48</v>
      </c>
      <c r="D30" s="1189">
        <v>1104</v>
      </c>
      <c r="E30" s="1189">
        <v>52992</v>
      </c>
      <c r="F30" s="1190">
        <v>5.5830889046222312E-2</v>
      </c>
      <c r="G30" s="1191">
        <v>46512</v>
      </c>
      <c r="H30" s="1191">
        <v>969</v>
      </c>
      <c r="I30" s="1192">
        <v>5.3286716875898955E-2</v>
      </c>
      <c r="J30" s="1191">
        <v>135</v>
      </c>
      <c r="L30" s="1189">
        <v>897</v>
      </c>
      <c r="M30" s="1189">
        <v>43056</v>
      </c>
      <c r="N30" s="1190">
        <v>5.9911835426128775E-2</v>
      </c>
      <c r="O30" s="1191">
        <v>35088</v>
      </c>
      <c r="P30" s="1191">
        <v>731</v>
      </c>
      <c r="Q30" s="1192">
        <v>4.8092105263157894E-2</v>
      </c>
      <c r="R30" s="1191">
        <v>166</v>
      </c>
      <c r="T30" s="1189">
        <v>68</v>
      </c>
      <c r="U30" s="1189">
        <v>3264</v>
      </c>
      <c r="V30" s="1190">
        <v>4.9635036496350369E-3</v>
      </c>
      <c r="W30" s="1191">
        <v>33744</v>
      </c>
      <c r="X30" s="1191">
        <v>703</v>
      </c>
      <c r="Y30" s="1192">
        <v>5.815529955907859E-2</v>
      </c>
      <c r="Z30" s="1191">
        <v>-635</v>
      </c>
      <c r="AB30" s="1189">
        <v>2069</v>
      </c>
      <c r="AC30" s="1189">
        <v>99312</v>
      </c>
      <c r="AD30" s="1190">
        <v>4.2707344259587998E-2</v>
      </c>
      <c r="AE30" s="1191">
        <v>115344</v>
      </c>
      <c r="AF30" s="1191">
        <v>2403</v>
      </c>
      <c r="AG30" s="1192">
        <v>5.2844583851651056E-2</v>
      </c>
      <c r="AH30" s="1191">
        <v>-334</v>
      </c>
      <c r="AI30" s="170"/>
      <c r="AJ30" s="170"/>
      <c r="AK30" s="170"/>
      <c r="AL30" s="170"/>
      <c r="AM30" s="170"/>
      <c r="AN30" s="170"/>
    </row>
    <row r="31" spans="1:40" ht="12.75" hidden="1" customHeight="1">
      <c r="A31" s="1193" t="s">
        <v>2001</v>
      </c>
      <c r="B31" s="1194" t="s">
        <v>264</v>
      </c>
      <c r="C31" s="1155">
        <v>60</v>
      </c>
      <c r="D31" s="1189">
        <v>3009</v>
      </c>
      <c r="E31" s="1189">
        <v>180540</v>
      </c>
      <c r="F31" s="1190">
        <v>0.15216951552543745</v>
      </c>
      <c r="G31" s="1191">
        <v>184920</v>
      </c>
      <c r="H31" s="1191">
        <v>3082</v>
      </c>
      <c r="I31" s="1192">
        <v>0.16948365470745158</v>
      </c>
      <c r="J31" s="1191">
        <v>-73</v>
      </c>
      <c r="L31" s="1189">
        <v>2814</v>
      </c>
      <c r="M31" s="1189">
        <v>168840</v>
      </c>
      <c r="N31" s="1190">
        <v>0.18795084157093242</v>
      </c>
      <c r="O31" s="1191">
        <v>153480</v>
      </c>
      <c r="P31" s="1191">
        <v>2558</v>
      </c>
      <c r="Q31" s="1192">
        <v>0.16828947368421052</v>
      </c>
      <c r="R31" s="1191">
        <v>256</v>
      </c>
      <c r="T31" s="1189">
        <v>3524</v>
      </c>
      <c r="U31" s="1189">
        <v>211440</v>
      </c>
      <c r="V31" s="1190">
        <v>0.25722627737226278</v>
      </c>
      <c r="W31" s="1191">
        <v>174800</v>
      </c>
      <c r="X31" s="1191">
        <v>2913.3333333333335</v>
      </c>
      <c r="Y31" s="1192">
        <v>0.2410039441187041</v>
      </c>
      <c r="Z31" s="1191">
        <v>610.66666666666652</v>
      </c>
      <c r="AB31" s="1189">
        <v>9347</v>
      </c>
      <c r="AC31" s="1189">
        <v>560820</v>
      </c>
      <c r="AD31" s="1190">
        <v>0.19293646534285597</v>
      </c>
      <c r="AE31" s="1191">
        <v>513200</v>
      </c>
      <c r="AF31" s="1191">
        <v>8553.3333333333339</v>
      </c>
      <c r="AG31" s="1192">
        <v>0.18809710384704759</v>
      </c>
      <c r="AH31" s="1191">
        <v>793.66666666666606</v>
      </c>
      <c r="AI31" s="170"/>
      <c r="AJ31" s="170"/>
      <c r="AK31" s="170"/>
      <c r="AL31" s="170"/>
      <c r="AM31" s="170"/>
      <c r="AN31" s="170"/>
    </row>
    <row r="32" spans="1:40" ht="12.75" hidden="1" customHeight="1">
      <c r="A32" s="1193" t="s">
        <v>314</v>
      </c>
      <c r="B32" s="1194" t="s">
        <v>265</v>
      </c>
      <c r="C32" s="1155">
        <v>168</v>
      </c>
      <c r="D32" s="1189">
        <v>1625</v>
      </c>
      <c r="E32" s="1189">
        <v>273000</v>
      </c>
      <c r="F32" s="1190">
        <v>8.217861838778194E-2</v>
      </c>
      <c r="G32" s="1191">
        <v>245952</v>
      </c>
      <c r="H32" s="1191">
        <v>1464</v>
      </c>
      <c r="I32" s="1192">
        <v>8.0507485558633712E-2</v>
      </c>
      <c r="J32" s="1191">
        <v>161</v>
      </c>
      <c r="L32" s="1189">
        <v>2017</v>
      </c>
      <c r="M32" s="1189">
        <v>338856</v>
      </c>
      <c r="N32" s="1190">
        <v>0.13471814052898745</v>
      </c>
      <c r="O32" s="1191">
        <v>334152</v>
      </c>
      <c r="P32" s="1191">
        <v>1989</v>
      </c>
      <c r="Q32" s="1192">
        <v>0.13085526315789472</v>
      </c>
      <c r="R32" s="1191">
        <v>28</v>
      </c>
      <c r="T32" s="1189">
        <v>2084.0000000000005</v>
      </c>
      <c r="U32" s="1189">
        <v>350112.00000000006</v>
      </c>
      <c r="V32" s="1190">
        <v>0.15211678832116793</v>
      </c>
      <c r="W32" s="1191">
        <v>307440</v>
      </c>
      <c r="X32" s="1191">
        <v>1830</v>
      </c>
      <c r="Y32" s="1192">
        <v>0.15138577267868253</v>
      </c>
      <c r="Z32" s="1191">
        <v>254.00000000000045</v>
      </c>
      <c r="AB32" s="1189">
        <v>5726</v>
      </c>
      <c r="AC32" s="1189">
        <v>961968</v>
      </c>
      <c r="AD32" s="1190">
        <v>0.11819345250381869</v>
      </c>
      <c r="AE32" s="1191">
        <v>887544</v>
      </c>
      <c r="AF32" s="1191">
        <v>5283</v>
      </c>
      <c r="AG32" s="1192">
        <v>0.1161789165577497</v>
      </c>
      <c r="AH32" s="1191">
        <v>443</v>
      </c>
      <c r="AI32" s="170"/>
      <c r="AJ32" s="170"/>
      <c r="AK32" s="170"/>
      <c r="AL32" s="170"/>
      <c r="AM32" s="170"/>
      <c r="AN32" s="170"/>
    </row>
    <row r="33" spans="1:40" ht="12.75" hidden="1" customHeight="1">
      <c r="A33" s="1193" t="s">
        <v>315</v>
      </c>
      <c r="B33" s="1194" t="s">
        <v>266</v>
      </c>
      <c r="C33" s="1155">
        <v>90</v>
      </c>
      <c r="D33" s="1189">
        <v>2235</v>
      </c>
      <c r="E33" s="1189">
        <v>201150</v>
      </c>
      <c r="F33" s="1190">
        <v>0.11302720744411854</v>
      </c>
      <c r="G33" s="1191">
        <v>160920</v>
      </c>
      <c r="H33" s="1191">
        <v>1788</v>
      </c>
      <c r="I33" s="1192">
        <v>9.8324715969151003E-2</v>
      </c>
      <c r="J33" s="1191">
        <v>447</v>
      </c>
      <c r="L33" s="1189">
        <v>1095</v>
      </c>
      <c r="M33" s="1189">
        <v>98550</v>
      </c>
      <c r="N33" s="1190">
        <v>7.3136521506812713E-2</v>
      </c>
      <c r="O33" s="1191">
        <v>167130</v>
      </c>
      <c r="P33" s="1191">
        <v>1857</v>
      </c>
      <c r="Q33" s="1192">
        <v>0.12217105263157894</v>
      </c>
      <c r="R33" s="1191">
        <v>-762</v>
      </c>
      <c r="T33" s="1189">
        <v>0</v>
      </c>
      <c r="U33" s="1189">
        <v>0</v>
      </c>
      <c r="V33" s="1190">
        <v>0</v>
      </c>
      <c r="W33" s="1191">
        <v>1259</v>
      </c>
      <c r="X33" s="1191">
        <v>13.988888888888889</v>
      </c>
      <c r="Y33" s="1192">
        <v>1.1572233624921756E-3</v>
      </c>
      <c r="Z33" s="1191">
        <v>-13.988888888888889</v>
      </c>
      <c r="AB33" s="1189">
        <v>3330</v>
      </c>
      <c r="AC33" s="1189">
        <v>299700</v>
      </c>
      <c r="AD33" s="1190">
        <v>6.8736324980390534E-2</v>
      </c>
      <c r="AE33" s="1191">
        <v>329309</v>
      </c>
      <c r="AF33" s="1191">
        <v>3658.9888888888891</v>
      </c>
      <c r="AG33" s="1192">
        <v>8.0465145714169128E-2</v>
      </c>
      <c r="AH33" s="1191">
        <v>-328.98888888888905</v>
      </c>
      <c r="AI33" s="170"/>
      <c r="AJ33" s="170"/>
      <c r="AK33" s="170"/>
      <c r="AL33" s="170"/>
      <c r="AM33" s="170"/>
      <c r="AN33" s="170"/>
    </row>
    <row r="34" spans="1:40" ht="12.75" hidden="1" customHeight="1">
      <c r="A34" s="1193" t="s">
        <v>316</v>
      </c>
      <c r="B34" s="1194" t="s">
        <v>267</v>
      </c>
      <c r="C34" s="1155">
        <v>48</v>
      </c>
      <c r="D34" s="1189">
        <v>1050</v>
      </c>
      <c r="E34" s="1189">
        <v>50400</v>
      </c>
      <c r="F34" s="1190">
        <v>5.3100030342874478E-2</v>
      </c>
      <c r="G34" s="1191">
        <v>51008</v>
      </c>
      <c r="H34" s="1191">
        <v>1062.6666666666667</v>
      </c>
      <c r="I34" s="1192">
        <v>5.8437582869062907E-2</v>
      </c>
      <c r="J34" s="1191">
        <v>-12.666666666666742</v>
      </c>
      <c r="L34" s="1189">
        <v>4</v>
      </c>
      <c r="M34" s="1189">
        <v>192</v>
      </c>
      <c r="N34" s="1190">
        <v>2.6716537536735242E-4</v>
      </c>
      <c r="O34" s="1191">
        <v>4752</v>
      </c>
      <c r="P34" s="1191">
        <v>99</v>
      </c>
      <c r="Q34" s="1192">
        <v>6.5131578947368422E-3</v>
      </c>
      <c r="R34" s="1191">
        <v>-95</v>
      </c>
      <c r="T34" s="1189">
        <v>0</v>
      </c>
      <c r="U34" s="1189">
        <v>0</v>
      </c>
      <c r="V34" s="1190">
        <v>0</v>
      </c>
      <c r="W34" s="1191">
        <v>0</v>
      </c>
      <c r="X34" s="1191">
        <v>0</v>
      </c>
      <c r="Y34" s="1192">
        <v>0</v>
      </c>
      <c r="Z34" s="1191">
        <v>0</v>
      </c>
      <c r="AB34" s="1189">
        <v>1054</v>
      </c>
      <c r="AC34" s="1189">
        <v>50592</v>
      </c>
      <c r="AD34" s="1190">
        <v>2.1756182140940428E-2</v>
      </c>
      <c r="AE34" s="1191">
        <v>55760</v>
      </c>
      <c r="AF34" s="1191">
        <v>1161.6666666666667</v>
      </c>
      <c r="AG34" s="1192">
        <v>2.5546313597309467E-2</v>
      </c>
      <c r="AH34" s="1191">
        <v>-107.66666666666674</v>
      </c>
      <c r="AI34" s="170"/>
      <c r="AJ34" s="170"/>
      <c r="AK34" s="170"/>
      <c r="AL34" s="170"/>
      <c r="AM34" s="170"/>
      <c r="AN34" s="170"/>
    </row>
    <row r="35" spans="1:40" ht="12.75" hidden="1" customHeight="1">
      <c r="A35" s="1193" t="s">
        <v>317</v>
      </c>
      <c r="B35" s="1194" t="s">
        <v>268</v>
      </c>
      <c r="C35" s="1155">
        <v>90</v>
      </c>
      <c r="D35" s="1189">
        <v>0</v>
      </c>
      <c r="E35" s="1189">
        <v>0</v>
      </c>
      <c r="F35" s="1190">
        <v>0</v>
      </c>
      <c r="G35" s="1191">
        <v>0</v>
      </c>
      <c r="H35" s="1191">
        <v>0</v>
      </c>
      <c r="I35" s="1192">
        <v>0</v>
      </c>
      <c r="J35" s="1191">
        <v>0</v>
      </c>
      <c r="L35" s="1189">
        <v>0</v>
      </c>
      <c r="M35" s="1189">
        <v>0</v>
      </c>
      <c r="N35" s="1190">
        <v>0</v>
      </c>
      <c r="O35" s="1191">
        <v>0</v>
      </c>
      <c r="P35" s="1191">
        <v>0</v>
      </c>
      <c r="Q35" s="1192">
        <v>0</v>
      </c>
      <c r="R35" s="1191">
        <v>0</v>
      </c>
      <c r="T35" s="1189">
        <v>912</v>
      </c>
      <c r="U35" s="1189">
        <v>82080</v>
      </c>
      <c r="V35" s="1190">
        <v>6.6569343065693426E-2</v>
      </c>
      <c r="W35" s="1191">
        <v>0</v>
      </c>
      <c r="X35" s="1191">
        <v>0</v>
      </c>
      <c r="Y35" s="1192">
        <v>0</v>
      </c>
      <c r="Z35" s="1191">
        <v>912</v>
      </c>
      <c r="AB35" s="1189">
        <v>912</v>
      </c>
      <c r="AC35" s="1189">
        <v>82080</v>
      </c>
      <c r="AD35" s="1190">
        <v>1.8825083598233084E-2</v>
      </c>
      <c r="AE35" s="1191">
        <v>0</v>
      </c>
      <c r="AF35" s="1191">
        <v>0</v>
      </c>
      <c r="AG35" s="1192">
        <v>0</v>
      </c>
      <c r="AH35" s="1191">
        <v>912</v>
      </c>
      <c r="AI35" s="170"/>
      <c r="AJ35" s="170"/>
      <c r="AK35" s="170"/>
      <c r="AL35" s="170"/>
      <c r="AM35" s="170"/>
      <c r="AN35" s="170"/>
    </row>
    <row r="36" spans="1:40" ht="12.75" hidden="1" customHeight="1">
      <c r="A36" s="1193" t="s">
        <v>318</v>
      </c>
      <c r="B36" s="1194" t="s">
        <v>269</v>
      </c>
      <c r="C36" s="1155">
        <v>90</v>
      </c>
      <c r="D36" s="1189">
        <v>0</v>
      </c>
      <c r="E36" s="1189">
        <v>0</v>
      </c>
      <c r="F36" s="1190">
        <v>0</v>
      </c>
      <c r="G36" s="1191">
        <v>0</v>
      </c>
      <c r="H36" s="1191">
        <v>0</v>
      </c>
      <c r="I36" s="1192">
        <v>0</v>
      </c>
      <c r="J36" s="1191">
        <v>0</v>
      </c>
      <c r="L36" s="1189">
        <v>0</v>
      </c>
      <c r="M36" s="1189">
        <v>0</v>
      </c>
      <c r="N36" s="1190">
        <v>0</v>
      </c>
      <c r="O36" s="1191">
        <v>0</v>
      </c>
      <c r="P36" s="1191">
        <v>0</v>
      </c>
      <c r="Q36" s="1192">
        <v>0</v>
      </c>
      <c r="R36" s="1191">
        <v>0</v>
      </c>
      <c r="T36" s="1189">
        <v>0</v>
      </c>
      <c r="U36" s="1189">
        <v>0</v>
      </c>
      <c r="V36" s="1190">
        <v>0</v>
      </c>
      <c r="W36" s="1191">
        <v>0</v>
      </c>
      <c r="X36" s="1191">
        <v>0</v>
      </c>
      <c r="Y36" s="1192">
        <v>0</v>
      </c>
      <c r="Z36" s="1191">
        <v>0</v>
      </c>
      <c r="AB36" s="1189">
        <v>0</v>
      </c>
      <c r="AC36" s="1189">
        <v>0</v>
      </c>
      <c r="AD36" s="1190">
        <v>0</v>
      </c>
      <c r="AE36" s="1191">
        <v>0</v>
      </c>
      <c r="AF36" s="1191">
        <v>0</v>
      </c>
      <c r="AG36" s="1192">
        <v>0</v>
      </c>
      <c r="AH36" s="1191">
        <v>0</v>
      </c>
      <c r="AI36" s="170"/>
      <c r="AJ36" s="170"/>
      <c r="AK36" s="170"/>
      <c r="AL36" s="170"/>
      <c r="AM36" s="170"/>
      <c r="AN36" s="170"/>
    </row>
    <row r="37" spans="1:40" ht="12.75" hidden="1" customHeight="1">
      <c r="A37" s="1193" t="s">
        <v>319</v>
      </c>
      <c r="B37" s="1194" t="s">
        <v>270</v>
      </c>
      <c r="C37" s="1155">
        <v>60</v>
      </c>
      <c r="D37" s="1189">
        <v>0</v>
      </c>
      <c r="E37" s="1189">
        <v>0</v>
      </c>
      <c r="F37" s="1190">
        <v>0</v>
      </c>
      <c r="G37" s="1191">
        <v>0</v>
      </c>
      <c r="H37" s="1191">
        <v>0</v>
      </c>
      <c r="I37" s="1192">
        <v>0</v>
      </c>
      <c r="J37" s="1191">
        <v>0</v>
      </c>
      <c r="L37" s="1189">
        <v>0</v>
      </c>
      <c r="M37" s="1189">
        <v>0</v>
      </c>
      <c r="N37" s="1190">
        <v>0</v>
      </c>
      <c r="O37" s="1191">
        <v>0</v>
      </c>
      <c r="P37" s="1191">
        <v>0</v>
      </c>
      <c r="Q37" s="1192">
        <v>0</v>
      </c>
      <c r="R37" s="1191">
        <v>0</v>
      </c>
      <c r="T37" s="1189">
        <v>1428</v>
      </c>
      <c r="U37" s="1189">
        <v>85680</v>
      </c>
      <c r="V37" s="1190">
        <v>0.10423357664233576</v>
      </c>
      <c r="W37" s="1191">
        <v>60</v>
      </c>
      <c r="X37" s="1191">
        <v>1</v>
      </c>
      <c r="Y37" s="1192">
        <v>8.2724465944635268E-5</v>
      </c>
      <c r="Z37" s="1191">
        <v>1427</v>
      </c>
      <c r="AB37" s="1189">
        <v>1428</v>
      </c>
      <c r="AC37" s="1189">
        <v>85680</v>
      </c>
      <c r="AD37" s="1190">
        <v>2.9476117739338645E-2</v>
      </c>
      <c r="AE37" s="1191">
        <v>60</v>
      </c>
      <c r="AF37" s="1191">
        <v>1</v>
      </c>
      <c r="AG37" s="1192">
        <v>2.199108774517314E-5</v>
      </c>
      <c r="AH37" s="1191">
        <v>1427</v>
      </c>
      <c r="AI37" s="170"/>
      <c r="AJ37" s="170"/>
      <c r="AK37" s="170"/>
      <c r="AL37" s="170"/>
      <c r="AM37" s="170"/>
      <c r="AN37" s="170"/>
    </row>
    <row r="38" spans="1:40" ht="12.75" hidden="1" customHeight="1">
      <c r="A38" s="1193" t="s">
        <v>320</v>
      </c>
      <c r="B38" s="1194" t="s">
        <v>271</v>
      </c>
      <c r="C38" s="1155">
        <v>48</v>
      </c>
      <c r="D38" s="1189">
        <v>0</v>
      </c>
      <c r="E38" s="1189">
        <v>0</v>
      </c>
      <c r="F38" s="1190">
        <v>0</v>
      </c>
      <c r="G38" s="1191">
        <v>0</v>
      </c>
      <c r="H38" s="1191">
        <v>0</v>
      </c>
      <c r="I38" s="1192">
        <v>0</v>
      </c>
      <c r="J38" s="1191">
        <v>0</v>
      </c>
      <c r="L38" s="1189">
        <v>0</v>
      </c>
      <c r="M38" s="1189">
        <v>0</v>
      </c>
      <c r="N38" s="1190">
        <v>0</v>
      </c>
      <c r="O38" s="1191">
        <v>0</v>
      </c>
      <c r="P38" s="1191">
        <v>0</v>
      </c>
      <c r="Q38" s="1192">
        <v>0</v>
      </c>
      <c r="R38" s="1191">
        <v>0</v>
      </c>
      <c r="T38" s="1189">
        <v>1</v>
      </c>
      <c r="U38" s="1189">
        <v>48</v>
      </c>
      <c r="V38" s="1190">
        <v>7.2992700729927014E-5</v>
      </c>
      <c r="W38" s="1191">
        <v>48</v>
      </c>
      <c r="X38" s="1191">
        <v>1</v>
      </c>
      <c r="Y38" s="1192">
        <v>8.2724465944635268E-5</v>
      </c>
      <c r="Z38" s="1191">
        <v>0</v>
      </c>
      <c r="AB38" s="1189">
        <v>1</v>
      </c>
      <c r="AC38" s="1189">
        <v>48</v>
      </c>
      <c r="AD38" s="1190">
        <v>2.064153903315031E-5</v>
      </c>
      <c r="AE38" s="1191">
        <v>48</v>
      </c>
      <c r="AF38" s="1191">
        <v>1</v>
      </c>
      <c r="AG38" s="1192">
        <v>2.199108774517314E-5</v>
      </c>
      <c r="AH38" s="1191">
        <v>0</v>
      </c>
      <c r="AI38" s="170"/>
      <c r="AJ38" s="170"/>
      <c r="AK38" s="170"/>
      <c r="AL38" s="170"/>
      <c r="AM38" s="170"/>
      <c r="AN38" s="170"/>
    </row>
    <row r="39" spans="1:40" ht="12.75" hidden="1" customHeight="1">
      <c r="A39" s="1193" t="s">
        <v>321</v>
      </c>
      <c r="B39" s="1194" t="s">
        <v>272</v>
      </c>
      <c r="C39" s="1155">
        <v>60</v>
      </c>
      <c r="D39" s="1189">
        <v>0</v>
      </c>
      <c r="E39" s="1189">
        <v>0</v>
      </c>
      <c r="F39" s="1190">
        <v>0</v>
      </c>
      <c r="G39" s="1191">
        <v>0</v>
      </c>
      <c r="H39" s="1191">
        <v>0</v>
      </c>
      <c r="I39" s="1192">
        <v>0</v>
      </c>
      <c r="J39" s="1191">
        <v>0</v>
      </c>
      <c r="L39" s="1189">
        <v>0</v>
      </c>
      <c r="M39" s="1189">
        <v>0</v>
      </c>
      <c r="N39" s="1190">
        <v>0</v>
      </c>
      <c r="O39" s="1191">
        <v>0</v>
      </c>
      <c r="P39" s="1191">
        <v>0</v>
      </c>
      <c r="Q39" s="1192">
        <v>0</v>
      </c>
      <c r="R39" s="1191">
        <v>0</v>
      </c>
      <c r="T39" s="1189">
        <v>0</v>
      </c>
      <c r="U39" s="1189">
        <v>0</v>
      </c>
      <c r="V39" s="1190">
        <v>0</v>
      </c>
      <c r="W39" s="1191">
        <v>0</v>
      </c>
      <c r="X39" s="1191">
        <v>0</v>
      </c>
      <c r="Y39" s="1192">
        <v>0</v>
      </c>
      <c r="Z39" s="1191">
        <v>0</v>
      </c>
      <c r="AB39" s="1189">
        <v>0</v>
      </c>
      <c r="AC39" s="1189">
        <v>0</v>
      </c>
      <c r="AD39" s="1190">
        <v>0</v>
      </c>
      <c r="AE39" s="1191">
        <v>0</v>
      </c>
      <c r="AF39" s="1191">
        <v>0</v>
      </c>
      <c r="AG39" s="1192">
        <v>0</v>
      </c>
      <c r="AH39" s="1191">
        <v>0</v>
      </c>
      <c r="AI39" s="170"/>
      <c r="AJ39" s="170"/>
      <c r="AK39" s="170"/>
      <c r="AL39" s="170"/>
      <c r="AM39" s="170"/>
      <c r="AN39" s="170"/>
    </row>
    <row r="40" spans="1:40" ht="12.75" hidden="1" customHeight="1">
      <c r="A40" s="1193" t="s">
        <v>322</v>
      </c>
      <c r="B40" s="1194" t="s">
        <v>273</v>
      </c>
      <c r="C40" s="1155">
        <v>48</v>
      </c>
      <c r="D40" s="1189">
        <v>0</v>
      </c>
      <c r="E40" s="1189">
        <v>0</v>
      </c>
      <c r="F40" s="1190">
        <v>0</v>
      </c>
      <c r="G40" s="1191">
        <v>0</v>
      </c>
      <c r="H40" s="1191">
        <v>0</v>
      </c>
      <c r="I40" s="1192">
        <v>0</v>
      </c>
      <c r="J40" s="1191">
        <v>0</v>
      </c>
      <c r="L40" s="1189">
        <v>0</v>
      </c>
      <c r="M40" s="1189">
        <v>0</v>
      </c>
      <c r="N40" s="1190">
        <v>0</v>
      </c>
      <c r="O40" s="1191">
        <v>0</v>
      </c>
      <c r="P40" s="1191">
        <v>0</v>
      </c>
      <c r="Q40" s="1192">
        <v>0</v>
      </c>
      <c r="R40" s="1191">
        <v>0</v>
      </c>
      <c r="T40" s="1189">
        <v>0</v>
      </c>
      <c r="U40" s="1189">
        <v>0</v>
      </c>
      <c r="V40" s="1190">
        <v>0</v>
      </c>
      <c r="W40" s="1191">
        <v>0</v>
      </c>
      <c r="X40" s="1191">
        <v>0</v>
      </c>
      <c r="Y40" s="1192">
        <v>0</v>
      </c>
      <c r="Z40" s="1191">
        <v>0</v>
      </c>
      <c r="AB40" s="1189">
        <v>0</v>
      </c>
      <c r="AC40" s="1189">
        <v>0</v>
      </c>
      <c r="AD40" s="1190">
        <v>0</v>
      </c>
      <c r="AE40" s="1191">
        <v>0</v>
      </c>
      <c r="AF40" s="1191">
        <v>0</v>
      </c>
      <c r="AG40" s="1192">
        <v>0</v>
      </c>
      <c r="AH40" s="1191">
        <v>0</v>
      </c>
      <c r="AI40" s="170"/>
      <c r="AJ40" s="170"/>
      <c r="AK40" s="170"/>
      <c r="AL40" s="170"/>
      <c r="AM40" s="170"/>
      <c r="AN40" s="170"/>
    </row>
    <row r="41" spans="1:40" ht="12.75" hidden="1" customHeight="1">
      <c r="A41" s="473"/>
      <c r="B41" s="986"/>
      <c r="D41" s="1201"/>
      <c r="E41" s="1201"/>
      <c r="F41" s="1202"/>
      <c r="G41" s="1201"/>
      <c r="H41" s="1201"/>
      <c r="I41" s="1202"/>
      <c r="J41" s="1201"/>
      <c r="L41" s="1201"/>
      <c r="M41" s="1201"/>
      <c r="N41" s="1202"/>
      <c r="O41" s="1201"/>
      <c r="P41" s="1201"/>
      <c r="Q41" s="1202"/>
      <c r="R41" s="1201"/>
      <c r="T41" s="1201"/>
      <c r="U41" s="1201"/>
      <c r="V41" s="1202"/>
      <c r="W41" s="1201"/>
      <c r="X41" s="1201"/>
      <c r="Y41" s="1192"/>
      <c r="Z41" s="1201"/>
      <c r="AB41" s="1201"/>
      <c r="AC41" s="1201"/>
      <c r="AD41" s="1202"/>
      <c r="AE41" s="1201"/>
      <c r="AF41" s="1201"/>
      <c r="AG41" s="1202"/>
      <c r="AH41" s="1201"/>
      <c r="AI41" s="170"/>
      <c r="AJ41" s="170"/>
      <c r="AK41" s="170"/>
      <c r="AL41" s="170"/>
      <c r="AM41" s="170"/>
      <c r="AN41" s="170"/>
    </row>
    <row r="42" spans="1:40" ht="12.75" hidden="1" customHeight="1">
      <c r="A42" s="1203"/>
      <c r="B42" s="1204" t="s">
        <v>166</v>
      </c>
      <c r="D42" s="1205">
        <v>19774</v>
      </c>
      <c r="E42" s="1205">
        <v>1500660</v>
      </c>
      <c r="F42" s="1206">
        <v>1</v>
      </c>
      <c r="G42" s="1205">
        <v>1375744</v>
      </c>
      <c r="H42" s="1205">
        <v>18184.644444444446</v>
      </c>
      <c r="I42" s="1206">
        <v>1</v>
      </c>
      <c r="J42" s="1207">
        <v>1589.3555555555556</v>
      </c>
      <c r="L42" s="1205">
        <v>14972</v>
      </c>
      <c r="M42" s="1205">
        <v>1267418</v>
      </c>
      <c r="N42" s="1206">
        <v>1</v>
      </c>
      <c r="O42" s="1205">
        <v>1296784</v>
      </c>
      <c r="P42" s="1205">
        <v>15200</v>
      </c>
      <c r="Q42" s="1206">
        <v>1</v>
      </c>
      <c r="R42" s="1207">
        <v>-228</v>
      </c>
      <c r="T42" s="1205">
        <v>13700</v>
      </c>
      <c r="U42" s="1205">
        <v>1166560</v>
      </c>
      <c r="V42" s="1206">
        <v>1</v>
      </c>
      <c r="W42" s="1205">
        <v>1003063</v>
      </c>
      <c r="X42" s="1205">
        <v>12088.322222222223</v>
      </c>
      <c r="Y42" s="1206">
        <v>0.99999999999999978</v>
      </c>
      <c r="Z42" s="1207">
        <v>1611.6777777777779</v>
      </c>
      <c r="AB42" s="1205">
        <v>48446</v>
      </c>
      <c r="AC42" s="1205">
        <v>3934638</v>
      </c>
      <c r="AD42" s="1206">
        <v>0.99999999999999989</v>
      </c>
      <c r="AE42" s="1205">
        <v>3675591</v>
      </c>
      <c r="AF42" s="1205">
        <v>45472.966666666667</v>
      </c>
      <c r="AG42" s="1206">
        <v>1</v>
      </c>
      <c r="AH42" s="1207">
        <v>2973.0333333333324</v>
      </c>
      <c r="AI42" s="170"/>
      <c r="AJ42" s="1208"/>
      <c r="AK42" s="170"/>
      <c r="AL42" s="170"/>
      <c r="AM42" s="170"/>
      <c r="AN42" s="170"/>
    </row>
    <row r="43" spans="1:40" s="1215" customFormat="1" ht="25.5" hidden="1" customHeight="1">
      <c r="A43" s="1209"/>
      <c r="B43" s="1210"/>
      <c r="C43" s="1211"/>
      <c r="D43" s="1212"/>
      <c r="E43" s="1212"/>
      <c r="F43" s="1212"/>
      <c r="G43" s="1213">
        <v>0</v>
      </c>
      <c r="H43" s="1214"/>
      <c r="I43" s="1212"/>
      <c r="J43" s="1212"/>
      <c r="K43" s="1212"/>
      <c r="L43" s="1212"/>
      <c r="M43" s="1212"/>
      <c r="N43" s="1212"/>
      <c r="O43" s="1213">
        <v>0</v>
      </c>
      <c r="P43" s="1214"/>
      <c r="Q43" s="1212"/>
      <c r="R43" s="1212"/>
      <c r="S43" s="1212"/>
      <c r="T43" s="1212"/>
      <c r="U43" s="1212"/>
      <c r="V43" s="1212"/>
      <c r="W43" s="1213">
        <v>0</v>
      </c>
      <c r="X43" s="1214"/>
      <c r="Y43" s="1212"/>
      <c r="Z43" s="1212"/>
      <c r="AA43" s="1212"/>
      <c r="AB43" s="1212"/>
      <c r="AC43" s="1212"/>
      <c r="AD43" s="1212"/>
      <c r="AE43" s="1212"/>
      <c r="AF43" s="1214"/>
      <c r="AG43" s="1212"/>
      <c r="AH43" s="1212"/>
      <c r="AI43" s="1209"/>
      <c r="AJ43" s="1209"/>
      <c r="AK43" s="1209"/>
      <c r="AL43" s="1209"/>
      <c r="AM43" s="1209"/>
      <c r="AN43" s="1209"/>
    </row>
    <row r="44" spans="1:40" ht="13.75" hidden="1" customHeight="1">
      <c r="A44" s="171"/>
      <c r="B44" s="1216"/>
      <c r="C44" s="1174"/>
      <c r="D44" s="3165" t="s">
        <v>104</v>
      </c>
      <c r="E44" s="3166"/>
      <c r="F44" s="3166"/>
      <c r="G44" s="3166"/>
      <c r="H44" s="3166"/>
      <c r="I44" s="3166"/>
      <c r="J44" s="3167"/>
      <c r="L44" s="3165" t="s">
        <v>105</v>
      </c>
      <c r="M44" s="3166"/>
      <c r="N44" s="3166"/>
      <c r="O44" s="3166"/>
      <c r="P44" s="3166"/>
      <c r="Q44" s="3166"/>
      <c r="R44" s="3167"/>
      <c r="S44" s="1175"/>
      <c r="T44" s="3165" t="s">
        <v>106</v>
      </c>
      <c r="U44" s="3166"/>
      <c r="V44" s="3166"/>
      <c r="W44" s="3166"/>
      <c r="X44" s="3166"/>
      <c r="Y44" s="3166"/>
      <c r="Z44" s="3167"/>
      <c r="AA44" s="1176"/>
      <c r="AB44" s="3165" t="s">
        <v>2002</v>
      </c>
      <c r="AC44" s="3166"/>
      <c r="AD44" s="3166"/>
      <c r="AE44" s="3166"/>
      <c r="AF44" s="3166"/>
      <c r="AG44" s="3166"/>
      <c r="AH44" s="3167"/>
      <c r="AI44" s="170"/>
      <c r="AJ44" s="170"/>
      <c r="AK44" s="170"/>
      <c r="AL44" s="170"/>
      <c r="AM44" s="170"/>
      <c r="AN44" s="170"/>
    </row>
    <row r="45" spans="1:40" s="1176" customFormat="1" ht="39" hidden="1">
      <c r="A45" s="1177" t="s">
        <v>1986</v>
      </c>
      <c r="B45" s="1178" t="s">
        <v>1451</v>
      </c>
      <c r="C45" s="1174"/>
      <c r="D45" s="1179" t="s">
        <v>1987</v>
      </c>
      <c r="E45" s="1179" t="s">
        <v>1988</v>
      </c>
      <c r="F45" s="1180" t="s">
        <v>1989</v>
      </c>
      <c r="G45" s="1179" t="s">
        <v>1990</v>
      </c>
      <c r="H45" s="1179" t="s">
        <v>1991</v>
      </c>
      <c r="I45" s="1180" t="s">
        <v>1989</v>
      </c>
      <c r="J45" s="1181" t="s">
        <v>1992</v>
      </c>
      <c r="K45" s="1182"/>
      <c r="L45" s="1179" t="s">
        <v>1987</v>
      </c>
      <c r="M45" s="1179" t="s">
        <v>1988</v>
      </c>
      <c r="N45" s="1180" t="s">
        <v>1989</v>
      </c>
      <c r="O45" s="1179" t="s">
        <v>1990</v>
      </c>
      <c r="P45" s="1179" t="s">
        <v>1991</v>
      </c>
      <c r="Q45" s="1180" t="s">
        <v>1989</v>
      </c>
      <c r="R45" s="1181" t="s">
        <v>1992</v>
      </c>
      <c r="S45" s="1182"/>
      <c r="T45" s="1179" t="s">
        <v>1987</v>
      </c>
      <c r="U45" s="1179" t="s">
        <v>1988</v>
      </c>
      <c r="V45" s="1180" t="s">
        <v>1989</v>
      </c>
      <c r="W45" s="1179" t="s">
        <v>1990</v>
      </c>
      <c r="X45" s="1179" t="s">
        <v>1991</v>
      </c>
      <c r="Y45" s="1180" t="s">
        <v>1989</v>
      </c>
      <c r="Z45" s="1181" t="s">
        <v>1992</v>
      </c>
      <c r="AB45" s="1179" t="s">
        <v>1987</v>
      </c>
      <c r="AC45" s="1179" t="s">
        <v>1988</v>
      </c>
      <c r="AD45" s="1180" t="s">
        <v>1989</v>
      </c>
      <c r="AE45" s="1179" t="s">
        <v>1990</v>
      </c>
      <c r="AF45" s="1179" t="s">
        <v>1991</v>
      </c>
      <c r="AG45" s="1180" t="s">
        <v>1989</v>
      </c>
      <c r="AH45" s="1181" t="s">
        <v>1992</v>
      </c>
      <c r="AI45" s="170"/>
      <c r="AJ45" s="170"/>
      <c r="AK45" s="170"/>
      <c r="AL45" s="170"/>
      <c r="AM45" s="170"/>
      <c r="AN45" s="170"/>
    </row>
    <row r="46" spans="1:40" ht="13" hidden="1">
      <c r="A46" s="171"/>
      <c r="B46" s="171"/>
      <c r="D46" s="1184" t="s">
        <v>1993</v>
      </c>
      <c r="E46" s="1184" t="s">
        <v>1993</v>
      </c>
      <c r="F46" s="1185"/>
      <c r="G46" s="1186" t="s">
        <v>1994</v>
      </c>
      <c r="H46" s="1186" t="s">
        <v>1994</v>
      </c>
      <c r="I46" s="1185"/>
      <c r="J46" s="170"/>
      <c r="L46" s="1184" t="s">
        <v>1993</v>
      </c>
      <c r="M46" s="1184" t="s">
        <v>1993</v>
      </c>
      <c r="N46" s="1185"/>
      <c r="O46" s="1186" t="s">
        <v>1995</v>
      </c>
      <c r="P46" s="1186" t="s">
        <v>1994</v>
      </c>
      <c r="Q46" s="1185"/>
      <c r="R46" s="170"/>
      <c r="T46" s="1184" t="s">
        <v>1993</v>
      </c>
      <c r="U46" s="1184" t="s">
        <v>1993</v>
      </c>
      <c r="V46" s="1185"/>
      <c r="W46" s="1186" t="s">
        <v>1994</v>
      </c>
      <c r="X46" s="1186" t="s">
        <v>1994</v>
      </c>
      <c r="Y46" s="1185"/>
      <c r="Z46" s="170"/>
      <c r="AB46" s="1184" t="s">
        <v>1993</v>
      </c>
      <c r="AC46" s="1184"/>
      <c r="AD46" s="1185"/>
      <c r="AE46" s="1186"/>
      <c r="AF46" s="1186" t="s">
        <v>1994</v>
      </c>
      <c r="AG46" s="1185"/>
      <c r="AH46" s="170"/>
      <c r="AI46" s="170"/>
      <c r="AJ46" s="170"/>
      <c r="AK46" s="170"/>
      <c r="AL46" s="170"/>
      <c r="AM46" s="170"/>
      <c r="AN46" s="170"/>
    </row>
    <row r="47" spans="1:40" ht="13" hidden="1">
      <c r="A47" s="1187" t="s">
        <v>300</v>
      </c>
      <c r="B47" s="1188" t="s">
        <v>246</v>
      </c>
      <c r="C47" s="1155">
        <v>90</v>
      </c>
      <c r="D47" s="1189">
        <v>0</v>
      </c>
      <c r="E47" s="1189">
        <v>0</v>
      </c>
      <c r="F47" s="1190">
        <v>0</v>
      </c>
      <c r="G47" s="1191">
        <v>0</v>
      </c>
      <c r="H47" s="1191">
        <v>0</v>
      </c>
      <c r="I47" s="1192">
        <v>0</v>
      </c>
      <c r="J47" s="1191">
        <v>0</v>
      </c>
      <c r="L47" s="1189">
        <v>0</v>
      </c>
      <c r="M47" s="1189">
        <v>0</v>
      </c>
      <c r="N47" s="1190">
        <v>0</v>
      </c>
      <c r="O47" s="1191">
        <v>0</v>
      </c>
      <c r="P47" s="1191">
        <v>0</v>
      </c>
      <c r="Q47" s="1192">
        <v>0</v>
      </c>
      <c r="R47" s="1191">
        <v>0</v>
      </c>
      <c r="T47" s="1189">
        <v>0</v>
      </c>
      <c r="U47" s="1189">
        <v>0</v>
      </c>
      <c r="V47" s="1190">
        <v>0</v>
      </c>
      <c r="W47" s="1191">
        <v>0</v>
      </c>
      <c r="X47" s="1191">
        <v>0</v>
      </c>
      <c r="Y47" s="1192">
        <v>0</v>
      </c>
      <c r="Z47" s="1191">
        <v>0</v>
      </c>
      <c r="AB47" s="1189">
        <v>0</v>
      </c>
      <c r="AC47" s="1189">
        <v>0</v>
      </c>
      <c r="AD47" s="1190">
        <v>0</v>
      </c>
      <c r="AE47" s="1191">
        <v>0</v>
      </c>
      <c r="AF47" s="1191">
        <v>0</v>
      </c>
      <c r="AG47" s="1192">
        <v>0</v>
      </c>
      <c r="AH47" s="1191">
        <v>0</v>
      </c>
      <c r="AI47" s="170"/>
      <c r="AJ47" s="170"/>
      <c r="AK47" s="170"/>
      <c r="AL47" s="170"/>
      <c r="AM47" s="170"/>
      <c r="AN47" s="170"/>
    </row>
    <row r="48" spans="1:40" ht="13" hidden="1">
      <c r="A48" s="1187" t="s">
        <v>301</v>
      </c>
      <c r="B48" s="1188" t="s">
        <v>247</v>
      </c>
      <c r="C48" s="1155">
        <v>90</v>
      </c>
      <c r="D48" s="1189">
        <v>0</v>
      </c>
      <c r="E48" s="1189">
        <v>0</v>
      </c>
      <c r="F48" s="1190">
        <v>0</v>
      </c>
      <c r="G48" s="1191">
        <v>0</v>
      </c>
      <c r="H48" s="1191">
        <v>0</v>
      </c>
      <c r="I48" s="1192">
        <v>0</v>
      </c>
      <c r="J48" s="1191">
        <v>0</v>
      </c>
      <c r="L48" s="1189">
        <v>0</v>
      </c>
      <c r="M48" s="1189">
        <v>0</v>
      </c>
      <c r="N48" s="1190">
        <v>0</v>
      </c>
      <c r="O48" s="1191">
        <v>0</v>
      </c>
      <c r="P48" s="1191">
        <v>0</v>
      </c>
      <c r="Q48" s="1192">
        <v>0</v>
      </c>
      <c r="R48" s="1191">
        <v>0</v>
      </c>
      <c r="T48" s="1189">
        <v>0</v>
      </c>
      <c r="U48" s="1189">
        <v>0</v>
      </c>
      <c r="V48" s="1190">
        <v>0</v>
      </c>
      <c r="W48" s="1191">
        <v>0</v>
      </c>
      <c r="X48" s="1191">
        <v>0</v>
      </c>
      <c r="Y48" s="1192">
        <v>0</v>
      </c>
      <c r="Z48" s="1191">
        <v>0</v>
      </c>
      <c r="AB48" s="1189">
        <v>0</v>
      </c>
      <c r="AC48" s="1189">
        <v>0</v>
      </c>
      <c r="AD48" s="1190">
        <v>0</v>
      </c>
      <c r="AE48" s="1191">
        <v>0</v>
      </c>
      <c r="AF48" s="1191">
        <v>0</v>
      </c>
      <c r="AG48" s="1192">
        <v>0</v>
      </c>
      <c r="AH48" s="1191">
        <v>0</v>
      </c>
      <c r="AI48" s="170"/>
      <c r="AJ48" s="170"/>
      <c r="AK48" s="170"/>
      <c r="AL48" s="170"/>
      <c r="AM48" s="170"/>
      <c r="AN48" s="170"/>
    </row>
    <row r="49" spans="1:40" ht="13" hidden="1">
      <c r="A49" s="1187" t="s">
        <v>302</v>
      </c>
      <c r="B49" s="1188" t="s">
        <v>248</v>
      </c>
      <c r="C49" s="1155">
        <v>48</v>
      </c>
      <c r="D49" s="1189">
        <v>0</v>
      </c>
      <c r="E49" s="1189">
        <v>0</v>
      </c>
      <c r="F49" s="1190">
        <v>0</v>
      </c>
      <c r="G49" s="1191">
        <v>0</v>
      </c>
      <c r="H49" s="1191">
        <v>0</v>
      </c>
      <c r="I49" s="1192">
        <v>0</v>
      </c>
      <c r="J49" s="1191">
        <v>0</v>
      </c>
      <c r="L49" s="1189">
        <v>0</v>
      </c>
      <c r="M49" s="1189">
        <v>0</v>
      </c>
      <c r="N49" s="1190">
        <v>0</v>
      </c>
      <c r="O49" s="1191">
        <v>0</v>
      </c>
      <c r="P49" s="1191">
        <v>0</v>
      </c>
      <c r="Q49" s="1192">
        <v>0</v>
      </c>
      <c r="R49" s="1191">
        <v>0</v>
      </c>
      <c r="T49" s="1189">
        <v>0</v>
      </c>
      <c r="U49" s="1189">
        <v>0</v>
      </c>
      <c r="V49" s="1190">
        <v>0</v>
      </c>
      <c r="W49" s="1191">
        <v>0</v>
      </c>
      <c r="X49" s="1191">
        <v>0</v>
      </c>
      <c r="Y49" s="1192">
        <v>0</v>
      </c>
      <c r="Z49" s="1191">
        <v>0</v>
      </c>
      <c r="AB49" s="1189">
        <v>0</v>
      </c>
      <c r="AC49" s="1189">
        <v>0</v>
      </c>
      <c r="AD49" s="1190">
        <v>0</v>
      </c>
      <c r="AE49" s="1191">
        <v>0</v>
      </c>
      <c r="AF49" s="1191">
        <v>0</v>
      </c>
      <c r="AG49" s="1192">
        <v>0</v>
      </c>
      <c r="AH49" s="1191">
        <v>0</v>
      </c>
      <c r="AI49" s="170"/>
      <c r="AJ49" s="170"/>
      <c r="AK49" s="170"/>
      <c r="AL49" s="170"/>
      <c r="AM49" s="170"/>
      <c r="AN49" s="170"/>
    </row>
    <row r="50" spans="1:40" ht="13" hidden="1">
      <c r="A50" s="1187" t="s">
        <v>303</v>
      </c>
      <c r="B50" s="1188" t="s">
        <v>249</v>
      </c>
      <c r="C50" s="1155">
        <v>48</v>
      </c>
      <c r="D50" s="1189">
        <v>579</v>
      </c>
      <c r="E50" s="1189">
        <v>27792</v>
      </c>
      <c r="F50" s="1190">
        <v>4.321218001343384E-2</v>
      </c>
      <c r="G50" s="1191">
        <v>36624</v>
      </c>
      <c r="H50" s="1191">
        <v>763</v>
      </c>
      <c r="I50" s="1192">
        <v>4.7897149816174545E-2</v>
      </c>
      <c r="J50" s="1191">
        <v>-184</v>
      </c>
      <c r="L50" s="1189">
        <v>999</v>
      </c>
      <c r="M50" s="1189">
        <v>47952</v>
      </c>
      <c r="N50" s="1190">
        <v>6.3899194064219011E-2</v>
      </c>
      <c r="O50" s="1191">
        <v>53136</v>
      </c>
      <c r="P50" s="1191">
        <v>1107</v>
      </c>
      <c r="Q50" s="1192">
        <v>6.4551617969491049E-2</v>
      </c>
      <c r="R50" s="1191">
        <v>-108</v>
      </c>
      <c r="T50" s="1189">
        <v>939</v>
      </c>
      <c r="U50" s="1189">
        <v>45072</v>
      </c>
      <c r="V50" s="1190">
        <v>6.7311827956989242E-2</v>
      </c>
      <c r="W50" s="1191">
        <v>44400</v>
      </c>
      <c r="X50" s="1191">
        <v>925</v>
      </c>
      <c r="Y50" s="1192">
        <v>9.128589756241981E-2</v>
      </c>
      <c r="Z50" s="1191">
        <v>14</v>
      </c>
      <c r="AB50" s="1189">
        <v>2517</v>
      </c>
      <c r="AC50" s="1189">
        <v>120816</v>
      </c>
      <c r="AD50" s="1190">
        <v>5.8558034571807457E-2</v>
      </c>
      <c r="AE50" s="1191">
        <v>134160</v>
      </c>
      <c r="AF50" s="1191">
        <v>2795</v>
      </c>
      <c r="AG50" s="1192">
        <v>6.4681057205516063E-2</v>
      </c>
      <c r="AH50" s="1191">
        <v>-278</v>
      </c>
      <c r="AI50" s="170"/>
      <c r="AJ50" s="170"/>
      <c r="AK50" s="170"/>
      <c r="AL50" s="170"/>
      <c r="AM50" s="170"/>
      <c r="AN50" s="170"/>
    </row>
    <row r="51" spans="1:40" ht="13" hidden="1">
      <c r="A51" s="1187" t="s">
        <v>304</v>
      </c>
      <c r="B51" s="1188" t="s">
        <v>250</v>
      </c>
      <c r="C51" s="1155">
        <v>116</v>
      </c>
      <c r="D51" s="1189">
        <v>256</v>
      </c>
      <c r="E51" s="1189">
        <v>29696</v>
      </c>
      <c r="F51" s="1190">
        <v>1.9105903425628779E-2</v>
      </c>
      <c r="G51" s="1191">
        <v>41064</v>
      </c>
      <c r="H51" s="1191">
        <v>354</v>
      </c>
      <c r="I51" s="1192">
        <v>2.2222268722052147E-2</v>
      </c>
      <c r="J51" s="1191">
        <v>-98</v>
      </c>
      <c r="L51" s="1189">
        <v>391</v>
      </c>
      <c r="M51" s="1189">
        <v>45356</v>
      </c>
      <c r="N51" s="1190">
        <v>2.5009594473583217E-2</v>
      </c>
      <c r="O51" s="1191">
        <v>54520</v>
      </c>
      <c r="P51" s="1191">
        <v>470</v>
      </c>
      <c r="Q51" s="1192">
        <v>2.7406739336640284E-2</v>
      </c>
      <c r="R51" s="1191">
        <v>-79</v>
      </c>
      <c r="T51" s="1189">
        <v>399</v>
      </c>
      <c r="U51" s="1189">
        <v>46284</v>
      </c>
      <c r="V51" s="1190">
        <v>2.8602150537634409E-2</v>
      </c>
      <c r="W51" s="1191">
        <v>42340</v>
      </c>
      <c r="X51" s="1191">
        <v>365</v>
      </c>
      <c r="Y51" s="1192">
        <v>3.6020921740846736E-2</v>
      </c>
      <c r="Z51" s="1191">
        <v>34</v>
      </c>
      <c r="AB51" s="1189">
        <v>1046</v>
      </c>
      <c r="AC51" s="1189">
        <v>121336</v>
      </c>
      <c r="AD51" s="1190">
        <v>2.4335202289277155E-2</v>
      </c>
      <c r="AE51" s="1191">
        <v>137924</v>
      </c>
      <c r="AF51" s="1191">
        <v>1189</v>
      </c>
      <c r="AG51" s="1192">
        <v>2.751548372714082E-2</v>
      </c>
      <c r="AH51" s="1191">
        <v>-143</v>
      </c>
      <c r="AI51" s="170"/>
      <c r="AJ51" s="170"/>
      <c r="AK51" s="170"/>
      <c r="AL51" s="170"/>
      <c r="AM51" s="170"/>
      <c r="AN51" s="170"/>
    </row>
    <row r="52" spans="1:40" ht="13" hidden="1">
      <c r="A52" s="1187" t="s">
        <v>305</v>
      </c>
      <c r="B52" s="1188" t="s">
        <v>251</v>
      </c>
      <c r="C52" s="1155">
        <v>60</v>
      </c>
      <c r="D52" s="1189">
        <v>329</v>
      </c>
      <c r="E52" s="1189">
        <v>19740</v>
      </c>
      <c r="F52" s="1190">
        <v>2.4554071199343233E-2</v>
      </c>
      <c r="G52" s="1191">
        <v>19800</v>
      </c>
      <c r="H52" s="1191">
        <v>330</v>
      </c>
      <c r="I52" s="1192">
        <v>2.0715674232421495E-2</v>
      </c>
      <c r="J52" s="1191">
        <v>-1</v>
      </c>
      <c r="L52" s="1189">
        <v>323</v>
      </c>
      <c r="M52" s="1189">
        <v>19380</v>
      </c>
      <c r="N52" s="1190">
        <v>2.0660099782525265E-2</v>
      </c>
      <c r="O52" s="1191">
        <v>28732</v>
      </c>
      <c r="P52" s="1191">
        <v>478.86666666666667</v>
      </c>
      <c r="Q52" s="1192">
        <v>2.7923774277317331E-2</v>
      </c>
      <c r="R52" s="1191">
        <v>-155.86666666666667</v>
      </c>
      <c r="T52" s="1189">
        <v>496</v>
      </c>
      <c r="U52" s="1189">
        <v>29760</v>
      </c>
      <c r="V52" s="1190">
        <v>3.5555555555555556E-2</v>
      </c>
      <c r="W52" s="1191">
        <v>21060</v>
      </c>
      <c r="X52" s="1191">
        <v>351</v>
      </c>
      <c r="Y52" s="1192">
        <v>3.4639297345307414E-2</v>
      </c>
      <c r="Z52" s="1191">
        <v>145</v>
      </c>
      <c r="AB52" s="1189">
        <v>1148</v>
      </c>
      <c r="AC52" s="1189">
        <v>68880</v>
      </c>
      <c r="AD52" s="1190">
        <v>2.6708233487657912E-2</v>
      </c>
      <c r="AE52" s="1191">
        <v>69592</v>
      </c>
      <c r="AF52" s="1191">
        <v>1159.8666666666666</v>
      </c>
      <c r="AG52" s="1192">
        <v>2.6841288807670085E-2</v>
      </c>
      <c r="AH52" s="1191">
        <v>-11.866666666666561</v>
      </c>
      <c r="AI52" s="170"/>
      <c r="AJ52" s="170"/>
      <c r="AK52" s="170"/>
      <c r="AL52" s="170"/>
      <c r="AM52" s="170"/>
      <c r="AN52" s="170"/>
    </row>
    <row r="53" spans="1:40" ht="13" hidden="1">
      <c r="A53" s="1187" t="s">
        <v>306</v>
      </c>
      <c r="B53" s="1188" t="s">
        <v>252</v>
      </c>
      <c r="C53" s="1155">
        <v>116</v>
      </c>
      <c r="D53" s="1189">
        <v>370</v>
      </c>
      <c r="E53" s="1189">
        <v>42920</v>
      </c>
      <c r="F53" s="1190">
        <v>2.7614001044854095E-2</v>
      </c>
      <c r="G53" s="1191">
        <v>48604</v>
      </c>
      <c r="H53" s="1191">
        <v>419</v>
      </c>
      <c r="I53" s="1192">
        <v>2.6302628798135171E-2</v>
      </c>
      <c r="J53" s="1191">
        <v>-49</v>
      </c>
      <c r="L53" s="1189">
        <v>382</v>
      </c>
      <c r="M53" s="1189">
        <v>44312</v>
      </c>
      <c r="N53" s="1190">
        <v>2.4433926058590252E-2</v>
      </c>
      <c r="O53" s="1191">
        <v>62640</v>
      </c>
      <c r="P53" s="1191">
        <v>540</v>
      </c>
      <c r="Q53" s="1192">
        <v>3.1488594131459054E-2</v>
      </c>
      <c r="R53" s="1191">
        <v>-158</v>
      </c>
      <c r="T53" s="1189">
        <v>526</v>
      </c>
      <c r="U53" s="1189">
        <v>61016</v>
      </c>
      <c r="V53" s="1190">
        <v>3.7706093189964159E-2</v>
      </c>
      <c r="W53" s="1191">
        <v>52780</v>
      </c>
      <c r="X53" s="1191">
        <v>455</v>
      </c>
      <c r="Y53" s="1192">
        <v>4.4902792855028129E-2</v>
      </c>
      <c r="Z53" s="1191">
        <v>71</v>
      </c>
      <c r="AB53" s="1189">
        <v>1278</v>
      </c>
      <c r="AC53" s="1189">
        <v>148248</v>
      </c>
      <c r="AD53" s="1190">
        <v>2.9732685015005932E-2</v>
      </c>
      <c r="AE53" s="1191">
        <v>164024</v>
      </c>
      <c r="AF53" s="1191">
        <v>1414</v>
      </c>
      <c r="AG53" s="1192">
        <v>3.2722366686439963E-2</v>
      </c>
      <c r="AH53" s="1191">
        <v>-136</v>
      </c>
      <c r="AI53" s="170"/>
      <c r="AJ53" s="170"/>
      <c r="AK53" s="170"/>
      <c r="AL53" s="170"/>
      <c r="AM53" s="170"/>
      <c r="AN53" s="170"/>
    </row>
    <row r="54" spans="1:40" ht="13" hidden="1">
      <c r="A54" s="1187" t="s">
        <v>307</v>
      </c>
      <c r="B54" s="1188" t="s">
        <v>253</v>
      </c>
      <c r="C54" s="1155">
        <v>116</v>
      </c>
      <c r="D54" s="1189">
        <v>704</v>
      </c>
      <c r="E54" s="1189">
        <v>81664</v>
      </c>
      <c r="F54" s="1190">
        <v>5.2541234420479137E-2</v>
      </c>
      <c r="G54" s="1191">
        <v>59392</v>
      </c>
      <c r="H54" s="1191">
        <v>512</v>
      </c>
      <c r="I54" s="1192">
        <v>3.2140682445453955E-2</v>
      </c>
      <c r="J54" s="1191">
        <v>192</v>
      </c>
      <c r="L54" s="1189">
        <v>309</v>
      </c>
      <c r="M54" s="1189">
        <v>35844</v>
      </c>
      <c r="N54" s="1190">
        <v>1.9764615581425098E-2</v>
      </c>
      <c r="O54" s="1191">
        <v>74588</v>
      </c>
      <c r="P54" s="1191">
        <v>643</v>
      </c>
      <c r="Q54" s="1192">
        <v>3.7494751900978091E-2</v>
      </c>
      <c r="R54" s="1191">
        <v>-334</v>
      </c>
      <c r="T54" s="1189">
        <v>670</v>
      </c>
      <c r="U54" s="1189">
        <v>77720</v>
      </c>
      <c r="V54" s="1190">
        <v>4.8028673835125449E-2</v>
      </c>
      <c r="W54" s="1191">
        <v>61944</v>
      </c>
      <c r="X54" s="1191">
        <v>534</v>
      </c>
      <c r="Y54" s="1192">
        <v>5.2699101944142901E-2</v>
      </c>
      <c r="Z54" s="1191">
        <v>136</v>
      </c>
      <c r="AB54" s="1189">
        <v>1683</v>
      </c>
      <c r="AC54" s="1189">
        <v>195228</v>
      </c>
      <c r="AD54" s="1190">
        <v>3.9155014773282461E-2</v>
      </c>
      <c r="AE54" s="1191">
        <v>195924</v>
      </c>
      <c r="AF54" s="1191">
        <v>1689</v>
      </c>
      <c r="AG54" s="1192">
        <v>3.9086334747805589E-2</v>
      </c>
      <c r="AH54" s="1191">
        <v>-6</v>
      </c>
      <c r="AI54" s="170"/>
      <c r="AJ54" s="170"/>
      <c r="AK54" s="170"/>
      <c r="AL54" s="170"/>
      <c r="AM54" s="170"/>
      <c r="AN54" s="170"/>
    </row>
    <row r="55" spans="1:40" ht="13" hidden="1">
      <c r="A55" s="1195" t="s">
        <v>1996</v>
      </c>
      <c r="B55" s="1196" t="s">
        <v>1997</v>
      </c>
      <c r="C55" s="1155">
        <v>48</v>
      </c>
      <c r="D55" s="1189">
        <v>362</v>
      </c>
      <c r="E55" s="1197">
        <v>17376</v>
      </c>
      <c r="F55" s="1190">
        <v>2.7016941562803196E-2</v>
      </c>
      <c r="G55" s="1191">
        <v>40656</v>
      </c>
      <c r="H55" s="1191">
        <v>847</v>
      </c>
      <c r="I55" s="1192">
        <v>5.3170230529881839E-2</v>
      </c>
      <c r="J55" s="1191">
        <v>-485</v>
      </c>
      <c r="L55" s="1189">
        <v>0</v>
      </c>
      <c r="M55" s="1189">
        <v>0</v>
      </c>
      <c r="N55" s="1190">
        <v>0</v>
      </c>
      <c r="O55" s="1191">
        <v>0</v>
      </c>
      <c r="P55" s="1191">
        <v>0</v>
      </c>
      <c r="Q55" s="1192">
        <v>0</v>
      </c>
      <c r="R55" s="1191">
        <v>0</v>
      </c>
      <c r="T55" s="1189">
        <v>0</v>
      </c>
      <c r="U55" s="1197">
        <v>0</v>
      </c>
      <c r="V55" s="1190">
        <v>0</v>
      </c>
      <c r="W55" s="1191">
        <v>0</v>
      </c>
      <c r="X55" s="1191">
        <v>0</v>
      </c>
      <c r="Y55" s="1192">
        <v>0</v>
      </c>
      <c r="Z55" s="1191">
        <v>0</v>
      </c>
      <c r="AB55" s="1189">
        <v>362</v>
      </c>
      <c r="AC55" s="1189">
        <v>17376</v>
      </c>
      <c r="AD55" s="1190">
        <v>8.4219342530767981E-3</v>
      </c>
      <c r="AE55" s="1191">
        <v>40656</v>
      </c>
      <c r="AF55" s="1191">
        <v>847</v>
      </c>
      <c r="AG55" s="1192">
        <v>1.9601021629006118E-2</v>
      </c>
      <c r="AH55" s="1191">
        <v>-485</v>
      </c>
      <c r="AI55" s="170"/>
      <c r="AJ55" s="170"/>
      <c r="AK55" s="170"/>
      <c r="AL55" s="170"/>
      <c r="AM55" s="170"/>
      <c r="AN55" s="170"/>
    </row>
    <row r="56" spans="1:40" ht="13" hidden="1">
      <c r="A56" s="1195" t="s">
        <v>308</v>
      </c>
      <c r="B56" s="1196" t="s">
        <v>255</v>
      </c>
      <c r="C56" s="1155">
        <v>60</v>
      </c>
      <c r="D56" s="1189">
        <v>0</v>
      </c>
      <c r="E56" s="1197">
        <v>0</v>
      </c>
      <c r="F56" s="1190">
        <v>0</v>
      </c>
      <c r="G56" s="1191">
        <v>0</v>
      </c>
      <c r="H56" s="1191">
        <v>0</v>
      </c>
      <c r="I56" s="1192">
        <v>0</v>
      </c>
      <c r="J56" s="1191">
        <v>0</v>
      </c>
      <c r="L56" s="1189">
        <v>0</v>
      </c>
      <c r="M56" s="1189">
        <v>0</v>
      </c>
      <c r="N56" s="1190">
        <v>0</v>
      </c>
      <c r="O56" s="1191">
        <v>0</v>
      </c>
      <c r="P56" s="1191">
        <v>0</v>
      </c>
      <c r="Q56" s="1192">
        <v>0</v>
      </c>
      <c r="R56" s="1191">
        <v>0</v>
      </c>
      <c r="T56" s="1189">
        <v>0</v>
      </c>
      <c r="U56" s="1197">
        <v>0</v>
      </c>
      <c r="V56" s="1190">
        <v>0</v>
      </c>
      <c r="W56" s="1191">
        <v>0</v>
      </c>
      <c r="X56" s="1191">
        <v>0</v>
      </c>
      <c r="Y56" s="1192">
        <v>0</v>
      </c>
      <c r="Z56" s="1191">
        <v>0</v>
      </c>
      <c r="AB56" s="1189">
        <v>0</v>
      </c>
      <c r="AC56" s="1189">
        <v>0</v>
      </c>
      <c r="AD56" s="1190">
        <v>0</v>
      </c>
      <c r="AE56" s="1191">
        <v>0</v>
      </c>
      <c r="AF56" s="1191">
        <v>0</v>
      </c>
      <c r="AG56" s="1192">
        <v>0</v>
      </c>
      <c r="AH56" s="1191">
        <v>0</v>
      </c>
      <c r="AI56" s="170"/>
      <c r="AJ56" s="170"/>
      <c r="AK56" s="170"/>
      <c r="AL56" s="170"/>
      <c r="AM56" s="170"/>
      <c r="AN56" s="170"/>
    </row>
    <row r="57" spans="1:40" ht="13" hidden="1">
      <c r="A57" s="1195" t="s">
        <v>309</v>
      </c>
      <c r="B57" s="1196" t="s">
        <v>256</v>
      </c>
      <c r="C57" s="1155">
        <v>60</v>
      </c>
      <c r="D57" s="1189">
        <v>468</v>
      </c>
      <c r="E57" s="1197">
        <v>28080</v>
      </c>
      <c r="F57" s="1190">
        <v>3.4927979699977608E-2</v>
      </c>
      <c r="G57" s="1191">
        <v>22320</v>
      </c>
      <c r="H57" s="1191">
        <v>372</v>
      </c>
      <c r="I57" s="1192">
        <v>2.3352214589275139E-2</v>
      </c>
      <c r="J57" s="1191">
        <v>96</v>
      </c>
      <c r="L57" s="1189">
        <v>386</v>
      </c>
      <c r="M57" s="1189">
        <v>23160</v>
      </c>
      <c r="N57" s="1190">
        <v>2.4689778687476013E-2</v>
      </c>
      <c r="O57" s="1191">
        <v>29160</v>
      </c>
      <c r="P57" s="1191">
        <v>486</v>
      </c>
      <c r="Q57" s="1192">
        <v>2.8339734718313147E-2</v>
      </c>
      <c r="R57" s="1191">
        <v>-100</v>
      </c>
      <c r="T57" s="1189">
        <v>511</v>
      </c>
      <c r="U57" s="1197">
        <v>30660</v>
      </c>
      <c r="V57" s="1190">
        <v>3.6630824372759857E-2</v>
      </c>
      <c r="W57" s="1191">
        <v>24240</v>
      </c>
      <c r="X57" s="1191">
        <v>404</v>
      </c>
      <c r="Y57" s="1192">
        <v>3.9869732556992006E-2</v>
      </c>
      <c r="Z57" s="1191">
        <v>107</v>
      </c>
      <c r="AB57" s="1189">
        <v>1365</v>
      </c>
      <c r="AC57" s="1189">
        <v>81900</v>
      </c>
      <c r="AD57" s="1190">
        <v>3.1756741037154222E-2</v>
      </c>
      <c r="AE57" s="1191">
        <v>75720</v>
      </c>
      <c r="AF57" s="1191">
        <v>1262</v>
      </c>
      <c r="AG57" s="1192">
        <v>2.9204827976157876E-2</v>
      </c>
      <c r="AH57" s="1191">
        <v>103</v>
      </c>
      <c r="AI57" s="170"/>
      <c r="AJ57" s="170"/>
      <c r="AK57" s="170"/>
      <c r="AL57" s="170"/>
      <c r="AM57" s="170"/>
      <c r="AN57" s="170"/>
    </row>
    <row r="58" spans="1:40" ht="13" hidden="1">
      <c r="A58" s="1195" t="s">
        <v>310</v>
      </c>
      <c r="B58" s="1196" t="s">
        <v>257</v>
      </c>
      <c r="C58" s="1198">
        <v>168</v>
      </c>
      <c r="D58" s="1189">
        <v>40</v>
      </c>
      <c r="E58" s="1197">
        <v>6720</v>
      </c>
      <c r="F58" s="1190">
        <v>2.9852974102544966E-3</v>
      </c>
      <c r="G58" s="1191">
        <v>12768</v>
      </c>
      <c r="H58" s="1191">
        <v>76</v>
      </c>
      <c r="I58" s="1192">
        <v>4.7708825504970713E-3</v>
      </c>
      <c r="J58" s="1191">
        <v>-36</v>
      </c>
      <c r="L58" s="1189">
        <v>46</v>
      </c>
      <c r="M58" s="1189">
        <v>7728</v>
      </c>
      <c r="N58" s="1190">
        <v>2.9423052321862608E-3</v>
      </c>
      <c r="O58" s="1191">
        <v>8568</v>
      </c>
      <c r="P58" s="1191">
        <v>51</v>
      </c>
      <c r="Q58" s="1192">
        <v>2.9739227790822435E-3</v>
      </c>
      <c r="R58" s="1191">
        <v>-5</v>
      </c>
      <c r="T58" s="1189">
        <v>24</v>
      </c>
      <c r="U58" s="1197">
        <v>4032</v>
      </c>
      <c r="V58" s="1190">
        <v>1.7204301075268817E-3</v>
      </c>
      <c r="W58" s="1191">
        <v>5712</v>
      </c>
      <c r="X58" s="1191">
        <v>34</v>
      </c>
      <c r="Y58" s="1192">
        <v>3.3553735320240798E-3</v>
      </c>
      <c r="Z58" s="1191">
        <v>-10</v>
      </c>
      <c r="AB58" s="1189">
        <v>110</v>
      </c>
      <c r="AC58" s="1189">
        <v>18480</v>
      </c>
      <c r="AD58" s="1190">
        <v>2.5591512923714027E-3</v>
      </c>
      <c r="AE58" s="1191">
        <v>27048</v>
      </c>
      <c r="AF58" s="1191">
        <v>161</v>
      </c>
      <c r="AG58" s="1192">
        <v>3.7258140286540557E-3</v>
      </c>
      <c r="AH58" s="1191">
        <v>-51</v>
      </c>
      <c r="AI58" s="170"/>
      <c r="AJ58" s="170"/>
      <c r="AK58" s="170"/>
      <c r="AL58" s="170"/>
      <c r="AM58" s="170"/>
      <c r="AN58" s="170"/>
    </row>
    <row r="59" spans="1:40" s="173" customFormat="1" ht="13" hidden="1">
      <c r="A59" s="1195" t="s">
        <v>1998</v>
      </c>
      <c r="B59" s="1196" t="s">
        <v>2003</v>
      </c>
      <c r="C59" s="1198">
        <v>60</v>
      </c>
      <c r="D59" s="1189">
        <v>0</v>
      </c>
      <c r="E59" s="1197">
        <v>0</v>
      </c>
      <c r="F59" s="1190">
        <v>0</v>
      </c>
      <c r="G59" s="1199">
        <v>0</v>
      </c>
      <c r="H59" s="1199">
        <v>0</v>
      </c>
      <c r="I59" s="1200">
        <v>0</v>
      </c>
      <c r="J59" s="1199">
        <v>0</v>
      </c>
      <c r="L59" s="1189">
        <v>0</v>
      </c>
      <c r="M59" s="1189">
        <v>0</v>
      </c>
      <c r="N59" s="1190">
        <v>0</v>
      </c>
      <c r="O59" s="1199">
        <v>0</v>
      </c>
      <c r="P59" s="1199">
        <v>0</v>
      </c>
      <c r="Q59" s="1200">
        <v>0</v>
      </c>
      <c r="R59" s="1199">
        <v>0</v>
      </c>
      <c r="T59" s="1189">
        <v>0</v>
      </c>
      <c r="U59" s="1197">
        <v>0</v>
      </c>
      <c r="V59" s="1190">
        <v>0</v>
      </c>
      <c r="W59" s="1199">
        <v>0</v>
      </c>
      <c r="X59" s="1199">
        <v>0</v>
      </c>
      <c r="Y59" s="1200">
        <v>0</v>
      </c>
      <c r="Z59" s="1199">
        <v>0</v>
      </c>
      <c r="AB59" s="1189">
        <v>0</v>
      </c>
      <c r="AC59" s="1189">
        <v>0</v>
      </c>
      <c r="AD59" s="1190">
        <v>0</v>
      </c>
      <c r="AE59" s="1199">
        <v>0</v>
      </c>
      <c r="AF59" s="1199">
        <v>0</v>
      </c>
      <c r="AG59" s="1200">
        <v>0</v>
      </c>
      <c r="AH59" s="1199">
        <v>0</v>
      </c>
      <c r="AI59" s="170"/>
      <c r="AJ59" s="170"/>
      <c r="AK59" s="170"/>
      <c r="AL59" s="170"/>
      <c r="AM59" s="170"/>
      <c r="AN59" s="170"/>
    </row>
    <row r="60" spans="1:40" s="173" customFormat="1" ht="13" hidden="1">
      <c r="A60" s="1195" t="s">
        <v>311</v>
      </c>
      <c r="B60" s="1196" t="s">
        <v>2004</v>
      </c>
      <c r="C60" s="1198">
        <v>100</v>
      </c>
      <c r="D60" s="1189">
        <v>136</v>
      </c>
      <c r="E60" s="1197">
        <v>13600</v>
      </c>
      <c r="F60" s="1190">
        <v>1.0150011194865289E-2</v>
      </c>
      <c r="G60" s="1199">
        <v>18200</v>
      </c>
      <c r="H60" s="1199">
        <v>182</v>
      </c>
      <c r="I60" s="1200">
        <v>1.142500821303246E-2</v>
      </c>
      <c r="J60" s="1199">
        <v>-46</v>
      </c>
      <c r="L60" s="1189">
        <v>114</v>
      </c>
      <c r="M60" s="1189">
        <v>11400</v>
      </c>
      <c r="N60" s="1190">
        <v>7.291799923244211E-3</v>
      </c>
      <c r="O60" s="1199">
        <v>9800</v>
      </c>
      <c r="P60" s="1199">
        <v>98</v>
      </c>
      <c r="Q60" s="1200">
        <v>5.7145967127462723E-3</v>
      </c>
      <c r="R60" s="1199">
        <v>16</v>
      </c>
      <c r="T60" s="1189">
        <v>119</v>
      </c>
      <c r="U60" s="1197">
        <v>11900</v>
      </c>
      <c r="V60" s="1190">
        <v>8.530465949820789E-3</v>
      </c>
      <c r="W60" s="1199">
        <v>7700</v>
      </c>
      <c r="X60" s="1199">
        <v>77</v>
      </c>
      <c r="Y60" s="1200">
        <v>7.5989341754662985E-3</v>
      </c>
      <c r="Z60" s="1199">
        <v>42</v>
      </c>
      <c r="AB60" s="1189">
        <v>369</v>
      </c>
      <c r="AC60" s="1189">
        <v>36900</v>
      </c>
      <c r="AD60" s="1190">
        <v>8.5847893353186138E-3</v>
      </c>
      <c r="AE60" s="1199">
        <v>35700</v>
      </c>
      <c r="AF60" s="1199">
        <v>357</v>
      </c>
      <c r="AG60" s="1200">
        <v>8.2615876287546446E-3</v>
      </c>
      <c r="AH60" s="1199">
        <v>12</v>
      </c>
      <c r="AI60" s="170"/>
      <c r="AJ60" s="170"/>
      <c r="AK60" s="170"/>
      <c r="AL60" s="170"/>
      <c r="AM60" s="170"/>
      <c r="AN60" s="170"/>
    </row>
    <row r="61" spans="1:40" ht="13" hidden="1">
      <c r="A61" s="1195" t="s">
        <v>312</v>
      </c>
      <c r="B61" s="1196" t="s">
        <v>260</v>
      </c>
      <c r="C61" s="1198">
        <v>116</v>
      </c>
      <c r="D61" s="1189">
        <v>42</v>
      </c>
      <c r="E61" s="1197">
        <v>4872</v>
      </c>
      <c r="F61" s="1190">
        <v>3.1345622807672216E-3</v>
      </c>
      <c r="G61" s="1191">
        <v>4292</v>
      </c>
      <c r="H61" s="1191">
        <v>37</v>
      </c>
      <c r="I61" s="1192">
        <v>2.3226665048472583E-3</v>
      </c>
      <c r="J61" s="1191">
        <v>5</v>
      </c>
      <c r="L61" s="1189">
        <v>9</v>
      </c>
      <c r="M61" s="1197">
        <v>1044</v>
      </c>
      <c r="N61" s="1190">
        <v>5.7566841499296403E-4</v>
      </c>
      <c r="O61" s="1191">
        <v>1624</v>
      </c>
      <c r="P61" s="1191">
        <v>14</v>
      </c>
      <c r="Q61" s="1192">
        <v>8.1637095896375321E-4</v>
      </c>
      <c r="R61" s="1191">
        <v>-5</v>
      </c>
      <c r="T61" s="1189">
        <v>28</v>
      </c>
      <c r="U61" s="1197">
        <v>3248</v>
      </c>
      <c r="V61" s="1190">
        <v>2.007168458781362E-3</v>
      </c>
      <c r="W61" s="1191">
        <v>2320</v>
      </c>
      <c r="X61" s="1191">
        <v>20</v>
      </c>
      <c r="Y61" s="1192">
        <v>1.9737491364847527E-3</v>
      </c>
      <c r="Z61" s="1191">
        <v>8</v>
      </c>
      <c r="AB61" s="1189">
        <v>79</v>
      </c>
      <c r="AC61" s="1189">
        <v>9164</v>
      </c>
      <c r="AD61" s="1190">
        <v>1.8379359281576438E-3</v>
      </c>
      <c r="AE61" s="1191">
        <v>8236</v>
      </c>
      <c r="AF61" s="1191">
        <v>71</v>
      </c>
      <c r="AG61" s="1192">
        <v>1.6430608449343972E-3</v>
      </c>
      <c r="AH61" s="1191">
        <v>8</v>
      </c>
      <c r="AI61" s="170"/>
      <c r="AJ61" s="170"/>
      <c r="AK61" s="170"/>
      <c r="AL61" s="170"/>
      <c r="AM61" s="170"/>
      <c r="AN61" s="170"/>
    </row>
    <row r="62" spans="1:40" ht="13" hidden="1">
      <c r="A62" s="1195" t="s">
        <v>313</v>
      </c>
      <c r="B62" s="1196" t="s">
        <v>261</v>
      </c>
      <c r="C62" s="1198">
        <v>90</v>
      </c>
      <c r="D62" s="1189">
        <v>0</v>
      </c>
      <c r="E62" s="1197">
        <v>0</v>
      </c>
      <c r="F62" s="1190">
        <v>0</v>
      </c>
      <c r="G62" s="1191">
        <v>18180</v>
      </c>
      <c r="H62" s="1191">
        <v>202</v>
      </c>
      <c r="I62" s="1192">
        <v>1.2680503621058006E-2</v>
      </c>
      <c r="J62" s="1191">
        <v>-202</v>
      </c>
      <c r="L62" s="1189">
        <v>0</v>
      </c>
      <c r="M62" s="1197">
        <v>0</v>
      </c>
      <c r="N62" s="1190">
        <v>0</v>
      </c>
      <c r="O62" s="1191">
        <v>0</v>
      </c>
      <c r="P62" s="1191">
        <v>0</v>
      </c>
      <c r="Q62" s="1192">
        <v>0</v>
      </c>
      <c r="R62" s="1191">
        <v>0</v>
      </c>
      <c r="T62" s="1189">
        <v>0</v>
      </c>
      <c r="U62" s="1197">
        <v>0</v>
      </c>
      <c r="V62" s="1190">
        <v>0</v>
      </c>
      <c r="W62" s="1191">
        <v>0</v>
      </c>
      <c r="X62" s="1191">
        <v>0</v>
      </c>
      <c r="Y62" s="1192">
        <v>0</v>
      </c>
      <c r="Z62" s="1191">
        <v>0</v>
      </c>
      <c r="AB62" s="1189">
        <v>0</v>
      </c>
      <c r="AC62" s="1189">
        <v>0</v>
      </c>
      <c r="AD62" s="1190">
        <v>0</v>
      </c>
      <c r="AE62" s="1191">
        <v>18180</v>
      </c>
      <c r="AF62" s="1191">
        <v>202</v>
      </c>
      <c r="AG62" s="1192">
        <v>4.6746238123485662E-3</v>
      </c>
      <c r="AH62" s="1191">
        <v>-202</v>
      </c>
      <c r="AI62" s="170"/>
      <c r="AJ62" s="170"/>
      <c r="AK62" s="170"/>
      <c r="AL62" s="170"/>
      <c r="AM62" s="170"/>
      <c r="AN62" s="170"/>
    </row>
    <row r="63" spans="1:40" ht="13" hidden="1">
      <c r="A63" s="1195" t="s">
        <v>1999</v>
      </c>
      <c r="B63" s="1196" t="s">
        <v>262</v>
      </c>
      <c r="C63" s="1198">
        <v>60</v>
      </c>
      <c r="D63" s="1189">
        <v>0</v>
      </c>
      <c r="E63" s="1197">
        <v>0</v>
      </c>
      <c r="F63" s="1190">
        <v>0</v>
      </c>
      <c r="G63" s="1191">
        <v>-62</v>
      </c>
      <c r="H63" s="1191">
        <v>-1.0333333333333334</v>
      </c>
      <c r="I63" s="1192">
        <v>-6.4867262747986509E-5</v>
      </c>
      <c r="J63" s="1191">
        <v>1.0333333333333334</v>
      </c>
      <c r="L63" s="1189">
        <v>0</v>
      </c>
      <c r="M63" s="1197">
        <v>0</v>
      </c>
      <c r="N63" s="1190">
        <v>0</v>
      </c>
      <c r="O63" s="1191">
        <v>0</v>
      </c>
      <c r="P63" s="1191">
        <v>0</v>
      </c>
      <c r="Q63" s="1192">
        <v>0</v>
      </c>
      <c r="R63" s="1191">
        <v>0</v>
      </c>
      <c r="T63" s="1189">
        <v>0</v>
      </c>
      <c r="U63" s="1197">
        <v>0</v>
      </c>
      <c r="V63" s="1190">
        <v>0</v>
      </c>
      <c r="W63" s="1191">
        <v>0</v>
      </c>
      <c r="X63" s="1191">
        <v>0</v>
      </c>
      <c r="Y63" s="1192">
        <v>0</v>
      </c>
      <c r="Z63" s="1191">
        <v>0</v>
      </c>
      <c r="AB63" s="1189">
        <v>0</v>
      </c>
      <c r="AC63" s="1189">
        <v>0</v>
      </c>
      <c r="AD63" s="1190">
        <v>0</v>
      </c>
      <c r="AE63" s="1191">
        <v>-62</v>
      </c>
      <c r="AF63" s="1191">
        <v>-1.0333333333333334</v>
      </c>
      <c r="AG63" s="1192">
        <v>-2.3913092109373859E-5</v>
      </c>
      <c r="AH63" s="1191">
        <v>1.0333333333333334</v>
      </c>
      <c r="AI63" s="170"/>
      <c r="AJ63" s="170"/>
      <c r="AK63" s="170"/>
      <c r="AL63" s="170"/>
      <c r="AM63" s="170"/>
      <c r="AN63" s="170"/>
    </row>
    <row r="64" spans="1:40" ht="13" hidden="1">
      <c r="A64" s="1193" t="s">
        <v>2000</v>
      </c>
      <c r="B64" s="1194" t="s">
        <v>263</v>
      </c>
      <c r="C64" s="1198">
        <v>48</v>
      </c>
      <c r="D64" s="1189">
        <v>0</v>
      </c>
      <c r="E64" s="1189">
        <v>0</v>
      </c>
      <c r="F64" s="1190">
        <v>0</v>
      </c>
      <c r="G64" s="1191">
        <v>-1344</v>
      </c>
      <c r="H64" s="1191">
        <v>-28</v>
      </c>
      <c r="I64" s="1192">
        <v>-1.7576935712357632E-3</v>
      </c>
      <c r="J64" s="1191">
        <v>28</v>
      </c>
      <c r="L64" s="1189">
        <v>0</v>
      </c>
      <c r="M64" s="1189">
        <v>0</v>
      </c>
      <c r="N64" s="1190">
        <v>0</v>
      </c>
      <c r="O64" s="1191">
        <v>0</v>
      </c>
      <c r="P64" s="1191">
        <v>0</v>
      </c>
      <c r="Q64" s="1192">
        <v>0</v>
      </c>
      <c r="R64" s="1191">
        <v>0</v>
      </c>
      <c r="T64" s="1189">
        <v>0</v>
      </c>
      <c r="U64" s="1189">
        <v>0</v>
      </c>
      <c r="V64" s="1190">
        <v>0</v>
      </c>
      <c r="W64" s="1191">
        <v>0</v>
      </c>
      <c r="X64" s="1191">
        <v>0</v>
      </c>
      <c r="Y64" s="1192">
        <v>0</v>
      </c>
      <c r="Z64" s="1191">
        <v>0</v>
      </c>
      <c r="AB64" s="1189">
        <v>0</v>
      </c>
      <c r="AC64" s="1189">
        <v>0</v>
      </c>
      <c r="AD64" s="1190">
        <v>0</v>
      </c>
      <c r="AE64" s="1191">
        <v>-1344</v>
      </c>
      <c r="AF64" s="1191">
        <v>-28</v>
      </c>
      <c r="AG64" s="1192">
        <v>-6.4796765715722702E-4</v>
      </c>
      <c r="AH64" s="1191">
        <v>28</v>
      </c>
      <c r="AI64" s="170"/>
      <c r="AJ64" s="170"/>
      <c r="AK64" s="170"/>
      <c r="AL64" s="170"/>
      <c r="AM64" s="170"/>
      <c r="AN64" s="170"/>
    </row>
    <row r="65" spans="1:40" ht="13" hidden="1">
      <c r="A65" s="1193" t="s">
        <v>2001</v>
      </c>
      <c r="B65" s="1194" t="s">
        <v>264</v>
      </c>
      <c r="C65" s="1198">
        <v>60</v>
      </c>
      <c r="D65" s="1189">
        <v>244</v>
      </c>
      <c r="E65" s="1189">
        <v>14640</v>
      </c>
      <c r="F65" s="1190">
        <v>1.8210314202552428E-2</v>
      </c>
      <c r="G65" s="1191">
        <v>92880</v>
      </c>
      <c r="H65" s="1191">
        <v>1548</v>
      </c>
      <c r="I65" s="1192">
        <v>9.7175344581177187E-2</v>
      </c>
      <c r="J65" s="1191">
        <v>-1304</v>
      </c>
      <c r="L65" s="1189">
        <v>0</v>
      </c>
      <c r="M65" s="1189">
        <v>0</v>
      </c>
      <c r="N65" s="1190">
        <v>0</v>
      </c>
      <c r="O65" s="1191">
        <v>0</v>
      </c>
      <c r="P65" s="1191">
        <v>0</v>
      </c>
      <c r="Q65" s="1192">
        <v>0</v>
      </c>
      <c r="R65" s="1191">
        <v>0</v>
      </c>
      <c r="T65" s="1189">
        <v>0</v>
      </c>
      <c r="U65" s="1189">
        <v>0</v>
      </c>
      <c r="V65" s="1190">
        <v>0</v>
      </c>
      <c r="W65" s="1191">
        <v>0</v>
      </c>
      <c r="X65" s="1191">
        <v>0</v>
      </c>
      <c r="Y65" s="1192">
        <v>0</v>
      </c>
      <c r="Z65" s="1191">
        <v>0</v>
      </c>
      <c r="AB65" s="1189">
        <v>244</v>
      </c>
      <c r="AC65" s="1189">
        <v>14640</v>
      </c>
      <c r="AD65" s="1190">
        <v>5.6766628667147476E-3</v>
      </c>
      <c r="AE65" s="1191">
        <v>92880</v>
      </c>
      <c r="AF65" s="1191">
        <v>1548</v>
      </c>
      <c r="AG65" s="1192">
        <v>3.5823354759978124E-2</v>
      </c>
      <c r="AH65" s="1191">
        <v>-1304</v>
      </c>
      <c r="AI65" s="170"/>
      <c r="AJ65" s="170"/>
      <c r="AK65" s="170"/>
      <c r="AL65" s="170"/>
      <c r="AM65" s="170"/>
      <c r="AN65" s="170"/>
    </row>
    <row r="66" spans="1:40" ht="13" hidden="1">
      <c r="A66" s="1193" t="s">
        <v>314</v>
      </c>
      <c r="B66" s="1194" t="s">
        <v>265</v>
      </c>
      <c r="C66" s="1198">
        <v>168</v>
      </c>
      <c r="D66" s="1189">
        <v>2156</v>
      </c>
      <c r="E66" s="1189">
        <v>362208</v>
      </c>
      <c r="F66" s="1190">
        <v>0.16090753041271735</v>
      </c>
      <c r="G66" s="1191">
        <v>415800</v>
      </c>
      <c r="H66" s="1191">
        <v>2475</v>
      </c>
      <c r="I66" s="1192">
        <v>0.15536755674316122</v>
      </c>
      <c r="J66" s="1191">
        <v>-319</v>
      </c>
      <c r="L66" s="1189">
        <v>2722</v>
      </c>
      <c r="M66" s="1189">
        <v>457296</v>
      </c>
      <c r="N66" s="1190">
        <v>0.17410771395676092</v>
      </c>
      <c r="O66" s="1191">
        <v>497952</v>
      </c>
      <c r="P66" s="1191">
        <v>2964</v>
      </c>
      <c r="Q66" s="1192">
        <v>0.17283739445489746</v>
      </c>
      <c r="R66" s="1191">
        <v>-242</v>
      </c>
      <c r="T66" s="1189">
        <v>2318</v>
      </c>
      <c r="U66" s="1189">
        <v>389424</v>
      </c>
      <c r="V66" s="1190">
        <v>0.16616487455197132</v>
      </c>
      <c r="W66" s="1191">
        <v>379512</v>
      </c>
      <c r="X66" s="1191">
        <v>2259</v>
      </c>
      <c r="Y66" s="1192">
        <v>0.22293496496595283</v>
      </c>
      <c r="Z66" s="1191">
        <v>59</v>
      </c>
      <c r="AB66" s="1189">
        <v>7196</v>
      </c>
      <c r="AC66" s="1189">
        <v>1208928</v>
      </c>
      <c r="AD66" s="1190">
        <v>0.1674150245445874</v>
      </c>
      <c r="AE66" s="1191">
        <v>1293264</v>
      </c>
      <c r="AF66" s="1191">
        <v>7698</v>
      </c>
      <c r="AG66" s="1192">
        <v>0.17814482231415477</v>
      </c>
      <c r="AH66" s="1191">
        <v>-502</v>
      </c>
      <c r="AI66" s="170"/>
      <c r="AJ66" s="170"/>
      <c r="AK66" s="170"/>
      <c r="AL66" s="170"/>
      <c r="AM66" s="170"/>
      <c r="AN66" s="170"/>
    </row>
    <row r="67" spans="1:40" ht="13" hidden="1">
      <c r="A67" s="1193" t="s">
        <v>315</v>
      </c>
      <c r="B67" s="1194" t="s">
        <v>266</v>
      </c>
      <c r="C67" s="1155">
        <v>90</v>
      </c>
      <c r="D67" s="1189">
        <v>0</v>
      </c>
      <c r="E67" s="1189">
        <v>0</v>
      </c>
      <c r="F67" s="1190">
        <v>0</v>
      </c>
      <c r="G67" s="1191">
        <v>0</v>
      </c>
      <c r="H67" s="1191">
        <v>0</v>
      </c>
      <c r="I67" s="1192">
        <v>0</v>
      </c>
      <c r="J67" s="1191">
        <v>0</v>
      </c>
      <c r="L67" s="1189">
        <v>0</v>
      </c>
      <c r="M67" s="1189">
        <v>0</v>
      </c>
      <c r="N67" s="1190">
        <v>0</v>
      </c>
      <c r="O67" s="1191">
        <v>0</v>
      </c>
      <c r="P67" s="1191">
        <v>0</v>
      </c>
      <c r="Q67" s="1192">
        <v>0</v>
      </c>
      <c r="R67" s="1191">
        <v>0</v>
      </c>
      <c r="T67" s="1189">
        <v>0</v>
      </c>
      <c r="U67" s="1189">
        <v>0</v>
      </c>
      <c r="V67" s="1190">
        <v>0</v>
      </c>
      <c r="W67" s="1191">
        <v>0</v>
      </c>
      <c r="X67" s="1191">
        <v>0</v>
      </c>
      <c r="Y67" s="1192">
        <v>0</v>
      </c>
      <c r="Z67" s="1191">
        <v>0</v>
      </c>
      <c r="AB67" s="1189">
        <v>0</v>
      </c>
      <c r="AC67" s="1189">
        <v>0</v>
      </c>
      <c r="AD67" s="1190">
        <v>0</v>
      </c>
      <c r="AE67" s="1191">
        <v>0</v>
      </c>
      <c r="AF67" s="1191">
        <v>0</v>
      </c>
      <c r="AG67" s="1192">
        <v>0</v>
      </c>
      <c r="AH67" s="1191">
        <v>0</v>
      </c>
      <c r="AI67" s="170"/>
      <c r="AJ67" s="170"/>
      <c r="AK67" s="170"/>
      <c r="AL67" s="170"/>
      <c r="AM67" s="170"/>
      <c r="AN67" s="170"/>
    </row>
    <row r="68" spans="1:40" ht="13" hidden="1">
      <c r="A68" s="1193" t="s">
        <v>316</v>
      </c>
      <c r="B68" s="1194" t="s">
        <v>267</v>
      </c>
      <c r="C68" s="1155">
        <v>48</v>
      </c>
      <c r="D68" s="1189">
        <v>0</v>
      </c>
      <c r="E68" s="1189">
        <v>0</v>
      </c>
      <c r="F68" s="1190">
        <v>0</v>
      </c>
      <c r="G68" s="1191">
        <v>-48</v>
      </c>
      <c r="H68" s="1191">
        <v>-1</v>
      </c>
      <c r="I68" s="1192">
        <v>-6.2774770401277256E-5</v>
      </c>
      <c r="J68" s="1191">
        <v>1</v>
      </c>
      <c r="L68" s="1189">
        <v>0</v>
      </c>
      <c r="M68" s="1189">
        <v>0</v>
      </c>
      <c r="N68" s="1190">
        <v>0</v>
      </c>
      <c r="O68" s="1191">
        <v>0</v>
      </c>
      <c r="P68" s="1191">
        <v>0</v>
      </c>
      <c r="Q68" s="1192">
        <v>0</v>
      </c>
      <c r="R68" s="1191">
        <v>0</v>
      </c>
      <c r="T68" s="1189">
        <v>0</v>
      </c>
      <c r="U68" s="1189">
        <v>0</v>
      </c>
      <c r="V68" s="1190">
        <v>0</v>
      </c>
      <c r="W68" s="1191">
        <v>0</v>
      </c>
      <c r="X68" s="1191">
        <v>0</v>
      </c>
      <c r="Y68" s="1192">
        <v>0</v>
      </c>
      <c r="Z68" s="1191">
        <v>0</v>
      </c>
      <c r="AB68" s="1189">
        <v>0</v>
      </c>
      <c r="AC68" s="1189">
        <v>0</v>
      </c>
      <c r="AD68" s="1190">
        <v>0</v>
      </c>
      <c r="AE68" s="1191">
        <v>-48</v>
      </c>
      <c r="AF68" s="1191">
        <v>-1</v>
      </c>
      <c r="AG68" s="1192">
        <v>-2.3141702041329537E-5</v>
      </c>
      <c r="AH68" s="1191">
        <v>1</v>
      </c>
      <c r="AI68" s="170"/>
      <c r="AJ68" s="170"/>
      <c r="AK68" s="170"/>
      <c r="AL68" s="170"/>
      <c r="AM68" s="170"/>
      <c r="AN68" s="170"/>
    </row>
    <row r="69" spans="1:40" ht="13" hidden="1">
      <c r="A69" s="1193" t="s">
        <v>317</v>
      </c>
      <c r="B69" s="1194" t="s">
        <v>268</v>
      </c>
      <c r="C69" s="1155">
        <v>90</v>
      </c>
      <c r="D69" s="1189">
        <v>513</v>
      </c>
      <c r="E69" s="1189">
        <v>46170</v>
      </c>
      <c r="F69" s="1190">
        <v>3.8286439286513922E-2</v>
      </c>
      <c r="G69" s="1191">
        <v>132930</v>
      </c>
      <c r="H69" s="1191">
        <v>1477</v>
      </c>
      <c r="I69" s="1192">
        <v>9.2718335882686506E-2</v>
      </c>
      <c r="J69" s="1191">
        <v>-964</v>
      </c>
      <c r="L69" s="1189">
        <v>1666</v>
      </c>
      <c r="M69" s="1189">
        <v>149940</v>
      </c>
      <c r="N69" s="1190">
        <v>0.1065626199309198</v>
      </c>
      <c r="O69" s="1191">
        <v>145530</v>
      </c>
      <c r="P69" s="1191">
        <v>1617</v>
      </c>
      <c r="Q69" s="1192">
        <v>9.4290845760313491E-2</v>
      </c>
      <c r="R69" s="1191">
        <v>49</v>
      </c>
      <c r="T69" s="1189">
        <v>1366</v>
      </c>
      <c r="U69" s="1189">
        <v>122940</v>
      </c>
      <c r="V69" s="1190">
        <v>9.7921146953405022E-2</v>
      </c>
      <c r="W69" s="1191">
        <v>114120</v>
      </c>
      <c r="X69" s="1191">
        <v>1268</v>
      </c>
      <c r="Y69" s="1192">
        <v>0.12513569525313334</v>
      </c>
      <c r="Z69" s="1191">
        <v>98</v>
      </c>
      <c r="AB69" s="1189">
        <v>3545</v>
      </c>
      <c r="AC69" s="1189">
        <v>319050</v>
      </c>
      <c r="AD69" s="1190">
        <v>8.2474466649605657E-2</v>
      </c>
      <c r="AE69" s="1191">
        <v>392580</v>
      </c>
      <c r="AF69" s="1191">
        <v>4362</v>
      </c>
      <c r="AG69" s="1192">
        <v>0.10094410430427944</v>
      </c>
      <c r="AH69" s="1191">
        <v>-817</v>
      </c>
      <c r="AI69" s="170"/>
      <c r="AJ69" s="170"/>
      <c r="AK69" s="170"/>
      <c r="AL69" s="170"/>
      <c r="AM69" s="170"/>
      <c r="AN69" s="170"/>
    </row>
    <row r="70" spans="1:40" ht="13" hidden="1">
      <c r="A70" s="1193" t="s">
        <v>318</v>
      </c>
      <c r="B70" s="1194" t="s">
        <v>269</v>
      </c>
      <c r="C70" s="1155">
        <v>90</v>
      </c>
      <c r="D70" s="1189">
        <v>0</v>
      </c>
      <c r="E70" s="1189">
        <v>0</v>
      </c>
      <c r="F70" s="1190">
        <v>0</v>
      </c>
      <c r="G70" s="1191">
        <v>0</v>
      </c>
      <c r="H70" s="1191">
        <v>0</v>
      </c>
      <c r="I70" s="1192">
        <v>0</v>
      </c>
      <c r="J70" s="1191">
        <v>0</v>
      </c>
      <c r="L70" s="1189">
        <v>0</v>
      </c>
      <c r="M70" s="1189">
        <v>0</v>
      </c>
      <c r="N70" s="1190">
        <v>0</v>
      </c>
      <c r="O70" s="1191">
        <v>0</v>
      </c>
      <c r="P70" s="1191">
        <v>0</v>
      </c>
      <c r="Q70" s="1192">
        <v>0</v>
      </c>
      <c r="R70" s="1191">
        <v>0</v>
      </c>
      <c r="T70" s="1189">
        <v>0</v>
      </c>
      <c r="U70" s="1189">
        <v>0</v>
      </c>
      <c r="V70" s="1190">
        <v>0</v>
      </c>
      <c r="W70" s="1191">
        <v>0</v>
      </c>
      <c r="X70" s="1191">
        <v>0</v>
      </c>
      <c r="Y70" s="1192">
        <v>0</v>
      </c>
      <c r="Z70" s="1191">
        <v>0</v>
      </c>
      <c r="AB70" s="1189">
        <v>0</v>
      </c>
      <c r="AC70" s="1189">
        <v>0</v>
      </c>
      <c r="AD70" s="1190">
        <v>0</v>
      </c>
      <c r="AE70" s="1191">
        <v>0</v>
      </c>
      <c r="AF70" s="1191">
        <v>0</v>
      </c>
      <c r="AG70" s="1192">
        <v>0</v>
      </c>
      <c r="AH70" s="1191">
        <v>0</v>
      </c>
      <c r="AI70" s="170"/>
      <c r="AJ70" s="170"/>
      <c r="AK70" s="170"/>
      <c r="AL70" s="170"/>
      <c r="AM70" s="170"/>
      <c r="AN70" s="170"/>
    </row>
    <row r="71" spans="1:40" ht="13" hidden="1">
      <c r="A71" s="1193" t="s">
        <v>319</v>
      </c>
      <c r="B71" s="1194" t="s">
        <v>270</v>
      </c>
      <c r="C71" s="1155">
        <v>60</v>
      </c>
      <c r="D71" s="1189">
        <v>1935</v>
      </c>
      <c r="E71" s="1189">
        <v>116100</v>
      </c>
      <c r="F71" s="1190">
        <v>0.14441376222106128</v>
      </c>
      <c r="G71" s="1191">
        <v>140100</v>
      </c>
      <c r="H71" s="1191">
        <v>2335</v>
      </c>
      <c r="I71" s="1192">
        <v>0.1465790888869824</v>
      </c>
      <c r="J71" s="1191">
        <v>-400</v>
      </c>
      <c r="L71" s="1189">
        <v>2421</v>
      </c>
      <c r="M71" s="1189">
        <v>145260</v>
      </c>
      <c r="N71" s="1190">
        <v>0.15485480363310733</v>
      </c>
      <c r="O71" s="1191">
        <v>206100</v>
      </c>
      <c r="P71" s="1191">
        <v>3435</v>
      </c>
      <c r="Q71" s="1192">
        <v>0.20030244600289229</v>
      </c>
      <c r="R71" s="1191">
        <v>-1014</v>
      </c>
      <c r="T71" s="1189">
        <v>2690</v>
      </c>
      <c r="U71" s="1189">
        <v>161400</v>
      </c>
      <c r="V71" s="1190">
        <v>0.19283154121863799</v>
      </c>
      <c r="W71" s="1191">
        <v>66000</v>
      </c>
      <c r="X71" s="1191">
        <v>1100</v>
      </c>
      <c r="Y71" s="1192">
        <v>0.1085562025066614</v>
      </c>
      <c r="Z71" s="1191">
        <v>1590</v>
      </c>
      <c r="AB71" s="1189">
        <v>7046</v>
      </c>
      <c r="AC71" s="1189">
        <v>422760</v>
      </c>
      <c r="AD71" s="1190">
        <v>0.16392527278226277</v>
      </c>
      <c r="AE71" s="1191">
        <v>412200</v>
      </c>
      <c r="AF71" s="1191">
        <v>6870</v>
      </c>
      <c r="AG71" s="1192">
        <v>0.15898349302393391</v>
      </c>
      <c r="AH71" s="1191">
        <v>176</v>
      </c>
      <c r="AI71" s="170"/>
      <c r="AJ71" s="170"/>
      <c r="AK71" s="170"/>
      <c r="AL71" s="170"/>
      <c r="AM71" s="170"/>
      <c r="AN71" s="170"/>
    </row>
    <row r="72" spans="1:40" ht="13" hidden="1">
      <c r="A72" s="1193" t="s">
        <v>320</v>
      </c>
      <c r="B72" s="1194" t="s">
        <v>271</v>
      </c>
      <c r="C72" s="1155">
        <v>48</v>
      </c>
      <c r="D72" s="1189">
        <v>1526</v>
      </c>
      <c r="E72" s="1189">
        <v>73248</v>
      </c>
      <c r="F72" s="1190">
        <v>0.11388909620120904</v>
      </c>
      <c r="G72" s="1191">
        <v>53520</v>
      </c>
      <c r="H72" s="1191">
        <v>1115</v>
      </c>
      <c r="I72" s="1192">
        <v>6.9993868997424144E-2</v>
      </c>
      <c r="J72" s="1191">
        <v>411</v>
      </c>
      <c r="L72" s="1189">
        <v>1074</v>
      </c>
      <c r="M72" s="1189">
        <v>51552</v>
      </c>
      <c r="N72" s="1190">
        <v>6.8696430855827037E-2</v>
      </c>
      <c r="O72" s="1191">
        <v>59664</v>
      </c>
      <c r="P72" s="1191">
        <v>1243</v>
      </c>
      <c r="Q72" s="1192">
        <v>7.2482078713710374E-2</v>
      </c>
      <c r="R72" s="1191">
        <v>-169</v>
      </c>
      <c r="T72" s="1189">
        <v>970</v>
      </c>
      <c r="U72" s="1189">
        <v>46560</v>
      </c>
      <c r="V72" s="1190">
        <v>6.9534050179211465E-2</v>
      </c>
      <c r="W72" s="1191">
        <v>22704</v>
      </c>
      <c r="X72" s="1191">
        <v>473</v>
      </c>
      <c r="Y72" s="1192">
        <v>4.6679167077864403E-2</v>
      </c>
      <c r="Z72" s="1191">
        <v>497</v>
      </c>
      <c r="AB72" s="1189">
        <v>3570</v>
      </c>
      <c r="AC72" s="1189">
        <v>171360</v>
      </c>
      <c r="AD72" s="1190">
        <v>8.3056091943326429E-2</v>
      </c>
      <c r="AE72" s="1191">
        <v>135888</v>
      </c>
      <c r="AF72" s="1191">
        <v>2831</v>
      </c>
      <c r="AG72" s="1192">
        <v>6.5514158479003923E-2</v>
      </c>
      <c r="AH72" s="1191">
        <v>739</v>
      </c>
      <c r="AI72" s="170"/>
      <c r="AJ72" s="170"/>
      <c r="AK72" s="170"/>
      <c r="AL72" s="170"/>
      <c r="AM72" s="170"/>
      <c r="AN72" s="170"/>
    </row>
    <row r="73" spans="1:40" ht="13" hidden="1">
      <c r="A73" s="1193" t="s">
        <v>321</v>
      </c>
      <c r="B73" s="1194" t="s">
        <v>272</v>
      </c>
      <c r="C73" s="1155">
        <v>60</v>
      </c>
      <c r="D73" s="1189">
        <v>2883</v>
      </c>
      <c r="E73" s="1189">
        <v>172980</v>
      </c>
      <c r="F73" s="1190">
        <v>0.21516531084409285</v>
      </c>
      <c r="G73" s="1191">
        <v>148680</v>
      </c>
      <c r="H73" s="1191">
        <v>2478</v>
      </c>
      <c r="I73" s="1192">
        <v>0.15555588105436505</v>
      </c>
      <c r="J73" s="1191">
        <v>405</v>
      </c>
      <c r="L73" s="1189">
        <v>3507</v>
      </c>
      <c r="M73" s="1189">
        <v>210420</v>
      </c>
      <c r="N73" s="1190">
        <v>0.22431879237559166</v>
      </c>
      <c r="O73" s="1191">
        <v>145092</v>
      </c>
      <c r="P73" s="1191">
        <v>2418.1999999999998</v>
      </c>
      <c r="Q73" s="1192">
        <v>0.141010589497582</v>
      </c>
      <c r="R73" s="1191">
        <v>1088.8000000000002</v>
      </c>
      <c r="T73" s="1189">
        <v>1547</v>
      </c>
      <c r="U73" s="1189">
        <v>92820</v>
      </c>
      <c r="V73" s="1190">
        <v>0.11089605734767025</v>
      </c>
      <c r="W73" s="1191">
        <v>61800</v>
      </c>
      <c r="X73" s="1191">
        <v>1030</v>
      </c>
      <c r="Y73" s="1192">
        <v>0.10164808052896476</v>
      </c>
      <c r="Z73" s="1191">
        <v>517</v>
      </c>
      <c r="AB73" s="1189">
        <v>7937</v>
      </c>
      <c r="AC73" s="1189">
        <v>476220</v>
      </c>
      <c r="AD73" s="1190">
        <v>0.18465439825047111</v>
      </c>
      <c r="AE73" s="1191">
        <v>355572</v>
      </c>
      <c r="AF73" s="1191">
        <v>5926.2</v>
      </c>
      <c r="AG73" s="1192">
        <v>0.1371423546373271</v>
      </c>
      <c r="AH73" s="1191">
        <v>2010.8000000000002</v>
      </c>
      <c r="AI73" s="170"/>
      <c r="AJ73" s="170"/>
      <c r="AK73" s="170"/>
      <c r="AL73" s="170"/>
      <c r="AM73" s="170"/>
      <c r="AN73" s="170"/>
    </row>
    <row r="74" spans="1:40" ht="13" hidden="1">
      <c r="A74" s="1193" t="s">
        <v>322</v>
      </c>
      <c r="B74" s="1194" t="s">
        <v>273</v>
      </c>
      <c r="C74" s="1155">
        <v>48</v>
      </c>
      <c r="D74" s="1189">
        <v>856</v>
      </c>
      <c r="E74" s="1189">
        <v>41088</v>
      </c>
      <c r="F74" s="1190">
        <v>6.3885364579446227E-2</v>
      </c>
      <c r="G74" s="1191">
        <v>21024</v>
      </c>
      <c r="H74" s="1191">
        <v>438</v>
      </c>
      <c r="I74" s="1192">
        <v>2.7495349435759438E-2</v>
      </c>
      <c r="J74" s="1191">
        <v>418</v>
      </c>
      <c r="L74" s="1189">
        <v>1285</v>
      </c>
      <c r="M74" s="1189">
        <v>61680</v>
      </c>
      <c r="N74" s="1190">
        <v>8.2192657029550975E-2</v>
      </c>
      <c r="O74" s="1191">
        <v>76032</v>
      </c>
      <c r="P74" s="1191">
        <v>1584</v>
      </c>
      <c r="Q74" s="1192">
        <v>9.2366542785613223E-2</v>
      </c>
      <c r="R74" s="1191">
        <v>-299</v>
      </c>
      <c r="T74" s="1189">
        <v>1347</v>
      </c>
      <c r="U74" s="1189">
        <v>64656</v>
      </c>
      <c r="V74" s="1190">
        <v>9.6559139784946235E-2</v>
      </c>
      <c r="W74" s="1191">
        <v>40224</v>
      </c>
      <c r="X74" s="1191">
        <v>838</v>
      </c>
      <c r="Y74" s="1192">
        <v>8.2700088818711145E-2</v>
      </c>
      <c r="Z74" s="1191">
        <v>509</v>
      </c>
      <c r="AB74" s="1189">
        <v>3488</v>
      </c>
      <c r="AC74" s="1189">
        <v>167424</v>
      </c>
      <c r="AD74" s="1190">
        <v>8.1148360979922299E-2</v>
      </c>
      <c r="AE74" s="1191">
        <v>137280</v>
      </c>
      <c r="AF74" s="1191">
        <v>2860</v>
      </c>
      <c r="AG74" s="1192">
        <v>6.6185267838202472E-2</v>
      </c>
      <c r="AH74" s="1191">
        <v>628</v>
      </c>
      <c r="AI74" s="170"/>
      <c r="AJ74" s="170"/>
      <c r="AK74" s="170"/>
      <c r="AL74" s="170"/>
      <c r="AM74" s="170"/>
      <c r="AN74" s="170"/>
    </row>
    <row r="75" spans="1:40" ht="13" hidden="1">
      <c r="B75" s="170"/>
      <c r="D75" s="1201"/>
      <c r="E75" s="1201"/>
      <c r="F75" s="1202"/>
      <c r="G75" s="1201"/>
      <c r="H75" s="1201"/>
      <c r="I75" s="1192"/>
      <c r="J75" s="1201"/>
      <c r="L75" s="1201"/>
      <c r="M75" s="1201"/>
      <c r="N75" s="1202"/>
      <c r="O75" s="1201"/>
      <c r="P75" s="1201"/>
      <c r="Q75" s="1202"/>
      <c r="R75" s="1201"/>
      <c r="T75" s="1201"/>
      <c r="U75" s="1201"/>
      <c r="V75" s="1202"/>
      <c r="W75" s="1201"/>
      <c r="X75" s="1201"/>
      <c r="Y75" s="1192"/>
      <c r="Z75" s="1201"/>
      <c r="AB75" s="1201"/>
      <c r="AC75" s="1201"/>
      <c r="AD75" s="1202"/>
      <c r="AE75" s="1201"/>
      <c r="AF75" s="1201"/>
      <c r="AG75" s="1202"/>
      <c r="AH75" s="1201"/>
      <c r="AI75" s="170"/>
      <c r="AJ75" s="170"/>
      <c r="AK75" s="170"/>
      <c r="AL75" s="170"/>
      <c r="AM75" s="170"/>
      <c r="AN75" s="170"/>
    </row>
    <row r="76" spans="1:40" ht="13" hidden="1">
      <c r="A76" s="1203"/>
      <c r="B76" s="1204" t="s">
        <v>166</v>
      </c>
      <c r="D76" s="1205">
        <v>13399</v>
      </c>
      <c r="E76" s="1205">
        <v>1098894</v>
      </c>
      <c r="F76" s="1206">
        <v>1</v>
      </c>
      <c r="G76" s="1205">
        <v>1325380</v>
      </c>
      <c r="H76" s="1205">
        <v>15929.966666666667</v>
      </c>
      <c r="I76" s="1206">
        <v>1</v>
      </c>
      <c r="J76" s="1207">
        <v>-2530.9666666666667</v>
      </c>
      <c r="L76" s="1205">
        <v>15634</v>
      </c>
      <c r="M76" s="1205">
        <v>1312324</v>
      </c>
      <c r="N76" s="1206">
        <v>1</v>
      </c>
      <c r="O76" s="1205">
        <v>1453138</v>
      </c>
      <c r="P76" s="1205">
        <v>17149.066666666666</v>
      </c>
      <c r="Q76" s="1206">
        <v>1.0000000000000002</v>
      </c>
      <c r="R76" s="1207">
        <v>-1515.0666666666666</v>
      </c>
      <c r="T76" s="1205">
        <v>13950</v>
      </c>
      <c r="U76" s="1205">
        <v>1187492</v>
      </c>
      <c r="V76" s="1217">
        <v>0.99999999999999989</v>
      </c>
      <c r="W76" s="1205">
        <v>946856</v>
      </c>
      <c r="X76" s="1205">
        <v>10133</v>
      </c>
      <c r="Y76" s="1217">
        <v>1</v>
      </c>
      <c r="Z76" s="1205">
        <v>3817</v>
      </c>
      <c r="AB76" s="1205">
        <v>42983</v>
      </c>
      <c r="AC76" s="1205">
        <v>3598710</v>
      </c>
      <c r="AD76" s="1206">
        <v>1</v>
      </c>
      <c r="AE76" s="1205">
        <v>3725374</v>
      </c>
      <c r="AF76" s="1205">
        <v>43212.033333333333</v>
      </c>
      <c r="AG76" s="1206">
        <v>0.99999999999999978</v>
      </c>
      <c r="AH76" s="1207">
        <v>-229.03333333333285</v>
      </c>
      <c r="AI76" s="170"/>
      <c r="AJ76" s="170"/>
      <c r="AK76" s="170"/>
      <c r="AL76" s="170"/>
      <c r="AM76" s="170"/>
      <c r="AN76" s="170"/>
    </row>
    <row r="77" spans="1:40" s="1215" customFormat="1" ht="25.5" hidden="1" customHeight="1">
      <c r="A77" s="1209"/>
      <c r="B77" s="1210"/>
      <c r="C77" s="1211"/>
      <c r="D77" s="1212"/>
      <c r="E77" s="1212"/>
      <c r="F77" s="1212"/>
      <c r="G77" s="1213">
        <v>0</v>
      </c>
      <c r="H77" s="1214"/>
      <c r="I77" s="1212"/>
      <c r="J77" s="1212"/>
      <c r="K77" s="1212"/>
      <c r="L77" s="1212"/>
      <c r="M77" s="1212"/>
      <c r="N77" s="1212"/>
      <c r="O77" s="1213">
        <v>0</v>
      </c>
      <c r="P77" s="1214"/>
      <c r="Q77" s="1212"/>
      <c r="R77" s="1212"/>
      <c r="S77" s="1212"/>
      <c r="T77" s="1212"/>
      <c r="U77" s="1212"/>
      <c r="V77" s="1212"/>
      <c r="W77" s="1213">
        <v>0</v>
      </c>
      <c r="X77" s="1214"/>
      <c r="Y77" s="1212"/>
      <c r="Z77" s="1212"/>
      <c r="AA77" s="1212"/>
      <c r="AB77" s="1212"/>
      <c r="AC77" s="1212"/>
      <c r="AD77" s="1212"/>
      <c r="AE77" s="1212"/>
      <c r="AF77" s="1214"/>
      <c r="AG77" s="1212"/>
      <c r="AH77" s="1212"/>
      <c r="AI77" s="1209"/>
      <c r="AJ77" s="1209"/>
      <c r="AK77" s="1209"/>
      <c r="AL77" s="1209"/>
      <c r="AM77" s="1209"/>
      <c r="AN77" s="1209"/>
    </row>
    <row r="78" spans="1:40" ht="13.75" hidden="1" customHeight="1">
      <c r="A78" s="171"/>
      <c r="B78" s="1216"/>
      <c r="C78" s="1174"/>
      <c r="D78" s="3165" t="s">
        <v>107</v>
      </c>
      <c r="E78" s="3166"/>
      <c r="F78" s="3166"/>
      <c r="G78" s="3166"/>
      <c r="H78" s="3166"/>
      <c r="I78" s="3166"/>
      <c r="J78" s="3167"/>
      <c r="L78" s="3165" t="s">
        <v>108</v>
      </c>
      <c r="M78" s="3166"/>
      <c r="N78" s="3166"/>
      <c r="O78" s="3166"/>
      <c r="P78" s="3166"/>
      <c r="Q78" s="3166"/>
      <c r="R78" s="3167"/>
      <c r="S78" s="1175"/>
      <c r="T78" s="3165" t="s">
        <v>109</v>
      </c>
      <c r="U78" s="3166"/>
      <c r="V78" s="3166"/>
      <c r="W78" s="3166"/>
      <c r="X78" s="3166"/>
      <c r="Y78" s="3166"/>
      <c r="Z78" s="3167"/>
      <c r="AA78" s="1176"/>
      <c r="AB78" s="3165" t="s">
        <v>2005</v>
      </c>
      <c r="AC78" s="3166"/>
      <c r="AD78" s="3166"/>
      <c r="AE78" s="3166"/>
      <c r="AF78" s="3166"/>
      <c r="AG78" s="3166"/>
      <c r="AH78" s="3167"/>
      <c r="AI78" s="170"/>
      <c r="AJ78" s="170"/>
      <c r="AK78" s="170"/>
      <c r="AL78" s="170"/>
      <c r="AM78" s="170"/>
      <c r="AN78" s="170"/>
    </row>
    <row r="79" spans="1:40" s="1176" customFormat="1" ht="25" hidden="1" customHeight="1">
      <c r="A79" s="1177" t="s">
        <v>1986</v>
      </c>
      <c r="B79" s="1178" t="s">
        <v>1451</v>
      </c>
      <c r="C79" s="1174"/>
      <c r="D79" s="1179" t="s">
        <v>1987</v>
      </c>
      <c r="E79" s="1179" t="s">
        <v>1988</v>
      </c>
      <c r="F79" s="1180" t="s">
        <v>1989</v>
      </c>
      <c r="G79" s="1179" t="s">
        <v>1990</v>
      </c>
      <c r="H79" s="1179" t="s">
        <v>1991</v>
      </c>
      <c r="I79" s="1180" t="s">
        <v>1989</v>
      </c>
      <c r="J79" s="1181" t="s">
        <v>1992</v>
      </c>
      <c r="K79" s="1182"/>
      <c r="L79" s="1179" t="s">
        <v>1987</v>
      </c>
      <c r="M79" s="1179" t="s">
        <v>1988</v>
      </c>
      <c r="N79" s="1180" t="s">
        <v>1989</v>
      </c>
      <c r="O79" s="1179" t="s">
        <v>1990</v>
      </c>
      <c r="P79" s="1179" t="s">
        <v>1991</v>
      </c>
      <c r="Q79" s="1180" t="s">
        <v>1989</v>
      </c>
      <c r="R79" s="1181" t="s">
        <v>1992</v>
      </c>
      <c r="S79" s="1182"/>
      <c r="T79" s="1179" t="s">
        <v>1987</v>
      </c>
      <c r="U79" s="1179" t="s">
        <v>1988</v>
      </c>
      <c r="V79" s="1180" t="s">
        <v>1989</v>
      </c>
      <c r="W79" s="1179" t="s">
        <v>1990</v>
      </c>
      <c r="X79" s="1179" t="s">
        <v>1991</v>
      </c>
      <c r="Y79" s="1180" t="s">
        <v>1989</v>
      </c>
      <c r="Z79" s="1181" t="s">
        <v>1992</v>
      </c>
      <c r="AB79" s="1179" t="s">
        <v>1987</v>
      </c>
      <c r="AC79" s="1179" t="s">
        <v>1988</v>
      </c>
      <c r="AD79" s="1180" t="s">
        <v>1989</v>
      </c>
      <c r="AE79" s="1179" t="s">
        <v>1990</v>
      </c>
      <c r="AF79" s="1179" t="s">
        <v>1991</v>
      </c>
      <c r="AG79" s="1180" t="s">
        <v>1989</v>
      </c>
      <c r="AH79" s="1181" t="s">
        <v>1992</v>
      </c>
      <c r="AI79" s="170"/>
      <c r="AJ79" s="170"/>
      <c r="AK79" s="170"/>
      <c r="AL79" s="170"/>
      <c r="AM79" s="170"/>
      <c r="AN79" s="170"/>
    </row>
    <row r="80" spans="1:40" ht="13" hidden="1">
      <c r="A80" s="171"/>
      <c r="B80" s="171"/>
      <c r="D80" s="1184" t="s">
        <v>1993</v>
      </c>
      <c r="E80" s="1184" t="s">
        <v>1993</v>
      </c>
      <c r="F80" s="1185"/>
      <c r="G80" s="1186" t="s">
        <v>1994</v>
      </c>
      <c r="H80" s="1186" t="s">
        <v>1994</v>
      </c>
      <c r="I80" s="1185"/>
      <c r="J80" s="170"/>
      <c r="L80" s="1184" t="s">
        <v>1993</v>
      </c>
      <c r="M80" s="1184" t="s">
        <v>1993</v>
      </c>
      <c r="N80" s="1185"/>
      <c r="O80" s="1186" t="s">
        <v>1995</v>
      </c>
      <c r="P80" s="1186" t="s">
        <v>1994</v>
      </c>
      <c r="Q80" s="1185"/>
      <c r="R80" s="170"/>
      <c r="T80" s="1184" t="s">
        <v>1993</v>
      </c>
      <c r="U80" s="1184" t="s">
        <v>1993</v>
      </c>
      <c r="V80" s="1185"/>
      <c r="W80" s="1186" t="s">
        <v>1994</v>
      </c>
      <c r="X80" s="1186" t="s">
        <v>1994</v>
      </c>
      <c r="Y80" s="1185"/>
      <c r="Z80" s="170"/>
      <c r="AB80" s="1184" t="s">
        <v>1993</v>
      </c>
      <c r="AC80" s="1184"/>
      <c r="AD80" s="1185"/>
      <c r="AE80" s="1186"/>
      <c r="AF80" s="1186" t="s">
        <v>1994</v>
      </c>
      <c r="AG80" s="1185"/>
      <c r="AH80" s="170"/>
      <c r="AI80" s="170"/>
      <c r="AJ80" s="170"/>
      <c r="AK80" s="170"/>
      <c r="AL80" s="170"/>
      <c r="AM80" s="170"/>
      <c r="AN80" s="170"/>
    </row>
    <row r="81" spans="1:40" ht="13" hidden="1">
      <c r="A81" s="1187" t="s">
        <v>300</v>
      </c>
      <c r="B81" s="1188" t="s">
        <v>246</v>
      </c>
      <c r="C81" s="1155">
        <v>90</v>
      </c>
      <c r="D81" s="1189">
        <v>1050</v>
      </c>
      <c r="E81" s="1189">
        <v>94500</v>
      </c>
      <c r="F81" s="1190">
        <v>7.9593693147362032E-2</v>
      </c>
      <c r="G81" s="1191">
        <v>95850</v>
      </c>
      <c r="H81" s="1191">
        <v>1065</v>
      </c>
      <c r="I81" s="1192">
        <v>7.5350494348993685E-2</v>
      </c>
      <c r="J81" s="1191">
        <v>-15</v>
      </c>
      <c r="L81" s="1189">
        <v>1086</v>
      </c>
      <c r="M81" s="1189">
        <v>97740</v>
      </c>
      <c r="N81" s="1190">
        <v>0.10375465749498423</v>
      </c>
      <c r="O81" s="1191">
        <v>51480</v>
      </c>
      <c r="P81" s="1191">
        <v>572</v>
      </c>
      <c r="Q81" s="1192">
        <v>4.5938976063171828E-2</v>
      </c>
      <c r="R81" s="1191">
        <v>514</v>
      </c>
      <c r="T81" s="1189">
        <v>991</v>
      </c>
      <c r="U81" s="1189">
        <v>89190</v>
      </c>
      <c r="V81" s="1190">
        <v>6.7719010523438566E-2</v>
      </c>
      <c r="W81" s="1191">
        <v>77580</v>
      </c>
      <c r="X81" s="1191">
        <v>862</v>
      </c>
      <c r="Y81" s="1192">
        <v>5.7953475863923624E-2</v>
      </c>
      <c r="Z81" s="1191">
        <v>129</v>
      </c>
      <c r="AB81" s="1189">
        <v>3127</v>
      </c>
      <c r="AC81" s="1189">
        <v>281430</v>
      </c>
      <c r="AD81" s="1190">
        <v>8.1659833389914602E-2</v>
      </c>
      <c r="AE81" s="1191">
        <v>224910</v>
      </c>
      <c r="AF81" s="1191">
        <v>2499</v>
      </c>
      <c r="AG81" s="1192">
        <v>6.0276055640120715E-2</v>
      </c>
      <c r="AH81" s="1191">
        <v>628</v>
      </c>
      <c r="AI81" s="170"/>
      <c r="AJ81" s="170"/>
      <c r="AK81" s="170"/>
      <c r="AL81" s="170"/>
      <c r="AM81" s="170"/>
      <c r="AN81" s="170"/>
    </row>
    <row r="82" spans="1:40" ht="13" hidden="1">
      <c r="A82" s="1187" t="s">
        <v>301</v>
      </c>
      <c r="B82" s="1188" t="s">
        <v>247</v>
      </c>
      <c r="C82" s="1155">
        <v>90</v>
      </c>
      <c r="D82" s="1189">
        <v>0</v>
      </c>
      <c r="E82" s="1189">
        <v>0</v>
      </c>
      <c r="F82" s="1190">
        <v>0</v>
      </c>
      <c r="G82" s="1191">
        <v>0</v>
      </c>
      <c r="H82" s="1191">
        <v>0</v>
      </c>
      <c r="I82" s="1192">
        <v>0</v>
      </c>
      <c r="J82" s="1191">
        <v>0</v>
      </c>
      <c r="L82" s="1189">
        <v>0</v>
      </c>
      <c r="M82" s="1189">
        <v>0</v>
      </c>
      <c r="N82" s="1190">
        <v>0</v>
      </c>
      <c r="O82" s="1191">
        <v>0</v>
      </c>
      <c r="P82" s="1191">
        <v>0</v>
      </c>
      <c r="Q82" s="1192">
        <v>0</v>
      </c>
      <c r="R82" s="1191">
        <v>0</v>
      </c>
      <c r="T82" s="1189">
        <v>0</v>
      </c>
      <c r="U82" s="1189">
        <v>0</v>
      </c>
      <c r="V82" s="1190">
        <v>0</v>
      </c>
      <c r="W82" s="1191">
        <v>0</v>
      </c>
      <c r="X82" s="1191">
        <v>0</v>
      </c>
      <c r="Y82" s="1192">
        <v>0</v>
      </c>
      <c r="Z82" s="1191">
        <v>0</v>
      </c>
      <c r="AB82" s="1189">
        <v>0</v>
      </c>
      <c r="AC82" s="1189">
        <v>0</v>
      </c>
      <c r="AD82" s="1190">
        <v>0</v>
      </c>
      <c r="AE82" s="1191">
        <v>0</v>
      </c>
      <c r="AF82" s="1191">
        <v>0</v>
      </c>
      <c r="AG82" s="1192">
        <v>0</v>
      </c>
      <c r="AH82" s="1191">
        <v>0</v>
      </c>
      <c r="AI82" s="170"/>
      <c r="AJ82" s="170"/>
      <c r="AK82" s="170"/>
      <c r="AL82" s="170"/>
      <c r="AM82" s="170"/>
      <c r="AN82" s="170"/>
    </row>
    <row r="83" spans="1:40" ht="13" hidden="1">
      <c r="A83" s="1187" t="s">
        <v>302</v>
      </c>
      <c r="B83" s="1188" t="s">
        <v>248</v>
      </c>
      <c r="C83" s="1155">
        <v>48</v>
      </c>
      <c r="D83" s="1189">
        <v>0</v>
      </c>
      <c r="E83" s="1189">
        <v>0</v>
      </c>
      <c r="F83" s="1190">
        <v>0</v>
      </c>
      <c r="G83" s="1191">
        <v>0</v>
      </c>
      <c r="H83" s="1191">
        <v>0</v>
      </c>
      <c r="I83" s="1192">
        <v>0</v>
      </c>
      <c r="J83" s="1191">
        <v>0</v>
      </c>
      <c r="L83" s="1189">
        <v>0</v>
      </c>
      <c r="M83" s="1189">
        <v>0</v>
      </c>
      <c r="N83" s="1190">
        <v>0</v>
      </c>
      <c r="O83" s="1191">
        <v>0</v>
      </c>
      <c r="P83" s="1191">
        <v>0</v>
      </c>
      <c r="Q83" s="1192">
        <v>0</v>
      </c>
      <c r="R83" s="1191">
        <v>0</v>
      </c>
      <c r="T83" s="1189">
        <v>0</v>
      </c>
      <c r="U83" s="1189">
        <v>0</v>
      </c>
      <c r="V83" s="1190">
        <v>0</v>
      </c>
      <c r="W83" s="1191">
        <v>0</v>
      </c>
      <c r="X83" s="1191">
        <v>0</v>
      </c>
      <c r="Y83" s="1192">
        <v>0</v>
      </c>
      <c r="Z83" s="1191">
        <v>0</v>
      </c>
      <c r="AB83" s="1189">
        <v>0</v>
      </c>
      <c r="AC83" s="1189">
        <v>0</v>
      </c>
      <c r="AD83" s="1190">
        <v>0</v>
      </c>
      <c r="AE83" s="1191">
        <v>0</v>
      </c>
      <c r="AF83" s="1191">
        <v>0</v>
      </c>
      <c r="AG83" s="1192">
        <v>0</v>
      </c>
      <c r="AH83" s="1191">
        <v>0</v>
      </c>
      <c r="AI83" s="170"/>
      <c r="AJ83" s="170"/>
      <c r="AK83" s="170"/>
      <c r="AL83" s="170"/>
      <c r="AM83" s="170"/>
      <c r="AN83" s="170"/>
    </row>
    <row r="84" spans="1:40" ht="13" hidden="1">
      <c r="A84" s="1187" t="s">
        <v>303</v>
      </c>
      <c r="B84" s="1188" t="s">
        <v>249</v>
      </c>
      <c r="C84" s="1155">
        <v>48</v>
      </c>
      <c r="D84" s="1189">
        <v>1056</v>
      </c>
      <c r="E84" s="1189">
        <v>50688</v>
      </c>
      <c r="F84" s="1190">
        <v>8.0048514251061242E-2</v>
      </c>
      <c r="G84" s="1191">
        <v>38928</v>
      </c>
      <c r="H84" s="1191">
        <v>811</v>
      </c>
      <c r="I84" s="1192">
        <v>5.73795783258534E-2</v>
      </c>
      <c r="J84" s="1191">
        <v>245</v>
      </c>
      <c r="L84" s="1189">
        <v>791</v>
      </c>
      <c r="M84" s="1189">
        <v>37968</v>
      </c>
      <c r="N84" s="1190">
        <v>7.5570841692939719E-2</v>
      </c>
      <c r="O84" s="1191">
        <v>47472</v>
      </c>
      <c r="P84" s="1191">
        <v>989</v>
      </c>
      <c r="Q84" s="1192">
        <v>7.9429453367966668E-2</v>
      </c>
      <c r="R84" s="1191">
        <v>-198</v>
      </c>
      <c r="T84" s="1189">
        <v>908</v>
      </c>
      <c r="U84" s="1189">
        <v>43584</v>
      </c>
      <c r="V84" s="1190">
        <v>6.2047287139538061E-2</v>
      </c>
      <c r="W84" s="1191">
        <v>50880</v>
      </c>
      <c r="X84" s="1191">
        <v>1060</v>
      </c>
      <c r="Y84" s="1192">
        <v>7.1265295145892166E-2</v>
      </c>
      <c r="Z84" s="1191">
        <v>-152</v>
      </c>
      <c r="AB84" s="1189">
        <v>2755</v>
      </c>
      <c r="AC84" s="1189">
        <v>132240</v>
      </c>
      <c r="AD84" s="1190">
        <v>7.1945264147494317E-2</v>
      </c>
      <c r="AE84" s="1191">
        <v>137280</v>
      </c>
      <c r="AF84" s="1191">
        <v>2860</v>
      </c>
      <c r="AG84" s="1192">
        <v>6.8983401012703172E-2</v>
      </c>
      <c r="AH84" s="1191">
        <v>-105</v>
      </c>
      <c r="AI84" s="170"/>
      <c r="AJ84" s="170"/>
      <c r="AK84" s="170"/>
      <c r="AL84" s="170"/>
      <c r="AM84" s="170"/>
      <c r="AN84" s="170"/>
    </row>
    <row r="85" spans="1:40" ht="13" hidden="1">
      <c r="A85" s="1187" t="s">
        <v>304</v>
      </c>
      <c r="B85" s="1188" t="s">
        <v>250</v>
      </c>
      <c r="C85" s="1155">
        <v>116</v>
      </c>
      <c r="D85" s="1189">
        <v>467</v>
      </c>
      <c r="E85" s="1189">
        <v>54172</v>
      </c>
      <c r="F85" s="1190">
        <v>3.5400242571255305E-2</v>
      </c>
      <c r="G85" s="1191">
        <v>36424</v>
      </c>
      <c r="H85" s="1191">
        <v>314</v>
      </c>
      <c r="I85" s="1192">
        <v>2.2216014296323021E-2</v>
      </c>
      <c r="J85" s="1191">
        <v>153</v>
      </c>
      <c r="L85" s="1189">
        <v>214</v>
      </c>
      <c r="M85" s="1189">
        <v>24824</v>
      </c>
      <c r="N85" s="1190">
        <v>2.0445208751313653E-2</v>
      </c>
      <c r="O85" s="1191">
        <v>39440</v>
      </c>
      <c r="P85" s="1191">
        <v>340</v>
      </c>
      <c r="Q85" s="1192">
        <v>2.7306384373214025E-2</v>
      </c>
      <c r="R85" s="1191">
        <v>-126</v>
      </c>
      <c r="T85" s="1189">
        <v>457</v>
      </c>
      <c r="U85" s="1189">
        <v>53012</v>
      </c>
      <c r="V85" s="1190">
        <v>3.1228645619789532E-2</v>
      </c>
      <c r="W85" s="1191">
        <v>50692</v>
      </c>
      <c r="X85" s="1191">
        <v>437</v>
      </c>
      <c r="Y85" s="1192">
        <v>2.9380126395051769E-2</v>
      </c>
      <c r="Z85" s="1191">
        <v>20</v>
      </c>
      <c r="AB85" s="1189">
        <v>1138</v>
      </c>
      <c r="AC85" s="1189">
        <v>132008</v>
      </c>
      <c r="AD85" s="1190">
        <v>2.9718225263102915E-2</v>
      </c>
      <c r="AE85" s="1191">
        <v>126556</v>
      </c>
      <c r="AF85" s="1191">
        <v>1091</v>
      </c>
      <c r="AG85" s="1192">
        <v>2.6314996680020686E-2</v>
      </c>
      <c r="AH85" s="1191">
        <v>47</v>
      </c>
      <c r="AI85" s="170"/>
      <c r="AJ85" s="170"/>
      <c r="AK85" s="170"/>
      <c r="AL85" s="170"/>
      <c r="AM85" s="170"/>
      <c r="AN85" s="170"/>
    </row>
    <row r="86" spans="1:40" ht="13" hidden="1">
      <c r="A86" s="1187" t="s">
        <v>305</v>
      </c>
      <c r="B86" s="1188" t="s">
        <v>251</v>
      </c>
      <c r="C86" s="1155">
        <v>60</v>
      </c>
      <c r="D86" s="1189">
        <v>364</v>
      </c>
      <c r="E86" s="1189">
        <v>21840</v>
      </c>
      <c r="F86" s="1190">
        <v>2.7592480291085505E-2</v>
      </c>
      <c r="G86" s="1191">
        <v>17040</v>
      </c>
      <c r="H86" s="1191">
        <v>284</v>
      </c>
      <c r="I86" s="1192">
        <v>2.0093465159731649E-2</v>
      </c>
      <c r="J86" s="1191">
        <v>80</v>
      </c>
      <c r="L86" s="1189">
        <v>198</v>
      </c>
      <c r="M86" s="1189">
        <v>11880</v>
      </c>
      <c r="N86" s="1190">
        <v>1.8916595012897677E-2</v>
      </c>
      <c r="O86" s="1191">
        <v>21360</v>
      </c>
      <c r="P86" s="1191">
        <v>356</v>
      </c>
      <c r="Q86" s="1192">
        <v>2.8591390696659391E-2</v>
      </c>
      <c r="R86" s="1191">
        <v>-158</v>
      </c>
      <c r="T86" s="1189">
        <v>490</v>
      </c>
      <c r="U86" s="1189">
        <v>29400</v>
      </c>
      <c r="V86" s="1190">
        <v>3.3483668170015031E-2</v>
      </c>
      <c r="W86" s="1191">
        <v>22980</v>
      </c>
      <c r="X86" s="1191">
        <v>383</v>
      </c>
      <c r="Y86" s="1192">
        <v>2.5749630227242169E-2</v>
      </c>
      <c r="Z86" s="1191">
        <v>107</v>
      </c>
      <c r="AB86" s="1189">
        <v>1052</v>
      </c>
      <c r="AC86" s="1189">
        <v>63120</v>
      </c>
      <c r="AD86" s="1190">
        <v>2.747238398662941E-2</v>
      </c>
      <c r="AE86" s="1191">
        <v>61380</v>
      </c>
      <c r="AF86" s="1191">
        <v>1023</v>
      </c>
      <c r="AG86" s="1192">
        <v>2.4674831900697674E-2</v>
      </c>
      <c r="AH86" s="1191">
        <v>29</v>
      </c>
      <c r="AI86" s="170"/>
      <c r="AJ86" s="170"/>
      <c r="AK86" s="170"/>
      <c r="AL86" s="170"/>
      <c r="AM86" s="170"/>
      <c r="AN86" s="170"/>
    </row>
    <row r="87" spans="1:40" ht="13" hidden="1">
      <c r="A87" s="1187" t="s">
        <v>306</v>
      </c>
      <c r="B87" s="1188" t="s">
        <v>252</v>
      </c>
      <c r="C87" s="1155">
        <v>116</v>
      </c>
      <c r="D87" s="1189">
        <v>480</v>
      </c>
      <c r="E87" s="1189">
        <v>55680</v>
      </c>
      <c r="F87" s="1190">
        <v>3.6385688295936934E-2</v>
      </c>
      <c r="G87" s="1191">
        <v>38860</v>
      </c>
      <c r="H87" s="1191">
        <v>335</v>
      </c>
      <c r="I87" s="1192">
        <v>2.370179869193698E-2</v>
      </c>
      <c r="J87" s="1191">
        <v>145</v>
      </c>
      <c r="L87" s="1189">
        <v>268</v>
      </c>
      <c r="M87" s="1189">
        <v>31088</v>
      </c>
      <c r="N87" s="1190">
        <v>2.5604280118467566E-2</v>
      </c>
      <c r="O87" s="1191">
        <v>49532</v>
      </c>
      <c r="P87" s="1191">
        <v>427</v>
      </c>
      <c r="Q87" s="1192">
        <v>3.4293606256948203E-2</v>
      </c>
      <c r="R87" s="1191">
        <v>-159</v>
      </c>
      <c r="T87" s="1189">
        <v>499</v>
      </c>
      <c r="U87" s="1189">
        <v>57884</v>
      </c>
      <c r="V87" s="1190">
        <v>3.4098674320076537E-2</v>
      </c>
      <c r="W87" s="1191">
        <v>50808</v>
      </c>
      <c r="X87" s="1191">
        <v>438</v>
      </c>
      <c r="Y87" s="1192">
        <v>2.944735780556676E-2</v>
      </c>
      <c r="Z87" s="1191">
        <v>61</v>
      </c>
      <c r="AB87" s="1189">
        <v>1247</v>
      </c>
      <c r="AC87" s="1189">
        <v>144652</v>
      </c>
      <c r="AD87" s="1190">
        <v>3.2564698508865848E-2</v>
      </c>
      <c r="AE87" s="1191">
        <v>139200</v>
      </c>
      <c r="AF87" s="1191">
        <v>1200</v>
      </c>
      <c r="AG87" s="1192">
        <v>2.8944084340994339E-2</v>
      </c>
      <c r="AH87" s="1191">
        <v>47</v>
      </c>
      <c r="AI87" s="170"/>
      <c r="AJ87" s="170"/>
      <c r="AK87" s="170"/>
      <c r="AL87" s="170"/>
      <c r="AM87" s="170"/>
      <c r="AN87" s="170"/>
    </row>
    <row r="88" spans="1:40" ht="13" hidden="1">
      <c r="A88" s="1187" t="s">
        <v>307</v>
      </c>
      <c r="B88" s="1188" t="s">
        <v>253</v>
      </c>
      <c r="C88" s="1155">
        <v>116</v>
      </c>
      <c r="D88" s="1189">
        <v>729</v>
      </c>
      <c r="E88" s="1189">
        <v>84564</v>
      </c>
      <c r="F88" s="1190">
        <v>5.5260764099454213E-2</v>
      </c>
      <c r="G88" s="1191">
        <v>61480</v>
      </c>
      <c r="H88" s="1191">
        <v>530</v>
      </c>
      <c r="I88" s="1192">
        <v>3.7498368079780894E-2</v>
      </c>
      <c r="J88" s="1191">
        <v>199</v>
      </c>
      <c r="L88" s="1189">
        <v>368</v>
      </c>
      <c r="M88" s="1189">
        <v>42688</v>
      </c>
      <c r="N88" s="1190">
        <v>3.5158115983567405E-2</v>
      </c>
      <c r="O88" s="1191">
        <v>58232</v>
      </c>
      <c r="P88" s="1191">
        <v>502</v>
      </c>
      <c r="Q88" s="1192">
        <v>4.0317073398098355E-2</v>
      </c>
      <c r="R88" s="1191">
        <v>-134</v>
      </c>
      <c r="T88" s="1189">
        <v>462</v>
      </c>
      <c r="U88" s="1189">
        <v>53592</v>
      </c>
      <c r="V88" s="1190">
        <v>3.1570315703157034E-2</v>
      </c>
      <c r="W88" s="1191">
        <v>73428</v>
      </c>
      <c r="X88" s="1191">
        <v>633</v>
      </c>
      <c r="Y88" s="1192">
        <v>4.2557482855990321E-2</v>
      </c>
      <c r="Z88" s="1191">
        <v>-171</v>
      </c>
      <c r="AB88" s="1189">
        <v>1559</v>
      </c>
      <c r="AC88" s="1189">
        <v>180844</v>
      </c>
      <c r="AD88" s="1190">
        <v>4.0712401744444154E-2</v>
      </c>
      <c r="AE88" s="1191">
        <v>193140</v>
      </c>
      <c r="AF88" s="1191">
        <v>1665</v>
      </c>
      <c r="AG88" s="1192">
        <v>4.0159917023129647E-2</v>
      </c>
      <c r="AH88" s="1191">
        <v>-106</v>
      </c>
      <c r="AI88" s="170"/>
      <c r="AJ88" s="170"/>
      <c r="AK88" s="170"/>
      <c r="AL88" s="170"/>
      <c r="AM88" s="170"/>
      <c r="AN88" s="170"/>
    </row>
    <row r="89" spans="1:40" ht="13" hidden="1">
      <c r="A89" s="1195" t="s">
        <v>1996</v>
      </c>
      <c r="B89" s="1196" t="s">
        <v>254</v>
      </c>
      <c r="C89" s="1155">
        <v>48</v>
      </c>
      <c r="D89" s="1189">
        <v>0</v>
      </c>
      <c r="E89" s="1197">
        <v>0</v>
      </c>
      <c r="F89" s="1190">
        <v>0</v>
      </c>
      <c r="G89" s="1191">
        <v>0</v>
      </c>
      <c r="H89" s="1191">
        <v>0</v>
      </c>
      <c r="I89" s="1192">
        <v>0</v>
      </c>
      <c r="J89" s="1191">
        <v>0</v>
      </c>
      <c r="L89" s="1189">
        <v>0</v>
      </c>
      <c r="M89" s="1189">
        <v>0</v>
      </c>
      <c r="N89" s="1190">
        <v>0</v>
      </c>
      <c r="O89" s="1191">
        <v>0</v>
      </c>
      <c r="P89" s="1191">
        <v>0</v>
      </c>
      <c r="Q89" s="1192">
        <v>0</v>
      </c>
      <c r="R89" s="1191">
        <v>0</v>
      </c>
      <c r="T89" s="1189">
        <v>0</v>
      </c>
      <c r="U89" s="1197">
        <v>0</v>
      </c>
      <c r="V89" s="1190">
        <v>0</v>
      </c>
      <c r="W89" s="1191">
        <v>0</v>
      </c>
      <c r="X89" s="1191">
        <v>0</v>
      </c>
      <c r="Y89" s="1192">
        <v>0</v>
      </c>
      <c r="Z89" s="1191">
        <v>0</v>
      </c>
      <c r="AB89" s="1189">
        <v>0</v>
      </c>
      <c r="AC89" s="1189">
        <v>0</v>
      </c>
      <c r="AD89" s="1190">
        <v>0</v>
      </c>
      <c r="AE89" s="1191">
        <v>0</v>
      </c>
      <c r="AF89" s="1191">
        <v>0</v>
      </c>
      <c r="AG89" s="1192">
        <v>0</v>
      </c>
      <c r="AH89" s="1191">
        <v>0</v>
      </c>
      <c r="AI89" s="170"/>
      <c r="AJ89" s="170"/>
      <c r="AK89" s="170"/>
      <c r="AL89" s="170"/>
      <c r="AM89" s="170"/>
      <c r="AN89" s="170"/>
    </row>
    <row r="90" spans="1:40" ht="13" hidden="1">
      <c r="A90" s="1195" t="s">
        <v>308</v>
      </c>
      <c r="B90" s="1196" t="s">
        <v>255</v>
      </c>
      <c r="C90" s="1155">
        <v>60</v>
      </c>
      <c r="D90" s="1189">
        <v>0</v>
      </c>
      <c r="E90" s="1197">
        <v>0</v>
      </c>
      <c r="F90" s="1190">
        <v>0</v>
      </c>
      <c r="G90" s="1191">
        <v>0</v>
      </c>
      <c r="H90" s="1191">
        <v>0</v>
      </c>
      <c r="I90" s="1192">
        <v>0</v>
      </c>
      <c r="J90" s="1191">
        <v>0</v>
      </c>
      <c r="L90" s="1189">
        <v>0</v>
      </c>
      <c r="M90" s="1189">
        <v>0</v>
      </c>
      <c r="N90" s="1190">
        <v>0</v>
      </c>
      <c r="O90" s="1191">
        <v>0</v>
      </c>
      <c r="P90" s="1191">
        <v>0</v>
      </c>
      <c r="Q90" s="1192">
        <v>0</v>
      </c>
      <c r="R90" s="1191">
        <v>0</v>
      </c>
      <c r="T90" s="1189">
        <v>0</v>
      </c>
      <c r="U90" s="1197">
        <v>0</v>
      </c>
      <c r="V90" s="1190">
        <v>0</v>
      </c>
      <c r="W90" s="1191">
        <v>0</v>
      </c>
      <c r="X90" s="1191">
        <v>0</v>
      </c>
      <c r="Y90" s="1192">
        <v>0</v>
      </c>
      <c r="Z90" s="1191">
        <v>0</v>
      </c>
      <c r="AB90" s="1189">
        <v>0</v>
      </c>
      <c r="AC90" s="1189">
        <v>0</v>
      </c>
      <c r="AD90" s="1190">
        <v>0</v>
      </c>
      <c r="AE90" s="1191">
        <v>0</v>
      </c>
      <c r="AF90" s="1191">
        <v>0</v>
      </c>
      <c r="AG90" s="1192">
        <v>0</v>
      </c>
      <c r="AH90" s="1191">
        <v>0</v>
      </c>
      <c r="AI90" s="170"/>
      <c r="AJ90" s="170"/>
      <c r="AK90" s="170"/>
      <c r="AL90" s="170"/>
      <c r="AM90" s="170"/>
      <c r="AN90" s="170"/>
    </row>
    <row r="91" spans="1:40" ht="13" hidden="1">
      <c r="A91" s="1195" t="s">
        <v>309</v>
      </c>
      <c r="B91" s="1196" t="s">
        <v>256</v>
      </c>
      <c r="C91" s="1155">
        <v>60</v>
      </c>
      <c r="D91" s="1189">
        <v>368</v>
      </c>
      <c r="E91" s="1197">
        <v>22080</v>
      </c>
      <c r="F91" s="1190">
        <v>2.7895694360218316E-2</v>
      </c>
      <c r="G91" s="1191">
        <v>19560</v>
      </c>
      <c r="H91" s="1191">
        <v>326</v>
      </c>
      <c r="I91" s="1192">
        <v>2.3065033950959567E-2</v>
      </c>
      <c r="J91" s="1191">
        <v>42</v>
      </c>
      <c r="L91" s="1189">
        <v>264</v>
      </c>
      <c r="M91" s="1189">
        <v>15840</v>
      </c>
      <c r="N91" s="1190">
        <v>2.5222126683863571E-2</v>
      </c>
      <c r="O91" s="1191">
        <v>20520</v>
      </c>
      <c r="P91" s="1191">
        <v>342</v>
      </c>
      <c r="Q91" s="1192">
        <v>2.7467010163644695E-2</v>
      </c>
      <c r="R91" s="1191">
        <v>-78</v>
      </c>
      <c r="T91" s="1189">
        <v>477</v>
      </c>
      <c r="U91" s="1197">
        <v>28620</v>
      </c>
      <c r="V91" s="1190">
        <v>3.2595325953259535E-2</v>
      </c>
      <c r="W91" s="1191">
        <v>26460</v>
      </c>
      <c r="X91" s="1191">
        <v>441</v>
      </c>
      <c r="Y91" s="1192">
        <v>2.9649052037111739E-2</v>
      </c>
      <c r="Z91" s="1191">
        <v>36</v>
      </c>
      <c r="AB91" s="1189">
        <v>1109</v>
      </c>
      <c r="AC91" s="1189">
        <v>66540</v>
      </c>
      <c r="AD91" s="1190">
        <v>2.8960906693129292E-2</v>
      </c>
      <c r="AE91" s="1191">
        <v>66540</v>
      </c>
      <c r="AF91" s="1191">
        <v>1109</v>
      </c>
      <c r="AG91" s="1192">
        <v>2.6749157945135601E-2</v>
      </c>
      <c r="AH91" s="1191">
        <v>0</v>
      </c>
      <c r="AI91" s="170"/>
      <c r="AJ91" s="170"/>
      <c r="AK91" s="170"/>
      <c r="AL91" s="170"/>
      <c r="AM91" s="170"/>
      <c r="AN91" s="170"/>
    </row>
    <row r="92" spans="1:40" ht="13" hidden="1">
      <c r="A92" s="1195" t="s">
        <v>310</v>
      </c>
      <c r="B92" s="1196" t="s">
        <v>257</v>
      </c>
      <c r="C92" s="1155">
        <v>168</v>
      </c>
      <c r="D92" s="1189">
        <v>69</v>
      </c>
      <c r="E92" s="1197">
        <v>11592</v>
      </c>
      <c r="F92" s="1190">
        <v>5.2304426925409335E-3</v>
      </c>
      <c r="G92" s="1191">
        <v>11088</v>
      </c>
      <c r="H92" s="1191">
        <v>66</v>
      </c>
      <c r="I92" s="1192">
        <v>4.6696081005010168E-3</v>
      </c>
      <c r="J92" s="1191">
        <v>3</v>
      </c>
      <c r="L92" s="1189">
        <v>68</v>
      </c>
      <c r="M92" s="1189">
        <v>11424</v>
      </c>
      <c r="N92" s="1190">
        <v>6.4966083882678893E-3</v>
      </c>
      <c r="O92" s="1191">
        <v>9576</v>
      </c>
      <c r="P92" s="1191">
        <v>57</v>
      </c>
      <c r="Q92" s="1192">
        <v>4.5778350272741158E-3</v>
      </c>
      <c r="R92" s="1191">
        <v>11</v>
      </c>
      <c r="T92" s="1189">
        <v>69</v>
      </c>
      <c r="U92" s="1197">
        <v>11592</v>
      </c>
      <c r="V92" s="1190">
        <v>4.715047150471505E-3</v>
      </c>
      <c r="W92" s="1191">
        <v>12432</v>
      </c>
      <c r="X92" s="1191">
        <v>74</v>
      </c>
      <c r="Y92" s="1192">
        <v>4.9751243781094526E-3</v>
      </c>
      <c r="Z92" s="1191">
        <v>-5</v>
      </c>
      <c r="AB92" s="1189">
        <v>206</v>
      </c>
      <c r="AC92" s="1189">
        <v>34608</v>
      </c>
      <c r="AD92" s="1190">
        <v>5.3795732901574704E-3</v>
      </c>
      <c r="AE92" s="1191">
        <v>33096</v>
      </c>
      <c r="AF92" s="1191">
        <v>197</v>
      </c>
      <c r="AG92" s="1192">
        <v>4.751653845979904E-3</v>
      </c>
      <c r="AH92" s="1191">
        <v>9</v>
      </c>
      <c r="AI92" s="170"/>
      <c r="AJ92" s="170"/>
      <c r="AK92" s="170"/>
      <c r="AL92" s="170"/>
      <c r="AM92" s="170"/>
      <c r="AN92" s="170"/>
    </row>
    <row r="93" spans="1:40" s="173" customFormat="1" ht="13" hidden="1">
      <c r="A93" s="1195" t="s">
        <v>1998</v>
      </c>
      <c r="B93" s="1196" t="s">
        <v>2003</v>
      </c>
      <c r="C93" s="1198">
        <v>60</v>
      </c>
      <c r="D93" s="1189">
        <v>0</v>
      </c>
      <c r="E93" s="1197">
        <v>0</v>
      </c>
      <c r="F93" s="1190">
        <v>0</v>
      </c>
      <c r="G93" s="1199">
        <v>0</v>
      </c>
      <c r="H93" s="1199">
        <v>0</v>
      </c>
      <c r="I93" s="1200">
        <v>0</v>
      </c>
      <c r="J93" s="1218">
        <v>0</v>
      </c>
      <c r="L93" s="1189">
        <v>0</v>
      </c>
      <c r="M93" s="1189">
        <v>0</v>
      </c>
      <c r="N93" s="1190">
        <v>0</v>
      </c>
      <c r="O93" s="1199">
        <v>0</v>
      </c>
      <c r="P93" s="1199">
        <v>0</v>
      </c>
      <c r="Q93" s="1200">
        <v>0</v>
      </c>
      <c r="R93" s="1218">
        <v>0</v>
      </c>
      <c r="T93" s="1189">
        <v>0</v>
      </c>
      <c r="U93" s="1197">
        <v>0</v>
      </c>
      <c r="V93" s="1190">
        <v>0</v>
      </c>
      <c r="W93" s="1199">
        <v>0</v>
      </c>
      <c r="X93" s="1199">
        <v>0</v>
      </c>
      <c r="Y93" s="1200">
        <v>0</v>
      </c>
      <c r="Z93" s="1218">
        <v>0</v>
      </c>
      <c r="AB93" s="1189">
        <v>0</v>
      </c>
      <c r="AC93" s="1189">
        <v>0</v>
      </c>
      <c r="AD93" s="1190">
        <v>0</v>
      </c>
      <c r="AE93" s="1199">
        <v>0</v>
      </c>
      <c r="AF93" s="1199">
        <v>0</v>
      </c>
      <c r="AG93" s="1200">
        <v>0</v>
      </c>
      <c r="AH93" s="1218">
        <v>0</v>
      </c>
      <c r="AJ93" s="170"/>
      <c r="AK93" s="170"/>
      <c r="AL93" s="170"/>
      <c r="AM93" s="170"/>
      <c r="AN93" s="170"/>
    </row>
    <row r="94" spans="1:40" s="173" customFormat="1" ht="13" hidden="1">
      <c r="A94" s="1195" t="s">
        <v>311</v>
      </c>
      <c r="B94" s="1196" t="s">
        <v>2004</v>
      </c>
      <c r="C94" s="1198">
        <v>100</v>
      </c>
      <c r="D94" s="1189">
        <v>96</v>
      </c>
      <c r="E94" s="1197">
        <v>9600</v>
      </c>
      <c r="F94" s="1190">
        <v>7.2771376591873865E-3</v>
      </c>
      <c r="G94" s="1199">
        <v>12100</v>
      </c>
      <c r="H94" s="1199">
        <v>121</v>
      </c>
      <c r="I94" s="1200">
        <v>8.5609481842518643E-3</v>
      </c>
      <c r="J94" s="1199">
        <v>-25</v>
      </c>
      <c r="L94" s="1189">
        <v>116</v>
      </c>
      <c r="M94" s="1189">
        <v>11600</v>
      </c>
      <c r="N94" s="1190">
        <v>1.1082449603515811E-2</v>
      </c>
      <c r="O94" s="1199">
        <v>11400</v>
      </c>
      <c r="P94" s="1199">
        <v>114</v>
      </c>
      <c r="Q94" s="1200">
        <v>9.1556700545482317E-3</v>
      </c>
      <c r="R94" s="1199">
        <v>2</v>
      </c>
      <c r="T94" s="1189">
        <v>136</v>
      </c>
      <c r="U94" s="1197">
        <v>13600</v>
      </c>
      <c r="V94" s="1190">
        <v>9.2934262675960101E-3</v>
      </c>
      <c r="W94" s="1199">
        <v>15500</v>
      </c>
      <c r="X94" s="1199">
        <v>155</v>
      </c>
      <c r="Y94" s="1200">
        <v>1.0420868629823854E-2</v>
      </c>
      <c r="Z94" s="1199">
        <v>-19</v>
      </c>
      <c r="AB94" s="1189">
        <v>348</v>
      </c>
      <c r="AC94" s="1189">
        <v>34800</v>
      </c>
      <c r="AD94" s="1190">
        <v>9.0878228396834935E-3</v>
      </c>
      <c r="AE94" s="1199">
        <v>39000</v>
      </c>
      <c r="AF94" s="1199">
        <v>390</v>
      </c>
      <c r="AG94" s="1200">
        <v>9.4068274108231598E-3</v>
      </c>
      <c r="AH94" s="1199">
        <v>-42</v>
      </c>
      <c r="AI94" s="170"/>
      <c r="AJ94" s="170"/>
      <c r="AK94" s="170"/>
      <c r="AL94" s="170"/>
      <c r="AM94" s="170"/>
      <c r="AN94" s="170"/>
    </row>
    <row r="95" spans="1:40" ht="13" hidden="1">
      <c r="A95" s="1195" t="s">
        <v>312</v>
      </c>
      <c r="B95" s="1196" t="s">
        <v>260</v>
      </c>
      <c r="C95" s="1155">
        <v>116</v>
      </c>
      <c r="D95" s="1189">
        <v>23</v>
      </c>
      <c r="E95" s="1197">
        <v>2668</v>
      </c>
      <c r="F95" s="1190">
        <v>1.7434808975136447E-3</v>
      </c>
      <c r="G95" s="1191">
        <v>2204</v>
      </c>
      <c r="H95" s="1191">
        <v>19</v>
      </c>
      <c r="I95" s="1192">
        <v>1.3442811198412018E-3</v>
      </c>
      <c r="J95" s="1191">
        <v>4</v>
      </c>
      <c r="L95" s="1189">
        <v>29</v>
      </c>
      <c r="M95" s="1197">
        <v>3364</v>
      </c>
      <c r="N95" s="1190">
        <v>2.7706124008789529E-3</v>
      </c>
      <c r="O95" s="1191">
        <v>4060</v>
      </c>
      <c r="P95" s="1191">
        <v>35</v>
      </c>
      <c r="Q95" s="1192">
        <v>2.8109513325367376E-3</v>
      </c>
      <c r="R95" s="1191">
        <v>-6</v>
      </c>
      <c r="T95" s="1189">
        <v>50</v>
      </c>
      <c r="U95" s="1197">
        <v>5800</v>
      </c>
      <c r="V95" s="1190">
        <v>3.4167008336750035E-3</v>
      </c>
      <c r="W95" s="1191">
        <v>5800</v>
      </c>
      <c r="X95" s="1191">
        <v>50</v>
      </c>
      <c r="Y95" s="1192">
        <v>3.3615705257496304E-3</v>
      </c>
      <c r="Z95" s="1191">
        <v>0</v>
      </c>
      <c r="AB95" s="1189">
        <v>102</v>
      </c>
      <c r="AC95" s="1189">
        <v>11832</v>
      </c>
      <c r="AD95" s="1190">
        <v>2.6636722116313689E-3</v>
      </c>
      <c r="AE95" s="1191">
        <v>12064</v>
      </c>
      <c r="AF95" s="1191">
        <v>104</v>
      </c>
      <c r="AG95" s="1192">
        <v>2.5084873095528428E-3</v>
      </c>
      <c r="AH95" s="1191">
        <v>-2</v>
      </c>
      <c r="AI95" s="170"/>
      <c r="AJ95" s="170"/>
      <c r="AK95" s="170"/>
      <c r="AL95" s="170"/>
      <c r="AM95" s="170"/>
      <c r="AN95" s="170"/>
    </row>
    <row r="96" spans="1:40" ht="13" hidden="1">
      <c r="A96" s="1195" t="s">
        <v>313</v>
      </c>
      <c r="B96" s="1196" t="s">
        <v>261</v>
      </c>
      <c r="C96" s="1155">
        <v>90</v>
      </c>
      <c r="D96" s="1189">
        <v>9</v>
      </c>
      <c r="E96" s="1197">
        <v>810</v>
      </c>
      <c r="F96" s="1190">
        <v>6.8223165554881743E-4</v>
      </c>
      <c r="G96" s="1191">
        <v>0</v>
      </c>
      <c r="H96" s="1191">
        <v>0</v>
      </c>
      <c r="I96" s="1192">
        <v>0</v>
      </c>
      <c r="J96" s="1191">
        <v>9</v>
      </c>
      <c r="L96" s="1189">
        <v>0</v>
      </c>
      <c r="M96" s="1197">
        <v>0</v>
      </c>
      <c r="N96" s="1190">
        <v>0</v>
      </c>
      <c r="O96" s="1191">
        <v>0</v>
      </c>
      <c r="P96" s="1191">
        <v>0</v>
      </c>
      <c r="Q96" s="1192">
        <v>0</v>
      </c>
      <c r="R96" s="1191">
        <v>0</v>
      </c>
      <c r="T96" s="1189">
        <v>0</v>
      </c>
      <c r="U96" s="1197">
        <v>0</v>
      </c>
      <c r="V96" s="1190">
        <v>0</v>
      </c>
      <c r="W96" s="1191">
        <v>0</v>
      </c>
      <c r="X96" s="1191">
        <v>0</v>
      </c>
      <c r="Y96" s="1192">
        <v>0</v>
      </c>
      <c r="Z96" s="1191">
        <v>0</v>
      </c>
      <c r="AB96" s="1189">
        <v>9</v>
      </c>
      <c r="AC96" s="1189">
        <v>810</v>
      </c>
      <c r="AD96" s="1190">
        <v>2.3502990102629724E-4</v>
      </c>
      <c r="AE96" s="1191">
        <v>0</v>
      </c>
      <c r="AF96" s="1191">
        <v>0</v>
      </c>
      <c r="AG96" s="1192">
        <v>0</v>
      </c>
      <c r="AH96" s="1191">
        <v>9</v>
      </c>
      <c r="AI96" s="170"/>
      <c r="AJ96" s="170"/>
      <c r="AK96" s="170"/>
      <c r="AL96" s="170"/>
      <c r="AM96" s="170"/>
      <c r="AN96" s="170"/>
    </row>
    <row r="97" spans="1:40" ht="13" hidden="1">
      <c r="A97" s="1195" t="s">
        <v>1999</v>
      </c>
      <c r="B97" s="1196" t="s">
        <v>262</v>
      </c>
      <c r="C97" s="1155">
        <v>60</v>
      </c>
      <c r="D97" s="1189">
        <v>0</v>
      </c>
      <c r="E97" s="1197">
        <v>0</v>
      </c>
      <c r="F97" s="1190">
        <v>0</v>
      </c>
      <c r="G97" s="1191">
        <v>0</v>
      </c>
      <c r="H97" s="1191">
        <v>0</v>
      </c>
      <c r="I97" s="1192">
        <v>0</v>
      </c>
      <c r="J97" s="1191">
        <v>0</v>
      </c>
      <c r="L97" s="1189">
        <v>0</v>
      </c>
      <c r="M97" s="1197">
        <v>0</v>
      </c>
      <c r="N97" s="1190">
        <v>0</v>
      </c>
      <c r="O97" s="1191">
        <v>0</v>
      </c>
      <c r="P97" s="1191">
        <v>0</v>
      </c>
      <c r="Q97" s="1192">
        <v>0</v>
      </c>
      <c r="R97" s="1191">
        <v>0</v>
      </c>
      <c r="T97" s="1189">
        <v>0</v>
      </c>
      <c r="U97" s="1197">
        <v>0</v>
      </c>
      <c r="V97" s="1190">
        <v>0</v>
      </c>
      <c r="W97" s="1191">
        <v>0</v>
      </c>
      <c r="X97" s="1191">
        <v>0</v>
      </c>
      <c r="Y97" s="1192">
        <v>0</v>
      </c>
      <c r="Z97" s="1191">
        <v>0</v>
      </c>
      <c r="AB97" s="1189">
        <v>0</v>
      </c>
      <c r="AC97" s="1189">
        <v>0</v>
      </c>
      <c r="AD97" s="1190">
        <v>0</v>
      </c>
      <c r="AE97" s="1191">
        <v>0</v>
      </c>
      <c r="AF97" s="1191">
        <v>0</v>
      </c>
      <c r="AG97" s="1192">
        <v>0</v>
      </c>
      <c r="AH97" s="1191">
        <v>0</v>
      </c>
      <c r="AI97" s="170"/>
      <c r="AJ97" s="170"/>
      <c r="AK97" s="170"/>
      <c r="AL97" s="170"/>
      <c r="AM97" s="170"/>
      <c r="AN97" s="170"/>
    </row>
    <row r="98" spans="1:40" ht="13" hidden="1">
      <c r="A98" s="1193" t="s">
        <v>2000</v>
      </c>
      <c r="B98" s="1194" t="s">
        <v>263</v>
      </c>
      <c r="C98" s="1155">
        <v>48</v>
      </c>
      <c r="D98" s="1189">
        <v>0</v>
      </c>
      <c r="E98" s="1189">
        <v>0</v>
      </c>
      <c r="F98" s="1190">
        <v>0</v>
      </c>
      <c r="G98" s="1191">
        <v>0</v>
      </c>
      <c r="H98" s="1191">
        <v>0</v>
      </c>
      <c r="I98" s="1192">
        <v>0</v>
      </c>
      <c r="J98" s="1191">
        <v>0</v>
      </c>
      <c r="L98" s="1189">
        <v>0</v>
      </c>
      <c r="M98" s="1189">
        <v>0</v>
      </c>
      <c r="N98" s="1190">
        <v>0</v>
      </c>
      <c r="O98" s="1191">
        <v>0</v>
      </c>
      <c r="P98" s="1191">
        <v>0</v>
      </c>
      <c r="Q98" s="1192">
        <v>0</v>
      </c>
      <c r="R98" s="1191">
        <v>0</v>
      </c>
      <c r="T98" s="1189">
        <v>0</v>
      </c>
      <c r="U98" s="1189">
        <v>0</v>
      </c>
      <c r="V98" s="1190">
        <v>0</v>
      </c>
      <c r="W98" s="1191">
        <v>0</v>
      </c>
      <c r="X98" s="1191">
        <v>0</v>
      </c>
      <c r="Y98" s="1192">
        <v>0</v>
      </c>
      <c r="Z98" s="1191">
        <v>0</v>
      </c>
      <c r="AB98" s="1189">
        <v>0</v>
      </c>
      <c r="AC98" s="1189">
        <v>0</v>
      </c>
      <c r="AD98" s="1190">
        <v>0</v>
      </c>
      <c r="AE98" s="1191">
        <v>0</v>
      </c>
      <c r="AF98" s="1191">
        <v>0</v>
      </c>
      <c r="AG98" s="1192">
        <v>0</v>
      </c>
      <c r="AH98" s="1191">
        <v>0</v>
      </c>
      <c r="AI98" s="170"/>
      <c r="AJ98" s="170"/>
      <c r="AK98" s="170"/>
      <c r="AL98" s="170"/>
      <c r="AM98" s="170"/>
      <c r="AN98" s="170"/>
    </row>
    <row r="99" spans="1:40" ht="13" hidden="1">
      <c r="A99" s="1193" t="s">
        <v>2001</v>
      </c>
      <c r="B99" s="1194" t="s">
        <v>264</v>
      </c>
      <c r="C99" s="1155">
        <v>60</v>
      </c>
      <c r="D99" s="1189">
        <v>0</v>
      </c>
      <c r="E99" s="1189">
        <v>0</v>
      </c>
      <c r="F99" s="1190">
        <v>0</v>
      </c>
      <c r="G99" s="1191">
        <v>0</v>
      </c>
      <c r="H99" s="1191">
        <v>0</v>
      </c>
      <c r="I99" s="1192">
        <v>0</v>
      </c>
      <c r="J99" s="1191">
        <v>0</v>
      </c>
      <c r="L99" s="1189">
        <v>0</v>
      </c>
      <c r="M99" s="1189">
        <v>0</v>
      </c>
      <c r="N99" s="1190">
        <v>0</v>
      </c>
      <c r="O99" s="1191">
        <v>0</v>
      </c>
      <c r="P99" s="1191">
        <v>0</v>
      </c>
      <c r="Q99" s="1192">
        <v>0</v>
      </c>
      <c r="R99" s="1191">
        <v>0</v>
      </c>
      <c r="T99" s="1189">
        <v>0</v>
      </c>
      <c r="U99" s="1189">
        <v>0</v>
      </c>
      <c r="V99" s="1190">
        <v>0</v>
      </c>
      <c r="W99" s="1191">
        <v>0</v>
      </c>
      <c r="X99" s="1191">
        <v>0</v>
      </c>
      <c r="Y99" s="1192">
        <v>0</v>
      </c>
      <c r="Z99" s="1191">
        <v>0</v>
      </c>
      <c r="AB99" s="1189">
        <v>0</v>
      </c>
      <c r="AC99" s="1189">
        <v>0</v>
      </c>
      <c r="AD99" s="1190">
        <v>0</v>
      </c>
      <c r="AE99" s="1191">
        <v>0</v>
      </c>
      <c r="AF99" s="1191">
        <v>0</v>
      </c>
      <c r="AG99" s="1192">
        <v>0</v>
      </c>
      <c r="AH99" s="1191">
        <v>0</v>
      </c>
      <c r="AI99" s="170"/>
      <c r="AJ99" s="170"/>
      <c r="AK99" s="170"/>
      <c r="AL99" s="170"/>
      <c r="AM99" s="170"/>
      <c r="AN99" s="170"/>
    </row>
    <row r="100" spans="1:40" ht="13" hidden="1">
      <c r="A100" s="1193" t="s">
        <v>314</v>
      </c>
      <c r="B100" s="1194" t="s">
        <v>265</v>
      </c>
      <c r="C100" s="1155">
        <v>168</v>
      </c>
      <c r="D100" s="1189">
        <v>3273</v>
      </c>
      <c r="E100" s="1189">
        <v>549864</v>
      </c>
      <c r="F100" s="1190">
        <v>0.24810491206791996</v>
      </c>
      <c r="G100" s="1191">
        <v>455444</v>
      </c>
      <c r="H100" s="1191">
        <v>2710.9761904761904</v>
      </c>
      <c r="I100" s="1192">
        <v>0.19180600574716675</v>
      </c>
      <c r="J100" s="1191">
        <v>562.02380952380963</v>
      </c>
      <c r="L100" s="1189">
        <v>1318</v>
      </c>
      <c r="M100" s="1189">
        <v>221424</v>
      </c>
      <c r="N100" s="1190">
        <v>0.12591955670201585</v>
      </c>
      <c r="O100" s="1191">
        <v>398494</v>
      </c>
      <c r="P100" s="1191">
        <v>2371.9880952380954</v>
      </c>
      <c r="Q100" s="1192">
        <v>0.19050123134488009</v>
      </c>
      <c r="R100" s="1191">
        <v>-1053.9880952380954</v>
      </c>
      <c r="T100" s="1189">
        <v>3392</v>
      </c>
      <c r="U100" s="1189">
        <v>569856</v>
      </c>
      <c r="V100" s="1190">
        <v>0.23178898455651223</v>
      </c>
      <c r="W100" s="1191">
        <v>435792</v>
      </c>
      <c r="X100" s="1191">
        <v>2594</v>
      </c>
      <c r="Y100" s="1192">
        <v>0.17439827887589082</v>
      </c>
      <c r="Z100" s="1191">
        <v>798</v>
      </c>
      <c r="AB100" s="1189">
        <v>7983</v>
      </c>
      <c r="AC100" s="1189">
        <v>1341144</v>
      </c>
      <c r="AD100" s="1190">
        <v>0.20847152221032564</v>
      </c>
      <c r="AE100" s="1191">
        <v>1289730</v>
      </c>
      <c r="AF100" s="1191">
        <v>7676.9642857142853</v>
      </c>
      <c r="AG100" s="1192">
        <v>0.18516891814042971</v>
      </c>
      <c r="AH100" s="1191">
        <v>306.03571428571468</v>
      </c>
      <c r="AI100" s="170"/>
      <c r="AJ100" s="170"/>
      <c r="AK100" s="170"/>
      <c r="AL100" s="170"/>
      <c r="AM100" s="170"/>
      <c r="AN100" s="170"/>
    </row>
    <row r="101" spans="1:40" ht="13" hidden="1">
      <c r="A101" s="1193" t="s">
        <v>315</v>
      </c>
      <c r="B101" s="1194" t="s">
        <v>266</v>
      </c>
      <c r="C101" s="1155">
        <v>90</v>
      </c>
      <c r="D101" s="1189">
        <v>0</v>
      </c>
      <c r="E101" s="1189">
        <v>0</v>
      </c>
      <c r="F101" s="1190">
        <v>0</v>
      </c>
      <c r="G101" s="1191">
        <v>0</v>
      </c>
      <c r="H101" s="1191">
        <v>0</v>
      </c>
      <c r="I101" s="1192">
        <v>0</v>
      </c>
      <c r="J101" s="1191">
        <v>0</v>
      </c>
      <c r="L101" s="1189">
        <v>0</v>
      </c>
      <c r="M101" s="1189">
        <v>0</v>
      </c>
      <c r="N101" s="1190">
        <v>0</v>
      </c>
      <c r="O101" s="1191">
        <v>0</v>
      </c>
      <c r="P101" s="1191">
        <v>0</v>
      </c>
      <c r="Q101" s="1192">
        <v>0</v>
      </c>
      <c r="R101" s="1191">
        <v>0</v>
      </c>
      <c r="T101" s="1189">
        <v>0</v>
      </c>
      <c r="U101" s="1189">
        <v>0</v>
      </c>
      <c r="V101" s="1190">
        <v>0</v>
      </c>
      <c r="W101" s="1191">
        <v>0</v>
      </c>
      <c r="X101" s="1191">
        <v>0</v>
      </c>
      <c r="Y101" s="1192">
        <v>0</v>
      </c>
      <c r="Z101" s="1191">
        <v>0</v>
      </c>
      <c r="AB101" s="1189">
        <v>0</v>
      </c>
      <c r="AC101" s="1189">
        <v>0</v>
      </c>
      <c r="AD101" s="1190">
        <v>0</v>
      </c>
      <c r="AE101" s="1191">
        <v>0</v>
      </c>
      <c r="AF101" s="1191">
        <v>0</v>
      </c>
      <c r="AG101" s="1192">
        <v>0</v>
      </c>
      <c r="AH101" s="1191">
        <v>0</v>
      </c>
      <c r="AI101" s="170"/>
      <c r="AJ101" s="170"/>
      <c r="AK101" s="170"/>
      <c r="AL101" s="170"/>
      <c r="AM101" s="170"/>
      <c r="AN101" s="170"/>
    </row>
    <row r="102" spans="1:40" ht="13" hidden="1">
      <c r="A102" s="1193" t="s">
        <v>316</v>
      </c>
      <c r="B102" s="1194" t="s">
        <v>267</v>
      </c>
      <c r="C102" s="1155">
        <v>48</v>
      </c>
      <c r="D102" s="1189">
        <v>0</v>
      </c>
      <c r="E102" s="1189">
        <v>0</v>
      </c>
      <c r="F102" s="1190">
        <v>0</v>
      </c>
      <c r="G102" s="1191">
        <v>0</v>
      </c>
      <c r="H102" s="1191">
        <v>0</v>
      </c>
      <c r="I102" s="1192">
        <v>0</v>
      </c>
      <c r="J102" s="1191">
        <v>0</v>
      </c>
      <c r="L102" s="1189">
        <v>0</v>
      </c>
      <c r="M102" s="1189">
        <v>0</v>
      </c>
      <c r="N102" s="1190">
        <v>0</v>
      </c>
      <c r="O102" s="1191">
        <v>0</v>
      </c>
      <c r="P102" s="1191">
        <v>0</v>
      </c>
      <c r="Q102" s="1192">
        <v>0</v>
      </c>
      <c r="R102" s="1191">
        <v>0</v>
      </c>
      <c r="T102" s="1189">
        <v>0</v>
      </c>
      <c r="U102" s="1189">
        <v>0</v>
      </c>
      <c r="V102" s="1190">
        <v>0</v>
      </c>
      <c r="W102" s="1191">
        <v>0</v>
      </c>
      <c r="X102" s="1191">
        <v>0</v>
      </c>
      <c r="Y102" s="1192">
        <v>0</v>
      </c>
      <c r="Z102" s="1191">
        <v>0</v>
      </c>
      <c r="AB102" s="1189">
        <v>0</v>
      </c>
      <c r="AC102" s="1189">
        <v>0</v>
      </c>
      <c r="AD102" s="1190">
        <v>0</v>
      </c>
      <c r="AE102" s="1191">
        <v>0</v>
      </c>
      <c r="AF102" s="1191">
        <v>0</v>
      </c>
      <c r="AG102" s="1192">
        <v>0</v>
      </c>
      <c r="AH102" s="1191">
        <v>0</v>
      </c>
      <c r="AI102" s="170"/>
      <c r="AJ102" s="170"/>
      <c r="AK102" s="170"/>
      <c r="AL102" s="170"/>
      <c r="AM102" s="170"/>
      <c r="AN102" s="170"/>
    </row>
    <row r="103" spans="1:40" ht="13" hidden="1">
      <c r="A103" s="1193" t="s">
        <v>317</v>
      </c>
      <c r="B103" s="1194" t="s">
        <v>268</v>
      </c>
      <c r="C103" s="1155">
        <v>90</v>
      </c>
      <c r="D103" s="1189">
        <v>1279</v>
      </c>
      <c r="E103" s="1189">
        <v>115110</v>
      </c>
      <c r="F103" s="1190">
        <v>9.6952698605215284E-2</v>
      </c>
      <c r="G103" s="1191">
        <v>122129</v>
      </c>
      <c r="H103" s="1191">
        <v>1356.9888888888888</v>
      </c>
      <c r="I103" s="1192">
        <v>9.6009186482506503E-2</v>
      </c>
      <c r="J103" s="1191">
        <v>-77.988888888888823</v>
      </c>
      <c r="L103" s="1189">
        <v>0</v>
      </c>
      <c r="M103" s="1189">
        <v>0</v>
      </c>
      <c r="N103" s="1190">
        <v>0</v>
      </c>
      <c r="O103" s="1191">
        <v>0</v>
      </c>
      <c r="P103" s="1191">
        <v>0</v>
      </c>
      <c r="Q103" s="1192">
        <v>0</v>
      </c>
      <c r="R103" s="1191">
        <v>0</v>
      </c>
      <c r="T103" s="1189">
        <v>0</v>
      </c>
      <c r="U103" s="1189">
        <v>0</v>
      </c>
      <c r="V103" s="1190">
        <v>0</v>
      </c>
      <c r="W103" s="1191">
        <v>0</v>
      </c>
      <c r="X103" s="1191">
        <v>0</v>
      </c>
      <c r="Y103" s="1192">
        <v>0</v>
      </c>
      <c r="Z103" s="1191">
        <v>0</v>
      </c>
      <c r="AB103" s="1189">
        <v>1279</v>
      </c>
      <c r="AC103" s="1189">
        <v>115110</v>
      </c>
      <c r="AD103" s="1190">
        <v>3.3400360379181572E-2</v>
      </c>
      <c r="AE103" s="1191">
        <v>122129</v>
      </c>
      <c r="AF103" s="1191">
        <v>1356.9888888888888</v>
      </c>
      <c r="AG103" s="1192">
        <v>3.2730667374826827E-2</v>
      </c>
      <c r="AH103" s="1191">
        <v>-77.988888888888823</v>
      </c>
      <c r="AI103" s="170"/>
      <c r="AJ103" s="170"/>
      <c r="AK103" s="170"/>
      <c r="AL103" s="170"/>
      <c r="AM103" s="170"/>
      <c r="AN103" s="170"/>
    </row>
    <row r="104" spans="1:40" s="173" customFormat="1" ht="13" hidden="1">
      <c r="A104" s="1193" t="s">
        <v>318</v>
      </c>
      <c r="B104" s="1194" t="s">
        <v>269</v>
      </c>
      <c r="C104" s="1198">
        <v>90</v>
      </c>
      <c r="D104" s="1189">
        <v>0</v>
      </c>
      <c r="E104" s="1189">
        <v>0</v>
      </c>
      <c r="F104" s="1190">
        <v>0</v>
      </c>
      <c r="G104" s="1199">
        <v>0</v>
      </c>
      <c r="H104" s="1199">
        <v>0</v>
      </c>
      <c r="I104" s="1200">
        <v>0</v>
      </c>
      <c r="J104" s="1199">
        <v>0</v>
      </c>
      <c r="L104" s="1189">
        <v>0</v>
      </c>
      <c r="M104" s="1189">
        <v>0</v>
      </c>
      <c r="N104" s="1190">
        <v>0</v>
      </c>
      <c r="O104" s="1199">
        <v>0</v>
      </c>
      <c r="P104" s="1199">
        <v>0</v>
      </c>
      <c r="Q104" s="1200">
        <v>0</v>
      </c>
      <c r="R104" s="1199">
        <v>0</v>
      </c>
      <c r="T104" s="1189">
        <v>0</v>
      </c>
      <c r="U104" s="1189">
        <v>0</v>
      </c>
      <c r="V104" s="1190">
        <v>0</v>
      </c>
      <c r="W104" s="1199">
        <v>0</v>
      </c>
      <c r="X104" s="1199">
        <v>0</v>
      </c>
      <c r="Y104" s="1200">
        <v>0</v>
      </c>
      <c r="Z104" s="1199">
        <v>0</v>
      </c>
      <c r="AB104" s="1189">
        <v>0</v>
      </c>
      <c r="AC104" s="1189">
        <v>0</v>
      </c>
      <c r="AD104" s="1190">
        <v>0</v>
      </c>
      <c r="AE104" s="1199">
        <v>0</v>
      </c>
      <c r="AF104" s="1199">
        <v>0</v>
      </c>
      <c r="AG104" s="1200">
        <v>0</v>
      </c>
      <c r="AH104" s="1199">
        <v>0</v>
      </c>
      <c r="AI104" s="170"/>
      <c r="AJ104" s="170"/>
      <c r="AK104" s="170"/>
      <c r="AL104" s="170"/>
      <c r="AM104" s="170"/>
      <c r="AN104" s="170"/>
    </row>
    <row r="105" spans="1:40" s="173" customFormat="1" ht="13" hidden="1">
      <c r="A105" s="1193" t="s">
        <v>319</v>
      </c>
      <c r="B105" s="1194" t="s">
        <v>270</v>
      </c>
      <c r="C105" s="1198">
        <v>60</v>
      </c>
      <c r="D105" s="1189">
        <v>1692</v>
      </c>
      <c r="E105" s="1189">
        <v>101520</v>
      </c>
      <c r="F105" s="1190">
        <v>0.12825955124317767</v>
      </c>
      <c r="G105" s="1199">
        <v>131760</v>
      </c>
      <c r="H105" s="1199">
        <v>2196</v>
      </c>
      <c r="I105" s="1200">
        <v>0.15537059679848839</v>
      </c>
      <c r="J105" s="1199">
        <v>-504</v>
      </c>
      <c r="L105" s="1189">
        <v>1941</v>
      </c>
      <c r="M105" s="1189">
        <v>116460</v>
      </c>
      <c r="N105" s="1190">
        <v>0.18543995414158784</v>
      </c>
      <c r="O105" s="1199">
        <v>116400</v>
      </c>
      <c r="P105" s="1199">
        <v>1940</v>
      </c>
      <c r="Q105" s="1200">
        <v>0.1558070167177506</v>
      </c>
      <c r="R105" s="1199">
        <v>1</v>
      </c>
      <c r="T105" s="1189">
        <v>2062</v>
      </c>
      <c r="U105" s="1189">
        <v>123720</v>
      </c>
      <c r="V105" s="1190">
        <v>0.14090474238075715</v>
      </c>
      <c r="W105" s="1199">
        <v>141720</v>
      </c>
      <c r="X105" s="1199">
        <v>2362</v>
      </c>
      <c r="Y105" s="1200">
        <v>0.15880059163641252</v>
      </c>
      <c r="Z105" s="1199">
        <v>-300</v>
      </c>
      <c r="AB105" s="1189">
        <v>5695</v>
      </c>
      <c r="AC105" s="1189">
        <v>341700</v>
      </c>
      <c r="AD105" s="1190">
        <v>0.14872169848275141</v>
      </c>
      <c r="AE105" s="1199">
        <v>389880</v>
      </c>
      <c r="AF105" s="1199">
        <v>6498</v>
      </c>
      <c r="AG105" s="1200">
        <v>0.15673221670648435</v>
      </c>
      <c r="AH105" s="1199">
        <v>-803</v>
      </c>
      <c r="AI105" s="170"/>
      <c r="AJ105" s="170"/>
      <c r="AK105" s="170"/>
      <c r="AL105" s="170"/>
      <c r="AM105" s="170"/>
      <c r="AN105" s="170"/>
    </row>
    <row r="106" spans="1:40" s="173" customFormat="1" ht="13" hidden="1">
      <c r="A106" s="1193" t="s">
        <v>320</v>
      </c>
      <c r="B106" s="1194" t="s">
        <v>271</v>
      </c>
      <c r="C106" s="1198">
        <v>48</v>
      </c>
      <c r="D106" s="1189">
        <v>866</v>
      </c>
      <c r="E106" s="1189">
        <v>41568</v>
      </c>
      <c r="F106" s="1190">
        <v>6.5645845967252883E-2</v>
      </c>
      <c r="G106" s="1199">
        <v>51984</v>
      </c>
      <c r="H106" s="1199">
        <v>1083</v>
      </c>
      <c r="I106" s="1200">
        <v>7.6624023830948504E-2</v>
      </c>
      <c r="J106" s="1199">
        <v>-217</v>
      </c>
      <c r="L106" s="1189">
        <v>808</v>
      </c>
      <c r="M106" s="1189">
        <v>38784</v>
      </c>
      <c r="N106" s="1190">
        <v>7.7194993790006688E-2</v>
      </c>
      <c r="O106" s="1199">
        <v>48271</v>
      </c>
      <c r="P106" s="1199">
        <v>1005.6458333333334</v>
      </c>
      <c r="Q106" s="1200">
        <v>8.0766328436238613E-2</v>
      </c>
      <c r="R106" s="1199">
        <v>-197.64583333333337</v>
      </c>
      <c r="T106" s="1189">
        <v>1103</v>
      </c>
      <c r="U106" s="1189">
        <v>52944</v>
      </c>
      <c r="V106" s="1190">
        <v>7.5372420390870581E-2</v>
      </c>
      <c r="W106" s="1199">
        <v>55296</v>
      </c>
      <c r="X106" s="1199">
        <v>1152</v>
      </c>
      <c r="Y106" s="1200">
        <v>7.7450584913271475E-2</v>
      </c>
      <c r="Z106" s="1199">
        <v>-49</v>
      </c>
      <c r="AB106" s="1189">
        <v>2777</v>
      </c>
      <c r="AC106" s="1189">
        <v>133296</v>
      </c>
      <c r="AD106" s="1190">
        <v>7.2519781683336379E-2</v>
      </c>
      <c r="AE106" s="1199">
        <v>155551</v>
      </c>
      <c r="AF106" s="1199">
        <v>3240.6458333333335</v>
      </c>
      <c r="AG106" s="1200">
        <v>7.8164605266076576E-2</v>
      </c>
      <c r="AH106" s="1199">
        <v>-463.64583333333348</v>
      </c>
      <c r="AI106" s="170"/>
      <c r="AJ106" s="170"/>
      <c r="AK106" s="170"/>
      <c r="AL106" s="170"/>
      <c r="AM106" s="170"/>
      <c r="AN106" s="170"/>
    </row>
    <row r="107" spans="1:40" s="173" customFormat="1" ht="13" hidden="1">
      <c r="A107" s="1193" t="s">
        <v>321</v>
      </c>
      <c r="B107" s="1194" t="s">
        <v>272</v>
      </c>
      <c r="C107" s="1198">
        <v>60</v>
      </c>
      <c r="D107" s="1189">
        <v>676</v>
      </c>
      <c r="E107" s="1189">
        <v>40560</v>
      </c>
      <c r="F107" s="1190">
        <v>5.124317768344451E-2</v>
      </c>
      <c r="G107" s="1199">
        <v>127739</v>
      </c>
      <c r="H107" s="1199">
        <v>2128.9833333333331</v>
      </c>
      <c r="I107" s="1200">
        <v>0.1506290578661362</v>
      </c>
      <c r="J107" s="1199">
        <v>-1452.9833333333331</v>
      </c>
      <c r="L107" s="1189">
        <v>1993</v>
      </c>
      <c r="M107" s="1189">
        <v>119580</v>
      </c>
      <c r="N107" s="1190">
        <v>0.19040794879143977</v>
      </c>
      <c r="O107" s="1199">
        <v>138480</v>
      </c>
      <c r="P107" s="1199">
        <v>2308</v>
      </c>
      <c r="Q107" s="1200">
        <v>0.18536216215699403</v>
      </c>
      <c r="R107" s="1199">
        <v>-315</v>
      </c>
      <c r="T107" s="1189">
        <v>2867</v>
      </c>
      <c r="U107" s="1189">
        <v>172020</v>
      </c>
      <c r="V107" s="1190">
        <v>0.19591362580292471</v>
      </c>
      <c r="W107" s="1199">
        <v>179520</v>
      </c>
      <c r="X107" s="1199">
        <v>2992</v>
      </c>
      <c r="Y107" s="1200">
        <v>0.20115638026085789</v>
      </c>
      <c r="Z107" s="1199">
        <v>-125</v>
      </c>
      <c r="AB107" s="1189">
        <v>5536</v>
      </c>
      <c r="AC107" s="1189">
        <v>332160</v>
      </c>
      <c r="AD107" s="1190">
        <v>0.14456950356462017</v>
      </c>
      <c r="AE107" s="1199">
        <v>445739</v>
      </c>
      <c r="AF107" s="1199">
        <v>7428.9833333333336</v>
      </c>
      <c r="AG107" s="1200">
        <v>0.17918760013986773</v>
      </c>
      <c r="AH107" s="1199">
        <v>-1892.9833333333336</v>
      </c>
      <c r="AI107" s="170"/>
      <c r="AJ107" s="170"/>
      <c r="AK107" s="170"/>
      <c r="AL107" s="170"/>
      <c r="AM107" s="170"/>
      <c r="AN107" s="170"/>
    </row>
    <row r="108" spans="1:40" s="173" customFormat="1" ht="13" hidden="1">
      <c r="A108" s="1193" t="s">
        <v>322</v>
      </c>
      <c r="B108" s="1194" t="s">
        <v>273</v>
      </c>
      <c r="C108" s="1198">
        <v>48</v>
      </c>
      <c r="D108" s="1189">
        <v>695</v>
      </c>
      <c r="E108" s="1189">
        <v>33360</v>
      </c>
      <c r="F108" s="1190">
        <v>5.2683444511825349E-2</v>
      </c>
      <c r="G108" s="1199">
        <v>37776</v>
      </c>
      <c r="H108" s="1199">
        <v>787</v>
      </c>
      <c r="I108" s="1200">
        <v>5.5681539016580309E-2</v>
      </c>
      <c r="J108" s="1199">
        <v>-92</v>
      </c>
      <c r="L108" s="1189">
        <v>1005</v>
      </c>
      <c r="M108" s="1189">
        <v>48240</v>
      </c>
      <c r="N108" s="1190">
        <v>9.6016050444253362E-2</v>
      </c>
      <c r="O108" s="1199">
        <v>52400</v>
      </c>
      <c r="P108" s="1199">
        <v>1091.6666666666667</v>
      </c>
      <c r="Q108" s="1200">
        <v>8.7674910610074444E-2</v>
      </c>
      <c r="R108" s="1199">
        <v>-86.666666666666742</v>
      </c>
      <c r="T108" s="1189">
        <v>671</v>
      </c>
      <c r="U108" s="1189">
        <v>32208</v>
      </c>
      <c r="V108" s="1190">
        <v>4.5852125187918549E-2</v>
      </c>
      <c r="W108" s="1199">
        <v>59568</v>
      </c>
      <c r="X108" s="1199">
        <v>1241</v>
      </c>
      <c r="Y108" s="1200">
        <v>8.3434180449105819E-2</v>
      </c>
      <c r="Z108" s="1199">
        <v>-570</v>
      </c>
      <c r="AB108" s="1189">
        <v>2371</v>
      </c>
      <c r="AC108" s="1189">
        <v>113808</v>
      </c>
      <c r="AD108" s="1190">
        <v>6.191732170370564E-2</v>
      </c>
      <c r="AE108" s="1199">
        <v>149744</v>
      </c>
      <c r="AF108" s="1199">
        <v>3119.6666666666665</v>
      </c>
      <c r="AG108" s="1200">
        <v>7.5246579263157226E-2</v>
      </c>
      <c r="AH108" s="1199">
        <v>-748.66666666666652</v>
      </c>
      <c r="AI108" s="170"/>
      <c r="AJ108" s="170"/>
      <c r="AK108" s="170"/>
      <c r="AL108" s="170"/>
      <c r="AM108" s="170"/>
      <c r="AN108" s="170"/>
    </row>
    <row r="109" spans="1:40" ht="13" hidden="1">
      <c r="B109" s="170"/>
      <c r="D109" s="1201"/>
      <c r="E109" s="1201"/>
      <c r="F109" s="1202"/>
      <c r="G109" s="1201"/>
      <c r="H109" s="1201"/>
      <c r="I109" s="1192"/>
      <c r="J109" s="1201"/>
      <c r="L109" s="1201"/>
      <c r="M109" s="1201"/>
      <c r="N109" s="1202"/>
      <c r="O109" s="1201"/>
      <c r="P109" s="1201"/>
      <c r="Q109" s="1202"/>
      <c r="R109" s="1201"/>
      <c r="T109" s="1201"/>
      <c r="U109" s="1201"/>
      <c r="V109" s="1202"/>
      <c r="W109" s="1201"/>
      <c r="X109" s="1201"/>
      <c r="Y109" s="1192"/>
      <c r="Z109" s="1201"/>
      <c r="AB109" s="1201"/>
      <c r="AC109" s="1201"/>
      <c r="AD109" s="1202"/>
      <c r="AE109" s="1201"/>
      <c r="AF109" s="1201"/>
      <c r="AG109" s="1202"/>
      <c r="AH109" s="1201"/>
      <c r="AI109" s="170"/>
      <c r="AJ109" s="170"/>
      <c r="AK109" s="170"/>
      <c r="AL109" s="170"/>
      <c r="AM109" s="170"/>
      <c r="AN109" s="170"/>
    </row>
    <row r="110" spans="1:40" ht="13" hidden="1">
      <c r="A110" s="1203"/>
      <c r="B110" s="1204" t="s">
        <v>166</v>
      </c>
      <c r="D110" s="1205">
        <v>13192</v>
      </c>
      <c r="E110" s="1205">
        <v>1290176</v>
      </c>
      <c r="F110" s="1206">
        <v>1</v>
      </c>
      <c r="G110" s="1205">
        <v>1260366</v>
      </c>
      <c r="H110" s="1205">
        <v>14133.948412698413</v>
      </c>
      <c r="I110" s="1206">
        <v>0.99999999999999989</v>
      </c>
      <c r="J110" s="1207">
        <v>-941.94841269841231</v>
      </c>
      <c r="L110" s="1205">
        <v>10467</v>
      </c>
      <c r="M110" s="1205">
        <v>832904</v>
      </c>
      <c r="N110" s="1206">
        <v>1</v>
      </c>
      <c r="O110" s="1205">
        <v>1067117</v>
      </c>
      <c r="P110" s="1205">
        <v>12451.300595238095</v>
      </c>
      <c r="Q110" s="1206">
        <v>1</v>
      </c>
      <c r="R110" s="1207">
        <v>-1984.3005952380956</v>
      </c>
      <c r="T110" s="1205">
        <v>14634</v>
      </c>
      <c r="U110" s="1205">
        <v>1337022</v>
      </c>
      <c r="V110" s="1217">
        <v>1</v>
      </c>
      <c r="W110" s="1205">
        <v>1258456</v>
      </c>
      <c r="X110" s="1205">
        <v>14874</v>
      </c>
      <c r="Y110" s="1217">
        <v>1.0000000000000002</v>
      </c>
      <c r="Z110" s="1205">
        <v>-240</v>
      </c>
      <c r="AB110" s="1205">
        <v>38293</v>
      </c>
      <c r="AC110" s="1205">
        <v>3460102</v>
      </c>
      <c r="AD110" s="1206">
        <v>1</v>
      </c>
      <c r="AE110" s="1205">
        <v>3585939</v>
      </c>
      <c r="AF110" s="1205">
        <v>41459.249007936502</v>
      </c>
      <c r="AG110" s="1206">
        <v>1.0000000000000002</v>
      </c>
      <c r="AH110" s="1207">
        <v>-3166.2490079365075</v>
      </c>
      <c r="AI110" s="170"/>
      <c r="AJ110" s="170"/>
      <c r="AK110" s="170"/>
      <c r="AL110" s="170"/>
      <c r="AM110" s="170"/>
      <c r="AN110" s="170"/>
    </row>
    <row r="111" spans="1:40" s="1215" customFormat="1" ht="25.5" hidden="1" customHeight="1">
      <c r="A111" s="1209"/>
      <c r="B111" s="1210"/>
      <c r="C111" s="1211"/>
      <c r="D111" s="1212"/>
      <c r="E111" s="1212"/>
      <c r="F111" s="1212"/>
      <c r="G111" s="1213">
        <v>0</v>
      </c>
      <c r="H111" s="1214"/>
      <c r="I111" s="1212"/>
      <c r="J111" s="1212"/>
      <c r="K111" s="1212"/>
      <c r="L111" s="1212"/>
      <c r="M111" s="1212"/>
      <c r="N111" s="1212"/>
      <c r="O111" s="1219">
        <v>0</v>
      </c>
      <c r="P111" s="1214"/>
      <c r="Q111" s="1212"/>
      <c r="R111" s="1212"/>
      <c r="S111" s="1212"/>
      <c r="T111" s="1212"/>
      <c r="U111" s="1212"/>
      <c r="V111" s="1212"/>
      <c r="W111" s="1220">
        <v>0</v>
      </c>
      <c r="X111" s="1214"/>
      <c r="Y111" s="1212"/>
      <c r="Z111" s="1212"/>
      <c r="AA111" s="1212"/>
      <c r="AB111" s="1212"/>
      <c r="AC111" s="1212"/>
      <c r="AD111" s="1212"/>
      <c r="AE111" s="1212"/>
      <c r="AF111" s="1214"/>
      <c r="AG111" s="1212"/>
      <c r="AH111" s="1212"/>
      <c r="AI111" s="1209"/>
      <c r="AJ111" s="1209"/>
      <c r="AK111" s="1209"/>
      <c r="AL111" s="1209"/>
      <c r="AM111" s="1209"/>
      <c r="AN111" s="1209"/>
    </row>
    <row r="112" spans="1:40" ht="13.75" customHeight="1">
      <c r="A112" s="171"/>
      <c r="B112" s="1216"/>
      <c r="C112" s="1174"/>
      <c r="D112" s="3165" t="s">
        <v>110</v>
      </c>
      <c r="E112" s="3166"/>
      <c r="F112" s="3166"/>
      <c r="G112" s="3166"/>
      <c r="H112" s="3166"/>
      <c r="I112" s="3166"/>
      <c r="J112" s="3167"/>
      <c r="L112" s="3165" t="s">
        <v>111</v>
      </c>
      <c r="M112" s="3166"/>
      <c r="N112" s="3166"/>
      <c r="O112" s="3166"/>
      <c r="P112" s="3166"/>
      <c r="Q112" s="3166"/>
      <c r="R112" s="3167"/>
      <c r="S112" s="1175"/>
      <c r="T112" s="3165" t="s">
        <v>112</v>
      </c>
      <c r="U112" s="3166"/>
      <c r="V112" s="3166"/>
      <c r="W112" s="3166"/>
      <c r="X112" s="3166"/>
      <c r="Y112" s="3166"/>
      <c r="Z112" s="3167"/>
      <c r="AA112" s="1176"/>
      <c r="AB112" s="3165" t="s">
        <v>2006</v>
      </c>
      <c r="AC112" s="3166"/>
      <c r="AD112" s="3166"/>
      <c r="AE112" s="3166"/>
      <c r="AF112" s="3166"/>
      <c r="AG112" s="3166"/>
      <c r="AH112" s="3167"/>
      <c r="AI112" s="170"/>
      <c r="AJ112" s="170"/>
      <c r="AK112" s="170"/>
      <c r="AL112" s="170"/>
      <c r="AM112" s="170"/>
      <c r="AN112" s="170"/>
    </row>
    <row r="113" spans="1:40" s="1176" customFormat="1" ht="25" customHeight="1">
      <c r="A113" s="1177" t="s">
        <v>1986</v>
      </c>
      <c r="B113" s="1178" t="s">
        <v>1451</v>
      </c>
      <c r="C113" s="1174"/>
      <c r="D113" s="1179" t="s">
        <v>1987</v>
      </c>
      <c r="E113" s="1179" t="s">
        <v>1988</v>
      </c>
      <c r="F113" s="1180" t="s">
        <v>1989</v>
      </c>
      <c r="G113" s="1179" t="s">
        <v>1990</v>
      </c>
      <c r="H113" s="1179" t="s">
        <v>1991</v>
      </c>
      <c r="I113" s="1180" t="s">
        <v>1989</v>
      </c>
      <c r="J113" s="1181" t="s">
        <v>1992</v>
      </c>
      <c r="K113" s="1182"/>
      <c r="L113" s="1179" t="s">
        <v>1987</v>
      </c>
      <c r="M113" s="1179" t="s">
        <v>1988</v>
      </c>
      <c r="N113" s="1180" t="s">
        <v>1989</v>
      </c>
      <c r="O113" s="1179" t="s">
        <v>1990</v>
      </c>
      <c r="P113" s="1179" t="s">
        <v>1991</v>
      </c>
      <c r="Q113" s="1180" t="s">
        <v>1989</v>
      </c>
      <c r="R113" s="1181" t="s">
        <v>1992</v>
      </c>
      <c r="S113" s="1182"/>
      <c r="T113" s="1179" t="s">
        <v>1987</v>
      </c>
      <c r="U113" s="1179" t="s">
        <v>1988</v>
      </c>
      <c r="V113" s="1180" t="s">
        <v>1989</v>
      </c>
      <c r="W113" s="1179" t="s">
        <v>1990</v>
      </c>
      <c r="X113" s="1179" t="s">
        <v>1991</v>
      </c>
      <c r="Y113" s="1180" t="s">
        <v>1989</v>
      </c>
      <c r="Z113" s="1181" t="s">
        <v>1992</v>
      </c>
      <c r="AB113" s="1179" t="s">
        <v>1987</v>
      </c>
      <c r="AC113" s="1179" t="s">
        <v>1988</v>
      </c>
      <c r="AD113" s="1180" t="s">
        <v>1989</v>
      </c>
      <c r="AE113" s="1179" t="s">
        <v>1990</v>
      </c>
      <c r="AF113" s="1179" t="s">
        <v>1991</v>
      </c>
      <c r="AG113" s="1180" t="s">
        <v>1989</v>
      </c>
      <c r="AH113" s="1181" t="s">
        <v>1992</v>
      </c>
      <c r="AI113" s="170"/>
      <c r="AJ113" s="170"/>
      <c r="AK113" s="170"/>
      <c r="AL113" s="170"/>
      <c r="AM113" s="170"/>
      <c r="AN113" s="170"/>
    </row>
    <row r="114" spans="1:40" ht="13">
      <c r="A114" s="171"/>
      <c r="B114" s="171"/>
      <c r="D114" s="1221" t="s">
        <v>1993</v>
      </c>
      <c r="E114" s="1221" t="s">
        <v>1993</v>
      </c>
      <c r="F114" s="1222"/>
      <c r="G114" s="1223" t="s">
        <v>1994</v>
      </c>
      <c r="H114" s="1223" t="s">
        <v>1994</v>
      </c>
      <c r="I114" s="1185"/>
      <c r="J114" s="170"/>
      <c r="L114" s="1221" t="s">
        <v>1993</v>
      </c>
      <c r="M114" s="1184" t="s">
        <v>1993</v>
      </c>
      <c r="N114" s="1185"/>
      <c r="O114" s="1186" t="s">
        <v>1995</v>
      </c>
      <c r="P114" s="1223" t="s">
        <v>1994</v>
      </c>
      <c r="Q114" s="1185"/>
      <c r="R114" s="170"/>
      <c r="T114" s="1221" t="s">
        <v>1993</v>
      </c>
      <c r="U114" s="1184" t="s">
        <v>1993</v>
      </c>
      <c r="V114" s="1185"/>
      <c r="W114" s="1186" t="s">
        <v>1994</v>
      </c>
      <c r="X114" s="1223" t="s">
        <v>1994</v>
      </c>
      <c r="Y114" s="1185"/>
      <c r="Z114" s="170"/>
      <c r="AB114" s="1221" t="s">
        <v>1993</v>
      </c>
      <c r="AC114" s="1221"/>
      <c r="AD114" s="1185"/>
      <c r="AE114" s="1186"/>
      <c r="AF114" s="1223" t="s">
        <v>1994</v>
      </c>
      <c r="AG114" s="1185"/>
      <c r="AH114" s="170"/>
      <c r="AI114" s="170"/>
      <c r="AJ114" s="170"/>
      <c r="AK114" s="170"/>
      <c r="AL114" s="170"/>
      <c r="AM114" s="170"/>
      <c r="AN114" s="170"/>
    </row>
    <row r="115" spans="1:40" ht="13">
      <c r="A115" s="1187" t="s">
        <v>300</v>
      </c>
      <c r="B115" s="1188" t="s">
        <v>246</v>
      </c>
      <c r="C115" s="1155">
        <v>90</v>
      </c>
      <c r="D115" s="1189">
        <v>700</v>
      </c>
      <c r="E115" s="1189">
        <v>63000</v>
      </c>
      <c r="F115" s="1190">
        <v>4.0873525633539645E-2</v>
      </c>
      <c r="G115" s="1191">
        <v>82620</v>
      </c>
      <c r="H115" s="1191">
        <v>918</v>
      </c>
      <c r="I115" s="1192">
        <v>5.8419398888992002E-2</v>
      </c>
      <c r="J115" s="1191">
        <v>-218</v>
      </c>
      <c r="L115" s="1189">
        <v>0</v>
      </c>
      <c r="M115" s="1189">
        <v>0</v>
      </c>
      <c r="N115" s="1190">
        <v>0</v>
      </c>
      <c r="O115" s="1191">
        <v>30780</v>
      </c>
      <c r="P115" s="1191">
        <v>342</v>
      </c>
      <c r="Q115" s="1192">
        <v>1.8736851332398316E-2</v>
      </c>
      <c r="R115" s="1191">
        <v>-342</v>
      </c>
      <c r="T115" s="1189">
        <v>0</v>
      </c>
      <c r="U115" s="1189">
        <v>0</v>
      </c>
      <c r="V115" s="1190">
        <v>0</v>
      </c>
      <c r="W115" s="1191">
        <v>0</v>
      </c>
      <c r="X115" s="1191">
        <v>0</v>
      </c>
      <c r="Y115" s="1192">
        <v>0</v>
      </c>
      <c r="Z115" s="1191">
        <v>0</v>
      </c>
      <c r="AB115" s="1189">
        <v>700</v>
      </c>
      <c r="AC115" s="1189">
        <v>63000</v>
      </c>
      <c r="AD115" s="1190">
        <v>1.3963415850471764E-2</v>
      </c>
      <c r="AE115" s="1191">
        <v>113400</v>
      </c>
      <c r="AF115" s="1191">
        <v>1260</v>
      </c>
      <c r="AG115" s="1192">
        <v>2.7393254628454523E-2</v>
      </c>
      <c r="AH115" s="1191">
        <v>-560</v>
      </c>
      <c r="AI115" s="170"/>
      <c r="AJ115" s="170"/>
      <c r="AK115" s="170"/>
      <c r="AL115" s="170"/>
      <c r="AM115" s="170"/>
      <c r="AN115" s="170"/>
    </row>
    <row r="116" spans="1:40" ht="13">
      <c r="A116" s="1187" t="s">
        <v>301</v>
      </c>
      <c r="B116" s="1188" t="s">
        <v>247</v>
      </c>
      <c r="C116" s="1155">
        <v>90</v>
      </c>
      <c r="D116" s="1189">
        <v>0</v>
      </c>
      <c r="E116" s="1189">
        <v>0</v>
      </c>
      <c r="F116" s="1190">
        <v>0</v>
      </c>
      <c r="G116" s="1191">
        <v>0</v>
      </c>
      <c r="H116" s="1191">
        <v>0</v>
      </c>
      <c r="I116" s="1192">
        <v>0</v>
      </c>
      <c r="J116" s="1191">
        <v>0</v>
      </c>
      <c r="L116" s="1189">
        <v>0</v>
      </c>
      <c r="M116" s="1189">
        <v>0</v>
      </c>
      <c r="N116" s="1190">
        <v>0</v>
      </c>
      <c r="O116" s="1191">
        <v>0</v>
      </c>
      <c r="P116" s="1191">
        <v>0</v>
      </c>
      <c r="Q116" s="1192">
        <v>0</v>
      </c>
      <c r="R116" s="1191">
        <v>0</v>
      </c>
      <c r="T116" s="1189">
        <v>0</v>
      </c>
      <c r="U116" s="1189">
        <v>0</v>
      </c>
      <c r="V116" s="1190">
        <v>0</v>
      </c>
      <c r="W116" s="1191">
        <v>0</v>
      </c>
      <c r="X116" s="1191">
        <v>0</v>
      </c>
      <c r="Y116" s="1192">
        <v>0</v>
      </c>
      <c r="Z116" s="1191">
        <v>0</v>
      </c>
      <c r="AB116" s="1189">
        <v>0</v>
      </c>
      <c r="AC116" s="1189">
        <v>0</v>
      </c>
      <c r="AD116" s="1190">
        <v>0</v>
      </c>
      <c r="AE116" s="1191">
        <v>0</v>
      </c>
      <c r="AF116" s="1191">
        <v>0</v>
      </c>
      <c r="AG116" s="1192">
        <v>0</v>
      </c>
      <c r="AH116" s="1191">
        <v>0</v>
      </c>
      <c r="AI116" s="170"/>
      <c r="AJ116" s="170"/>
      <c r="AK116" s="170"/>
      <c r="AL116" s="170"/>
      <c r="AM116" s="170"/>
      <c r="AN116" s="170"/>
    </row>
    <row r="117" spans="1:40" ht="13">
      <c r="A117" s="1187" t="s">
        <v>302</v>
      </c>
      <c r="B117" s="1188" t="s">
        <v>248</v>
      </c>
      <c r="C117" s="1155">
        <v>48</v>
      </c>
      <c r="D117" s="1189">
        <v>0</v>
      </c>
      <c r="E117" s="1189">
        <v>0</v>
      </c>
      <c r="F117" s="1190">
        <v>0</v>
      </c>
      <c r="G117" s="1191">
        <v>0</v>
      </c>
      <c r="H117" s="1191">
        <v>0</v>
      </c>
      <c r="I117" s="1192">
        <v>0</v>
      </c>
      <c r="J117" s="1191">
        <v>0</v>
      </c>
      <c r="L117" s="1189">
        <v>0</v>
      </c>
      <c r="M117" s="1189">
        <v>0</v>
      </c>
      <c r="N117" s="1190">
        <v>0</v>
      </c>
      <c r="O117" s="1191">
        <v>0</v>
      </c>
      <c r="P117" s="1191">
        <v>0</v>
      </c>
      <c r="Q117" s="1192">
        <v>0</v>
      </c>
      <c r="R117" s="1191">
        <v>0</v>
      </c>
      <c r="T117" s="1189">
        <v>0</v>
      </c>
      <c r="U117" s="1189">
        <v>0</v>
      </c>
      <c r="V117" s="1190">
        <v>0</v>
      </c>
      <c r="W117" s="1191">
        <v>0</v>
      </c>
      <c r="X117" s="1191">
        <v>0</v>
      </c>
      <c r="Y117" s="1192">
        <v>0</v>
      </c>
      <c r="Z117" s="1191">
        <v>0</v>
      </c>
      <c r="AB117" s="1189">
        <v>0</v>
      </c>
      <c r="AC117" s="1189">
        <v>0</v>
      </c>
      <c r="AD117" s="1190">
        <v>0</v>
      </c>
      <c r="AE117" s="1191">
        <v>0</v>
      </c>
      <c r="AF117" s="1191">
        <v>0</v>
      </c>
      <c r="AG117" s="1192">
        <v>0</v>
      </c>
      <c r="AH117" s="1191">
        <v>0</v>
      </c>
      <c r="AI117" s="170"/>
      <c r="AJ117" s="170"/>
      <c r="AK117" s="170"/>
      <c r="AL117" s="170"/>
      <c r="AM117" s="170"/>
      <c r="AN117" s="170"/>
    </row>
    <row r="118" spans="1:40" ht="13">
      <c r="A118" s="1187" t="s">
        <v>303</v>
      </c>
      <c r="B118" s="1188" t="s">
        <v>249</v>
      </c>
      <c r="C118" s="1155">
        <v>48</v>
      </c>
      <c r="D118" s="1189">
        <v>994</v>
      </c>
      <c r="E118" s="1189">
        <v>47712</v>
      </c>
      <c r="F118" s="1190">
        <v>5.80404063996263E-2</v>
      </c>
      <c r="G118" s="1191">
        <v>47134</v>
      </c>
      <c r="H118" s="1191">
        <v>981.95833333333337</v>
      </c>
      <c r="I118" s="1192">
        <v>6.2489559441579273E-2</v>
      </c>
      <c r="J118" s="1191">
        <v>12.041666666666629</v>
      </c>
      <c r="L118" s="1189">
        <v>1236</v>
      </c>
      <c r="M118" s="1189">
        <v>59328</v>
      </c>
      <c r="N118" s="1190">
        <v>8.0826575987444416E-2</v>
      </c>
      <c r="O118" s="1191">
        <v>56640</v>
      </c>
      <c r="P118" s="1191">
        <v>1180</v>
      </c>
      <c r="Q118" s="1192">
        <v>6.4647615708274903E-2</v>
      </c>
      <c r="R118" s="1191">
        <v>56</v>
      </c>
      <c r="T118" s="1189">
        <v>1248</v>
      </c>
      <c r="U118" s="1189">
        <v>59904</v>
      </c>
      <c r="V118" s="1190">
        <v>7.0456726697905495E-2</v>
      </c>
      <c r="W118" s="1191">
        <v>49296</v>
      </c>
      <c r="X118" s="1191">
        <v>1027</v>
      </c>
      <c r="Y118" s="1192">
        <v>8.5370145109850679E-2</v>
      </c>
      <c r="Z118" s="1191">
        <v>221</v>
      </c>
      <c r="AB118" s="1189">
        <v>3478</v>
      </c>
      <c r="AC118" s="1189">
        <v>166944</v>
      </c>
      <c r="AD118" s="1190">
        <v>6.9378229039915418E-2</v>
      </c>
      <c r="AE118" s="1191">
        <v>153070</v>
      </c>
      <c r="AF118" s="1191">
        <v>3188.9583333333335</v>
      </c>
      <c r="AG118" s="1192">
        <v>6.9330117162326954E-2</v>
      </c>
      <c r="AH118" s="1191">
        <v>289.04166666666652</v>
      </c>
      <c r="AI118" s="170"/>
      <c r="AJ118" s="170"/>
      <c r="AK118" s="170"/>
      <c r="AL118" s="170"/>
      <c r="AM118" s="170"/>
      <c r="AN118" s="170"/>
    </row>
    <row r="119" spans="1:40" ht="13">
      <c r="A119" s="1187" t="s">
        <v>304</v>
      </c>
      <c r="B119" s="1188" t="s">
        <v>250</v>
      </c>
      <c r="C119" s="1155">
        <v>116</v>
      </c>
      <c r="D119" s="1189">
        <v>367</v>
      </c>
      <c r="E119" s="1189">
        <v>42572</v>
      </c>
      <c r="F119" s="1190">
        <v>2.1429405582155787E-2</v>
      </c>
      <c r="G119" s="1191">
        <v>48488</v>
      </c>
      <c r="H119" s="1191">
        <v>418</v>
      </c>
      <c r="I119" s="1192">
        <v>2.6600554178212044E-2</v>
      </c>
      <c r="J119" s="1191">
        <v>-51</v>
      </c>
      <c r="L119" s="1189">
        <v>371</v>
      </c>
      <c r="M119" s="1189">
        <v>43036</v>
      </c>
      <c r="N119" s="1190">
        <v>2.4261051530211877E-2</v>
      </c>
      <c r="O119" s="1191">
        <v>53360</v>
      </c>
      <c r="P119" s="1191">
        <v>460</v>
      </c>
      <c r="Q119" s="1192">
        <v>2.5201612903225808E-2</v>
      </c>
      <c r="R119" s="1191">
        <v>-89</v>
      </c>
      <c r="T119" s="1189">
        <v>528</v>
      </c>
      <c r="U119" s="1189">
        <v>61248</v>
      </c>
      <c r="V119" s="1190">
        <v>2.9808615141421555E-2</v>
      </c>
      <c r="W119" s="1191">
        <v>49648</v>
      </c>
      <c r="X119" s="1191">
        <v>428</v>
      </c>
      <c r="Y119" s="1192">
        <v>3.5577820941593077E-2</v>
      </c>
      <c r="Z119" s="1191">
        <v>100</v>
      </c>
      <c r="AB119" s="1189">
        <v>1266</v>
      </c>
      <c r="AC119" s="1189">
        <v>146856</v>
      </c>
      <c r="AD119" s="1190">
        <v>2.5253834952424649E-2</v>
      </c>
      <c r="AE119" s="1191">
        <v>151496</v>
      </c>
      <c r="AF119" s="1191">
        <v>1306</v>
      </c>
      <c r="AG119" s="1192">
        <v>2.8393325829175878E-2</v>
      </c>
      <c r="AH119" s="1191">
        <v>-40</v>
      </c>
      <c r="AI119" s="170"/>
      <c r="AJ119" s="170"/>
      <c r="AK119" s="170"/>
      <c r="AL119" s="170"/>
      <c r="AM119" s="170"/>
      <c r="AN119" s="170"/>
    </row>
    <row r="120" spans="1:40" ht="13">
      <c r="A120" s="1187" t="s">
        <v>305</v>
      </c>
      <c r="B120" s="1188" t="s">
        <v>251</v>
      </c>
      <c r="C120" s="1155">
        <v>60</v>
      </c>
      <c r="D120" s="1189">
        <v>396</v>
      </c>
      <c r="E120" s="1189">
        <v>23760</v>
      </c>
      <c r="F120" s="1190">
        <v>2.312273735840243E-2</v>
      </c>
      <c r="G120" s="1191">
        <v>29460</v>
      </c>
      <c r="H120" s="1191">
        <v>491</v>
      </c>
      <c r="I120" s="1192">
        <v>3.124610550598592E-2</v>
      </c>
      <c r="J120" s="1191">
        <v>-95</v>
      </c>
      <c r="L120" s="1189">
        <v>438</v>
      </c>
      <c r="M120" s="1189">
        <v>26280</v>
      </c>
      <c r="N120" s="1190">
        <v>2.864242741302642E-2</v>
      </c>
      <c r="O120" s="1191">
        <v>26568</v>
      </c>
      <c r="P120" s="1191">
        <v>442.8</v>
      </c>
      <c r="Q120" s="1192">
        <v>2.425929172510519E-2</v>
      </c>
      <c r="R120" s="1191">
        <v>-4.8000000000000114</v>
      </c>
      <c r="T120" s="1189">
        <v>493</v>
      </c>
      <c r="U120" s="1189">
        <v>29580</v>
      </c>
      <c r="V120" s="1190">
        <v>2.7832665274092474E-2</v>
      </c>
      <c r="W120" s="1191">
        <v>24540</v>
      </c>
      <c r="X120" s="1191">
        <v>409</v>
      </c>
      <c r="Y120" s="1192">
        <v>3.3998431694185906E-2</v>
      </c>
      <c r="Z120" s="1191">
        <v>84</v>
      </c>
      <c r="AB120" s="1189">
        <v>1327</v>
      </c>
      <c r="AC120" s="1189">
        <v>79620</v>
      </c>
      <c r="AD120" s="1190">
        <v>2.6470646905108617E-2</v>
      </c>
      <c r="AE120" s="1191">
        <v>80568</v>
      </c>
      <c r="AF120" s="1191">
        <v>1342.8</v>
      </c>
      <c r="AG120" s="1192">
        <v>2.9193382789752961E-2</v>
      </c>
      <c r="AH120" s="1191">
        <v>-15.799999999999955</v>
      </c>
      <c r="AI120" s="170"/>
      <c r="AJ120" s="170"/>
      <c r="AK120" s="170"/>
      <c r="AL120" s="170"/>
      <c r="AM120" s="170"/>
      <c r="AN120" s="170"/>
    </row>
    <row r="121" spans="1:40" ht="13">
      <c r="A121" s="1187" t="s">
        <v>306</v>
      </c>
      <c r="B121" s="1188" t="s">
        <v>252</v>
      </c>
      <c r="C121" s="1155">
        <v>116</v>
      </c>
      <c r="D121" s="1189">
        <v>393</v>
      </c>
      <c r="E121" s="1189">
        <v>45588</v>
      </c>
      <c r="F121" s="1190">
        <v>2.2947565105687261E-2</v>
      </c>
      <c r="G121" s="1191">
        <v>56260</v>
      </c>
      <c r="H121" s="1191">
        <v>485</v>
      </c>
      <c r="I121" s="1192">
        <v>3.0864279369456561E-2</v>
      </c>
      <c r="J121" s="1191">
        <v>-92</v>
      </c>
      <c r="L121" s="1189">
        <v>583</v>
      </c>
      <c r="M121" s="1189">
        <v>67628</v>
      </c>
      <c r="N121" s="1190">
        <v>3.8124509547475802E-2</v>
      </c>
      <c r="O121" s="1191">
        <v>63800</v>
      </c>
      <c r="P121" s="1191">
        <v>550</v>
      </c>
      <c r="Q121" s="1192">
        <v>3.0132363253856945E-2</v>
      </c>
      <c r="R121" s="1191">
        <v>33</v>
      </c>
      <c r="T121" s="1189">
        <v>447</v>
      </c>
      <c r="U121" s="1189">
        <v>51852</v>
      </c>
      <c r="V121" s="1190">
        <v>2.5235702591317112E-2</v>
      </c>
      <c r="W121" s="1191">
        <v>47792</v>
      </c>
      <c r="X121" s="1191">
        <v>412</v>
      </c>
      <c r="Y121" s="1192">
        <v>3.4247808943776513E-2</v>
      </c>
      <c r="Z121" s="1191">
        <v>35</v>
      </c>
      <c r="AB121" s="1189">
        <v>1423</v>
      </c>
      <c r="AC121" s="1189">
        <v>165068</v>
      </c>
      <c r="AD121" s="1190">
        <v>2.8385629650316171E-2</v>
      </c>
      <c r="AE121" s="1191">
        <v>167852</v>
      </c>
      <c r="AF121" s="1191">
        <v>1447</v>
      </c>
      <c r="AG121" s="1192">
        <v>3.1458761466169598E-2</v>
      </c>
      <c r="AH121" s="1191">
        <v>-24</v>
      </c>
      <c r="AI121" s="170"/>
      <c r="AJ121" s="170"/>
      <c r="AK121" s="170"/>
      <c r="AL121" s="170"/>
      <c r="AM121" s="170"/>
      <c r="AN121" s="170"/>
    </row>
    <row r="122" spans="1:40" ht="13">
      <c r="A122" s="1187" t="s">
        <v>307</v>
      </c>
      <c r="B122" s="1188" t="s">
        <v>253</v>
      </c>
      <c r="C122" s="1155">
        <v>116</v>
      </c>
      <c r="D122" s="1189">
        <v>816</v>
      </c>
      <c r="E122" s="1189">
        <v>94656</v>
      </c>
      <c r="F122" s="1190">
        <v>4.7646852738526216E-2</v>
      </c>
      <c r="G122" s="1191">
        <v>70296</v>
      </c>
      <c r="H122" s="1191">
        <v>606</v>
      </c>
      <c r="I122" s="1192">
        <v>3.8564439789465312E-2</v>
      </c>
      <c r="J122" s="1191">
        <v>210</v>
      </c>
      <c r="L122" s="1189">
        <v>650</v>
      </c>
      <c r="M122" s="1189">
        <v>75400</v>
      </c>
      <c r="N122" s="1190">
        <v>4.2505885430290345E-2</v>
      </c>
      <c r="O122" s="1191">
        <v>79344</v>
      </c>
      <c r="P122" s="1191">
        <v>684</v>
      </c>
      <c r="Q122" s="1192">
        <v>3.7473702664796632E-2</v>
      </c>
      <c r="R122" s="1191">
        <v>-34</v>
      </c>
      <c r="T122" s="1189">
        <v>533</v>
      </c>
      <c r="U122" s="1189">
        <v>61828</v>
      </c>
      <c r="V122" s="1190">
        <v>3.0090893693897138E-2</v>
      </c>
      <c r="W122" s="1191">
        <v>60668</v>
      </c>
      <c r="X122" s="1191">
        <v>523</v>
      </c>
      <c r="Y122" s="1192">
        <v>4.3474767178628922E-2</v>
      </c>
      <c r="Z122" s="1191">
        <v>10</v>
      </c>
      <c r="AB122" s="1189">
        <v>1999</v>
      </c>
      <c r="AC122" s="1189">
        <v>231884</v>
      </c>
      <c r="AD122" s="1190">
        <v>3.9875526121561512E-2</v>
      </c>
      <c r="AE122" s="1191">
        <v>210308</v>
      </c>
      <c r="AF122" s="1191">
        <v>1813</v>
      </c>
      <c r="AG122" s="1192">
        <v>3.9415849715387342E-2</v>
      </c>
      <c r="AH122" s="1191">
        <v>186</v>
      </c>
      <c r="AI122" s="170"/>
      <c r="AJ122" s="170"/>
      <c r="AK122" s="170"/>
      <c r="AL122" s="170"/>
      <c r="AM122" s="170"/>
      <c r="AN122" s="170"/>
    </row>
    <row r="123" spans="1:40" ht="13">
      <c r="A123" s="1195" t="s">
        <v>1996</v>
      </c>
      <c r="B123" s="1196" t="s">
        <v>254</v>
      </c>
      <c r="C123" s="1155">
        <v>48</v>
      </c>
      <c r="D123" s="1189">
        <v>0</v>
      </c>
      <c r="E123" s="1197">
        <v>0</v>
      </c>
      <c r="F123" s="1190">
        <v>0</v>
      </c>
      <c r="G123" s="1191">
        <v>0</v>
      </c>
      <c r="H123" s="1191">
        <v>0</v>
      </c>
      <c r="I123" s="1192">
        <v>0</v>
      </c>
      <c r="J123" s="1191">
        <v>0</v>
      </c>
      <c r="L123" s="1189">
        <v>0</v>
      </c>
      <c r="M123" s="1189">
        <v>0</v>
      </c>
      <c r="N123" s="1190">
        <v>0</v>
      </c>
      <c r="O123" s="1191">
        <v>0</v>
      </c>
      <c r="P123" s="1191">
        <v>0</v>
      </c>
      <c r="Q123" s="1192">
        <v>0</v>
      </c>
      <c r="R123" s="1191">
        <v>0</v>
      </c>
      <c r="T123" s="1189">
        <v>0</v>
      </c>
      <c r="U123" s="1197">
        <v>0</v>
      </c>
      <c r="V123" s="1190">
        <v>0</v>
      </c>
      <c r="W123" s="1191">
        <v>0</v>
      </c>
      <c r="X123" s="1191">
        <v>0</v>
      </c>
      <c r="Y123" s="1192">
        <v>0</v>
      </c>
      <c r="Z123" s="1191">
        <v>0</v>
      </c>
      <c r="AB123" s="1189">
        <v>0</v>
      </c>
      <c r="AC123" s="1189">
        <v>0</v>
      </c>
      <c r="AD123" s="1190">
        <v>0</v>
      </c>
      <c r="AE123" s="1191">
        <v>0</v>
      </c>
      <c r="AF123" s="1191">
        <v>0</v>
      </c>
      <c r="AG123" s="1192">
        <v>0</v>
      </c>
      <c r="AH123" s="1191">
        <v>0</v>
      </c>
      <c r="AI123" s="170"/>
      <c r="AJ123" s="170"/>
      <c r="AK123" s="170"/>
      <c r="AL123" s="170"/>
      <c r="AM123" s="170"/>
      <c r="AN123" s="170"/>
    </row>
    <row r="124" spans="1:40" ht="13">
      <c r="A124" s="1195" t="s">
        <v>308</v>
      </c>
      <c r="B124" s="1196" t="s">
        <v>255</v>
      </c>
      <c r="C124" s="1155">
        <v>60</v>
      </c>
      <c r="D124" s="1189">
        <v>0</v>
      </c>
      <c r="E124" s="1197">
        <v>0</v>
      </c>
      <c r="F124" s="1190">
        <v>0</v>
      </c>
      <c r="G124" s="1191">
        <v>0</v>
      </c>
      <c r="H124" s="1191">
        <v>0</v>
      </c>
      <c r="I124" s="1192">
        <v>0</v>
      </c>
      <c r="J124" s="1191">
        <v>0</v>
      </c>
      <c r="L124" s="1189">
        <v>0</v>
      </c>
      <c r="M124" s="1189">
        <v>0</v>
      </c>
      <c r="N124" s="1190">
        <v>0</v>
      </c>
      <c r="O124" s="1191">
        <v>0</v>
      </c>
      <c r="P124" s="1191">
        <v>0</v>
      </c>
      <c r="Q124" s="1192">
        <v>0</v>
      </c>
      <c r="R124" s="1191">
        <v>0</v>
      </c>
      <c r="T124" s="1189">
        <v>0</v>
      </c>
      <c r="U124" s="1197">
        <v>0</v>
      </c>
      <c r="V124" s="1190">
        <v>0</v>
      </c>
      <c r="W124" s="1191">
        <v>0</v>
      </c>
      <c r="X124" s="1191">
        <v>0</v>
      </c>
      <c r="Y124" s="1192">
        <v>0</v>
      </c>
      <c r="Z124" s="1191">
        <v>0</v>
      </c>
      <c r="AB124" s="1189">
        <v>0</v>
      </c>
      <c r="AC124" s="1189">
        <v>0</v>
      </c>
      <c r="AD124" s="1190">
        <v>0</v>
      </c>
      <c r="AE124" s="1191">
        <v>0</v>
      </c>
      <c r="AF124" s="1191">
        <v>0</v>
      </c>
      <c r="AG124" s="1192">
        <v>0</v>
      </c>
      <c r="AH124" s="1191">
        <v>0</v>
      </c>
      <c r="AI124" s="170"/>
      <c r="AJ124" s="170"/>
      <c r="AK124" s="170"/>
      <c r="AL124" s="170"/>
      <c r="AM124" s="170"/>
      <c r="AN124" s="170"/>
    </row>
    <row r="125" spans="1:40" ht="13">
      <c r="A125" s="1195" t="s">
        <v>309</v>
      </c>
      <c r="B125" s="1196" t="s">
        <v>256</v>
      </c>
      <c r="C125" s="1155">
        <v>60</v>
      </c>
      <c r="D125" s="1189">
        <v>517</v>
      </c>
      <c r="E125" s="1197">
        <v>31020</v>
      </c>
      <c r="F125" s="1190">
        <v>3.0188018217914281E-2</v>
      </c>
      <c r="G125" s="1191">
        <v>40500</v>
      </c>
      <c r="H125" s="1191">
        <v>675</v>
      </c>
      <c r="I125" s="1192">
        <v>4.295544035955294E-2</v>
      </c>
      <c r="J125" s="1191">
        <v>-158</v>
      </c>
      <c r="L125" s="1189">
        <v>517</v>
      </c>
      <c r="M125" s="1189">
        <v>31020</v>
      </c>
      <c r="N125" s="1190">
        <v>3.3808527334554014E-2</v>
      </c>
      <c r="O125" s="1191">
        <v>34020</v>
      </c>
      <c r="P125" s="1191">
        <v>567</v>
      </c>
      <c r="Q125" s="1192">
        <v>3.1063727208976159E-2</v>
      </c>
      <c r="R125" s="1191">
        <v>-50</v>
      </c>
      <c r="T125" s="1189">
        <v>609</v>
      </c>
      <c r="U125" s="1197">
        <v>36540</v>
      </c>
      <c r="V125" s="1190">
        <v>3.4381527691525998E-2</v>
      </c>
      <c r="W125" s="1191">
        <v>29880</v>
      </c>
      <c r="X125" s="1191">
        <v>498</v>
      </c>
      <c r="Y125" s="1192">
        <v>4.1396623432040543E-2</v>
      </c>
      <c r="Z125" s="1191">
        <v>111</v>
      </c>
      <c r="AB125" s="1189">
        <v>1643</v>
      </c>
      <c r="AC125" s="1189">
        <v>98580</v>
      </c>
      <c r="AD125" s="1190">
        <v>3.2774131774750158E-2</v>
      </c>
      <c r="AE125" s="1191">
        <v>104400</v>
      </c>
      <c r="AF125" s="1191">
        <v>1740</v>
      </c>
      <c r="AG125" s="1192">
        <v>3.7828780201199105E-2</v>
      </c>
      <c r="AH125" s="1191">
        <v>-97</v>
      </c>
      <c r="AI125" s="170"/>
      <c r="AJ125" s="170"/>
      <c r="AK125" s="170"/>
      <c r="AL125" s="170"/>
      <c r="AM125" s="170"/>
      <c r="AN125" s="170"/>
    </row>
    <row r="126" spans="1:40" ht="13">
      <c r="A126" s="1195" t="s">
        <v>310</v>
      </c>
      <c r="B126" s="1196" t="s">
        <v>257</v>
      </c>
      <c r="C126" s="1155">
        <v>168</v>
      </c>
      <c r="D126" s="1189">
        <v>70</v>
      </c>
      <c r="E126" s="1197">
        <v>11760</v>
      </c>
      <c r="F126" s="1190">
        <v>4.0873525633539649E-3</v>
      </c>
      <c r="G126" s="1191">
        <v>10752</v>
      </c>
      <c r="H126" s="1191">
        <v>64</v>
      </c>
      <c r="I126" s="1192">
        <v>4.072812122979835E-3</v>
      </c>
      <c r="J126" s="1191">
        <v>6</v>
      </c>
      <c r="L126" s="1189">
        <v>47</v>
      </c>
      <c r="M126" s="1189">
        <v>7896</v>
      </c>
      <c r="N126" s="1190">
        <v>3.0735024849594559E-3</v>
      </c>
      <c r="O126" s="1191">
        <v>6552</v>
      </c>
      <c r="P126" s="1191">
        <v>39</v>
      </c>
      <c r="Q126" s="1192">
        <v>2.1366584852734924E-3</v>
      </c>
      <c r="R126" s="1191">
        <v>8</v>
      </c>
      <c r="T126" s="1189">
        <v>23</v>
      </c>
      <c r="U126" s="1197">
        <v>3864</v>
      </c>
      <c r="V126" s="1190">
        <v>1.2984813413876813E-3</v>
      </c>
      <c r="W126" s="1191">
        <v>7728</v>
      </c>
      <c r="X126" s="1191">
        <v>46</v>
      </c>
      <c r="Y126" s="1192">
        <v>3.8237844937226203E-3</v>
      </c>
      <c r="Z126" s="1191">
        <v>-23</v>
      </c>
      <c r="AB126" s="1189">
        <v>140</v>
      </c>
      <c r="AC126" s="1189">
        <v>23520</v>
      </c>
      <c r="AD126" s="1190">
        <v>2.7926831700943529E-3</v>
      </c>
      <c r="AE126" s="1191">
        <v>25032</v>
      </c>
      <c r="AF126" s="1191">
        <v>149</v>
      </c>
      <c r="AG126" s="1192">
        <v>3.2393610632061301E-3</v>
      </c>
      <c r="AH126" s="1191">
        <v>-9</v>
      </c>
      <c r="AI126" s="170"/>
      <c r="AJ126" s="170"/>
      <c r="AK126" s="170"/>
      <c r="AL126" s="170"/>
      <c r="AM126" s="170"/>
      <c r="AN126" s="170"/>
    </row>
    <row r="127" spans="1:40" s="173" customFormat="1" ht="13">
      <c r="A127" s="1195" t="s">
        <v>1998</v>
      </c>
      <c r="B127" s="1196" t="s">
        <v>2003</v>
      </c>
      <c r="C127" s="1198">
        <v>60</v>
      </c>
      <c r="D127" s="1189">
        <v>0</v>
      </c>
      <c r="E127" s="1197">
        <v>0</v>
      </c>
      <c r="F127" s="1190">
        <v>0</v>
      </c>
      <c r="G127" s="1199">
        <v>0</v>
      </c>
      <c r="H127" s="1199">
        <v>0</v>
      </c>
      <c r="I127" s="1200">
        <v>0</v>
      </c>
      <c r="J127" s="1218">
        <v>0</v>
      </c>
      <c r="L127" s="1189">
        <v>0</v>
      </c>
      <c r="M127" s="1189">
        <v>0</v>
      </c>
      <c r="N127" s="1190">
        <v>0</v>
      </c>
      <c r="O127" s="1199">
        <v>0</v>
      </c>
      <c r="P127" s="1199">
        <v>0</v>
      </c>
      <c r="Q127" s="1200">
        <v>0</v>
      </c>
      <c r="R127" s="1199">
        <v>0</v>
      </c>
      <c r="T127" s="1189">
        <v>0</v>
      </c>
      <c r="U127" s="1197">
        <v>0</v>
      </c>
      <c r="V127" s="1190">
        <v>0</v>
      </c>
      <c r="W127" s="1199">
        <v>0</v>
      </c>
      <c r="X127" s="1199">
        <v>0</v>
      </c>
      <c r="Y127" s="1200">
        <v>0</v>
      </c>
      <c r="Z127" s="1199">
        <v>0</v>
      </c>
      <c r="AB127" s="1189">
        <v>0</v>
      </c>
      <c r="AC127" s="1189">
        <v>0</v>
      </c>
      <c r="AD127" s="1190">
        <v>0</v>
      </c>
      <c r="AE127" s="1199">
        <v>0</v>
      </c>
      <c r="AF127" s="1199">
        <v>0</v>
      </c>
      <c r="AG127" s="1200">
        <v>0</v>
      </c>
      <c r="AH127" s="1199">
        <v>0</v>
      </c>
      <c r="AI127" s="170"/>
      <c r="AJ127" s="170"/>
      <c r="AK127" s="170"/>
      <c r="AL127" s="170"/>
      <c r="AM127" s="170"/>
      <c r="AN127" s="170"/>
    </row>
    <row r="128" spans="1:40" s="173" customFormat="1" ht="13">
      <c r="A128" s="1195" t="s">
        <v>311</v>
      </c>
      <c r="B128" s="1196" t="s">
        <v>2004</v>
      </c>
      <c r="C128" s="1198">
        <v>100</v>
      </c>
      <c r="D128" s="1189">
        <v>176</v>
      </c>
      <c r="E128" s="1197">
        <v>17600</v>
      </c>
      <c r="F128" s="1190">
        <v>1.0276772159289968E-2</v>
      </c>
      <c r="G128" s="1199">
        <v>15600</v>
      </c>
      <c r="H128" s="1199">
        <v>156</v>
      </c>
      <c r="I128" s="1200">
        <v>9.9274795497633472E-3</v>
      </c>
      <c r="J128" s="1199">
        <v>20</v>
      </c>
      <c r="L128" s="1189">
        <v>117</v>
      </c>
      <c r="M128" s="1189">
        <v>11700</v>
      </c>
      <c r="N128" s="1190">
        <v>7.651059377452263E-3</v>
      </c>
      <c r="O128" s="1199">
        <v>15500</v>
      </c>
      <c r="P128" s="1199">
        <v>155</v>
      </c>
      <c r="Q128" s="1200">
        <v>8.4918478260869561E-3</v>
      </c>
      <c r="R128" s="1199">
        <v>-38</v>
      </c>
      <c r="T128" s="1189">
        <v>155</v>
      </c>
      <c r="U128" s="1197">
        <v>15500</v>
      </c>
      <c r="V128" s="1190">
        <v>8.7506351267430706E-3</v>
      </c>
      <c r="W128" s="1199">
        <v>11800</v>
      </c>
      <c r="X128" s="1199">
        <v>118</v>
      </c>
      <c r="Y128" s="1200">
        <v>9.808838483897157E-3</v>
      </c>
      <c r="Z128" s="1199">
        <v>37</v>
      </c>
      <c r="AB128" s="1189">
        <v>448</v>
      </c>
      <c r="AC128" s="1189">
        <v>44800</v>
      </c>
      <c r="AD128" s="1190">
        <v>8.9365861443019296E-3</v>
      </c>
      <c r="AE128" s="1199">
        <v>42900</v>
      </c>
      <c r="AF128" s="1199">
        <v>429</v>
      </c>
      <c r="AG128" s="1200">
        <v>9.3267509806404681E-3</v>
      </c>
      <c r="AH128" s="1199">
        <v>19</v>
      </c>
      <c r="AI128" s="170"/>
      <c r="AJ128" s="170"/>
      <c r="AK128" s="170"/>
      <c r="AL128" s="170"/>
      <c r="AM128" s="170"/>
      <c r="AN128" s="170"/>
    </row>
    <row r="129" spans="1:40" ht="13">
      <c r="A129" s="1195" t="s">
        <v>312</v>
      </c>
      <c r="B129" s="1196" t="s">
        <v>260</v>
      </c>
      <c r="C129" s="1155">
        <v>116</v>
      </c>
      <c r="D129" s="1189">
        <v>26</v>
      </c>
      <c r="E129" s="1197">
        <v>3016</v>
      </c>
      <c r="F129" s="1190">
        <v>1.5181595235314726E-3</v>
      </c>
      <c r="G129" s="1191">
        <v>4176</v>
      </c>
      <c r="H129" s="1191">
        <v>36</v>
      </c>
      <c r="I129" s="1192">
        <v>2.2909568191761568E-3</v>
      </c>
      <c r="J129" s="1191">
        <v>-10</v>
      </c>
      <c r="L129" s="1189">
        <v>22</v>
      </c>
      <c r="M129" s="1189">
        <v>2552</v>
      </c>
      <c r="N129" s="1190">
        <v>1.4386607376405964E-3</v>
      </c>
      <c r="O129" s="1191">
        <v>2784</v>
      </c>
      <c r="P129" s="1191">
        <v>24</v>
      </c>
      <c r="Q129" s="1192">
        <v>1.3148667601683029E-3</v>
      </c>
      <c r="R129" s="1191">
        <v>-2</v>
      </c>
      <c r="T129" s="1189">
        <v>40</v>
      </c>
      <c r="U129" s="1197">
        <v>4640</v>
      </c>
      <c r="V129" s="1190">
        <v>2.2582284198046634E-3</v>
      </c>
      <c r="W129" s="1191">
        <v>3364</v>
      </c>
      <c r="X129" s="1191">
        <v>29</v>
      </c>
      <c r="Y129" s="1192">
        <v>2.4106467460425214E-3</v>
      </c>
      <c r="Z129" s="1191">
        <v>11</v>
      </c>
      <c r="AB129" s="1189">
        <v>88</v>
      </c>
      <c r="AC129" s="1189">
        <v>10208</v>
      </c>
      <c r="AD129" s="1190">
        <v>1.7554008497735931E-3</v>
      </c>
      <c r="AE129" s="1191">
        <v>10324</v>
      </c>
      <c r="AF129" s="1191">
        <v>89</v>
      </c>
      <c r="AG129" s="1192">
        <v>1.9349203666130575E-3</v>
      </c>
      <c r="AH129" s="1191">
        <v>-1</v>
      </c>
      <c r="AI129" s="170"/>
      <c r="AJ129" s="170"/>
      <c r="AK129" s="170"/>
      <c r="AL129" s="170"/>
      <c r="AM129" s="170"/>
      <c r="AN129" s="170"/>
    </row>
    <row r="130" spans="1:40" ht="13">
      <c r="A130" s="1195" t="s">
        <v>313</v>
      </c>
      <c r="B130" s="1196" t="s">
        <v>261</v>
      </c>
      <c r="C130" s="1155">
        <v>90</v>
      </c>
      <c r="D130" s="1189">
        <v>834</v>
      </c>
      <c r="E130" s="1197">
        <v>75060</v>
      </c>
      <c r="F130" s="1190">
        <v>4.8697886254817239E-2</v>
      </c>
      <c r="G130" s="1191">
        <v>76140</v>
      </c>
      <c r="H130" s="1191">
        <v>846</v>
      </c>
      <c r="I130" s="1192">
        <v>5.3837485250639687E-2</v>
      </c>
      <c r="J130" s="1191">
        <v>-12</v>
      </c>
      <c r="L130" s="1189">
        <v>1465</v>
      </c>
      <c r="M130" s="1197">
        <v>131850</v>
      </c>
      <c r="N130" s="1190">
        <v>9.5801726392885173E-2</v>
      </c>
      <c r="O130" s="1191">
        <v>107370</v>
      </c>
      <c r="P130" s="1191">
        <v>1193</v>
      </c>
      <c r="Q130" s="1192">
        <v>6.5359835203366065E-2</v>
      </c>
      <c r="R130" s="1191">
        <v>272</v>
      </c>
      <c r="T130" s="1189">
        <v>1538</v>
      </c>
      <c r="U130" s="1197">
        <v>138420</v>
      </c>
      <c r="V130" s="1190">
        <v>8.6828882741489297E-2</v>
      </c>
      <c r="W130" s="1191">
        <v>100530</v>
      </c>
      <c r="X130" s="1191">
        <v>1117</v>
      </c>
      <c r="Y130" s="1192">
        <v>9.2851462597568851E-2</v>
      </c>
      <c r="Z130" s="1191">
        <v>421</v>
      </c>
      <c r="AB130" s="1189">
        <v>3837</v>
      </c>
      <c r="AC130" s="1189">
        <v>345330</v>
      </c>
      <c r="AD130" s="1190">
        <v>7.6539466597514511E-2</v>
      </c>
      <c r="AE130" s="1191">
        <v>284040</v>
      </c>
      <c r="AF130" s="1191">
        <v>3156</v>
      </c>
      <c r="AG130" s="1192">
        <v>6.8613580640795618E-2</v>
      </c>
      <c r="AH130" s="1191">
        <v>681</v>
      </c>
      <c r="AI130" s="170"/>
      <c r="AJ130" s="170"/>
      <c r="AK130" s="170"/>
      <c r="AL130" s="170"/>
      <c r="AM130" s="170"/>
      <c r="AN130" s="170"/>
    </row>
    <row r="131" spans="1:40" ht="13">
      <c r="A131" s="1195" t="s">
        <v>1999</v>
      </c>
      <c r="B131" s="1196" t="s">
        <v>262</v>
      </c>
      <c r="C131" s="1155">
        <v>60</v>
      </c>
      <c r="D131" s="1189">
        <v>0</v>
      </c>
      <c r="E131" s="1197">
        <v>0</v>
      </c>
      <c r="F131" s="1190">
        <v>0</v>
      </c>
      <c r="G131" s="1191">
        <v>0</v>
      </c>
      <c r="H131" s="1191">
        <v>0</v>
      </c>
      <c r="I131" s="1192">
        <v>0</v>
      </c>
      <c r="J131" s="1191">
        <v>0</v>
      </c>
      <c r="L131" s="1189">
        <v>0</v>
      </c>
      <c r="M131" s="1197">
        <v>0</v>
      </c>
      <c r="N131" s="1190">
        <v>0</v>
      </c>
      <c r="O131" s="1191">
        <v>0</v>
      </c>
      <c r="P131" s="1191">
        <v>0</v>
      </c>
      <c r="Q131" s="1192">
        <v>0</v>
      </c>
      <c r="R131" s="1191">
        <v>0</v>
      </c>
      <c r="T131" s="1189">
        <v>0</v>
      </c>
      <c r="U131" s="1197">
        <v>0</v>
      </c>
      <c r="V131" s="1190">
        <v>0</v>
      </c>
      <c r="W131" s="1191">
        <v>0</v>
      </c>
      <c r="X131" s="1191">
        <v>0</v>
      </c>
      <c r="Y131" s="1192">
        <v>0</v>
      </c>
      <c r="Z131" s="1191">
        <v>0</v>
      </c>
      <c r="AB131" s="1189">
        <v>0</v>
      </c>
      <c r="AC131" s="1189">
        <v>0</v>
      </c>
      <c r="AD131" s="1190">
        <v>0</v>
      </c>
      <c r="AE131" s="1191">
        <v>0</v>
      </c>
      <c r="AF131" s="1191">
        <v>0</v>
      </c>
      <c r="AG131" s="1192">
        <v>0</v>
      </c>
      <c r="AH131" s="1191">
        <v>0</v>
      </c>
      <c r="AI131" s="170"/>
      <c r="AJ131" s="170"/>
      <c r="AK131" s="170"/>
      <c r="AL131" s="170"/>
      <c r="AM131" s="170"/>
      <c r="AN131" s="170"/>
    </row>
    <row r="132" spans="1:40" ht="13">
      <c r="A132" s="1193" t="s">
        <v>2000</v>
      </c>
      <c r="B132" s="1194" t="s">
        <v>263</v>
      </c>
      <c r="C132" s="1155">
        <v>48</v>
      </c>
      <c r="D132" s="1189">
        <v>0</v>
      </c>
      <c r="E132" s="1189">
        <v>0</v>
      </c>
      <c r="F132" s="1190">
        <v>0</v>
      </c>
      <c r="G132" s="1191">
        <v>0</v>
      </c>
      <c r="H132" s="1191">
        <v>0</v>
      </c>
      <c r="I132" s="1192">
        <v>0</v>
      </c>
      <c r="J132" s="1191">
        <v>0</v>
      </c>
      <c r="L132" s="1189">
        <v>0</v>
      </c>
      <c r="M132" s="1189">
        <v>0</v>
      </c>
      <c r="N132" s="1190">
        <v>0</v>
      </c>
      <c r="O132" s="1191">
        <v>0</v>
      </c>
      <c r="P132" s="1191">
        <v>0</v>
      </c>
      <c r="Q132" s="1192">
        <v>0</v>
      </c>
      <c r="R132" s="1191">
        <v>0</v>
      </c>
      <c r="T132" s="1189">
        <v>0</v>
      </c>
      <c r="U132" s="1189">
        <v>0</v>
      </c>
      <c r="V132" s="1190">
        <v>0</v>
      </c>
      <c r="W132" s="1191">
        <v>0</v>
      </c>
      <c r="X132" s="1191">
        <v>0</v>
      </c>
      <c r="Y132" s="1192">
        <v>0</v>
      </c>
      <c r="Z132" s="1191">
        <v>0</v>
      </c>
      <c r="AB132" s="1189">
        <v>0</v>
      </c>
      <c r="AC132" s="1189">
        <v>0</v>
      </c>
      <c r="AD132" s="1190">
        <v>0</v>
      </c>
      <c r="AE132" s="1191">
        <v>0</v>
      </c>
      <c r="AF132" s="1191">
        <v>0</v>
      </c>
      <c r="AG132" s="1192">
        <v>0</v>
      </c>
      <c r="AH132" s="1191">
        <v>0</v>
      </c>
      <c r="AI132" s="170"/>
      <c r="AJ132" s="170"/>
      <c r="AK132" s="170"/>
      <c r="AL132" s="170"/>
      <c r="AM132" s="170"/>
      <c r="AN132" s="170"/>
    </row>
    <row r="133" spans="1:40" ht="13">
      <c r="A133" s="1193" t="s">
        <v>2001</v>
      </c>
      <c r="B133" s="1194" t="s">
        <v>264</v>
      </c>
      <c r="C133" s="1155">
        <v>60</v>
      </c>
      <c r="D133" s="1189">
        <v>0</v>
      </c>
      <c r="E133" s="1189">
        <v>0</v>
      </c>
      <c r="F133" s="1190">
        <v>0</v>
      </c>
      <c r="G133" s="1191">
        <v>0</v>
      </c>
      <c r="H133" s="1191">
        <v>0</v>
      </c>
      <c r="I133" s="1192">
        <v>0</v>
      </c>
      <c r="J133" s="1191">
        <v>0</v>
      </c>
      <c r="L133" s="1189">
        <v>0</v>
      </c>
      <c r="M133" s="1189">
        <v>0</v>
      </c>
      <c r="N133" s="1190">
        <v>0</v>
      </c>
      <c r="O133" s="1191">
        <v>0</v>
      </c>
      <c r="P133" s="1191">
        <v>0</v>
      </c>
      <c r="Q133" s="1192">
        <v>0</v>
      </c>
      <c r="R133" s="1191">
        <v>0</v>
      </c>
      <c r="T133" s="1189">
        <v>0</v>
      </c>
      <c r="U133" s="1189">
        <v>0</v>
      </c>
      <c r="V133" s="1190">
        <v>0</v>
      </c>
      <c r="W133" s="1191">
        <v>0</v>
      </c>
      <c r="X133" s="1191">
        <v>0</v>
      </c>
      <c r="Y133" s="1192">
        <v>0</v>
      </c>
      <c r="Z133" s="1191">
        <v>0</v>
      </c>
      <c r="AB133" s="1189">
        <v>0</v>
      </c>
      <c r="AC133" s="1189">
        <v>0</v>
      </c>
      <c r="AD133" s="1190">
        <v>0</v>
      </c>
      <c r="AE133" s="1191">
        <v>0</v>
      </c>
      <c r="AF133" s="1191">
        <v>0</v>
      </c>
      <c r="AG133" s="1192">
        <v>0</v>
      </c>
      <c r="AH133" s="1191">
        <v>0</v>
      </c>
      <c r="AI133" s="170"/>
      <c r="AJ133" s="170"/>
      <c r="AK133" s="170"/>
      <c r="AL133" s="170"/>
      <c r="AM133" s="170"/>
      <c r="AN133" s="170"/>
    </row>
    <row r="134" spans="1:40" ht="13">
      <c r="A134" s="1193" t="s">
        <v>314</v>
      </c>
      <c r="B134" s="1194" t="s">
        <v>265</v>
      </c>
      <c r="C134" s="1155">
        <v>168</v>
      </c>
      <c r="D134" s="1189">
        <v>3587.0000000000009</v>
      </c>
      <c r="E134" s="1189">
        <v>602616.00000000012</v>
      </c>
      <c r="F134" s="1190">
        <v>0.20944762349643822</v>
      </c>
      <c r="G134" s="1191">
        <v>448056</v>
      </c>
      <c r="H134" s="1191">
        <v>2667</v>
      </c>
      <c r="I134" s="1192">
        <v>0.16972171768730029</v>
      </c>
      <c r="J134" s="1191">
        <v>920.00000000000091</v>
      </c>
      <c r="L134" s="1189">
        <v>2421.0000000000005</v>
      </c>
      <c r="M134" s="1189">
        <v>406728.00000000006</v>
      </c>
      <c r="N134" s="1190">
        <v>0.15831807481035839</v>
      </c>
      <c r="O134" s="1191">
        <v>573048</v>
      </c>
      <c r="P134" s="1191">
        <v>3411</v>
      </c>
      <c r="Q134" s="1192">
        <v>0.18687543828892006</v>
      </c>
      <c r="R134" s="1191">
        <v>-989.99999999999955</v>
      </c>
      <c r="T134" s="1189">
        <v>2703</v>
      </c>
      <c r="U134" s="1189">
        <v>454104</v>
      </c>
      <c r="V134" s="1190">
        <v>0.15259978546830011</v>
      </c>
      <c r="W134" s="1191">
        <v>305592</v>
      </c>
      <c r="X134" s="1191">
        <v>1819</v>
      </c>
      <c r="Y134" s="1192">
        <v>0.15120573900177056</v>
      </c>
      <c r="Z134" s="1191">
        <v>884</v>
      </c>
      <c r="AB134" s="1189">
        <v>8711.0000000000018</v>
      </c>
      <c r="AC134" s="1189">
        <v>1463448.0000000002</v>
      </c>
      <c r="AD134" s="1190">
        <v>0.17376473639065651</v>
      </c>
      <c r="AE134" s="1191">
        <v>1326696</v>
      </c>
      <c r="AF134" s="1191">
        <v>7897</v>
      </c>
      <c r="AG134" s="1192">
        <v>0.17168613634992488</v>
      </c>
      <c r="AH134" s="1191">
        <v>814.00000000000182</v>
      </c>
      <c r="AI134" s="170"/>
      <c r="AJ134" s="170"/>
      <c r="AK134" s="170"/>
      <c r="AL134" s="170"/>
      <c r="AM134" s="170"/>
      <c r="AN134" s="170"/>
    </row>
    <row r="135" spans="1:40" ht="13">
      <c r="A135" s="1193" t="s">
        <v>315</v>
      </c>
      <c r="B135" s="1194" t="s">
        <v>266</v>
      </c>
      <c r="C135" s="1155">
        <v>90</v>
      </c>
      <c r="D135" s="1189">
        <v>0</v>
      </c>
      <c r="E135" s="1189">
        <v>0</v>
      </c>
      <c r="F135" s="1190">
        <v>0</v>
      </c>
      <c r="G135" s="1191">
        <v>0</v>
      </c>
      <c r="H135" s="1191">
        <v>0</v>
      </c>
      <c r="I135" s="1192">
        <v>0</v>
      </c>
      <c r="J135" s="1191">
        <v>0</v>
      </c>
      <c r="L135" s="1189">
        <v>0</v>
      </c>
      <c r="M135" s="1189">
        <v>0</v>
      </c>
      <c r="N135" s="1190">
        <v>0</v>
      </c>
      <c r="O135" s="1191">
        <v>0</v>
      </c>
      <c r="P135" s="1191">
        <v>0</v>
      </c>
      <c r="Q135" s="1192">
        <v>0</v>
      </c>
      <c r="R135" s="1191">
        <v>0</v>
      </c>
      <c r="T135" s="1189">
        <v>0</v>
      </c>
      <c r="U135" s="1189">
        <v>0</v>
      </c>
      <c r="V135" s="1190">
        <v>0</v>
      </c>
      <c r="W135" s="1191">
        <v>0</v>
      </c>
      <c r="X135" s="1191">
        <v>0</v>
      </c>
      <c r="Y135" s="1192">
        <v>0</v>
      </c>
      <c r="Z135" s="1191">
        <v>0</v>
      </c>
      <c r="AB135" s="1189">
        <v>0</v>
      </c>
      <c r="AC135" s="1189">
        <v>0</v>
      </c>
      <c r="AD135" s="1190">
        <v>0</v>
      </c>
      <c r="AE135" s="1191">
        <v>0</v>
      </c>
      <c r="AF135" s="1191">
        <v>0</v>
      </c>
      <c r="AG135" s="1192">
        <v>0</v>
      </c>
      <c r="AH135" s="1191">
        <v>0</v>
      </c>
      <c r="AI135" s="170"/>
      <c r="AJ135" s="170"/>
      <c r="AK135" s="170"/>
      <c r="AL135" s="170"/>
      <c r="AM135" s="170"/>
      <c r="AN135" s="170"/>
    </row>
    <row r="136" spans="1:40" ht="13">
      <c r="A136" s="1193" t="s">
        <v>316</v>
      </c>
      <c r="B136" s="1194" t="s">
        <v>267</v>
      </c>
      <c r="C136" s="1155">
        <v>48</v>
      </c>
      <c r="D136" s="1189">
        <v>0</v>
      </c>
      <c r="E136" s="1189">
        <v>0</v>
      </c>
      <c r="F136" s="1190">
        <v>0</v>
      </c>
      <c r="G136" s="1191">
        <v>0</v>
      </c>
      <c r="H136" s="1191">
        <v>0</v>
      </c>
      <c r="I136" s="1192">
        <v>0</v>
      </c>
      <c r="J136" s="1191">
        <v>0</v>
      </c>
      <c r="L136" s="1189">
        <v>0</v>
      </c>
      <c r="M136" s="1189">
        <v>0</v>
      </c>
      <c r="N136" s="1190">
        <v>0</v>
      </c>
      <c r="O136" s="1191">
        <v>0</v>
      </c>
      <c r="P136" s="1191">
        <v>0</v>
      </c>
      <c r="Q136" s="1192">
        <v>0</v>
      </c>
      <c r="R136" s="1191">
        <v>0</v>
      </c>
      <c r="T136" s="1189">
        <v>0</v>
      </c>
      <c r="U136" s="1189">
        <v>0</v>
      </c>
      <c r="V136" s="1190">
        <v>0</v>
      </c>
      <c r="W136" s="1191">
        <v>0</v>
      </c>
      <c r="X136" s="1191">
        <v>0</v>
      </c>
      <c r="Y136" s="1192">
        <v>0</v>
      </c>
      <c r="Z136" s="1191">
        <v>0</v>
      </c>
      <c r="AB136" s="1189">
        <v>0</v>
      </c>
      <c r="AC136" s="1189">
        <v>0</v>
      </c>
      <c r="AD136" s="1190">
        <v>0</v>
      </c>
      <c r="AE136" s="1191">
        <v>0</v>
      </c>
      <c r="AF136" s="1191">
        <v>0</v>
      </c>
      <c r="AG136" s="1192">
        <v>0</v>
      </c>
      <c r="AH136" s="1191">
        <v>0</v>
      </c>
      <c r="AI136" s="170"/>
      <c r="AJ136" s="170"/>
      <c r="AK136" s="170"/>
      <c r="AL136" s="170"/>
      <c r="AM136" s="170"/>
      <c r="AN136" s="170"/>
    </row>
    <row r="137" spans="1:40" ht="13">
      <c r="A137" s="1193" t="s">
        <v>317</v>
      </c>
      <c r="B137" s="1194" t="s">
        <v>268</v>
      </c>
      <c r="C137" s="1155">
        <v>90</v>
      </c>
      <c r="D137" s="1189">
        <v>0</v>
      </c>
      <c r="E137" s="1189">
        <v>0</v>
      </c>
      <c r="F137" s="1190">
        <v>0</v>
      </c>
      <c r="G137" s="1191">
        <v>0</v>
      </c>
      <c r="H137" s="1191">
        <v>0</v>
      </c>
      <c r="I137" s="1192">
        <v>0</v>
      </c>
      <c r="J137" s="1191">
        <v>0</v>
      </c>
      <c r="L137" s="1189">
        <v>0</v>
      </c>
      <c r="M137" s="1189">
        <v>0</v>
      </c>
      <c r="N137" s="1190">
        <v>0</v>
      </c>
      <c r="O137" s="1191">
        <v>0</v>
      </c>
      <c r="P137" s="1191">
        <v>0</v>
      </c>
      <c r="Q137" s="1192">
        <v>0</v>
      </c>
      <c r="R137" s="1191">
        <v>0</v>
      </c>
      <c r="T137" s="1189">
        <v>0</v>
      </c>
      <c r="U137" s="1189">
        <v>0</v>
      </c>
      <c r="V137" s="1190">
        <v>0</v>
      </c>
      <c r="W137" s="1191">
        <v>0</v>
      </c>
      <c r="X137" s="1191">
        <v>0</v>
      </c>
      <c r="Y137" s="1192">
        <v>0</v>
      </c>
      <c r="Z137" s="1191">
        <v>0</v>
      </c>
      <c r="AB137" s="1189">
        <v>0</v>
      </c>
      <c r="AC137" s="1189">
        <v>0</v>
      </c>
      <c r="AD137" s="1190">
        <v>0</v>
      </c>
      <c r="AE137" s="1191">
        <v>0</v>
      </c>
      <c r="AF137" s="1191">
        <v>0</v>
      </c>
      <c r="AG137" s="1192">
        <v>0</v>
      </c>
      <c r="AH137" s="1191">
        <v>0</v>
      </c>
      <c r="AI137" s="170"/>
      <c r="AJ137" s="170"/>
      <c r="AK137" s="170"/>
      <c r="AL137" s="170"/>
      <c r="AM137" s="170"/>
      <c r="AN137" s="170"/>
    </row>
    <row r="138" spans="1:40" s="173" customFormat="1" ht="13">
      <c r="A138" s="1193" t="s">
        <v>318</v>
      </c>
      <c r="B138" s="1194" t="s">
        <v>269</v>
      </c>
      <c r="C138" s="1198">
        <v>90</v>
      </c>
      <c r="D138" s="1189">
        <v>0</v>
      </c>
      <c r="E138" s="1189">
        <v>0</v>
      </c>
      <c r="F138" s="1190">
        <v>0</v>
      </c>
      <c r="G138" s="1199">
        <v>0</v>
      </c>
      <c r="H138" s="1199">
        <v>0</v>
      </c>
      <c r="I138" s="1200">
        <v>0</v>
      </c>
      <c r="J138" s="1199">
        <v>0</v>
      </c>
      <c r="L138" s="1189">
        <v>0</v>
      </c>
      <c r="M138" s="1189">
        <v>0</v>
      </c>
      <c r="N138" s="1190">
        <v>0</v>
      </c>
      <c r="O138" s="1199">
        <v>0</v>
      </c>
      <c r="P138" s="1199">
        <v>0</v>
      </c>
      <c r="Q138" s="1200">
        <v>0</v>
      </c>
      <c r="R138" s="1199">
        <v>0</v>
      </c>
      <c r="T138" s="1189">
        <v>0</v>
      </c>
      <c r="U138" s="1189">
        <v>0</v>
      </c>
      <c r="V138" s="1190">
        <v>0</v>
      </c>
      <c r="W138" s="1199">
        <v>0</v>
      </c>
      <c r="X138" s="1199">
        <v>0</v>
      </c>
      <c r="Y138" s="1200">
        <v>0</v>
      </c>
      <c r="Z138" s="1199">
        <v>0</v>
      </c>
      <c r="AB138" s="1189">
        <v>0</v>
      </c>
      <c r="AC138" s="1189">
        <v>0</v>
      </c>
      <c r="AD138" s="1190">
        <v>0</v>
      </c>
      <c r="AE138" s="1199">
        <v>0</v>
      </c>
      <c r="AF138" s="1199">
        <v>0</v>
      </c>
      <c r="AG138" s="1200">
        <v>0</v>
      </c>
      <c r="AH138" s="1199">
        <v>0</v>
      </c>
      <c r="AI138" s="170"/>
      <c r="AJ138" s="170"/>
      <c r="AK138" s="170"/>
      <c r="AL138" s="170"/>
      <c r="AM138" s="170"/>
      <c r="AN138" s="170"/>
    </row>
    <row r="139" spans="1:40" s="173" customFormat="1" ht="13">
      <c r="A139" s="1193" t="s">
        <v>319</v>
      </c>
      <c r="B139" s="1194" t="s">
        <v>270</v>
      </c>
      <c r="C139" s="1198">
        <v>60</v>
      </c>
      <c r="D139" s="1189">
        <v>2743</v>
      </c>
      <c r="E139" s="1189">
        <v>164580</v>
      </c>
      <c r="F139" s="1190">
        <v>0.16016582973257035</v>
      </c>
      <c r="G139" s="1199">
        <v>128700</v>
      </c>
      <c r="H139" s="1199">
        <v>2145</v>
      </c>
      <c r="I139" s="1200">
        <v>0.13650284380924602</v>
      </c>
      <c r="J139" s="1199">
        <v>598</v>
      </c>
      <c r="L139" s="1189">
        <v>1292</v>
      </c>
      <c r="M139" s="1189">
        <v>77520</v>
      </c>
      <c r="N139" s="1190">
        <v>8.4488621501438654E-2</v>
      </c>
      <c r="O139" s="1199">
        <v>175980</v>
      </c>
      <c r="P139" s="1199">
        <v>2933</v>
      </c>
      <c r="Q139" s="1200">
        <v>0.16068767531556802</v>
      </c>
      <c r="R139" s="1199">
        <v>-1641</v>
      </c>
      <c r="T139" s="1189">
        <v>3122</v>
      </c>
      <c r="U139" s="1189">
        <v>187320</v>
      </c>
      <c r="V139" s="1190">
        <v>0.17625472816575397</v>
      </c>
      <c r="W139" s="1199">
        <v>96058</v>
      </c>
      <c r="X139" s="1199">
        <v>1600.9666666666667</v>
      </c>
      <c r="Y139" s="1200">
        <v>0.1330815546731911</v>
      </c>
      <c r="Z139" s="1199">
        <v>1521.0333333333333</v>
      </c>
      <c r="AB139" s="1189">
        <v>7157</v>
      </c>
      <c r="AC139" s="1189">
        <v>429420</v>
      </c>
      <c r="AD139" s="1190">
        <v>0.14276595320260915</v>
      </c>
      <c r="AE139" s="1199">
        <v>400738</v>
      </c>
      <c r="AF139" s="1199">
        <v>6678.9666666666662</v>
      </c>
      <c r="AG139" s="1200">
        <v>0.14520526551980961</v>
      </c>
      <c r="AH139" s="1199">
        <v>478.03333333333376</v>
      </c>
      <c r="AI139" s="170"/>
      <c r="AJ139" s="170"/>
      <c r="AK139" s="170"/>
      <c r="AL139" s="170"/>
      <c r="AM139" s="170"/>
      <c r="AN139" s="170"/>
    </row>
    <row r="140" spans="1:40" s="173" customFormat="1" ht="13">
      <c r="A140" s="1193" t="s">
        <v>320</v>
      </c>
      <c r="B140" s="1194" t="s">
        <v>271</v>
      </c>
      <c r="C140" s="1198">
        <v>48</v>
      </c>
      <c r="D140" s="1189">
        <v>1032</v>
      </c>
      <c r="E140" s="1189">
        <v>49536</v>
      </c>
      <c r="F140" s="1190">
        <v>6.0259254934018451E-2</v>
      </c>
      <c r="G140" s="1199">
        <v>48720</v>
      </c>
      <c r="H140" s="1199">
        <v>1015</v>
      </c>
      <c r="I140" s="1200">
        <v>6.4592254762883314E-2</v>
      </c>
      <c r="J140" s="1199">
        <v>17</v>
      </c>
      <c r="L140" s="1189">
        <v>910</v>
      </c>
      <c r="M140" s="1189">
        <v>43680</v>
      </c>
      <c r="N140" s="1190">
        <v>5.950823960240649E-2</v>
      </c>
      <c r="O140" s="1199">
        <v>60576</v>
      </c>
      <c r="P140" s="1199">
        <v>1262</v>
      </c>
      <c r="Q140" s="1200">
        <v>6.9140077138849926E-2</v>
      </c>
      <c r="R140" s="1199">
        <v>-352</v>
      </c>
      <c r="T140" s="1189">
        <v>1566</v>
      </c>
      <c r="U140" s="1189">
        <v>75168</v>
      </c>
      <c r="V140" s="1190">
        <v>8.8409642635352573E-2</v>
      </c>
      <c r="W140" s="1199">
        <v>50112</v>
      </c>
      <c r="X140" s="1199">
        <v>1044</v>
      </c>
      <c r="Y140" s="1200">
        <v>8.6783282857530772E-2</v>
      </c>
      <c r="Z140" s="1199">
        <v>522</v>
      </c>
      <c r="AB140" s="1189">
        <v>3508</v>
      </c>
      <c r="AC140" s="1189">
        <v>168384</v>
      </c>
      <c r="AD140" s="1190">
        <v>6.9976661147792787E-2</v>
      </c>
      <c r="AE140" s="1199">
        <v>159408</v>
      </c>
      <c r="AF140" s="1199">
        <v>3321</v>
      </c>
      <c r="AG140" s="1200">
        <v>7.2200792556426557E-2</v>
      </c>
      <c r="AH140" s="1199">
        <v>187</v>
      </c>
      <c r="AI140" s="170"/>
      <c r="AJ140" s="170"/>
      <c r="AK140" s="170"/>
      <c r="AL140" s="170"/>
      <c r="AM140" s="170"/>
      <c r="AN140" s="170"/>
    </row>
    <row r="141" spans="1:40" s="173" customFormat="1" ht="13">
      <c r="A141" s="1193" t="s">
        <v>321</v>
      </c>
      <c r="B141" s="1194" t="s">
        <v>272</v>
      </c>
      <c r="C141" s="1198">
        <v>60</v>
      </c>
      <c r="D141" s="1189">
        <v>3027</v>
      </c>
      <c r="E141" s="1189">
        <v>181620</v>
      </c>
      <c r="F141" s="1190">
        <v>0.17674880298960643</v>
      </c>
      <c r="G141" s="1199">
        <v>172560</v>
      </c>
      <c r="H141" s="1199">
        <v>2876</v>
      </c>
      <c r="I141" s="1200">
        <v>0.18302199477640632</v>
      </c>
      <c r="J141" s="1199">
        <v>151</v>
      </c>
      <c r="L141" s="1189">
        <v>3428</v>
      </c>
      <c r="M141" s="1189">
        <v>205680</v>
      </c>
      <c r="N141" s="1190">
        <v>0.22416950039236203</v>
      </c>
      <c r="O141" s="1199">
        <v>210360</v>
      </c>
      <c r="P141" s="1199">
        <v>3506</v>
      </c>
      <c r="Q141" s="1200">
        <v>0.19208011921458626</v>
      </c>
      <c r="R141" s="1199">
        <v>-78</v>
      </c>
      <c r="T141" s="1189">
        <v>3168</v>
      </c>
      <c r="U141" s="1189">
        <v>190080</v>
      </c>
      <c r="V141" s="1190">
        <v>0.17885169084852934</v>
      </c>
      <c r="W141" s="1199">
        <v>107820</v>
      </c>
      <c r="X141" s="1199">
        <v>1797</v>
      </c>
      <c r="Y141" s="1200">
        <v>0.1493769725047728</v>
      </c>
      <c r="Z141" s="1199">
        <v>1371</v>
      </c>
      <c r="AB141" s="1189">
        <v>9623</v>
      </c>
      <c r="AC141" s="1189">
        <v>577380</v>
      </c>
      <c r="AD141" s="1190">
        <v>0.19195707247012828</v>
      </c>
      <c r="AE141" s="1199">
        <v>490740</v>
      </c>
      <c r="AF141" s="1199">
        <v>8179</v>
      </c>
      <c r="AG141" s="1200">
        <v>0.17781700762391234</v>
      </c>
      <c r="AH141" s="1199">
        <v>1444</v>
      </c>
      <c r="AI141" s="170"/>
      <c r="AJ141" s="170"/>
      <c r="AK141" s="170"/>
      <c r="AL141" s="170"/>
      <c r="AM141" s="170"/>
      <c r="AN141" s="170"/>
    </row>
    <row r="142" spans="1:40" s="173" customFormat="1" ht="13">
      <c r="A142" s="1193" t="s">
        <v>322</v>
      </c>
      <c r="B142" s="1194" t="s">
        <v>273</v>
      </c>
      <c r="C142" s="1198">
        <v>48</v>
      </c>
      <c r="D142" s="1189">
        <v>1448</v>
      </c>
      <c r="E142" s="1189">
        <v>69504</v>
      </c>
      <c r="F142" s="1190">
        <v>8.4549807310522015E-2</v>
      </c>
      <c r="G142" s="1199">
        <v>64032</v>
      </c>
      <c r="H142" s="1199">
        <v>1334</v>
      </c>
      <c r="I142" s="1200">
        <v>8.4892677688360924E-2</v>
      </c>
      <c r="J142" s="1199">
        <v>114</v>
      </c>
      <c r="L142" s="1189">
        <v>1795</v>
      </c>
      <c r="M142" s="1189">
        <v>86160</v>
      </c>
      <c r="N142" s="1190">
        <v>0.11738163745749411</v>
      </c>
      <c r="O142" s="1199">
        <v>72192</v>
      </c>
      <c r="P142" s="1199">
        <v>1504</v>
      </c>
      <c r="Q142" s="1200">
        <v>8.2398316970546989E-2</v>
      </c>
      <c r="R142" s="1199">
        <v>291</v>
      </c>
      <c r="T142" s="1189">
        <v>1540</v>
      </c>
      <c r="U142" s="1189">
        <v>73920</v>
      </c>
      <c r="V142" s="1190">
        <v>8.6941794162479533E-2</v>
      </c>
      <c r="W142" s="1199">
        <v>55776</v>
      </c>
      <c r="X142" s="1199">
        <v>1162</v>
      </c>
      <c r="Y142" s="1200">
        <v>9.6592121341427931E-2</v>
      </c>
      <c r="Z142" s="1199">
        <v>378</v>
      </c>
      <c r="AB142" s="1189">
        <v>4783</v>
      </c>
      <c r="AC142" s="1189">
        <v>229584</v>
      </c>
      <c r="AD142" s="1190">
        <v>9.5410025732580644E-2</v>
      </c>
      <c r="AE142" s="1199">
        <v>192000</v>
      </c>
      <c r="AF142" s="1199">
        <v>4000</v>
      </c>
      <c r="AG142" s="1200">
        <v>8.6962713106204834E-2</v>
      </c>
      <c r="AH142" s="1199">
        <v>783</v>
      </c>
      <c r="AI142" s="170"/>
      <c r="AJ142" s="170"/>
      <c r="AK142" s="170"/>
      <c r="AL142" s="170"/>
      <c r="AM142" s="170"/>
      <c r="AN142" s="170"/>
    </row>
    <row r="143" spans="1:40" ht="13">
      <c r="B143" s="170"/>
      <c r="D143" s="1201"/>
      <c r="E143" s="1201"/>
      <c r="F143" s="1202"/>
      <c r="G143" s="1201"/>
      <c r="H143" s="1201"/>
      <c r="I143" s="1192"/>
      <c r="J143" s="1201"/>
      <c r="L143" s="1201"/>
      <c r="M143" s="1201"/>
      <c r="N143" s="1202"/>
      <c r="O143" s="1201"/>
      <c r="P143" s="1201"/>
      <c r="Q143" s="1202"/>
      <c r="R143" s="1201"/>
      <c r="T143" s="1201"/>
      <c r="U143" s="1201"/>
      <c r="V143" s="1202"/>
      <c r="W143" s="1201"/>
      <c r="X143" s="1201"/>
      <c r="Y143" s="1192"/>
      <c r="Z143" s="1201"/>
      <c r="AB143" s="1201"/>
      <c r="AC143" s="1201"/>
      <c r="AD143" s="1202"/>
      <c r="AE143" s="1201"/>
      <c r="AF143" s="1201"/>
      <c r="AG143" s="1202"/>
      <c r="AH143" s="1201"/>
      <c r="AI143" s="170"/>
      <c r="AJ143" s="170"/>
      <c r="AK143" s="170"/>
      <c r="AL143" s="170"/>
      <c r="AM143" s="170"/>
      <c r="AN143" s="170"/>
    </row>
    <row r="144" spans="1:40" ht="13">
      <c r="A144" s="1203"/>
      <c r="B144" s="1204" t="s">
        <v>166</v>
      </c>
      <c r="D144" s="1205">
        <v>17126</v>
      </c>
      <c r="E144" s="1205">
        <v>1523600</v>
      </c>
      <c r="F144" s="1206">
        <v>1</v>
      </c>
      <c r="G144" s="1205">
        <v>1343494</v>
      </c>
      <c r="H144" s="1205">
        <v>15713.958333333334</v>
      </c>
      <c r="I144" s="1206">
        <v>1</v>
      </c>
      <c r="J144" s="1207">
        <v>1412.0416666666674</v>
      </c>
      <c r="L144" s="1205">
        <v>15292</v>
      </c>
      <c r="M144" s="1205">
        <v>1276458</v>
      </c>
      <c r="N144" s="1206">
        <v>1</v>
      </c>
      <c r="O144" s="1205">
        <v>1568874</v>
      </c>
      <c r="P144" s="1205">
        <v>18252.8</v>
      </c>
      <c r="Q144" s="1206">
        <v>1</v>
      </c>
      <c r="R144" s="1207">
        <v>-2960.7999999999993</v>
      </c>
      <c r="T144" s="1205">
        <v>17713</v>
      </c>
      <c r="U144" s="1205">
        <v>1443968</v>
      </c>
      <c r="V144" s="1217">
        <v>1</v>
      </c>
      <c r="W144" s="1205">
        <v>1000604</v>
      </c>
      <c r="X144" s="1205">
        <v>12029.966666666667</v>
      </c>
      <c r="Y144" s="1217">
        <v>1</v>
      </c>
      <c r="Z144" s="1205">
        <v>5683.0333333333328</v>
      </c>
      <c r="AB144" s="1205">
        <v>50131</v>
      </c>
      <c r="AC144" s="1205">
        <v>4244026</v>
      </c>
      <c r="AD144" s="1206">
        <v>0.99999999999999989</v>
      </c>
      <c r="AE144" s="1205">
        <v>3912972</v>
      </c>
      <c r="AF144" s="1205">
        <v>45996.725000000006</v>
      </c>
      <c r="AG144" s="1206">
        <v>0.99999999999999989</v>
      </c>
      <c r="AH144" s="1207">
        <v>4134.2750000000024</v>
      </c>
      <c r="AI144" s="170"/>
      <c r="AJ144" s="170"/>
      <c r="AK144" s="170"/>
      <c r="AL144" s="170"/>
      <c r="AM144" s="170"/>
      <c r="AN144" s="170"/>
    </row>
    <row r="145" spans="1:40" s="1230" customFormat="1" ht="25.5" customHeight="1">
      <c r="A145" s="1224"/>
      <c r="B145" s="1225"/>
      <c r="C145" s="1211"/>
      <c r="D145" s="1225"/>
      <c r="E145" s="1225"/>
      <c r="F145" s="1225"/>
      <c r="G145" s="1226">
        <v>0</v>
      </c>
      <c r="H145" s="1227"/>
      <c r="I145" s="1225"/>
      <c r="J145" s="1225"/>
      <c r="K145" s="1225"/>
      <c r="L145" s="1225"/>
      <c r="M145" s="1225"/>
      <c r="N145" s="1225"/>
      <c r="O145" s="1228">
        <v>0</v>
      </c>
      <c r="P145" s="1227"/>
      <c r="Q145" s="1225"/>
      <c r="R145" s="1225"/>
      <c r="S145" s="1225"/>
      <c r="T145" s="1225"/>
      <c r="U145" s="1225"/>
      <c r="V145" s="1225"/>
      <c r="W145" s="1228">
        <v>0</v>
      </c>
      <c r="X145" s="1227"/>
      <c r="Y145" s="1225"/>
      <c r="Z145" s="1225"/>
      <c r="AA145" s="1225"/>
      <c r="AB145" s="1225"/>
      <c r="AC145" s="1225"/>
      <c r="AD145" s="1225"/>
      <c r="AE145" s="1225"/>
      <c r="AF145" s="1227"/>
      <c r="AG145" s="1225"/>
      <c r="AH145" s="1225"/>
      <c r="AI145" s="1229"/>
      <c r="AJ145" s="1229"/>
      <c r="AK145" s="1229"/>
      <c r="AL145" s="1229"/>
      <c r="AM145" s="1229"/>
      <c r="AN145" s="1229"/>
    </row>
    <row r="146" spans="1:40" ht="14.75" customHeight="1">
      <c r="A146" s="171"/>
      <c r="B146" s="1216"/>
      <c r="C146" s="1231"/>
      <c r="D146" s="3165" t="s">
        <v>1985</v>
      </c>
      <c r="E146" s="3166"/>
      <c r="F146" s="3166"/>
      <c r="G146" s="3166"/>
      <c r="H146" s="3166"/>
      <c r="I146" s="3166"/>
      <c r="J146" s="3167"/>
      <c r="K146" s="171"/>
      <c r="L146" s="3165" t="s">
        <v>2002</v>
      </c>
      <c r="M146" s="3166"/>
      <c r="N146" s="3166"/>
      <c r="O146" s="3166"/>
      <c r="P146" s="3166"/>
      <c r="Q146" s="3166"/>
      <c r="R146" s="3167"/>
      <c r="S146" s="171"/>
      <c r="T146" s="3165" t="s">
        <v>2005</v>
      </c>
      <c r="U146" s="3166"/>
      <c r="V146" s="3166"/>
      <c r="W146" s="3166"/>
      <c r="X146" s="3166"/>
      <c r="Y146" s="3166"/>
      <c r="Z146" s="3167"/>
      <c r="AB146" s="3165" t="s">
        <v>115</v>
      </c>
      <c r="AC146" s="3166"/>
      <c r="AD146" s="3166"/>
      <c r="AE146" s="3166"/>
      <c r="AF146" s="3166"/>
      <c r="AG146" s="3166"/>
      <c r="AH146" s="3167"/>
      <c r="AI146" s="170"/>
      <c r="AJ146" s="170"/>
      <c r="AK146" s="170"/>
      <c r="AL146" s="170"/>
      <c r="AM146" s="170"/>
    </row>
    <row r="147" spans="1:40" ht="25" customHeight="1">
      <c r="A147" s="1177" t="s">
        <v>1986</v>
      </c>
      <c r="B147" s="1178" t="s">
        <v>1451</v>
      </c>
      <c r="C147" s="1231"/>
      <c r="D147" s="1179" t="s">
        <v>1987</v>
      </c>
      <c r="E147" s="1179" t="s">
        <v>1988</v>
      </c>
      <c r="F147" s="1180" t="s">
        <v>1989</v>
      </c>
      <c r="G147" s="1179" t="s">
        <v>1990</v>
      </c>
      <c r="H147" s="1179" t="s">
        <v>1991</v>
      </c>
      <c r="I147" s="1180" t="s">
        <v>1989</v>
      </c>
      <c r="J147" s="1181" t="s">
        <v>1992</v>
      </c>
      <c r="K147" s="171"/>
      <c r="L147" s="1179" t="s">
        <v>1987</v>
      </c>
      <c r="M147" s="1179" t="s">
        <v>1988</v>
      </c>
      <c r="N147" s="1180" t="s">
        <v>1989</v>
      </c>
      <c r="O147" s="1179" t="s">
        <v>1990</v>
      </c>
      <c r="P147" s="1179" t="s">
        <v>1991</v>
      </c>
      <c r="Q147" s="1180" t="s">
        <v>1989</v>
      </c>
      <c r="R147" s="1181" t="s">
        <v>1992</v>
      </c>
      <c r="S147" s="171"/>
      <c r="T147" s="1179" t="s">
        <v>1987</v>
      </c>
      <c r="U147" s="1179" t="s">
        <v>1988</v>
      </c>
      <c r="V147" s="1180" t="s">
        <v>1989</v>
      </c>
      <c r="W147" s="1179" t="s">
        <v>1990</v>
      </c>
      <c r="X147" s="1179" t="s">
        <v>1991</v>
      </c>
      <c r="Y147" s="1180" t="s">
        <v>1989</v>
      </c>
      <c r="Z147" s="1181" t="s">
        <v>1992</v>
      </c>
      <c r="AB147" s="1179" t="s">
        <v>1987</v>
      </c>
      <c r="AC147" s="1179" t="s">
        <v>1988</v>
      </c>
      <c r="AD147" s="1180" t="s">
        <v>1989</v>
      </c>
      <c r="AE147" s="1179" t="s">
        <v>1990</v>
      </c>
      <c r="AF147" s="1179" t="s">
        <v>1991</v>
      </c>
      <c r="AG147" s="1180" t="s">
        <v>1989</v>
      </c>
      <c r="AH147" s="1181" t="s">
        <v>1992</v>
      </c>
      <c r="AI147" s="170"/>
      <c r="AJ147" s="170"/>
      <c r="AK147" s="170"/>
      <c r="AL147" s="170"/>
      <c r="AM147" s="170"/>
    </row>
    <row r="148" spans="1:40" ht="13">
      <c r="A148" s="171"/>
      <c r="B148" s="171"/>
      <c r="C148" s="1231"/>
      <c r="D148" s="1184"/>
      <c r="E148" s="1184"/>
      <c r="F148" s="1185"/>
      <c r="G148" s="1186"/>
      <c r="H148" s="1186"/>
      <c r="I148" s="1185"/>
      <c r="J148" s="170"/>
      <c r="K148" s="171"/>
      <c r="L148" s="1184"/>
      <c r="M148" s="1184"/>
      <c r="N148" s="1185"/>
      <c r="O148" s="1186"/>
      <c r="P148" s="1186"/>
      <c r="Q148" s="1185"/>
      <c r="R148" s="170"/>
      <c r="S148" s="171"/>
      <c r="T148" s="1184"/>
      <c r="U148" s="1184"/>
      <c r="V148" s="1185"/>
      <c r="W148" s="1186"/>
      <c r="X148" s="1186"/>
      <c r="Y148" s="1185"/>
      <c r="Z148" s="170"/>
      <c r="AB148" s="1184"/>
      <c r="AC148" s="1184"/>
      <c r="AD148" s="1185"/>
      <c r="AE148" s="1186"/>
      <c r="AF148" s="1186"/>
      <c r="AG148" s="1185"/>
      <c r="AH148" s="170"/>
      <c r="AI148" s="170"/>
      <c r="AJ148" s="170"/>
      <c r="AK148" s="170"/>
      <c r="AL148" s="170"/>
      <c r="AM148" s="170"/>
    </row>
    <row r="149" spans="1:40" ht="15">
      <c r="A149" s="1187" t="s">
        <v>300</v>
      </c>
      <c r="B149" s="1188" t="s">
        <v>246</v>
      </c>
      <c r="C149" s="1155">
        <v>90</v>
      </c>
      <c r="D149" s="1189">
        <v>0</v>
      </c>
      <c r="E149" s="1189">
        <v>0</v>
      </c>
      <c r="F149" s="1190">
        <v>0</v>
      </c>
      <c r="G149" s="1191">
        <v>0</v>
      </c>
      <c r="H149" s="1191">
        <v>0</v>
      </c>
      <c r="I149" s="1192">
        <v>0</v>
      </c>
      <c r="J149" s="1191">
        <v>0</v>
      </c>
      <c r="K149" s="171"/>
      <c r="L149" s="1189">
        <v>0</v>
      </c>
      <c r="M149" s="1189">
        <v>0</v>
      </c>
      <c r="N149" s="1190">
        <v>0</v>
      </c>
      <c r="O149" s="1191">
        <v>0</v>
      </c>
      <c r="P149" s="1191">
        <v>0</v>
      </c>
      <c r="Q149" s="1192">
        <v>0</v>
      </c>
      <c r="R149" s="1191">
        <v>0</v>
      </c>
      <c r="S149" s="171"/>
      <c r="T149" s="1189">
        <v>3127</v>
      </c>
      <c r="U149" s="1189">
        <v>281430</v>
      </c>
      <c r="V149" s="1190">
        <v>9.88131467726516E-2</v>
      </c>
      <c r="W149" s="1191">
        <v>224910</v>
      </c>
      <c r="X149" s="1191">
        <v>2499</v>
      </c>
      <c r="Y149" s="1192">
        <v>7.4942136870378914E-2</v>
      </c>
      <c r="Z149" s="1191">
        <v>628</v>
      </c>
      <c r="AB149" s="1189">
        <v>3827</v>
      </c>
      <c r="AC149" s="1189">
        <v>344430</v>
      </c>
      <c r="AD149" s="1190">
        <v>2.1278488543421573E-2</v>
      </c>
      <c r="AE149" s="1199">
        <v>338310</v>
      </c>
      <c r="AF149" s="1191">
        <v>3759</v>
      </c>
      <c r="AG149" s="1192">
        <v>2.1340860757535201E-2</v>
      </c>
      <c r="AH149" s="1191">
        <v>68</v>
      </c>
      <c r="AI149" s="170"/>
      <c r="AJ149" s="1232"/>
      <c r="AK149" s="170"/>
      <c r="AL149" s="170"/>
      <c r="AM149" s="170"/>
    </row>
    <row r="150" spans="1:40" ht="15">
      <c r="A150" s="1187" t="s">
        <v>301</v>
      </c>
      <c r="B150" s="1188" t="s">
        <v>247</v>
      </c>
      <c r="C150" s="1155">
        <v>90</v>
      </c>
      <c r="D150" s="1189">
        <v>1798</v>
      </c>
      <c r="E150" s="1189">
        <v>161820</v>
      </c>
      <c r="F150" s="1190">
        <v>3.711348718160426E-2</v>
      </c>
      <c r="G150" s="1191">
        <v>160468</v>
      </c>
      <c r="H150" s="1191">
        <v>1782.9777777777779</v>
      </c>
      <c r="I150" s="1192">
        <v>3.9480496423670006E-2</v>
      </c>
      <c r="J150" s="1191">
        <v>15.022222222222126</v>
      </c>
      <c r="K150" s="171"/>
      <c r="L150" s="1189">
        <v>0</v>
      </c>
      <c r="M150" s="1189">
        <v>0</v>
      </c>
      <c r="N150" s="1190">
        <v>0</v>
      </c>
      <c r="O150" s="1191">
        <v>0</v>
      </c>
      <c r="P150" s="1191">
        <v>0</v>
      </c>
      <c r="Q150" s="1192">
        <v>0</v>
      </c>
      <c r="R150" s="1191">
        <v>0</v>
      </c>
      <c r="S150" s="171"/>
      <c r="T150" s="1189">
        <v>0</v>
      </c>
      <c r="U150" s="1189">
        <v>0</v>
      </c>
      <c r="V150" s="1190">
        <v>0</v>
      </c>
      <c r="W150" s="1191">
        <v>0</v>
      </c>
      <c r="X150" s="1191">
        <v>0</v>
      </c>
      <c r="Y150" s="1192">
        <v>0</v>
      </c>
      <c r="Z150" s="1191">
        <v>0</v>
      </c>
      <c r="AB150" s="1189">
        <v>1798</v>
      </c>
      <c r="AC150" s="1189">
        <v>161820</v>
      </c>
      <c r="AD150" s="1190">
        <v>9.9970531489605406E-3</v>
      </c>
      <c r="AE150" s="1199">
        <v>160468</v>
      </c>
      <c r="AF150" s="1191">
        <v>1782.9777777777779</v>
      </c>
      <c r="AG150" s="1192">
        <v>1.0122447589607633E-2</v>
      </c>
      <c r="AH150" s="1191">
        <v>15.022222222222126</v>
      </c>
      <c r="AI150" s="170"/>
      <c r="AJ150" s="1232"/>
      <c r="AK150" s="170"/>
      <c r="AL150" s="170"/>
      <c r="AM150" s="170"/>
    </row>
    <row r="151" spans="1:40" ht="15">
      <c r="A151" s="1187" t="s">
        <v>302</v>
      </c>
      <c r="B151" s="1188" t="s">
        <v>248</v>
      </c>
      <c r="C151" s="1155">
        <v>48</v>
      </c>
      <c r="D151" s="1189">
        <v>547</v>
      </c>
      <c r="E151" s="1189">
        <v>26256</v>
      </c>
      <c r="F151" s="1190">
        <v>1.129092185113322E-2</v>
      </c>
      <c r="G151" s="1191">
        <v>31824</v>
      </c>
      <c r="H151" s="1191">
        <v>663</v>
      </c>
      <c r="I151" s="1192">
        <v>1.4680816247478556E-2</v>
      </c>
      <c r="J151" s="1191">
        <v>-116</v>
      </c>
      <c r="K151" s="171"/>
      <c r="L151" s="1189">
        <v>0</v>
      </c>
      <c r="M151" s="1189">
        <v>0</v>
      </c>
      <c r="N151" s="1190">
        <v>0</v>
      </c>
      <c r="O151" s="1191">
        <v>0</v>
      </c>
      <c r="P151" s="1191">
        <v>0</v>
      </c>
      <c r="Q151" s="1192">
        <v>0</v>
      </c>
      <c r="R151" s="1191">
        <v>0</v>
      </c>
      <c r="S151" s="171"/>
      <c r="T151" s="1189">
        <v>0</v>
      </c>
      <c r="U151" s="1189">
        <v>0</v>
      </c>
      <c r="V151" s="1190">
        <v>0</v>
      </c>
      <c r="W151" s="1191">
        <v>0</v>
      </c>
      <c r="X151" s="1191">
        <v>0</v>
      </c>
      <c r="Y151" s="1192">
        <v>0</v>
      </c>
      <c r="Z151" s="1191">
        <v>0</v>
      </c>
      <c r="AB151" s="1189">
        <v>547</v>
      </c>
      <c r="AC151" s="1189">
        <v>26256</v>
      </c>
      <c r="AD151" s="1190">
        <v>3.0413726765747581E-3</v>
      </c>
      <c r="AE151" s="1199">
        <v>31824</v>
      </c>
      <c r="AF151" s="1191">
        <v>663</v>
      </c>
      <c r="AG151" s="1192">
        <v>3.7640305087113164E-3</v>
      </c>
      <c r="AH151" s="1191">
        <v>-116</v>
      </c>
      <c r="AI151" s="170"/>
      <c r="AJ151" s="1232"/>
      <c r="AK151" s="170"/>
      <c r="AL151" s="170"/>
      <c r="AM151" s="170"/>
    </row>
    <row r="152" spans="1:40" ht="15">
      <c r="A152" s="1187" t="s">
        <v>303</v>
      </c>
      <c r="B152" s="1188" t="s">
        <v>249</v>
      </c>
      <c r="C152" s="1155">
        <v>48</v>
      </c>
      <c r="D152" s="1189">
        <v>2220</v>
      </c>
      <c r="E152" s="1189">
        <v>106560</v>
      </c>
      <c r="F152" s="1190">
        <v>4.5824216653593694E-2</v>
      </c>
      <c r="G152" s="1191">
        <v>101424</v>
      </c>
      <c r="H152" s="1191">
        <v>2113</v>
      </c>
      <c r="I152" s="1192">
        <v>4.6788182097921856E-2</v>
      </c>
      <c r="J152" s="1191">
        <v>107</v>
      </c>
      <c r="K152" s="171"/>
      <c r="L152" s="1189">
        <v>2517</v>
      </c>
      <c r="M152" s="1189">
        <v>120816</v>
      </c>
      <c r="N152" s="1190">
        <v>5.1019322276106359E-2</v>
      </c>
      <c r="O152" s="1191">
        <v>134160</v>
      </c>
      <c r="P152" s="1191">
        <v>2795</v>
      </c>
      <c r="Q152" s="1192">
        <v>5.8486527696352736E-2</v>
      </c>
      <c r="R152" s="1191">
        <v>-278</v>
      </c>
      <c r="S152" s="171"/>
      <c r="T152" s="1189">
        <v>2755</v>
      </c>
      <c r="U152" s="1189">
        <v>132240</v>
      </c>
      <c r="V152" s="1190">
        <v>8.7057953104782593E-2</v>
      </c>
      <c r="W152" s="1191">
        <v>137280</v>
      </c>
      <c r="X152" s="1191">
        <v>2860</v>
      </c>
      <c r="Y152" s="1192">
        <v>8.5768111824443244E-2</v>
      </c>
      <c r="Z152" s="1191">
        <v>-105</v>
      </c>
      <c r="AB152" s="1189">
        <v>10970</v>
      </c>
      <c r="AC152" s="1189">
        <v>526560</v>
      </c>
      <c r="AD152" s="1190">
        <v>6.0994256420521205E-2</v>
      </c>
      <c r="AE152" s="1199">
        <v>525934</v>
      </c>
      <c r="AF152" s="1191">
        <v>10956.958333333334</v>
      </c>
      <c r="AG152" s="1192">
        <v>6.2205619078952286E-2</v>
      </c>
      <c r="AH152" s="1191">
        <v>13.04166666666606</v>
      </c>
      <c r="AI152" s="170"/>
      <c r="AJ152" s="1232"/>
      <c r="AK152" s="170"/>
      <c r="AL152" s="170"/>
      <c r="AM152" s="170"/>
    </row>
    <row r="153" spans="1:40" ht="15">
      <c r="A153" s="1187" t="s">
        <v>304</v>
      </c>
      <c r="B153" s="1188" t="s">
        <v>250</v>
      </c>
      <c r="C153" s="1155">
        <v>116</v>
      </c>
      <c r="D153" s="1189">
        <v>1283</v>
      </c>
      <c r="E153" s="1189">
        <v>148828</v>
      </c>
      <c r="F153" s="1190">
        <v>2.6483094579531848E-2</v>
      </c>
      <c r="G153" s="1191">
        <v>123424</v>
      </c>
      <c r="H153" s="1191">
        <v>1064</v>
      </c>
      <c r="I153" s="1192">
        <v>2.3560163630945978E-2</v>
      </c>
      <c r="J153" s="1191">
        <v>219</v>
      </c>
      <c r="K153" s="171"/>
      <c r="L153" s="1189">
        <v>1046</v>
      </c>
      <c r="M153" s="1189">
        <v>121336</v>
      </c>
      <c r="N153" s="1190">
        <v>2.1202308740884881E-2</v>
      </c>
      <c r="O153" s="1191">
        <v>137924</v>
      </c>
      <c r="P153" s="1191">
        <v>1189</v>
      </c>
      <c r="Q153" s="1192">
        <v>2.4880315359915351E-2</v>
      </c>
      <c r="R153" s="1191">
        <v>-143</v>
      </c>
      <c r="S153" s="171"/>
      <c r="T153" s="1189">
        <v>1138</v>
      </c>
      <c r="U153" s="1189">
        <v>132008</v>
      </c>
      <c r="V153" s="1190">
        <v>3.5960780629126166E-2</v>
      </c>
      <c r="W153" s="1191">
        <v>126556</v>
      </c>
      <c r="X153" s="1191">
        <v>1091</v>
      </c>
      <c r="Y153" s="1192">
        <v>3.2717835664499158E-2</v>
      </c>
      <c r="Z153" s="1191">
        <v>47</v>
      </c>
      <c r="AB153" s="1189">
        <v>4733</v>
      </c>
      <c r="AC153" s="1189">
        <v>549028</v>
      </c>
      <c r="AD153" s="1190">
        <v>2.6315935792007916E-2</v>
      </c>
      <c r="AE153" s="1199">
        <v>539400</v>
      </c>
      <c r="AF153" s="1191">
        <v>4650</v>
      </c>
      <c r="AG153" s="1192">
        <v>2.639930899774905E-2</v>
      </c>
      <c r="AH153" s="1191">
        <v>83</v>
      </c>
      <c r="AI153" s="170"/>
      <c r="AJ153" s="1232"/>
      <c r="AK153" s="170"/>
      <c r="AL153" s="170"/>
      <c r="AM153" s="170"/>
    </row>
    <row r="154" spans="1:40" ht="15">
      <c r="A154" s="1187" t="s">
        <v>305</v>
      </c>
      <c r="B154" s="1188" t="s">
        <v>251</v>
      </c>
      <c r="C154" s="1155">
        <v>60</v>
      </c>
      <c r="D154" s="1189">
        <v>1089</v>
      </c>
      <c r="E154" s="1189">
        <v>65340</v>
      </c>
      <c r="F154" s="1190">
        <v>2.2478636007100688E-2</v>
      </c>
      <c r="G154" s="1191">
        <v>57540</v>
      </c>
      <c r="H154" s="1191">
        <v>959</v>
      </c>
      <c r="I154" s="1192">
        <v>2.1235147483155258E-2</v>
      </c>
      <c r="J154" s="1191">
        <v>130</v>
      </c>
      <c r="K154" s="171"/>
      <c r="L154" s="1189">
        <v>1148</v>
      </c>
      <c r="M154" s="1189">
        <v>68880</v>
      </c>
      <c r="N154" s="1190">
        <v>2.3269837891525664E-2</v>
      </c>
      <c r="O154" s="1191">
        <v>69592</v>
      </c>
      <c r="P154" s="1191">
        <v>1159.8666666666666</v>
      </c>
      <c r="Q154" s="1192">
        <v>2.4270688344928917E-2</v>
      </c>
      <c r="R154" s="1191">
        <v>-11.866666666666561</v>
      </c>
      <c r="S154" s="171"/>
      <c r="T154" s="1189">
        <v>1052</v>
      </c>
      <c r="U154" s="1189">
        <v>63120</v>
      </c>
      <c r="V154" s="1190">
        <v>3.3243182093005912E-2</v>
      </c>
      <c r="W154" s="1191">
        <v>61380</v>
      </c>
      <c r="X154" s="1191">
        <v>1023</v>
      </c>
      <c r="Y154" s="1192">
        <v>3.0678593844897007E-2</v>
      </c>
      <c r="Z154" s="1191">
        <v>29</v>
      </c>
      <c r="AB154" s="1189">
        <v>4616</v>
      </c>
      <c r="AC154" s="1189">
        <v>276960</v>
      </c>
      <c r="AD154" s="1190">
        <v>2.5665404524806371E-2</v>
      </c>
      <c r="AE154" s="1199">
        <v>269080</v>
      </c>
      <c r="AF154" s="1191">
        <v>4484.666666666667</v>
      </c>
      <c r="AG154" s="1192">
        <v>2.5460666900051308E-2</v>
      </c>
      <c r="AH154" s="1191">
        <v>131.33333333333303</v>
      </c>
      <c r="AI154" s="170"/>
      <c r="AJ154" s="1232"/>
      <c r="AK154" s="170"/>
      <c r="AL154" s="170"/>
      <c r="AM154" s="170"/>
    </row>
    <row r="155" spans="1:40" ht="15">
      <c r="A155" s="1187" t="s">
        <v>306</v>
      </c>
      <c r="B155" s="1188" t="s">
        <v>252</v>
      </c>
      <c r="C155" s="1155">
        <v>116</v>
      </c>
      <c r="D155" s="1189">
        <v>1339</v>
      </c>
      <c r="E155" s="1189">
        <v>155324</v>
      </c>
      <c r="F155" s="1190">
        <v>2.7639020765388267E-2</v>
      </c>
      <c r="G155" s="1191">
        <v>144188</v>
      </c>
      <c r="H155" s="1191">
        <v>1243</v>
      </c>
      <c r="I155" s="1192">
        <v>2.7523762587655876E-2</v>
      </c>
      <c r="J155" s="1191">
        <v>96</v>
      </c>
      <c r="K155" s="171"/>
      <c r="L155" s="1189">
        <v>1278</v>
      </c>
      <c r="M155" s="1189">
        <v>148248</v>
      </c>
      <c r="N155" s="1190">
        <v>2.5904924063910973E-2</v>
      </c>
      <c r="O155" s="1191">
        <v>164024</v>
      </c>
      <c r="P155" s="1191">
        <v>1414</v>
      </c>
      <c r="Q155" s="1192">
        <v>2.9588533153002781E-2</v>
      </c>
      <c r="R155" s="1191">
        <v>-136</v>
      </c>
      <c r="S155" s="171"/>
      <c r="T155" s="1189">
        <v>1247</v>
      </c>
      <c r="U155" s="1189">
        <v>144652</v>
      </c>
      <c r="V155" s="1190">
        <v>3.94051787737437E-2</v>
      </c>
      <c r="W155" s="1191">
        <v>139200</v>
      </c>
      <c r="X155" s="1191">
        <v>1200</v>
      </c>
      <c r="Y155" s="1192">
        <v>3.5986620345920241E-2</v>
      </c>
      <c r="Z155" s="1191">
        <v>47</v>
      </c>
      <c r="AB155" s="1189">
        <v>5287</v>
      </c>
      <c r="AC155" s="1189">
        <v>613292</v>
      </c>
      <c r="AD155" s="1190">
        <v>2.9396229142688753E-2</v>
      </c>
      <c r="AE155" s="1199">
        <v>615264</v>
      </c>
      <c r="AF155" s="1191">
        <v>5304</v>
      </c>
      <c r="AG155" s="1192">
        <v>3.0112244069690531E-2</v>
      </c>
      <c r="AH155" s="1191">
        <v>-17</v>
      </c>
      <c r="AI155" s="170"/>
      <c r="AJ155" s="1232"/>
      <c r="AK155" s="170"/>
      <c r="AL155" s="170"/>
      <c r="AM155" s="170"/>
    </row>
    <row r="156" spans="1:40" ht="15">
      <c r="A156" s="1187" t="s">
        <v>307</v>
      </c>
      <c r="B156" s="1188" t="s">
        <v>253</v>
      </c>
      <c r="C156" s="1155">
        <v>116</v>
      </c>
      <c r="D156" s="1189">
        <v>1442</v>
      </c>
      <c r="E156" s="1189">
        <v>167272</v>
      </c>
      <c r="F156" s="1190">
        <v>2.9765099285802749E-2</v>
      </c>
      <c r="G156" s="1191">
        <v>171680</v>
      </c>
      <c r="H156" s="1191">
        <v>1480</v>
      </c>
      <c r="I156" s="1192">
        <v>3.2771656178383506E-2</v>
      </c>
      <c r="J156" s="1191">
        <v>-38</v>
      </c>
      <c r="K156" s="171"/>
      <c r="L156" s="1189">
        <v>1683</v>
      </c>
      <c r="M156" s="1189">
        <v>195228</v>
      </c>
      <c r="N156" s="1190">
        <v>3.4114230985572903E-2</v>
      </c>
      <c r="O156" s="1191">
        <v>195924</v>
      </c>
      <c r="P156" s="1191">
        <v>1689</v>
      </c>
      <c r="Q156" s="1192">
        <v>3.5343021566776302E-2</v>
      </c>
      <c r="R156" s="1191">
        <v>-6</v>
      </c>
      <c r="S156" s="171"/>
      <c r="T156" s="1189">
        <v>1559</v>
      </c>
      <c r="U156" s="1189">
        <v>180844</v>
      </c>
      <c r="V156" s="1190">
        <v>4.9264373462924164E-2</v>
      </c>
      <c r="W156" s="1191">
        <v>193140</v>
      </c>
      <c r="X156" s="1191">
        <v>1665</v>
      </c>
      <c r="Y156" s="1192">
        <v>4.9931435729964335E-2</v>
      </c>
      <c r="Z156" s="1191">
        <v>-106</v>
      </c>
      <c r="AB156" s="1189">
        <v>6683</v>
      </c>
      <c r="AC156" s="1189">
        <v>775228</v>
      </c>
      <c r="AD156" s="1190">
        <v>3.7158123578700381E-2</v>
      </c>
      <c r="AE156" s="1199">
        <v>771052</v>
      </c>
      <c r="AF156" s="1191">
        <v>6647</v>
      </c>
      <c r="AG156" s="1192">
        <v>3.7736818689900628E-2</v>
      </c>
      <c r="AH156" s="1191">
        <v>36</v>
      </c>
      <c r="AI156" s="170"/>
      <c r="AJ156" s="1232"/>
      <c r="AK156" s="170"/>
      <c r="AL156" s="170"/>
      <c r="AM156" s="170"/>
    </row>
    <row r="157" spans="1:40" ht="15">
      <c r="A157" s="1195" t="s">
        <v>1996</v>
      </c>
      <c r="B157" s="1196" t="s">
        <v>254</v>
      </c>
      <c r="C157" s="1155">
        <v>48</v>
      </c>
      <c r="D157" s="1189">
        <v>3507</v>
      </c>
      <c r="E157" s="1189">
        <v>168336</v>
      </c>
      <c r="F157" s="1190">
        <v>7.2389877389258145E-2</v>
      </c>
      <c r="G157" s="1191">
        <v>158640</v>
      </c>
      <c r="H157" s="1191">
        <v>3305</v>
      </c>
      <c r="I157" s="1192">
        <v>7.3182651128079382E-2</v>
      </c>
      <c r="J157" s="1191">
        <v>202</v>
      </c>
      <c r="K157" s="171"/>
      <c r="L157" s="1189">
        <v>362</v>
      </c>
      <c r="M157" s="1189">
        <v>17376</v>
      </c>
      <c r="N157" s="1190">
        <v>7.3377014954114032E-3</v>
      </c>
      <c r="O157" s="1191">
        <v>40656</v>
      </c>
      <c r="P157" s="1191">
        <v>847</v>
      </c>
      <c r="Q157" s="1192">
        <v>1.7723824314422456E-2</v>
      </c>
      <c r="R157" s="1191">
        <v>-485</v>
      </c>
      <c r="S157" s="171"/>
      <c r="T157" s="1189">
        <v>0</v>
      </c>
      <c r="U157" s="1189">
        <v>0</v>
      </c>
      <c r="V157" s="1190">
        <v>0</v>
      </c>
      <c r="W157" s="1191">
        <v>0</v>
      </c>
      <c r="X157" s="1191">
        <v>0</v>
      </c>
      <c r="Y157" s="1192">
        <v>0</v>
      </c>
      <c r="Z157" s="1191">
        <v>0</v>
      </c>
      <c r="AB157" s="1189">
        <v>3869</v>
      </c>
      <c r="AC157" s="1189">
        <v>185712</v>
      </c>
      <c r="AD157" s="1190">
        <v>2.1512012588058026E-2</v>
      </c>
      <c r="AE157" s="1199">
        <v>199296</v>
      </c>
      <c r="AF157" s="1191">
        <v>4152</v>
      </c>
      <c r="AG157" s="1192">
        <v>2.3572028163151411E-2</v>
      </c>
      <c r="AH157" s="1191">
        <v>-283</v>
      </c>
      <c r="AI157" s="170"/>
      <c r="AJ157" s="1232"/>
      <c r="AK157" s="170"/>
      <c r="AL157" s="170"/>
      <c r="AM157" s="170"/>
    </row>
    <row r="158" spans="1:40" ht="15">
      <c r="A158" s="1195" t="s">
        <v>308</v>
      </c>
      <c r="B158" s="1196" t="s">
        <v>255</v>
      </c>
      <c r="C158" s="1155">
        <v>60</v>
      </c>
      <c r="D158" s="1189">
        <v>1215</v>
      </c>
      <c r="E158" s="1189">
        <v>72900</v>
      </c>
      <c r="F158" s="1190">
        <v>2.5079469925277629E-2</v>
      </c>
      <c r="G158" s="1191">
        <v>73980</v>
      </c>
      <c r="H158" s="1191">
        <v>1233</v>
      </c>
      <c r="I158" s="1192">
        <v>2.7302332478342472E-2</v>
      </c>
      <c r="J158" s="1191">
        <v>-18</v>
      </c>
      <c r="K158" s="171"/>
      <c r="L158" s="1189">
        <v>0</v>
      </c>
      <c r="M158" s="1189">
        <v>0</v>
      </c>
      <c r="N158" s="1190">
        <v>0</v>
      </c>
      <c r="O158" s="1191">
        <v>0</v>
      </c>
      <c r="P158" s="1191">
        <v>0</v>
      </c>
      <c r="Q158" s="1192">
        <v>0</v>
      </c>
      <c r="R158" s="1191">
        <v>0</v>
      </c>
      <c r="S158" s="171"/>
      <c r="T158" s="1189">
        <v>0</v>
      </c>
      <c r="U158" s="1189">
        <v>0</v>
      </c>
      <c r="V158" s="1190">
        <v>0</v>
      </c>
      <c r="W158" s="1191">
        <v>0</v>
      </c>
      <c r="X158" s="1191">
        <v>0</v>
      </c>
      <c r="Y158" s="1192">
        <v>0</v>
      </c>
      <c r="Z158" s="1191">
        <v>0</v>
      </c>
      <c r="AB158" s="1189">
        <v>1215</v>
      </c>
      <c r="AC158" s="1189">
        <v>72900</v>
      </c>
      <c r="AD158" s="1190">
        <v>6.7555170055545359E-3</v>
      </c>
      <c r="AE158" s="1199">
        <v>73980</v>
      </c>
      <c r="AF158" s="1191">
        <v>1233</v>
      </c>
      <c r="AG158" s="1192">
        <v>7.000074837467651E-3</v>
      </c>
      <c r="AH158" s="1191">
        <v>-18</v>
      </c>
      <c r="AI158" s="170"/>
      <c r="AJ158" s="1232"/>
      <c r="AK158" s="170"/>
      <c r="AL158" s="170"/>
      <c r="AM158" s="170"/>
    </row>
    <row r="159" spans="1:40" ht="15">
      <c r="A159" s="1195" t="s">
        <v>309</v>
      </c>
      <c r="B159" s="1196" t="s">
        <v>256</v>
      </c>
      <c r="C159" s="1155">
        <v>60</v>
      </c>
      <c r="D159" s="1189">
        <v>1426</v>
      </c>
      <c r="E159" s="1189">
        <v>85560</v>
      </c>
      <c r="F159" s="1190">
        <v>2.9434834661272346E-2</v>
      </c>
      <c r="G159" s="1191">
        <v>80400</v>
      </c>
      <c r="H159" s="1191">
        <v>1340</v>
      </c>
      <c r="I159" s="1192">
        <v>2.9671634647995875E-2</v>
      </c>
      <c r="J159" s="1191">
        <v>86</v>
      </c>
      <c r="K159" s="171"/>
      <c r="L159" s="1189">
        <v>1365</v>
      </c>
      <c r="M159" s="1189">
        <v>81900</v>
      </c>
      <c r="N159" s="1190">
        <v>2.766840481004576E-2</v>
      </c>
      <c r="O159" s="1191">
        <v>75720</v>
      </c>
      <c r="P159" s="1191">
        <v>1262</v>
      </c>
      <c r="Q159" s="1192">
        <v>2.6407870466117048E-2</v>
      </c>
      <c r="R159" s="1191">
        <v>103</v>
      </c>
      <c r="S159" s="171"/>
      <c r="T159" s="1189">
        <v>1109</v>
      </c>
      <c r="U159" s="1189">
        <v>66540</v>
      </c>
      <c r="V159" s="1190">
        <v>3.5044381122760038E-2</v>
      </c>
      <c r="W159" s="1191">
        <v>66540</v>
      </c>
      <c r="X159" s="1191">
        <v>1109</v>
      </c>
      <c r="Y159" s="1192">
        <v>3.3257634969687956E-2</v>
      </c>
      <c r="Z159" s="1191">
        <v>0</v>
      </c>
      <c r="AB159" s="1189">
        <v>5543</v>
      </c>
      <c r="AC159" s="1189">
        <v>332580</v>
      </c>
      <c r="AD159" s="1190">
        <v>3.0819613795710941E-2</v>
      </c>
      <c r="AE159" s="1199">
        <v>327060</v>
      </c>
      <c r="AF159" s="1191">
        <v>5451</v>
      </c>
      <c r="AG159" s="1192">
        <v>3.0946802870264533E-2</v>
      </c>
      <c r="AH159" s="1191">
        <v>92</v>
      </c>
      <c r="AI159" s="170"/>
      <c r="AJ159" s="1232"/>
      <c r="AK159" s="170"/>
      <c r="AL159" s="170"/>
      <c r="AM159" s="170"/>
    </row>
    <row r="160" spans="1:40" ht="13">
      <c r="A160" s="1195" t="s">
        <v>310</v>
      </c>
      <c r="B160" s="1196" t="s">
        <v>257</v>
      </c>
      <c r="C160" s="1155">
        <v>168</v>
      </c>
      <c r="D160" s="1189">
        <v>190</v>
      </c>
      <c r="E160" s="1189">
        <v>31920</v>
      </c>
      <c r="F160" s="1190">
        <v>3.9218924162985596E-3</v>
      </c>
      <c r="G160" s="1191">
        <v>24192</v>
      </c>
      <c r="H160" s="1191">
        <v>144</v>
      </c>
      <c r="I160" s="1192">
        <v>3.1885935741129898E-3</v>
      </c>
      <c r="J160" s="1191">
        <v>46</v>
      </c>
      <c r="K160" s="171"/>
      <c r="L160" s="1189">
        <v>110</v>
      </c>
      <c r="M160" s="1189">
        <v>18480</v>
      </c>
      <c r="N160" s="1190">
        <v>2.2296882997106474E-3</v>
      </c>
      <c r="O160" s="1191">
        <v>27048</v>
      </c>
      <c r="P160" s="1191">
        <v>161</v>
      </c>
      <c r="Q160" s="1192">
        <v>3.3689913986092272E-3</v>
      </c>
      <c r="R160" s="1191">
        <v>-51</v>
      </c>
      <c r="S160" s="171"/>
      <c r="T160" s="1189">
        <v>206</v>
      </c>
      <c r="U160" s="1189">
        <v>34608</v>
      </c>
      <c r="V160" s="1190">
        <v>6.5095964934973553E-3</v>
      </c>
      <c r="W160" s="1191">
        <v>33096</v>
      </c>
      <c r="X160" s="1191">
        <v>197</v>
      </c>
      <c r="Y160" s="1192">
        <v>5.9078035067885734E-3</v>
      </c>
      <c r="Z160" s="1191">
        <v>9</v>
      </c>
      <c r="AB160" s="1189">
        <v>646</v>
      </c>
      <c r="AC160" s="1189">
        <v>108528</v>
      </c>
      <c r="AD160" s="1190">
        <v>3.5918222103606835E-3</v>
      </c>
      <c r="AE160" s="1199">
        <v>109368</v>
      </c>
      <c r="AF160" s="1191">
        <v>651</v>
      </c>
      <c r="AG160" s="1192">
        <v>3.6959032596848669E-3</v>
      </c>
      <c r="AH160" s="1191">
        <v>-5</v>
      </c>
      <c r="AI160" s="170"/>
      <c r="AJ160" s="170"/>
      <c r="AK160" s="170"/>
      <c r="AL160" s="170"/>
      <c r="AM160" s="170"/>
    </row>
    <row r="161" spans="1:40" s="173" customFormat="1" ht="13">
      <c r="A161" s="1195" t="s">
        <v>1998</v>
      </c>
      <c r="B161" s="1196" t="s">
        <v>259</v>
      </c>
      <c r="C161" s="1198">
        <v>60</v>
      </c>
      <c r="D161" s="1189">
        <v>0</v>
      </c>
      <c r="E161" s="1189">
        <v>0</v>
      </c>
      <c r="F161" s="1190">
        <v>0</v>
      </c>
      <c r="G161" s="1199">
        <v>0</v>
      </c>
      <c r="H161" s="1199">
        <v>0</v>
      </c>
      <c r="I161" s="1200">
        <v>0</v>
      </c>
      <c r="J161" s="1199">
        <v>0</v>
      </c>
      <c r="L161" s="1189">
        <v>0</v>
      </c>
      <c r="M161" s="1189">
        <v>0</v>
      </c>
      <c r="N161" s="1190">
        <v>0</v>
      </c>
      <c r="O161" s="1199">
        <v>0</v>
      </c>
      <c r="P161" s="1199">
        <v>0</v>
      </c>
      <c r="Q161" s="1200">
        <v>0</v>
      </c>
      <c r="R161" s="1199">
        <v>0</v>
      </c>
      <c r="T161" s="1189">
        <v>0</v>
      </c>
      <c r="U161" s="1189">
        <v>0</v>
      </c>
      <c r="V161" s="1190">
        <v>0</v>
      </c>
      <c r="W161" s="1199">
        <v>0</v>
      </c>
      <c r="X161" s="1199">
        <v>0</v>
      </c>
      <c r="Y161" s="1200">
        <v>0</v>
      </c>
      <c r="Z161" s="1199">
        <v>0</v>
      </c>
      <c r="AB161" s="1189">
        <v>0</v>
      </c>
      <c r="AC161" s="1189">
        <v>0</v>
      </c>
      <c r="AD161" s="1190">
        <v>0</v>
      </c>
      <c r="AE161" s="1199">
        <v>0</v>
      </c>
      <c r="AF161" s="1199">
        <v>0</v>
      </c>
      <c r="AG161" s="1200">
        <v>0</v>
      </c>
      <c r="AH161" s="1199">
        <v>0</v>
      </c>
      <c r="AI161" s="170"/>
      <c r="AJ161" s="170"/>
      <c r="AK161" s="170"/>
      <c r="AL161" s="170"/>
      <c r="AM161" s="170"/>
    </row>
    <row r="162" spans="1:40" s="173" customFormat="1" ht="13">
      <c r="A162" s="1195" t="s">
        <v>311</v>
      </c>
      <c r="B162" s="1196" t="s">
        <v>259</v>
      </c>
      <c r="C162" s="1198">
        <v>100</v>
      </c>
      <c r="D162" s="1189">
        <v>466</v>
      </c>
      <c r="E162" s="1197">
        <v>46600</v>
      </c>
      <c r="F162" s="1190">
        <v>9.618957189448045E-3</v>
      </c>
      <c r="G162" s="1199">
        <v>9976</v>
      </c>
      <c r="H162" s="1199">
        <v>99.76</v>
      </c>
      <c r="I162" s="1200">
        <v>2.2089867705104992E-3</v>
      </c>
      <c r="J162" s="1199">
        <v>366.24</v>
      </c>
      <c r="L162" s="1189">
        <v>369</v>
      </c>
      <c r="M162" s="1189">
        <v>36900</v>
      </c>
      <c r="N162" s="1190">
        <v>7.4795907508475347E-3</v>
      </c>
      <c r="O162" s="1199">
        <v>35700</v>
      </c>
      <c r="P162" s="1199">
        <v>357</v>
      </c>
      <c r="Q162" s="1200">
        <v>7.4703722316987213E-3</v>
      </c>
      <c r="R162" s="1199">
        <v>12</v>
      </c>
      <c r="T162" s="1189">
        <v>118.32</v>
      </c>
      <c r="U162" s="1197">
        <v>11832</v>
      </c>
      <c r="V162" s="1190">
        <v>3.7389099859738207E-3</v>
      </c>
      <c r="W162" s="1199">
        <v>12064</v>
      </c>
      <c r="X162" s="1199">
        <v>120.64</v>
      </c>
      <c r="Y162" s="1200">
        <v>3.6178548987765152E-3</v>
      </c>
      <c r="Z162" s="1199">
        <v>-2.3200000000000074</v>
      </c>
      <c r="AB162" s="1189">
        <v>1631</v>
      </c>
      <c r="AC162" s="1189">
        <v>163100</v>
      </c>
      <c r="AD162" s="1190">
        <v>9.0685170667155948E-3</v>
      </c>
      <c r="AE162" s="1199">
        <v>158900</v>
      </c>
      <c r="AF162" s="1199">
        <v>1589</v>
      </c>
      <c r="AG162" s="1200">
        <v>9.0211832252523102E-3</v>
      </c>
      <c r="AH162" s="1199">
        <v>42</v>
      </c>
      <c r="AI162" s="170"/>
      <c r="AJ162" s="170"/>
      <c r="AK162" s="170"/>
      <c r="AL162" s="170"/>
      <c r="AM162" s="170"/>
      <c r="AN162" s="170"/>
    </row>
    <row r="163" spans="1:40" ht="13">
      <c r="A163" s="1195" t="s">
        <v>312</v>
      </c>
      <c r="B163" s="1196" t="s">
        <v>260</v>
      </c>
      <c r="C163" s="1155">
        <v>116</v>
      </c>
      <c r="D163" s="1189">
        <v>77</v>
      </c>
      <c r="E163" s="1189">
        <v>8932</v>
      </c>
      <c r="F163" s="1190">
        <v>1.5893985055525741E-3</v>
      </c>
      <c r="G163" s="1191">
        <v>9976</v>
      </c>
      <c r="H163" s="1191">
        <v>86</v>
      </c>
      <c r="I163" s="1192">
        <v>1.9042989400952577E-3</v>
      </c>
      <c r="J163" s="1191">
        <v>-9</v>
      </c>
      <c r="K163" s="171"/>
      <c r="L163" s="1189">
        <v>79</v>
      </c>
      <c r="M163" s="1189">
        <v>9164</v>
      </c>
      <c r="N163" s="1190">
        <v>1.6013215970649194E-3</v>
      </c>
      <c r="O163" s="1191">
        <v>8236</v>
      </c>
      <c r="P163" s="1191">
        <v>71</v>
      </c>
      <c r="Q163" s="1192">
        <v>1.4857042813742555E-3</v>
      </c>
      <c r="R163" s="1191">
        <v>8</v>
      </c>
      <c r="S163" s="171"/>
      <c r="T163" s="1189">
        <v>102</v>
      </c>
      <c r="U163" s="1189">
        <v>11832</v>
      </c>
      <c r="V163" s="1190">
        <v>3.2231982637705354E-3</v>
      </c>
      <c r="W163" s="1191">
        <v>12064</v>
      </c>
      <c r="X163" s="1191">
        <v>104</v>
      </c>
      <c r="Y163" s="1192">
        <v>3.1188404299797544E-3</v>
      </c>
      <c r="Z163" s="1191">
        <v>-2</v>
      </c>
      <c r="AB163" s="1189">
        <v>346</v>
      </c>
      <c r="AC163" s="1189">
        <v>40136</v>
      </c>
      <c r="AD163" s="1190">
        <v>1.9237933201003041E-3</v>
      </c>
      <c r="AE163" s="1199">
        <v>40600</v>
      </c>
      <c r="AF163" s="1191">
        <v>350</v>
      </c>
      <c r="AG163" s="1192">
        <v>1.9870447632714338E-3</v>
      </c>
      <c r="AH163" s="1191">
        <v>-4</v>
      </c>
      <c r="AI163" s="170"/>
      <c r="AJ163" s="170"/>
      <c r="AK163" s="170"/>
      <c r="AL163" s="170"/>
      <c r="AM163" s="170"/>
    </row>
    <row r="164" spans="1:40" ht="13">
      <c r="A164" s="1195" t="s">
        <v>313</v>
      </c>
      <c r="B164" s="1196" t="s">
        <v>261</v>
      </c>
      <c r="C164" s="1155">
        <v>90</v>
      </c>
      <c r="D164" s="1189">
        <v>2333</v>
      </c>
      <c r="E164" s="1189">
        <v>209970</v>
      </c>
      <c r="F164" s="1190">
        <v>4.8156710564339678E-2</v>
      </c>
      <c r="G164" s="1191">
        <v>240570</v>
      </c>
      <c r="H164" s="1191">
        <v>2673</v>
      </c>
      <c r="I164" s="1192">
        <v>5.9188268219472366E-2</v>
      </c>
      <c r="J164" s="1191">
        <v>-340</v>
      </c>
      <c r="K164" s="171"/>
      <c r="L164" s="1189">
        <v>0</v>
      </c>
      <c r="M164" s="1189">
        <v>0</v>
      </c>
      <c r="N164" s="1190">
        <v>0</v>
      </c>
      <c r="O164" s="1191">
        <v>18180</v>
      </c>
      <c r="P164" s="1191">
        <v>202</v>
      </c>
      <c r="Q164" s="1192">
        <v>4.2269333075718261E-3</v>
      </c>
      <c r="R164" s="1191">
        <v>-202</v>
      </c>
      <c r="S164" s="171"/>
      <c r="T164" s="1189">
        <v>9</v>
      </c>
      <c r="U164" s="1189">
        <v>810</v>
      </c>
      <c r="V164" s="1190">
        <v>2.8439984680328251E-4</v>
      </c>
      <c r="W164" s="1191">
        <v>0</v>
      </c>
      <c r="X164" s="1191">
        <v>0</v>
      </c>
      <c r="Y164" s="1192">
        <v>0</v>
      </c>
      <c r="Z164" s="1191">
        <v>9</v>
      </c>
      <c r="AB164" s="1189">
        <v>6179</v>
      </c>
      <c r="AC164" s="1189">
        <v>556110</v>
      </c>
      <c r="AD164" s="1190">
        <v>3.4355835043062943E-2</v>
      </c>
      <c r="AE164" s="1199">
        <v>542790</v>
      </c>
      <c r="AF164" s="1191">
        <v>6031</v>
      </c>
      <c r="AG164" s="1192">
        <v>3.4239619906542909E-2</v>
      </c>
      <c r="AH164" s="1191">
        <v>148</v>
      </c>
      <c r="AI164" s="170"/>
      <c r="AJ164" s="170"/>
      <c r="AK164" s="170"/>
      <c r="AL164" s="170"/>
      <c r="AM164" s="170"/>
    </row>
    <row r="165" spans="1:40" ht="13">
      <c r="A165" s="1195" t="s">
        <v>1999</v>
      </c>
      <c r="B165" s="1196" t="s">
        <v>262</v>
      </c>
      <c r="C165" s="1155">
        <v>60</v>
      </c>
      <c r="D165" s="1189">
        <v>5647</v>
      </c>
      <c r="E165" s="1189">
        <v>338820</v>
      </c>
      <c r="F165" s="1190">
        <v>0.11656277092019982</v>
      </c>
      <c r="G165" s="1191">
        <v>354720</v>
      </c>
      <c r="H165" s="1191">
        <v>5912</v>
      </c>
      <c r="I165" s="1192">
        <v>0.13090948062608329</v>
      </c>
      <c r="J165" s="1191">
        <v>-265</v>
      </c>
      <c r="K165" s="171"/>
      <c r="L165" s="1189">
        <v>0</v>
      </c>
      <c r="M165" s="1189">
        <v>0</v>
      </c>
      <c r="N165" s="1190">
        <v>0</v>
      </c>
      <c r="O165" s="1191">
        <v>-62</v>
      </c>
      <c r="P165" s="1191">
        <v>-1.0333333333333334</v>
      </c>
      <c r="Q165" s="1192">
        <v>-2.1622926160845973E-5</v>
      </c>
      <c r="R165" s="1191">
        <v>1.0333333333333334</v>
      </c>
      <c r="S165" s="171"/>
      <c r="T165" s="1189">
        <v>0</v>
      </c>
      <c r="U165" s="1189">
        <v>0</v>
      </c>
      <c r="V165" s="1190">
        <v>0</v>
      </c>
      <c r="W165" s="1191">
        <v>0</v>
      </c>
      <c r="X165" s="1191">
        <v>0</v>
      </c>
      <c r="Y165" s="1192">
        <v>0</v>
      </c>
      <c r="Z165" s="1191">
        <v>0</v>
      </c>
      <c r="AB165" s="1189">
        <v>5647</v>
      </c>
      <c r="AC165" s="1189">
        <v>338820</v>
      </c>
      <c r="AD165" s="1190">
        <v>3.1397863811001209E-2</v>
      </c>
      <c r="AE165" s="1199">
        <v>354658</v>
      </c>
      <c r="AF165" s="1191">
        <v>5910.9666666666662</v>
      </c>
      <c r="AG165" s="1192">
        <v>3.3558158173920008E-2</v>
      </c>
      <c r="AH165" s="1191">
        <v>-263.96666666666624</v>
      </c>
      <c r="AI165" s="170"/>
      <c r="AJ165" s="170"/>
      <c r="AK165" s="170"/>
      <c r="AL165" s="170"/>
      <c r="AM165" s="170"/>
    </row>
    <row r="166" spans="1:40" ht="15">
      <c r="A166" s="1193" t="s">
        <v>2000</v>
      </c>
      <c r="B166" s="1194" t="s">
        <v>263</v>
      </c>
      <c r="C166" s="1155">
        <v>48</v>
      </c>
      <c r="D166" s="1189">
        <v>2069</v>
      </c>
      <c r="E166" s="1189">
        <v>99312</v>
      </c>
      <c r="F166" s="1190">
        <v>4.2707344259587998E-2</v>
      </c>
      <c r="G166" s="1191">
        <v>115344</v>
      </c>
      <c r="H166" s="1191">
        <v>2403</v>
      </c>
      <c r="I166" s="1192">
        <v>5.3209655268010511E-2</v>
      </c>
      <c r="J166" s="1191">
        <v>-334</v>
      </c>
      <c r="K166" s="171"/>
      <c r="L166" s="1189">
        <v>0</v>
      </c>
      <c r="M166" s="1189">
        <v>0</v>
      </c>
      <c r="N166" s="1190">
        <v>0</v>
      </c>
      <c r="O166" s="1191">
        <v>-1344</v>
      </c>
      <c r="P166" s="1191">
        <v>-28</v>
      </c>
      <c r="Q166" s="1192">
        <v>-5.8591154758421348E-4</v>
      </c>
      <c r="R166" s="1191">
        <v>28</v>
      </c>
      <c r="S166" s="171"/>
      <c r="T166" s="1189">
        <v>0</v>
      </c>
      <c r="U166" s="1189">
        <v>0</v>
      </c>
      <c r="V166" s="1190">
        <v>0</v>
      </c>
      <c r="W166" s="1191">
        <v>0</v>
      </c>
      <c r="X166" s="1191">
        <v>0</v>
      </c>
      <c r="Y166" s="1192">
        <v>0</v>
      </c>
      <c r="Z166" s="1191">
        <v>0</v>
      </c>
      <c r="AB166" s="1189">
        <v>2069</v>
      </c>
      <c r="AC166" s="1189">
        <v>99312</v>
      </c>
      <c r="AD166" s="1190">
        <v>1.1503839246495749E-2</v>
      </c>
      <c r="AE166" s="1199">
        <v>114000</v>
      </c>
      <c r="AF166" s="1191">
        <v>2375</v>
      </c>
      <c r="AG166" s="1192">
        <v>1.348351803648473E-2</v>
      </c>
      <c r="AH166" s="1191">
        <v>-306</v>
      </c>
      <c r="AI166" s="170"/>
      <c r="AJ166" s="1232"/>
      <c r="AK166" s="170"/>
      <c r="AL166" s="170"/>
      <c r="AM166" s="170"/>
    </row>
    <row r="167" spans="1:40" ht="15">
      <c r="A167" s="1193" t="s">
        <v>2001</v>
      </c>
      <c r="B167" s="1194" t="s">
        <v>264</v>
      </c>
      <c r="C167" s="1155">
        <v>60</v>
      </c>
      <c r="D167" s="1189">
        <v>9347</v>
      </c>
      <c r="E167" s="1189">
        <v>560820</v>
      </c>
      <c r="F167" s="1190">
        <v>0.19293646534285597</v>
      </c>
      <c r="G167" s="1191">
        <v>513200</v>
      </c>
      <c r="H167" s="1191">
        <v>8553.3333333333339</v>
      </c>
      <c r="I167" s="1192">
        <v>0.18939655349939657</v>
      </c>
      <c r="J167" s="1191">
        <v>793.66666666666606</v>
      </c>
      <c r="K167" s="171"/>
      <c r="L167" s="1189">
        <v>244</v>
      </c>
      <c r="M167" s="1189">
        <v>14640</v>
      </c>
      <c r="N167" s="1190">
        <v>4.9458540466308905E-3</v>
      </c>
      <c r="O167" s="1191">
        <v>92880</v>
      </c>
      <c r="P167" s="1191">
        <v>1548</v>
      </c>
      <c r="Q167" s="1192">
        <v>3.2392538416441519E-2</v>
      </c>
      <c r="R167" s="1191">
        <v>-1304</v>
      </c>
      <c r="S167" s="171"/>
      <c r="T167" s="1189">
        <v>0</v>
      </c>
      <c r="U167" s="1189">
        <v>0</v>
      </c>
      <c r="V167" s="1190">
        <v>0</v>
      </c>
      <c r="W167" s="1191">
        <v>0</v>
      </c>
      <c r="X167" s="1191">
        <v>0</v>
      </c>
      <c r="Y167" s="1192">
        <v>0</v>
      </c>
      <c r="Z167" s="1191">
        <v>0</v>
      </c>
      <c r="AB167" s="1189">
        <v>9591</v>
      </c>
      <c r="AC167" s="1189">
        <v>575460</v>
      </c>
      <c r="AD167" s="1190">
        <v>5.3326883621624327E-2</v>
      </c>
      <c r="AE167" s="1199">
        <v>606080</v>
      </c>
      <c r="AF167" s="1191">
        <v>10101.333333333334</v>
      </c>
      <c r="AG167" s="1192">
        <v>5.734800429159765E-2</v>
      </c>
      <c r="AH167" s="1191">
        <v>-510.33333333333394</v>
      </c>
      <c r="AI167" s="170"/>
      <c r="AJ167" s="1232"/>
      <c r="AK167" s="170"/>
      <c r="AL167" s="170"/>
      <c r="AM167" s="170"/>
    </row>
    <row r="168" spans="1:40" ht="15">
      <c r="A168" s="1193" t="s">
        <v>314</v>
      </c>
      <c r="B168" s="1194" t="s">
        <v>265</v>
      </c>
      <c r="C168" s="1155">
        <v>168</v>
      </c>
      <c r="D168" s="1189">
        <v>5726</v>
      </c>
      <c r="E168" s="1189">
        <v>961968</v>
      </c>
      <c r="F168" s="1190">
        <v>0.11819345250381869</v>
      </c>
      <c r="G168" s="1191">
        <v>887544</v>
      </c>
      <c r="H168" s="1191">
        <v>5283</v>
      </c>
      <c r="I168" s="1192">
        <v>0.11698152675027031</v>
      </c>
      <c r="J168" s="1191">
        <v>443</v>
      </c>
      <c r="K168" s="171"/>
      <c r="L168" s="1189">
        <v>7196</v>
      </c>
      <c r="M168" s="1189">
        <v>1208928</v>
      </c>
      <c r="N168" s="1190">
        <v>0.14586215458834378</v>
      </c>
      <c r="O168" s="1191">
        <v>1293264</v>
      </c>
      <c r="P168" s="1191">
        <v>7698</v>
      </c>
      <c r="Q168" s="1192">
        <v>0.16108382476083125</v>
      </c>
      <c r="R168" s="1191">
        <v>-502</v>
      </c>
      <c r="S168" s="171"/>
      <c r="T168" s="1189">
        <v>7983</v>
      </c>
      <c r="U168" s="1189">
        <v>1341144</v>
      </c>
      <c r="V168" s="1190">
        <v>0.25226266411451159</v>
      </c>
      <c r="W168" s="1191">
        <v>1289730</v>
      </c>
      <c r="X168" s="1191">
        <v>7676.9642857142853</v>
      </c>
      <c r="Y168" s="1192">
        <v>0.23022333263265732</v>
      </c>
      <c r="Z168" s="1191">
        <v>306.03571428571468</v>
      </c>
      <c r="AB168" s="1189">
        <v>29616</v>
      </c>
      <c r="AC168" s="1189">
        <v>4975488</v>
      </c>
      <c r="AD168" s="1190">
        <v>0.16466781204650466</v>
      </c>
      <c r="AE168" s="1199">
        <v>4797234</v>
      </c>
      <c r="AF168" s="1191">
        <v>28554.964285714286</v>
      </c>
      <c r="AG168" s="1192">
        <v>0.16211426356951827</v>
      </c>
      <c r="AH168" s="1191">
        <v>1061.0357142857138</v>
      </c>
      <c r="AI168" s="170"/>
      <c r="AJ168" s="1232"/>
      <c r="AK168" s="170"/>
      <c r="AL168" s="170"/>
      <c r="AM168" s="170"/>
    </row>
    <row r="169" spans="1:40" ht="15">
      <c r="A169" s="1193" t="s">
        <v>315</v>
      </c>
      <c r="B169" s="1194" t="s">
        <v>266</v>
      </c>
      <c r="C169" s="1155">
        <v>90</v>
      </c>
      <c r="D169" s="1189">
        <v>3330</v>
      </c>
      <c r="E169" s="1189">
        <v>299700</v>
      </c>
      <c r="F169" s="1190">
        <v>6.8736324980390534E-2</v>
      </c>
      <c r="G169" s="1191">
        <v>329309</v>
      </c>
      <c r="H169" s="1191">
        <v>3658.9888888888891</v>
      </c>
      <c r="I169" s="1192">
        <v>8.1021030964319021E-2</v>
      </c>
      <c r="J169" s="1191">
        <v>-328.98888888888905</v>
      </c>
      <c r="K169" s="171"/>
      <c r="L169" s="1189">
        <v>0</v>
      </c>
      <c r="M169" s="1189">
        <v>0</v>
      </c>
      <c r="N169" s="1190">
        <v>0</v>
      </c>
      <c r="O169" s="1191">
        <v>0</v>
      </c>
      <c r="P169" s="1191">
        <v>0</v>
      </c>
      <c r="Q169" s="1192">
        <v>0</v>
      </c>
      <c r="R169" s="1191">
        <v>0</v>
      </c>
      <c r="S169" s="171"/>
      <c r="T169" s="1189">
        <v>0</v>
      </c>
      <c r="U169" s="1189">
        <v>0</v>
      </c>
      <c r="V169" s="1190">
        <v>0</v>
      </c>
      <c r="W169" s="1191">
        <v>0</v>
      </c>
      <c r="X169" s="1191">
        <v>0</v>
      </c>
      <c r="Y169" s="1192">
        <v>0</v>
      </c>
      <c r="Z169" s="1191">
        <v>0</v>
      </c>
      <c r="AB169" s="1189">
        <v>3330</v>
      </c>
      <c r="AC169" s="1189">
        <v>299700</v>
      </c>
      <c r="AD169" s="1190">
        <v>1.851512068189021E-2</v>
      </c>
      <c r="AE169" s="1199">
        <v>329309</v>
      </c>
      <c r="AF169" s="1191">
        <v>3658.9888888888891</v>
      </c>
      <c r="AG169" s="1192">
        <v>2.0773070601528654E-2</v>
      </c>
      <c r="AH169" s="1191">
        <v>-328.98888888888905</v>
      </c>
      <c r="AI169" s="170"/>
      <c r="AJ169" s="1232"/>
      <c r="AK169" s="170"/>
      <c r="AL169" s="170"/>
      <c r="AM169" s="170"/>
    </row>
    <row r="170" spans="1:40" ht="15">
      <c r="A170" s="1193" t="s">
        <v>316</v>
      </c>
      <c r="B170" s="1194" t="s">
        <v>267</v>
      </c>
      <c r="C170" s="1155">
        <v>48</v>
      </c>
      <c r="D170" s="1189">
        <v>1054</v>
      </c>
      <c r="E170" s="1189">
        <v>50592</v>
      </c>
      <c r="F170" s="1190">
        <v>2.1756182140940428E-2</v>
      </c>
      <c r="G170" s="1191">
        <v>55760</v>
      </c>
      <c r="H170" s="1191">
        <v>1161.6666666666667</v>
      </c>
      <c r="I170" s="1192">
        <v>2.5722797698573541E-2</v>
      </c>
      <c r="J170" s="1191">
        <v>-107.66666666666674</v>
      </c>
      <c r="K170" s="171"/>
      <c r="L170" s="1189">
        <v>0</v>
      </c>
      <c r="M170" s="1189">
        <v>0</v>
      </c>
      <c r="N170" s="1190">
        <v>0</v>
      </c>
      <c r="O170" s="1191">
        <v>-48</v>
      </c>
      <c r="P170" s="1191">
        <v>-1</v>
      </c>
      <c r="Q170" s="1192">
        <v>-2.0925412413721911E-5</v>
      </c>
      <c r="R170" s="1191">
        <v>1</v>
      </c>
      <c r="S170" s="171"/>
      <c r="T170" s="1189">
        <v>0</v>
      </c>
      <c r="U170" s="1189">
        <v>0</v>
      </c>
      <c r="V170" s="1190">
        <v>0</v>
      </c>
      <c r="W170" s="1191">
        <v>0</v>
      </c>
      <c r="X170" s="1191">
        <v>0</v>
      </c>
      <c r="Y170" s="1192">
        <v>0</v>
      </c>
      <c r="Z170" s="1191">
        <v>0</v>
      </c>
      <c r="AB170" s="1189">
        <v>1054</v>
      </c>
      <c r="AC170" s="1189">
        <v>50592</v>
      </c>
      <c r="AD170" s="1190">
        <v>5.8603415011147996E-3</v>
      </c>
      <c r="AE170" s="1199">
        <v>55712</v>
      </c>
      <c r="AF170" s="1191">
        <v>1160.6666666666667</v>
      </c>
      <c r="AG170" s="1192">
        <v>6.5894189197248888E-3</v>
      </c>
      <c r="AH170" s="1191">
        <v>-106.66666666666674</v>
      </c>
      <c r="AI170" s="170"/>
      <c r="AJ170" s="1232"/>
      <c r="AK170" s="170"/>
      <c r="AL170" s="170"/>
      <c r="AM170" s="170"/>
    </row>
    <row r="171" spans="1:40" ht="15">
      <c r="A171" s="1193" t="s">
        <v>317</v>
      </c>
      <c r="B171" s="1194" t="s">
        <v>268</v>
      </c>
      <c r="C171" s="1155">
        <v>90</v>
      </c>
      <c r="D171" s="1189">
        <v>912</v>
      </c>
      <c r="E171" s="1189">
        <v>82080</v>
      </c>
      <c r="F171" s="1190">
        <v>1.8825083598233084E-2</v>
      </c>
      <c r="G171" s="1191">
        <v>0</v>
      </c>
      <c r="H171" s="1191">
        <v>0</v>
      </c>
      <c r="I171" s="1192">
        <v>0</v>
      </c>
      <c r="J171" s="1191">
        <v>912</v>
      </c>
      <c r="K171" s="171"/>
      <c r="L171" s="1189">
        <v>3545</v>
      </c>
      <c r="M171" s="1189">
        <v>319050</v>
      </c>
      <c r="N171" s="1190">
        <v>7.1856772931584045E-2</v>
      </c>
      <c r="O171" s="1191">
        <v>392580</v>
      </c>
      <c r="P171" s="1191">
        <v>4362</v>
      </c>
      <c r="Q171" s="1192">
        <v>9.1276648948654962E-2</v>
      </c>
      <c r="R171" s="1191">
        <v>-817</v>
      </c>
      <c r="S171" s="171"/>
      <c r="T171" s="1189">
        <v>1279</v>
      </c>
      <c r="U171" s="1189">
        <v>115110</v>
      </c>
      <c r="V171" s="1190">
        <v>4.0416378229044259E-2</v>
      </c>
      <c r="W171" s="1191">
        <v>122129</v>
      </c>
      <c r="X171" s="1191">
        <v>1356.9888888888888</v>
      </c>
      <c r="Y171" s="1192">
        <v>4.0694536631730491E-2</v>
      </c>
      <c r="Z171" s="1191">
        <v>-77.988888888888823</v>
      </c>
      <c r="AB171" s="1189">
        <v>5736</v>
      </c>
      <c r="AC171" s="1189">
        <v>516240</v>
      </c>
      <c r="AD171" s="1190">
        <v>3.1892712381778453E-2</v>
      </c>
      <c r="AE171" s="1199">
        <v>514709</v>
      </c>
      <c r="AF171" s="1191">
        <v>5718.9888888888891</v>
      </c>
      <c r="AG171" s="1192">
        <v>3.2468248351069096E-2</v>
      </c>
      <c r="AH171" s="1191">
        <v>17.011111111110949</v>
      </c>
      <c r="AI171" s="170"/>
      <c r="AJ171" s="1232"/>
      <c r="AK171" s="170"/>
      <c r="AL171" s="170"/>
      <c r="AM171" s="170"/>
    </row>
    <row r="172" spans="1:40" ht="15">
      <c r="A172" s="1193" t="s">
        <v>318</v>
      </c>
      <c r="B172" s="1194" t="s">
        <v>269</v>
      </c>
      <c r="C172" s="1155">
        <v>90</v>
      </c>
      <c r="D172" s="1189">
        <v>0</v>
      </c>
      <c r="E172" s="1189">
        <v>0</v>
      </c>
      <c r="F172" s="1190">
        <v>0</v>
      </c>
      <c r="G172" s="1191">
        <v>0</v>
      </c>
      <c r="H172" s="1191">
        <v>0</v>
      </c>
      <c r="I172" s="1192">
        <v>0</v>
      </c>
      <c r="J172" s="1191">
        <v>0</v>
      </c>
      <c r="K172" s="171"/>
      <c r="L172" s="1189">
        <v>0</v>
      </c>
      <c r="M172" s="1189">
        <v>0</v>
      </c>
      <c r="N172" s="1190">
        <v>0</v>
      </c>
      <c r="O172" s="1191">
        <v>0</v>
      </c>
      <c r="P172" s="1191">
        <v>0</v>
      </c>
      <c r="Q172" s="1192">
        <v>0</v>
      </c>
      <c r="R172" s="1191">
        <v>0</v>
      </c>
      <c r="S172" s="171"/>
      <c r="T172" s="1189">
        <v>3796.6666666666665</v>
      </c>
      <c r="U172" s="1189">
        <v>341700</v>
      </c>
      <c r="V172" s="1190">
        <v>0.1199746020403477</v>
      </c>
      <c r="W172" s="1191">
        <v>389880</v>
      </c>
      <c r="X172" s="1191">
        <v>4332</v>
      </c>
      <c r="Y172" s="1192">
        <v>0.12991169944877207</v>
      </c>
      <c r="Z172" s="1191">
        <v>-535.33333333333348</v>
      </c>
      <c r="AB172" s="1189">
        <v>0</v>
      </c>
      <c r="AC172" s="1189">
        <v>0</v>
      </c>
      <c r="AD172" s="1190">
        <v>0</v>
      </c>
      <c r="AE172" s="1199">
        <v>0</v>
      </c>
      <c r="AF172" s="1191">
        <v>0</v>
      </c>
      <c r="AG172" s="1192">
        <v>0</v>
      </c>
      <c r="AH172" s="1191">
        <v>0</v>
      </c>
      <c r="AI172" s="170"/>
      <c r="AJ172" s="1232"/>
      <c r="AK172" s="170"/>
      <c r="AL172" s="170"/>
      <c r="AM172" s="170"/>
    </row>
    <row r="173" spans="1:40" ht="15">
      <c r="A173" s="1193" t="s">
        <v>319</v>
      </c>
      <c r="B173" s="1194" t="s">
        <v>270</v>
      </c>
      <c r="C173" s="1155">
        <v>60</v>
      </c>
      <c r="D173" s="1189">
        <v>1428</v>
      </c>
      <c r="E173" s="1189">
        <v>85680</v>
      </c>
      <c r="F173" s="1190">
        <v>2.9476117739338645E-2</v>
      </c>
      <c r="G173" s="1191">
        <v>60</v>
      </c>
      <c r="H173" s="1191">
        <v>1</v>
      </c>
      <c r="I173" s="1192">
        <v>2.2143010931340205E-5</v>
      </c>
      <c r="J173" s="1191">
        <v>1427</v>
      </c>
      <c r="K173" s="171"/>
      <c r="L173" s="1189">
        <v>7046</v>
      </c>
      <c r="M173" s="1189">
        <v>422760</v>
      </c>
      <c r="N173" s="1190">
        <v>0.14282167054328382</v>
      </c>
      <c r="O173" s="1191">
        <v>412200</v>
      </c>
      <c r="P173" s="1191">
        <v>6870</v>
      </c>
      <c r="Q173" s="1192">
        <v>0.14375758328226951</v>
      </c>
      <c r="R173" s="1191">
        <v>176</v>
      </c>
      <c r="S173" s="171"/>
      <c r="T173" s="1189">
        <v>1896.8</v>
      </c>
      <c r="U173" s="1189">
        <v>113808</v>
      </c>
      <c r="V173" s="1190">
        <v>5.9938847712940696E-2</v>
      </c>
      <c r="W173" s="1191">
        <v>149744</v>
      </c>
      <c r="X173" s="1191">
        <v>2495.7333333333331</v>
      </c>
      <c r="Y173" s="1192">
        <v>7.4844173292770558E-2</v>
      </c>
      <c r="Z173" s="1191">
        <v>-598.93333333333317</v>
      </c>
      <c r="AB173" s="1189">
        <v>21326</v>
      </c>
      <c r="AC173" s="1189">
        <v>1279560</v>
      </c>
      <c r="AD173" s="1190">
        <v>0.1185746137123095</v>
      </c>
      <c r="AE173" s="1199">
        <v>1202878</v>
      </c>
      <c r="AF173" s="1191">
        <v>20047.966666666667</v>
      </c>
      <c r="AG173" s="1192">
        <v>0.11381773479782933</v>
      </c>
      <c r="AH173" s="1191">
        <v>1278.0333333333328</v>
      </c>
      <c r="AI173" s="170"/>
      <c r="AJ173" s="1232"/>
      <c r="AK173" s="170"/>
      <c r="AL173" s="170"/>
      <c r="AM173" s="170"/>
    </row>
    <row r="174" spans="1:40" ht="15">
      <c r="A174" s="1193" t="s">
        <v>320</v>
      </c>
      <c r="B174" s="1194" t="s">
        <v>271</v>
      </c>
      <c r="C174" s="1155">
        <v>48</v>
      </c>
      <c r="D174" s="1189">
        <v>1</v>
      </c>
      <c r="E174" s="1189">
        <v>48</v>
      </c>
      <c r="F174" s="1190">
        <v>2.064153903315031E-5</v>
      </c>
      <c r="G174" s="1191">
        <v>60</v>
      </c>
      <c r="H174" s="1191">
        <v>1.25</v>
      </c>
      <c r="I174" s="1192">
        <v>2.7678763664175257E-5</v>
      </c>
      <c r="J174" s="1191">
        <v>-0.25</v>
      </c>
      <c r="K174" s="171"/>
      <c r="L174" s="1189">
        <v>9921.25</v>
      </c>
      <c r="M174" s="1189">
        <v>476220</v>
      </c>
      <c r="N174" s="1190">
        <v>0.20110268221367508</v>
      </c>
      <c r="O174" s="1191">
        <v>355572</v>
      </c>
      <c r="P174" s="1191">
        <v>7407.75</v>
      </c>
      <c r="Q174" s="1192">
        <v>0.15501022380774848</v>
      </c>
      <c r="R174" s="1191">
        <v>2513.5</v>
      </c>
      <c r="S174" s="171"/>
      <c r="T174" s="1189">
        <v>2371</v>
      </c>
      <c r="U174" s="1189">
        <v>113808</v>
      </c>
      <c r="V174" s="1190">
        <v>7.4923559641175877E-2</v>
      </c>
      <c r="W174" s="1191">
        <v>149744</v>
      </c>
      <c r="X174" s="1191">
        <v>3119.6666666666665</v>
      </c>
      <c r="Y174" s="1192">
        <v>9.3555216615963208E-2</v>
      </c>
      <c r="Z174" s="1191">
        <v>-748.66666666666652</v>
      </c>
      <c r="AB174" s="1189">
        <v>9856</v>
      </c>
      <c r="AC174" s="1189">
        <v>473088</v>
      </c>
      <c r="AD174" s="1190">
        <v>5.4800309141354329E-2</v>
      </c>
      <c r="AE174" s="1199">
        <v>450895</v>
      </c>
      <c r="AF174" s="1191">
        <v>9393.6458333333339</v>
      </c>
      <c r="AG174" s="1192">
        <v>5.3330270746147219E-2</v>
      </c>
      <c r="AH174" s="1191">
        <v>462.35416666666606</v>
      </c>
      <c r="AI174" s="170"/>
      <c r="AJ174" s="1232"/>
      <c r="AK174" s="170"/>
      <c r="AL174" s="170"/>
      <c r="AM174" s="170"/>
    </row>
    <row r="175" spans="1:40" ht="15">
      <c r="A175" s="1193" t="s">
        <v>321</v>
      </c>
      <c r="B175" s="1194" t="s">
        <v>272</v>
      </c>
      <c r="C175" s="1155">
        <v>60</v>
      </c>
      <c r="D175" s="1189">
        <v>0</v>
      </c>
      <c r="E175" s="1189">
        <v>0</v>
      </c>
      <c r="F175" s="1190">
        <v>0</v>
      </c>
      <c r="G175" s="1191">
        <v>60</v>
      </c>
      <c r="H175" s="1191">
        <v>1</v>
      </c>
      <c r="I175" s="1192">
        <v>2.2143010931340205E-5</v>
      </c>
      <c r="J175" s="1191">
        <v>-1</v>
      </c>
      <c r="K175" s="171"/>
      <c r="L175" s="1189">
        <v>7937</v>
      </c>
      <c r="M175" s="1189">
        <v>476220</v>
      </c>
      <c r="N175" s="1190">
        <v>0.16088214577094007</v>
      </c>
      <c r="O175" s="1191">
        <v>355572</v>
      </c>
      <c r="P175" s="1191">
        <v>5926.2</v>
      </c>
      <c r="Q175" s="1192">
        <v>0.12400817904619878</v>
      </c>
      <c r="R175" s="1191">
        <v>2010.8000000000002</v>
      </c>
      <c r="S175" s="171"/>
      <c r="T175" s="1189">
        <v>1896.8</v>
      </c>
      <c r="U175" s="1189">
        <v>113808</v>
      </c>
      <c r="V175" s="1190">
        <v>5.9938847712940696E-2</v>
      </c>
      <c r="W175" s="1191">
        <v>149744</v>
      </c>
      <c r="X175" s="1191">
        <v>2495.7333333333331</v>
      </c>
      <c r="Y175" s="1192">
        <v>7.4844173292770558E-2</v>
      </c>
      <c r="Z175" s="1191">
        <v>-598.93333333333317</v>
      </c>
      <c r="AB175" s="1189">
        <v>23096</v>
      </c>
      <c r="AC175" s="1189">
        <v>1385760</v>
      </c>
      <c r="AD175" s="1190">
        <v>0.12841598416484573</v>
      </c>
      <c r="AE175" s="1199">
        <v>1292051</v>
      </c>
      <c r="AF175" s="1191">
        <v>21534.183333333334</v>
      </c>
      <c r="AG175" s="1192">
        <v>0.12225538921093426</v>
      </c>
      <c r="AH175" s="1191">
        <v>1561.8166666666657</v>
      </c>
      <c r="AI175" s="170"/>
      <c r="AJ175" s="1232"/>
      <c r="AK175" s="170"/>
      <c r="AL175" s="170"/>
      <c r="AM175" s="170"/>
    </row>
    <row r="176" spans="1:40" ht="15">
      <c r="A176" s="1193" t="s">
        <v>322</v>
      </c>
      <c r="B176" s="1194" t="s">
        <v>273</v>
      </c>
      <c r="C176" s="1155">
        <v>48</v>
      </c>
      <c r="D176" s="1189">
        <v>0</v>
      </c>
      <c r="E176" s="1189">
        <v>0</v>
      </c>
      <c r="F176" s="1190">
        <v>0</v>
      </c>
      <c r="G176" s="1191">
        <v>0</v>
      </c>
      <c r="H176" s="1191">
        <v>0</v>
      </c>
      <c r="I176" s="1192">
        <v>0</v>
      </c>
      <c r="J176" s="1191">
        <v>0</v>
      </c>
      <c r="K176" s="171"/>
      <c r="L176" s="1189">
        <v>3488</v>
      </c>
      <c r="M176" s="1189">
        <v>167424</v>
      </c>
      <c r="N176" s="1190">
        <v>7.0701388994461253E-2</v>
      </c>
      <c r="O176" s="1191">
        <v>137280</v>
      </c>
      <c r="P176" s="1191">
        <v>2860</v>
      </c>
      <c r="Q176" s="1192">
        <v>5.9846679503244661E-2</v>
      </c>
      <c r="R176" s="1191">
        <v>628</v>
      </c>
      <c r="S176" s="171"/>
      <c r="T176" s="1189">
        <v>0</v>
      </c>
      <c r="U176" s="1189">
        <v>0</v>
      </c>
      <c r="V176" s="1190">
        <v>0</v>
      </c>
      <c r="W176" s="1191">
        <v>0</v>
      </c>
      <c r="X176" s="1191">
        <v>0</v>
      </c>
      <c r="Y176" s="1192">
        <v>0</v>
      </c>
      <c r="Z176" s="1191">
        <v>0</v>
      </c>
      <c r="AB176" s="1189">
        <v>10642</v>
      </c>
      <c r="AC176" s="1189">
        <v>510816</v>
      </c>
      <c r="AD176" s="1190">
        <v>5.9170544833836519E-2</v>
      </c>
      <c r="AE176" s="1199">
        <v>479024</v>
      </c>
      <c r="AF176" s="1191">
        <v>9979.6666666666661</v>
      </c>
      <c r="AG176" s="1192">
        <v>5.6657269683412816E-2</v>
      </c>
      <c r="AH176" s="1191">
        <v>662.33333333333394</v>
      </c>
      <c r="AI176" s="170"/>
      <c r="AJ176" s="1232"/>
      <c r="AK176" s="170"/>
      <c r="AL176" s="170"/>
      <c r="AM176" s="170"/>
    </row>
    <row r="177" spans="1:39" ht="13">
      <c r="B177" s="170"/>
      <c r="C177" s="1231"/>
      <c r="D177" s="1201"/>
      <c r="E177" s="1201"/>
      <c r="F177" s="1202"/>
      <c r="G177" s="1201"/>
      <c r="H177" s="1201"/>
      <c r="I177" s="1202"/>
      <c r="J177" s="1201"/>
      <c r="K177" s="171"/>
      <c r="L177" s="1201"/>
      <c r="M177" s="1201"/>
      <c r="N177" s="1202"/>
      <c r="O177" s="1201"/>
      <c r="P177" s="1201"/>
      <c r="Q177" s="1202"/>
      <c r="R177" s="1201"/>
      <c r="S177" s="171"/>
      <c r="T177" s="1201"/>
      <c r="U177" s="1201"/>
      <c r="V177" s="1202"/>
      <c r="W177" s="1201"/>
      <c r="X177" s="1201"/>
      <c r="Y177" s="1202"/>
      <c r="Z177" s="1201"/>
      <c r="AB177" s="1201"/>
      <c r="AC177" s="1201"/>
      <c r="AD177" s="1202"/>
      <c r="AE177" s="1201"/>
      <c r="AF177" s="1201"/>
      <c r="AG177" s="1202"/>
      <c r="AH177" s="1201"/>
      <c r="AI177" s="170"/>
      <c r="AJ177" s="170"/>
      <c r="AK177" s="170"/>
      <c r="AL177" s="170"/>
      <c r="AM177" s="170"/>
    </row>
    <row r="178" spans="1:39" ht="13">
      <c r="A178" s="1203"/>
      <c r="B178" s="1204" t="s">
        <v>166</v>
      </c>
      <c r="C178" s="1231"/>
      <c r="D178" s="1205">
        <v>48446</v>
      </c>
      <c r="E178" s="1205">
        <v>3934638</v>
      </c>
      <c r="F178" s="1206">
        <v>0.99999999999999989</v>
      </c>
      <c r="G178" s="1205">
        <v>3644339</v>
      </c>
      <c r="H178" s="1205">
        <v>45160.976666666669</v>
      </c>
      <c r="I178" s="1206">
        <v>0.99999999999999978</v>
      </c>
      <c r="J178" s="1207">
        <v>3285.0233333333326</v>
      </c>
      <c r="K178" s="171"/>
      <c r="L178" s="1205">
        <v>49334.25</v>
      </c>
      <c r="M178" s="1205">
        <v>3903570</v>
      </c>
      <c r="N178" s="1206">
        <v>1</v>
      </c>
      <c r="O178" s="1205">
        <v>3945058</v>
      </c>
      <c r="P178" s="1205">
        <v>47788.783333333333</v>
      </c>
      <c r="Q178" s="1206">
        <v>0.99999999999999989</v>
      </c>
      <c r="R178" s="1207">
        <v>1545.4666666666672</v>
      </c>
      <c r="S178" s="171"/>
      <c r="T178" s="1205">
        <v>31645.586666666666</v>
      </c>
      <c r="U178" s="1205">
        <v>3199294</v>
      </c>
      <c r="V178" s="1206">
        <v>1.0000000000000002</v>
      </c>
      <c r="W178" s="1205">
        <v>3257201</v>
      </c>
      <c r="X178" s="1205">
        <v>33345.72650793651</v>
      </c>
      <c r="Y178" s="1206">
        <v>1</v>
      </c>
      <c r="Z178" s="1207">
        <v>-1700.1398412698406</v>
      </c>
      <c r="AB178" s="1205">
        <v>179853</v>
      </c>
      <c r="AC178" s="1205">
        <v>15237476</v>
      </c>
      <c r="AD178" s="1206">
        <v>1</v>
      </c>
      <c r="AE178" s="1205">
        <v>14899876</v>
      </c>
      <c r="AF178" s="1205">
        <v>176140.97400793651</v>
      </c>
      <c r="AG178" s="1206">
        <v>1</v>
      </c>
      <c r="AH178" s="1207">
        <v>3712.0259920634885</v>
      </c>
      <c r="AI178" s="170"/>
      <c r="AJ178" s="170"/>
      <c r="AK178" s="170"/>
      <c r="AL178" s="170"/>
      <c r="AM178" s="170"/>
    </row>
    <row r="179" spans="1:39" ht="12.75" customHeight="1">
      <c r="AC179" s="1233">
        <v>0</v>
      </c>
      <c r="AD179" s="1233"/>
      <c r="AE179" s="1233">
        <v>0</v>
      </c>
      <c r="AF179" s="381"/>
    </row>
    <row r="180" spans="1:39" ht="12.75" customHeight="1">
      <c r="AC180" s="1233"/>
      <c r="AD180" s="1233"/>
      <c r="AE180" s="1233">
        <v>0</v>
      </c>
      <c r="AF180" s="381"/>
    </row>
    <row r="181" spans="1:39" ht="12.75" customHeight="1">
      <c r="AC181" s="381"/>
      <c r="AD181" s="381"/>
      <c r="AE181" s="381"/>
      <c r="AF181" s="381"/>
    </row>
  </sheetData>
  <mergeCells count="20">
    <mergeCell ref="D10:J10"/>
    <mergeCell ref="L10:R10"/>
    <mergeCell ref="T10:Z10"/>
    <mergeCell ref="AB10:AH10"/>
    <mergeCell ref="D44:J44"/>
    <mergeCell ref="L44:R44"/>
    <mergeCell ref="T44:Z44"/>
    <mergeCell ref="AB44:AH44"/>
    <mergeCell ref="D146:J146"/>
    <mergeCell ref="L146:R146"/>
    <mergeCell ref="T146:Z146"/>
    <mergeCell ref="AB146:AH146"/>
    <mergeCell ref="D78:J78"/>
    <mergeCell ref="L78:R78"/>
    <mergeCell ref="T78:Z78"/>
    <mergeCell ref="AB78:AH78"/>
    <mergeCell ref="D112:J112"/>
    <mergeCell ref="L112:R112"/>
    <mergeCell ref="T112:Z112"/>
    <mergeCell ref="AB112:AH112"/>
  </mergeCells>
  <conditionalFormatting sqref="A13:A40">
    <cfRule type="duplicateValues" dxfId="6" priority="5"/>
  </conditionalFormatting>
  <conditionalFormatting sqref="A47:A74">
    <cfRule type="duplicateValues" dxfId="5" priority="4"/>
  </conditionalFormatting>
  <conditionalFormatting sqref="A81:A108">
    <cfRule type="duplicateValues" dxfId="4" priority="3"/>
  </conditionalFormatting>
  <conditionalFormatting sqref="A115:A142">
    <cfRule type="duplicateValues" dxfId="3" priority="2"/>
  </conditionalFormatting>
  <conditionalFormatting sqref="A149:A176">
    <cfRule type="duplicateValues" dxfId="2" priority="1"/>
  </conditionalFormatting>
  <hyperlinks>
    <hyperlink ref="AJ1" location="INDICE!A10" tooltip="REGRESAR AL MENU PRINCIPAL" display="INDICE" xr:uid="{8EC6AAFE-60F3-47AC-B2E7-E19510186503}"/>
  </hyperlinks>
  <printOptions horizontalCentered="1"/>
  <pageMargins left="0.23622047244094491" right="0.15748031496062992" top="0.23622047244094491" bottom="0.27559055118110237" header="0" footer="0"/>
  <pageSetup scale="66" orientation="landscape" r:id="rId1"/>
  <headerFooter alignWithMargins="0">
    <oddFooter>&amp;L&amp;11Documento controlado por medios electrónicos. Para uso exclusivo de Productos Innovador, SA de CV.&amp;R&amp;11Emisión: 17-Marzo-2021
Código: DC-COR-B-37
Edición: 01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8D35C-0449-48A5-9BDB-D9663F8A7F4A}">
  <sheetPr>
    <pageSetUpPr fitToPage="1"/>
  </sheetPr>
  <dimension ref="A1:S1261"/>
  <sheetViews>
    <sheetView showGridLines="0" zoomScale="90" zoomScaleNormal="90" workbookViewId="0">
      <selection activeCell="P1" sqref="P1"/>
    </sheetView>
  </sheetViews>
  <sheetFormatPr baseColWidth="10" defaultColWidth="10.1640625" defaultRowHeight="13"/>
  <cols>
    <col min="1" max="1" width="11.1640625" style="172" customWidth="1"/>
    <col min="2" max="2" width="13" style="172" customWidth="1"/>
    <col min="3" max="3" width="14.5" style="172" customWidth="1"/>
    <col min="4" max="5" width="13" style="172" customWidth="1"/>
    <col min="6" max="6" width="14.83203125" style="172" customWidth="1"/>
    <col min="7" max="7" width="18.83203125" style="172" bestFit="1" customWidth="1"/>
    <col min="8" max="8" width="2.5" style="172" customWidth="1"/>
    <col min="9" max="9" width="10.1640625" style="172"/>
    <col min="10" max="10" width="11.1640625" style="172" bestFit="1" customWidth="1"/>
    <col min="11" max="11" width="14.83203125" style="172" bestFit="1" customWidth="1"/>
    <col min="12" max="12" width="15.1640625" style="172" bestFit="1" customWidth="1"/>
    <col min="13" max="13" width="14.83203125" style="172" bestFit="1" customWidth="1"/>
    <col min="14" max="14" width="8.5" style="172" bestFit="1" customWidth="1"/>
    <col min="15" max="15" width="11" style="172" bestFit="1" customWidth="1"/>
    <col min="16" max="16" width="10.1640625" style="172"/>
    <col min="17" max="17" width="44.5" style="172" bestFit="1" customWidth="1"/>
    <col min="18" max="18" width="44.83203125" style="172" bestFit="1" customWidth="1"/>
    <col min="19" max="19" width="47.5" style="172" bestFit="1" customWidth="1"/>
    <col min="20" max="16384" width="10.1640625" style="172"/>
  </cols>
  <sheetData>
    <row r="1" spans="1:16" s="518" customFormat="1" ht="15" customHeight="1" thickBot="1">
      <c r="A1" s="516" t="s">
        <v>2007</v>
      </c>
      <c r="B1" s="517"/>
      <c r="C1" s="517"/>
      <c r="D1" s="517"/>
      <c r="E1" s="517"/>
      <c r="F1" s="517"/>
      <c r="G1" s="517"/>
      <c r="H1" s="517"/>
      <c r="I1" s="517"/>
      <c r="J1" s="517"/>
      <c r="K1" s="517"/>
      <c r="L1" s="517"/>
      <c r="M1" s="517"/>
      <c r="N1" s="83" t="s">
        <v>948</v>
      </c>
      <c r="O1" s="83" t="s">
        <v>45</v>
      </c>
      <c r="P1" s="69" t="s">
        <v>72</v>
      </c>
    </row>
    <row r="2" spans="1:16" s="522" customFormat="1" ht="14" customHeight="1" thickBot="1">
      <c r="A2" s="519" t="s">
        <v>1</v>
      </c>
      <c r="B2" s="520"/>
      <c r="C2" s="520"/>
      <c r="D2" s="520"/>
      <c r="E2" s="520"/>
      <c r="F2" s="520"/>
      <c r="G2" s="520"/>
      <c r="H2" s="520"/>
      <c r="I2" s="520"/>
      <c r="J2" s="520"/>
      <c r="K2" s="520"/>
      <c r="L2" s="520"/>
      <c r="M2" s="520"/>
      <c r="N2" s="84" t="s">
        <v>949</v>
      </c>
      <c r="O2" s="521">
        <v>44592</v>
      </c>
    </row>
    <row r="3" spans="1:16" s="342" customFormat="1" ht="14" customHeight="1" thickBot="1">
      <c r="A3" s="290"/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84" t="s">
        <v>950</v>
      </c>
      <c r="O3" s="83">
        <v>1</v>
      </c>
    </row>
    <row r="4" spans="1:16" s="342" customFormat="1" ht="20.25" customHeight="1">
      <c r="A4" s="290"/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</row>
    <row r="5" spans="1:16" s="8" customFormat="1" ht="20.25" customHeight="1">
      <c r="A5" s="481" t="s">
        <v>2008</v>
      </c>
      <c r="B5" s="523"/>
      <c r="C5" s="74"/>
      <c r="D5" s="74"/>
      <c r="E5" s="85" t="s">
        <v>763</v>
      </c>
      <c r="G5" s="524"/>
      <c r="H5" s="525"/>
      <c r="I5" s="525"/>
      <c r="J5" s="525"/>
      <c r="K5" s="525"/>
      <c r="L5" s="525"/>
      <c r="M5" s="525"/>
      <c r="N5" s="525"/>
      <c r="O5" s="525"/>
    </row>
    <row r="6" spans="1:16" s="342" customFormat="1" ht="2.25" customHeight="1">
      <c r="A6" s="526"/>
      <c r="B6" s="527"/>
      <c r="C6" s="527"/>
      <c r="D6" s="527"/>
      <c r="E6" s="527"/>
      <c r="F6" s="527"/>
      <c r="G6" s="527"/>
      <c r="H6" s="527"/>
      <c r="I6" s="527"/>
      <c r="J6" s="527"/>
      <c r="K6" s="527"/>
      <c r="L6" s="527"/>
      <c r="M6" s="527"/>
      <c r="N6" s="527"/>
      <c r="O6" s="527"/>
    </row>
    <row r="7" spans="1:16" s="342" customFormat="1" ht="1" customHeight="1">
      <c r="A7" s="290"/>
      <c r="B7" s="528"/>
      <c r="C7" s="528"/>
      <c r="D7" s="528"/>
      <c r="E7" s="528"/>
      <c r="F7" s="528"/>
      <c r="G7" s="528"/>
      <c r="H7" s="528"/>
      <c r="I7" s="528"/>
      <c r="J7" s="528"/>
      <c r="K7" s="528"/>
      <c r="L7" s="528"/>
      <c r="M7" s="528"/>
      <c r="N7" s="528"/>
      <c r="O7" s="528"/>
    </row>
    <row r="8" spans="1:16" s="342" customFormat="1" ht="2.25" customHeight="1">
      <c r="A8" s="529"/>
      <c r="B8" s="530"/>
      <c r="C8" s="530"/>
      <c r="D8" s="530"/>
      <c r="E8" s="530"/>
      <c r="F8" s="530"/>
      <c r="G8" s="530"/>
      <c r="H8" s="530"/>
      <c r="I8" s="530"/>
      <c r="J8" s="530"/>
      <c r="K8" s="530"/>
      <c r="L8" s="530"/>
      <c r="M8" s="530"/>
      <c r="N8" s="530"/>
      <c r="O8" s="530"/>
    </row>
    <row r="9" spans="1:16" s="342" customFormat="1" ht="25" customHeight="1">
      <c r="A9" s="477"/>
      <c r="B9" s="531"/>
      <c r="C9" s="531"/>
      <c r="D9" s="531"/>
      <c r="E9" s="531"/>
      <c r="F9" s="531"/>
      <c r="G9" s="531"/>
      <c r="H9" s="531"/>
      <c r="I9" s="531"/>
      <c r="J9" s="531"/>
      <c r="K9" s="531"/>
      <c r="L9" s="531"/>
      <c r="M9" s="531"/>
      <c r="N9" s="531"/>
      <c r="O9" s="531"/>
    </row>
    <row r="10" spans="1:16" s="342" customFormat="1" ht="21" thickBot="1">
      <c r="A10" s="532" t="s">
        <v>2009</v>
      </c>
      <c r="B10" s="532"/>
      <c r="C10" s="532"/>
      <c r="D10" s="532"/>
      <c r="E10" s="532"/>
      <c r="F10" s="172"/>
      <c r="G10" s="533" t="s">
        <v>2010</v>
      </c>
      <c r="H10" s="532"/>
      <c r="I10" s="532"/>
      <c r="J10" s="532"/>
      <c r="K10" s="532"/>
      <c r="L10" s="532"/>
      <c r="M10" s="290"/>
      <c r="N10" s="290"/>
      <c r="O10" s="290"/>
    </row>
    <row r="11" spans="1:16" ht="20.25" customHeight="1">
      <c r="A11" s="534"/>
      <c r="B11" s="3168"/>
      <c r="C11" s="3168"/>
      <c r="D11" s="3168"/>
      <c r="E11" s="3170"/>
      <c r="F11" s="3170"/>
      <c r="G11" s="3171"/>
      <c r="H11" s="170"/>
      <c r="I11" s="535"/>
      <c r="J11" s="170"/>
      <c r="K11" s="170"/>
      <c r="L11" s="170"/>
      <c r="M11" s="170"/>
      <c r="N11" s="170"/>
      <c r="O11" s="170"/>
    </row>
    <row r="12" spans="1:16" ht="20.25" customHeight="1">
      <c r="A12" s="536" t="s">
        <v>1004</v>
      </c>
      <c r="B12" s="537">
        <v>2023</v>
      </c>
      <c r="C12" s="537">
        <v>2024</v>
      </c>
      <c r="D12" s="537">
        <v>2025</v>
      </c>
      <c r="E12" s="538">
        <v>2023</v>
      </c>
      <c r="F12" s="538">
        <v>2024</v>
      </c>
      <c r="G12" s="538">
        <v>2025</v>
      </c>
      <c r="H12" s="170"/>
      <c r="I12" s="170"/>
      <c r="J12" s="170"/>
      <c r="K12" s="170"/>
      <c r="L12" s="170"/>
      <c r="M12" s="170"/>
      <c r="N12" s="170"/>
      <c r="O12" s="170"/>
    </row>
    <row r="13" spans="1:16">
      <c r="A13" s="539" t="s">
        <v>87</v>
      </c>
      <c r="B13" s="540">
        <v>-270</v>
      </c>
      <c r="C13" s="540">
        <v>0</v>
      </c>
      <c r="D13" s="540">
        <v>0</v>
      </c>
      <c r="E13" s="541">
        <v>-22464.080000000002</v>
      </c>
      <c r="F13" s="541">
        <v>0</v>
      </c>
      <c r="G13" s="541">
        <v>0</v>
      </c>
      <c r="H13" s="170"/>
      <c r="I13" s="170"/>
      <c r="J13" s="170"/>
      <c r="K13" s="170"/>
      <c r="L13" s="170"/>
      <c r="M13" s="170"/>
      <c r="N13" s="170"/>
      <c r="O13" s="170"/>
    </row>
    <row r="14" spans="1:16">
      <c r="A14" s="542" t="s">
        <v>88</v>
      </c>
      <c r="B14" s="540">
        <v>0</v>
      </c>
      <c r="C14" s="540">
        <v>0</v>
      </c>
      <c r="D14" s="540">
        <v>0</v>
      </c>
      <c r="E14" s="541">
        <v>0</v>
      </c>
      <c r="F14" s="541">
        <v>0</v>
      </c>
      <c r="G14" s="541">
        <v>0</v>
      </c>
      <c r="H14" s="170"/>
      <c r="I14" s="170"/>
      <c r="J14" s="170"/>
      <c r="K14" s="170"/>
      <c r="L14" s="170"/>
      <c r="M14" s="170"/>
      <c r="N14" s="170"/>
      <c r="O14" s="170"/>
    </row>
    <row r="15" spans="1:16">
      <c r="A15" s="542" t="s">
        <v>89</v>
      </c>
      <c r="B15" s="540">
        <v>0</v>
      </c>
      <c r="C15" s="540">
        <v>0</v>
      </c>
      <c r="D15" s="540">
        <v>0</v>
      </c>
      <c r="E15" s="541">
        <v>0</v>
      </c>
      <c r="F15" s="541">
        <v>0</v>
      </c>
      <c r="G15" s="541">
        <v>0</v>
      </c>
      <c r="H15" s="170"/>
      <c r="I15" s="170"/>
      <c r="J15" s="170"/>
      <c r="K15" s="170"/>
      <c r="L15" s="170"/>
      <c r="M15" s="170"/>
      <c r="N15" s="170"/>
      <c r="O15" s="170"/>
    </row>
    <row r="16" spans="1:16">
      <c r="A16" s="542" t="s">
        <v>90</v>
      </c>
      <c r="B16" s="540">
        <v>0</v>
      </c>
      <c r="C16" s="540">
        <v>0</v>
      </c>
      <c r="D16" s="540">
        <v>0</v>
      </c>
      <c r="E16" s="541">
        <v>0</v>
      </c>
      <c r="F16" s="541">
        <v>0</v>
      </c>
      <c r="G16" s="541">
        <v>0</v>
      </c>
      <c r="H16" s="170"/>
      <c r="I16" s="170"/>
      <c r="J16" s="170"/>
      <c r="K16" s="170"/>
      <c r="L16" s="170"/>
      <c r="M16" s="170"/>
      <c r="N16" s="170"/>
      <c r="O16" s="170"/>
    </row>
    <row r="17" spans="1:19">
      <c r="A17" s="542" t="s">
        <v>91</v>
      </c>
      <c r="B17" s="540">
        <v>0</v>
      </c>
      <c r="C17" s="540">
        <v>0</v>
      </c>
      <c r="D17" s="540">
        <v>0</v>
      </c>
      <c r="E17" s="541">
        <v>0</v>
      </c>
      <c r="F17" s="541">
        <v>0</v>
      </c>
      <c r="G17" s="541">
        <v>0</v>
      </c>
      <c r="H17" s="170"/>
      <c r="I17" s="170"/>
      <c r="J17" s="170"/>
      <c r="K17" s="170"/>
      <c r="L17" s="170"/>
      <c r="M17" s="170"/>
      <c r="N17" s="170"/>
      <c r="O17" s="170"/>
    </row>
    <row r="18" spans="1:19">
      <c r="A18" s="542" t="s">
        <v>92</v>
      </c>
      <c r="B18" s="540">
        <v>0</v>
      </c>
      <c r="C18" s="540">
        <v>0</v>
      </c>
      <c r="D18" s="540">
        <v>0</v>
      </c>
      <c r="E18" s="541">
        <v>0</v>
      </c>
      <c r="F18" s="541">
        <v>0</v>
      </c>
      <c r="G18" s="541">
        <v>0</v>
      </c>
      <c r="H18" s="170"/>
      <c r="I18" s="170"/>
      <c r="J18" s="170"/>
      <c r="K18" s="170"/>
      <c r="L18" s="170"/>
      <c r="M18" s="170"/>
      <c r="N18" s="170"/>
      <c r="O18" s="170"/>
    </row>
    <row r="19" spans="1:19">
      <c r="A19" s="542" t="s">
        <v>93</v>
      </c>
      <c r="B19" s="540">
        <v>63090</v>
      </c>
      <c r="C19" s="540">
        <v>0</v>
      </c>
      <c r="D19" s="540">
        <v>95850</v>
      </c>
      <c r="E19" s="541">
        <v>5721524.79</v>
      </c>
      <c r="F19" s="541">
        <v>0</v>
      </c>
      <c r="G19" s="541">
        <v>8692473.5999999996</v>
      </c>
      <c r="H19" s="170"/>
      <c r="I19" s="170"/>
      <c r="J19" s="170"/>
      <c r="K19" s="170"/>
      <c r="L19" s="170"/>
      <c r="M19" s="170"/>
      <c r="N19" s="170"/>
      <c r="O19" s="170"/>
    </row>
    <row r="20" spans="1:19">
      <c r="A20" s="542" t="s">
        <v>94</v>
      </c>
      <c r="B20" s="540">
        <v>60300</v>
      </c>
      <c r="C20" s="540">
        <v>98010</v>
      </c>
      <c r="D20" s="540">
        <v>51480</v>
      </c>
      <c r="E20" s="541">
        <v>5468504.5</v>
      </c>
      <c r="F20" s="541">
        <v>8888360.2200000007</v>
      </c>
      <c r="G20" s="541">
        <v>4668633.62</v>
      </c>
      <c r="H20" s="170"/>
      <c r="I20" s="170"/>
      <c r="J20" s="170"/>
      <c r="K20" s="170"/>
      <c r="L20" s="170"/>
      <c r="M20" s="170"/>
      <c r="N20" s="170"/>
      <c r="O20" s="170"/>
    </row>
    <row r="21" spans="1:19">
      <c r="A21" s="542" t="s">
        <v>95</v>
      </c>
      <c r="B21" s="540">
        <v>98370</v>
      </c>
      <c r="C21" s="540">
        <v>99810</v>
      </c>
      <c r="D21" s="540">
        <v>77580</v>
      </c>
      <c r="E21" s="541">
        <v>8921008.1099999994</v>
      </c>
      <c r="F21" s="541">
        <v>9051599.1899999995</v>
      </c>
      <c r="G21" s="541">
        <v>7035598.4699999997</v>
      </c>
      <c r="H21" s="170"/>
      <c r="I21" s="170"/>
      <c r="J21" s="170"/>
      <c r="K21" s="170"/>
      <c r="L21" s="170"/>
      <c r="M21" s="170"/>
      <c r="N21" s="170"/>
      <c r="O21" s="170"/>
    </row>
    <row r="22" spans="1:19">
      <c r="A22" s="542" t="s">
        <v>96</v>
      </c>
      <c r="B22" s="540">
        <v>95850</v>
      </c>
      <c r="C22" s="540">
        <v>84780</v>
      </c>
      <c r="D22" s="540">
        <v>82620</v>
      </c>
      <c r="E22" s="541">
        <v>8692473.5500000007</v>
      </c>
      <c r="F22" s="541">
        <v>7688554.0200000005</v>
      </c>
      <c r="G22" s="541">
        <v>7492667.4199999999</v>
      </c>
      <c r="H22" s="170"/>
      <c r="I22" s="170"/>
      <c r="J22" s="170"/>
      <c r="K22" s="170"/>
      <c r="L22" s="170"/>
      <c r="M22" s="170"/>
      <c r="N22" s="170"/>
      <c r="O22" s="170"/>
    </row>
    <row r="23" spans="1:19">
      <c r="A23" s="542" t="s">
        <v>97</v>
      </c>
      <c r="B23" s="540">
        <v>25290</v>
      </c>
      <c r="C23" s="540">
        <v>0</v>
      </c>
      <c r="D23" s="540">
        <v>30780</v>
      </c>
      <c r="E23" s="541">
        <v>2293507.12</v>
      </c>
      <c r="F23" s="541">
        <v>0</v>
      </c>
      <c r="G23" s="541">
        <v>2791385.91</v>
      </c>
      <c r="H23" s="170"/>
      <c r="I23" s="170"/>
      <c r="J23" s="170"/>
      <c r="K23" s="170"/>
      <c r="L23" s="170"/>
      <c r="M23" s="170"/>
      <c r="N23" s="170"/>
      <c r="O23" s="170"/>
    </row>
    <row r="24" spans="1:19" ht="14" thickBot="1">
      <c r="A24" s="543" t="s">
        <v>98</v>
      </c>
      <c r="B24" s="540">
        <v>0</v>
      </c>
      <c r="C24" s="540">
        <v>0</v>
      </c>
      <c r="D24" s="540">
        <v>0</v>
      </c>
      <c r="E24" s="541">
        <v>0</v>
      </c>
      <c r="F24" s="541">
        <v>0</v>
      </c>
      <c r="G24" s="541">
        <v>0</v>
      </c>
      <c r="H24" s="170"/>
      <c r="I24" s="170"/>
      <c r="J24" s="170"/>
      <c r="K24" s="170"/>
      <c r="L24" s="170"/>
      <c r="M24" s="170"/>
      <c r="N24" s="170"/>
      <c r="O24" s="170"/>
    </row>
    <row r="25" spans="1:19" s="548" customFormat="1" ht="20.25" customHeight="1" thickBot="1">
      <c r="A25" s="544" t="s">
        <v>166</v>
      </c>
      <c r="B25" s="545">
        <v>342630</v>
      </c>
      <c r="C25" s="545">
        <v>282600</v>
      </c>
      <c r="D25" s="545">
        <v>338310</v>
      </c>
      <c r="E25" s="546">
        <v>31074553.990000002</v>
      </c>
      <c r="F25" s="546">
        <v>25628513.43</v>
      </c>
      <c r="G25" s="546">
        <v>30680759.02</v>
      </c>
      <c r="H25" s="547"/>
      <c r="I25" s="547"/>
      <c r="J25" s="547"/>
      <c r="K25" s="547"/>
      <c r="L25" s="547"/>
      <c r="M25" s="547"/>
      <c r="N25" s="547"/>
      <c r="O25" s="547"/>
    </row>
    <row r="26" spans="1:19">
      <c r="A26" s="549" t="s">
        <v>2011</v>
      </c>
      <c r="B26" s="540">
        <v>28552.5</v>
      </c>
      <c r="C26" s="540">
        <v>23550</v>
      </c>
      <c r="D26" s="540">
        <v>28192.5</v>
      </c>
      <c r="E26" s="550">
        <v>2589546.1658333335</v>
      </c>
      <c r="F26" s="550">
        <v>2135709.4525000001</v>
      </c>
      <c r="G26" s="550">
        <v>2556729.9183333335</v>
      </c>
      <c r="H26" s="170"/>
      <c r="I26" s="170"/>
      <c r="J26" s="170"/>
      <c r="K26" s="170"/>
      <c r="L26" s="170"/>
      <c r="M26" s="170"/>
      <c r="N26" s="170"/>
      <c r="O26" s="170"/>
    </row>
    <row r="27" spans="1:19">
      <c r="A27" s="551" t="s">
        <v>2012</v>
      </c>
      <c r="B27" s="552"/>
      <c r="C27" s="552">
        <v>-0.17520357236669293</v>
      </c>
      <c r="D27" s="553">
        <v>0.19713375796178345</v>
      </c>
      <c r="E27" s="554"/>
      <c r="F27" s="554">
        <v>-0.17525723979023397</v>
      </c>
      <c r="G27" s="553">
        <v>0.19713377460613796</v>
      </c>
      <c r="H27" s="170"/>
      <c r="I27" s="170"/>
      <c r="J27" s="170"/>
      <c r="K27" s="170"/>
      <c r="L27" s="170"/>
      <c r="M27" s="170"/>
      <c r="N27" s="170"/>
      <c r="O27" s="170"/>
    </row>
    <row r="28" spans="1:19" ht="40" customHeight="1">
      <c r="A28" s="170"/>
      <c r="B28" s="555"/>
      <c r="C28" s="555"/>
      <c r="D28" s="555"/>
      <c r="E28" s="555"/>
      <c r="F28" s="555"/>
      <c r="G28" s="555"/>
      <c r="H28" s="555"/>
      <c r="I28" s="170"/>
      <c r="J28" s="170"/>
      <c r="K28" s="170"/>
      <c r="L28" s="170"/>
      <c r="M28" s="170"/>
      <c r="N28" s="170"/>
      <c r="O28" s="170"/>
    </row>
    <row r="29" spans="1:19" s="342" customFormat="1" ht="21" thickBot="1">
      <c r="A29" s="556" t="s">
        <v>2013</v>
      </c>
      <c r="B29" s="532"/>
      <c r="C29" s="532"/>
      <c r="D29" s="532"/>
      <c r="E29" s="532"/>
      <c r="F29" s="172"/>
      <c r="G29" s="533" t="s">
        <v>2010</v>
      </c>
      <c r="H29" s="532"/>
      <c r="I29" s="532"/>
      <c r="J29" s="532"/>
      <c r="K29" s="532"/>
      <c r="L29" s="532"/>
      <c r="M29" s="290"/>
      <c r="N29" s="290"/>
      <c r="O29" s="290"/>
    </row>
    <row r="30" spans="1:19" ht="20.25" customHeight="1" thickBot="1">
      <c r="A30" s="534"/>
      <c r="B30" s="3168"/>
      <c r="C30" s="3168"/>
      <c r="D30" s="3169"/>
      <c r="E30" s="3168"/>
      <c r="F30" s="3168"/>
      <c r="G30" s="3169"/>
      <c r="H30" s="170"/>
      <c r="I30" s="535"/>
      <c r="J30" s="170"/>
      <c r="K30" s="170"/>
      <c r="L30" s="170"/>
      <c r="M30" s="170"/>
      <c r="N30" s="170"/>
      <c r="O30" s="170"/>
      <c r="P30" s="557"/>
      <c r="Q30" s="558"/>
      <c r="R30" s="558"/>
    </row>
    <row r="31" spans="1:19" ht="20.25" customHeight="1">
      <c r="A31" s="536" t="s">
        <v>1004</v>
      </c>
      <c r="B31" s="537">
        <v>2023</v>
      </c>
      <c r="C31" s="537">
        <v>2024</v>
      </c>
      <c r="D31" s="537">
        <v>2025</v>
      </c>
      <c r="E31" s="538">
        <v>2023</v>
      </c>
      <c r="F31" s="538">
        <v>2024</v>
      </c>
      <c r="G31" s="538">
        <v>2025</v>
      </c>
      <c r="H31" s="170"/>
      <c r="I31" s="170"/>
      <c r="J31" s="170"/>
      <c r="K31" s="170"/>
      <c r="L31" s="170"/>
      <c r="M31" s="170"/>
      <c r="N31" s="170"/>
      <c r="O31" s="170"/>
      <c r="P31" s="559"/>
      <c r="Q31" s="3172" t="s">
        <v>2010</v>
      </c>
      <c r="R31" s="3172"/>
      <c r="S31" s="3172"/>
    </row>
    <row r="32" spans="1:19">
      <c r="A32" s="539" t="s">
        <v>87</v>
      </c>
      <c r="B32" s="540">
        <v>65070</v>
      </c>
      <c r="C32" s="540">
        <v>35640</v>
      </c>
      <c r="D32" s="540">
        <v>54538</v>
      </c>
      <c r="E32" s="560">
        <v>6922505.1600000001</v>
      </c>
      <c r="F32" s="560">
        <v>4132821.64</v>
      </c>
      <c r="G32" s="560">
        <v>6324237.3899999997</v>
      </c>
      <c r="H32" s="170"/>
      <c r="I32" s="170"/>
      <c r="J32" s="170"/>
      <c r="K32" s="170"/>
      <c r="L32" s="170"/>
      <c r="M32" s="170"/>
      <c r="N32" s="170"/>
      <c r="O32" s="170"/>
      <c r="P32" s="559"/>
      <c r="Q32" s="561" t="s">
        <v>246</v>
      </c>
      <c r="R32" s="561" t="s">
        <v>258</v>
      </c>
      <c r="S32" s="562" t="s">
        <v>270</v>
      </c>
    </row>
    <row r="33" spans="1:19">
      <c r="A33" s="542" t="s">
        <v>88</v>
      </c>
      <c r="B33" s="540">
        <v>54990</v>
      </c>
      <c r="C33" s="540">
        <v>38970</v>
      </c>
      <c r="D33" s="540">
        <v>102420</v>
      </c>
      <c r="E33" s="560">
        <v>5850139.2800000003</v>
      </c>
      <c r="F33" s="560">
        <v>4518969.08</v>
      </c>
      <c r="G33" s="560">
        <v>11876643.66</v>
      </c>
      <c r="H33" s="170"/>
      <c r="I33" s="170"/>
      <c r="J33" s="170"/>
      <c r="K33" s="170"/>
      <c r="L33" s="170"/>
      <c r="M33" s="170"/>
      <c r="N33" s="170"/>
      <c r="O33" s="170"/>
      <c r="P33" s="559"/>
      <c r="Q33" s="561" t="s">
        <v>247</v>
      </c>
      <c r="R33" s="561" t="s">
        <v>259</v>
      </c>
      <c r="S33" s="562" t="s">
        <v>271</v>
      </c>
    </row>
    <row r="34" spans="1:19">
      <c r="A34" s="542" t="s">
        <v>89</v>
      </c>
      <c r="B34" s="540">
        <v>69390</v>
      </c>
      <c r="C34" s="540">
        <v>54900</v>
      </c>
      <c r="D34" s="540">
        <v>3510</v>
      </c>
      <c r="E34" s="560">
        <v>7914634.7300000004</v>
      </c>
      <c r="F34" s="560">
        <v>6366215.1399999997</v>
      </c>
      <c r="G34" s="560">
        <v>407020.29</v>
      </c>
      <c r="H34" s="170"/>
      <c r="I34" s="170"/>
      <c r="J34" s="170"/>
      <c r="K34" s="170"/>
      <c r="L34" s="170"/>
      <c r="M34" s="170"/>
      <c r="N34" s="170"/>
      <c r="O34" s="170"/>
      <c r="P34" s="559"/>
      <c r="Q34" s="561" t="s">
        <v>248</v>
      </c>
      <c r="R34" s="561" t="s">
        <v>260</v>
      </c>
      <c r="S34" s="562" t="s">
        <v>272</v>
      </c>
    </row>
    <row r="35" spans="1:19">
      <c r="A35" s="542" t="s">
        <v>90</v>
      </c>
      <c r="B35" s="540">
        <v>50940</v>
      </c>
      <c r="C35" s="540">
        <v>53010</v>
      </c>
      <c r="D35" s="540">
        <v>0</v>
      </c>
      <c r="E35" s="560">
        <v>5908735.6100000003</v>
      </c>
      <c r="F35" s="560">
        <v>6147050.2300000004</v>
      </c>
      <c r="G35" s="560">
        <v>0</v>
      </c>
      <c r="H35" s="170"/>
      <c r="I35" s="170"/>
      <c r="J35" s="170"/>
      <c r="K35" s="170"/>
      <c r="L35" s="170"/>
      <c r="M35" s="170"/>
      <c r="N35" s="170"/>
      <c r="O35" s="170"/>
      <c r="P35" s="559"/>
      <c r="Q35" s="561" t="s">
        <v>249</v>
      </c>
      <c r="R35" s="561" t="s">
        <v>261</v>
      </c>
      <c r="S35" s="562" t="s">
        <v>273</v>
      </c>
    </row>
    <row r="36" spans="1:19">
      <c r="A36" s="542" t="s">
        <v>91</v>
      </c>
      <c r="B36" s="540">
        <v>41580</v>
      </c>
      <c r="C36" s="540">
        <v>55980</v>
      </c>
      <c r="D36" s="540">
        <v>0</v>
      </c>
      <c r="E36" s="560">
        <v>4821625.2</v>
      </c>
      <c r="F36" s="560">
        <v>6491452</v>
      </c>
      <c r="G36" s="560">
        <v>0</v>
      </c>
      <c r="H36" s="170"/>
      <c r="I36" s="170"/>
      <c r="J36" s="170"/>
      <c r="K36" s="170"/>
      <c r="L36" s="170"/>
      <c r="M36" s="170"/>
      <c r="N36" s="170"/>
      <c r="O36" s="170"/>
      <c r="P36" s="559"/>
      <c r="Q36" s="561" t="s">
        <v>250</v>
      </c>
      <c r="R36" s="561" t="s">
        <v>262</v>
      </c>
    </row>
    <row r="37" spans="1:19">
      <c r="A37" s="542" t="s">
        <v>92</v>
      </c>
      <c r="B37" s="540">
        <v>51660</v>
      </c>
      <c r="C37" s="540">
        <v>55620</v>
      </c>
      <c r="D37" s="540">
        <v>0</v>
      </c>
      <c r="E37" s="560">
        <v>5990504.0700000003</v>
      </c>
      <c r="F37" s="560">
        <v>6449706.3799999999</v>
      </c>
      <c r="G37" s="560">
        <v>0</v>
      </c>
      <c r="H37" s="170"/>
      <c r="I37" s="170"/>
      <c r="J37" s="170"/>
      <c r="K37" s="170"/>
      <c r="L37" s="170"/>
      <c r="M37" s="170"/>
      <c r="N37" s="170"/>
      <c r="O37" s="170"/>
      <c r="P37" s="559"/>
      <c r="Q37" s="561" t="s">
        <v>251</v>
      </c>
      <c r="R37" s="561" t="s">
        <v>263</v>
      </c>
    </row>
    <row r="38" spans="1:19">
      <c r="A38" s="542" t="s">
        <v>93</v>
      </c>
      <c r="B38" s="540">
        <v>46350</v>
      </c>
      <c r="C38" s="540">
        <v>67320</v>
      </c>
      <c r="D38" s="540">
        <v>0</v>
      </c>
      <c r="E38" s="560">
        <v>5374755.3200000003</v>
      </c>
      <c r="F38" s="560">
        <v>7806440.6699999999</v>
      </c>
      <c r="G38" s="560">
        <v>0</v>
      </c>
      <c r="H38" s="170"/>
      <c r="I38" s="170"/>
      <c r="J38" s="170"/>
      <c r="K38" s="170"/>
      <c r="L38" s="170"/>
      <c r="M38" s="170"/>
      <c r="N38" s="170"/>
      <c r="O38" s="170"/>
      <c r="P38" s="559"/>
      <c r="Q38" s="561" t="s">
        <v>252</v>
      </c>
      <c r="R38" s="561" t="s">
        <v>264</v>
      </c>
    </row>
    <row r="39" spans="1:19">
      <c r="A39" s="542" t="s">
        <v>94</v>
      </c>
      <c r="B39" s="540">
        <v>55800</v>
      </c>
      <c r="C39" s="540">
        <v>60210</v>
      </c>
      <c r="D39" s="540">
        <v>0</v>
      </c>
      <c r="E39" s="560">
        <v>6470579.25</v>
      </c>
      <c r="F39" s="560">
        <v>6981963.7199999997</v>
      </c>
      <c r="G39" s="560">
        <v>0</v>
      </c>
      <c r="H39" s="170"/>
      <c r="I39" s="170"/>
      <c r="J39" s="170"/>
      <c r="K39" s="170"/>
      <c r="L39" s="170"/>
      <c r="M39" s="170"/>
      <c r="N39" s="170"/>
      <c r="O39" s="170"/>
      <c r="P39" s="559"/>
      <c r="Q39" s="561" t="s">
        <v>253</v>
      </c>
      <c r="R39" s="561" t="s">
        <v>265</v>
      </c>
    </row>
    <row r="40" spans="1:19">
      <c r="A40" s="542" t="s">
        <v>95</v>
      </c>
      <c r="B40" s="540">
        <v>62190</v>
      </c>
      <c r="C40" s="540">
        <v>68490</v>
      </c>
      <c r="D40" s="540">
        <v>0</v>
      </c>
      <c r="E40" s="560">
        <v>7211564.9299999997</v>
      </c>
      <c r="F40" s="560">
        <v>7942114.1699999999</v>
      </c>
      <c r="G40" s="560">
        <v>0</v>
      </c>
      <c r="H40" s="170"/>
      <c r="I40" s="170"/>
      <c r="J40" s="170"/>
      <c r="K40" s="170"/>
      <c r="L40" s="170"/>
      <c r="M40" s="170"/>
      <c r="N40" s="170"/>
      <c r="O40" s="170"/>
      <c r="P40" s="559"/>
      <c r="Q40" s="561" t="s">
        <v>254</v>
      </c>
      <c r="R40" s="561" t="s">
        <v>266</v>
      </c>
    </row>
    <row r="41" spans="1:19">
      <c r="A41" s="542" t="s">
        <v>96</v>
      </c>
      <c r="B41" s="540">
        <v>79650</v>
      </c>
      <c r="C41" s="540">
        <v>93960</v>
      </c>
      <c r="D41" s="540">
        <v>0</v>
      </c>
      <c r="E41" s="560">
        <v>9236230.0199999996</v>
      </c>
      <c r="F41" s="560">
        <v>10895620.48</v>
      </c>
      <c r="G41" s="560">
        <v>0</v>
      </c>
      <c r="H41" s="170"/>
      <c r="I41" s="170"/>
      <c r="J41" s="170"/>
      <c r="K41" s="170"/>
      <c r="L41" s="170"/>
      <c r="M41" s="170"/>
      <c r="N41" s="170"/>
      <c r="O41" s="170"/>
      <c r="P41" s="559"/>
      <c r="Q41" s="561" t="s">
        <v>255</v>
      </c>
      <c r="R41" s="561" t="s">
        <v>267</v>
      </c>
    </row>
    <row r="42" spans="1:19">
      <c r="A42" s="542" t="s">
        <v>97</v>
      </c>
      <c r="B42" s="540">
        <v>92340</v>
      </c>
      <c r="C42" s="540">
        <v>71550</v>
      </c>
      <c r="D42" s="540">
        <v>0</v>
      </c>
      <c r="E42" s="560">
        <v>10707764.85</v>
      </c>
      <c r="F42" s="560">
        <v>8296952.3799999999</v>
      </c>
      <c r="G42" s="560">
        <v>0</v>
      </c>
      <c r="H42" s="170"/>
      <c r="I42" s="170"/>
      <c r="J42" s="170"/>
      <c r="K42" s="170"/>
      <c r="L42" s="170"/>
      <c r="M42" s="170"/>
      <c r="N42" s="170"/>
      <c r="O42" s="170"/>
      <c r="P42" s="559"/>
      <c r="Q42" s="561" t="s">
        <v>256</v>
      </c>
      <c r="R42" s="561" t="s">
        <v>268</v>
      </c>
    </row>
    <row r="43" spans="1:19" ht="14" thickBot="1">
      <c r="A43" s="543" t="s">
        <v>98</v>
      </c>
      <c r="B43" s="540">
        <v>31590</v>
      </c>
      <c r="C43" s="540">
        <v>30600</v>
      </c>
      <c r="D43" s="540">
        <v>0</v>
      </c>
      <c r="E43" s="560">
        <v>3663182.7</v>
      </c>
      <c r="F43" s="560">
        <v>3548382.17</v>
      </c>
      <c r="G43" s="560">
        <v>0</v>
      </c>
      <c r="H43" s="170"/>
      <c r="I43" s="170"/>
      <c r="J43" s="170"/>
      <c r="K43" s="170"/>
      <c r="L43" s="170"/>
      <c r="M43" s="170"/>
      <c r="N43" s="170"/>
      <c r="O43" s="170"/>
      <c r="P43" s="559"/>
      <c r="Q43" s="561" t="s">
        <v>257</v>
      </c>
      <c r="R43" s="561" t="s">
        <v>269</v>
      </c>
    </row>
    <row r="44" spans="1:19" s="548" customFormat="1" ht="20.25" customHeight="1" thickBot="1">
      <c r="A44" s="544" t="s">
        <v>166</v>
      </c>
      <c r="B44" s="545">
        <v>701550</v>
      </c>
      <c r="C44" s="545">
        <v>686250</v>
      </c>
      <c r="D44" s="545">
        <v>160468</v>
      </c>
      <c r="E44" s="546">
        <v>80072221.11999999</v>
      </c>
      <c r="F44" s="546">
        <v>79577688.060000002</v>
      </c>
      <c r="G44" s="546">
        <v>18607901.34</v>
      </c>
      <c r="H44" s="547"/>
      <c r="I44" s="547"/>
      <c r="J44" s="547"/>
      <c r="K44" s="547"/>
      <c r="L44" s="547"/>
      <c r="M44" s="547"/>
      <c r="N44" s="547"/>
      <c r="O44" s="547"/>
      <c r="Q44" s="563"/>
      <c r="S44" s="172"/>
    </row>
    <row r="45" spans="1:19">
      <c r="A45" s="549" t="s">
        <v>2011</v>
      </c>
      <c r="B45" s="540">
        <v>58462.5</v>
      </c>
      <c r="C45" s="540">
        <v>57187.5</v>
      </c>
      <c r="D45" s="540">
        <v>13372.333333333334</v>
      </c>
      <c r="E45" s="550">
        <v>6672685.0933333328</v>
      </c>
      <c r="F45" s="550">
        <v>6631474.0049999999</v>
      </c>
      <c r="G45" s="550">
        <v>1550658.4450000001</v>
      </c>
      <c r="H45" s="170"/>
      <c r="I45" s="170"/>
      <c r="J45" s="170"/>
      <c r="K45" s="170"/>
      <c r="L45" s="170"/>
      <c r="M45" s="170"/>
      <c r="N45" s="170"/>
      <c r="O45" s="170"/>
    </row>
    <row r="46" spans="1:19">
      <c r="A46" s="551" t="s">
        <v>2012</v>
      </c>
      <c r="B46" s="564"/>
      <c r="C46" s="564">
        <v>-2.1808851828094934E-2</v>
      </c>
      <c r="D46" s="553">
        <v>-0.76616684881602914</v>
      </c>
      <c r="E46" s="564"/>
      <c r="F46" s="564">
        <v>-6.1760877003631141E-3</v>
      </c>
      <c r="G46" s="553">
        <v>-0.76616685161838316</v>
      </c>
      <c r="H46" s="170"/>
      <c r="I46" s="170"/>
      <c r="J46" s="170"/>
      <c r="K46" s="170"/>
      <c r="L46" s="170"/>
      <c r="M46" s="170"/>
      <c r="N46" s="170"/>
      <c r="O46" s="170"/>
    </row>
    <row r="47" spans="1:19" ht="44.25" customHeight="1">
      <c r="A47" s="170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170"/>
      <c r="M47" s="170"/>
      <c r="N47" s="170"/>
      <c r="O47" s="170"/>
    </row>
    <row r="48" spans="1:19" s="342" customFormat="1" ht="21" thickBot="1">
      <c r="A48" s="556" t="s">
        <v>2014</v>
      </c>
      <c r="B48" s="532"/>
      <c r="C48" s="532"/>
      <c r="D48" s="532"/>
      <c r="E48" s="532"/>
      <c r="F48" s="172"/>
      <c r="G48" s="533" t="s">
        <v>2010</v>
      </c>
      <c r="H48" s="532"/>
      <c r="I48" s="532"/>
      <c r="J48" s="532"/>
      <c r="K48" s="532"/>
      <c r="L48" s="532"/>
      <c r="M48" s="290"/>
      <c r="N48" s="290"/>
      <c r="O48" s="290"/>
    </row>
    <row r="49" spans="1:15" ht="20.25" customHeight="1">
      <c r="A49" s="534"/>
      <c r="B49" s="3168"/>
      <c r="C49" s="3168"/>
      <c r="D49" s="3169"/>
      <c r="E49" s="3168"/>
      <c r="F49" s="3168"/>
      <c r="G49" s="3169"/>
      <c r="H49" s="170"/>
      <c r="I49" s="535"/>
      <c r="J49" s="170"/>
      <c r="K49" s="170"/>
      <c r="L49" s="170"/>
      <c r="M49" s="170"/>
      <c r="N49" s="170"/>
      <c r="O49" s="170"/>
    </row>
    <row r="50" spans="1:15" ht="20.25" customHeight="1">
      <c r="A50" s="536" t="s">
        <v>1004</v>
      </c>
      <c r="B50" s="537">
        <v>2023</v>
      </c>
      <c r="C50" s="537">
        <v>2024</v>
      </c>
      <c r="D50" s="537">
        <v>2025</v>
      </c>
      <c r="E50" s="538">
        <v>2023</v>
      </c>
      <c r="F50" s="538">
        <v>2024</v>
      </c>
      <c r="G50" s="538">
        <v>2025</v>
      </c>
      <c r="H50" s="170"/>
      <c r="I50" s="170"/>
      <c r="J50" s="170"/>
      <c r="K50" s="170"/>
      <c r="L50" s="170"/>
      <c r="M50" s="170"/>
      <c r="N50" s="170"/>
      <c r="O50" s="170"/>
    </row>
    <row r="51" spans="1:15">
      <c r="A51" s="539" t="s">
        <v>87</v>
      </c>
      <c r="B51" s="540">
        <v>12864</v>
      </c>
      <c r="C51" s="540">
        <v>3216</v>
      </c>
      <c r="D51" s="540">
        <v>13488</v>
      </c>
      <c r="E51" s="560">
        <v>3098583.84</v>
      </c>
      <c r="F51" s="560">
        <v>828871.02</v>
      </c>
      <c r="G51" s="560">
        <v>3476309.53</v>
      </c>
      <c r="H51" s="170"/>
      <c r="I51" s="170"/>
      <c r="J51" s="170"/>
      <c r="K51" s="170"/>
      <c r="L51" s="170"/>
      <c r="M51" s="170"/>
      <c r="N51" s="170"/>
      <c r="O51" s="170"/>
    </row>
    <row r="52" spans="1:15">
      <c r="A52" s="542" t="s">
        <v>88</v>
      </c>
      <c r="B52" s="540">
        <v>13056</v>
      </c>
      <c r="C52" s="540">
        <v>5232</v>
      </c>
      <c r="D52" s="540">
        <v>18336</v>
      </c>
      <c r="E52" s="560">
        <v>3144831.36</v>
      </c>
      <c r="F52" s="560">
        <v>1348461.8</v>
      </c>
      <c r="G52" s="560">
        <v>4725801.5</v>
      </c>
      <c r="H52" s="170"/>
      <c r="I52" s="170"/>
      <c r="J52" s="170"/>
      <c r="K52" s="170"/>
      <c r="L52" s="170"/>
      <c r="M52" s="170"/>
      <c r="N52" s="170"/>
      <c r="O52" s="170"/>
    </row>
    <row r="53" spans="1:15">
      <c r="A53" s="542" t="s">
        <v>89</v>
      </c>
      <c r="B53" s="540">
        <v>13872</v>
      </c>
      <c r="C53" s="540">
        <v>10752</v>
      </c>
      <c r="D53" s="540">
        <v>0</v>
      </c>
      <c r="E53" s="560">
        <v>3517007.64</v>
      </c>
      <c r="F53" s="560">
        <v>2771150.7200000011</v>
      </c>
      <c r="G53" s="560">
        <v>0</v>
      </c>
      <c r="H53" s="170"/>
      <c r="I53" s="170"/>
      <c r="J53" s="170"/>
      <c r="K53" s="170"/>
      <c r="L53" s="170"/>
      <c r="M53" s="170"/>
      <c r="N53" s="170"/>
      <c r="O53" s="170"/>
    </row>
    <row r="54" spans="1:15">
      <c r="A54" s="542" t="s">
        <v>90</v>
      </c>
      <c r="B54" s="540">
        <v>12668</v>
      </c>
      <c r="C54" s="540">
        <v>11424</v>
      </c>
      <c r="D54" s="540">
        <v>0</v>
      </c>
      <c r="E54" s="560">
        <v>3265844.87</v>
      </c>
      <c r="F54" s="560">
        <v>2944347.65</v>
      </c>
      <c r="G54" s="560">
        <v>0</v>
      </c>
      <c r="H54" s="170"/>
      <c r="I54" s="170"/>
      <c r="J54" s="170"/>
      <c r="K54" s="170"/>
      <c r="L54" s="170"/>
      <c r="M54" s="170"/>
      <c r="N54" s="170"/>
      <c r="O54" s="170"/>
    </row>
    <row r="55" spans="1:15">
      <c r="A55" s="542" t="s">
        <v>91</v>
      </c>
      <c r="B55" s="540">
        <v>3744</v>
      </c>
      <c r="C55" s="540">
        <v>12288</v>
      </c>
      <c r="D55" s="540">
        <v>0</v>
      </c>
      <c r="E55" s="560">
        <v>964954.31999999983</v>
      </c>
      <c r="F55" s="560">
        <v>3167029.37</v>
      </c>
      <c r="G55" s="560">
        <v>0</v>
      </c>
      <c r="H55" s="170"/>
      <c r="I55" s="170"/>
      <c r="J55" s="170"/>
      <c r="K55" s="170"/>
      <c r="L55" s="170"/>
      <c r="M55" s="170"/>
      <c r="N55" s="170"/>
      <c r="O55" s="170"/>
    </row>
    <row r="56" spans="1:15">
      <c r="A56" s="542" t="s">
        <v>92</v>
      </c>
      <c r="B56" s="540">
        <v>13008</v>
      </c>
      <c r="C56" s="540">
        <v>13536</v>
      </c>
      <c r="D56" s="540">
        <v>0</v>
      </c>
      <c r="E56" s="560">
        <v>3352597.47</v>
      </c>
      <c r="F56" s="560">
        <v>3488680.81</v>
      </c>
      <c r="G56" s="560">
        <v>0</v>
      </c>
      <c r="H56" s="170"/>
      <c r="I56" s="170"/>
      <c r="J56" s="170"/>
      <c r="K56" s="170"/>
      <c r="L56" s="170"/>
      <c r="M56" s="170"/>
      <c r="N56" s="170"/>
      <c r="O56" s="170"/>
    </row>
    <row r="57" spans="1:15">
      <c r="A57" s="542" t="s">
        <v>93</v>
      </c>
      <c r="B57" s="540">
        <v>10800</v>
      </c>
      <c r="C57" s="540">
        <v>14832</v>
      </c>
      <c r="D57" s="540">
        <v>0</v>
      </c>
      <c r="E57" s="560">
        <v>2783521.94</v>
      </c>
      <c r="F57" s="560">
        <v>3822703.3400000003</v>
      </c>
      <c r="G57" s="560">
        <v>0</v>
      </c>
      <c r="H57" s="170"/>
      <c r="I57" s="170"/>
      <c r="J57" s="170"/>
      <c r="K57" s="170"/>
      <c r="L57" s="170"/>
      <c r="M57" s="170"/>
      <c r="N57" s="170"/>
      <c r="O57" s="170"/>
    </row>
    <row r="58" spans="1:15">
      <c r="A58" s="542" t="s">
        <v>94</v>
      </c>
      <c r="B58" s="540">
        <v>17136</v>
      </c>
      <c r="C58" s="540">
        <v>13296</v>
      </c>
      <c r="D58" s="540">
        <v>0</v>
      </c>
      <c r="E58" s="560">
        <v>4416521.41</v>
      </c>
      <c r="F58" s="560">
        <v>3426824.73</v>
      </c>
      <c r="G58" s="560">
        <v>0</v>
      </c>
      <c r="H58" s="170"/>
      <c r="I58" s="170"/>
      <c r="J58" s="170"/>
      <c r="K58" s="170"/>
      <c r="L58" s="170"/>
      <c r="M58" s="170"/>
      <c r="N58" s="170"/>
      <c r="O58" s="170"/>
    </row>
    <row r="59" spans="1:15">
      <c r="A59" s="542" t="s">
        <v>95</v>
      </c>
      <c r="B59" s="540">
        <v>15168</v>
      </c>
      <c r="C59" s="540">
        <v>12864</v>
      </c>
      <c r="D59" s="540">
        <v>0</v>
      </c>
      <c r="E59" s="560">
        <v>3909301.9199999995</v>
      </c>
      <c r="F59" s="560">
        <v>3315483.91</v>
      </c>
      <c r="G59" s="560">
        <v>0</v>
      </c>
      <c r="H59" s="170"/>
      <c r="I59" s="170"/>
      <c r="J59" s="170"/>
      <c r="K59" s="170"/>
      <c r="L59" s="170"/>
      <c r="M59" s="170"/>
      <c r="N59" s="170"/>
      <c r="O59" s="170"/>
    </row>
    <row r="60" spans="1:15">
      <c r="A60" s="542" t="s">
        <v>96</v>
      </c>
      <c r="B60" s="540">
        <v>22800</v>
      </c>
      <c r="C60" s="540">
        <v>20064</v>
      </c>
      <c r="D60" s="540">
        <v>0</v>
      </c>
      <c r="E60" s="560">
        <v>5876323.9699999997</v>
      </c>
      <c r="F60" s="560">
        <v>5171165.2300000004</v>
      </c>
      <c r="G60" s="560">
        <v>0</v>
      </c>
      <c r="H60" s="170"/>
      <c r="I60" s="170"/>
      <c r="J60" s="170"/>
      <c r="K60" s="170"/>
      <c r="L60" s="170"/>
      <c r="M60" s="170"/>
      <c r="N60" s="170"/>
      <c r="O60" s="170"/>
    </row>
    <row r="61" spans="1:15">
      <c r="A61" s="542" t="s">
        <v>97</v>
      </c>
      <c r="B61" s="540">
        <v>31968</v>
      </c>
      <c r="C61" s="540">
        <v>18288</v>
      </c>
      <c r="D61" s="540">
        <v>0</v>
      </c>
      <c r="E61" s="560">
        <v>8239224.790000001</v>
      </c>
      <c r="F61" s="560">
        <v>4713430.3600000003</v>
      </c>
      <c r="G61" s="560">
        <v>0</v>
      </c>
      <c r="H61" s="170"/>
      <c r="I61" s="170"/>
      <c r="J61" s="170"/>
      <c r="K61" s="170"/>
      <c r="L61" s="170"/>
      <c r="M61" s="170"/>
      <c r="N61" s="170"/>
      <c r="O61" s="170"/>
    </row>
    <row r="62" spans="1:15" ht="14" thickBot="1">
      <c r="A62" s="543" t="s">
        <v>98</v>
      </c>
      <c r="B62" s="540">
        <v>8208</v>
      </c>
      <c r="C62" s="540">
        <v>7536</v>
      </c>
      <c r="D62" s="540">
        <v>0</v>
      </c>
      <c r="E62" s="560">
        <v>2115476.66</v>
      </c>
      <c r="F62" s="560">
        <v>1942279.7900000003</v>
      </c>
      <c r="G62" s="560">
        <v>0</v>
      </c>
      <c r="H62" s="170"/>
      <c r="I62" s="170"/>
      <c r="J62" s="170"/>
      <c r="K62" s="170"/>
      <c r="L62" s="170"/>
      <c r="M62" s="170"/>
      <c r="N62" s="170"/>
      <c r="O62" s="170"/>
    </row>
    <row r="63" spans="1:15" s="548" customFormat="1" ht="19.5" customHeight="1" thickBot="1">
      <c r="A63" s="544" t="s">
        <v>166</v>
      </c>
      <c r="B63" s="545">
        <v>175292</v>
      </c>
      <c r="C63" s="545">
        <v>143328</v>
      </c>
      <c r="D63" s="545">
        <v>31824</v>
      </c>
      <c r="E63" s="546">
        <v>44684190.189999998</v>
      </c>
      <c r="F63" s="546">
        <v>36940428.730000004</v>
      </c>
      <c r="G63" s="546">
        <v>8202111.0299999993</v>
      </c>
      <c r="H63" s="547"/>
      <c r="I63" s="547"/>
      <c r="J63" s="547"/>
      <c r="K63" s="547"/>
      <c r="L63" s="547"/>
      <c r="M63" s="547"/>
      <c r="N63" s="547"/>
      <c r="O63" s="547"/>
    </row>
    <row r="64" spans="1:15">
      <c r="A64" s="549" t="s">
        <v>2011</v>
      </c>
      <c r="B64" s="540">
        <v>14607.666666666666</v>
      </c>
      <c r="C64" s="540">
        <v>11944</v>
      </c>
      <c r="D64" s="540">
        <v>2652</v>
      </c>
      <c r="E64" s="550">
        <v>3723682.5158333331</v>
      </c>
      <c r="F64" s="550">
        <v>3078369.0608333335</v>
      </c>
      <c r="G64" s="550">
        <v>683509.25249999994</v>
      </c>
      <c r="H64" s="170"/>
      <c r="I64" s="170"/>
      <c r="J64" s="170"/>
      <c r="K64" s="170"/>
      <c r="L64" s="170"/>
      <c r="M64" s="170"/>
      <c r="N64" s="170"/>
      <c r="O64" s="170"/>
    </row>
    <row r="65" spans="1:15">
      <c r="A65" s="551" t="s">
        <v>2012</v>
      </c>
      <c r="B65" s="564"/>
      <c r="C65" s="564">
        <v>-0.18234716929466263</v>
      </c>
      <c r="D65" s="553">
        <v>-0.77796383121232415</v>
      </c>
      <c r="E65" s="564"/>
      <c r="F65" s="564">
        <v>-0.17329980530189829</v>
      </c>
      <c r="G65" s="553">
        <v>-0.77796383767092248</v>
      </c>
      <c r="H65" s="170"/>
      <c r="I65" s="170"/>
      <c r="J65" s="170"/>
      <c r="K65" s="170"/>
      <c r="L65" s="170"/>
      <c r="M65" s="170"/>
      <c r="N65" s="170"/>
      <c r="O65" s="170"/>
    </row>
    <row r="66" spans="1:15" ht="44.25" customHeight="1">
      <c r="A66" s="170"/>
      <c r="B66" s="555"/>
      <c r="C66" s="555"/>
      <c r="D66" s="555"/>
      <c r="E66" s="171"/>
      <c r="F66" s="171"/>
      <c r="G66" s="170"/>
      <c r="I66" s="170"/>
      <c r="J66" s="555"/>
      <c r="K66" s="555"/>
      <c r="L66" s="555"/>
      <c r="M66" s="555"/>
      <c r="N66" s="555"/>
      <c r="O66" s="555"/>
    </row>
    <row r="67" spans="1:15" s="342" customFormat="1" ht="21" thickBot="1">
      <c r="A67" s="556" t="s">
        <v>344</v>
      </c>
      <c r="B67" s="532"/>
      <c r="C67" s="532"/>
      <c r="D67" s="532"/>
      <c r="E67" s="532"/>
      <c r="F67" s="171"/>
      <c r="G67" s="533" t="s">
        <v>2010</v>
      </c>
      <c r="H67" s="532"/>
      <c r="I67" s="532"/>
      <c r="J67" s="532"/>
      <c r="K67" s="532"/>
      <c r="L67" s="532"/>
      <c r="M67" s="290"/>
      <c r="N67" s="290"/>
      <c r="O67" s="290"/>
    </row>
    <row r="68" spans="1:15" ht="20.25" customHeight="1">
      <c r="A68" s="534"/>
      <c r="B68" s="3168"/>
      <c r="C68" s="3168"/>
      <c r="D68" s="3169"/>
      <c r="E68" s="3168"/>
      <c r="F68" s="3168"/>
      <c r="G68" s="3169"/>
      <c r="H68" s="565"/>
      <c r="I68" s="535"/>
      <c r="J68" s="557"/>
      <c r="K68" s="557"/>
      <c r="L68" s="557"/>
      <c r="M68" s="557"/>
      <c r="N68" s="557"/>
      <c r="O68" s="557"/>
    </row>
    <row r="69" spans="1:15" ht="20.25" customHeight="1">
      <c r="A69" s="536" t="s">
        <v>1004</v>
      </c>
      <c r="B69" s="537">
        <v>2023</v>
      </c>
      <c r="C69" s="537">
        <v>2024</v>
      </c>
      <c r="D69" s="537">
        <v>2025</v>
      </c>
      <c r="E69" s="538">
        <v>2023</v>
      </c>
      <c r="F69" s="538">
        <v>2024</v>
      </c>
      <c r="G69" s="538">
        <v>2025</v>
      </c>
      <c r="H69" s="566"/>
      <c r="I69" s="567"/>
      <c r="J69" s="557"/>
      <c r="K69" s="557"/>
      <c r="L69" s="557"/>
      <c r="M69" s="557"/>
      <c r="N69" s="557"/>
      <c r="O69" s="557"/>
    </row>
    <row r="70" spans="1:15">
      <c r="A70" s="539" t="s">
        <v>87</v>
      </c>
      <c r="B70" s="540">
        <v>31296</v>
      </c>
      <c r="C70" s="540">
        <v>16176</v>
      </c>
      <c r="D70" s="540">
        <v>37920</v>
      </c>
      <c r="E70" s="560">
        <v>4415518.0999999996</v>
      </c>
      <c r="F70" s="560">
        <v>2442184.92</v>
      </c>
      <c r="G70" s="560">
        <v>5725002.6900000004</v>
      </c>
      <c r="H70" s="568"/>
      <c r="I70" s="567"/>
      <c r="J70" s="557"/>
      <c r="K70" s="557"/>
      <c r="L70" s="557"/>
      <c r="M70" s="557"/>
      <c r="N70" s="557"/>
      <c r="O70" s="557"/>
    </row>
    <row r="71" spans="1:15">
      <c r="A71" s="542" t="s">
        <v>88</v>
      </c>
      <c r="B71" s="540">
        <v>40080</v>
      </c>
      <c r="C71" s="540">
        <v>27359</v>
      </c>
      <c r="D71" s="540">
        <v>27072</v>
      </c>
      <c r="E71" s="560">
        <v>5654842.9900000002</v>
      </c>
      <c r="F71" s="560">
        <v>4130547.42</v>
      </c>
      <c r="G71" s="560">
        <v>4087217.3</v>
      </c>
      <c r="H71" s="568"/>
      <c r="I71" s="567"/>
      <c r="J71" s="557"/>
      <c r="K71" s="557"/>
      <c r="L71" s="557"/>
      <c r="M71" s="557"/>
      <c r="N71" s="557"/>
      <c r="O71" s="557"/>
    </row>
    <row r="72" spans="1:15">
      <c r="A72" s="542" t="s">
        <v>89</v>
      </c>
      <c r="B72" s="540">
        <v>46800</v>
      </c>
      <c r="C72" s="540">
        <v>37488</v>
      </c>
      <c r="D72" s="540">
        <v>36432</v>
      </c>
      <c r="E72" s="560">
        <v>6973126.6700000009</v>
      </c>
      <c r="F72" s="560">
        <v>5659781.4900000002</v>
      </c>
      <c r="G72" s="560">
        <v>5500350.9400000004</v>
      </c>
      <c r="H72" s="568"/>
      <c r="I72" s="567"/>
      <c r="J72" s="557"/>
      <c r="K72" s="557"/>
      <c r="L72" s="557"/>
      <c r="M72" s="557"/>
      <c r="N72" s="557"/>
      <c r="O72" s="557"/>
    </row>
    <row r="73" spans="1:15">
      <c r="A73" s="542" t="s">
        <v>90</v>
      </c>
      <c r="B73" s="540">
        <v>40223</v>
      </c>
      <c r="C73" s="540">
        <v>41712</v>
      </c>
      <c r="D73" s="540">
        <v>36624</v>
      </c>
      <c r="E73" s="560">
        <v>6072710.1699999999</v>
      </c>
      <c r="F73" s="560">
        <v>6297503.0300000003</v>
      </c>
      <c r="G73" s="560">
        <v>5529337.9000000004</v>
      </c>
      <c r="H73" s="568"/>
      <c r="I73" s="567"/>
      <c r="J73" s="557"/>
      <c r="K73" s="557"/>
      <c r="L73" s="557"/>
      <c r="M73" s="557"/>
      <c r="N73" s="557"/>
      <c r="O73" s="557"/>
    </row>
    <row r="74" spans="1:15">
      <c r="A74" s="542" t="s">
        <v>91</v>
      </c>
      <c r="B74" s="540">
        <v>35520</v>
      </c>
      <c r="C74" s="540">
        <v>39840</v>
      </c>
      <c r="D74" s="540">
        <v>53136</v>
      </c>
      <c r="E74" s="560">
        <v>5362660.95</v>
      </c>
      <c r="F74" s="560">
        <v>6014876.3300000001</v>
      </c>
      <c r="G74" s="560">
        <v>8022250.2599999998</v>
      </c>
      <c r="H74" s="568"/>
      <c r="I74" s="567"/>
      <c r="J74" s="557"/>
      <c r="K74" s="557"/>
      <c r="L74" s="557"/>
      <c r="M74" s="557"/>
      <c r="N74" s="557"/>
      <c r="O74" s="557"/>
    </row>
    <row r="75" spans="1:15">
      <c r="A75" s="542" t="s">
        <v>92</v>
      </c>
      <c r="B75" s="540">
        <v>45072</v>
      </c>
      <c r="C75" s="540">
        <v>40560</v>
      </c>
      <c r="D75" s="540">
        <v>44400</v>
      </c>
      <c r="E75" s="560">
        <v>6804781.9699999997</v>
      </c>
      <c r="F75" s="560">
        <v>6123579.0700000003</v>
      </c>
      <c r="G75" s="560">
        <v>6703325.5500000007</v>
      </c>
      <c r="H75" s="568"/>
      <c r="I75" s="567"/>
      <c r="J75" s="557"/>
      <c r="K75" s="557"/>
      <c r="L75" s="557"/>
      <c r="M75" s="557"/>
      <c r="N75" s="557"/>
      <c r="O75" s="557"/>
    </row>
    <row r="76" spans="1:15">
      <c r="A76" s="542" t="s">
        <v>93</v>
      </c>
      <c r="B76" s="540">
        <v>38496</v>
      </c>
      <c r="C76" s="540">
        <v>49488</v>
      </c>
      <c r="D76" s="540">
        <v>38928</v>
      </c>
      <c r="E76" s="560">
        <v>5811965</v>
      </c>
      <c r="F76" s="560">
        <v>7471490.7799999993</v>
      </c>
      <c r="G76" s="560">
        <v>5877186.0099999998</v>
      </c>
      <c r="H76" s="568"/>
      <c r="I76" s="567"/>
      <c r="J76" s="557"/>
      <c r="K76" s="557"/>
      <c r="L76" s="557"/>
      <c r="M76" s="557"/>
      <c r="N76" s="557"/>
      <c r="O76" s="557"/>
    </row>
    <row r="77" spans="1:15">
      <c r="A77" s="542" t="s">
        <v>94</v>
      </c>
      <c r="B77" s="540">
        <v>45648</v>
      </c>
      <c r="C77" s="540">
        <v>45840</v>
      </c>
      <c r="D77" s="540">
        <v>47472</v>
      </c>
      <c r="E77" s="560">
        <v>6891744.0899999999</v>
      </c>
      <c r="F77" s="560">
        <v>6920731.1600000001</v>
      </c>
      <c r="G77" s="560">
        <v>7167123.3499999996</v>
      </c>
      <c r="H77" s="568"/>
      <c r="I77" s="567"/>
      <c r="J77" s="557"/>
      <c r="K77" s="557"/>
      <c r="L77" s="557"/>
      <c r="M77" s="557"/>
      <c r="N77" s="557"/>
      <c r="O77" s="557"/>
    </row>
    <row r="78" spans="1:15">
      <c r="A78" s="542" t="s">
        <v>95</v>
      </c>
      <c r="B78" s="540">
        <v>51648</v>
      </c>
      <c r="C78" s="540">
        <v>40368</v>
      </c>
      <c r="D78" s="540">
        <v>50880</v>
      </c>
      <c r="E78" s="560">
        <v>7797598.8600000003</v>
      </c>
      <c r="F78" s="560">
        <v>6094591.75</v>
      </c>
      <c r="G78" s="560">
        <v>7681648.9100000001</v>
      </c>
      <c r="H78" s="568"/>
      <c r="I78" s="567"/>
      <c r="J78" s="557"/>
      <c r="K78" s="557"/>
      <c r="L78" s="557"/>
      <c r="M78" s="557"/>
      <c r="N78" s="557"/>
      <c r="O78" s="557"/>
    </row>
    <row r="79" spans="1:15">
      <c r="A79" s="542" t="s">
        <v>96</v>
      </c>
      <c r="B79" s="540">
        <v>65424</v>
      </c>
      <c r="C79" s="540">
        <v>69456</v>
      </c>
      <c r="D79" s="540">
        <v>47134</v>
      </c>
      <c r="E79" s="560">
        <v>9877441.5299999993</v>
      </c>
      <c r="F79" s="560">
        <v>10486176.18</v>
      </c>
      <c r="G79" s="560">
        <v>7116093.4800000004</v>
      </c>
      <c r="H79" s="568"/>
      <c r="I79" s="567"/>
      <c r="J79" s="557"/>
      <c r="K79" s="557"/>
      <c r="L79" s="557"/>
      <c r="M79" s="557"/>
      <c r="N79" s="557"/>
      <c r="O79" s="557"/>
    </row>
    <row r="80" spans="1:15">
      <c r="A80" s="542" t="s">
        <v>97</v>
      </c>
      <c r="B80" s="540">
        <v>83808</v>
      </c>
      <c r="C80" s="540">
        <v>51216</v>
      </c>
      <c r="D80" s="540">
        <v>56640</v>
      </c>
      <c r="E80" s="560">
        <v>12652980.890000001</v>
      </c>
      <c r="F80" s="560">
        <v>7732377.29</v>
      </c>
      <c r="G80" s="560">
        <v>8551269.5700000003</v>
      </c>
      <c r="H80" s="568"/>
      <c r="I80" s="567"/>
      <c r="J80" s="557"/>
      <c r="K80" s="557"/>
      <c r="L80" s="557"/>
      <c r="M80" s="557"/>
      <c r="N80" s="557"/>
      <c r="O80" s="557"/>
    </row>
    <row r="81" spans="1:15" ht="14" thickBot="1">
      <c r="A81" s="543" t="s">
        <v>98</v>
      </c>
      <c r="B81" s="540">
        <v>25008</v>
      </c>
      <c r="C81" s="540">
        <v>24672</v>
      </c>
      <c r="D81" s="540">
        <v>49296</v>
      </c>
      <c r="E81" s="560">
        <v>3775603.1</v>
      </c>
      <c r="F81" s="560">
        <v>3724875.4</v>
      </c>
      <c r="G81" s="560">
        <v>7357932.0199999996</v>
      </c>
      <c r="H81" s="568"/>
      <c r="I81" s="567"/>
      <c r="J81" s="557"/>
      <c r="K81" s="557"/>
      <c r="L81" s="557"/>
      <c r="M81" s="557"/>
      <c r="N81" s="557"/>
      <c r="O81" s="557"/>
    </row>
    <row r="82" spans="1:15" s="548" customFormat="1" ht="20.25" customHeight="1" thickBot="1">
      <c r="A82" s="544" t="s">
        <v>166</v>
      </c>
      <c r="B82" s="545">
        <v>549023</v>
      </c>
      <c r="C82" s="545">
        <v>484175</v>
      </c>
      <c r="D82" s="545">
        <v>525934</v>
      </c>
      <c r="E82" s="546">
        <v>82090974.319999993</v>
      </c>
      <c r="F82" s="546">
        <v>73098714.820000008</v>
      </c>
      <c r="G82" s="546">
        <v>79318737.980000004</v>
      </c>
      <c r="H82" s="569"/>
      <c r="I82" s="570"/>
      <c r="J82" s="571"/>
      <c r="K82" s="571"/>
      <c r="L82" s="571"/>
      <c r="M82" s="571"/>
      <c r="N82" s="571"/>
      <c r="O82" s="571"/>
    </row>
    <row r="83" spans="1:15">
      <c r="A83" s="549" t="s">
        <v>2015</v>
      </c>
      <c r="B83" s="540">
        <v>45751.916666666664</v>
      </c>
      <c r="C83" s="540">
        <v>40347.916666666664</v>
      </c>
      <c r="D83" s="540">
        <v>43827.833333333336</v>
      </c>
      <c r="E83" s="550">
        <v>6840914.5266666664</v>
      </c>
      <c r="F83" s="550">
        <v>6091559.5683333343</v>
      </c>
      <c r="G83" s="550">
        <v>6609894.831666667</v>
      </c>
      <c r="H83" s="568"/>
      <c r="I83" s="567"/>
      <c r="J83" s="557"/>
      <c r="K83" s="557"/>
      <c r="L83" s="557"/>
      <c r="M83" s="557"/>
      <c r="N83" s="557"/>
      <c r="O83" s="557"/>
    </row>
    <row r="84" spans="1:15">
      <c r="A84" s="551" t="s">
        <v>2012</v>
      </c>
      <c r="B84" s="564"/>
      <c r="C84" s="564">
        <v>-0.11811527021636617</v>
      </c>
      <c r="D84" s="553">
        <v>8.6247741002736619E-2</v>
      </c>
      <c r="E84" s="564"/>
      <c r="F84" s="564">
        <v>-0.10954017264976208</v>
      </c>
      <c r="G84" s="553">
        <v>8.5090732105432054E-2</v>
      </c>
      <c r="H84" s="572"/>
      <c r="I84" s="567"/>
      <c r="J84" s="557"/>
      <c r="K84" s="557"/>
      <c r="L84" s="557"/>
      <c r="M84" s="557"/>
      <c r="N84" s="557"/>
      <c r="O84" s="557"/>
    </row>
    <row r="85" spans="1:15" ht="40" customHeight="1">
      <c r="A85" s="171"/>
      <c r="B85" s="573"/>
      <c r="C85" s="573"/>
      <c r="D85" s="573"/>
      <c r="E85" s="171"/>
      <c r="F85" s="171"/>
      <c r="G85" s="388"/>
      <c r="H85" s="171"/>
      <c r="I85" s="171"/>
      <c r="J85" s="574"/>
      <c r="K85" s="574"/>
      <c r="L85" s="574"/>
      <c r="M85" s="574"/>
      <c r="N85" s="574"/>
      <c r="O85" s="557"/>
    </row>
    <row r="86" spans="1:15" s="342" customFormat="1" ht="21" thickBot="1">
      <c r="A86" s="556" t="s">
        <v>250</v>
      </c>
      <c r="B86" s="532"/>
      <c r="C86" s="532"/>
      <c r="D86" s="532"/>
      <c r="E86" s="171"/>
      <c r="F86" s="171"/>
      <c r="G86" s="533" t="s">
        <v>2010</v>
      </c>
      <c r="H86" s="532"/>
      <c r="I86" s="532"/>
      <c r="J86" s="532"/>
      <c r="K86" s="532"/>
      <c r="L86" s="532"/>
      <c r="M86" s="290"/>
      <c r="N86" s="290"/>
      <c r="O86" s="290"/>
    </row>
    <row r="87" spans="1:15" ht="20.25" customHeight="1">
      <c r="A87" s="534"/>
      <c r="B87" s="3168"/>
      <c r="C87" s="3168"/>
      <c r="D87" s="3169"/>
      <c r="E87" s="3168"/>
      <c r="F87" s="3168"/>
      <c r="G87" s="3169"/>
      <c r="H87" s="170"/>
      <c r="I87" s="535"/>
      <c r="J87" s="170"/>
      <c r="K87" s="170"/>
      <c r="L87" s="170"/>
      <c r="M87" s="170"/>
      <c r="N87" s="170"/>
      <c r="O87" s="170"/>
    </row>
    <row r="88" spans="1:15" ht="20.25" customHeight="1">
      <c r="A88" s="536" t="s">
        <v>1004</v>
      </c>
      <c r="B88" s="537">
        <v>2023</v>
      </c>
      <c r="C88" s="537">
        <v>2024</v>
      </c>
      <c r="D88" s="537">
        <v>2025</v>
      </c>
      <c r="E88" s="538">
        <v>2023</v>
      </c>
      <c r="F88" s="538">
        <v>2024</v>
      </c>
      <c r="G88" s="538">
        <v>2025</v>
      </c>
      <c r="H88" s="170"/>
      <c r="I88" s="170"/>
      <c r="J88" s="170"/>
      <c r="K88" s="170"/>
      <c r="L88" s="170"/>
      <c r="M88" s="170"/>
      <c r="N88" s="170"/>
      <c r="O88" s="170"/>
    </row>
    <row r="89" spans="1:15">
      <c r="A89" s="539" t="s">
        <v>87</v>
      </c>
      <c r="B89" s="540">
        <v>56260</v>
      </c>
      <c r="C89" s="540">
        <v>40252</v>
      </c>
      <c r="D89" s="540">
        <v>46400</v>
      </c>
      <c r="E89" s="560">
        <v>5431869.0499999998</v>
      </c>
      <c r="F89" s="560">
        <v>4236076.0599999996</v>
      </c>
      <c r="G89" s="560">
        <v>4883084.74</v>
      </c>
      <c r="H89" s="170"/>
      <c r="I89" s="170"/>
      <c r="J89" s="170"/>
      <c r="K89" s="170"/>
      <c r="L89" s="170"/>
      <c r="M89" s="170"/>
      <c r="N89" s="170"/>
      <c r="O89" s="170"/>
    </row>
    <row r="90" spans="1:15">
      <c r="A90" s="542" t="s">
        <v>88</v>
      </c>
      <c r="B90" s="540">
        <v>47908</v>
      </c>
      <c r="C90" s="540">
        <v>37932</v>
      </c>
      <c r="D90" s="540">
        <v>37236</v>
      </c>
      <c r="E90" s="560">
        <v>4625488.49</v>
      </c>
      <c r="F90" s="560">
        <v>3991921.76</v>
      </c>
      <c r="G90" s="560">
        <v>3918675.6</v>
      </c>
      <c r="H90" s="170"/>
      <c r="I90" s="170"/>
      <c r="J90" s="170"/>
      <c r="K90" s="170"/>
      <c r="L90" s="170"/>
      <c r="M90" s="170"/>
      <c r="N90" s="170"/>
      <c r="O90" s="170"/>
    </row>
    <row r="91" spans="1:15">
      <c r="A91" s="542" t="s">
        <v>89</v>
      </c>
      <c r="B91" s="540">
        <v>61016</v>
      </c>
      <c r="C91" s="540">
        <v>41528</v>
      </c>
      <c r="D91" s="540">
        <v>39788</v>
      </c>
      <c r="E91" s="560">
        <v>6316426.2699999996</v>
      </c>
      <c r="F91" s="560">
        <v>4370360.88</v>
      </c>
      <c r="G91" s="560">
        <v>4187245.19</v>
      </c>
      <c r="H91" s="170"/>
      <c r="I91" s="170"/>
      <c r="J91" s="170"/>
      <c r="K91" s="170"/>
      <c r="L91" s="170"/>
      <c r="M91" s="170"/>
      <c r="N91" s="170"/>
      <c r="O91" s="170"/>
    </row>
    <row r="92" spans="1:15">
      <c r="A92" s="542" t="s">
        <v>90</v>
      </c>
      <c r="B92" s="540">
        <v>45124</v>
      </c>
      <c r="C92" s="540">
        <v>42340</v>
      </c>
      <c r="D92" s="540">
        <v>41064</v>
      </c>
      <c r="E92" s="560">
        <v>4751823.88</v>
      </c>
      <c r="F92" s="560">
        <v>4455814.79</v>
      </c>
      <c r="G92" s="560">
        <v>4365475.87</v>
      </c>
      <c r="H92" s="170"/>
      <c r="I92" s="170"/>
      <c r="J92" s="170"/>
      <c r="K92" s="170"/>
      <c r="L92" s="170"/>
      <c r="M92" s="170"/>
      <c r="N92" s="170"/>
      <c r="O92" s="170"/>
    </row>
    <row r="93" spans="1:15">
      <c r="A93" s="542" t="s">
        <v>91</v>
      </c>
      <c r="B93" s="540">
        <v>34336</v>
      </c>
      <c r="C93" s="540">
        <v>37932</v>
      </c>
      <c r="D93" s="540">
        <v>54520</v>
      </c>
      <c r="E93" s="560">
        <v>3613482.72</v>
      </c>
      <c r="F93" s="560">
        <v>3991921.75</v>
      </c>
      <c r="G93" s="560">
        <v>6253989.2000000002</v>
      </c>
      <c r="H93" s="170"/>
      <c r="I93" s="170"/>
      <c r="J93" s="170"/>
      <c r="K93" s="170"/>
      <c r="L93" s="170"/>
      <c r="M93" s="170"/>
      <c r="N93" s="170"/>
      <c r="O93" s="170"/>
    </row>
    <row r="94" spans="1:15">
      <c r="A94" s="542" t="s">
        <v>92</v>
      </c>
      <c r="B94" s="540">
        <v>43152</v>
      </c>
      <c r="C94" s="540">
        <v>35148</v>
      </c>
      <c r="D94" s="540">
        <v>42340</v>
      </c>
      <c r="E94" s="560">
        <v>4541268.82</v>
      </c>
      <c r="F94" s="560">
        <v>3698936.6</v>
      </c>
      <c r="G94" s="560">
        <v>4856821.4000000004</v>
      </c>
      <c r="H94" s="170"/>
      <c r="I94" s="170"/>
      <c r="J94" s="170"/>
      <c r="K94" s="170"/>
      <c r="L94" s="170"/>
      <c r="M94" s="170"/>
      <c r="N94" s="170"/>
      <c r="O94" s="170"/>
    </row>
    <row r="95" spans="1:15">
      <c r="A95" s="542" t="s">
        <v>93</v>
      </c>
      <c r="B95" s="540">
        <v>31900</v>
      </c>
      <c r="C95" s="540">
        <v>41992</v>
      </c>
      <c r="D95" s="540">
        <v>36424</v>
      </c>
      <c r="E95" s="560">
        <v>3357120.73</v>
      </c>
      <c r="F95" s="560">
        <v>4419191.72</v>
      </c>
      <c r="G95" s="560">
        <v>4178197.0400000005</v>
      </c>
      <c r="H95" s="170"/>
      <c r="I95" s="170"/>
      <c r="J95" s="170"/>
      <c r="K95" s="170"/>
      <c r="L95" s="170"/>
      <c r="M95" s="170"/>
      <c r="N95" s="170"/>
      <c r="O95" s="170"/>
    </row>
    <row r="96" spans="1:15">
      <c r="A96" s="542" t="s">
        <v>94</v>
      </c>
      <c r="B96" s="540">
        <v>43152</v>
      </c>
      <c r="C96" s="540">
        <v>37352</v>
      </c>
      <c r="D96" s="540">
        <v>39440</v>
      </c>
      <c r="E96" s="560">
        <v>4541268.78</v>
      </c>
      <c r="F96" s="560">
        <v>3930883.18</v>
      </c>
      <c r="G96" s="560">
        <v>4524162.4000000004</v>
      </c>
      <c r="H96" s="170"/>
      <c r="I96" s="170"/>
      <c r="J96" s="575"/>
      <c r="K96" s="575"/>
      <c r="L96" s="575"/>
      <c r="M96" s="575"/>
      <c r="N96" s="575"/>
      <c r="O96" s="575"/>
    </row>
    <row r="97" spans="1:15">
      <c r="A97" s="542" t="s">
        <v>95</v>
      </c>
      <c r="B97" s="540">
        <v>40020</v>
      </c>
      <c r="C97" s="540">
        <v>36888</v>
      </c>
      <c r="D97" s="540">
        <v>50692</v>
      </c>
      <c r="E97" s="560">
        <v>4211660.5599999996</v>
      </c>
      <c r="F97" s="560">
        <v>3882052.3000000003</v>
      </c>
      <c r="G97" s="560">
        <v>5814879.3200000003</v>
      </c>
      <c r="H97" s="170"/>
      <c r="I97" s="170"/>
      <c r="J97" s="575"/>
      <c r="K97" s="575"/>
      <c r="L97" s="575"/>
      <c r="M97" s="575"/>
      <c r="N97" s="575"/>
      <c r="O97" s="575"/>
    </row>
    <row r="98" spans="1:15">
      <c r="A98" s="542" t="s">
        <v>96</v>
      </c>
      <c r="B98" s="540">
        <v>63336</v>
      </c>
      <c r="C98" s="540">
        <v>62872</v>
      </c>
      <c r="D98" s="540">
        <v>48488</v>
      </c>
      <c r="E98" s="560">
        <v>6665410.75</v>
      </c>
      <c r="F98" s="560">
        <v>6616579.8799999999</v>
      </c>
      <c r="G98" s="560">
        <v>5562058.4800000004</v>
      </c>
      <c r="H98" s="170"/>
      <c r="I98" s="170"/>
      <c r="J98" s="575"/>
      <c r="K98" s="575"/>
      <c r="L98" s="575"/>
      <c r="M98" s="575"/>
      <c r="N98" s="575"/>
      <c r="O98" s="575"/>
    </row>
    <row r="99" spans="1:15">
      <c r="A99" s="542" t="s">
        <v>97</v>
      </c>
      <c r="B99" s="540">
        <v>80388</v>
      </c>
      <c r="C99" s="540">
        <v>56376</v>
      </c>
      <c r="D99" s="540">
        <v>53360</v>
      </c>
      <c r="E99" s="560">
        <v>8459944.4499999993</v>
      </c>
      <c r="F99" s="560">
        <v>5932948</v>
      </c>
      <c r="G99" s="560">
        <v>6120925.5999999996</v>
      </c>
      <c r="H99" s="170"/>
      <c r="I99" s="170"/>
      <c r="J99" s="575"/>
      <c r="K99" s="575"/>
      <c r="L99" s="575"/>
      <c r="M99" s="575"/>
      <c r="N99" s="575"/>
      <c r="O99" s="575"/>
    </row>
    <row r="100" spans="1:15" ht="14" thickBot="1">
      <c r="A100" s="543" t="s">
        <v>98</v>
      </c>
      <c r="B100" s="540">
        <v>20300</v>
      </c>
      <c r="C100" s="540">
        <v>25868</v>
      </c>
      <c r="D100" s="540">
        <v>49648</v>
      </c>
      <c r="E100" s="560">
        <v>2136349.5499999998</v>
      </c>
      <c r="F100" s="560">
        <v>2722319.73</v>
      </c>
      <c r="G100" s="560">
        <v>5634045.9500000002</v>
      </c>
      <c r="H100" s="170"/>
      <c r="I100" s="170"/>
      <c r="J100" s="575"/>
      <c r="K100" s="575"/>
      <c r="L100" s="575"/>
      <c r="M100" s="575"/>
      <c r="N100" s="575"/>
      <c r="O100" s="575"/>
    </row>
    <row r="101" spans="1:15" s="548" customFormat="1" ht="20.25" customHeight="1" thickBot="1">
      <c r="A101" s="544" t="s">
        <v>166</v>
      </c>
      <c r="B101" s="545">
        <v>566892</v>
      </c>
      <c r="C101" s="545">
        <v>496480</v>
      </c>
      <c r="D101" s="545">
        <v>539400</v>
      </c>
      <c r="E101" s="546">
        <v>58652114.049999997</v>
      </c>
      <c r="F101" s="546">
        <v>52249006.649999999</v>
      </c>
      <c r="G101" s="546">
        <v>60299560.789999999</v>
      </c>
      <c r="H101" s="547"/>
      <c r="I101" s="547"/>
      <c r="J101" s="576"/>
      <c r="K101" s="576"/>
      <c r="L101" s="576"/>
      <c r="M101" s="576"/>
      <c r="N101" s="576"/>
      <c r="O101" s="576"/>
    </row>
    <row r="102" spans="1:15">
      <c r="A102" s="549" t="s">
        <v>2011</v>
      </c>
      <c r="B102" s="540">
        <v>47241</v>
      </c>
      <c r="C102" s="540">
        <v>41373.333333333336</v>
      </c>
      <c r="D102" s="540">
        <v>44950</v>
      </c>
      <c r="E102" s="550">
        <v>4887676.1708333334</v>
      </c>
      <c r="F102" s="550">
        <v>4354083.8875000002</v>
      </c>
      <c r="G102" s="550">
        <v>5024963.3991666669</v>
      </c>
      <c r="H102" s="170"/>
      <c r="I102" s="170"/>
      <c r="J102" s="575"/>
      <c r="K102" s="575"/>
      <c r="L102" s="575"/>
      <c r="M102" s="575"/>
      <c r="N102" s="575"/>
      <c r="O102" s="575"/>
    </row>
    <row r="103" spans="1:15">
      <c r="A103" s="551" t="s">
        <v>2012</v>
      </c>
      <c r="B103" s="564"/>
      <c r="C103" s="564">
        <v>-0.12420708000818498</v>
      </c>
      <c r="D103" s="553">
        <v>8.6448598130841117E-2</v>
      </c>
      <c r="E103" s="564"/>
      <c r="F103" s="564">
        <v>-0.10917095664346303</v>
      </c>
      <c r="G103" s="553">
        <v>0.15408052049540738</v>
      </c>
      <c r="H103" s="170"/>
      <c r="I103" s="170"/>
      <c r="J103" s="575"/>
      <c r="K103" s="575"/>
      <c r="L103" s="575"/>
      <c r="M103" s="575"/>
      <c r="N103" s="575"/>
      <c r="O103" s="575"/>
    </row>
    <row r="104" spans="1:15" s="342" customFormat="1" ht="40" customHeight="1">
      <c r="A104" s="477"/>
      <c r="B104" s="531"/>
      <c r="C104" s="531"/>
      <c r="D104" s="531"/>
      <c r="E104" s="577"/>
      <c r="F104" s="577"/>
      <c r="G104" s="531"/>
      <c r="H104" s="531"/>
      <c r="I104" s="531"/>
      <c r="J104" s="578"/>
      <c r="K104" s="578"/>
      <c r="L104" s="578"/>
      <c r="M104" s="578"/>
      <c r="N104" s="578"/>
      <c r="O104" s="578"/>
    </row>
    <row r="105" spans="1:15" s="342" customFormat="1" ht="21" thickBot="1">
      <c r="A105" s="556" t="s">
        <v>2016</v>
      </c>
      <c r="B105" s="532"/>
      <c r="C105" s="532"/>
      <c r="D105" s="532"/>
      <c r="E105" s="171"/>
      <c r="F105" s="171"/>
      <c r="G105" s="533" t="s">
        <v>2010</v>
      </c>
      <c r="H105" s="532"/>
      <c r="I105" s="532"/>
      <c r="J105" s="579"/>
      <c r="K105" s="579"/>
      <c r="L105" s="579"/>
      <c r="M105" s="580"/>
      <c r="N105" s="580"/>
      <c r="O105" s="580"/>
    </row>
    <row r="106" spans="1:15" ht="20.25" customHeight="1">
      <c r="A106" s="534"/>
      <c r="B106" s="3168"/>
      <c r="C106" s="3168"/>
      <c r="D106" s="3169"/>
      <c r="E106" s="3168"/>
      <c r="F106" s="3168"/>
      <c r="G106" s="3169"/>
      <c r="H106" s="170"/>
      <c r="I106" s="535"/>
      <c r="J106" s="575"/>
      <c r="K106" s="557"/>
      <c r="L106" s="557"/>
      <c r="M106" s="557"/>
      <c r="N106" s="557"/>
      <c r="O106" s="557"/>
    </row>
    <row r="107" spans="1:15" ht="20.25" customHeight="1">
      <c r="A107" s="536" t="s">
        <v>1004</v>
      </c>
      <c r="B107" s="537">
        <v>2023</v>
      </c>
      <c r="C107" s="537">
        <v>2024</v>
      </c>
      <c r="D107" s="537">
        <v>2025</v>
      </c>
      <c r="E107" s="538">
        <v>2023</v>
      </c>
      <c r="F107" s="538">
        <v>2024</v>
      </c>
      <c r="G107" s="538">
        <v>2025</v>
      </c>
      <c r="H107" s="170"/>
      <c r="I107" s="170"/>
      <c r="J107" s="575"/>
      <c r="K107" s="557"/>
      <c r="L107" s="557"/>
      <c r="M107" s="557"/>
      <c r="N107" s="557"/>
      <c r="O107" s="557"/>
    </row>
    <row r="108" spans="1:15">
      <c r="A108" s="539" t="s">
        <v>87</v>
      </c>
      <c r="B108" s="540">
        <v>26580</v>
      </c>
      <c r="C108" s="540">
        <v>10559</v>
      </c>
      <c r="D108" s="540">
        <v>23100</v>
      </c>
      <c r="E108" s="560">
        <v>4382234.3</v>
      </c>
      <c r="F108" s="560">
        <v>1897534.79</v>
      </c>
      <c r="G108" s="560">
        <v>4151250.1999999997</v>
      </c>
      <c r="H108" s="170"/>
      <c r="I108" s="170"/>
      <c r="J108" s="575"/>
      <c r="K108" s="557"/>
      <c r="L108" s="557"/>
      <c r="M108" s="557"/>
      <c r="N108" s="557"/>
      <c r="O108" s="557"/>
    </row>
    <row r="109" spans="1:15">
      <c r="A109" s="542" t="s">
        <v>88</v>
      </c>
      <c r="B109" s="540">
        <v>19500</v>
      </c>
      <c r="C109" s="540">
        <v>15120</v>
      </c>
      <c r="D109" s="540">
        <v>14760</v>
      </c>
      <c r="E109" s="560">
        <v>3214957.59</v>
      </c>
      <c r="F109" s="560">
        <v>2717182.04</v>
      </c>
      <c r="G109" s="560">
        <v>2652487.2000000002</v>
      </c>
      <c r="H109" s="170"/>
      <c r="I109" s="170"/>
      <c r="J109" s="575"/>
      <c r="K109" s="557"/>
      <c r="L109" s="557"/>
      <c r="M109" s="557"/>
      <c r="N109" s="557"/>
      <c r="O109" s="557"/>
    </row>
    <row r="110" spans="1:15">
      <c r="A110" s="542" t="s">
        <v>89</v>
      </c>
      <c r="B110" s="540">
        <v>20340</v>
      </c>
      <c r="C110" s="540">
        <v>19020</v>
      </c>
      <c r="D110" s="540">
        <v>19680</v>
      </c>
      <c r="E110" s="560">
        <v>3589375.28</v>
      </c>
      <c r="F110" s="560">
        <v>3418042.51</v>
      </c>
      <c r="G110" s="560">
        <v>3536649.58</v>
      </c>
      <c r="H110" s="170"/>
      <c r="I110" s="170"/>
      <c r="J110" s="575"/>
      <c r="K110" s="557"/>
      <c r="L110" s="557"/>
      <c r="M110" s="557"/>
      <c r="N110" s="557"/>
      <c r="O110" s="557"/>
    </row>
    <row r="111" spans="1:15">
      <c r="A111" s="542" t="s">
        <v>90</v>
      </c>
      <c r="B111" s="540">
        <v>16740</v>
      </c>
      <c r="C111" s="540">
        <v>17640</v>
      </c>
      <c r="D111" s="540">
        <v>19800</v>
      </c>
      <c r="E111" s="560">
        <v>3010089.27</v>
      </c>
      <c r="F111" s="560">
        <v>3170045.73</v>
      </c>
      <c r="G111" s="560">
        <v>3586354.15</v>
      </c>
      <c r="H111" s="170"/>
      <c r="I111" s="170"/>
      <c r="J111" s="575"/>
      <c r="K111" s="557"/>
      <c r="L111" s="557"/>
      <c r="M111" s="557"/>
      <c r="N111" s="557"/>
      <c r="O111" s="557"/>
    </row>
    <row r="112" spans="1:15">
      <c r="A112" s="542" t="s">
        <v>91</v>
      </c>
      <c r="B112" s="540">
        <v>7260</v>
      </c>
      <c r="C112" s="540">
        <v>20220</v>
      </c>
      <c r="D112" s="540">
        <v>28732</v>
      </c>
      <c r="E112" s="560">
        <v>1304678.72</v>
      </c>
      <c r="F112" s="560">
        <v>3633691.82</v>
      </c>
      <c r="G112" s="560">
        <v>5628024.1600000001</v>
      </c>
      <c r="H112" s="170"/>
      <c r="I112" s="170"/>
      <c r="J112" s="575"/>
      <c r="K112" s="557"/>
      <c r="L112" s="557"/>
      <c r="M112" s="557"/>
      <c r="N112" s="557"/>
      <c r="O112" s="557"/>
    </row>
    <row r="113" spans="1:15">
      <c r="A113" s="542" t="s">
        <v>92</v>
      </c>
      <c r="B113" s="540">
        <v>18899</v>
      </c>
      <c r="C113" s="540">
        <v>20880</v>
      </c>
      <c r="D113" s="540">
        <v>21060</v>
      </c>
      <c r="E113" s="560">
        <v>3396297.85</v>
      </c>
      <c r="F113" s="560">
        <v>3752298.98</v>
      </c>
      <c r="G113" s="560">
        <v>4125232.8</v>
      </c>
      <c r="H113" s="170"/>
      <c r="I113" s="170"/>
      <c r="J113" s="575"/>
      <c r="K113" s="557"/>
      <c r="L113" s="557"/>
      <c r="M113" s="557"/>
      <c r="N113" s="557"/>
      <c r="O113" s="557"/>
    </row>
    <row r="114" spans="1:15">
      <c r="A114" s="542" t="s">
        <v>93</v>
      </c>
      <c r="B114" s="540">
        <v>15900</v>
      </c>
      <c r="C114" s="540">
        <v>22140</v>
      </c>
      <c r="D114" s="540">
        <v>17040</v>
      </c>
      <c r="E114" s="560">
        <v>2857354.16</v>
      </c>
      <c r="F114" s="560">
        <v>3978730.78</v>
      </c>
      <c r="G114" s="560">
        <v>3337795.2</v>
      </c>
      <c r="H114" s="170"/>
      <c r="I114" s="170"/>
      <c r="J114" s="575"/>
      <c r="K114" s="557"/>
      <c r="L114" s="557"/>
      <c r="M114" s="557"/>
      <c r="N114" s="557"/>
      <c r="O114" s="557"/>
    </row>
    <row r="115" spans="1:15">
      <c r="A115" s="542" t="s">
        <v>94</v>
      </c>
      <c r="B115" s="540">
        <v>19680</v>
      </c>
      <c r="C115" s="540">
        <v>19020</v>
      </c>
      <c r="D115" s="540">
        <v>21360</v>
      </c>
      <c r="E115" s="560">
        <v>3536649.63</v>
      </c>
      <c r="F115" s="560">
        <v>3418042.44</v>
      </c>
      <c r="G115" s="560">
        <v>4183996.8</v>
      </c>
      <c r="H115" s="170"/>
      <c r="I115" s="170"/>
      <c r="J115" s="575"/>
      <c r="K115" s="557"/>
      <c r="L115" s="557"/>
      <c r="M115" s="557"/>
      <c r="N115" s="557"/>
      <c r="O115" s="557"/>
    </row>
    <row r="116" spans="1:15">
      <c r="A116" s="542" t="s">
        <v>95</v>
      </c>
      <c r="B116" s="540">
        <v>19860</v>
      </c>
      <c r="C116" s="540">
        <v>20279</v>
      </c>
      <c r="D116" s="540">
        <v>22980</v>
      </c>
      <c r="E116" s="560">
        <v>3568997.09</v>
      </c>
      <c r="F116" s="560">
        <v>3644294.5699999994</v>
      </c>
      <c r="G116" s="560">
        <v>4501322.4000000004</v>
      </c>
      <c r="H116" s="170"/>
      <c r="I116" s="170"/>
      <c r="J116" s="575"/>
      <c r="K116" s="557"/>
      <c r="L116" s="557"/>
      <c r="M116" s="557"/>
      <c r="N116" s="557"/>
      <c r="O116" s="557"/>
    </row>
    <row r="117" spans="1:15">
      <c r="A117" s="542" t="s">
        <v>96</v>
      </c>
      <c r="B117" s="540">
        <v>25620</v>
      </c>
      <c r="C117" s="540">
        <v>31380</v>
      </c>
      <c r="D117" s="540">
        <v>29460</v>
      </c>
      <c r="E117" s="560">
        <v>4604114.03</v>
      </c>
      <c r="F117" s="560">
        <v>5639230.9100000001</v>
      </c>
      <c r="G117" s="560">
        <v>5770624.7999999998</v>
      </c>
      <c r="H117" s="170"/>
      <c r="I117" s="170"/>
      <c r="J117" s="575"/>
      <c r="K117" s="557"/>
      <c r="L117" s="557"/>
      <c r="M117" s="557"/>
      <c r="N117" s="557"/>
      <c r="O117" s="557"/>
    </row>
    <row r="118" spans="1:15">
      <c r="A118" s="542" t="s">
        <v>97</v>
      </c>
      <c r="B118" s="540">
        <v>34260</v>
      </c>
      <c r="C118" s="540">
        <v>26280</v>
      </c>
      <c r="D118" s="540">
        <v>26568</v>
      </c>
      <c r="E118" s="560">
        <v>6156789.3600000003</v>
      </c>
      <c r="F118" s="560">
        <v>4722721.07</v>
      </c>
      <c r="G118" s="560">
        <v>5204139.84</v>
      </c>
      <c r="H118" s="170"/>
      <c r="I118" s="170"/>
      <c r="J118" s="575"/>
      <c r="K118" s="557"/>
      <c r="L118" s="557"/>
      <c r="M118" s="557"/>
      <c r="N118" s="557"/>
      <c r="O118" s="557"/>
    </row>
    <row r="119" spans="1:15" ht="14" thickBot="1">
      <c r="A119" s="543" t="s">
        <v>98</v>
      </c>
      <c r="B119" s="540">
        <v>11700</v>
      </c>
      <c r="C119" s="540">
        <v>9900</v>
      </c>
      <c r="D119" s="540">
        <v>24540</v>
      </c>
      <c r="E119" s="560">
        <v>2102581.36</v>
      </c>
      <c r="F119" s="560">
        <v>1779107.3</v>
      </c>
      <c r="G119" s="560">
        <v>4747661.1399999997</v>
      </c>
      <c r="H119" s="170"/>
      <c r="I119" s="170"/>
      <c r="J119" s="575"/>
      <c r="K119" s="557"/>
      <c r="L119" s="557"/>
      <c r="M119" s="557"/>
      <c r="N119" s="557"/>
      <c r="O119" s="557"/>
    </row>
    <row r="120" spans="1:15" s="548" customFormat="1" ht="20.25" customHeight="1" thickBot="1">
      <c r="A120" s="544" t="s">
        <v>166</v>
      </c>
      <c r="B120" s="545">
        <v>236339</v>
      </c>
      <c r="C120" s="545">
        <v>232438</v>
      </c>
      <c r="D120" s="545">
        <v>269080</v>
      </c>
      <c r="E120" s="546">
        <v>41724118.640000001</v>
      </c>
      <c r="F120" s="546">
        <v>41770922.940000005</v>
      </c>
      <c r="G120" s="546">
        <v>51425538.269999996</v>
      </c>
      <c r="H120" s="547"/>
      <c r="I120" s="547"/>
      <c r="J120" s="576"/>
      <c r="K120" s="576"/>
      <c r="L120" s="576"/>
      <c r="M120" s="576"/>
      <c r="N120" s="576"/>
      <c r="O120" s="576"/>
    </row>
    <row r="121" spans="1:15">
      <c r="A121" s="581" t="s">
        <v>2011</v>
      </c>
      <c r="B121" s="540">
        <v>19694.916666666668</v>
      </c>
      <c r="C121" s="540">
        <v>19369.833333333332</v>
      </c>
      <c r="D121" s="540">
        <v>22423.333333333332</v>
      </c>
      <c r="E121" s="550">
        <v>3477009.8866666667</v>
      </c>
      <c r="F121" s="550">
        <v>3480910.2450000006</v>
      </c>
      <c r="G121" s="550">
        <v>4285461.5225</v>
      </c>
      <c r="H121" s="170"/>
      <c r="I121" s="170"/>
      <c r="J121" s="575"/>
      <c r="K121" s="575"/>
      <c r="L121" s="575"/>
      <c r="M121" s="575"/>
      <c r="N121" s="575"/>
      <c r="O121" s="575"/>
    </row>
    <row r="122" spans="1:15">
      <c r="A122" s="551" t="s">
        <v>2012</v>
      </c>
      <c r="B122" s="564"/>
      <c r="C122" s="564">
        <v>-1.6505951197220942E-2</v>
      </c>
      <c r="D122" s="553">
        <v>0.15764203787676714</v>
      </c>
      <c r="E122" s="564"/>
      <c r="F122" s="564">
        <v>1.1217564690541889E-3</v>
      </c>
      <c r="G122" s="553">
        <v>0.23113243975642903</v>
      </c>
      <c r="H122" s="170"/>
      <c r="I122" s="170"/>
      <c r="J122" s="575"/>
      <c r="K122" s="575"/>
      <c r="L122" s="575"/>
      <c r="M122" s="575"/>
      <c r="N122" s="575"/>
      <c r="O122" s="575"/>
    </row>
    <row r="123" spans="1:15" ht="44.25" customHeight="1">
      <c r="A123" s="170"/>
      <c r="B123" s="170"/>
      <c r="C123" s="170"/>
      <c r="D123" s="170"/>
      <c r="E123" s="573"/>
      <c r="F123" s="573"/>
      <c r="G123" s="555"/>
      <c r="H123" s="555"/>
      <c r="I123" s="555"/>
      <c r="J123" s="582"/>
      <c r="K123" s="582"/>
      <c r="L123" s="575"/>
      <c r="M123" s="575"/>
      <c r="N123" s="575"/>
      <c r="O123" s="575"/>
    </row>
    <row r="124" spans="1:15" s="342" customFormat="1" ht="21" thickBot="1">
      <c r="A124" s="556" t="s">
        <v>252</v>
      </c>
      <c r="B124" s="532"/>
      <c r="C124" s="532"/>
      <c r="D124" s="532"/>
      <c r="E124" s="171"/>
      <c r="F124" s="171"/>
      <c r="G124" s="533" t="s">
        <v>2010</v>
      </c>
      <c r="H124" s="532"/>
      <c r="I124" s="532"/>
      <c r="J124" s="579"/>
      <c r="K124" s="579"/>
      <c r="L124" s="579"/>
      <c r="M124" s="580"/>
      <c r="N124" s="580"/>
      <c r="O124" s="580"/>
    </row>
    <row r="125" spans="1:15" ht="20.25" customHeight="1">
      <c r="A125" s="534"/>
      <c r="B125" s="3168"/>
      <c r="C125" s="3168"/>
      <c r="D125" s="3169"/>
      <c r="E125" s="3168"/>
      <c r="F125" s="3168"/>
      <c r="G125" s="3169"/>
      <c r="H125" s="170"/>
      <c r="I125" s="535"/>
      <c r="J125" s="575"/>
      <c r="K125" s="557"/>
      <c r="L125" s="557"/>
      <c r="M125" s="557"/>
      <c r="N125" s="557"/>
      <c r="O125" s="557"/>
    </row>
    <row r="126" spans="1:15" ht="20.25" customHeight="1">
      <c r="A126" s="536" t="s">
        <v>1004</v>
      </c>
      <c r="B126" s="537">
        <v>2023</v>
      </c>
      <c r="C126" s="537">
        <v>2024</v>
      </c>
      <c r="D126" s="537">
        <v>2025</v>
      </c>
      <c r="E126" s="538">
        <v>2023</v>
      </c>
      <c r="F126" s="538">
        <v>2024</v>
      </c>
      <c r="G126" s="538">
        <v>2025</v>
      </c>
      <c r="H126" s="170"/>
      <c r="I126" s="170"/>
      <c r="J126" s="575"/>
      <c r="K126" s="557"/>
      <c r="L126" s="557"/>
      <c r="M126" s="557"/>
      <c r="N126" s="557"/>
      <c r="O126" s="557"/>
    </row>
    <row r="127" spans="1:15">
      <c r="A127" s="539" t="s">
        <v>87</v>
      </c>
      <c r="B127" s="540">
        <v>58928</v>
      </c>
      <c r="C127" s="540">
        <v>30740</v>
      </c>
      <c r="D127" s="540">
        <v>54056</v>
      </c>
      <c r="E127" s="560">
        <v>4625818.0599999996</v>
      </c>
      <c r="F127" s="560">
        <v>2630249.5499999998</v>
      </c>
      <c r="G127" s="560">
        <v>4625269.0199999996</v>
      </c>
      <c r="H127" s="170"/>
      <c r="I127" s="170"/>
      <c r="J127" s="575"/>
      <c r="K127" s="557"/>
      <c r="L127" s="557"/>
      <c r="M127" s="557"/>
      <c r="N127" s="557"/>
      <c r="O127" s="557"/>
    </row>
    <row r="128" spans="1:15">
      <c r="A128" s="542" t="s">
        <v>88</v>
      </c>
      <c r="B128" s="540">
        <v>57072</v>
      </c>
      <c r="C128" s="540">
        <v>36772</v>
      </c>
      <c r="D128" s="540">
        <v>44660</v>
      </c>
      <c r="E128" s="560">
        <v>4480122.8499999996</v>
      </c>
      <c r="F128" s="560">
        <v>3146374</v>
      </c>
      <c r="G128" s="560">
        <v>3821305.97</v>
      </c>
      <c r="H128" s="170"/>
      <c r="I128" s="170"/>
      <c r="J128" s="575"/>
      <c r="K128" s="557"/>
      <c r="L128" s="557"/>
      <c r="M128" s="557"/>
      <c r="N128" s="557"/>
      <c r="O128" s="557"/>
    </row>
    <row r="129" spans="1:15">
      <c r="A129" s="542" t="s">
        <v>89</v>
      </c>
      <c r="B129" s="540">
        <v>62523</v>
      </c>
      <c r="C129" s="540">
        <v>44080</v>
      </c>
      <c r="D129" s="540">
        <v>45472</v>
      </c>
      <c r="E129" s="560">
        <v>5262879.78</v>
      </c>
      <c r="F129" s="560">
        <v>3771678.6</v>
      </c>
      <c r="G129" s="560">
        <v>3890784.24</v>
      </c>
      <c r="H129" s="170"/>
      <c r="I129" s="170"/>
      <c r="J129" s="575"/>
      <c r="K129" s="557"/>
      <c r="L129" s="557"/>
      <c r="M129" s="557"/>
      <c r="N129" s="557"/>
      <c r="O129" s="557"/>
    </row>
    <row r="130" spans="1:15">
      <c r="A130" s="542" t="s">
        <v>90</v>
      </c>
      <c r="B130" s="540">
        <v>46283</v>
      </c>
      <c r="C130" s="540">
        <v>47676</v>
      </c>
      <c r="D130" s="540">
        <v>48604</v>
      </c>
      <c r="E130" s="560">
        <v>3960184.04</v>
      </c>
      <c r="F130" s="560">
        <v>4079368.1799999997</v>
      </c>
      <c r="G130" s="560">
        <v>4224022.9800000004</v>
      </c>
      <c r="H130" s="170"/>
      <c r="I130" s="170"/>
      <c r="J130" s="575"/>
      <c r="K130" s="557"/>
      <c r="L130" s="557"/>
      <c r="M130" s="557"/>
      <c r="N130" s="557"/>
      <c r="O130" s="557"/>
    </row>
    <row r="131" spans="1:15">
      <c r="A131" s="542" t="s">
        <v>91</v>
      </c>
      <c r="B131" s="540">
        <v>28188</v>
      </c>
      <c r="C131" s="540">
        <v>45588</v>
      </c>
      <c r="D131" s="540">
        <v>62640</v>
      </c>
      <c r="E131" s="560">
        <v>2411889.21</v>
      </c>
      <c r="F131" s="560">
        <v>3900709.7400000007</v>
      </c>
      <c r="G131" s="560">
        <v>5842432.7999999998</v>
      </c>
      <c r="H131" s="170"/>
      <c r="I131" s="170"/>
      <c r="J131" s="575"/>
      <c r="K131" s="557"/>
      <c r="L131" s="557"/>
      <c r="M131" s="557"/>
      <c r="N131" s="557"/>
      <c r="O131" s="557"/>
    </row>
    <row r="132" spans="1:15">
      <c r="A132" s="542" t="s">
        <v>92</v>
      </c>
      <c r="B132" s="540">
        <v>46744</v>
      </c>
      <c r="C132" s="540">
        <v>48836</v>
      </c>
      <c r="D132" s="540">
        <v>52780</v>
      </c>
      <c r="E132" s="560">
        <v>3999622.1499999994</v>
      </c>
      <c r="F132" s="560">
        <v>4178622.9</v>
      </c>
      <c r="G132" s="560">
        <v>4922790.5999999996</v>
      </c>
      <c r="H132" s="170"/>
      <c r="I132" s="170"/>
      <c r="J132" s="575"/>
      <c r="K132" s="557"/>
      <c r="L132" s="557"/>
      <c r="M132" s="557"/>
      <c r="N132" s="557"/>
      <c r="O132" s="557"/>
    </row>
    <row r="133" spans="1:15">
      <c r="A133" s="542" t="s">
        <v>93</v>
      </c>
      <c r="B133" s="540">
        <v>41064</v>
      </c>
      <c r="C133" s="540">
        <v>51852</v>
      </c>
      <c r="D133" s="540">
        <v>38860</v>
      </c>
      <c r="E133" s="560">
        <v>3513616.38</v>
      </c>
      <c r="F133" s="560">
        <v>4436685.13</v>
      </c>
      <c r="G133" s="560">
        <v>3624472.2</v>
      </c>
      <c r="H133" s="170"/>
      <c r="I133" s="170"/>
      <c r="J133" s="575"/>
      <c r="K133" s="557"/>
      <c r="L133" s="557"/>
      <c r="M133" s="557"/>
      <c r="N133" s="557"/>
      <c r="O133" s="557"/>
    </row>
    <row r="134" spans="1:15">
      <c r="A134" s="542" t="s">
        <v>94</v>
      </c>
      <c r="B134" s="540">
        <v>46170</v>
      </c>
      <c r="C134" s="540">
        <v>44428</v>
      </c>
      <c r="D134" s="540">
        <v>49532</v>
      </c>
      <c r="E134" s="560">
        <v>3950508.19</v>
      </c>
      <c r="F134" s="560">
        <v>3801455.01</v>
      </c>
      <c r="G134" s="560">
        <v>4619849.6399999997</v>
      </c>
      <c r="H134" s="170"/>
      <c r="I134" s="170"/>
      <c r="J134" s="575"/>
      <c r="K134" s="557"/>
      <c r="L134" s="557"/>
      <c r="M134" s="557"/>
      <c r="N134" s="557"/>
      <c r="O134" s="557"/>
    </row>
    <row r="135" spans="1:15">
      <c r="A135" s="542" t="s">
        <v>95</v>
      </c>
      <c r="B135" s="540">
        <v>45819</v>
      </c>
      <c r="C135" s="540">
        <v>41412</v>
      </c>
      <c r="D135" s="540">
        <v>50808</v>
      </c>
      <c r="E135" s="560">
        <v>3920475.09</v>
      </c>
      <c r="F135" s="560">
        <v>3543392.79</v>
      </c>
      <c r="G135" s="560">
        <v>4738862.16</v>
      </c>
      <c r="H135" s="170"/>
      <c r="I135" s="170"/>
      <c r="J135" s="575"/>
      <c r="K135" s="557"/>
      <c r="L135" s="557"/>
      <c r="M135" s="557"/>
      <c r="N135" s="557"/>
      <c r="O135" s="557"/>
    </row>
    <row r="136" spans="1:15">
      <c r="A136" s="542" t="s">
        <v>96</v>
      </c>
      <c r="B136" s="540">
        <v>69136</v>
      </c>
      <c r="C136" s="540">
        <v>62640</v>
      </c>
      <c r="D136" s="540">
        <v>56260</v>
      </c>
      <c r="E136" s="560">
        <v>5915580.1799999997</v>
      </c>
      <c r="F136" s="560">
        <v>5359753.8</v>
      </c>
      <c r="G136" s="560">
        <v>5247370.2</v>
      </c>
      <c r="H136" s="170"/>
      <c r="I136" s="170"/>
      <c r="J136" s="575"/>
      <c r="K136" s="557"/>
      <c r="L136" s="557"/>
      <c r="M136" s="557"/>
      <c r="N136" s="557"/>
      <c r="O136" s="557"/>
    </row>
    <row r="137" spans="1:15">
      <c r="A137" s="542" t="s">
        <v>97</v>
      </c>
      <c r="B137" s="540">
        <v>82708</v>
      </c>
      <c r="C137" s="540">
        <v>60204</v>
      </c>
      <c r="D137" s="540">
        <v>63800</v>
      </c>
      <c r="E137" s="560">
        <v>7076860.1900000004</v>
      </c>
      <c r="F137" s="560">
        <v>5151318.93</v>
      </c>
      <c r="G137" s="560">
        <v>5950626</v>
      </c>
      <c r="H137" s="170"/>
      <c r="I137" s="170"/>
      <c r="J137" s="575"/>
      <c r="K137" s="557"/>
      <c r="L137" s="557"/>
      <c r="M137" s="557"/>
      <c r="N137" s="557"/>
      <c r="O137" s="557"/>
    </row>
    <row r="138" spans="1:15" ht="14" thickBot="1">
      <c r="A138" s="543" t="s">
        <v>98</v>
      </c>
      <c r="B138" s="540">
        <v>18096</v>
      </c>
      <c r="C138" s="540">
        <v>27260</v>
      </c>
      <c r="D138" s="540">
        <v>47792</v>
      </c>
      <c r="E138" s="560">
        <v>1548373.32</v>
      </c>
      <c r="F138" s="560">
        <v>2332485.4500000002</v>
      </c>
      <c r="G138" s="560">
        <v>4420557.72</v>
      </c>
      <c r="H138" s="170"/>
      <c r="I138" s="170"/>
      <c r="J138" s="575"/>
      <c r="K138" s="557"/>
      <c r="L138" s="557"/>
      <c r="M138" s="557"/>
      <c r="N138" s="557"/>
      <c r="O138" s="557"/>
    </row>
    <row r="139" spans="1:15" s="548" customFormat="1" ht="20.25" customHeight="1" thickBot="1">
      <c r="A139" s="544" t="s">
        <v>166</v>
      </c>
      <c r="B139" s="545">
        <v>602731</v>
      </c>
      <c r="C139" s="545">
        <v>541488</v>
      </c>
      <c r="D139" s="545">
        <v>615264</v>
      </c>
      <c r="E139" s="546">
        <v>50665929.439999998</v>
      </c>
      <c r="F139" s="546">
        <v>46332094.079999998</v>
      </c>
      <c r="G139" s="546">
        <v>55928343.530000001</v>
      </c>
      <c r="H139" s="547"/>
      <c r="I139" s="547"/>
      <c r="J139" s="576"/>
      <c r="K139" s="576"/>
      <c r="L139" s="576"/>
      <c r="M139" s="576"/>
      <c r="N139" s="576"/>
      <c r="O139" s="576"/>
    </row>
    <row r="140" spans="1:15">
      <c r="A140" s="549" t="s">
        <v>2011</v>
      </c>
      <c r="B140" s="540">
        <v>50227.583333333336</v>
      </c>
      <c r="C140" s="540">
        <v>45124</v>
      </c>
      <c r="D140" s="540">
        <v>51272</v>
      </c>
      <c r="E140" s="550">
        <v>4222160.7866666662</v>
      </c>
      <c r="F140" s="550">
        <v>3861007.84</v>
      </c>
      <c r="G140" s="550">
        <v>4660695.2941666665</v>
      </c>
      <c r="H140" s="170"/>
      <c r="I140" s="170"/>
      <c r="J140" s="575"/>
      <c r="K140" s="575"/>
      <c r="L140" s="575"/>
      <c r="M140" s="575"/>
      <c r="N140" s="575"/>
      <c r="O140" s="575"/>
    </row>
    <row r="141" spans="1:15">
      <c r="A141" s="551" t="s">
        <v>2012</v>
      </c>
      <c r="B141" s="564"/>
      <c r="C141" s="564">
        <v>-0.10160917556920085</v>
      </c>
      <c r="D141" s="553">
        <v>0.13624678663239073</v>
      </c>
      <c r="E141" s="564"/>
      <c r="F141" s="564">
        <v>-8.5537468825717444E-2</v>
      </c>
      <c r="G141" s="553">
        <v>0.20711883718077789</v>
      </c>
      <c r="H141" s="170"/>
      <c r="I141" s="170"/>
      <c r="J141" s="575"/>
      <c r="K141" s="575"/>
      <c r="L141" s="575"/>
      <c r="M141" s="575"/>
      <c r="N141" s="575"/>
      <c r="O141" s="575"/>
    </row>
    <row r="142" spans="1:15" ht="44.25" customHeight="1">
      <c r="A142" s="170"/>
      <c r="B142" s="170"/>
      <c r="C142" s="170"/>
      <c r="D142" s="170"/>
      <c r="E142" s="573"/>
      <c r="F142" s="573"/>
      <c r="G142" s="555"/>
      <c r="H142" s="555"/>
      <c r="I142" s="555"/>
      <c r="J142" s="582"/>
      <c r="K142" s="582"/>
      <c r="L142" s="575"/>
      <c r="M142" s="575"/>
      <c r="N142" s="575"/>
      <c r="O142" s="575"/>
    </row>
    <row r="143" spans="1:15" s="342" customFormat="1" ht="21" thickBot="1">
      <c r="A143" s="556" t="s">
        <v>253</v>
      </c>
      <c r="B143" s="532"/>
      <c r="C143" s="532"/>
      <c r="D143" s="532"/>
      <c r="E143" s="171"/>
      <c r="F143" s="171"/>
      <c r="G143" s="533" t="s">
        <v>2010</v>
      </c>
      <c r="H143" s="532"/>
      <c r="I143" s="532"/>
      <c r="J143" s="579"/>
      <c r="K143" s="579"/>
      <c r="L143" s="579"/>
      <c r="M143" s="580"/>
      <c r="N143" s="580"/>
      <c r="O143" s="580"/>
    </row>
    <row r="144" spans="1:15" ht="20.25" customHeight="1">
      <c r="A144" s="534"/>
      <c r="B144" s="3168"/>
      <c r="C144" s="3168"/>
      <c r="D144" s="3169"/>
      <c r="E144" s="3168"/>
      <c r="F144" s="3168"/>
      <c r="G144" s="3169"/>
      <c r="H144" s="170"/>
      <c r="I144" s="535"/>
      <c r="J144" s="575"/>
      <c r="K144" s="557"/>
      <c r="L144" s="557"/>
      <c r="M144" s="557"/>
      <c r="N144" s="557"/>
      <c r="O144" s="557"/>
    </row>
    <row r="145" spans="1:15" ht="20.25" customHeight="1">
      <c r="A145" s="536" t="s">
        <v>1004</v>
      </c>
      <c r="B145" s="537">
        <v>2023</v>
      </c>
      <c r="C145" s="537">
        <v>2024</v>
      </c>
      <c r="D145" s="537">
        <v>2025</v>
      </c>
      <c r="E145" s="538">
        <v>2023</v>
      </c>
      <c r="F145" s="538">
        <v>2024</v>
      </c>
      <c r="G145" s="538">
        <v>2025</v>
      </c>
      <c r="H145" s="170"/>
      <c r="I145" s="170"/>
      <c r="J145" s="575"/>
      <c r="K145" s="557"/>
      <c r="L145" s="557"/>
      <c r="M145" s="557"/>
      <c r="N145" s="557"/>
      <c r="O145" s="557"/>
    </row>
    <row r="146" spans="1:15">
      <c r="A146" s="539" t="s">
        <v>87</v>
      </c>
      <c r="B146" s="540">
        <v>69020</v>
      </c>
      <c r="C146" s="540">
        <v>47560</v>
      </c>
      <c r="D146" s="540">
        <v>63800</v>
      </c>
      <c r="E146" s="560">
        <v>7933013.9100000001</v>
      </c>
      <c r="F146" s="560">
        <v>5958426.25</v>
      </c>
      <c r="G146" s="560">
        <v>7993010.71</v>
      </c>
      <c r="H146" s="170"/>
      <c r="I146" s="170"/>
      <c r="J146" s="575"/>
      <c r="K146" s="557"/>
      <c r="L146" s="557"/>
      <c r="M146" s="557"/>
      <c r="N146" s="557"/>
      <c r="O146" s="557"/>
    </row>
    <row r="147" spans="1:15">
      <c r="A147" s="542" t="s">
        <v>88</v>
      </c>
      <c r="B147" s="540">
        <v>63452</v>
      </c>
      <c r="C147" s="540">
        <v>48024</v>
      </c>
      <c r="D147" s="540">
        <v>47328</v>
      </c>
      <c r="E147" s="560">
        <v>7293039.7599999998</v>
      </c>
      <c r="F147" s="560">
        <v>6016557.0899999999</v>
      </c>
      <c r="G147" s="560">
        <v>5929360.6799999997</v>
      </c>
      <c r="H147" s="170"/>
      <c r="I147" s="170"/>
      <c r="J147" s="575"/>
      <c r="K147" s="557"/>
      <c r="L147" s="557"/>
      <c r="M147" s="557"/>
      <c r="N147" s="557"/>
      <c r="O147" s="557"/>
    </row>
    <row r="148" spans="1:15">
      <c r="A148" s="542" t="s">
        <v>89</v>
      </c>
      <c r="B148" s="540">
        <v>67512</v>
      </c>
      <c r="C148" s="540">
        <v>58812</v>
      </c>
      <c r="D148" s="540">
        <v>60552</v>
      </c>
      <c r="E148" s="560">
        <v>8340463.3700000001</v>
      </c>
      <c r="F148" s="560">
        <v>7368102.5300000003</v>
      </c>
      <c r="G148" s="560">
        <v>7586093.7800000003</v>
      </c>
      <c r="H148" s="170"/>
      <c r="I148" s="170"/>
      <c r="J148" s="575"/>
      <c r="K148" s="557"/>
      <c r="L148" s="557"/>
      <c r="M148" s="557"/>
      <c r="N148" s="557"/>
      <c r="O148" s="557"/>
    </row>
    <row r="149" spans="1:15">
      <c r="A149" s="542" t="s">
        <v>90</v>
      </c>
      <c r="B149" s="540">
        <v>53824</v>
      </c>
      <c r="C149" s="540">
        <v>53476</v>
      </c>
      <c r="D149" s="540">
        <v>59392</v>
      </c>
      <c r="E149" s="560">
        <v>6746794.3600000003</v>
      </c>
      <c r="F149" s="560">
        <v>6699596.21</v>
      </c>
      <c r="G149" s="560">
        <v>7545423.4500000002</v>
      </c>
      <c r="H149" s="170"/>
      <c r="I149" s="170"/>
      <c r="J149" s="575"/>
      <c r="K149" s="557"/>
      <c r="L149" s="557"/>
      <c r="M149" s="557"/>
      <c r="N149" s="557"/>
      <c r="O149" s="557"/>
    </row>
    <row r="150" spans="1:15">
      <c r="A150" s="542" t="s">
        <v>91</v>
      </c>
      <c r="B150" s="540">
        <v>35960</v>
      </c>
      <c r="C150" s="540">
        <v>54868</v>
      </c>
      <c r="D150" s="540">
        <v>74588</v>
      </c>
      <c r="E150" s="560">
        <v>4505151.47</v>
      </c>
      <c r="F150" s="560">
        <v>6873989.29</v>
      </c>
      <c r="G150" s="560">
        <v>10185737.279999999</v>
      </c>
      <c r="H150" s="170"/>
      <c r="I150" s="170"/>
      <c r="J150" s="575"/>
      <c r="K150" s="557"/>
      <c r="L150" s="557"/>
      <c r="M150" s="557"/>
      <c r="N150" s="557"/>
      <c r="O150" s="557"/>
    </row>
    <row r="151" spans="1:15">
      <c r="A151" s="542" t="s">
        <v>92</v>
      </c>
      <c r="B151" s="540">
        <v>61248</v>
      </c>
      <c r="C151" s="540">
        <v>57304</v>
      </c>
      <c r="D151" s="540">
        <v>61944</v>
      </c>
      <c r="E151" s="560">
        <v>7673290.2300000004</v>
      </c>
      <c r="F151" s="560">
        <v>7179176.9199999999</v>
      </c>
      <c r="G151" s="560">
        <v>8459072.6400000006</v>
      </c>
      <c r="H151" s="170"/>
      <c r="I151" s="170"/>
      <c r="J151" s="575"/>
      <c r="K151" s="557"/>
      <c r="L151" s="557"/>
      <c r="M151" s="557"/>
      <c r="N151" s="557"/>
      <c r="O151" s="557"/>
    </row>
    <row r="152" spans="1:15">
      <c r="A152" s="542" t="s">
        <v>93</v>
      </c>
      <c r="B152" s="540">
        <v>50692</v>
      </c>
      <c r="C152" s="540">
        <v>67280</v>
      </c>
      <c r="D152" s="540">
        <v>61480</v>
      </c>
      <c r="E152" s="560">
        <v>6350810.3399999999</v>
      </c>
      <c r="F152" s="560">
        <v>8428993.0700000003</v>
      </c>
      <c r="G152" s="560">
        <v>8395708.8000000007</v>
      </c>
      <c r="H152" s="170"/>
      <c r="I152" s="170"/>
      <c r="J152" s="575"/>
      <c r="K152" s="557"/>
      <c r="L152" s="557"/>
      <c r="M152" s="557"/>
      <c r="N152" s="557"/>
      <c r="O152" s="557"/>
    </row>
    <row r="153" spans="1:15">
      <c r="A153" s="542" t="s">
        <v>94</v>
      </c>
      <c r="B153" s="540">
        <v>60204</v>
      </c>
      <c r="C153" s="540">
        <v>58464</v>
      </c>
      <c r="D153" s="540">
        <v>58232</v>
      </c>
      <c r="E153" s="560">
        <v>7542495.5300000003</v>
      </c>
      <c r="F153" s="560">
        <v>7324504.3799999999</v>
      </c>
      <c r="G153" s="560">
        <v>7952161.9199999999</v>
      </c>
      <c r="H153" s="170"/>
      <c r="I153" s="170"/>
      <c r="J153" s="575"/>
      <c r="K153" s="557"/>
      <c r="L153" s="557"/>
      <c r="M153" s="557"/>
      <c r="N153" s="557"/>
      <c r="O153" s="557"/>
    </row>
    <row r="154" spans="1:15">
      <c r="A154" s="542" t="s">
        <v>95</v>
      </c>
      <c r="B154" s="540">
        <v>58232</v>
      </c>
      <c r="C154" s="540">
        <v>53360</v>
      </c>
      <c r="D154" s="540">
        <v>73428</v>
      </c>
      <c r="E154" s="560">
        <v>7295438.7999999998</v>
      </c>
      <c r="F154" s="560">
        <v>6685063.5</v>
      </c>
      <c r="G154" s="560">
        <v>10027327.68</v>
      </c>
      <c r="H154" s="170"/>
      <c r="I154" s="170"/>
      <c r="J154" s="575"/>
      <c r="K154" s="557"/>
      <c r="L154" s="557"/>
      <c r="M154" s="557"/>
      <c r="N154" s="557"/>
      <c r="O154" s="557"/>
    </row>
    <row r="155" spans="1:15">
      <c r="A155" s="542" t="s">
        <v>96</v>
      </c>
      <c r="B155" s="540">
        <v>85724</v>
      </c>
      <c r="C155" s="540">
        <v>97904</v>
      </c>
      <c r="D155" s="540">
        <v>70296</v>
      </c>
      <c r="E155" s="560">
        <v>10739699.869999999</v>
      </c>
      <c r="F155" s="560">
        <v>12265638.27</v>
      </c>
      <c r="G155" s="560">
        <v>9599621.7599999998</v>
      </c>
      <c r="H155" s="170"/>
      <c r="I155" s="170"/>
      <c r="J155" s="575"/>
      <c r="K155" s="557"/>
      <c r="L155" s="557"/>
      <c r="M155" s="557"/>
      <c r="N155" s="557"/>
      <c r="O155" s="557"/>
    </row>
    <row r="156" spans="1:15">
      <c r="A156" s="542" t="s">
        <v>97</v>
      </c>
      <c r="B156" s="540">
        <v>111244</v>
      </c>
      <c r="C156" s="540">
        <v>73892</v>
      </c>
      <c r="D156" s="540">
        <v>79344</v>
      </c>
      <c r="E156" s="560">
        <v>13936904.039999999</v>
      </c>
      <c r="F156" s="560">
        <v>9257359.6699999999</v>
      </c>
      <c r="G156" s="560">
        <v>10835216.640000001</v>
      </c>
      <c r="H156" s="170"/>
      <c r="I156" s="170"/>
      <c r="J156" s="575"/>
      <c r="K156" s="557"/>
      <c r="L156" s="557"/>
      <c r="M156" s="557"/>
      <c r="N156" s="557"/>
      <c r="O156" s="557"/>
    </row>
    <row r="157" spans="1:15" ht="14" thickBot="1">
      <c r="A157" s="543" t="s">
        <v>98</v>
      </c>
      <c r="B157" s="540">
        <v>23548</v>
      </c>
      <c r="C157" s="540">
        <v>37932</v>
      </c>
      <c r="D157" s="540">
        <v>60668</v>
      </c>
      <c r="E157" s="560">
        <v>2950147.59</v>
      </c>
      <c r="F157" s="560">
        <v>4752208.1900000004</v>
      </c>
      <c r="G157" s="560">
        <v>8216864.2699999996</v>
      </c>
      <c r="H157" s="170"/>
      <c r="I157" s="170"/>
      <c r="J157" s="575"/>
      <c r="K157" s="557"/>
      <c r="L157" s="557"/>
      <c r="M157" s="557"/>
      <c r="N157" s="557"/>
      <c r="O157" s="557"/>
    </row>
    <row r="158" spans="1:15" s="548" customFormat="1" ht="19.5" customHeight="1" thickBot="1">
      <c r="A158" s="544" t="s">
        <v>166</v>
      </c>
      <c r="B158" s="545">
        <v>740660</v>
      </c>
      <c r="C158" s="545">
        <v>708876</v>
      </c>
      <c r="D158" s="545">
        <v>771052</v>
      </c>
      <c r="E158" s="546">
        <v>91307249.270000011</v>
      </c>
      <c r="F158" s="546">
        <v>88809615.370000005</v>
      </c>
      <c r="G158" s="546">
        <v>102725599.61</v>
      </c>
      <c r="H158" s="547"/>
      <c r="I158" s="547"/>
      <c r="J158" s="576"/>
      <c r="K158" s="576"/>
      <c r="L158" s="576"/>
      <c r="M158" s="576"/>
      <c r="N158" s="576"/>
      <c r="O158" s="576"/>
    </row>
    <row r="159" spans="1:15">
      <c r="A159" s="549" t="s">
        <v>2011</v>
      </c>
      <c r="B159" s="540">
        <v>61721.666666666664</v>
      </c>
      <c r="C159" s="540">
        <v>59073</v>
      </c>
      <c r="D159" s="540">
        <v>64254.333333333336</v>
      </c>
      <c r="E159" s="550">
        <v>7608937.4391666679</v>
      </c>
      <c r="F159" s="550">
        <v>7400801.2808333337</v>
      </c>
      <c r="G159" s="550">
        <v>8560466.6341666672</v>
      </c>
      <c r="H159" s="170"/>
      <c r="I159" s="170"/>
      <c r="J159" s="575"/>
      <c r="K159" s="575"/>
      <c r="L159" s="575"/>
      <c r="M159" s="575"/>
      <c r="N159" s="575"/>
      <c r="O159" s="575"/>
    </row>
    <row r="160" spans="1:15">
      <c r="A160" s="551" t="s">
        <v>2012</v>
      </c>
      <c r="B160" s="564"/>
      <c r="C160" s="564">
        <v>-4.2913077525450274E-2</v>
      </c>
      <c r="D160" s="553">
        <v>8.7710685648829972E-2</v>
      </c>
      <c r="E160" s="564"/>
      <c r="F160" s="564">
        <v>-2.7354168699293305E-2</v>
      </c>
      <c r="G160" s="553">
        <v>0.15669456715945682</v>
      </c>
      <c r="H160" s="170"/>
      <c r="I160" s="170"/>
      <c r="J160" s="575"/>
      <c r="K160" s="575"/>
      <c r="L160" s="575"/>
      <c r="M160" s="575"/>
      <c r="N160" s="575"/>
      <c r="O160" s="575"/>
    </row>
    <row r="161" spans="1:15" ht="44.25" customHeight="1">
      <c r="A161" s="170"/>
      <c r="B161" s="170"/>
      <c r="C161" s="170"/>
      <c r="D161" s="170"/>
      <c r="E161" s="171"/>
      <c r="F161" s="171"/>
      <c r="G161" s="170"/>
      <c r="I161" s="170"/>
      <c r="J161" s="582"/>
      <c r="K161" s="582"/>
      <c r="L161" s="582"/>
      <c r="M161" s="582"/>
      <c r="N161" s="582"/>
      <c r="O161" s="582"/>
    </row>
    <row r="162" spans="1:15" s="585" customFormat="1" ht="20" thickBot="1">
      <c r="A162" s="556" t="s">
        <v>254</v>
      </c>
      <c r="B162" s="556"/>
      <c r="C162" s="556"/>
      <c r="D162" s="556"/>
      <c r="E162" s="171"/>
      <c r="F162" s="171"/>
      <c r="G162" s="533" t="s">
        <v>2010</v>
      </c>
      <c r="H162" s="556"/>
      <c r="I162" s="556"/>
      <c r="J162" s="583"/>
      <c r="K162" s="583"/>
      <c r="L162" s="583"/>
      <c r="M162" s="584"/>
      <c r="N162" s="584"/>
      <c r="O162" s="584"/>
    </row>
    <row r="163" spans="1:15" ht="20.25" customHeight="1">
      <c r="A163" s="534"/>
      <c r="B163" s="3168"/>
      <c r="C163" s="3168"/>
      <c r="D163" s="3169"/>
      <c r="E163" s="3168"/>
      <c r="F163" s="3168"/>
      <c r="G163" s="3169"/>
      <c r="H163" s="170"/>
      <c r="I163" s="535"/>
      <c r="J163" s="575"/>
      <c r="K163" s="557"/>
      <c r="L163" s="557"/>
      <c r="M163" s="557"/>
      <c r="N163" s="557"/>
      <c r="O163" s="557"/>
    </row>
    <row r="164" spans="1:15" ht="20.25" customHeight="1">
      <c r="A164" s="536" t="s">
        <v>1004</v>
      </c>
      <c r="B164" s="537">
        <v>2023</v>
      </c>
      <c r="C164" s="537">
        <v>2024</v>
      </c>
      <c r="D164" s="537">
        <v>2025</v>
      </c>
      <c r="E164" s="538">
        <v>2023</v>
      </c>
      <c r="F164" s="538">
        <v>2024</v>
      </c>
      <c r="G164" s="538">
        <v>2025</v>
      </c>
      <c r="H164" s="170"/>
      <c r="I164" s="170"/>
      <c r="J164" s="575"/>
      <c r="K164" s="557"/>
      <c r="L164" s="557"/>
      <c r="M164" s="557"/>
      <c r="N164" s="557"/>
      <c r="O164" s="557"/>
    </row>
    <row r="165" spans="1:15">
      <c r="A165" s="539" t="s">
        <v>87</v>
      </c>
      <c r="B165" s="540">
        <v>62592</v>
      </c>
      <c r="C165" s="540">
        <v>50256</v>
      </c>
      <c r="D165" s="540">
        <v>60912</v>
      </c>
      <c r="E165" s="560">
        <v>19421520.68</v>
      </c>
      <c r="F165" s="560">
        <v>16685379.390000002</v>
      </c>
      <c r="G165" s="560">
        <v>20223253.5</v>
      </c>
      <c r="H165" s="170"/>
      <c r="I165" s="170"/>
      <c r="J165" s="575"/>
      <c r="K165" s="557"/>
      <c r="L165" s="557"/>
      <c r="M165" s="557"/>
      <c r="N165" s="557"/>
      <c r="O165" s="557"/>
    </row>
    <row r="166" spans="1:15">
      <c r="A166" s="542" t="s">
        <v>88</v>
      </c>
      <c r="B166" s="540">
        <v>58848</v>
      </c>
      <c r="C166" s="540">
        <v>42384</v>
      </c>
      <c r="D166" s="540">
        <v>41904</v>
      </c>
      <c r="E166" s="560">
        <v>18259803.75</v>
      </c>
      <c r="F166" s="560">
        <v>14071814.710000001</v>
      </c>
      <c r="G166" s="560">
        <v>13912450.960000003</v>
      </c>
      <c r="H166" s="170"/>
      <c r="I166" s="170"/>
      <c r="J166" s="575"/>
      <c r="K166" s="557"/>
      <c r="L166" s="557"/>
      <c r="M166" s="557"/>
      <c r="N166" s="557"/>
      <c r="O166" s="557"/>
    </row>
    <row r="167" spans="1:15">
      <c r="A167" s="542" t="s">
        <v>89</v>
      </c>
      <c r="B167" s="540">
        <v>64080</v>
      </c>
      <c r="C167" s="540">
        <v>56160</v>
      </c>
      <c r="D167" s="540">
        <v>55824</v>
      </c>
      <c r="E167" s="560">
        <v>20945603.140000001</v>
      </c>
      <c r="F167" s="560">
        <v>18645552.899999999</v>
      </c>
      <c r="G167" s="560">
        <v>18533998.309999999</v>
      </c>
      <c r="H167" s="170"/>
      <c r="I167" s="170"/>
      <c r="J167" s="575"/>
      <c r="K167" s="557"/>
      <c r="L167" s="557"/>
      <c r="M167" s="557"/>
      <c r="N167" s="557"/>
      <c r="O167" s="557"/>
    </row>
    <row r="168" spans="1:15">
      <c r="A168" s="542" t="s">
        <v>90</v>
      </c>
      <c r="B168" s="540">
        <v>52894</v>
      </c>
      <c r="C168" s="540">
        <v>55824</v>
      </c>
      <c r="D168" s="540">
        <v>40656</v>
      </c>
      <c r="E168" s="560">
        <v>17561259.16</v>
      </c>
      <c r="F168" s="560">
        <v>18533998.300000001</v>
      </c>
      <c r="G168" s="560">
        <v>13498105.369999999</v>
      </c>
      <c r="H168" s="170"/>
      <c r="I168" s="170"/>
      <c r="J168" s="575"/>
      <c r="K168" s="557"/>
      <c r="L168" s="557"/>
      <c r="M168" s="557"/>
      <c r="N168" s="557"/>
      <c r="O168" s="557"/>
    </row>
    <row r="169" spans="1:15">
      <c r="A169" s="542" t="s">
        <v>91</v>
      </c>
      <c r="B169" s="540">
        <v>50256</v>
      </c>
      <c r="C169" s="540">
        <v>52511</v>
      </c>
      <c r="D169" s="540">
        <v>0</v>
      </c>
      <c r="E169" s="560">
        <v>16686421.960000003</v>
      </c>
      <c r="F169" s="560">
        <v>17434056.760000002</v>
      </c>
      <c r="G169" s="560">
        <v>0</v>
      </c>
      <c r="H169" s="170"/>
      <c r="I169" s="170"/>
      <c r="J169" s="575"/>
      <c r="K169" s="557"/>
      <c r="L169" s="557"/>
      <c r="M169" s="557"/>
      <c r="N169" s="557"/>
      <c r="O169" s="557"/>
    </row>
    <row r="170" spans="1:15">
      <c r="A170" s="542" t="s">
        <v>92</v>
      </c>
      <c r="B170" s="540">
        <v>58032</v>
      </c>
      <c r="C170" s="540">
        <v>51456</v>
      </c>
      <c r="D170" s="540">
        <v>0</v>
      </c>
      <c r="E170" s="560">
        <v>19267071.329999998</v>
      </c>
      <c r="F170" s="560">
        <v>17083788.629999999</v>
      </c>
      <c r="G170" s="560">
        <v>0</v>
      </c>
      <c r="H170" s="170"/>
      <c r="I170" s="170"/>
      <c r="J170" s="575"/>
      <c r="K170" s="557"/>
      <c r="L170" s="557"/>
      <c r="M170" s="557"/>
      <c r="N170" s="557"/>
      <c r="O170" s="557"/>
    </row>
    <row r="171" spans="1:15">
      <c r="A171" s="542" t="s">
        <v>93</v>
      </c>
      <c r="B171" s="540">
        <v>52080</v>
      </c>
      <c r="C171" s="540">
        <v>62448</v>
      </c>
      <c r="D171" s="540">
        <v>0</v>
      </c>
      <c r="E171" s="560">
        <v>17290961.440000001</v>
      </c>
      <c r="F171" s="560">
        <v>20733217.280000001</v>
      </c>
      <c r="G171" s="560">
        <v>0</v>
      </c>
      <c r="H171" s="170"/>
      <c r="I171" s="170"/>
      <c r="J171" s="575"/>
      <c r="K171" s="557"/>
      <c r="L171" s="557"/>
      <c r="M171" s="557"/>
      <c r="N171" s="557"/>
      <c r="O171" s="557"/>
    </row>
    <row r="172" spans="1:15">
      <c r="A172" s="542" t="s">
        <v>94</v>
      </c>
      <c r="B172" s="540">
        <v>58558</v>
      </c>
      <c r="C172" s="540">
        <v>56448</v>
      </c>
      <c r="D172" s="540">
        <v>0</v>
      </c>
      <c r="E172" s="560">
        <v>19441707.379999999</v>
      </c>
      <c r="F172" s="560">
        <v>18741171.109999999</v>
      </c>
      <c r="G172" s="560">
        <v>0</v>
      </c>
      <c r="H172" s="170"/>
      <c r="I172" s="170"/>
      <c r="J172" s="575"/>
      <c r="K172" s="557"/>
      <c r="L172" s="557"/>
      <c r="M172" s="557"/>
      <c r="N172" s="557"/>
      <c r="O172" s="557"/>
    </row>
    <row r="173" spans="1:15">
      <c r="A173" s="542" t="s">
        <v>95</v>
      </c>
      <c r="B173" s="540">
        <v>57264</v>
      </c>
      <c r="C173" s="540">
        <v>48144</v>
      </c>
      <c r="D173" s="540">
        <v>0</v>
      </c>
      <c r="E173" s="560">
        <v>19012089.399999999</v>
      </c>
      <c r="F173" s="560">
        <v>15984179.109999999</v>
      </c>
      <c r="G173" s="560">
        <v>0</v>
      </c>
      <c r="H173" s="170"/>
      <c r="I173" s="170"/>
      <c r="J173" s="575"/>
      <c r="K173" s="557"/>
      <c r="L173" s="557"/>
      <c r="M173" s="557"/>
      <c r="N173" s="557"/>
      <c r="O173" s="557"/>
    </row>
    <row r="174" spans="1:15">
      <c r="A174" s="542" t="s">
        <v>96</v>
      </c>
      <c r="B174" s="540">
        <v>76944</v>
      </c>
      <c r="C174" s="540">
        <v>89856</v>
      </c>
      <c r="D174" s="540">
        <v>0</v>
      </c>
      <c r="E174" s="560">
        <v>25546001.109999999</v>
      </c>
      <c r="F174" s="560">
        <v>29832884.639999997</v>
      </c>
      <c r="G174" s="560">
        <v>0</v>
      </c>
      <c r="H174" s="170"/>
      <c r="I174" s="170"/>
      <c r="J174" s="575"/>
      <c r="K174" s="557"/>
      <c r="L174" s="557"/>
      <c r="M174" s="557"/>
      <c r="N174" s="557"/>
      <c r="O174" s="557"/>
    </row>
    <row r="175" spans="1:15">
      <c r="A175" s="542" t="s">
        <v>97</v>
      </c>
      <c r="B175" s="540">
        <v>98880</v>
      </c>
      <c r="C175" s="540">
        <v>77664</v>
      </c>
      <c r="D175" s="540">
        <v>0</v>
      </c>
      <c r="E175" s="560">
        <v>32828922.199999999</v>
      </c>
      <c r="F175" s="560">
        <v>25785046.649999999</v>
      </c>
      <c r="G175" s="560">
        <v>0</v>
      </c>
      <c r="H175" s="170"/>
      <c r="I175" s="170"/>
      <c r="J175" s="575"/>
      <c r="K175" s="557"/>
      <c r="L175" s="557"/>
      <c r="M175" s="557"/>
      <c r="N175" s="557"/>
      <c r="O175" s="557"/>
    </row>
    <row r="176" spans="1:15" ht="14" thickBot="1">
      <c r="A176" s="543" t="s">
        <v>98</v>
      </c>
      <c r="B176" s="540">
        <v>38304</v>
      </c>
      <c r="C176" s="540">
        <v>49296</v>
      </c>
      <c r="D176" s="540">
        <v>0</v>
      </c>
      <c r="E176" s="560">
        <v>12717223.26</v>
      </c>
      <c r="F176" s="560">
        <v>16366651.98</v>
      </c>
      <c r="G176" s="560">
        <v>0</v>
      </c>
      <c r="H176" s="170"/>
      <c r="I176" s="170"/>
      <c r="J176" s="575"/>
      <c r="K176" s="557"/>
      <c r="L176" s="557"/>
      <c r="M176" s="557"/>
      <c r="N176" s="557"/>
      <c r="O176" s="557"/>
    </row>
    <row r="177" spans="1:15" s="548" customFormat="1" ht="20.25" customHeight="1" thickBot="1">
      <c r="A177" s="544" t="s">
        <v>166</v>
      </c>
      <c r="B177" s="545">
        <v>728732</v>
      </c>
      <c r="C177" s="545">
        <v>692447</v>
      </c>
      <c r="D177" s="545">
        <v>199296</v>
      </c>
      <c r="E177" s="546">
        <v>238978584.81</v>
      </c>
      <c r="F177" s="546">
        <v>229897741.45999998</v>
      </c>
      <c r="G177" s="546">
        <v>66167808.139999993</v>
      </c>
      <c r="H177" s="547"/>
      <c r="I177" s="547"/>
      <c r="J177" s="576"/>
      <c r="K177" s="576"/>
      <c r="L177" s="576"/>
      <c r="M177" s="576"/>
      <c r="N177" s="576"/>
      <c r="O177" s="576"/>
    </row>
    <row r="178" spans="1:15">
      <c r="A178" s="549" t="s">
        <v>2011</v>
      </c>
      <c r="B178" s="540">
        <v>60727.666666666664</v>
      </c>
      <c r="C178" s="540">
        <v>57703.916666666664</v>
      </c>
      <c r="D178" s="540">
        <v>16608</v>
      </c>
      <c r="E178" s="550">
        <v>19914882.067499999</v>
      </c>
      <c r="F178" s="550">
        <v>19158145.121666666</v>
      </c>
      <c r="G178" s="550">
        <v>5513984.0116666658</v>
      </c>
      <c r="H178" s="170"/>
      <c r="I178" s="170"/>
      <c r="J178" s="575"/>
      <c r="K178" s="575"/>
      <c r="L178" s="575"/>
      <c r="M178" s="575"/>
      <c r="N178" s="575"/>
      <c r="O178" s="575"/>
    </row>
    <row r="179" spans="1:15">
      <c r="A179" s="551" t="s">
        <v>2012</v>
      </c>
      <c r="B179" s="564"/>
      <c r="C179" s="564">
        <v>-4.9791967417377035E-2</v>
      </c>
      <c r="D179" s="553">
        <v>-0.71218591458985303</v>
      </c>
      <c r="E179" s="564"/>
      <c r="F179" s="564">
        <v>-3.7998565257300151E-2</v>
      </c>
      <c r="G179" s="553">
        <v>-0.71218591483417182</v>
      </c>
      <c r="H179" s="170"/>
      <c r="I179" s="170"/>
      <c r="J179" s="575"/>
      <c r="K179" s="575"/>
      <c r="L179" s="575"/>
      <c r="M179" s="575"/>
      <c r="N179" s="575"/>
      <c r="O179" s="575"/>
    </row>
    <row r="180" spans="1:15" ht="40" customHeight="1">
      <c r="A180" s="170"/>
      <c r="B180" s="555"/>
      <c r="C180" s="555"/>
      <c r="D180" s="555"/>
      <c r="E180" s="573"/>
      <c r="F180" s="573"/>
      <c r="G180" s="555"/>
      <c r="H180" s="555"/>
      <c r="I180" s="170"/>
      <c r="J180" s="575"/>
      <c r="K180" s="575"/>
      <c r="L180" s="575"/>
      <c r="M180" s="575"/>
      <c r="N180" s="575"/>
      <c r="O180" s="575"/>
    </row>
    <row r="181" spans="1:15" s="585" customFormat="1" ht="20" thickBot="1">
      <c r="A181" s="556" t="s">
        <v>255</v>
      </c>
      <c r="B181" s="556"/>
      <c r="C181" s="556"/>
      <c r="D181" s="556"/>
      <c r="E181" s="171"/>
      <c r="F181" s="171"/>
      <c r="G181" s="533" t="s">
        <v>2010</v>
      </c>
      <c r="H181" s="556"/>
      <c r="I181" s="556"/>
      <c r="J181" s="583"/>
      <c r="K181" s="583"/>
      <c r="L181" s="583"/>
      <c r="M181" s="584"/>
      <c r="N181" s="584"/>
      <c r="O181" s="584"/>
    </row>
    <row r="182" spans="1:15" ht="20.25" customHeight="1">
      <c r="A182" s="534"/>
      <c r="B182" s="3168"/>
      <c r="C182" s="3168"/>
      <c r="D182" s="3169"/>
      <c r="E182" s="3168"/>
      <c r="F182" s="3168"/>
      <c r="G182" s="3169"/>
      <c r="H182" s="170"/>
      <c r="I182" s="535"/>
      <c r="J182" s="575"/>
      <c r="K182" s="557"/>
      <c r="L182" s="557"/>
      <c r="M182" s="557"/>
      <c r="N182" s="557"/>
      <c r="O182" s="557"/>
    </row>
    <row r="183" spans="1:15" ht="20.25" customHeight="1">
      <c r="A183" s="536" t="s">
        <v>1004</v>
      </c>
      <c r="B183" s="537">
        <v>2023</v>
      </c>
      <c r="C183" s="537">
        <v>2024</v>
      </c>
      <c r="D183" s="537">
        <v>2025</v>
      </c>
      <c r="E183" s="538">
        <v>2023</v>
      </c>
      <c r="F183" s="538">
        <v>2024</v>
      </c>
      <c r="G183" s="538">
        <v>2025</v>
      </c>
      <c r="H183" s="170"/>
      <c r="I183" s="170"/>
      <c r="J183" s="575"/>
      <c r="K183" s="557"/>
      <c r="L183" s="557"/>
      <c r="M183" s="557"/>
      <c r="N183" s="557"/>
      <c r="O183" s="557"/>
    </row>
    <row r="184" spans="1:15">
      <c r="A184" s="539" t="s">
        <v>87</v>
      </c>
      <c r="B184" s="540">
        <v>57900</v>
      </c>
      <c r="C184" s="540">
        <v>53460</v>
      </c>
      <c r="D184" s="540">
        <v>49200</v>
      </c>
      <c r="E184" s="560">
        <v>9056897.5399999991</v>
      </c>
      <c r="F184" s="560">
        <v>9114994</v>
      </c>
      <c r="G184" s="560">
        <v>8388658.8699999992</v>
      </c>
      <c r="H184" s="170"/>
      <c r="I184" s="170"/>
      <c r="J184" s="575"/>
      <c r="K184" s="557"/>
      <c r="L184" s="557"/>
      <c r="M184" s="557"/>
      <c r="N184" s="557"/>
      <c r="O184" s="557"/>
    </row>
    <row r="185" spans="1:15">
      <c r="A185" s="542" t="s">
        <v>88</v>
      </c>
      <c r="B185" s="540">
        <v>41100</v>
      </c>
      <c r="C185" s="540">
        <v>35760</v>
      </c>
      <c r="D185" s="540">
        <v>25740</v>
      </c>
      <c r="E185" s="560">
        <v>6428989.8099999987</v>
      </c>
      <c r="F185" s="560">
        <v>6097122.6200000001</v>
      </c>
      <c r="G185" s="560">
        <v>4388700.66</v>
      </c>
      <c r="H185" s="170"/>
      <c r="I185" s="170"/>
      <c r="J185" s="575"/>
      <c r="K185" s="557"/>
      <c r="L185" s="557"/>
      <c r="M185" s="557"/>
      <c r="N185" s="557"/>
      <c r="O185" s="557"/>
    </row>
    <row r="186" spans="1:15">
      <c r="A186" s="542" t="s">
        <v>89</v>
      </c>
      <c r="B186" s="540">
        <v>45780</v>
      </c>
      <c r="C186" s="540">
        <v>42480</v>
      </c>
      <c r="D186" s="540">
        <v>0</v>
      </c>
      <c r="E186" s="560">
        <v>7646743.3600000003</v>
      </c>
      <c r="F186" s="560">
        <v>7242890.6900000004</v>
      </c>
      <c r="G186" s="560">
        <v>0</v>
      </c>
      <c r="H186" s="170"/>
      <c r="I186" s="170"/>
      <c r="J186" s="575"/>
      <c r="K186" s="557"/>
      <c r="L186" s="557"/>
      <c r="M186" s="557"/>
      <c r="N186" s="557"/>
      <c r="O186" s="557"/>
    </row>
    <row r="187" spans="1:15">
      <c r="A187" s="542" t="s">
        <v>90</v>
      </c>
      <c r="B187" s="540">
        <v>35999</v>
      </c>
      <c r="C187" s="540">
        <v>38700</v>
      </c>
      <c r="D187" s="540">
        <v>0</v>
      </c>
      <c r="E187" s="560">
        <v>6137886.1799999997</v>
      </c>
      <c r="F187" s="560">
        <v>6598396.2300000004</v>
      </c>
      <c r="G187" s="560">
        <v>0</v>
      </c>
      <c r="H187" s="170"/>
      <c r="I187" s="170"/>
      <c r="J187" s="575"/>
      <c r="K187" s="557"/>
      <c r="L187" s="557"/>
      <c r="M187" s="557"/>
      <c r="N187" s="557"/>
      <c r="O187" s="557"/>
    </row>
    <row r="188" spans="1:15">
      <c r="A188" s="542" t="s">
        <v>91</v>
      </c>
      <c r="B188" s="540">
        <v>28319</v>
      </c>
      <c r="C188" s="540">
        <v>40079</v>
      </c>
      <c r="D188" s="540">
        <v>0</v>
      </c>
      <c r="E188" s="560">
        <v>4828423.04</v>
      </c>
      <c r="F188" s="560">
        <v>6833517.2599999998</v>
      </c>
      <c r="G188" s="560">
        <v>0</v>
      </c>
      <c r="H188" s="170"/>
      <c r="I188" s="170"/>
      <c r="J188" s="575"/>
      <c r="K188" s="557"/>
      <c r="L188" s="557"/>
      <c r="M188" s="557"/>
      <c r="N188" s="557"/>
      <c r="O188" s="557"/>
    </row>
    <row r="189" spans="1:15">
      <c r="A189" s="542" t="s">
        <v>92</v>
      </c>
      <c r="B189" s="540">
        <v>35640</v>
      </c>
      <c r="C189" s="540">
        <v>34440</v>
      </c>
      <c r="D189" s="540">
        <v>0</v>
      </c>
      <c r="E189" s="560">
        <v>6076662.1900000004</v>
      </c>
      <c r="F189" s="560">
        <v>5872061</v>
      </c>
      <c r="G189" s="560">
        <v>0</v>
      </c>
      <c r="H189" s="170"/>
      <c r="I189" s="170"/>
      <c r="J189" s="575"/>
      <c r="K189" s="557"/>
      <c r="L189" s="557"/>
      <c r="M189" s="557"/>
      <c r="N189" s="557"/>
      <c r="O189" s="557"/>
    </row>
    <row r="190" spans="1:15">
      <c r="A190" s="542" t="s">
        <v>93</v>
      </c>
      <c r="B190" s="540">
        <v>35340</v>
      </c>
      <c r="C190" s="540">
        <v>40020</v>
      </c>
      <c r="D190" s="540">
        <v>0</v>
      </c>
      <c r="E190" s="560">
        <v>6025512.0499999998</v>
      </c>
      <c r="F190" s="560">
        <v>6823457.75</v>
      </c>
      <c r="G190" s="560">
        <v>0</v>
      </c>
      <c r="H190" s="170"/>
      <c r="I190" s="170"/>
      <c r="J190" s="575"/>
      <c r="K190" s="557"/>
      <c r="L190" s="557"/>
      <c r="M190" s="557"/>
      <c r="N190" s="557"/>
      <c r="O190" s="557"/>
    </row>
    <row r="191" spans="1:15">
      <c r="A191" s="542" t="s">
        <v>94</v>
      </c>
      <c r="B191" s="540">
        <v>35100</v>
      </c>
      <c r="C191" s="540">
        <v>41580</v>
      </c>
      <c r="D191" s="540">
        <v>0</v>
      </c>
      <c r="E191" s="560">
        <v>5984591.4699999997</v>
      </c>
      <c r="F191" s="560">
        <v>7089439.5899999999</v>
      </c>
      <c r="G191" s="560">
        <v>0</v>
      </c>
      <c r="H191" s="170"/>
      <c r="I191" s="170"/>
      <c r="J191" s="575"/>
      <c r="K191" s="557"/>
      <c r="L191" s="557"/>
      <c r="M191" s="557"/>
      <c r="N191" s="557"/>
      <c r="O191" s="557"/>
    </row>
    <row r="192" spans="1:15">
      <c r="A192" s="542" t="s">
        <v>95</v>
      </c>
      <c r="B192" s="540">
        <v>38760</v>
      </c>
      <c r="C192" s="540">
        <v>37860</v>
      </c>
      <c r="D192" s="540">
        <v>0</v>
      </c>
      <c r="E192" s="560">
        <v>6608626</v>
      </c>
      <c r="F192" s="560">
        <v>6455175.0499999998</v>
      </c>
      <c r="G192" s="560">
        <v>0</v>
      </c>
      <c r="H192" s="170"/>
      <c r="I192" s="170"/>
      <c r="J192" s="575"/>
      <c r="K192" s="557"/>
      <c r="L192" s="557"/>
      <c r="M192" s="557"/>
      <c r="N192" s="557"/>
      <c r="O192" s="557"/>
    </row>
    <row r="193" spans="1:15">
      <c r="A193" s="542" t="s">
        <v>96</v>
      </c>
      <c r="B193" s="540">
        <v>46020</v>
      </c>
      <c r="C193" s="540">
        <v>70320</v>
      </c>
      <c r="D193" s="540">
        <v>0</v>
      </c>
      <c r="E193" s="560">
        <v>7846464.6600000011</v>
      </c>
      <c r="F193" s="560">
        <v>11989643.92</v>
      </c>
      <c r="G193" s="560">
        <v>0</v>
      </c>
      <c r="H193" s="170"/>
      <c r="I193" s="170"/>
      <c r="J193" s="575"/>
      <c r="K193" s="557"/>
      <c r="L193" s="557"/>
      <c r="M193" s="557"/>
      <c r="N193" s="557"/>
      <c r="O193" s="557"/>
    </row>
    <row r="194" spans="1:15">
      <c r="A194" s="542" t="s">
        <v>97</v>
      </c>
      <c r="B194" s="540">
        <v>64438</v>
      </c>
      <c r="C194" s="540">
        <v>60000</v>
      </c>
      <c r="D194" s="540">
        <v>0</v>
      </c>
      <c r="E194" s="560">
        <v>10986755.73</v>
      </c>
      <c r="F194" s="560">
        <v>10230071.560000001</v>
      </c>
      <c r="G194" s="560">
        <v>0</v>
      </c>
      <c r="H194" s="170"/>
      <c r="I194" s="170"/>
      <c r="J194" s="575"/>
      <c r="K194" s="557"/>
      <c r="L194" s="557"/>
      <c r="M194" s="557"/>
      <c r="N194" s="557"/>
      <c r="O194" s="557"/>
    </row>
    <row r="195" spans="1:15" ht="14" thickBot="1">
      <c r="A195" s="543" t="s">
        <v>98</v>
      </c>
      <c r="B195" s="540">
        <v>24540</v>
      </c>
      <c r="C195" s="540">
        <v>32280</v>
      </c>
      <c r="D195" s="540">
        <v>0</v>
      </c>
      <c r="E195" s="560">
        <v>4184099.25</v>
      </c>
      <c r="F195" s="560">
        <v>5503778.4699999997</v>
      </c>
      <c r="G195" s="560">
        <v>0</v>
      </c>
      <c r="H195" s="170"/>
      <c r="I195" s="170"/>
      <c r="J195" s="575"/>
      <c r="K195" s="557"/>
      <c r="L195" s="557"/>
      <c r="M195" s="557"/>
      <c r="N195" s="557"/>
      <c r="O195" s="557"/>
    </row>
    <row r="196" spans="1:15" s="548" customFormat="1" ht="20.25" customHeight="1" thickBot="1">
      <c r="A196" s="544" t="s">
        <v>166</v>
      </c>
      <c r="B196" s="545">
        <v>488936</v>
      </c>
      <c r="C196" s="545">
        <v>526979</v>
      </c>
      <c r="D196" s="545">
        <v>74940</v>
      </c>
      <c r="E196" s="546">
        <v>81811651.280000001</v>
      </c>
      <c r="F196" s="546">
        <v>89850548.140000001</v>
      </c>
      <c r="G196" s="546">
        <v>12777359.529999999</v>
      </c>
      <c r="H196" s="547"/>
      <c r="I196" s="547"/>
      <c r="J196" s="576"/>
      <c r="K196" s="576"/>
      <c r="L196" s="576"/>
      <c r="M196" s="576"/>
      <c r="N196" s="576"/>
      <c r="O196" s="576"/>
    </row>
    <row r="197" spans="1:15">
      <c r="A197" s="549" t="s">
        <v>2011</v>
      </c>
      <c r="B197" s="540">
        <v>40744.666666666664</v>
      </c>
      <c r="C197" s="540">
        <v>43914.916666666664</v>
      </c>
      <c r="D197" s="540">
        <v>6245</v>
      </c>
      <c r="E197" s="550">
        <v>6817637.6066666665</v>
      </c>
      <c r="F197" s="550">
        <v>7487545.6783333337</v>
      </c>
      <c r="G197" s="550">
        <v>1064779.9608333332</v>
      </c>
      <c r="H197" s="170"/>
      <c r="I197" s="170"/>
      <c r="J197" s="575"/>
      <c r="K197" s="575"/>
      <c r="L197" s="575"/>
      <c r="M197" s="575"/>
      <c r="N197" s="575"/>
      <c r="O197" s="575"/>
    </row>
    <row r="198" spans="1:15">
      <c r="A198" s="551" t="s">
        <v>2012</v>
      </c>
      <c r="B198" s="564"/>
      <c r="C198" s="564">
        <v>7.7807729436981526E-2</v>
      </c>
      <c r="D198" s="553">
        <v>-0.85779319479523852</v>
      </c>
      <c r="E198" s="564"/>
      <c r="F198" s="564">
        <v>9.8261026812512461E-2</v>
      </c>
      <c r="G198" s="553">
        <v>-0.85779319331373416</v>
      </c>
      <c r="H198" s="170"/>
      <c r="I198" s="170"/>
      <c r="J198" s="575"/>
      <c r="K198" s="575"/>
      <c r="L198" s="575"/>
      <c r="M198" s="575"/>
      <c r="N198" s="575"/>
      <c r="O198" s="575"/>
    </row>
    <row r="199" spans="1:15" ht="40" customHeight="1">
      <c r="A199" s="170"/>
      <c r="B199" s="555"/>
      <c r="C199" s="555"/>
      <c r="D199" s="555"/>
      <c r="E199" s="573"/>
      <c r="F199" s="573"/>
      <c r="G199" s="555"/>
      <c r="H199" s="555"/>
      <c r="I199" s="170"/>
      <c r="J199" s="575"/>
      <c r="K199" s="575"/>
      <c r="L199" s="575"/>
      <c r="M199" s="575"/>
      <c r="N199" s="575"/>
      <c r="O199" s="575"/>
    </row>
    <row r="200" spans="1:15" s="585" customFormat="1" ht="20" thickBot="1">
      <c r="A200" s="556" t="s">
        <v>256</v>
      </c>
      <c r="B200" s="556"/>
      <c r="C200" s="556"/>
      <c r="D200" s="556"/>
      <c r="E200" s="171"/>
      <c r="F200" s="171"/>
      <c r="G200" s="533" t="s">
        <v>2010</v>
      </c>
      <c r="H200" s="556"/>
      <c r="I200" s="556"/>
      <c r="J200" s="583"/>
      <c r="K200" s="583"/>
      <c r="L200" s="583"/>
      <c r="M200" s="584"/>
      <c r="N200" s="584"/>
      <c r="O200" s="584"/>
    </row>
    <row r="201" spans="1:15" ht="20.25" customHeight="1">
      <c r="A201" s="534"/>
      <c r="B201" s="3168"/>
      <c r="C201" s="3168"/>
      <c r="D201" s="3169"/>
      <c r="E201" s="3168"/>
      <c r="F201" s="3168"/>
      <c r="G201" s="3169"/>
      <c r="H201" s="170"/>
      <c r="I201" s="535"/>
      <c r="J201" s="575"/>
      <c r="K201" s="557"/>
      <c r="L201" s="557"/>
      <c r="M201" s="557"/>
      <c r="N201" s="557"/>
      <c r="O201" s="557"/>
    </row>
    <row r="202" spans="1:15" ht="20.25" customHeight="1">
      <c r="A202" s="536" t="s">
        <v>1004</v>
      </c>
      <c r="B202" s="537">
        <v>2023</v>
      </c>
      <c r="C202" s="537">
        <v>2024</v>
      </c>
      <c r="D202" s="537">
        <v>2025</v>
      </c>
      <c r="E202" s="538">
        <v>2023</v>
      </c>
      <c r="F202" s="538">
        <v>2024</v>
      </c>
      <c r="G202" s="538">
        <v>2025</v>
      </c>
      <c r="H202" s="170"/>
      <c r="I202" s="170"/>
      <c r="J202" s="575"/>
      <c r="K202" s="557"/>
      <c r="L202" s="557"/>
      <c r="M202" s="557"/>
      <c r="N202" s="557"/>
      <c r="O202" s="557"/>
    </row>
    <row r="203" spans="1:15">
      <c r="A203" s="539" t="s">
        <v>87</v>
      </c>
      <c r="B203" s="540">
        <v>41160</v>
      </c>
      <c r="C203" s="540">
        <v>23400</v>
      </c>
      <c r="D203" s="540">
        <v>34800</v>
      </c>
      <c r="E203" s="560">
        <v>6037838.21</v>
      </c>
      <c r="F203" s="560">
        <v>3741522.17</v>
      </c>
      <c r="G203" s="560">
        <v>5564314.9900000002</v>
      </c>
      <c r="H203" s="170"/>
      <c r="I203" s="170"/>
      <c r="J203" s="575"/>
      <c r="K203" s="557"/>
      <c r="L203" s="557"/>
      <c r="M203" s="557"/>
      <c r="N203" s="557"/>
      <c r="O203" s="557"/>
    </row>
    <row r="204" spans="1:15">
      <c r="A204" s="542" t="s">
        <v>88</v>
      </c>
      <c r="B204" s="540">
        <v>32880</v>
      </c>
      <c r="C204" s="540">
        <v>26638</v>
      </c>
      <c r="D204" s="540">
        <v>17820</v>
      </c>
      <c r="E204" s="560">
        <v>4823229.0999999996</v>
      </c>
      <c r="F204" s="560">
        <v>4259259.3</v>
      </c>
      <c r="G204" s="560">
        <v>2849313.28</v>
      </c>
      <c r="H204" s="170"/>
      <c r="I204" s="170"/>
      <c r="J204" s="575"/>
      <c r="K204" s="557"/>
      <c r="L204" s="557"/>
      <c r="M204" s="557"/>
      <c r="N204" s="557"/>
      <c r="O204" s="557"/>
    </row>
    <row r="205" spans="1:15">
      <c r="A205" s="542" t="s">
        <v>89</v>
      </c>
      <c r="B205" s="540">
        <v>27480</v>
      </c>
      <c r="C205" s="540">
        <v>22260</v>
      </c>
      <c r="D205" s="540">
        <v>27780</v>
      </c>
      <c r="E205" s="560">
        <v>4304379.4000000004</v>
      </c>
      <c r="F205" s="560">
        <v>3559243.13</v>
      </c>
      <c r="G205" s="560">
        <v>4441858.41</v>
      </c>
      <c r="H205" s="170"/>
      <c r="I205" s="170"/>
      <c r="J205" s="575"/>
      <c r="K205" s="557"/>
      <c r="L205" s="557"/>
      <c r="M205" s="557"/>
      <c r="N205" s="557"/>
      <c r="O205" s="557"/>
    </row>
    <row r="206" spans="1:15">
      <c r="A206" s="542" t="s">
        <v>90</v>
      </c>
      <c r="B206" s="540">
        <v>21300</v>
      </c>
      <c r="C206" s="540">
        <v>19320</v>
      </c>
      <c r="D206" s="540">
        <v>22320</v>
      </c>
      <c r="E206" s="560">
        <v>3405744.99</v>
      </c>
      <c r="F206" s="560">
        <v>3089154.31</v>
      </c>
      <c r="G206" s="560">
        <v>3568836.38</v>
      </c>
      <c r="H206" s="170"/>
      <c r="I206" s="170"/>
      <c r="J206" s="575"/>
      <c r="K206" s="557"/>
      <c r="L206" s="557"/>
      <c r="M206" s="557"/>
      <c r="N206" s="557"/>
      <c r="O206" s="557"/>
    </row>
    <row r="207" spans="1:15">
      <c r="A207" s="542" t="s">
        <v>91</v>
      </c>
      <c r="B207" s="540">
        <v>14880</v>
      </c>
      <c r="C207" s="540">
        <v>27780</v>
      </c>
      <c r="D207" s="540">
        <v>29160</v>
      </c>
      <c r="E207" s="560">
        <v>2379224.56</v>
      </c>
      <c r="F207" s="560">
        <v>4441858.46</v>
      </c>
      <c r="G207" s="560">
        <v>4662512.05</v>
      </c>
      <c r="H207" s="170"/>
      <c r="I207" s="170"/>
      <c r="J207" s="575"/>
      <c r="K207" s="557"/>
      <c r="L207" s="557"/>
      <c r="M207" s="557"/>
      <c r="N207" s="557"/>
      <c r="O207" s="557"/>
    </row>
    <row r="208" spans="1:15">
      <c r="A208" s="542" t="s">
        <v>92</v>
      </c>
      <c r="B208" s="540">
        <v>22200</v>
      </c>
      <c r="C208" s="540">
        <v>30120</v>
      </c>
      <c r="D208" s="540">
        <v>24240</v>
      </c>
      <c r="E208" s="560">
        <v>3549649.55</v>
      </c>
      <c r="F208" s="560">
        <v>4816010.78</v>
      </c>
      <c r="G208" s="560">
        <v>3875832.99</v>
      </c>
      <c r="H208" s="170"/>
      <c r="I208" s="170"/>
      <c r="J208" s="575"/>
      <c r="K208" s="557"/>
      <c r="L208" s="557"/>
      <c r="M208" s="557"/>
      <c r="N208" s="557"/>
      <c r="O208" s="557"/>
    </row>
    <row r="209" spans="1:15">
      <c r="A209" s="542" t="s">
        <v>93</v>
      </c>
      <c r="B209" s="540">
        <v>24720</v>
      </c>
      <c r="C209" s="540">
        <v>30480</v>
      </c>
      <c r="D209" s="540">
        <v>19560</v>
      </c>
      <c r="E209" s="560">
        <v>3952582.53</v>
      </c>
      <c r="F209" s="560">
        <v>4873572.45</v>
      </c>
      <c r="G209" s="560">
        <v>3127528.65</v>
      </c>
      <c r="H209" s="170"/>
      <c r="I209" s="170"/>
      <c r="J209" s="575"/>
      <c r="K209" s="557"/>
      <c r="L209" s="557"/>
      <c r="M209" s="557"/>
      <c r="N209" s="557"/>
      <c r="O209" s="557"/>
    </row>
    <row r="210" spans="1:15">
      <c r="A210" s="542" t="s">
        <v>94</v>
      </c>
      <c r="B210" s="540">
        <v>20640</v>
      </c>
      <c r="C210" s="540">
        <v>28560</v>
      </c>
      <c r="D210" s="540">
        <v>20520</v>
      </c>
      <c r="E210" s="560">
        <v>3300214.96</v>
      </c>
      <c r="F210" s="560">
        <v>4566575.8499999996</v>
      </c>
      <c r="G210" s="560">
        <v>3281026.99</v>
      </c>
      <c r="H210" s="170"/>
      <c r="I210" s="170"/>
      <c r="J210" s="575"/>
      <c r="K210" s="557"/>
      <c r="L210" s="557"/>
      <c r="M210" s="557"/>
      <c r="N210" s="557"/>
      <c r="O210" s="557"/>
    </row>
    <row r="211" spans="1:15">
      <c r="A211" s="542" t="s">
        <v>95</v>
      </c>
      <c r="B211" s="540">
        <v>22260</v>
      </c>
      <c r="C211" s="540">
        <v>29940</v>
      </c>
      <c r="D211" s="540">
        <v>26460</v>
      </c>
      <c r="E211" s="560">
        <v>3559243.3</v>
      </c>
      <c r="F211" s="560">
        <v>4787229.68</v>
      </c>
      <c r="G211" s="560">
        <v>4230797.99</v>
      </c>
      <c r="H211" s="170"/>
      <c r="I211" s="170"/>
      <c r="J211" s="575"/>
      <c r="K211" s="557"/>
      <c r="L211" s="557"/>
      <c r="M211" s="557"/>
      <c r="N211" s="557"/>
      <c r="O211" s="557"/>
    </row>
    <row r="212" spans="1:15">
      <c r="A212" s="542" t="s">
        <v>96</v>
      </c>
      <c r="B212" s="540">
        <v>43260</v>
      </c>
      <c r="C212" s="540">
        <v>48300</v>
      </c>
      <c r="D212" s="540">
        <v>40500</v>
      </c>
      <c r="E212" s="560">
        <v>6917019.0200000005</v>
      </c>
      <c r="F212" s="560">
        <v>7722885.4199999999</v>
      </c>
      <c r="G212" s="560">
        <v>6475711.1299999999</v>
      </c>
      <c r="H212" s="170"/>
      <c r="I212" s="170"/>
      <c r="J212" s="575"/>
      <c r="K212" s="557"/>
      <c r="L212" s="557"/>
      <c r="M212" s="557"/>
      <c r="N212" s="557"/>
      <c r="O212" s="557"/>
    </row>
    <row r="213" spans="1:15">
      <c r="A213" s="542" t="s">
        <v>97</v>
      </c>
      <c r="B213" s="540">
        <v>59880</v>
      </c>
      <c r="C213" s="540">
        <v>45420</v>
      </c>
      <c r="D213" s="540">
        <v>34020</v>
      </c>
      <c r="E213" s="560">
        <v>9574459.2899999991</v>
      </c>
      <c r="F213" s="560">
        <v>7262390.2000000002</v>
      </c>
      <c r="G213" s="560">
        <v>5439597.3499999996</v>
      </c>
      <c r="H213" s="170"/>
      <c r="I213" s="170"/>
      <c r="J213" s="575"/>
      <c r="K213" s="557"/>
      <c r="L213" s="557"/>
      <c r="M213" s="557"/>
      <c r="N213" s="557"/>
      <c r="O213" s="557"/>
    </row>
    <row r="214" spans="1:15" ht="14" thickBot="1">
      <c r="A214" s="543" t="s">
        <v>98</v>
      </c>
      <c r="B214" s="540">
        <v>14100</v>
      </c>
      <c r="C214" s="540">
        <v>17760</v>
      </c>
      <c r="D214" s="540">
        <v>29880</v>
      </c>
      <c r="E214" s="560">
        <v>2254507.0099999998</v>
      </c>
      <c r="F214" s="560">
        <v>2839719.54</v>
      </c>
      <c r="G214" s="560">
        <v>4743962.1100000003</v>
      </c>
      <c r="H214" s="170"/>
      <c r="I214" s="170"/>
      <c r="J214" s="575"/>
      <c r="K214" s="557"/>
      <c r="L214" s="557"/>
      <c r="M214" s="557"/>
      <c r="N214" s="557"/>
      <c r="O214" s="557"/>
    </row>
    <row r="215" spans="1:15" s="548" customFormat="1" ht="20.25" customHeight="1" thickBot="1">
      <c r="A215" s="544" t="s">
        <v>166</v>
      </c>
      <c r="B215" s="545">
        <v>344760</v>
      </c>
      <c r="C215" s="545">
        <v>349978</v>
      </c>
      <c r="D215" s="545">
        <v>327060</v>
      </c>
      <c r="E215" s="546">
        <v>54058091.920000002</v>
      </c>
      <c r="F215" s="546">
        <v>55959421.290000007</v>
      </c>
      <c r="G215" s="546">
        <v>52261292.320000008</v>
      </c>
      <c r="H215" s="547"/>
      <c r="I215" s="547"/>
      <c r="J215" s="576"/>
      <c r="K215" s="576"/>
      <c r="L215" s="576"/>
      <c r="M215" s="576"/>
      <c r="N215" s="576"/>
      <c r="O215" s="576"/>
    </row>
    <row r="216" spans="1:15">
      <c r="A216" s="549" t="s">
        <v>2011</v>
      </c>
      <c r="B216" s="540">
        <v>28730</v>
      </c>
      <c r="C216" s="540">
        <v>29164.833333333332</v>
      </c>
      <c r="D216" s="540">
        <v>27255</v>
      </c>
      <c r="E216" s="550">
        <v>4504840.9933333332</v>
      </c>
      <c r="F216" s="550">
        <v>4663285.1075000009</v>
      </c>
      <c r="G216" s="550">
        <v>4355107.6933333343</v>
      </c>
      <c r="H216" s="170"/>
      <c r="I216" s="170"/>
      <c r="J216" s="575"/>
      <c r="K216" s="575"/>
      <c r="L216" s="575"/>
      <c r="M216" s="575"/>
      <c r="N216" s="575"/>
      <c r="O216" s="575"/>
    </row>
    <row r="217" spans="1:15">
      <c r="A217" s="551" t="s">
        <v>2012</v>
      </c>
      <c r="B217" s="564"/>
      <c r="C217" s="564">
        <v>1.5135166492632557E-2</v>
      </c>
      <c r="D217" s="553">
        <v>-6.5484116144443369E-2</v>
      </c>
      <c r="E217" s="564"/>
      <c r="F217" s="564">
        <v>3.5171965980851892E-2</v>
      </c>
      <c r="G217" s="553">
        <v>-6.6085904477730134E-2</v>
      </c>
      <c r="H217" s="170"/>
      <c r="I217" s="170"/>
      <c r="J217" s="575"/>
      <c r="K217" s="575"/>
      <c r="L217" s="575"/>
      <c r="M217" s="575"/>
      <c r="N217" s="575"/>
      <c r="O217" s="575"/>
    </row>
    <row r="218" spans="1:15" ht="40" customHeight="1">
      <c r="A218" s="170"/>
      <c r="B218" s="555"/>
      <c r="C218" s="555"/>
      <c r="D218" s="555"/>
      <c r="E218" s="573"/>
      <c r="F218" s="573"/>
      <c r="G218" s="555"/>
      <c r="H218" s="555"/>
      <c r="I218" s="170"/>
      <c r="J218" s="575"/>
      <c r="K218" s="575"/>
      <c r="L218" s="575"/>
      <c r="M218" s="575"/>
      <c r="N218" s="575"/>
      <c r="O218" s="575"/>
    </row>
    <row r="219" spans="1:15" s="590" customFormat="1" ht="19" thickBot="1">
      <c r="A219" s="586" t="s">
        <v>257</v>
      </c>
      <c r="B219" s="587"/>
      <c r="C219" s="587"/>
      <c r="D219" s="587"/>
      <c r="E219" s="171"/>
      <c r="F219" s="171"/>
      <c r="G219" s="533" t="s">
        <v>2010</v>
      </c>
      <c r="H219" s="587"/>
      <c r="I219" s="587"/>
      <c r="J219" s="588"/>
      <c r="K219" s="588"/>
      <c r="L219" s="588"/>
      <c r="M219" s="588"/>
      <c r="N219" s="588"/>
      <c r="O219" s="589"/>
    </row>
    <row r="220" spans="1:15" ht="20.25" customHeight="1">
      <c r="A220" s="534"/>
      <c r="B220" s="3168"/>
      <c r="C220" s="3168"/>
      <c r="D220" s="3169"/>
      <c r="E220" s="3168"/>
      <c r="F220" s="3168"/>
      <c r="G220" s="3169"/>
      <c r="H220" s="170"/>
      <c r="I220" s="535"/>
      <c r="J220" s="575"/>
      <c r="K220" s="557"/>
      <c r="L220" s="557"/>
      <c r="M220" s="557"/>
      <c r="N220" s="557"/>
      <c r="O220" s="557"/>
    </row>
    <row r="221" spans="1:15" ht="20.25" customHeight="1">
      <c r="A221" s="536" t="s">
        <v>1004</v>
      </c>
      <c r="B221" s="537">
        <v>2023</v>
      </c>
      <c r="C221" s="537">
        <v>2024</v>
      </c>
      <c r="D221" s="537">
        <v>2025</v>
      </c>
      <c r="E221" s="538">
        <v>2023</v>
      </c>
      <c r="F221" s="538">
        <v>2024</v>
      </c>
      <c r="G221" s="538">
        <v>2025</v>
      </c>
      <c r="H221" s="170"/>
      <c r="I221" s="170"/>
      <c r="J221" s="575"/>
      <c r="K221" s="557"/>
      <c r="L221" s="557"/>
      <c r="M221" s="557"/>
      <c r="N221" s="557"/>
      <c r="O221" s="557"/>
    </row>
    <row r="222" spans="1:15">
      <c r="A222" s="539" t="s">
        <v>87</v>
      </c>
      <c r="B222" s="540">
        <v>8904</v>
      </c>
      <c r="C222" s="540">
        <v>11088</v>
      </c>
      <c r="D222" s="540">
        <v>6216</v>
      </c>
      <c r="E222" s="560">
        <v>878183.7</v>
      </c>
      <c r="F222" s="560">
        <v>1093587.25</v>
      </c>
      <c r="G222" s="560">
        <v>613071.65</v>
      </c>
      <c r="H222" s="170"/>
      <c r="I222" s="170"/>
      <c r="J222" s="575"/>
      <c r="K222" s="557"/>
      <c r="L222" s="557"/>
      <c r="M222" s="557"/>
      <c r="N222" s="557"/>
      <c r="O222" s="557"/>
    </row>
    <row r="223" spans="1:15">
      <c r="A223" s="542" t="s">
        <v>88</v>
      </c>
      <c r="B223" s="540">
        <v>13104</v>
      </c>
      <c r="C223" s="540">
        <v>18312</v>
      </c>
      <c r="D223" s="540">
        <v>6720</v>
      </c>
      <c r="E223" s="560">
        <v>1292421.32</v>
      </c>
      <c r="F223" s="560">
        <v>1806075.91</v>
      </c>
      <c r="G223" s="560">
        <v>662780.15</v>
      </c>
      <c r="H223" s="170"/>
      <c r="I223" s="170"/>
      <c r="J223" s="575"/>
      <c r="K223" s="557"/>
      <c r="L223" s="557"/>
      <c r="M223" s="557"/>
      <c r="N223" s="557"/>
      <c r="O223" s="557"/>
    </row>
    <row r="224" spans="1:15">
      <c r="A224" s="542" t="s">
        <v>89</v>
      </c>
      <c r="B224" s="540">
        <v>11760</v>
      </c>
      <c r="C224" s="540">
        <v>12600</v>
      </c>
      <c r="D224" s="540">
        <v>11256</v>
      </c>
      <c r="E224" s="560">
        <v>1159865.25</v>
      </c>
      <c r="F224" s="560">
        <v>1242712.81</v>
      </c>
      <c r="G224" s="560">
        <v>1110156.77</v>
      </c>
      <c r="H224" s="170"/>
      <c r="I224" s="170"/>
      <c r="J224" s="575"/>
      <c r="K224" s="557"/>
      <c r="L224" s="557"/>
      <c r="M224" s="557"/>
      <c r="N224" s="557"/>
      <c r="O224" s="557"/>
    </row>
    <row r="225" spans="1:15">
      <c r="A225" s="542" t="s">
        <v>90</v>
      </c>
      <c r="B225" s="540">
        <v>8232</v>
      </c>
      <c r="C225" s="540">
        <v>14784</v>
      </c>
      <c r="D225" s="540">
        <v>12768</v>
      </c>
      <c r="E225" s="560">
        <v>811905.7</v>
      </c>
      <c r="F225" s="560">
        <v>1458116.35</v>
      </c>
      <c r="G225" s="560">
        <v>1259282.28</v>
      </c>
      <c r="H225" s="170"/>
      <c r="I225" s="170"/>
      <c r="J225" s="575"/>
      <c r="K225" s="557"/>
      <c r="L225" s="557"/>
      <c r="M225" s="557"/>
      <c r="N225" s="557"/>
      <c r="O225" s="557"/>
    </row>
    <row r="226" spans="1:15">
      <c r="A226" s="542" t="s">
        <v>91</v>
      </c>
      <c r="B226" s="540">
        <v>7560</v>
      </c>
      <c r="C226" s="540">
        <v>3696</v>
      </c>
      <c r="D226" s="540">
        <v>8568</v>
      </c>
      <c r="E226" s="560">
        <v>745627.7</v>
      </c>
      <c r="F226" s="560">
        <v>364529.07</v>
      </c>
      <c r="G226" s="560">
        <v>845044.69</v>
      </c>
      <c r="H226" s="170"/>
      <c r="I226" s="170"/>
      <c r="J226" s="575"/>
      <c r="K226" s="557"/>
      <c r="L226" s="557"/>
      <c r="M226" s="557"/>
      <c r="N226" s="557"/>
      <c r="O226" s="557"/>
    </row>
    <row r="227" spans="1:15">
      <c r="A227" s="542" t="s">
        <v>92</v>
      </c>
      <c r="B227" s="540">
        <v>12096</v>
      </c>
      <c r="C227" s="540">
        <v>6216</v>
      </c>
      <c r="D227" s="540">
        <v>5712</v>
      </c>
      <c r="E227" s="560">
        <v>1193004.3</v>
      </c>
      <c r="F227" s="560">
        <v>613071.65</v>
      </c>
      <c r="G227" s="560">
        <v>563363.14</v>
      </c>
      <c r="H227" s="170"/>
      <c r="I227" s="170"/>
      <c r="J227" s="575"/>
      <c r="K227" s="557"/>
      <c r="L227" s="557"/>
      <c r="M227" s="557"/>
      <c r="N227" s="557"/>
      <c r="O227" s="557"/>
    </row>
    <row r="228" spans="1:15">
      <c r="A228" s="542" t="s">
        <v>93</v>
      </c>
      <c r="B228" s="540">
        <v>5544</v>
      </c>
      <c r="C228" s="540">
        <v>8736</v>
      </c>
      <c r="D228" s="540">
        <v>11088</v>
      </c>
      <c r="E228" s="560">
        <v>546793.63</v>
      </c>
      <c r="F228" s="560">
        <v>861614.18</v>
      </c>
      <c r="G228" s="560">
        <v>1093587.26</v>
      </c>
      <c r="H228" s="170"/>
      <c r="I228" s="170"/>
      <c r="J228" s="575"/>
      <c r="K228" s="557"/>
      <c r="L228" s="557"/>
      <c r="M228" s="557"/>
      <c r="N228" s="557"/>
      <c r="O228" s="557"/>
    </row>
    <row r="229" spans="1:15">
      <c r="A229" s="542" t="s">
        <v>94</v>
      </c>
      <c r="B229" s="540">
        <v>10248</v>
      </c>
      <c r="C229" s="540">
        <v>13440</v>
      </c>
      <c r="D229" s="540">
        <v>9576</v>
      </c>
      <c r="E229" s="560">
        <v>1010739.73</v>
      </c>
      <c r="F229" s="560">
        <v>1325560.31</v>
      </c>
      <c r="G229" s="560">
        <v>944461.74</v>
      </c>
      <c r="H229" s="170"/>
      <c r="I229" s="170"/>
      <c r="J229" s="575"/>
      <c r="K229" s="557"/>
      <c r="L229" s="557"/>
      <c r="M229" s="557"/>
      <c r="N229" s="557"/>
      <c r="O229" s="557"/>
    </row>
    <row r="230" spans="1:15">
      <c r="A230" s="542" t="s">
        <v>95</v>
      </c>
      <c r="B230" s="540">
        <v>11760</v>
      </c>
      <c r="C230" s="540">
        <v>9240</v>
      </c>
      <c r="D230" s="540">
        <v>12432</v>
      </c>
      <c r="E230" s="560">
        <v>1159865.28</v>
      </c>
      <c r="F230" s="560">
        <v>911322.71</v>
      </c>
      <c r="G230" s="560">
        <v>1226143.3</v>
      </c>
      <c r="H230" s="170"/>
      <c r="I230" s="170"/>
      <c r="J230" s="575"/>
      <c r="K230" s="557"/>
      <c r="L230" s="557"/>
      <c r="M230" s="557"/>
      <c r="N230" s="557"/>
      <c r="O230" s="557"/>
    </row>
    <row r="231" spans="1:15">
      <c r="A231" s="542" t="s">
        <v>96</v>
      </c>
      <c r="B231" s="540">
        <v>13944</v>
      </c>
      <c r="C231" s="540">
        <v>16968</v>
      </c>
      <c r="D231" s="540">
        <v>10752</v>
      </c>
      <c r="E231" s="560">
        <v>1375268.83</v>
      </c>
      <c r="F231" s="560">
        <v>1673519.92</v>
      </c>
      <c r="G231" s="560">
        <v>1060448.23</v>
      </c>
      <c r="H231" s="170"/>
      <c r="I231" s="170"/>
      <c r="J231" s="575"/>
      <c r="K231" s="557"/>
      <c r="L231" s="557"/>
      <c r="M231" s="557"/>
      <c r="N231" s="557"/>
      <c r="O231" s="557"/>
    </row>
    <row r="232" spans="1:15">
      <c r="A232" s="542" t="s">
        <v>97</v>
      </c>
      <c r="B232" s="540">
        <v>10416</v>
      </c>
      <c r="C232" s="540">
        <v>1008</v>
      </c>
      <c r="D232" s="540">
        <v>6552</v>
      </c>
      <c r="E232" s="560">
        <v>1027309.2399999999</v>
      </c>
      <c r="F232" s="560">
        <v>99417.01</v>
      </c>
      <c r="G232" s="560">
        <v>646210.66</v>
      </c>
      <c r="H232" s="170"/>
      <c r="I232" s="170"/>
      <c r="J232" s="575"/>
      <c r="K232" s="557"/>
      <c r="L232" s="557"/>
      <c r="M232" s="557"/>
      <c r="N232" s="557"/>
      <c r="O232" s="557"/>
    </row>
    <row r="233" spans="1:15" ht="14" thickBot="1">
      <c r="A233" s="543" t="s">
        <v>98</v>
      </c>
      <c r="B233" s="540">
        <v>2520</v>
      </c>
      <c r="C233" s="540">
        <v>9744</v>
      </c>
      <c r="D233" s="540">
        <v>7728</v>
      </c>
      <c r="E233" s="560">
        <v>248542.56</v>
      </c>
      <c r="F233" s="560">
        <v>961031.21</v>
      </c>
      <c r="G233" s="560">
        <v>762197.19</v>
      </c>
      <c r="H233" s="170"/>
      <c r="I233" s="170"/>
      <c r="J233" s="575"/>
      <c r="K233" s="557"/>
      <c r="L233" s="557"/>
      <c r="M233" s="557"/>
      <c r="N233" s="557"/>
      <c r="O233" s="557"/>
    </row>
    <row r="234" spans="1:15" s="548" customFormat="1" ht="20.25" customHeight="1" thickBot="1">
      <c r="A234" s="544" t="s">
        <v>166</v>
      </c>
      <c r="B234" s="545">
        <v>116088</v>
      </c>
      <c r="C234" s="545">
        <v>125832</v>
      </c>
      <c r="D234" s="545">
        <v>109368</v>
      </c>
      <c r="E234" s="546">
        <v>11449527.24</v>
      </c>
      <c r="F234" s="546">
        <v>12410558.380000003</v>
      </c>
      <c r="G234" s="546">
        <v>10786747.060000001</v>
      </c>
      <c r="H234" s="547"/>
      <c r="I234" s="547"/>
      <c r="J234" s="576"/>
      <c r="K234" s="576"/>
      <c r="L234" s="576"/>
      <c r="M234" s="576"/>
      <c r="N234" s="576"/>
      <c r="O234" s="571"/>
    </row>
    <row r="235" spans="1:15">
      <c r="A235" s="549" t="s">
        <v>2011</v>
      </c>
      <c r="B235" s="540">
        <v>9674</v>
      </c>
      <c r="C235" s="540">
        <v>10486</v>
      </c>
      <c r="D235" s="540">
        <v>9114</v>
      </c>
      <c r="E235" s="550">
        <v>954127.27</v>
      </c>
      <c r="F235" s="550">
        <v>1034213.1983333336</v>
      </c>
      <c r="G235" s="550">
        <v>898895.58833333338</v>
      </c>
      <c r="H235" s="170"/>
      <c r="I235" s="170"/>
      <c r="J235" s="575"/>
      <c r="K235" s="575"/>
      <c r="L235" s="575"/>
      <c r="M235" s="575"/>
      <c r="N235" s="575"/>
      <c r="O235" s="557"/>
    </row>
    <row r="236" spans="1:15">
      <c r="A236" s="551" t="s">
        <v>2012</v>
      </c>
      <c r="B236" s="564"/>
      <c r="C236" s="564">
        <v>8.3936324167872653E-2</v>
      </c>
      <c r="D236" s="553">
        <v>-0.13084112149532709</v>
      </c>
      <c r="E236" s="564"/>
      <c r="F236" s="564">
        <v>8.3936316308550266E-2</v>
      </c>
      <c r="G236" s="553">
        <v>-0.13084111691677178</v>
      </c>
      <c r="H236" s="170"/>
      <c r="I236" s="170"/>
      <c r="J236" s="575"/>
      <c r="K236" s="575"/>
      <c r="L236" s="575"/>
      <c r="M236" s="575"/>
      <c r="N236" s="575"/>
      <c r="O236" s="557"/>
    </row>
    <row r="237" spans="1:15" ht="40" customHeight="1">
      <c r="A237" s="171"/>
      <c r="B237" s="555"/>
      <c r="C237" s="555"/>
      <c r="D237" s="555"/>
      <c r="E237" s="171"/>
      <c r="F237" s="171"/>
      <c r="G237" s="171"/>
      <c r="H237" s="171"/>
      <c r="I237" s="171"/>
      <c r="J237" s="574"/>
      <c r="K237" s="574"/>
      <c r="L237" s="574"/>
      <c r="M237" s="574"/>
      <c r="N237" s="574"/>
      <c r="O237" s="557"/>
    </row>
    <row r="238" spans="1:15" s="592" customFormat="1" ht="19" thickBot="1">
      <c r="A238" s="586" t="s">
        <v>2017</v>
      </c>
      <c r="B238" s="586"/>
      <c r="C238" s="586"/>
      <c r="D238" s="586"/>
      <c r="E238" s="171"/>
      <c r="F238" s="171"/>
      <c r="G238" s="533" t="s">
        <v>2010</v>
      </c>
      <c r="H238" s="586"/>
      <c r="I238" s="586"/>
      <c r="J238" s="591"/>
      <c r="K238" s="591"/>
      <c r="L238" s="591"/>
      <c r="M238" s="591"/>
      <c r="N238" s="591"/>
      <c r="O238" s="591"/>
    </row>
    <row r="239" spans="1:15" ht="20.25" customHeight="1">
      <c r="A239" s="534"/>
      <c r="B239" s="3168"/>
      <c r="C239" s="3168"/>
      <c r="D239" s="3169"/>
      <c r="E239" s="3168"/>
      <c r="F239" s="3168"/>
      <c r="G239" s="3169"/>
      <c r="H239" s="170"/>
      <c r="I239" s="535"/>
      <c r="J239" s="575"/>
      <c r="K239" s="557"/>
      <c r="L239" s="557"/>
      <c r="M239" s="557"/>
      <c r="N239" s="557"/>
      <c r="O239" s="557"/>
    </row>
    <row r="240" spans="1:15" ht="20.25" customHeight="1">
      <c r="A240" s="536" t="s">
        <v>1004</v>
      </c>
      <c r="B240" s="537">
        <v>2023</v>
      </c>
      <c r="C240" s="537">
        <v>2024</v>
      </c>
      <c r="D240" s="537">
        <v>2025</v>
      </c>
      <c r="E240" s="538">
        <v>2023</v>
      </c>
      <c r="F240" s="538">
        <v>2024</v>
      </c>
      <c r="G240" s="538">
        <v>2025</v>
      </c>
      <c r="H240" s="170"/>
      <c r="I240" s="170"/>
      <c r="J240" s="575"/>
      <c r="K240" s="557"/>
      <c r="L240" s="557"/>
      <c r="M240" s="557"/>
      <c r="N240" s="557"/>
      <c r="O240" s="557"/>
    </row>
    <row r="241" spans="1:15">
      <c r="A241" s="539" t="s">
        <v>87</v>
      </c>
      <c r="B241" s="540">
        <v>15240</v>
      </c>
      <c r="C241" s="540">
        <v>14940</v>
      </c>
      <c r="D241" s="540">
        <v>0</v>
      </c>
      <c r="E241" s="560">
        <v>1890493.04</v>
      </c>
      <c r="F241" s="560">
        <v>1853278.63</v>
      </c>
      <c r="G241" s="560">
        <v>0</v>
      </c>
      <c r="H241" s="170"/>
      <c r="I241" s="170"/>
      <c r="J241" s="575"/>
      <c r="K241" s="557"/>
      <c r="L241" s="557"/>
      <c r="M241" s="557"/>
      <c r="N241" s="557"/>
      <c r="O241" s="557"/>
    </row>
    <row r="242" spans="1:15">
      <c r="A242" s="542" t="s">
        <v>88</v>
      </c>
      <c r="B242" s="540">
        <v>13080</v>
      </c>
      <c r="C242" s="540">
        <v>20160</v>
      </c>
      <c r="D242" s="540">
        <v>0</v>
      </c>
      <c r="E242" s="560">
        <v>1622549.15</v>
      </c>
      <c r="F242" s="560">
        <v>2500809.67</v>
      </c>
      <c r="G242" s="560">
        <v>0</v>
      </c>
      <c r="H242" s="170"/>
      <c r="I242" s="170"/>
      <c r="J242" s="575"/>
      <c r="K242" s="557"/>
      <c r="L242" s="557"/>
      <c r="M242" s="557"/>
      <c r="N242" s="557"/>
      <c r="O242" s="557"/>
    </row>
    <row r="243" spans="1:15">
      <c r="A243" s="542" t="s">
        <v>89</v>
      </c>
      <c r="B243" s="540">
        <v>13800</v>
      </c>
      <c r="C243" s="540">
        <v>16980</v>
      </c>
      <c r="D243" s="540">
        <v>0</v>
      </c>
      <c r="E243" s="560">
        <v>1711863.79</v>
      </c>
      <c r="F243" s="560">
        <v>2106336.7400000002</v>
      </c>
      <c r="G243" s="560">
        <v>0</v>
      </c>
      <c r="H243" s="170"/>
      <c r="I243" s="170"/>
      <c r="J243" s="575"/>
      <c r="K243" s="557"/>
      <c r="L243" s="557"/>
      <c r="M243" s="557"/>
      <c r="N243" s="557"/>
      <c r="O243" s="557"/>
    </row>
    <row r="244" spans="1:15">
      <c r="A244" s="542" t="s">
        <v>90</v>
      </c>
      <c r="B244" s="540">
        <v>10919</v>
      </c>
      <c r="C244" s="540">
        <v>13200</v>
      </c>
      <c r="D244" s="540">
        <v>0</v>
      </c>
      <c r="E244" s="560">
        <v>1354481.22</v>
      </c>
      <c r="F244" s="560">
        <v>1637434.94</v>
      </c>
      <c r="G244" s="560">
        <v>0</v>
      </c>
      <c r="H244" s="170"/>
      <c r="I244" s="170"/>
      <c r="J244" s="575"/>
      <c r="K244" s="557"/>
      <c r="L244" s="557"/>
      <c r="M244" s="557"/>
      <c r="N244" s="557"/>
      <c r="O244" s="557"/>
    </row>
    <row r="245" spans="1:15">
      <c r="A245" s="542" t="s">
        <v>91</v>
      </c>
      <c r="B245" s="540">
        <v>8580</v>
      </c>
      <c r="C245" s="540">
        <v>7200</v>
      </c>
      <c r="D245" s="540">
        <v>0</v>
      </c>
      <c r="E245" s="560">
        <v>1064332.69</v>
      </c>
      <c r="F245" s="560">
        <v>893146.33</v>
      </c>
      <c r="G245" s="560">
        <v>0</v>
      </c>
      <c r="H245" s="170"/>
      <c r="I245" s="170"/>
      <c r="J245" s="575"/>
      <c r="K245" s="557"/>
      <c r="L245" s="557"/>
      <c r="M245" s="557"/>
      <c r="N245" s="557"/>
      <c r="O245" s="557"/>
    </row>
    <row r="246" spans="1:15">
      <c r="A246" s="542" t="s">
        <v>92</v>
      </c>
      <c r="B246" s="540">
        <v>11040</v>
      </c>
      <c r="C246" s="540">
        <v>0</v>
      </c>
      <c r="D246" s="540">
        <v>0</v>
      </c>
      <c r="E246" s="560">
        <v>1369491.01</v>
      </c>
      <c r="F246" s="560">
        <v>0</v>
      </c>
      <c r="G246" s="560">
        <v>0</v>
      </c>
      <c r="H246" s="170"/>
      <c r="I246" s="170"/>
      <c r="J246" s="575"/>
      <c r="K246" s="557"/>
      <c r="L246" s="557"/>
      <c r="M246" s="557"/>
      <c r="N246" s="557"/>
      <c r="O246" s="557"/>
    </row>
    <row r="247" spans="1:15">
      <c r="A247" s="542" t="s">
        <v>93</v>
      </c>
      <c r="B247" s="540">
        <v>8880</v>
      </c>
      <c r="C247" s="540">
        <v>0</v>
      </c>
      <c r="D247" s="540">
        <v>0</v>
      </c>
      <c r="E247" s="560">
        <v>1101547.1200000001</v>
      </c>
      <c r="F247" s="560">
        <v>0</v>
      </c>
      <c r="G247" s="560">
        <v>0</v>
      </c>
      <c r="H247" s="170"/>
      <c r="I247" s="170"/>
      <c r="J247" s="575"/>
      <c r="K247" s="557"/>
      <c r="L247" s="557"/>
      <c r="M247" s="557"/>
      <c r="N247" s="557"/>
      <c r="O247" s="557"/>
    </row>
    <row r="248" spans="1:15">
      <c r="A248" s="542" t="s">
        <v>94</v>
      </c>
      <c r="B248" s="540">
        <v>12300</v>
      </c>
      <c r="C248" s="540">
        <v>0</v>
      </c>
      <c r="D248" s="540">
        <v>0</v>
      </c>
      <c r="E248" s="560">
        <v>1525791.63</v>
      </c>
      <c r="F248" s="560">
        <v>0</v>
      </c>
      <c r="G248" s="560">
        <v>0</v>
      </c>
      <c r="H248" s="170"/>
      <c r="I248" s="170"/>
      <c r="J248" s="575"/>
      <c r="K248" s="557"/>
      <c r="L248" s="557"/>
      <c r="M248" s="557"/>
      <c r="N248" s="557"/>
      <c r="O248" s="557"/>
    </row>
    <row r="249" spans="1:15">
      <c r="A249" s="542" t="s">
        <v>95</v>
      </c>
      <c r="B249" s="540">
        <v>12180</v>
      </c>
      <c r="C249" s="540">
        <v>0</v>
      </c>
      <c r="D249" s="540">
        <v>0</v>
      </c>
      <c r="E249" s="560">
        <v>1510905.86</v>
      </c>
      <c r="F249" s="560">
        <v>0</v>
      </c>
      <c r="G249" s="560">
        <v>0</v>
      </c>
      <c r="H249" s="170"/>
      <c r="I249" s="170"/>
      <c r="J249" s="575"/>
      <c r="K249" s="557"/>
      <c r="L249" s="557"/>
      <c r="M249" s="557"/>
      <c r="N249" s="557"/>
      <c r="O249" s="557"/>
    </row>
    <row r="250" spans="1:15">
      <c r="A250" s="542" t="s">
        <v>96</v>
      </c>
      <c r="B250" s="540">
        <v>9600</v>
      </c>
      <c r="C250" s="540">
        <v>0</v>
      </c>
      <c r="D250" s="540">
        <v>0</v>
      </c>
      <c r="E250" s="560">
        <v>1190861.78</v>
      </c>
      <c r="F250" s="560">
        <v>0</v>
      </c>
      <c r="G250" s="560">
        <v>0</v>
      </c>
      <c r="H250" s="170"/>
      <c r="I250" s="170"/>
      <c r="J250" s="575"/>
      <c r="K250" s="557"/>
      <c r="L250" s="557"/>
      <c r="M250" s="557"/>
      <c r="N250" s="557"/>
      <c r="O250" s="557"/>
    </row>
    <row r="251" spans="1:15">
      <c r="A251" s="542" t="s">
        <v>97</v>
      </c>
      <c r="B251" s="540">
        <v>13380</v>
      </c>
      <c r="C251" s="540">
        <v>0</v>
      </c>
      <c r="D251" s="540">
        <v>0</v>
      </c>
      <c r="E251" s="560">
        <v>1659763.58</v>
      </c>
      <c r="F251" s="560">
        <v>0</v>
      </c>
      <c r="G251" s="560">
        <v>0</v>
      </c>
      <c r="H251" s="170"/>
      <c r="I251" s="170"/>
      <c r="J251" s="575"/>
      <c r="K251" s="557"/>
      <c r="L251" s="557"/>
      <c r="M251" s="557"/>
      <c r="N251" s="557"/>
      <c r="O251" s="557"/>
    </row>
    <row r="252" spans="1:15" ht="14" thickBot="1">
      <c r="A252" s="543" t="s">
        <v>98</v>
      </c>
      <c r="B252" s="540">
        <v>5280</v>
      </c>
      <c r="C252" s="540">
        <v>0</v>
      </c>
      <c r="D252" s="540">
        <v>0</v>
      </c>
      <c r="E252" s="560">
        <v>654973.96</v>
      </c>
      <c r="F252" s="560">
        <v>0</v>
      </c>
      <c r="G252" s="560">
        <v>0</v>
      </c>
      <c r="H252" s="170"/>
      <c r="I252" s="170"/>
      <c r="J252" s="575"/>
      <c r="K252" s="557"/>
      <c r="L252" s="557"/>
      <c r="M252" s="557"/>
      <c r="N252" s="557"/>
      <c r="O252" s="557"/>
    </row>
    <row r="253" spans="1:15" s="548" customFormat="1" ht="20.25" customHeight="1" thickBot="1">
      <c r="A253" s="544" t="s">
        <v>166</v>
      </c>
      <c r="B253" s="545">
        <v>134279</v>
      </c>
      <c r="C253" s="545">
        <v>72480</v>
      </c>
      <c r="D253" s="545">
        <v>0</v>
      </c>
      <c r="E253" s="546">
        <v>16657054.829999998</v>
      </c>
      <c r="F253" s="546">
        <v>8991006.3100000005</v>
      </c>
      <c r="G253" s="546">
        <v>0</v>
      </c>
      <c r="H253" s="547"/>
      <c r="I253" s="547"/>
      <c r="J253" s="576"/>
      <c r="K253" s="576"/>
      <c r="L253" s="576"/>
      <c r="M253" s="576"/>
      <c r="N253" s="576"/>
      <c r="O253" s="571"/>
    </row>
    <row r="254" spans="1:15">
      <c r="A254" s="549" t="s">
        <v>2011</v>
      </c>
      <c r="B254" s="540">
        <v>11189.916666666666</v>
      </c>
      <c r="C254" s="540">
        <v>6040</v>
      </c>
      <c r="D254" s="540">
        <v>0</v>
      </c>
      <c r="E254" s="550">
        <v>1388087.9024999999</v>
      </c>
      <c r="F254" s="550">
        <v>749250.52583333338</v>
      </c>
      <c r="G254" s="550">
        <v>0</v>
      </c>
      <c r="H254" s="170"/>
      <c r="I254" s="170"/>
      <c r="J254" s="575"/>
      <c r="K254" s="575"/>
      <c r="L254" s="575"/>
      <c r="M254" s="575"/>
      <c r="N254" s="575"/>
      <c r="O254" s="557"/>
    </row>
    <row r="255" spans="1:15">
      <c r="A255" s="551" t="s">
        <v>2012</v>
      </c>
      <c r="B255" s="564"/>
      <c r="C255" s="564">
        <v>-0.46022833056546442</v>
      </c>
      <c r="D255" s="553">
        <v>-1</v>
      </c>
      <c r="E255" s="564"/>
      <c r="F255" s="564">
        <v>-0.46022832957199306</v>
      </c>
      <c r="G255" s="553">
        <v>-1</v>
      </c>
      <c r="H255" s="170"/>
      <c r="I255" s="170"/>
      <c r="J255" s="575"/>
      <c r="K255" s="575"/>
      <c r="L255" s="575"/>
      <c r="M255" s="575"/>
      <c r="N255" s="575"/>
      <c r="O255" s="557"/>
    </row>
    <row r="256" spans="1:15" ht="40" customHeight="1">
      <c r="A256" s="170"/>
      <c r="B256" s="573"/>
      <c r="C256" s="573"/>
      <c r="D256" s="573"/>
      <c r="E256" s="573"/>
      <c r="F256" s="573"/>
      <c r="G256" s="555"/>
      <c r="H256" s="555"/>
      <c r="I256" s="555"/>
      <c r="J256" s="582"/>
      <c r="K256" s="582"/>
      <c r="L256" s="575"/>
      <c r="M256" s="575"/>
      <c r="N256" s="575"/>
      <c r="O256" s="557"/>
    </row>
    <row r="257" spans="1:15" s="592" customFormat="1" ht="19" thickBot="1">
      <c r="A257" s="586" t="s">
        <v>2018</v>
      </c>
      <c r="B257" s="586"/>
      <c r="C257" s="586"/>
      <c r="D257" s="586"/>
      <c r="E257" s="171"/>
      <c r="F257" s="171"/>
      <c r="G257" s="533" t="s">
        <v>2010</v>
      </c>
      <c r="H257" s="586"/>
      <c r="I257" s="586"/>
      <c r="J257" s="591"/>
      <c r="K257" s="591"/>
      <c r="L257" s="591"/>
      <c r="M257" s="591"/>
      <c r="N257" s="591"/>
      <c r="O257" s="591"/>
    </row>
    <row r="258" spans="1:15" ht="20.25" customHeight="1">
      <c r="A258" s="534"/>
      <c r="B258" s="3168"/>
      <c r="C258" s="3168"/>
      <c r="D258" s="3169"/>
      <c r="E258" s="3168"/>
      <c r="F258" s="3168"/>
      <c r="G258" s="3169"/>
      <c r="H258" s="170"/>
      <c r="I258" s="535"/>
      <c r="J258" s="575"/>
      <c r="K258" s="557"/>
      <c r="L258" s="557"/>
      <c r="M258" s="557"/>
      <c r="N258" s="557"/>
      <c r="O258" s="557"/>
    </row>
    <row r="259" spans="1:15" ht="20.25" customHeight="1">
      <c r="A259" s="536" t="s">
        <v>1004</v>
      </c>
      <c r="B259" s="537">
        <v>2023</v>
      </c>
      <c r="C259" s="537">
        <v>2024</v>
      </c>
      <c r="D259" s="537">
        <v>2025</v>
      </c>
      <c r="E259" s="538">
        <v>2023</v>
      </c>
      <c r="F259" s="538">
        <v>2024</v>
      </c>
      <c r="G259" s="538">
        <v>2025</v>
      </c>
      <c r="H259" s="170"/>
      <c r="I259" s="170"/>
      <c r="J259" s="575"/>
      <c r="K259" s="557"/>
      <c r="L259" s="557"/>
      <c r="M259" s="557"/>
      <c r="N259" s="557"/>
      <c r="O259" s="557"/>
    </row>
    <row r="260" spans="1:15">
      <c r="A260" s="539" t="s">
        <v>87</v>
      </c>
      <c r="B260" s="540">
        <v>0</v>
      </c>
      <c r="C260" s="540">
        <v>0</v>
      </c>
      <c r="D260" s="540">
        <v>14600</v>
      </c>
      <c r="E260" s="593">
        <v>0</v>
      </c>
      <c r="F260" s="593">
        <v>0</v>
      </c>
      <c r="G260" s="593">
        <v>1816569.67</v>
      </c>
      <c r="H260" s="170"/>
      <c r="I260" s="170"/>
      <c r="J260" s="575"/>
      <c r="K260" s="557"/>
      <c r="L260" s="557"/>
      <c r="M260" s="557"/>
      <c r="N260" s="557"/>
      <c r="O260" s="557"/>
    </row>
    <row r="261" spans="1:15">
      <c r="A261" s="542" t="s">
        <v>88</v>
      </c>
      <c r="B261" s="540">
        <v>0</v>
      </c>
      <c r="C261" s="540">
        <v>0</v>
      </c>
      <c r="D261" s="540">
        <v>13900</v>
      </c>
      <c r="E261" s="593">
        <v>0</v>
      </c>
      <c r="F261" s="593">
        <v>0</v>
      </c>
      <c r="G261" s="593">
        <v>1743755</v>
      </c>
      <c r="H261" s="170"/>
      <c r="I261" s="170"/>
      <c r="J261" s="575"/>
      <c r="K261" s="557"/>
      <c r="L261" s="557"/>
      <c r="M261" s="557"/>
      <c r="N261" s="557"/>
      <c r="O261" s="557"/>
    </row>
    <row r="262" spans="1:15">
      <c r="A262" s="542" t="s">
        <v>89</v>
      </c>
      <c r="B262" s="540">
        <v>0</v>
      </c>
      <c r="C262" s="540">
        <v>0</v>
      </c>
      <c r="D262" s="540">
        <v>12800</v>
      </c>
      <c r="E262" s="593">
        <v>0</v>
      </c>
      <c r="F262" s="593">
        <v>0</v>
      </c>
      <c r="G262" s="593">
        <v>1605760</v>
      </c>
      <c r="H262" s="170"/>
      <c r="I262" s="170"/>
      <c r="J262" s="575"/>
      <c r="K262" s="557"/>
      <c r="L262" s="557"/>
      <c r="M262" s="557"/>
      <c r="N262" s="557"/>
      <c r="O262" s="557"/>
    </row>
    <row r="263" spans="1:15">
      <c r="A263" s="542" t="s">
        <v>90</v>
      </c>
      <c r="B263" s="540">
        <v>0</v>
      </c>
      <c r="C263" s="540">
        <v>0</v>
      </c>
      <c r="D263" s="540">
        <v>18200</v>
      </c>
      <c r="E263" s="593">
        <v>0</v>
      </c>
      <c r="F263" s="593">
        <v>0</v>
      </c>
      <c r="G263" s="593">
        <v>2283190</v>
      </c>
      <c r="H263" s="170"/>
      <c r="I263" s="170"/>
      <c r="J263" s="575"/>
      <c r="K263" s="557"/>
      <c r="L263" s="557"/>
      <c r="M263" s="557"/>
      <c r="N263" s="557"/>
      <c r="O263" s="557"/>
    </row>
    <row r="264" spans="1:15">
      <c r="A264" s="542" t="s">
        <v>91</v>
      </c>
      <c r="B264" s="540">
        <v>0</v>
      </c>
      <c r="C264" s="540">
        <v>4800</v>
      </c>
      <c r="D264" s="540">
        <v>9800</v>
      </c>
      <c r="E264" s="593">
        <v>0</v>
      </c>
      <c r="F264" s="593">
        <v>595430.88</v>
      </c>
      <c r="G264" s="593">
        <v>1229410</v>
      </c>
      <c r="H264" s="170"/>
      <c r="I264" s="170"/>
      <c r="J264" s="575"/>
      <c r="K264" s="557"/>
      <c r="L264" s="557"/>
      <c r="M264" s="557"/>
      <c r="N264" s="557"/>
      <c r="O264" s="557"/>
    </row>
    <row r="265" spans="1:15">
      <c r="A265" s="542" t="s">
        <v>92</v>
      </c>
      <c r="B265" s="540">
        <v>0</v>
      </c>
      <c r="C265" s="540">
        <v>16500</v>
      </c>
      <c r="D265" s="540">
        <v>7700</v>
      </c>
      <c r="E265" s="593">
        <v>0</v>
      </c>
      <c r="F265" s="593">
        <v>2046793.65</v>
      </c>
      <c r="G265" s="593">
        <v>965965</v>
      </c>
      <c r="H265" s="170"/>
      <c r="I265" s="170"/>
      <c r="J265" s="575"/>
      <c r="K265" s="557"/>
      <c r="L265" s="557"/>
      <c r="M265" s="557"/>
      <c r="N265" s="557"/>
      <c r="O265" s="557"/>
    </row>
    <row r="266" spans="1:15">
      <c r="A266" s="542" t="s">
        <v>93</v>
      </c>
      <c r="B266" s="540">
        <v>0</v>
      </c>
      <c r="C266" s="540">
        <v>16600</v>
      </c>
      <c r="D266" s="540">
        <v>12100</v>
      </c>
      <c r="E266" s="593">
        <v>0</v>
      </c>
      <c r="F266" s="593">
        <v>2059198.46</v>
      </c>
      <c r="G266" s="593">
        <v>1517945</v>
      </c>
      <c r="H266" s="170"/>
      <c r="I266" s="170"/>
      <c r="J266" s="575"/>
      <c r="K266" s="557"/>
      <c r="L266" s="557"/>
      <c r="M266" s="557"/>
      <c r="N266" s="557"/>
      <c r="O266" s="557"/>
    </row>
    <row r="267" spans="1:15">
      <c r="A267" s="542" t="s">
        <v>94</v>
      </c>
      <c r="B267" s="540">
        <v>0</v>
      </c>
      <c r="C267" s="540">
        <v>7800</v>
      </c>
      <c r="D267" s="540">
        <v>11400</v>
      </c>
      <c r="E267" s="593">
        <v>0</v>
      </c>
      <c r="F267" s="593">
        <v>967575.18</v>
      </c>
      <c r="G267" s="593">
        <v>1430130</v>
      </c>
      <c r="H267" s="170"/>
      <c r="I267" s="170"/>
      <c r="J267" s="575"/>
      <c r="K267" s="557"/>
      <c r="L267" s="557"/>
      <c r="M267" s="557"/>
      <c r="N267" s="557"/>
      <c r="O267" s="557"/>
    </row>
    <row r="268" spans="1:15">
      <c r="A268" s="542" t="s">
        <v>95</v>
      </c>
      <c r="B268" s="540">
        <v>0</v>
      </c>
      <c r="C268" s="540">
        <v>20300</v>
      </c>
      <c r="D268" s="540">
        <v>15500</v>
      </c>
      <c r="E268" s="593">
        <v>0</v>
      </c>
      <c r="F268" s="593">
        <v>2518176.4300000002</v>
      </c>
      <c r="G268" s="593">
        <v>1944475</v>
      </c>
      <c r="H268" s="170"/>
      <c r="I268" s="170"/>
      <c r="J268" s="575"/>
      <c r="K268" s="557"/>
      <c r="L268" s="557"/>
      <c r="M268" s="557"/>
      <c r="N268" s="557"/>
      <c r="O268" s="557"/>
    </row>
    <row r="269" spans="1:15">
      <c r="A269" s="542" t="s">
        <v>96</v>
      </c>
      <c r="B269" s="540">
        <v>0</v>
      </c>
      <c r="C269" s="540">
        <v>14000</v>
      </c>
      <c r="D269" s="540">
        <v>15600</v>
      </c>
      <c r="E269" s="593">
        <v>0</v>
      </c>
      <c r="F269" s="593">
        <v>1736673.4</v>
      </c>
      <c r="G269" s="593">
        <v>1957020</v>
      </c>
      <c r="H269" s="170"/>
      <c r="I269" s="170"/>
      <c r="J269" s="575"/>
      <c r="K269" s="557"/>
      <c r="L269" s="557"/>
      <c r="M269" s="557"/>
      <c r="N269" s="557"/>
      <c r="O269" s="557"/>
    </row>
    <row r="270" spans="1:15">
      <c r="A270" s="542" t="s">
        <v>97</v>
      </c>
      <c r="B270" s="540">
        <v>0</v>
      </c>
      <c r="C270" s="540">
        <v>1800</v>
      </c>
      <c r="D270" s="540">
        <v>15500</v>
      </c>
      <c r="E270" s="593">
        <v>0</v>
      </c>
      <c r="F270" s="593">
        <v>223286.58</v>
      </c>
      <c r="G270" s="593">
        <v>1944475</v>
      </c>
      <c r="H270" s="170"/>
      <c r="I270" s="170"/>
      <c r="J270" s="575"/>
      <c r="K270" s="557"/>
      <c r="L270" s="557"/>
      <c r="M270" s="557"/>
      <c r="N270" s="557"/>
      <c r="O270" s="557"/>
    </row>
    <row r="271" spans="1:15" ht="14" thickBot="1">
      <c r="A271" s="543" t="s">
        <v>98</v>
      </c>
      <c r="B271" s="540">
        <v>0</v>
      </c>
      <c r="C271" s="540">
        <v>15000</v>
      </c>
      <c r="D271" s="540">
        <v>11800</v>
      </c>
      <c r="E271" s="593">
        <v>0</v>
      </c>
      <c r="F271" s="593">
        <v>1860721.5</v>
      </c>
      <c r="G271" s="593">
        <v>1480310</v>
      </c>
      <c r="H271" s="170"/>
      <c r="I271" s="170"/>
      <c r="J271" s="575"/>
      <c r="K271" s="557"/>
      <c r="L271" s="557"/>
      <c r="M271" s="557"/>
      <c r="N271" s="557"/>
      <c r="O271" s="557"/>
    </row>
    <row r="272" spans="1:15" s="548" customFormat="1" ht="20.25" customHeight="1" thickBot="1">
      <c r="A272" s="544" t="s">
        <v>166</v>
      </c>
      <c r="B272" s="545">
        <v>0</v>
      </c>
      <c r="C272" s="545">
        <v>96800</v>
      </c>
      <c r="D272" s="545">
        <v>158900</v>
      </c>
      <c r="E272" s="546">
        <v>0</v>
      </c>
      <c r="F272" s="546">
        <v>12007856.08</v>
      </c>
      <c r="G272" s="546">
        <v>19919004.670000002</v>
      </c>
      <c r="H272" s="547"/>
      <c r="I272" s="547"/>
      <c r="J272" s="576"/>
      <c r="K272" s="576"/>
      <c r="L272" s="576"/>
      <c r="M272" s="576"/>
      <c r="N272" s="576"/>
      <c r="O272" s="571"/>
    </row>
    <row r="273" spans="1:15">
      <c r="A273" s="549" t="s">
        <v>2011</v>
      </c>
      <c r="B273" s="540">
        <v>0</v>
      </c>
      <c r="C273" s="540">
        <v>8066.666666666667</v>
      </c>
      <c r="D273" s="540">
        <v>13241.666666666666</v>
      </c>
      <c r="E273" s="550">
        <v>0</v>
      </c>
      <c r="F273" s="550">
        <v>1000654.6733333333</v>
      </c>
      <c r="G273" s="550">
        <v>1659917.0558333334</v>
      </c>
      <c r="H273" s="170"/>
      <c r="I273" s="170"/>
      <c r="J273" s="575"/>
      <c r="K273" s="575"/>
      <c r="L273" s="575"/>
      <c r="M273" s="575"/>
      <c r="N273" s="575"/>
      <c r="O273" s="557"/>
    </row>
    <row r="274" spans="1:15">
      <c r="A274" s="551" t="s">
        <v>2012</v>
      </c>
      <c r="B274" s="564"/>
      <c r="C274" s="564">
        <v>0</v>
      </c>
      <c r="D274" s="553">
        <v>0.64152892561983466</v>
      </c>
      <c r="E274" s="564"/>
      <c r="F274" s="564">
        <v>0</v>
      </c>
      <c r="G274" s="553">
        <v>0.6588310633716391</v>
      </c>
      <c r="H274" s="170"/>
      <c r="I274" s="170"/>
      <c r="J274" s="575"/>
      <c r="K274" s="575"/>
      <c r="L274" s="575"/>
      <c r="M274" s="575"/>
      <c r="N274" s="575"/>
      <c r="O274" s="557"/>
    </row>
    <row r="275" spans="1:15" ht="40" customHeight="1">
      <c r="A275" s="170"/>
      <c r="B275" s="573"/>
      <c r="C275" s="573"/>
      <c r="D275" s="573"/>
      <c r="E275" s="573"/>
      <c r="F275" s="573"/>
      <c r="G275" s="555"/>
      <c r="H275" s="555"/>
      <c r="I275" s="555"/>
      <c r="J275" s="582"/>
      <c r="K275" s="582"/>
      <c r="L275" s="575"/>
      <c r="M275" s="575"/>
      <c r="N275" s="575"/>
      <c r="O275" s="557"/>
    </row>
    <row r="276" spans="1:15" s="592" customFormat="1" ht="19" thickBot="1">
      <c r="A276" s="586" t="s">
        <v>260</v>
      </c>
      <c r="B276" s="586"/>
      <c r="C276" s="586"/>
      <c r="D276" s="586"/>
      <c r="E276" s="171"/>
      <c r="F276" s="171"/>
      <c r="G276" s="533" t="s">
        <v>2010</v>
      </c>
      <c r="H276" s="586"/>
      <c r="I276" s="586"/>
      <c r="J276" s="591"/>
      <c r="K276" s="591"/>
      <c r="L276" s="591"/>
      <c r="M276" s="591"/>
      <c r="N276" s="591"/>
      <c r="O276" s="591"/>
    </row>
    <row r="277" spans="1:15" ht="20.25" customHeight="1">
      <c r="A277" s="534"/>
      <c r="B277" s="3168"/>
      <c r="C277" s="3168"/>
      <c r="D277" s="3169"/>
      <c r="E277" s="3168"/>
      <c r="F277" s="3168"/>
      <c r="G277" s="3169"/>
      <c r="H277" s="170"/>
      <c r="I277" s="535"/>
      <c r="J277" s="575"/>
      <c r="K277" s="557"/>
      <c r="L277" s="557"/>
      <c r="M277" s="557"/>
      <c r="N277" s="557"/>
      <c r="O277" s="557"/>
    </row>
    <row r="278" spans="1:15" ht="20.25" customHeight="1">
      <c r="A278" s="536" t="s">
        <v>1004</v>
      </c>
      <c r="B278" s="537">
        <v>2023</v>
      </c>
      <c r="C278" s="537">
        <v>2024</v>
      </c>
      <c r="D278" s="537">
        <v>2025</v>
      </c>
      <c r="E278" s="538">
        <v>2023</v>
      </c>
      <c r="F278" s="538">
        <v>2024</v>
      </c>
      <c r="G278" s="538">
        <v>2025</v>
      </c>
      <c r="H278" s="170"/>
      <c r="I278" s="170"/>
      <c r="J278" s="575"/>
      <c r="K278" s="557"/>
      <c r="L278" s="557"/>
      <c r="M278" s="557"/>
      <c r="N278" s="557"/>
      <c r="O278" s="557"/>
    </row>
    <row r="279" spans="1:15">
      <c r="A279" s="539" t="s">
        <v>87</v>
      </c>
      <c r="B279" s="540">
        <v>5220</v>
      </c>
      <c r="C279" s="540">
        <v>5104</v>
      </c>
      <c r="D279" s="540">
        <v>2552</v>
      </c>
      <c r="E279" s="560">
        <v>764946.62</v>
      </c>
      <c r="F279" s="560">
        <v>747947.80000000016</v>
      </c>
      <c r="G279" s="560">
        <v>373973.89</v>
      </c>
      <c r="H279" s="170"/>
      <c r="I279" s="170"/>
      <c r="J279" s="575"/>
      <c r="K279" s="557"/>
      <c r="L279" s="557"/>
      <c r="M279" s="557"/>
      <c r="N279" s="557"/>
      <c r="O279" s="557"/>
    </row>
    <row r="280" spans="1:15">
      <c r="A280" s="542" t="s">
        <v>88</v>
      </c>
      <c r="B280" s="540">
        <v>3712</v>
      </c>
      <c r="C280" s="540">
        <v>12528</v>
      </c>
      <c r="D280" s="540">
        <v>3016</v>
      </c>
      <c r="E280" s="560">
        <v>543962.04</v>
      </c>
      <c r="F280" s="560">
        <v>1835871.9100000001</v>
      </c>
      <c r="G280" s="560">
        <v>441969.17000000004</v>
      </c>
      <c r="H280" s="170"/>
      <c r="I280" s="170"/>
      <c r="J280" s="575"/>
      <c r="K280" s="557"/>
      <c r="L280" s="557"/>
      <c r="M280" s="557"/>
      <c r="N280" s="557"/>
      <c r="O280" s="557"/>
    </row>
    <row r="281" spans="1:15">
      <c r="A281" s="542" t="s">
        <v>89</v>
      </c>
      <c r="B281" s="540">
        <v>6380</v>
      </c>
      <c r="C281" s="540">
        <v>3712</v>
      </c>
      <c r="D281" s="540">
        <v>4408</v>
      </c>
      <c r="E281" s="560">
        <v>934934.78</v>
      </c>
      <c r="F281" s="560">
        <v>543962.04</v>
      </c>
      <c r="G281" s="560">
        <v>645954.93000000005</v>
      </c>
      <c r="H281" s="170"/>
      <c r="I281" s="170"/>
      <c r="J281" s="575"/>
      <c r="K281" s="557"/>
      <c r="L281" s="557"/>
      <c r="M281" s="557"/>
      <c r="N281" s="557"/>
      <c r="O281" s="557"/>
    </row>
    <row r="282" spans="1:15">
      <c r="A282" s="542" t="s">
        <v>90</v>
      </c>
      <c r="B282" s="540">
        <v>3596</v>
      </c>
      <c r="C282" s="540">
        <v>3712</v>
      </c>
      <c r="D282" s="540">
        <v>4292</v>
      </c>
      <c r="E282" s="560">
        <v>526963.22</v>
      </c>
      <c r="F282" s="560">
        <v>543962.04</v>
      </c>
      <c r="G282" s="560">
        <v>628956.12</v>
      </c>
      <c r="H282" s="170"/>
      <c r="I282" s="170"/>
      <c r="J282" s="575"/>
      <c r="K282" s="557"/>
      <c r="L282" s="557"/>
      <c r="M282" s="557"/>
      <c r="N282" s="557"/>
      <c r="O282" s="557"/>
    </row>
    <row r="283" spans="1:15">
      <c r="A283" s="542" t="s">
        <v>91</v>
      </c>
      <c r="B283" s="540">
        <v>4408</v>
      </c>
      <c r="C283" s="540">
        <v>3132</v>
      </c>
      <c r="D283" s="540">
        <v>1624</v>
      </c>
      <c r="E283" s="560">
        <v>645954.93000000005</v>
      </c>
      <c r="F283" s="560">
        <v>458967.96</v>
      </c>
      <c r="G283" s="560">
        <v>237983.39999999997</v>
      </c>
      <c r="H283" s="170"/>
      <c r="I283" s="170"/>
      <c r="J283" s="575"/>
      <c r="K283" s="557"/>
      <c r="L283" s="557"/>
      <c r="M283" s="557"/>
      <c r="N283" s="557"/>
      <c r="O283" s="557"/>
    </row>
    <row r="284" spans="1:15">
      <c r="A284" s="542" t="s">
        <v>92</v>
      </c>
      <c r="B284" s="540">
        <v>4060</v>
      </c>
      <c r="C284" s="540">
        <v>3364</v>
      </c>
      <c r="D284" s="540">
        <v>2320</v>
      </c>
      <c r="E284" s="560">
        <v>594958.48</v>
      </c>
      <c r="F284" s="560">
        <v>492965.6</v>
      </c>
      <c r="G284" s="560">
        <v>339976.27</v>
      </c>
      <c r="H284" s="170"/>
      <c r="I284" s="170"/>
      <c r="J284" s="575"/>
      <c r="K284" s="557"/>
      <c r="L284" s="557"/>
      <c r="M284" s="557"/>
      <c r="N284" s="557"/>
      <c r="O284" s="557"/>
    </row>
    <row r="285" spans="1:15">
      <c r="A285" s="542" t="s">
        <v>93</v>
      </c>
      <c r="B285" s="540">
        <v>2088</v>
      </c>
      <c r="C285" s="540">
        <v>2668</v>
      </c>
      <c r="D285" s="540">
        <v>2204</v>
      </c>
      <c r="E285" s="560">
        <v>305978.65000000002</v>
      </c>
      <c r="F285" s="560">
        <v>390972.71</v>
      </c>
      <c r="G285" s="560">
        <v>322977.45</v>
      </c>
      <c r="H285" s="170"/>
      <c r="I285" s="170"/>
      <c r="J285" s="575"/>
      <c r="K285" s="557"/>
      <c r="L285" s="557"/>
      <c r="M285" s="557"/>
      <c r="N285" s="557"/>
      <c r="O285" s="557"/>
    </row>
    <row r="286" spans="1:15">
      <c r="A286" s="542" t="s">
        <v>94</v>
      </c>
      <c r="B286" s="540">
        <v>1624</v>
      </c>
      <c r="C286" s="540">
        <v>6264</v>
      </c>
      <c r="D286" s="540">
        <v>4060</v>
      </c>
      <c r="E286" s="560">
        <v>237983.37</v>
      </c>
      <c r="F286" s="560">
        <v>917935.93</v>
      </c>
      <c r="G286" s="560">
        <v>594958.48</v>
      </c>
      <c r="H286" s="170"/>
      <c r="I286" s="170"/>
      <c r="J286" s="575"/>
      <c r="K286" s="557"/>
      <c r="L286" s="557"/>
      <c r="M286" s="557"/>
      <c r="N286" s="557"/>
      <c r="O286" s="557"/>
    </row>
    <row r="287" spans="1:15">
      <c r="A287" s="542" t="s">
        <v>95</v>
      </c>
      <c r="B287" s="540">
        <v>3944</v>
      </c>
      <c r="C287" s="540">
        <v>2436</v>
      </c>
      <c r="D287" s="540">
        <v>5800</v>
      </c>
      <c r="E287" s="560">
        <v>577959.67000000004</v>
      </c>
      <c r="F287" s="560">
        <v>356975.08</v>
      </c>
      <c r="G287" s="560">
        <v>849940.68</v>
      </c>
      <c r="H287" s="170"/>
      <c r="I287" s="170"/>
      <c r="J287" s="575"/>
      <c r="K287" s="557"/>
      <c r="L287" s="557"/>
      <c r="M287" s="557"/>
      <c r="N287" s="557"/>
      <c r="O287" s="557"/>
    </row>
    <row r="288" spans="1:15">
      <c r="A288" s="542" t="s">
        <v>96</v>
      </c>
      <c r="B288" s="540">
        <v>5916</v>
      </c>
      <c r="C288" s="540">
        <v>8932</v>
      </c>
      <c r="D288" s="540">
        <v>4176</v>
      </c>
      <c r="E288" s="560">
        <v>866939.5</v>
      </c>
      <c r="F288" s="560">
        <v>1308908.68</v>
      </c>
      <c r="G288" s="560">
        <v>611957.30000000005</v>
      </c>
      <c r="H288" s="170"/>
      <c r="I288" s="170"/>
      <c r="J288" s="575"/>
      <c r="K288" s="557"/>
      <c r="L288" s="557"/>
      <c r="M288" s="557"/>
      <c r="N288" s="557"/>
      <c r="O288" s="557"/>
    </row>
    <row r="289" spans="1:18">
      <c r="A289" s="542" t="s">
        <v>97</v>
      </c>
      <c r="B289" s="540">
        <v>4756</v>
      </c>
      <c r="C289" s="540">
        <v>1624</v>
      </c>
      <c r="D289" s="540">
        <v>2784</v>
      </c>
      <c r="E289" s="560">
        <v>696951.33999999985</v>
      </c>
      <c r="F289" s="560">
        <v>237983.38999999998</v>
      </c>
      <c r="G289" s="560">
        <v>407971.55</v>
      </c>
      <c r="H289" s="170"/>
      <c r="I289" s="170"/>
      <c r="J289" s="575"/>
      <c r="K289" s="557"/>
      <c r="L289" s="557"/>
      <c r="M289" s="557"/>
      <c r="N289" s="557"/>
      <c r="O289" s="557"/>
    </row>
    <row r="290" spans="1:18" ht="14" thickBot="1">
      <c r="A290" s="543" t="s">
        <v>98</v>
      </c>
      <c r="B290" s="540">
        <v>2320</v>
      </c>
      <c r="C290" s="540">
        <v>5104</v>
      </c>
      <c r="D290" s="540">
        <v>3364</v>
      </c>
      <c r="E290" s="560">
        <v>339976.28</v>
      </c>
      <c r="F290" s="560">
        <v>747947.81999999983</v>
      </c>
      <c r="G290" s="560">
        <v>492965.62</v>
      </c>
      <c r="H290" s="170"/>
      <c r="I290" s="170"/>
      <c r="J290" s="575"/>
      <c r="K290" s="557"/>
      <c r="L290" s="557"/>
      <c r="M290" s="557"/>
      <c r="N290" s="557"/>
      <c r="O290" s="557"/>
    </row>
    <row r="291" spans="1:18" s="548" customFormat="1" ht="20.25" customHeight="1" thickBot="1">
      <c r="A291" s="544" t="s">
        <v>166</v>
      </c>
      <c r="B291" s="545">
        <v>48024</v>
      </c>
      <c r="C291" s="545">
        <v>58580</v>
      </c>
      <c r="D291" s="545">
        <v>40600</v>
      </c>
      <c r="E291" s="546">
        <v>7037508.8800000008</v>
      </c>
      <c r="F291" s="546">
        <v>8584400.959999999</v>
      </c>
      <c r="G291" s="546">
        <v>5949584.8600000003</v>
      </c>
      <c r="H291" s="547"/>
      <c r="I291" s="547"/>
      <c r="J291" s="576"/>
      <c r="K291" s="576"/>
      <c r="L291" s="576"/>
      <c r="M291" s="576"/>
      <c r="N291" s="576"/>
      <c r="O291" s="576"/>
    </row>
    <row r="292" spans="1:18">
      <c r="A292" s="549" t="s">
        <v>2011</v>
      </c>
      <c r="B292" s="540">
        <v>4002</v>
      </c>
      <c r="C292" s="540">
        <v>4881.666666666667</v>
      </c>
      <c r="D292" s="540">
        <v>3383.3333333333335</v>
      </c>
      <c r="E292" s="550">
        <v>586459.07333333336</v>
      </c>
      <c r="F292" s="550">
        <v>715366.74666666659</v>
      </c>
      <c r="G292" s="550">
        <v>495798.73833333334</v>
      </c>
      <c r="H292" s="170"/>
      <c r="I292" s="170"/>
      <c r="J292" s="575"/>
      <c r="K292" s="575"/>
      <c r="L292" s="575"/>
      <c r="M292" s="575"/>
      <c r="N292" s="575"/>
      <c r="O292" s="575"/>
    </row>
    <row r="293" spans="1:18">
      <c r="A293" s="551" t="s">
        <v>2012</v>
      </c>
      <c r="B293" s="564"/>
      <c r="C293" s="564">
        <v>0.21980676328502416</v>
      </c>
      <c r="D293" s="553">
        <v>-0.30693069306930693</v>
      </c>
      <c r="E293" s="564"/>
      <c r="F293" s="564">
        <v>0.21980676776069633</v>
      </c>
      <c r="G293" s="553">
        <v>-0.30693068884797281</v>
      </c>
      <c r="H293" s="170"/>
      <c r="I293" s="170"/>
      <c r="J293" s="575"/>
      <c r="K293" s="575"/>
      <c r="L293" s="575"/>
      <c r="M293" s="575"/>
      <c r="N293" s="575"/>
      <c r="O293" s="575"/>
    </row>
    <row r="294" spans="1:18" ht="40" customHeight="1">
      <c r="A294" s="170"/>
      <c r="B294" s="555"/>
      <c r="C294" s="555"/>
      <c r="D294" s="555"/>
      <c r="E294" s="573"/>
      <c r="F294" s="573"/>
      <c r="G294" s="555"/>
      <c r="H294" s="555"/>
      <c r="I294" s="170"/>
      <c r="J294" s="575"/>
      <c r="K294" s="575"/>
      <c r="L294" s="575"/>
      <c r="M294" s="575"/>
      <c r="N294" s="575"/>
      <c r="O294" s="575"/>
    </row>
    <row r="295" spans="1:18" s="585" customFormat="1" ht="20" thickBot="1">
      <c r="A295" s="556" t="s">
        <v>2019</v>
      </c>
      <c r="B295" s="556"/>
      <c r="C295" s="556"/>
      <c r="D295" s="556"/>
      <c r="E295" s="171"/>
      <c r="F295" s="171"/>
      <c r="G295" s="533" t="s">
        <v>2010</v>
      </c>
      <c r="H295" s="556"/>
      <c r="I295" s="556"/>
      <c r="J295" s="583"/>
      <c r="K295" s="583"/>
      <c r="L295" s="583"/>
      <c r="M295" s="583"/>
      <c r="N295" s="583"/>
      <c r="O295" s="583"/>
      <c r="P295" s="556"/>
      <c r="Q295" s="594"/>
      <c r="R295" s="594"/>
    </row>
    <row r="296" spans="1:18" ht="20.25" customHeight="1">
      <c r="A296" s="534"/>
      <c r="B296" s="3168"/>
      <c r="C296" s="3168"/>
      <c r="D296" s="3169"/>
      <c r="E296" s="3168"/>
      <c r="F296" s="3168"/>
      <c r="G296" s="3169"/>
      <c r="H296" s="170"/>
      <c r="I296" s="535"/>
      <c r="J296" s="575"/>
      <c r="K296" s="557"/>
      <c r="L296" s="557"/>
      <c r="M296" s="557"/>
      <c r="N296" s="557"/>
      <c r="O296" s="557"/>
    </row>
    <row r="297" spans="1:18" ht="20.25" customHeight="1">
      <c r="A297" s="536" t="s">
        <v>1004</v>
      </c>
      <c r="B297" s="537">
        <v>2023</v>
      </c>
      <c r="C297" s="537">
        <v>2024</v>
      </c>
      <c r="D297" s="537">
        <v>2025</v>
      </c>
      <c r="E297" s="538">
        <v>2023</v>
      </c>
      <c r="F297" s="538">
        <v>2024</v>
      </c>
      <c r="G297" s="538">
        <v>2025</v>
      </c>
      <c r="H297" s="170"/>
      <c r="I297" s="170"/>
      <c r="J297" s="575"/>
      <c r="K297" s="557"/>
      <c r="L297" s="557"/>
      <c r="M297" s="557"/>
      <c r="N297" s="557"/>
      <c r="O297" s="557"/>
    </row>
    <row r="298" spans="1:18">
      <c r="A298" s="539" t="s">
        <v>87</v>
      </c>
      <c r="B298" s="540">
        <v>106110</v>
      </c>
      <c r="C298" s="540">
        <v>53280</v>
      </c>
      <c r="D298" s="540">
        <v>50490</v>
      </c>
      <c r="E298" s="560">
        <v>8828384.0099999998</v>
      </c>
      <c r="F298" s="560">
        <v>4831872.6500000004</v>
      </c>
      <c r="G298" s="560">
        <v>4578852.28</v>
      </c>
      <c r="H298" s="170"/>
      <c r="I298" s="170"/>
      <c r="J298" s="575"/>
      <c r="K298" s="557"/>
      <c r="L298" s="557"/>
      <c r="M298" s="557"/>
      <c r="N298" s="557"/>
      <c r="O298" s="557"/>
    </row>
    <row r="299" spans="1:18">
      <c r="A299" s="542" t="s">
        <v>88</v>
      </c>
      <c r="B299" s="540">
        <v>75960</v>
      </c>
      <c r="C299" s="540">
        <v>72630</v>
      </c>
      <c r="D299" s="540">
        <v>114570</v>
      </c>
      <c r="E299" s="560">
        <v>6319894.9000000004</v>
      </c>
      <c r="F299" s="560">
        <v>6586691.2000000002</v>
      </c>
      <c r="G299" s="560">
        <v>10390158.52</v>
      </c>
      <c r="H299" s="170"/>
      <c r="I299" s="170"/>
      <c r="J299" s="575"/>
      <c r="K299" s="557"/>
      <c r="L299" s="557"/>
      <c r="M299" s="557"/>
      <c r="N299" s="557"/>
      <c r="O299" s="557"/>
    </row>
    <row r="300" spans="1:18">
      <c r="A300" s="542" t="s">
        <v>89</v>
      </c>
      <c r="B300" s="540">
        <v>0</v>
      </c>
      <c r="C300" s="540">
        <v>127440</v>
      </c>
      <c r="D300" s="540">
        <v>75510</v>
      </c>
      <c r="E300" s="560">
        <v>0</v>
      </c>
      <c r="F300" s="560">
        <v>11557316.939999999</v>
      </c>
      <c r="G300" s="560">
        <v>6847873.5199999996</v>
      </c>
      <c r="H300" s="170"/>
      <c r="I300" s="170"/>
      <c r="J300" s="575"/>
      <c r="K300" s="557"/>
      <c r="L300" s="557"/>
      <c r="M300" s="557"/>
      <c r="N300" s="557"/>
      <c r="O300" s="557"/>
    </row>
    <row r="301" spans="1:18">
      <c r="A301" s="542" t="s">
        <v>90</v>
      </c>
      <c r="B301" s="540">
        <v>0</v>
      </c>
      <c r="C301" s="540">
        <v>0</v>
      </c>
      <c r="D301" s="540">
        <v>18180</v>
      </c>
      <c r="E301" s="560">
        <v>0</v>
      </c>
      <c r="F301" s="560">
        <v>0</v>
      </c>
      <c r="G301" s="560">
        <v>1648713.29</v>
      </c>
      <c r="H301" s="170"/>
      <c r="I301" s="170"/>
      <c r="J301" s="575"/>
      <c r="K301" s="557"/>
      <c r="L301" s="557"/>
      <c r="M301" s="557"/>
      <c r="N301" s="557"/>
      <c r="O301" s="557"/>
    </row>
    <row r="302" spans="1:18">
      <c r="A302" s="542" t="s">
        <v>91</v>
      </c>
      <c r="B302" s="540">
        <v>0</v>
      </c>
      <c r="C302" s="540">
        <v>0</v>
      </c>
      <c r="D302" s="540">
        <v>0</v>
      </c>
      <c r="E302" s="560">
        <v>0</v>
      </c>
      <c r="F302" s="560">
        <v>0</v>
      </c>
      <c r="G302" s="560">
        <v>0</v>
      </c>
      <c r="H302" s="170"/>
      <c r="I302" s="170"/>
      <c r="J302" s="575"/>
      <c r="K302" s="557"/>
      <c r="L302" s="557"/>
      <c r="M302" s="557"/>
      <c r="N302" s="557"/>
      <c r="O302" s="557"/>
    </row>
    <row r="303" spans="1:18">
      <c r="A303" s="542" t="s">
        <v>92</v>
      </c>
      <c r="B303" s="540">
        <v>0</v>
      </c>
      <c r="C303" s="540">
        <v>0</v>
      </c>
      <c r="D303" s="540">
        <v>0</v>
      </c>
      <c r="E303" s="560">
        <v>0</v>
      </c>
      <c r="F303" s="560">
        <v>0</v>
      </c>
      <c r="G303" s="560">
        <v>0</v>
      </c>
      <c r="H303" s="170"/>
      <c r="I303" s="170"/>
      <c r="J303" s="575"/>
      <c r="K303" s="557"/>
      <c r="L303" s="557"/>
      <c r="M303" s="557"/>
      <c r="N303" s="557"/>
      <c r="O303" s="557"/>
    </row>
    <row r="304" spans="1:18">
      <c r="A304" s="542" t="s">
        <v>93</v>
      </c>
      <c r="B304" s="540">
        <v>0</v>
      </c>
      <c r="C304" s="540">
        <v>0</v>
      </c>
      <c r="D304" s="540">
        <v>0</v>
      </c>
      <c r="E304" s="560">
        <v>0</v>
      </c>
      <c r="F304" s="560">
        <v>0</v>
      </c>
      <c r="G304" s="560">
        <v>0</v>
      </c>
      <c r="H304" s="170"/>
      <c r="I304" s="170"/>
      <c r="J304" s="575"/>
      <c r="K304" s="557"/>
      <c r="L304" s="557"/>
      <c r="M304" s="557"/>
      <c r="N304" s="557"/>
      <c r="O304" s="557"/>
    </row>
    <row r="305" spans="1:17">
      <c r="A305" s="542" t="s">
        <v>94</v>
      </c>
      <c r="B305" s="540">
        <v>0</v>
      </c>
      <c r="C305" s="540">
        <v>0</v>
      </c>
      <c r="D305" s="540">
        <v>0</v>
      </c>
      <c r="E305" s="560">
        <v>0</v>
      </c>
      <c r="F305" s="560">
        <v>0</v>
      </c>
      <c r="G305" s="560">
        <v>0</v>
      </c>
      <c r="H305" s="170"/>
      <c r="I305" s="170"/>
      <c r="J305" s="575"/>
      <c r="K305" s="557"/>
      <c r="L305" s="557"/>
      <c r="M305" s="557"/>
      <c r="N305" s="557"/>
      <c r="O305" s="557"/>
    </row>
    <row r="306" spans="1:17">
      <c r="A306" s="542" t="s">
        <v>95</v>
      </c>
      <c r="B306" s="540">
        <v>0</v>
      </c>
      <c r="C306" s="540">
        <v>0</v>
      </c>
      <c r="D306" s="540">
        <v>0</v>
      </c>
      <c r="E306" s="560">
        <v>0</v>
      </c>
      <c r="F306" s="560">
        <v>0</v>
      </c>
      <c r="G306" s="560">
        <v>0</v>
      </c>
      <c r="H306" s="170"/>
      <c r="I306" s="170"/>
      <c r="J306" s="575"/>
      <c r="K306" s="557"/>
      <c r="L306" s="557"/>
      <c r="M306" s="557"/>
      <c r="N306" s="557"/>
      <c r="O306" s="557"/>
    </row>
    <row r="307" spans="1:17">
      <c r="A307" s="542" t="s">
        <v>96</v>
      </c>
      <c r="B307" s="540">
        <v>31590</v>
      </c>
      <c r="C307" s="540">
        <v>64350</v>
      </c>
      <c r="D307" s="540">
        <v>76140</v>
      </c>
      <c r="E307" s="560">
        <v>2864843.4000000013</v>
      </c>
      <c r="F307" s="560">
        <v>5835792.2000000002</v>
      </c>
      <c r="G307" s="560">
        <v>6905007.0899999999</v>
      </c>
      <c r="H307" s="170"/>
      <c r="I307" s="170"/>
      <c r="J307" s="575"/>
      <c r="K307" s="557"/>
      <c r="L307" s="557"/>
      <c r="M307" s="557"/>
      <c r="N307" s="557"/>
      <c r="O307" s="557"/>
    </row>
    <row r="308" spans="1:17">
      <c r="A308" s="542" t="s">
        <v>97</v>
      </c>
      <c r="B308" s="540">
        <v>45090</v>
      </c>
      <c r="C308" s="540">
        <v>147240</v>
      </c>
      <c r="D308" s="540">
        <v>107370</v>
      </c>
      <c r="E308" s="560">
        <v>4089135.53</v>
      </c>
      <c r="F308" s="560">
        <v>13352945.4</v>
      </c>
      <c r="G308" s="560">
        <v>9737202.8000000007</v>
      </c>
      <c r="H308" s="170"/>
      <c r="I308" s="170"/>
      <c r="J308" s="575"/>
      <c r="K308" s="557"/>
      <c r="L308" s="557"/>
      <c r="M308" s="557"/>
      <c r="N308" s="557"/>
      <c r="O308" s="557"/>
    </row>
    <row r="309" spans="1:17" ht="14" thickBot="1">
      <c r="A309" s="543" t="s">
        <v>98</v>
      </c>
      <c r="B309" s="540">
        <v>101250</v>
      </c>
      <c r="C309" s="540">
        <v>44460</v>
      </c>
      <c r="D309" s="540">
        <v>100530</v>
      </c>
      <c r="E309" s="560">
        <v>9182190.3300000001</v>
      </c>
      <c r="F309" s="560">
        <v>4032001.86</v>
      </c>
      <c r="G309" s="560">
        <v>9033399.5899999999</v>
      </c>
      <c r="H309" s="170"/>
      <c r="I309" s="170"/>
      <c r="J309" s="575"/>
      <c r="K309" s="557"/>
      <c r="L309" s="557"/>
      <c r="M309" s="557"/>
      <c r="N309" s="557"/>
      <c r="O309" s="557"/>
    </row>
    <row r="310" spans="1:17" s="548" customFormat="1" ht="20.25" customHeight="1" thickBot="1">
      <c r="A310" s="544" t="s">
        <v>166</v>
      </c>
      <c r="B310" s="545">
        <v>360000</v>
      </c>
      <c r="C310" s="545">
        <v>509400</v>
      </c>
      <c r="D310" s="545">
        <v>542790</v>
      </c>
      <c r="E310" s="546">
        <v>31284448.170000002</v>
      </c>
      <c r="F310" s="546">
        <v>46196620.25</v>
      </c>
      <c r="G310" s="546">
        <v>49141207.090000004</v>
      </c>
      <c r="H310" s="547"/>
      <c r="I310" s="547"/>
      <c r="J310" s="576"/>
      <c r="K310" s="576"/>
      <c r="L310" s="576"/>
      <c r="M310" s="576"/>
      <c r="N310" s="576"/>
      <c r="O310" s="576"/>
    </row>
    <row r="311" spans="1:17">
      <c r="A311" s="549" t="s">
        <v>2011</v>
      </c>
      <c r="B311" s="540">
        <v>30000</v>
      </c>
      <c r="C311" s="540">
        <v>42450</v>
      </c>
      <c r="D311" s="540">
        <v>45232.5</v>
      </c>
      <c r="E311" s="550">
        <v>2607037.3475000001</v>
      </c>
      <c r="F311" s="550">
        <v>3849718.3541666665</v>
      </c>
      <c r="G311" s="550">
        <v>4095100.5908333338</v>
      </c>
      <c r="H311" s="170"/>
      <c r="I311" s="170"/>
      <c r="J311" s="575"/>
      <c r="K311" s="575"/>
      <c r="L311" s="575"/>
      <c r="M311" s="575"/>
      <c r="N311" s="575"/>
      <c r="O311" s="575"/>
    </row>
    <row r="312" spans="1:17">
      <c r="A312" s="551" t="s">
        <v>2012</v>
      </c>
      <c r="B312" s="564"/>
      <c r="C312" s="564">
        <v>0.41499999999999998</v>
      </c>
      <c r="D312" s="553">
        <v>6.5547703180212011E-2</v>
      </c>
      <c r="E312" s="564"/>
      <c r="F312" s="564">
        <v>0.47666406001368816</v>
      </c>
      <c r="G312" s="553">
        <v>6.3740308794559566E-2</v>
      </c>
      <c r="H312" s="170"/>
      <c r="I312" s="170"/>
      <c r="J312" s="575"/>
      <c r="K312" s="575"/>
      <c r="L312" s="575"/>
      <c r="M312" s="575"/>
      <c r="N312" s="575"/>
      <c r="O312" s="575"/>
    </row>
    <row r="313" spans="1:17" ht="40" customHeight="1">
      <c r="A313" s="170"/>
      <c r="B313" s="555"/>
      <c r="C313" s="555"/>
      <c r="D313" s="555"/>
      <c r="E313" s="573"/>
      <c r="F313" s="573"/>
      <c r="G313" s="555"/>
      <c r="H313" s="555"/>
      <c r="I313" s="170"/>
      <c r="J313" s="575"/>
      <c r="K313" s="575"/>
      <c r="L313" s="575"/>
      <c r="M313" s="575"/>
      <c r="N313" s="575"/>
      <c r="O313" s="575"/>
    </row>
    <row r="314" spans="1:17" s="342" customFormat="1" ht="21" thickBot="1">
      <c r="A314" s="556" t="s">
        <v>262</v>
      </c>
      <c r="B314" s="532"/>
      <c r="C314" s="532"/>
      <c r="D314" s="532"/>
      <c r="E314" s="171"/>
      <c r="F314" s="171"/>
      <c r="G314" s="533" t="s">
        <v>2010</v>
      </c>
      <c r="H314" s="532"/>
      <c r="I314" s="532"/>
      <c r="J314" s="579"/>
      <c r="K314" s="579"/>
      <c r="L314" s="579"/>
      <c r="M314" s="580"/>
      <c r="N314" s="580"/>
      <c r="O314" s="580"/>
    </row>
    <row r="315" spans="1:17" ht="20.25" customHeight="1">
      <c r="A315" s="534"/>
      <c r="B315" s="3168"/>
      <c r="C315" s="3168"/>
      <c r="D315" s="3169"/>
      <c r="E315" s="3168"/>
      <c r="F315" s="3168"/>
      <c r="G315" s="3169"/>
      <c r="H315" s="595"/>
      <c r="I315" s="535"/>
      <c r="J315" s="575"/>
      <c r="K315" s="575"/>
      <c r="L315" s="557"/>
      <c r="M315" s="557"/>
      <c r="N315" s="557"/>
      <c r="O315" s="557"/>
    </row>
    <row r="316" spans="1:17" ht="20.25" customHeight="1">
      <c r="A316" s="536" t="s">
        <v>1004</v>
      </c>
      <c r="B316" s="537">
        <v>2023</v>
      </c>
      <c r="C316" s="537">
        <v>2024</v>
      </c>
      <c r="D316" s="537">
        <v>2025</v>
      </c>
      <c r="E316" s="538">
        <v>2023</v>
      </c>
      <c r="F316" s="538">
        <v>2024</v>
      </c>
      <c r="G316" s="538">
        <v>2025</v>
      </c>
      <c r="H316" s="566"/>
      <c r="I316" s="170"/>
      <c r="J316" s="575"/>
      <c r="K316" s="575"/>
      <c r="L316" s="557"/>
      <c r="M316" s="557"/>
      <c r="N316" s="557"/>
      <c r="O316" s="557"/>
    </row>
    <row r="317" spans="1:17">
      <c r="A317" s="539" t="s">
        <v>87</v>
      </c>
      <c r="B317" s="540">
        <v>151500</v>
      </c>
      <c r="C317" s="540">
        <v>140160</v>
      </c>
      <c r="D317" s="540">
        <v>174360</v>
      </c>
      <c r="E317" s="560">
        <v>20156075</v>
      </c>
      <c r="F317" s="560">
        <v>20325624.870000001</v>
      </c>
      <c r="G317" s="560">
        <v>25285216.460000001</v>
      </c>
      <c r="H317" s="568"/>
      <c r="I317" s="170"/>
      <c r="J317" s="575"/>
      <c r="K317" s="575"/>
      <c r="L317" s="557"/>
      <c r="M317" s="557"/>
      <c r="N317" s="557"/>
      <c r="O317" s="557"/>
    </row>
    <row r="318" spans="1:17">
      <c r="A318" s="542" t="s">
        <v>88</v>
      </c>
      <c r="B318" s="540">
        <v>186360</v>
      </c>
      <c r="C318" s="540">
        <v>160920</v>
      </c>
      <c r="D318" s="540">
        <v>86700</v>
      </c>
      <c r="E318" s="560">
        <v>24793967.789999999</v>
      </c>
      <c r="F318" s="560">
        <v>23336183.98</v>
      </c>
      <c r="G318" s="560">
        <v>12573000.039999999</v>
      </c>
      <c r="H318" s="568"/>
      <c r="I318" s="170"/>
      <c r="J318" s="575"/>
      <c r="K318" s="575"/>
      <c r="L318" s="557"/>
      <c r="M318" s="557"/>
      <c r="N318" s="557"/>
      <c r="O318" s="557"/>
    </row>
    <row r="319" spans="1:17">
      <c r="A319" s="542" t="s">
        <v>89</v>
      </c>
      <c r="B319" s="540">
        <v>190200</v>
      </c>
      <c r="C319" s="540">
        <v>132480</v>
      </c>
      <c r="D319" s="540">
        <v>93661</v>
      </c>
      <c r="E319" s="560">
        <v>26970184.739999998</v>
      </c>
      <c r="F319" s="560">
        <v>19211891.879999999</v>
      </c>
      <c r="G319" s="560">
        <v>13591021.419999998</v>
      </c>
      <c r="H319" s="568"/>
      <c r="I319" s="170"/>
      <c r="J319" s="575"/>
      <c r="K319" s="575"/>
      <c r="L319" s="557"/>
      <c r="M319" s="557"/>
      <c r="N319" s="557"/>
      <c r="O319" s="557"/>
      <c r="Q319" s="340"/>
    </row>
    <row r="320" spans="1:17">
      <c r="A320" s="542" t="s">
        <v>90</v>
      </c>
      <c r="B320" s="540">
        <v>120776</v>
      </c>
      <c r="C320" s="540">
        <v>165120</v>
      </c>
      <c r="D320" s="540">
        <v>0</v>
      </c>
      <c r="E320" s="560">
        <v>17514633.59</v>
      </c>
      <c r="F320" s="560">
        <v>23945256.649999995</v>
      </c>
      <c r="G320" s="560">
        <v>0</v>
      </c>
      <c r="H320" s="568"/>
      <c r="I320" s="170"/>
      <c r="J320" s="575"/>
      <c r="K320" s="575"/>
      <c r="L320" s="557"/>
      <c r="M320" s="557"/>
      <c r="N320" s="557"/>
      <c r="O320" s="557"/>
    </row>
    <row r="321" spans="1:15">
      <c r="A321" s="542" t="s">
        <v>91</v>
      </c>
      <c r="B321" s="540">
        <v>112440</v>
      </c>
      <c r="C321" s="540">
        <v>126780</v>
      </c>
      <c r="D321" s="540">
        <v>0</v>
      </c>
      <c r="E321" s="560">
        <v>16305745.380000001</v>
      </c>
      <c r="F321" s="560">
        <v>18385293.289999999</v>
      </c>
      <c r="G321" s="560">
        <v>0</v>
      </c>
      <c r="H321" s="568"/>
      <c r="I321" s="170"/>
      <c r="J321" s="575"/>
      <c r="K321" s="575"/>
      <c r="L321" s="557"/>
      <c r="M321" s="557"/>
      <c r="N321" s="557"/>
      <c r="O321" s="557"/>
    </row>
    <row r="322" spans="1:15">
      <c r="A322" s="542" t="s">
        <v>92</v>
      </c>
      <c r="B322" s="540">
        <v>108840</v>
      </c>
      <c r="C322" s="540">
        <v>117660</v>
      </c>
      <c r="D322" s="540">
        <v>0</v>
      </c>
      <c r="E322" s="560">
        <v>15783683.029999999</v>
      </c>
      <c r="F322" s="560">
        <v>17062735.68</v>
      </c>
      <c r="G322" s="560">
        <v>0</v>
      </c>
      <c r="H322" s="568"/>
      <c r="I322" s="170"/>
      <c r="J322" s="575"/>
      <c r="K322" s="575"/>
      <c r="L322" s="557"/>
      <c r="M322" s="557"/>
      <c r="N322" s="557"/>
      <c r="O322" s="557"/>
    </row>
    <row r="323" spans="1:15">
      <c r="A323" s="542" t="s">
        <v>93</v>
      </c>
      <c r="B323" s="540">
        <v>90420</v>
      </c>
      <c r="C323" s="540">
        <v>134520</v>
      </c>
      <c r="D323" s="540">
        <v>0</v>
      </c>
      <c r="E323" s="560">
        <v>13112464.34</v>
      </c>
      <c r="F323" s="560">
        <v>19507727.309999999</v>
      </c>
      <c r="G323" s="560">
        <v>0</v>
      </c>
      <c r="H323" s="568"/>
      <c r="I323" s="170"/>
      <c r="J323" s="575"/>
      <c r="K323" s="575"/>
      <c r="L323" s="557"/>
      <c r="M323" s="557"/>
      <c r="N323" s="557"/>
      <c r="O323" s="557"/>
    </row>
    <row r="324" spans="1:15">
      <c r="A324" s="542" t="s">
        <v>94</v>
      </c>
      <c r="B324" s="540">
        <v>113820</v>
      </c>
      <c r="C324" s="540">
        <v>109200</v>
      </c>
      <c r="D324" s="540">
        <v>0</v>
      </c>
      <c r="E324" s="560">
        <v>16505869.040000001</v>
      </c>
      <c r="F324" s="560">
        <v>15835889.329999998</v>
      </c>
      <c r="G324" s="560">
        <v>0</v>
      </c>
      <c r="H324" s="568"/>
      <c r="I324" s="170"/>
      <c r="J324" s="575"/>
      <c r="K324" s="575"/>
      <c r="L324" s="557"/>
      <c r="M324" s="557"/>
      <c r="N324" s="557"/>
      <c r="O324" s="557"/>
    </row>
    <row r="325" spans="1:15">
      <c r="A325" s="542" t="s">
        <v>95</v>
      </c>
      <c r="B325" s="540">
        <v>133740</v>
      </c>
      <c r="C325" s="540">
        <v>112980</v>
      </c>
      <c r="D325" s="540">
        <v>0</v>
      </c>
      <c r="E325" s="560">
        <v>19394613.850000001</v>
      </c>
      <c r="F325" s="560">
        <v>16384054.74</v>
      </c>
      <c r="G325" s="560">
        <v>0</v>
      </c>
      <c r="H325" s="568"/>
      <c r="I325" s="170"/>
      <c r="J325" s="575"/>
      <c r="K325" s="575"/>
      <c r="L325" s="557"/>
      <c r="M325" s="557"/>
      <c r="N325" s="557"/>
      <c r="O325" s="557"/>
    </row>
    <row r="326" spans="1:15">
      <c r="A326" s="542" t="s">
        <v>96</v>
      </c>
      <c r="B326" s="540">
        <v>211800</v>
      </c>
      <c r="C326" s="540">
        <v>209880</v>
      </c>
      <c r="D326" s="540">
        <v>0</v>
      </c>
      <c r="E326" s="560">
        <v>30714664.369999997</v>
      </c>
      <c r="F326" s="560">
        <v>30436231.170000002</v>
      </c>
      <c r="G326" s="560">
        <v>0</v>
      </c>
      <c r="H326" s="568"/>
      <c r="I326" s="170"/>
      <c r="J326" s="575"/>
      <c r="K326" s="575"/>
      <c r="L326" s="557"/>
      <c r="M326" s="557"/>
      <c r="N326" s="557"/>
      <c r="O326" s="557"/>
    </row>
    <row r="327" spans="1:15">
      <c r="A327" s="542" t="s">
        <v>97</v>
      </c>
      <c r="B327" s="540">
        <v>261840</v>
      </c>
      <c r="C327" s="540">
        <v>170820</v>
      </c>
      <c r="D327" s="540">
        <v>0</v>
      </c>
      <c r="E327" s="560">
        <v>37971329.880000003</v>
      </c>
      <c r="F327" s="560">
        <v>24771855.34</v>
      </c>
      <c r="G327" s="560">
        <v>0</v>
      </c>
      <c r="H327" s="568"/>
      <c r="I327" s="170"/>
      <c r="J327" s="575"/>
      <c r="K327" s="575"/>
      <c r="L327" s="557"/>
      <c r="M327" s="557"/>
      <c r="N327" s="557"/>
      <c r="O327" s="557"/>
    </row>
    <row r="328" spans="1:15" ht="14" thickBot="1">
      <c r="A328" s="543" t="s">
        <v>98</v>
      </c>
      <c r="B328" s="540">
        <v>75600</v>
      </c>
      <c r="C328" s="540">
        <v>99720</v>
      </c>
      <c r="D328" s="540">
        <v>0</v>
      </c>
      <c r="E328" s="560">
        <v>10963307.859999999</v>
      </c>
      <c r="F328" s="560">
        <v>14461125.239999998</v>
      </c>
      <c r="G328" s="560">
        <v>0</v>
      </c>
      <c r="H328" s="568"/>
      <c r="I328" s="170"/>
      <c r="J328" s="575"/>
      <c r="K328" s="575"/>
      <c r="L328" s="557"/>
      <c r="M328" s="557"/>
      <c r="N328" s="557"/>
      <c r="O328" s="557"/>
    </row>
    <row r="329" spans="1:15" s="548" customFormat="1" ht="20.25" customHeight="1" thickBot="1">
      <c r="A329" s="544" t="s">
        <v>166</v>
      </c>
      <c r="B329" s="545">
        <v>1757336</v>
      </c>
      <c r="C329" s="545">
        <v>1680240</v>
      </c>
      <c r="D329" s="545">
        <v>354721</v>
      </c>
      <c r="E329" s="546">
        <v>250186538.87</v>
      </c>
      <c r="F329" s="546">
        <v>243663869.48000005</v>
      </c>
      <c r="G329" s="546">
        <v>51449237.920000002</v>
      </c>
      <c r="H329" s="569"/>
      <c r="J329" s="571"/>
      <c r="K329" s="571"/>
      <c r="L329" s="571"/>
      <c r="M329" s="571"/>
      <c r="N329" s="571"/>
      <c r="O329" s="571"/>
    </row>
    <row r="330" spans="1:15">
      <c r="A330" s="549" t="s">
        <v>2011</v>
      </c>
      <c r="B330" s="540">
        <v>146444.66666666666</v>
      </c>
      <c r="C330" s="540">
        <v>140020</v>
      </c>
      <c r="D330" s="540">
        <v>29560.083333333332</v>
      </c>
      <c r="E330" s="550">
        <v>20848878.239166666</v>
      </c>
      <c r="F330" s="550">
        <v>20305322.456666671</v>
      </c>
      <c r="G330" s="550">
        <v>4287436.4933333332</v>
      </c>
      <c r="H330" s="568"/>
      <c r="I330" s="170"/>
      <c r="J330" s="575"/>
      <c r="K330" s="575"/>
      <c r="L330" s="575"/>
      <c r="M330" s="575"/>
      <c r="N330" s="575"/>
      <c r="O330" s="557"/>
    </row>
    <row r="331" spans="1:15">
      <c r="A331" s="551" t="s">
        <v>2012</v>
      </c>
      <c r="B331" s="596"/>
      <c r="C331" s="596">
        <v>-4.3870950119954295E-2</v>
      </c>
      <c r="D331" s="553">
        <v>-0.78888670666095317</v>
      </c>
      <c r="E331" s="596"/>
      <c r="F331" s="596">
        <v>-2.6071224373063553E-2</v>
      </c>
      <c r="G331" s="553">
        <v>-0.78885159285290363</v>
      </c>
      <c r="H331" s="572"/>
      <c r="I331" s="170"/>
      <c r="J331" s="575"/>
      <c r="K331" s="575"/>
      <c r="L331" s="575"/>
      <c r="M331" s="575"/>
      <c r="N331" s="575"/>
      <c r="O331" s="557"/>
    </row>
    <row r="332" spans="1:15" ht="40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574"/>
      <c r="K332" s="574"/>
      <c r="L332" s="574"/>
      <c r="M332" s="574"/>
      <c r="N332" s="574"/>
      <c r="O332" s="574"/>
    </row>
    <row r="333" spans="1:15" s="585" customFormat="1" ht="20" thickBot="1">
      <c r="A333" s="556" t="s">
        <v>263</v>
      </c>
      <c r="B333" s="597"/>
      <c r="C333" s="597"/>
      <c r="D333" s="597"/>
      <c r="E333" s="171"/>
      <c r="F333" s="171"/>
      <c r="G333" s="533" t="s">
        <v>2010</v>
      </c>
      <c r="H333" s="597"/>
      <c r="I333" s="597"/>
      <c r="J333" s="598"/>
      <c r="K333" s="598"/>
      <c r="L333" s="598"/>
      <c r="M333" s="598"/>
      <c r="N333" s="598"/>
      <c r="O333" s="584"/>
    </row>
    <row r="334" spans="1:15" ht="20.25" customHeight="1">
      <c r="A334" s="534"/>
      <c r="B334" s="3168"/>
      <c r="C334" s="3168"/>
      <c r="D334" s="3169"/>
      <c r="E334" s="3168"/>
      <c r="F334" s="3168"/>
      <c r="G334" s="3169"/>
      <c r="H334" s="170"/>
      <c r="I334" s="535"/>
      <c r="J334" s="575"/>
      <c r="K334" s="557"/>
      <c r="L334" s="557"/>
      <c r="M334" s="557"/>
      <c r="N334" s="557"/>
      <c r="O334" s="557"/>
    </row>
    <row r="335" spans="1:15" ht="20.25" customHeight="1">
      <c r="A335" s="536" t="s">
        <v>1004</v>
      </c>
      <c r="B335" s="537">
        <v>2023</v>
      </c>
      <c r="C335" s="537">
        <v>2024</v>
      </c>
      <c r="D335" s="537">
        <v>2025</v>
      </c>
      <c r="E335" s="538">
        <v>2023</v>
      </c>
      <c r="F335" s="538">
        <v>2024</v>
      </c>
      <c r="G335" s="538">
        <v>2025</v>
      </c>
      <c r="H335" s="170"/>
      <c r="I335" s="170"/>
      <c r="J335" s="575"/>
      <c r="K335" s="557"/>
      <c r="L335" s="557"/>
      <c r="M335" s="557"/>
      <c r="N335" s="557"/>
      <c r="O335" s="557"/>
    </row>
    <row r="336" spans="1:15">
      <c r="A336" s="539" t="s">
        <v>87</v>
      </c>
      <c r="B336" s="540">
        <v>44592</v>
      </c>
      <c r="C336" s="540">
        <v>31728</v>
      </c>
      <c r="D336" s="540">
        <v>46512</v>
      </c>
      <c r="E336" s="560">
        <v>12182307.859999999</v>
      </c>
      <c r="F336" s="560">
        <v>9101322.2300000004</v>
      </c>
      <c r="G336" s="560">
        <v>13342180.6</v>
      </c>
      <c r="H336" s="170"/>
      <c r="I336" s="170"/>
      <c r="J336" s="575"/>
      <c r="K336" s="557"/>
      <c r="L336" s="557"/>
      <c r="M336" s="557"/>
      <c r="N336" s="557"/>
      <c r="O336" s="557"/>
    </row>
    <row r="337" spans="1:15">
      <c r="A337" s="542" t="s">
        <v>88</v>
      </c>
      <c r="B337" s="540">
        <v>45792</v>
      </c>
      <c r="C337" s="540">
        <v>31680</v>
      </c>
      <c r="D337" s="540">
        <v>35088</v>
      </c>
      <c r="E337" s="560">
        <v>12510141.74</v>
      </c>
      <c r="F337" s="560">
        <v>9087553.2400000002</v>
      </c>
      <c r="G337" s="560">
        <v>10065153.810000001</v>
      </c>
      <c r="H337" s="170"/>
      <c r="I337" s="170"/>
      <c r="J337" s="575"/>
      <c r="K337" s="557"/>
      <c r="L337" s="557"/>
      <c r="M337" s="557"/>
      <c r="N337" s="557"/>
      <c r="O337" s="557"/>
    </row>
    <row r="338" spans="1:15">
      <c r="A338" s="542" t="s">
        <v>89</v>
      </c>
      <c r="B338" s="540">
        <v>49583</v>
      </c>
      <c r="C338" s="540">
        <v>44304</v>
      </c>
      <c r="D338" s="540">
        <v>33744</v>
      </c>
      <c r="E338" s="560">
        <v>14053307.539999999</v>
      </c>
      <c r="F338" s="560">
        <v>12708805.479999999</v>
      </c>
      <c r="G338" s="560">
        <v>9679621.1999999993</v>
      </c>
      <c r="H338" s="170"/>
      <c r="I338" s="170"/>
      <c r="J338" s="575"/>
      <c r="K338" s="557"/>
      <c r="L338" s="557"/>
      <c r="M338" s="557"/>
      <c r="N338" s="557"/>
      <c r="O338" s="557"/>
    </row>
    <row r="339" spans="1:15">
      <c r="A339" s="542" t="s">
        <v>90</v>
      </c>
      <c r="B339" s="540">
        <v>39552</v>
      </c>
      <c r="C339" s="540">
        <v>54096</v>
      </c>
      <c r="D339" s="540">
        <v>0</v>
      </c>
      <c r="E339" s="560">
        <v>11345672.52</v>
      </c>
      <c r="F339" s="560">
        <v>15517685.979999999</v>
      </c>
      <c r="G339" s="560">
        <v>0</v>
      </c>
      <c r="H339" s="170"/>
      <c r="I339" s="170"/>
      <c r="J339" s="575"/>
      <c r="K339" s="557"/>
      <c r="L339" s="557"/>
      <c r="M339" s="557"/>
      <c r="N339" s="557"/>
      <c r="O339" s="557"/>
    </row>
    <row r="340" spans="1:15">
      <c r="A340" s="542" t="s">
        <v>91</v>
      </c>
      <c r="B340" s="540">
        <v>37536</v>
      </c>
      <c r="C340" s="540">
        <v>36864</v>
      </c>
      <c r="D340" s="540">
        <v>0</v>
      </c>
      <c r="E340" s="560">
        <v>10767373.68</v>
      </c>
      <c r="F340" s="560">
        <v>10574607.439999999</v>
      </c>
      <c r="G340" s="560">
        <v>0</v>
      </c>
      <c r="H340" s="170"/>
      <c r="I340" s="170"/>
      <c r="J340" s="575"/>
      <c r="K340" s="557"/>
      <c r="L340" s="557"/>
      <c r="M340" s="557"/>
      <c r="N340" s="557"/>
      <c r="O340" s="557"/>
    </row>
    <row r="341" spans="1:15">
      <c r="A341" s="542" t="s">
        <v>92</v>
      </c>
      <c r="B341" s="540">
        <v>43488</v>
      </c>
      <c r="C341" s="540">
        <v>40368</v>
      </c>
      <c r="D341" s="540">
        <v>0</v>
      </c>
      <c r="E341" s="560">
        <v>12474732.210000001</v>
      </c>
      <c r="F341" s="560">
        <v>11579745.870000001</v>
      </c>
      <c r="G341" s="560">
        <v>0</v>
      </c>
      <c r="H341" s="170"/>
      <c r="I341" s="170"/>
      <c r="J341" s="575"/>
      <c r="K341" s="557"/>
      <c r="L341" s="557"/>
      <c r="M341" s="557"/>
      <c r="N341" s="557"/>
      <c r="O341" s="557"/>
    </row>
    <row r="342" spans="1:15">
      <c r="A342" s="542" t="s">
        <v>93</v>
      </c>
      <c r="B342" s="540">
        <v>39744</v>
      </c>
      <c r="C342" s="540">
        <v>48336</v>
      </c>
      <c r="D342" s="540">
        <v>0</v>
      </c>
      <c r="E342" s="560">
        <v>11400748.630000001</v>
      </c>
      <c r="F342" s="560">
        <v>13865403.380000001</v>
      </c>
      <c r="G342" s="560">
        <v>0</v>
      </c>
      <c r="H342" s="170"/>
      <c r="I342" s="170"/>
      <c r="J342" s="575"/>
      <c r="K342" s="557"/>
      <c r="L342" s="557"/>
      <c r="M342" s="557"/>
      <c r="N342" s="557"/>
      <c r="O342" s="557"/>
    </row>
    <row r="343" spans="1:15">
      <c r="A343" s="542" t="s">
        <v>94</v>
      </c>
      <c r="B343" s="540">
        <v>43968</v>
      </c>
      <c r="C343" s="540">
        <v>43200</v>
      </c>
      <c r="D343" s="540">
        <v>0</v>
      </c>
      <c r="E343" s="560">
        <v>12612422.34</v>
      </c>
      <c r="F343" s="560">
        <v>12392118.1</v>
      </c>
      <c r="G343" s="560">
        <v>0</v>
      </c>
      <c r="H343" s="170"/>
      <c r="I343" s="170"/>
      <c r="J343" s="575"/>
      <c r="K343" s="557"/>
      <c r="L343" s="557"/>
      <c r="M343" s="557"/>
      <c r="N343" s="557"/>
      <c r="O343" s="557"/>
    </row>
    <row r="344" spans="1:15">
      <c r="A344" s="542" t="s">
        <v>95</v>
      </c>
      <c r="B344" s="540">
        <v>44256</v>
      </c>
      <c r="C344" s="540">
        <v>37344</v>
      </c>
      <c r="D344" s="540">
        <v>0</v>
      </c>
      <c r="E344" s="560">
        <v>12695036.479999999</v>
      </c>
      <c r="F344" s="560">
        <v>10712297.689999998</v>
      </c>
      <c r="G344" s="560">
        <v>0</v>
      </c>
      <c r="H344" s="170"/>
      <c r="I344" s="170"/>
      <c r="J344" s="575"/>
      <c r="K344" s="557"/>
      <c r="L344" s="557"/>
      <c r="M344" s="557"/>
      <c r="N344" s="557"/>
      <c r="O344" s="557"/>
    </row>
    <row r="345" spans="1:15">
      <c r="A345" s="542" t="s">
        <v>96</v>
      </c>
      <c r="B345" s="540">
        <v>68976</v>
      </c>
      <c r="C345" s="540">
        <v>70608</v>
      </c>
      <c r="D345" s="540">
        <v>0</v>
      </c>
      <c r="E345" s="560">
        <v>19786082.07</v>
      </c>
      <c r="F345" s="560">
        <v>20254228.529999997</v>
      </c>
      <c r="G345" s="560">
        <v>0</v>
      </c>
      <c r="H345" s="170"/>
      <c r="I345" s="170"/>
      <c r="J345" s="575"/>
      <c r="K345" s="557"/>
      <c r="L345" s="557"/>
      <c r="M345" s="557"/>
      <c r="N345" s="557"/>
      <c r="O345" s="557"/>
    </row>
    <row r="346" spans="1:15">
      <c r="A346" s="542" t="s">
        <v>97</v>
      </c>
      <c r="B346" s="540">
        <v>82320</v>
      </c>
      <c r="C346" s="540">
        <v>60912</v>
      </c>
      <c r="D346" s="540">
        <v>0</v>
      </c>
      <c r="E346" s="560">
        <v>23613869.379999999</v>
      </c>
      <c r="F346" s="560">
        <v>17472886.510000002</v>
      </c>
      <c r="G346" s="560">
        <v>0</v>
      </c>
      <c r="H346" s="170"/>
      <c r="I346" s="170"/>
      <c r="J346" s="575"/>
      <c r="K346" s="557"/>
      <c r="L346" s="557"/>
      <c r="M346" s="557"/>
      <c r="N346" s="557"/>
      <c r="O346" s="557"/>
    </row>
    <row r="347" spans="1:15" ht="14" thickBot="1">
      <c r="A347" s="543" t="s">
        <v>98</v>
      </c>
      <c r="B347" s="540">
        <v>28944</v>
      </c>
      <c r="C347" s="540">
        <v>33024</v>
      </c>
      <c r="D347" s="540">
        <v>0</v>
      </c>
      <c r="E347" s="560">
        <v>8302719.1000000006</v>
      </c>
      <c r="F347" s="560">
        <v>9473085.7899999991</v>
      </c>
      <c r="G347" s="560">
        <v>0</v>
      </c>
      <c r="H347" s="170"/>
      <c r="I347" s="170"/>
      <c r="J347" s="575"/>
      <c r="K347" s="557"/>
      <c r="L347" s="557"/>
      <c r="M347" s="557"/>
      <c r="N347" s="557"/>
      <c r="O347" s="557"/>
    </row>
    <row r="348" spans="1:15" s="548" customFormat="1" ht="20.25" customHeight="1" thickBot="1">
      <c r="A348" s="544" t="s">
        <v>166</v>
      </c>
      <c r="B348" s="545">
        <v>568751</v>
      </c>
      <c r="C348" s="545">
        <v>532464</v>
      </c>
      <c r="D348" s="545">
        <v>115344</v>
      </c>
      <c r="E348" s="546">
        <v>161744413.54999998</v>
      </c>
      <c r="F348" s="546">
        <v>152739740.23999998</v>
      </c>
      <c r="G348" s="546">
        <v>33086955.609999999</v>
      </c>
      <c r="H348" s="547"/>
      <c r="I348" s="547"/>
      <c r="J348" s="576"/>
      <c r="K348" s="576"/>
      <c r="L348" s="576"/>
      <c r="M348" s="576"/>
      <c r="N348" s="576"/>
      <c r="O348" s="571"/>
    </row>
    <row r="349" spans="1:15">
      <c r="A349" s="549" t="s">
        <v>2011</v>
      </c>
      <c r="B349" s="540">
        <v>47395.916666666664</v>
      </c>
      <c r="C349" s="540">
        <v>44372</v>
      </c>
      <c r="D349" s="540">
        <v>9612</v>
      </c>
      <c r="E349" s="550">
        <v>13478701.129166665</v>
      </c>
      <c r="F349" s="550">
        <v>12728311.686666666</v>
      </c>
      <c r="G349" s="550">
        <v>2757246.3008333333</v>
      </c>
      <c r="H349" s="170"/>
      <c r="I349" s="170"/>
      <c r="J349" s="575"/>
      <c r="K349" s="575"/>
      <c r="L349" s="575"/>
      <c r="M349" s="575"/>
      <c r="N349" s="575"/>
      <c r="O349" s="557"/>
    </row>
    <row r="350" spans="1:15">
      <c r="A350" s="551" t="s">
        <v>2012</v>
      </c>
      <c r="B350" s="564"/>
      <c r="C350" s="564">
        <v>-6.3801206503373176E-2</v>
      </c>
      <c r="D350" s="553">
        <v>-0.78337690435409713</v>
      </c>
      <c r="E350" s="564"/>
      <c r="F350" s="564">
        <v>-5.5672236909847843E-2</v>
      </c>
      <c r="G350" s="553">
        <v>-0.78337690271038529</v>
      </c>
      <c r="H350" s="170"/>
      <c r="I350" s="170"/>
      <c r="J350" s="575"/>
      <c r="K350" s="575"/>
      <c r="L350" s="575"/>
      <c r="M350" s="575"/>
      <c r="N350" s="575"/>
      <c r="O350" s="557"/>
    </row>
    <row r="351" spans="1:15" ht="40" customHeight="1">
      <c r="A351" s="171"/>
      <c r="B351" s="555"/>
      <c r="C351" s="555"/>
      <c r="D351" s="555"/>
      <c r="E351" s="171"/>
      <c r="F351" s="171"/>
      <c r="G351" s="171"/>
      <c r="H351" s="171"/>
      <c r="I351" s="171"/>
      <c r="J351" s="574"/>
      <c r="K351" s="574"/>
      <c r="L351" s="574"/>
      <c r="M351" s="574"/>
      <c r="N351" s="574"/>
      <c r="O351" s="557"/>
    </row>
    <row r="352" spans="1:15" s="585" customFormat="1" ht="20" thickBot="1">
      <c r="A352" s="556" t="s">
        <v>264</v>
      </c>
      <c r="B352" s="556"/>
      <c r="C352" s="556"/>
      <c r="D352" s="556"/>
      <c r="E352" s="171"/>
      <c r="F352" s="171"/>
      <c r="G352" s="533" t="s">
        <v>2010</v>
      </c>
      <c r="H352" s="556"/>
      <c r="I352" s="556"/>
      <c r="J352" s="583"/>
      <c r="K352" s="583"/>
      <c r="L352" s="583"/>
      <c r="M352" s="584"/>
      <c r="N352" s="584"/>
      <c r="O352" s="584"/>
    </row>
    <row r="353" spans="1:17" ht="20.25" customHeight="1">
      <c r="A353" s="534"/>
      <c r="B353" s="3168"/>
      <c r="C353" s="3168"/>
      <c r="D353" s="3169"/>
      <c r="E353" s="3168"/>
      <c r="F353" s="3168"/>
      <c r="G353" s="3169"/>
      <c r="H353" s="170"/>
      <c r="I353" s="535"/>
      <c r="J353" s="575"/>
      <c r="K353" s="557"/>
      <c r="L353" s="557"/>
      <c r="M353" s="557"/>
      <c r="N353" s="557"/>
      <c r="O353" s="557"/>
    </row>
    <row r="354" spans="1:17" ht="20.25" customHeight="1">
      <c r="A354" s="536" t="s">
        <v>1004</v>
      </c>
      <c r="B354" s="537">
        <v>2023</v>
      </c>
      <c r="C354" s="537">
        <v>2024</v>
      </c>
      <c r="D354" s="537">
        <v>2025</v>
      </c>
      <c r="E354" s="538">
        <v>2023</v>
      </c>
      <c r="F354" s="538">
        <v>2024</v>
      </c>
      <c r="G354" s="538">
        <v>2025</v>
      </c>
      <c r="H354" s="170"/>
      <c r="I354" s="170"/>
      <c r="J354" s="575"/>
      <c r="K354" s="557"/>
      <c r="L354" s="557"/>
      <c r="M354" s="557"/>
      <c r="N354" s="557"/>
      <c r="O354" s="557"/>
    </row>
    <row r="355" spans="1:17">
      <c r="A355" s="539" t="s">
        <v>87</v>
      </c>
      <c r="B355" s="540">
        <v>197520</v>
      </c>
      <c r="C355" s="540">
        <v>196925</v>
      </c>
      <c r="D355" s="540">
        <v>184920</v>
      </c>
      <c r="E355" s="560">
        <v>31766865.18</v>
      </c>
      <c r="F355" s="560">
        <v>34521582.549999997</v>
      </c>
      <c r="G355" s="560">
        <v>32417067.739999998</v>
      </c>
      <c r="H355" s="170"/>
      <c r="I355" s="170"/>
      <c r="J355" s="575"/>
      <c r="K355" s="557"/>
      <c r="L355" s="557"/>
      <c r="M355" s="557"/>
      <c r="N355" s="557"/>
      <c r="O355" s="557"/>
    </row>
    <row r="356" spans="1:17">
      <c r="A356" s="542" t="s">
        <v>88</v>
      </c>
      <c r="B356" s="540">
        <v>210180</v>
      </c>
      <c r="C356" s="540">
        <v>188755</v>
      </c>
      <c r="D356" s="540">
        <v>153480</v>
      </c>
      <c r="E356" s="560">
        <v>33802955.25</v>
      </c>
      <c r="F356" s="560">
        <v>33089355.399999999</v>
      </c>
      <c r="G356" s="560">
        <v>26905535.149999999</v>
      </c>
      <c r="H356" s="170"/>
      <c r="I356" s="170"/>
      <c r="J356" s="575"/>
      <c r="K356" s="557"/>
      <c r="L356" s="557"/>
      <c r="M356" s="557"/>
      <c r="N356" s="557"/>
      <c r="O356" s="557"/>
    </row>
    <row r="357" spans="1:17">
      <c r="A357" s="542" t="s">
        <v>89</v>
      </c>
      <c r="B357" s="540">
        <v>183900</v>
      </c>
      <c r="C357" s="540">
        <v>187800</v>
      </c>
      <c r="D357" s="540">
        <v>174800</v>
      </c>
      <c r="E357" s="560">
        <v>31438391.930000003</v>
      </c>
      <c r="F357" s="560">
        <v>32921940.93</v>
      </c>
      <c r="G357" s="560">
        <v>30642999.410000004</v>
      </c>
      <c r="H357" s="170"/>
      <c r="I357" s="170"/>
      <c r="J357" s="575"/>
      <c r="K357" s="557"/>
      <c r="L357" s="557"/>
      <c r="M357" s="557"/>
      <c r="N357" s="557"/>
      <c r="O357" s="557"/>
    </row>
    <row r="358" spans="1:17">
      <c r="A358" s="542" t="s">
        <v>90</v>
      </c>
      <c r="B358" s="540">
        <v>144959</v>
      </c>
      <c r="C358" s="540">
        <v>175080</v>
      </c>
      <c r="D358" s="540">
        <v>92880</v>
      </c>
      <c r="E358" s="560">
        <v>25411790.859999996</v>
      </c>
      <c r="F358" s="560">
        <v>30692084.300000001</v>
      </c>
      <c r="G358" s="560">
        <v>16282161.250000002</v>
      </c>
      <c r="H358" s="170"/>
      <c r="I358" s="170"/>
      <c r="J358" s="575"/>
      <c r="K358" s="557"/>
      <c r="L358" s="557"/>
      <c r="M358" s="557"/>
      <c r="N358" s="557"/>
      <c r="O358" s="557"/>
    </row>
    <row r="359" spans="1:17">
      <c r="A359" s="542" t="s">
        <v>91</v>
      </c>
      <c r="B359" s="540">
        <v>141180</v>
      </c>
      <c r="C359" s="540">
        <v>182520</v>
      </c>
      <c r="D359" s="540">
        <v>0</v>
      </c>
      <c r="E359" s="560">
        <v>24749305.57</v>
      </c>
      <c r="F359" s="560">
        <v>31996340.07</v>
      </c>
      <c r="G359" s="560">
        <v>0</v>
      </c>
      <c r="H359" s="170"/>
      <c r="I359" s="170"/>
      <c r="J359" s="575"/>
      <c r="K359" s="557"/>
      <c r="L359" s="557"/>
      <c r="M359" s="557"/>
      <c r="N359" s="557"/>
      <c r="O359" s="557"/>
    </row>
    <row r="360" spans="1:17">
      <c r="A360" s="542" t="s">
        <v>92</v>
      </c>
      <c r="B360" s="540">
        <v>156180</v>
      </c>
      <c r="C360" s="540">
        <v>159960</v>
      </c>
      <c r="D360" s="540">
        <v>0</v>
      </c>
      <c r="E360" s="560">
        <v>27378853.640000001</v>
      </c>
      <c r="F360" s="560">
        <v>28041499.829999998</v>
      </c>
      <c r="G360" s="560">
        <v>0</v>
      </c>
      <c r="H360" s="170"/>
      <c r="I360" s="170"/>
      <c r="J360" s="575"/>
      <c r="K360" s="557"/>
      <c r="L360" s="557"/>
      <c r="M360" s="557"/>
      <c r="N360" s="557"/>
      <c r="O360" s="557"/>
    </row>
    <row r="361" spans="1:17">
      <c r="A361" s="542" t="s">
        <v>93</v>
      </c>
      <c r="B361" s="540">
        <v>138540</v>
      </c>
      <c r="C361" s="540">
        <v>188460</v>
      </c>
      <c r="D361" s="540">
        <v>0</v>
      </c>
      <c r="E361" s="560">
        <v>24286505.07</v>
      </c>
      <c r="F361" s="560">
        <v>33037641.07</v>
      </c>
      <c r="G361" s="560">
        <v>0</v>
      </c>
      <c r="H361" s="170"/>
      <c r="I361" s="170"/>
      <c r="J361" s="575"/>
      <c r="K361" s="557"/>
      <c r="L361" s="557"/>
      <c r="M361" s="557"/>
      <c r="N361" s="557"/>
      <c r="O361" s="557"/>
    </row>
    <row r="362" spans="1:17">
      <c r="A362" s="542" t="s">
        <v>94</v>
      </c>
      <c r="B362" s="540">
        <v>159540</v>
      </c>
      <c r="C362" s="540">
        <v>164520</v>
      </c>
      <c r="D362" s="540">
        <v>0</v>
      </c>
      <c r="E362" s="560">
        <v>27967872.500000004</v>
      </c>
      <c r="F362" s="560">
        <v>28840882.530000001</v>
      </c>
      <c r="G362" s="560">
        <v>0</v>
      </c>
      <c r="H362" s="170"/>
      <c r="I362" s="170"/>
      <c r="J362" s="575"/>
      <c r="K362" s="557"/>
      <c r="L362" s="557"/>
      <c r="M362" s="557"/>
      <c r="N362" s="557"/>
      <c r="O362" s="557"/>
    </row>
    <row r="363" spans="1:17">
      <c r="A363" s="542" t="s">
        <v>95</v>
      </c>
      <c r="B363" s="540">
        <v>168179</v>
      </c>
      <c r="C363" s="540">
        <v>161640</v>
      </c>
      <c r="D363" s="540">
        <v>0</v>
      </c>
      <c r="E363" s="560">
        <v>29482316.690000001</v>
      </c>
      <c r="F363" s="560">
        <v>28336009.16</v>
      </c>
      <c r="G363" s="560">
        <v>0</v>
      </c>
      <c r="H363" s="170"/>
      <c r="I363" s="170"/>
      <c r="J363" s="575"/>
      <c r="K363" s="557"/>
      <c r="L363" s="557"/>
      <c r="M363" s="557"/>
      <c r="N363" s="557"/>
      <c r="O363" s="557"/>
    </row>
    <row r="364" spans="1:17">
      <c r="A364" s="542" t="s">
        <v>96</v>
      </c>
      <c r="B364" s="540">
        <v>209159</v>
      </c>
      <c r="C364" s="540">
        <v>269598</v>
      </c>
      <c r="D364" s="540">
        <v>0</v>
      </c>
      <c r="E364" s="560">
        <v>36666241.780000001</v>
      </c>
      <c r="F364" s="560">
        <v>47261391.880000003</v>
      </c>
      <c r="G364" s="560">
        <v>0</v>
      </c>
      <c r="H364" s="170"/>
      <c r="I364" s="170"/>
      <c r="J364" s="575"/>
      <c r="K364" s="557"/>
      <c r="L364" s="557"/>
      <c r="M364" s="557"/>
      <c r="N364" s="557"/>
      <c r="O364" s="557"/>
    </row>
    <row r="365" spans="1:17">
      <c r="A365" s="542" t="s">
        <v>97</v>
      </c>
      <c r="B365" s="540">
        <v>285479</v>
      </c>
      <c r="C365" s="540">
        <v>238721</v>
      </c>
      <c r="D365" s="540">
        <v>0</v>
      </c>
      <c r="E365" s="560">
        <v>50045382.270000003</v>
      </c>
      <c r="F365" s="560">
        <v>41848554.950000003</v>
      </c>
      <c r="G365" s="560">
        <v>0</v>
      </c>
      <c r="H365" s="170"/>
      <c r="I365" s="170"/>
      <c r="J365" s="575"/>
      <c r="K365" s="557"/>
      <c r="L365" s="557"/>
      <c r="M365" s="557"/>
      <c r="N365" s="557"/>
      <c r="O365" s="557"/>
      <c r="Q365" s="340"/>
    </row>
    <row r="366" spans="1:17" ht="14" thickBot="1">
      <c r="A366" s="543" t="s">
        <v>98</v>
      </c>
      <c r="B366" s="540">
        <v>83280</v>
      </c>
      <c r="C366" s="540">
        <v>128340</v>
      </c>
      <c r="D366" s="540">
        <v>0</v>
      </c>
      <c r="E366" s="560">
        <v>14599250.43</v>
      </c>
      <c r="F366" s="560">
        <v>22498412.510000002</v>
      </c>
      <c r="G366" s="560">
        <v>0</v>
      </c>
      <c r="H366" s="170"/>
      <c r="I366" s="170"/>
      <c r="J366" s="575"/>
      <c r="K366" s="557"/>
      <c r="L366" s="557"/>
      <c r="M366" s="557"/>
      <c r="N366" s="557"/>
      <c r="O366" s="557"/>
      <c r="Q366" s="340"/>
    </row>
    <row r="367" spans="1:17" s="548" customFormat="1" ht="20.25" customHeight="1" thickBot="1">
      <c r="A367" s="544" t="s">
        <v>166</v>
      </c>
      <c r="B367" s="545">
        <v>2078096</v>
      </c>
      <c r="C367" s="545">
        <v>2242319</v>
      </c>
      <c r="D367" s="545">
        <v>606080</v>
      </c>
      <c r="E367" s="546">
        <v>357595731.17000002</v>
      </c>
      <c r="F367" s="546">
        <v>393085695.17999995</v>
      </c>
      <c r="G367" s="546">
        <v>106247763.55000001</v>
      </c>
      <c r="H367" s="547"/>
      <c r="I367" s="547"/>
      <c r="J367" s="576"/>
      <c r="K367" s="576"/>
      <c r="L367" s="576"/>
      <c r="M367" s="576"/>
      <c r="N367" s="576"/>
      <c r="O367" s="571"/>
    </row>
    <row r="368" spans="1:17">
      <c r="A368" s="549" t="s">
        <v>2011</v>
      </c>
      <c r="B368" s="540">
        <v>173174.66666666666</v>
      </c>
      <c r="C368" s="540">
        <v>186859.91666666666</v>
      </c>
      <c r="D368" s="540">
        <v>50506.666666666664</v>
      </c>
      <c r="E368" s="550">
        <v>29799644.264166668</v>
      </c>
      <c r="F368" s="550">
        <v>32757141.264999997</v>
      </c>
      <c r="G368" s="550">
        <v>8853980.2958333343</v>
      </c>
      <c r="H368" s="170"/>
      <c r="I368" s="170"/>
      <c r="J368" s="575"/>
      <c r="K368" s="575"/>
      <c r="L368" s="575"/>
      <c r="M368" s="575"/>
      <c r="N368" s="575"/>
      <c r="O368" s="557"/>
    </row>
    <row r="369" spans="1:15">
      <c r="A369" s="551" t="s">
        <v>2012</v>
      </c>
      <c r="B369" s="564"/>
      <c r="C369" s="564">
        <v>7.9025704298550214E-2</v>
      </c>
      <c r="D369" s="553">
        <v>-0.72970839563862233</v>
      </c>
      <c r="E369" s="564"/>
      <c r="F369" s="564">
        <v>9.9246050543953787E-2</v>
      </c>
      <c r="G369" s="553">
        <v>-0.72970839475258054</v>
      </c>
      <c r="H369" s="170"/>
      <c r="I369" s="170"/>
      <c r="J369" s="575"/>
      <c r="K369" s="575"/>
      <c r="L369" s="575"/>
      <c r="M369" s="575"/>
      <c r="N369" s="575"/>
      <c r="O369" s="557"/>
    </row>
    <row r="370" spans="1:15" ht="40" customHeight="1">
      <c r="A370" s="171"/>
      <c r="B370" s="573"/>
      <c r="C370" s="573"/>
      <c r="D370" s="573"/>
      <c r="E370" s="171"/>
      <c r="F370" s="171"/>
      <c r="G370" s="171"/>
      <c r="H370" s="171"/>
      <c r="I370" s="171"/>
      <c r="J370" s="574"/>
      <c r="K370" s="574"/>
      <c r="L370" s="574"/>
      <c r="M370" s="574"/>
      <c r="N370" s="574"/>
      <c r="O370" s="574"/>
    </row>
    <row r="371" spans="1:15" ht="20" thickBot="1">
      <c r="A371" s="556" t="s">
        <v>265</v>
      </c>
      <c r="B371" s="556"/>
      <c r="C371" s="556"/>
      <c r="D371" s="556"/>
      <c r="E371" s="171"/>
      <c r="F371" s="171"/>
      <c r="G371" s="533" t="s">
        <v>2010</v>
      </c>
      <c r="H371" s="556"/>
      <c r="I371" s="556"/>
      <c r="J371" s="583"/>
      <c r="K371" s="583"/>
      <c r="L371" s="583"/>
      <c r="M371" s="583"/>
      <c r="N371" s="583"/>
      <c r="O371" s="583"/>
    </row>
    <row r="372" spans="1:15" ht="20.25" customHeight="1">
      <c r="A372" s="534"/>
      <c r="B372" s="3168"/>
      <c r="C372" s="3168"/>
      <c r="D372" s="3169"/>
      <c r="E372" s="3168"/>
      <c r="F372" s="3168"/>
      <c r="G372" s="3169"/>
      <c r="H372" s="170"/>
      <c r="I372" s="535"/>
      <c r="J372" s="575"/>
      <c r="K372" s="557"/>
      <c r="L372" s="557"/>
      <c r="M372" s="557"/>
      <c r="N372" s="557"/>
      <c r="O372" s="557"/>
    </row>
    <row r="373" spans="1:15" ht="20.25" customHeight="1">
      <c r="A373" s="536" t="s">
        <v>1004</v>
      </c>
      <c r="B373" s="537">
        <v>2023</v>
      </c>
      <c r="C373" s="537">
        <v>2024</v>
      </c>
      <c r="D373" s="537">
        <v>2025</v>
      </c>
      <c r="E373" s="538">
        <v>2023</v>
      </c>
      <c r="F373" s="538">
        <v>2024</v>
      </c>
      <c r="G373" s="538">
        <v>2025</v>
      </c>
      <c r="H373" s="170"/>
      <c r="I373" s="170"/>
      <c r="J373" s="575"/>
      <c r="K373" s="557"/>
      <c r="L373" s="557"/>
      <c r="M373" s="557"/>
      <c r="N373" s="557"/>
      <c r="O373" s="557"/>
    </row>
    <row r="374" spans="1:15">
      <c r="A374" s="539" t="s">
        <v>87</v>
      </c>
      <c r="B374" s="540">
        <v>246288</v>
      </c>
      <c r="C374" s="540">
        <v>366408</v>
      </c>
      <c r="D374" s="540">
        <v>245952</v>
      </c>
      <c r="E374" s="560">
        <v>16439132.869999999</v>
      </c>
      <c r="F374" s="560">
        <v>26657940.650000002</v>
      </c>
      <c r="G374" s="560">
        <v>17894188.600000001</v>
      </c>
      <c r="H374" s="170"/>
      <c r="I374" s="170"/>
      <c r="J374" s="575"/>
      <c r="K374" s="557"/>
      <c r="L374" s="557"/>
      <c r="M374" s="557"/>
      <c r="N374" s="557"/>
      <c r="O374" s="557"/>
    </row>
    <row r="375" spans="1:15">
      <c r="A375" s="542" t="s">
        <v>88</v>
      </c>
      <c r="B375" s="540">
        <v>252000</v>
      </c>
      <c r="C375" s="540">
        <v>209328</v>
      </c>
      <c r="D375" s="540">
        <v>334152</v>
      </c>
      <c r="E375" s="560">
        <v>16820395.02</v>
      </c>
      <c r="F375" s="560">
        <v>15229616.809999999</v>
      </c>
      <c r="G375" s="560">
        <v>24311161.98</v>
      </c>
      <c r="H375" s="170"/>
      <c r="I375" s="170"/>
      <c r="J375" s="575"/>
      <c r="K375" s="557"/>
      <c r="L375" s="557"/>
      <c r="M375" s="557"/>
      <c r="N375" s="557"/>
      <c r="O375" s="557"/>
    </row>
    <row r="376" spans="1:15">
      <c r="A376" s="542" t="s">
        <v>89</v>
      </c>
      <c r="B376" s="540">
        <v>245616</v>
      </c>
      <c r="C376" s="540">
        <v>281568</v>
      </c>
      <c r="D376" s="540">
        <v>307440</v>
      </c>
      <c r="E376" s="560">
        <v>17498353.84</v>
      </c>
      <c r="F376" s="560">
        <v>20485423.52</v>
      </c>
      <c r="G376" s="560">
        <v>22367735.82</v>
      </c>
      <c r="H376" s="170"/>
      <c r="I376" s="170"/>
      <c r="J376" s="575"/>
      <c r="K376" s="557"/>
      <c r="L376" s="557"/>
      <c r="M376" s="557"/>
      <c r="N376" s="557"/>
      <c r="O376" s="557"/>
    </row>
    <row r="377" spans="1:15">
      <c r="A377" s="542" t="s">
        <v>90</v>
      </c>
      <c r="B377" s="540">
        <v>215712</v>
      </c>
      <c r="C377" s="540">
        <v>282072</v>
      </c>
      <c r="D377" s="540">
        <v>415800</v>
      </c>
      <c r="E377" s="560">
        <v>15738488.709999999</v>
      </c>
      <c r="F377" s="560">
        <v>20522092.050000001</v>
      </c>
      <c r="G377" s="560">
        <v>30251445.960000001</v>
      </c>
      <c r="H377" s="170"/>
      <c r="I377" s="170"/>
      <c r="J377" s="575"/>
      <c r="K377" s="557"/>
      <c r="L377" s="557"/>
      <c r="M377" s="557"/>
      <c r="N377" s="557"/>
      <c r="O377" s="557"/>
    </row>
    <row r="378" spans="1:15">
      <c r="A378" s="542" t="s">
        <v>91</v>
      </c>
      <c r="B378" s="540">
        <v>176232</v>
      </c>
      <c r="C378" s="540">
        <v>306934</v>
      </c>
      <c r="D378" s="540">
        <v>497952</v>
      </c>
      <c r="E378" s="560">
        <v>12844935.800000003</v>
      </c>
      <c r="F378" s="560">
        <v>22330921.84</v>
      </c>
      <c r="G378" s="560">
        <v>36228398.189999998</v>
      </c>
      <c r="H378" s="170"/>
      <c r="I378" s="170"/>
      <c r="J378" s="575"/>
      <c r="K378" s="557"/>
      <c r="L378" s="557"/>
      <c r="M378" s="557"/>
      <c r="N378" s="557"/>
      <c r="O378" s="557"/>
    </row>
    <row r="379" spans="1:15">
      <c r="A379" s="542" t="s">
        <v>92</v>
      </c>
      <c r="B379" s="540">
        <v>284424</v>
      </c>
      <c r="C379" s="540">
        <v>288456</v>
      </c>
      <c r="D379" s="540">
        <v>379512</v>
      </c>
      <c r="E379" s="560">
        <v>20693211.219999999</v>
      </c>
      <c r="F379" s="560">
        <v>20986558.640000001</v>
      </c>
      <c r="G379" s="560">
        <v>27611319.710000001</v>
      </c>
      <c r="H379" s="170"/>
      <c r="I379" s="170"/>
      <c r="J379" s="575"/>
      <c r="K379" s="557"/>
      <c r="L379" s="557"/>
      <c r="M379" s="557"/>
      <c r="N379" s="557"/>
      <c r="O379" s="557"/>
    </row>
    <row r="380" spans="1:15">
      <c r="A380" s="542" t="s">
        <v>93</v>
      </c>
      <c r="B380" s="540">
        <v>254856</v>
      </c>
      <c r="C380" s="540">
        <v>331295</v>
      </c>
      <c r="D380" s="540">
        <v>455444</v>
      </c>
      <c r="E380" s="560">
        <v>18541997.43</v>
      </c>
      <c r="F380" s="560">
        <v>24103301.530000001</v>
      </c>
      <c r="G380" s="560">
        <v>33135737.169999998</v>
      </c>
      <c r="H380" s="170"/>
      <c r="I380" s="170"/>
      <c r="J380" s="575"/>
      <c r="K380" s="557"/>
      <c r="L380" s="557"/>
      <c r="M380" s="557"/>
      <c r="N380" s="557"/>
      <c r="O380" s="557"/>
    </row>
    <row r="381" spans="1:15">
      <c r="A381" s="542" t="s">
        <v>94</v>
      </c>
      <c r="B381" s="540">
        <v>172704</v>
      </c>
      <c r="C381" s="540">
        <v>225288</v>
      </c>
      <c r="D381" s="540">
        <v>398494</v>
      </c>
      <c r="E381" s="560">
        <v>12565044.869999999</v>
      </c>
      <c r="F381" s="560">
        <v>16390783.42</v>
      </c>
      <c r="G381" s="560">
        <v>28992351.170000002</v>
      </c>
      <c r="H381" s="170"/>
      <c r="I381" s="170"/>
      <c r="J381" s="575"/>
      <c r="K381" s="557"/>
      <c r="L381" s="557"/>
      <c r="M381" s="557"/>
      <c r="N381" s="557"/>
      <c r="O381" s="557"/>
    </row>
    <row r="382" spans="1:15">
      <c r="A382" s="542" t="s">
        <v>95</v>
      </c>
      <c r="B382" s="540">
        <v>252672</v>
      </c>
      <c r="C382" s="540">
        <v>294840</v>
      </c>
      <c r="D382" s="540">
        <v>435792</v>
      </c>
      <c r="E382" s="560">
        <v>18383100.859999999</v>
      </c>
      <c r="F382" s="560">
        <v>21451025.330000002</v>
      </c>
      <c r="G382" s="560">
        <v>31705959.629999995</v>
      </c>
      <c r="H382" s="170"/>
      <c r="I382" s="170"/>
      <c r="J382" s="575"/>
      <c r="K382" s="557"/>
      <c r="L382" s="557"/>
      <c r="M382" s="557"/>
      <c r="N382" s="557"/>
      <c r="O382" s="557"/>
    </row>
    <row r="383" spans="1:15">
      <c r="A383" s="542" t="s">
        <v>96</v>
      </c>
      <c r="B383" s="540">
        <v>345912</v>
      </c>
      <c r="C383" s="540">
        <v>485184</v>
      </c>
      <c r="D383" s="540">
        <v>448056</v>
      </c>
      <c r="E383" s="560">
        <v>25166758.41</v>
      </c>
      <c r="F383" s="560">
        <v>35299465.049999997</v>
      </c>
      <c r="G383" s="560">
        <v>32598224.510000002</v>
      </c>
      <c r="H383" s="170"/>
      <c r="I383" s="170"/>
      <c r="J383" s="575"/>
      <c r="K383" s="557"/>
      <c r="L383" s="557"/>
      <c r="M383" s="557"/>
      <c r="N383" s="557"/>
      <c r="O383" s="557"/>
    </row>
    <row r="384" spans="1:15">
      <c r="A384" s="542" t="s">
        <v>97</v>
      </c>
      <c r="B384" s="540">
        <v>429912</v>
      </c>
      <c r="C384" s="540">
        <v>368088</v>
      </c>
      <c r="D384" s="540">
        <v>573048</v>
      </c>
      <c r="E384" s="560">
        <v>31278161.550000001</v>
      </c>
      <c r="F384" s="560">
        <v>26780168.930000003</v>
      </c>
      <c r="G384" s="560">
        <v>41691992.719999999</v>
      </c>
      <c r="H384" s="170"/>
      <c r="I384" s="170"/>
      <c r="J384" s="575"/>
      <c r="K384" s="557"/>
      <c r="L384" s="557"/>
      <c r="M384" s="557"/>
      <c r="N384" s="557"/>
      <c r="O384" s="557"/>
    </row>
    <row r="385" spans="1:17" ht="14" thickBot="1">
      <c r="A385" s="543" t="s">
        <v>98</v>
      </c>
      <c r="B385" s="540">
        <v>162792</v>
      </c>
      <c r="C385" s="540">
        <v>297696</v>
      </c>
      <c r="D385" s="540">
        <v>305592</v>
      </c>
      <c r="E385" s="560">
        <v>11843899.460000003</v>
      </c>
      <c r="F385" s="560">
        <v>21658812.960000001</v>
      </c>
      <c r="G385" s="560">
        <v>22046280.48</v>
      </c>
      <c r="H385" s="170"/>
      <c r="I385" s="170"/>
      <c r="J385" s="575"/>
      <c r="K385" s="557"/>
      <c r="L385" s="557"/>
      <c r="M385" s="557"/>
      <c r="N385" s="557"/>
      <c r="O385" s="557"/>
    </row>
    <row r="386" spans="1:17" ht="14" thickBot="1">
      <c r="A386" s="544" t="s">
        <v>166</v>
      </c>
      <c r="B386" s="545">
        <v>3039120</v>
      </c>
      <c r="C386" s="545">
        <v>3737157</v>
      </c>
      <c r="D386" s="545">
        <v>4797234</v>
      </c>
      <c r="E386" s="546">
        <v>217813480.04000002</v>
      </c>
      <c r="F386" s="546">
        <v>271896110.73000002</v>
      </c>
      <c r="G386" s="546">
        <v>348834795.93999994</v>
      </c>
      <c r="H386" s="547"/>
      <c r="I386" s="547"/>
      <c r="J386" s="576"/>
      <c r="K386" s="576"/>
      <c r="L386" s="576"/>
      <c r="M386" s="576"/>
      <c r="N386" s="576"/>
      <c r="O386" s="576"/>
    </row>
    <row r="387" spans="1:17">
      <c r="A387" s="549" t="s">
        <v>2011</v>
      </c>
      <c r="B387" s="540">
        <v>253260</v>
      </c>
      <c r="C387" s="540">
        <v>311429.75</v>
      </c>
      <c r="D387" s="540">
        <v>399769.5</v>
      </c>
      <c r="E387" s="550">
        <v>18151123.33666667</v>
      </c>
      <c r="F387" s="550">
        <v>22658009.227500003</v>
      </c>
      <c r="G387" s="550">
        <v>29069566.328333329</v>
      </c>
      <c r="H387" s="170"/>
      <c r="I387" s="170"/>
      <c r="J387" s="575"/>
      <c r="K387" s="575"/>
      <c r="L387" s="575"/>
      <c r="M387" s="575"/>
      <c r="N387" s="575"/>
      <c r="O387" s="575"/>
    </row>
    <row r="388" spans="1:17">
      <c r="A388" s="551" t="s">
        <v>2012</v>
      </c>
      <c r="B388" s="564"/>
      <c r="C388" s="564">
        <v>0.22968392166153359</v>
      </c>
      <c r="D388" s="553">
        <v>0.2836586742274943</v>
      </c>
      <c r="E388" s="564"/>
      <c r="F388" s="564">
        <v>0.24829790461117501</v>
      </c>
      <c r="G388" s="553">
        <v>0.28297089282899696</v>
      </c>
      <c r="H388" s="170"/>
      <c r="I388" s="170"/>
      <c r="J388" s="575"/>
      <c r="K388" s="575"/>
      <c r="L388" s="575"/>
      <c r="M388" s="575"/>
      <c r="N388" s="575"/>
      <c r="O388" s="575"/>
    </row>
    <row r="389" spans="1:17" s="171" customFormat="1" ht="39.75" customHeight="1">
      <c r="A389" s="599"/>
      <c r="B389" s="600"/>
      <c r="C389" s="600"/>
      <c r="D389" s="600"/>
      <c r="E389" s="601"/>
      <c r="F389" s="601"/>
      <c r="G389" s="600"/>
      <c r="J389" s="574"/>
      <c r="K389" s="574"/>
      <c r="L389" s="574"/>
      <c r="M389" s="574"/>
      <c r="N389" s="574"/>
      <c r="O389" s="574"/>
    </row>
    <row r="390" spans="1:17" ht="20" thickBot="1">
      <c r="A390" s="556" t="s">
        <v>2020</v>
      </c>
      <c r="B390" s="556"/>
      <c r="C390" s="556"/>
      <c r="D390" s="556"/>
      <c r="E390" s="171"/>
      <c r="F390" s="171"/>
      <c r="G390" s="533" t="s">
        <v>2010</v>
      </c>
      <c r="H390" s="556"/>
      <c r="I390" s="556"/>
      <c r="J390" s="583"/>
      <c r="K390" s="583"/>
      <c r="L390" s="583"/>
      <c r="M390" s="583"/>
      <c r="N390" s="583"/>
      <c r="O390" s="583"/>
    </row>
    <row r="391" spans="1:17" ht="20.25" customHeight="1">
      <c r="A391" s="534"/>
      <c r="B391" s="3168"/>
      <c r="C391" s="3168"/>
      <c r="D391" s="3169"/>
      <c r="E391" s="3168"/>
      <c r="F391" s="3168"/>
      <c r="G391" s="3169"/>
      <c r="H391" s="170"/>
      <c r="I391" s="535"/>
      <c r="J391" s="575"/>
      <c r="K391" s="557"/>
      <c r="L391" s="557"/>
      <c r="M391" s="557"/>
      <c r="N391" s="557"/>
      <c r="O391" s="557"/>
    </row>
    <row r="392" spans="1:17" ht="20.25" customHeight="1">
      <c r="A392" s="536" t="s">
        <v>1004</v>
      </c>
      <c r="B392" s="537">
        <v>2023</v>
      </c>
      <c r="C392" s="537">
        <v>2024</v>
      </c>
      <c r="D392" s="537">
        <v>2025</v>
      </c>
      <c r="E392" s="538">
        <v>2023</v>
      </c>
      <c r="F392" s="538">
        <v>2024</v>
      </c>
      <c r="G392" s="538">
        <v>2025</v>
      </c>
      <c r="H392" s="170"/>
      <c r="I392" s="170"/>
      <c r="J392" s="575"/>
      <c r="K392" s="557"/>
      <c r="L392" s="557"/>
      <c r="M392" s="557"/>
      <c r="N392" s="557"/>
      <c r="O392" s="557"/>
    </row>
    <row r="393" spans="1:17">
      <c r="A393" s="539" t="s">
        <v>87</v>
      </c>
      <c r="B393" s="540">
        <v>193050</v>
      </c>
      <c r="C393" s="540">
        <v>166590</v>
      </c>
      <c r="D393" s="540">
        <v>160920</v>
      </c>
      <c r="E393" s="560">
        <v>16061818.119999999</v>
      </c>
      <c r="F393" s="560">
        <v>15107763.960000001</v>
      </c>
      <c r="G393" s="560">
        <v>14593561.26</v>
      </c>
      <c r="H393" s="170"/>
      <c r="I393" s="170"/>
      <c r="J393" s="575"/>
      <c r="K393" s="557"/>
      <c r="L393" s="557"/>
      <c r="M393" s="557"/>
      <c r="N393" s="557"/>
      <c r="O393" s="557"/>
    </row>
    <row r="394" spans="1:17">
      <c r="A394" s="542" t="s">
        <v>88</v>
      </c>
      <c r="B394" s="540">
        <v>153180</v>
      </c>
      <c r="C394" s="540">
        <v>171899</v>
      </c>
      <c r="D394" s="540">
        <v>167130</v>
      </c>
      <c r="E394" s="560">
        <v>12744622.27</v>
      </c>
      <c r="F394" s="560">
        <v>15589228.079999998</v>
      </c>
      <c r="G394" s="560">
        <v>15156735.59</v>
      </c>
      <c r="H394" s="170"/>
      <c r="I394" s="170"/>
      <c r="J394" s="575"/>
      <c r="K394" s="557"/>
      <c r="L394" s="557"/>
      <c r="M394" s="557"/>
      <c r="N394" s="557"/>
      <c r="O394" s="557"/>
    </row>
    <row r="395" spans="1:17">
      <c r="A395" s="542" t="s">
        <v>89</v>
      </c>
      <c r="B395" s="540">
        <v>219510</v>
      </c>
      <c r="C395" s="540">
        <v>177030</v>
      </c>
      <c r="D395" s="540">
        <v>1259</v>
      </c>
      <c r="E395" s="560">
        <v>19610463.989999998</v>
      </c>
      <c r="F395" s="560">
        <v>16054549.82</v>
      </c>
      <c r="G395" s="560">
        <v>114176.57</v>
      </c>
      <c r="H395" s="170"/>
      <c r="I395" s="170"/>
      <c r="J395" s="575"/>
      <c r="K395" s="557"/>
      <c r="L395" s="557"/>
      <c r="M395" s="557"/>
      <c r="N395" s="557"/>
      <c r="O395" s="557"/>
    </row>
    <row r="396" spans="1:17" ht="15">
      <c r="A396" s="542" t="s">
        <v>90</v>
      </c>
      <c r="B396" s="540">
        <v>159660</v>
      </c>
      <c r="C396" s="540">
        <v>175590</v>
      </c>
      <c r="D396" s="540">
        <v>0</v>
      </c>
      <c r="E396" s="560">
        <v>14484011.489999998</v>
      </c>
      <c r="F396" s="560">
        <v>15923958.699999999</v>
      </c>
      <c r="G396" s="560">
        <v>0</v>
      </c>
      <c r="H396" s="170"/>
      <c r="I396" s="170"/>
      <c r="J396" s="575"/>
      <c r="K396" s="557"/>
      <c r="L396" s="557"/>
      <c r="M396" s="557"/>
      <c r="N396" s="557"/>
      <c r="O396" s="557"/>
      <c r="Q396" s="602"/>
    </row>
    <row r="397" spans="1:17">
      <c r="A397" s="542" t="s">
        <v>91</v>
      </c>
      <c r="B397" s="540">
        <v>197729</v>
      </c>
      <c r="C397" s="540">
        <v>151380</v>
      </c>
      <c r="D397" s="540">
        <v>0</v>
      </c>
      <c r="E397" s="560">
        <v>17934402.579999998</v>
      </c>
      <c r="F397" s="560">
        <v>13728394.800000001</v>
      </c>
      <c r="G397" s="560">
        <v>0</v>
      </c>
      <c r="H397" s="170"/>
      <c r="I397" s="170"/>
      <c r="J397" s="575"/>
      <c r="K397" s="557"/>
      <c r="L397" s="557"/>
      <c r="M397" s="557"/>
      <c r="N397" s="557"/>
      <c r="O397" s="557"/>
    </row>
    <row r="398" spans="1:17" ht="15">
      <c r="A398" s="542" t="s">
        <v>92</v>
      </c>
      <c r="B398" s="540">
        <v>206458</v>
      </c>
      <c r="C398" s="540">
        <v>149220</v>
      </c>
      <c r="D398" s="540">
        <v>0</v>
      </c>
      <c r="E398" s="560">
        <v>18723325.109999999</v>
      </c>
      <c r="F398" s="560">
        <v>13532508.16</v>
      </c>
      <c r="G398" s="560">
        <v>0</v>
      </c>
      <c r="H398" s="170"/>
      <c r="I398" s="170"/>
      <c r="J398" s="575"/>
      <c r="K398" s="557"/>
      <c r="L398" s="557"/>
      <c r="M398" s="557"/>
      <c r="N398" s="557"/>
      <c r="O398" s="557"/>
      <c r="Q398" s="602"/>
    </row>
    <row r="399" spans="1:17" ht="15">
      <c r="A399" s="542" t="s">
        <v>93</v>
      </c>
      <c r="B399" s="540">
        <v>198000</v>
      </c>
      <c r="C399" s="540">
        <v>189450</v>
      </c>
      <c r="D399" s="540">
        <v>0</v>
      </c>
      <c r="E399" s="560">
        <v>17956283.449999999</v>
      </c>
      <c r="F399" s="560">
        <v>17180898.530000001</v>
      </c>
      <c r="G399" s="560">
        <v>0</v>
      </c>
      <c r="H399" s="170"/>
      <c r="I399" s="170"/>
      <c r="J399" s="575"/>
      <c r="K399" s="557"/>
      <c r="L399" s="557"/>
      <c r="M399" s="557"/>
      <c r="N399" s="557"/>
      <c r="O399" s="557"/>
      <c r="Q399" s="602"/>
    </row>
    <row r="400" spans="1:17">
      <c r="A400" s="542" t="s">
        <v>94</v>
      </c>
      <c r="B400" s="540">
        <v>205740</v>
      </c>
      <c r="C400" s="540">
        <v>154350</v>
      </c>
      <c r="D400" s="540">
        <v>0</v>
      </c>
      <c r="E400" s="560">
        <v>18658210.920000002</v>
      </c>
      <c r="F400" s="560">
        <v>13997739.26</v>
      </c>
      <c r="G400" s="560">
        <v>0</v>
      </c>
      <c r="H400" s="170"/>
      <c r="I400" s="170"/>
      <c r="J400" s="575"/>
      <c r="K400" s="557"/>
      <c r="L400" s="557"/>
      <c r="M400" s="557"/>
      <c r="N400" s="557"/>
      <c r="O400" s="557"/>
    </row>
    <row r="401" spans="1:15">
      <c r="A401" s="542" t="s">
        <v>95</v>
      </c>
      <c r="B401" s="540">
        <v>205470</v>
      </c>
      <c r="C401" s="540">
        <v>145080</v>
      </c>
      <c r="D401" s="540">
        <v>0</v>
      </c>
      <c r="E401" s="560">
        <v>18633725.079999998</v>
      </c>
      <c r="F401" s="560">
        <v>13157058.630000001</v>
      </c>
      <c r="G401" s="560">
        <v>0</v>
      </c>
      <c r="H401" s="170"/>
      <c r="I401" s="170"/>
      <c r="J401" s="575"/>
      <c r="K401" s="557"/>
      <c r="L401" s="557"/>
      <c r="M401" s="557"/>
      <c r="N401" s="557"/>
      <c r="O401" s="557"/>
    </row>
    <row r="402" spans="1:15">
      <c r="A402" s="542" t="s">
        <v>96</v>
      </c>
      <c r="B402" s="540">
        <v>244170</v>
      </c>
      <c r="C402" s="540">
        <v>247050</v>
      </c>
      <c r="D402" s="540">
        <v>0</v>
      </c>
      <c r="E402" s="560">
        <v>22143362.25</v>
      </c>
      <c r="F402" s="560">
        <v>22404544.539999999</v>
      </c>
      <c r="G402" s="560">
        <v>0</v>
      </c>
      <c r="H402" s="170"/>
      <c r="I402" s="170"/>
      <c r="J402" s="575"/>
      <c r="K402" s="557"/>
      <c r="L402" s="557"/>
      <c r="M402" s="557"/>
      <c r="N402" s="557"/>
      <c r="O402" s="557"/>
    </row>
    <row r="403" spans="1:15">
      <c r="A403" s="542" t="s">
        <v>97</v>
      </c>
      <c r="B403" s="540">
        <v>238950</v>
      </c>
      <c r="C403" s="540">
        <v>188820</v>
      </c>
      <c r="D403" s="540">
        <v>0</v>
      </c>
      <c r="E403" s="560">
        <v>21669969.489999998</v>
      </c>
      <c r="F403" s="560">
        <v>17123764.91</v>
      </c>
      <c r="G403" s="560">
        <v>0</v>
      </c>
      <c r="H403" s="170"/>
      <c r="I403" s="170"/>
      <c r="J403" s="575"/>
      <c r="K403" s="557"/>
      <c r="L403" s="557"/>
      <c r="M403" s="557"/>
      <c r="N403" s="557"/>
      <c r="O403" s="557"/>
    </row>
    <row r="404" spans="1:15" ht="14" thickBot="1">
      <c r="A404" s="543" t="s">
        <v>98</v>
      </c>
      <c r="B404" s="540">
        <v>120420</v>
      </c>
      <c r="C404" s="540">
        <v>104760</v>
      </c>
      <c r="D404" s="540">
        <v>0</v>
      </c>
      <c r="E404" s="560">
        <v>10920685.16</v>
      </c>
      <c r="F404" s="560">
        <v>9500506.2899999991</v>
      </c>
      <c r="G404" s="560">
        <v>0</v>
      </c>
      <c r="H404" s="170"/>
      <c r="I404" s="170"/>
      <c r="J404" s="575"/>
      <c r="K404" s="557"/>
      <c r="L404" s="557"/>
      <c r="M404" s="557"/>
      <c r="N404" s="557"/>
      <c r="O404" s="557"/>
    </row>
    <row r="405" spans="1:15" ht="14" thickBot="1">
      <c r="A405" s="544" t="s">
        <v>166</v>
      </c>
      <c r="B405" s="545">
        <v>2342337</v>
      </c>
      <c r="C405" s="545">
        <v>2021219</v>
      </c>
      <c r="D405" s="545">
        <v>329309</v>
      </c>
      <c r="E405" s="546">
        <v>209540879.91</v>
      </c>
      <c r="F405" s="546">
        <v>183300915.67999998</v>
      </c>
      <c r="G405" s="546">
        <v>29864473.420000002</v>
      </c>
      <c r="H405" s="547"/>
      <c r="I405" s="547"/>
      <c r="J405" s="576"/>
      <c r="K405" s="576"/>
      <c r="L405" s="576"/>
      <c r="M405" s="576"/>
      <c r="N405" s="576"/>
      <c r="O405" s="576"/>
    </row>
    <row r="406" spans="1:15">
      <c r="A406" s="549" t="s">
        <v>2011</v>
      </c>
      <c r="B406" s="540">
        <v>195194.75</v>
      </c>
      <c r="C406" s="540">
        <v>168434.91666666666</v>
      </c>
      <c r="D406" s="540">
        <v>27442.416666666668</v>
      </c>
      <c r="E406" s="550">
        <v>17461739.9925</v>
      </c>
      <c r="F406" s="550">
        <v>15275076.306666665</v>
      </c>
      <c r="G406" s="550">
        <v>2488706.1183333336</v>
      </c>
      <c r="H406" s="170"/>
      <c r="I406" s="170"/>
      <c r="J406" s="575"/>
      <c r="K406" s="575"/>
      <c r="L406" s="575"/>
      <c r="M406" s="575"/>
      <c r="N406" s="575"/>
      <c r="O406" s="575"/>
    </row>
    <row r="407" spans="1:15">
      <c r="A407" s="551" t="s">
        <v>2012</v>
      </c>
      <c r="B407" s="564"/>
      <c r="C407" s="564">
        <v>-0.13709299729287461</v>
      </c>
      <c r="D407" s="553">
        <v>-0.83707406273145069</v>
      </c>
      <c r="E407" s="564"/>
      <c r="F407" s="564">
        <v>-0.12522599046673069</v>
      </c>
      <c r="G407" s="553">
        <v>-0.83707406310977583</v>
      </c>
      <c r="H407" s="170"/>
      <c r="I407" s="170"/>
      <c r="J407" s="575"/>
      <c r="K407" s="575"/>
      <c r="L407" s="575"/>
      <c r="M407" s="575"/>
      <c r="N407" s="575"/>
      <c r="O407" s="575"/>
    </row>
    <row r="408" spans="1:15" s="171" customFormat="1" ht="39.75" customHeight="1">
      <c r="A408" s="599"/>
      <c r="B408" s="600"/>
      <c r="C408" s="600"/>
      <c r="D408" s="600"/>
      <c r="E408" s="601"/>
      <c r="F408" s="601"/>
      <c r="G408" s="600"/>
      <c r="J408" s="574"/>
      <c r="K408" s="574"/>
      <c r="L408" s="574"/>
      <c r="M408" s="574"/>
      <c r="N408" s="574"/>
      <c r="O408" s="574"/>
    </row>
    <row r="409" spans="1:15" ht="20" thickBot="1">
      <c r="A409" s="556" t="s">
        <v>2021</v>
      </c>
      <c r="B409" s="556"/>
      <c r="C409" s="556"/>
      <c r="D409" s="556"/>
      <c r="E409" s="171"/>
      <c r="F409" s="171"/>
      <c r="G409" s="533" t="s">
        <v>2010</v>
      </c>
      <c r="H409" s="556"/>
      <c r="I409" s="556"/>
      <c r="J409" s="583"/>
      <c r="K409" s="583"/>
      <c r="L409" s="583"/>
      <c r="M409" s="583"/>
      <c r="N409" s="583"/>
      <c r="O409" s="583"/>
    </row>
    <row r="410" spans="1:15" ht="20.25" customHeight="1">
      <c r="A410" s="534"/>
      <c r="B410" s="3168"/>
      <c r="C410" s="3168"/>
      <c r="D410" s="3169"/>
      <c r="E410" s="3168"/>
      <c r="F410" s="3168"/>
      <c r="G410" s="3169"/>
      <c r="H410" s="170"/>
      <c r="I410" s="535"/>
      <c r="J410" s="575"/>
      <c r="K410" s="557"/>
      <c r="L410" s="557"/>
      <c r="M410" s="557"/>
      <c r="N410" s="557"/>
      <c r="O410" s="557"/>
    </row>
    <row r="411" spans="1:15" ht="20.25" customHeight="1">
      <c r="A411" s="536" t="s">
        <v>1004</v>
      </c>
      <c r="B411" s="537">
        <v>2023</v>
      </c>
      <c r="C411" s="537">
        <v>2024</v>
      </c>
      <c r="D411" s="537">
        <v>2025</v>
      </c>
      <c r="E411" s="538">
        <v>2023</v>
      </c>
      <c r="F411" s="538">
        <v>2024</v>
      </c>
      <c r="G411" s="538">
        <v>2025</v>
      </c>
      <c r="H411" s="170"/>
      <c r="I411" s="170"/>
      <c r="J411" s="575"/>
      <c r="K411" s="557"/>
      <c r="L411" s="557"/>
      <c r="M411" s="557"/>
      <c r="N411" s="557"/>
      <c r="O411" s="557"/>
    </row>
    <row r="412" spans="1:15">
      <c r="A412" s="539" t="s">
        <v>87</v>
      </c>
      <c r="B412" s="540">
        <v>36000</v>
      </c>
      <c r="C412" s="540">
        <v>20784</v>
      </c>
      <c r="D412" s="540">
        <v>51008</v>
      </c>
      <c r="E412" s="560">
        <v>6699805.0300000003</v>
      </c>
      <c r="F412" s="560">
        <v>4138782.5800000005</v>
      </c>
      <c r="G412" s="560">
        <v>10157381.210000001</v>
      </c>
      <c r="H412" s="170"/>
      <c r="I412" s="170"/>
      <c r="J412" s="575"/>
      <c r="K412" s="557"/>
      <c r="L412" s="557"/>
      <c r="M412" s="557"/>
      <c r="N412" s="557"/>
      <c r="O412" s="557"/>
    </row>
    <row r="413" spans="1:15">
      <c r="A413" s="542" t="s">
        <v>88</v>
      </c>
      <c r="B413" s="540">
        <v>32352</v>
      </c>
      <c r="C413" s="540">
        <v>28943</v>
      </c>
      <c r="D413" s="540">
        <v>4752</v>
      </c>
      <c r="E413" s="560">
        <v>6020891.5499999998</v>
      </c>
      <c r="F413" s="560">
        <v>5763509.5199999996</v>
      </c>
      <c r="G413" s="560">
        <v>946280.54</v>
      </c>
      <c r="H413" s="170"/>
      <c r="I413" s="170"/>
      <c r="J413" s="575"/>
      <c r="K413" s="557"/>
      <c r="L413" s="557"/>
      <c r="M413" s="557"/>
      <c r="N413" s="557"/>
      <c r="O413" s="557"/>
    </row>
    <row r="414" spans="1:15">
      <c r="A414" s="542" t="s">
        <v>89</v>
      </c>
      <c r="B414" s="540">
        <v>36336</v>
      </c>
      <c r="C414" s="540">
        <v>36528</v>
      </c>
      <c r="D414" s="540">
        <v>0</v>
      </c>
      <c r="E414" s="560">
        <v>7132523.5599999996</v>
      </c>
      <c r="F414" s="560">
        <v>7273934.1200000001</v>
      </c>
      <c r="G414" s="560">
        <v>0</v>
      </c>
      <c r="H414" s="170"/>
      <c r="I414" s="170"/>
      <c r="J414" s="575"/>
      <c r="K414" s="557"/>
      <c r="L414" s="557"/>
      <c r="M414" s="557"/>
      <c r="N414" s="557"/>
      <c r="O414" s="557"/>
    </row>
    <row r="415" spans="1:15">
      <c r="A415" s="542" t="s">
        <v>90</v>
      </c>
      <c r="B415" s="540">
        <v>31296</v>
      </c>
      <c r="C415" s="540">
        <v>33888</v>
      </c>
      <c r="D415" s="540">
        <v>0</v>
      </c>
      <c r="E415" s="560">
        <v>6235821.4199999999</v>
      </c>
      <c r="F415" s="560">
        <v>6748222.6600000001</v>
      </c>
      <c r="G415" s="560">
        <v>0</v>
      </c>
      <c r="H415" s="170"/>
      <c r="I415" s="170"/>
      <c r="J415" s="575"/>
      <c r="K415" s="557"/>
      <c r="L415" s="557"/>
      <c r="M415" s="557"/>
      <c r="N415" s="557"/>
      <c r="O415" s="557"/>
    </row>
    <row r="416" spans="1:15">
      <c r="A416" s="542" t="s">
        <v>91</v>
      </c>
      <c r="B416" s="540">
        <v>25296</v>
      </c>
      <c r="C416" s="540">
        <v>34416</v>
      </c>
      <c r="D416" s="540">
        <v>0</v>
      </c>
      <c r="E416" s="560">
        <v>5037271.05</v>
      </c>
      <c r="F416" s="560">
        <v>6853364.9000000004</v>
      </c>
      <c r="G416" s="560">
        <v>0</v>
      </c>
      <c r="H416" s="170"/>
      <c r="I416" s="170"/>
      <c r="J416" s="575"/>
      <c r="K416" s="557"/>
      <c r="L416" s="557"/>
      <c r="M416" s="557"/>
      <c r="N416" s="557"/>
      <c r="O416" s="557"/>
    </row>
    <row r="417" spans="1:15">
      <c r="A417" s="542" t="s">
        <v>92</v>
      </c>
      <c r="B417" s="540">
        <v>40560</v>
      </c>
      <c r="C417" s="540">
        <v>35136</v>
      </c>
      <c r="D417" s="540">
        <v>0</v>
      </c>
      <c r="E417" s="560">
        <v>8076838.7400000002</v>
      </c>
      <c r="F417" s="560">
        <v>6996740.8300000001</v>
      </c>
      <c r="G417" s="560">
        <v>0</v>
      </c>
      <c r="H417" s="170"/>
      <c r="I417" s="170"/>
      <c r="J417" s="575"/>
      <c r="K417" s="557"/>
      <c r="L417" s="557"/>
      <c r="M417" s="557"/>
      <c r="N417" s="557"/>
      <c r="O417" s="557"/>
    </row>
    <row r="418" spans="1:15">
      <c r="A418" s="542" t="s">
        <v>93</v>
      </c>
      <c r="B418" s="540">
        <v>28848</v>
      </c>
      <c r="C418" s="540">
        <v>41280</v>
      </c>
      <c r="D418" s="540">
        <v>0</v>
      </c>
      <c r="E418" s="560">
        <v>5744591.8600000003</v>
      </c>
      <c r="F418" s="560">
        <v>8220214.6299999999</v>
      </c>
      <c r="G418" s="560">
        <v>0</v>
      </c>
      <c r="H418" s="170"/>
      <c r="I418" s="170"/>
      <c r="J418" s="575"/>
      <c r="K418" s="557"/>
      <c r="L418" s="557"/>
      <c r="M418" s="557"/>
      <c r="N418" s="557"/>
      <c r="O418" s="557"/>
    </row>
    <row r="419" spans="1:15">
      <c r="A419" s="542" t="s">
        <v>94</v>
      </c>
      <c r="B419" s="540">
        <v>36000</v>
      </c>
      <c r="C419" s="540">
        <v>37248</v>
      </c>
      <c r="D419" s="540">
        <v>0</v>
      </c>
      <c r="E419" s="560">
        <v>7168791.8799999999</v>
      </c>
      <c r="F419" s="560">
        <v>7417309.7999999998</v>
      </c>
      <c r="G419" s="560">
        <v>0</v>
      </c>
      <c r="H419" s="170"/>
      <c r="I419" s="170"/>
      <c r="J419" s="575"/>
      <c r="K419" s="557"/>
      <c r="L419" s="557"/>
      <c r="M419" s="557"/>
      <c r="N419" s="557"/>
      <c r="O419" s="557"/>
    </row>
    <row r="420" spans="1:15">
      <c r="A420" s="542" t="s">
        <v>95</v>
      </c>
      <c r="B420" s="540">
        <v>34416</v>
      </c>
      <c r="C420" s="540">
        <v>33312</v>
      </c>
      <c r="D420" s="540">
        <v>0</v>
      </c>
      <c r="E420" s="560">
        <v>6853365.0700000003</v>
      </c>
      <c r="F420" s="560">
        <v>6633522.0700000003</v>
      </c>
      <c r="G420" s="560">
        <v>0</v>
      </c>
      <c r="H420" s="170"/>
      <c r="I420" s="170"/>
      <c r="J420" s="575"/>
      <c r="K420" s="557"/>
      <c r="L420" s="557"/>
      <c r="M420" s="557"/>
      <c r="N420" s="557"/>
      <c r="O420" s="557"/>
    </row>
    <row r="421" spans="1:15">
      <c r="A421" s="542" t="s">
        <v>96</v>
      </c>
      <c r="B421" s="540">
        <v>45792</v>
      </c>
      <c r="C421" s="540">
        <v>60671</v>
      </c>
      <c r="D421" s="540">
        <v>0</v>
      </c>
      <c r="E421" s="560">
        <v>9118703.0899999999</v>
      </c>
      <c r="F421" s="560">
        <v>12081604.41</v>
      </c>
      <c r="G421" s="560">
        <v>0</v>
      </c>
      <c r="H421" s="170"/>
      <c r="I421" s="170"/>
      <c r="J421" s="575"/>
      <c r="K421" s="557"/>
      <c r="L421" s="557"/>
      <c r="M421" s="557"/>
      <c r="N421" s="557"/>
      <c r="O421" s="557"/>
    </row>
    <row r="422" spans="1:15">
      <c r="A422" s="542" t="s">
        <v>97</v>
      </c>
      <c r="B422" s="540">
        <v>52752</v>
      </c>
      <c r="C422" s="540">
        <v>40896</v>
      </c>
      <c r="D422" s="540">
        <v>0</v>
      </c>
      <c r="E422" s="560">
        <v>10504669.57</v>
      </c>
      <c r="F422" s="560">
        <v>8143747.3499999996</v>
      </c>
      <c r="G422" s="560">
        <v>0</v>
      </c>
      <c r="H422" s="170"/>
      <c r="I422" s="170"/>
      <c r="J422" s="575"/>
      <c r="K422" s="557"/>
      <c r="L422" s="557"/>
      <c r="M422" s="557"/>
      <c r="N422" s="557"/>
      <c r="O422" s="557"/>
    </row>
    <row r="423" spans="1:15" ht="14" thickBot="1">
      <c r="A423" s="543" t="s">
        <v>98</v>
      </c>
      <c r="B423" s="540">
        <v>19823</v>
      </c>
      <c r="C423" s="540">
        <v>20928</v>
      </c>
      <c r="D423" s="540">
        <v>0</v>
      </c>
      <c r="E423" s="560">
        <v>3947415.6100000003</v>
      </c>
      <c r="F423" s="560">
        <v>4167457.64</v>
      </c>
      <c r="G423" s="560">
        <v>0</v>
      </c>
      <c r="H423" s="170"/>
      <c r="I423" s="170"/>
      <c r="J423" s="575"/>
      <c r="K423" s="557"/>
      <c r="L423" s="557"/>
      <c r="M423" s="557"/>
      <c r="N423" s="557"/>
      <c r="O423" s="557"/>
    </row>
    <row r="424" spans="1:15" ht="14" thickBot="1">
      <c r="A424" s="544" t="s">
        <v>166</v>
      </c>
      <c r="B424" s="545">
        <v>419471</v>
      </c>
      <c r="C424" s="545">
        <v>424030</v>
      </c>
      <c r="D424" s="545">
        <v>55760</v>
      </c>
      <c r="E424" s="546">
        <v>82540688.429999992</v>
      </c>
      <c r="F424" s="546">
        <v>84438410.50999999</v>
      </c>
      <c r="G424" s="546">
        <v>11103661.75</v>
      </c>
      <c r="H424" s="547"/>
      <c r="I424" s="547"/>
      <c r="J424" s="576"/>
      <c r="K424" s="576"/>
      <c r="L424" s="576"/>
      <c r="M424" s="576"/>
      <c r="N424" s="576"/>
      <c r="O424" s="576"/>
    </row>
    <row r="425" spans="1:15">
      <c r="A425" s="549" t="s">
        <v>2011</v>
      </c>
      <c r="B425" s="540">
        <v>34955.916666666664</v>
      </c>
      <c r="C425" s="540">
        <v>35335.833333333336</v>
      </c>
      <c r="D425" s="540">
        <v>4646.666666666667</v>
      </c>
      <c r="E425" s="550">
        <v>6878390.7024999997</v>
      </c>
      <c r="F425" s="550">
        <v>7036534.2091666656</v>
      </c>
      <c r="G425" s="550">
        <v>925305.14583333337</v>
      </c>
      <c r="H425" s="170"/>
      <c r="I425" s="170"/>
      <c r="J425" s="575"/>
      <c r="K425" s="575"/>
      <c r="L425" s="575"/>
      <c r="M425" s="575"/>
      <c r="N425" s="575"/>
      <c r="O425" s="575"/>
    </row>
    <row r="426" spans="1:15">
      <c r="A426" s="551" t="s">
        <v>2012</v>
      </c>
      <c r="B426" s="564"/>
      <c r="C426" s="564">
        <v>1.086845097754076E-2</v>
      </c>
      <c r="D426" s="553">
        <v>-0.86849987029219633</v>
      </c>
      <c r="E426" s="564"/>
      <c r="F426" s="564">
        <v>2.2991352702484341E-2</v>
      </c>
      <c r="G426" s="553">
        <v>-0.86849987247586813</v>
      </c>
      <c r="H426" s="472"/>
      <c r="I426" s="170"/>
      <c r="J426" s="575"/>
      <c r="K426" s="575"/>
      <c r="L426" s="575"/>
      <c r="M426" s="575"/>
      <c r="N426" s="575"/>
      <c r="O426" s="575"/>
    </row>
    <row r="427" spans="1:15" s="171" customFormat="1" ht="39.75" customHeight="1">
      <c r="A427" s="599"/>
      <c r="B427" s="600"/>
      <c r="C427" s="600"/>
      <c r="D427" s="600"/>
      <c r="E427" s="601"/>
      <c r="F427" s="601"/>
      <c r="G427" s="600"/>
      <c r="J427" s="574"/>
      <c r="K427" s="574"/>
      <c r="L427" s="574"/>
      <c r="M427" s="574"/>
      <c r="N427" s="574"/>
      <c r="O427" s="574"/>
    </row>
    <row r="428" spans="1:15" ht="19" hidden="1">
      <c r="A428" s="556" t="s">
        <v>2022</v>
      </c>
      <c r="B428" s="556"/>
      <c r="C428" s="556"/>
      <c r="D428" s="556"/>
      <c r="E428" s="171"/>
      <c r="F428" s="171"/>
      <c r="G428" s="533" t="s">
        <v>2010</v>
      </c>
      <c r="H428" s="603"/>
      <c r="I428" s="603"/>
      <c r="J428" s="604"/>
      <c r="K428" s="604"/>
      <c r="L428" s="604"/>
      <c r="M428" s="604"/>
      <c r="N428" s="604"/>
      <c r="O428" s="604"/>
    </row>
    <row r="429" spans="1:15" ht="14" hidden="1">
      <c r="A429" s="534"/>
      <c r="B429" s="3168"/>
      <c r="C429" s="3168"/>
      <c r="D429" s="3169"/>
      <c r="E429" s="3168"/>
      <c r="F429" s="3168"/>
      <c r="G429" s="3169"/>
      <c r="I429" s="605"/>
      <c r="J429" s="557"/>
      <c r="K429" s="557"/>
      <c r="L429" s="557"/>
      <c r="M429" s="557"/>
      <c r="N429" s="557"/>
      <c r="O429" s="557"/>
    </row>
    <row r="430" spans="1:15" ht="20.25" hidden="1" customHeight="1">
      <c r="A430" s="536" t="s">
        <v>1004</v>
      </c>
      <c r="B430" s="537">
        <v>2023</v>
      </c>
      <c r="C430" s="537">
        <v>2024</v>
      </c>
      <c r="D430" s="537">
        <v>2025</v>
      </c>
      <c r="E430" s="538">
        <v>2023</v>
      </c>
      <c r="F430" s="538">
        <v>2024</v>
      </c>
      <c r="G430" s="538">
        <v>2025</v>
      </c>
      <c r="J430" s="557"/>
      <c r="K430" s="557"/>
      <c r="L430" s="557"/>
      <c r="M430" s="557"/>
      <c r="N430" s="557"/>
      <c r="O430" s="557"/>
    </row>
    <row r="431" spans="1:15" hidden="1">
      <c r="A431" s="539" t="s">
        <v>87</v>
      </c>
      <c r="B431" s="540">
        <v>0</v>
      </c>
      <c r="C431" s="540">
        <v>0</v>
      </c>
      <c r="D431" s="540">
        <v>0</v>
      </c>
      <c r="E431" s="593">
        <v>0</v>
      </c>
      <c r="F431" s="593">
        <v>0</v>
      </c>
      <c r="G431" s="593">
        <v>0</v>
      </c>
      <c r="J431" s="557"/>
      <c r="K431" s="557"/>
      <c r="L431" s="557"/>
      <c r="M431" s="557"/>
      <c r="N431" s="557"/>
      <c r="O431" s="557"/>
    </row>
    <row r="432" spans="1:15" hidden="1">
      <c r="A432" s="542" t="s">
        <v>88</v>
      </c>
      <c r="B432" s="540">
        <v>0</v>
      </c>
      <c r="C432" s="540">
        <v>0</v>
      </c>
      <c r="D432" s="540">
        <v>0</v>
      </c>
      <c r="E432" s="593">
        <v>0</v>
      </c>
      <c r="F432" s="593">
        <v>0</v>
      </c>
      <c r="G432" s="593">
        <v>0</v>
      </c>
      <c r="J432" s="557"/>
      <c r="K432" s="557"/>
      <c r="L432" s="557"/>
      <c r="M432" s="557"/>
      <c r="N432" s="557"/>
      <c r="O432" s="557"/>
    </row>
    <row r="433" spans="1:15" hidden="1">
      <c r="A433" s="542" t="s">
        <v>89</v>
      </c>
      <c r="B433" s="540">
        <v>0</v>
      </c>
      <c r="C433" s="540">
        <v>0</v>
      </c>
      <c r="D433" s="540">
        <v>0</v>
      </c>
      <c r="E433" s="593">
        <v>0</v>
      </c>
      <c r="F433" s="593">
        <v>0</v>
      </c>
      <c r="G433" s="593">
        <v>0</v>
      </c>
      <c r="J433" s="557"/>
      <c r="K433" s="557"/>
      <c r="L433" s="557"/>
      <c r="M433" s="557"/>
      <c r="N433" s="557"/>
      <c r="O433" s="557"/>
    </row>
    <row r="434" spans="1:15" hidden="1">
      <c r="A434" s="542" t="s">
        <v>90</v>
      </c>
      <c r="B434" s="540">
        <v>0</v>
      </c>
      <c r="C434" s="540">
        <v>0</v>
      </c>
      <c r="D434" s="540">
        <v>0</v>
      </c>
      <c r="E434" s="593">
        <v>0</v>
      </c>
      <c r="F434" s="593">
        <v>0</v>
      </c>
      <c r="G434" s="593">
        <v>0</v>
      </c>
      <c r="J434" s="557"/>
      <c r="K434" s="557"/>
      <c r="L434" s="557"/>
      <c r="M434" s="557"/>
      <c r="N434" s="557"/>
      <c r="O434" s="557"/>
    </row>
    <row r="435" spans="1:15" hidden="1">
      <c r="A435" s="542" t="s">
        <v>91</v>
      </c>
      <c r="B435" s="540">
        <v>0</v>
      </c>
      <c r="C435" s="540">
        <v>0</v>
      </c>
      <c r="D435" s="540">
        <v>0</v>
      </c>
      <c r="E435" s="593">
        <v>0</v>
      </c>
      <c r="F435" s="593">
        <v>0</v>
      </c>
      <c r="G435" s="593">
        <v>0</v>
      </c>
      <c r="J435" s="557"/>
      <c r="K435" s="557"/>
      <c r="L435" s="557"/>
      <c r="M435" s="557"/>
      <c r="N435" s="557"/>
      <c r="O435" s="557"/>
    </row>
    <row r="436" spans="1:15" hidden="1">
      <c r="A436" s="542" t="s">
        <v>92</v>
      </c>
      <c r="B436" s="540">
        <v>0</v>
      </c>
      <c r="C436" s="540">
        <v>0</v>
      </c>
      <c r="D436" s="540">
        <v>0</v>
      </c>
      <c r="E436" s="593">
        <v>0</v>
      </c>
      <c r="F436" s="593">
        <v>0</v>
      </c>
      <c r="G436" s="593">
        <v>0</v>
      </c>
      <c r="J436" s="557"/>
      <c r="K436" s="557"/>
      <c r="L436" s="557"/>
      <c r="M436" s="557"/>
      <c r="N436" s="557"/>
      <c r="O436" s="557"/>
    </row>
    <row r="437" spans="1:15" hidden="1">
      <c r="A437" s="542" t="s">
        <v>93</v>
      </c>
      <c r="B437" s="540">
        <v>0</v>
      </c>
      <c r="C437" s="540">
        <v>0</v>
      </c>
      <c r="D437" s="540">
        <v>0</v>
      </c>
      <c r="E437" s="593">
        <v>0</v>
      </c>
      <c r="F437" s="593">
        <v>0</v>
      </c>
      <c r="G437" s="593">
        <v>0</v>
      </c>
      <c r="J437" s="557"/>
      <c r="K437" s="557"/>
      <c r="L437" s="557"/>
      <c r="M437" s="557"/>
      <c r="N437" s="557"/>
      <c r="O437" s="557"/>
    </row>
    <row r="438" spans="1:15" hidden="1">
      <c r="A438" s="542" t="s">
        <v>94</v>
      </c>
      <c r="B438" s="540">
        <v>0</v>
      </c>
      <c r="C438" s="540">
        <v>0</v>
      </c>
      <c r="D438" s="540">
        <v>0</v>
      </c>
      <c r="E438" s="593">
        <v>0</v>
      </c>
      <c r="F438" s="593">
        <v>0</v>
      </c>
      <c r="G438" s="593">
        <v>0</v>
      </c>
      <c r="J438" s="557"/>
      <c r="K438" s="557"/>
      <c r="L438" s="557"/>
      <c r="M438" s="557"/>
      <c r="N438" s="557"/>
      <c r="O438" s="557"/>
    </row>
    <row r="439" spans="1:15" hidden="1">
      <c r="A439" s="542" t="s">
        <v>95</v>
      </c>
      <c r="B439" s="540">
        <v>0</v>
      </c>
      <c r="C439" s="540">
        <v>0</v>
      </c>
      <c r="D439" s="540">
        <v>0</v>
      </c>
      <c r="E439" s="593">
        <v>0</v>
      </c>
      <c r="F439" s="593">
        <v>0</v>
      </c>
      <c r="G439" s="593">
        <v>0</v>
      </c>
      <c r="J439" s="557"/>
      <c r="K439" s="557"/>
      <c r="L439" s="557"/>
      <c r="M439" s="557"/>
      <c r="N439" s="557"/>
      <c r="O439" s="557"/>
    </row>
    <row r="440" spans="1:15" hidden="1">
      <c r="A440" s="542" t="s">
        <v>96</v>
      </c>
      <c r="B440" s="540">
        <v>0</v>
      </c>
      <c r="C440" s="540">
        <v>0</v>
      </c>
      <c r="D440" s="540">
        <v>0</v>
      </c>
      <c r="E440" s="593">
        <v>0</v>
      </c>
      <c r="F440" s="593">
        <v>0</v>
      </c>
      <c r="G440" s="593">
        <v>0</v>
      </c>
      <c r="J440" s="557"/>
      <c r="K440" s="557"/>
      <c r="L440" s="557"/>
      <c r="M440" s="557"/>
      <c r="N440" s="557"/>
      <c r="O440" s="557"/>
    </row>
    <row r="441" spans="1:15" hidden="1">
      <c r="A441" s="542" t="s">
        <v>97</v>
      </c>
      <c r="B441" s="540">
        <v>0</v>
      </c>
      <c r="C441" s="540">
        <v>0</v>
      </c>
      <c r="D441" s="540">
        <v>0</v>
      </c>
      <c r="E441" s="593">
        <v>0</v>
      </c>
      <c r="F441" s="593">
        <v>0</v>
      </c>
      <c r="G441" s="593">
        <v>0</v>
      </c>
      <c r="J441" s="557"/>
      <c r="K441" s="557"/>
      <c r="L441" s="557"/>
      <c r="M441" s="557"/>
      <c r="N441" s="557"/>
      <c r="O441" s="557"/>
    </row>
    <row r="442" spans="1:15" hidden="1">
      <c r="A442" s="543" t="s">
        <v>98</v>
      </c>
      <c r="B442" s="540">
        <v>0</v>
      </c>
      <c r="C442" s="540">
        <v>0</v>
      </c>
      <c r="D442" s="540">
        <v>0</v>
      </c>
      <c r="E442" s="593">
        <v>0</v>
      </c>
      <c r="F442" s="593">
        <v>0</v>
      </c>
      <c r="G442" s="593">
        <v>0</v>
      </c>
      <c r="J442" s="557"/>
      <c r="K442" s="557"/>
      <c r="L442" s="557"/>
      <c r="M442" s="557"/>
      <c r="N442" s="557"/>
      <c r="O442" s="557"/>
    </row>
    <row r="443" spans="1:15" ht="14" hidden="1" thickBot="1">
      <c r="A443" s="544" t="s">
        <v>166</v>
      </c>
      <c r="B443" s="545">
        <v>0</v>
      </c>
      <c r="C443" s="545">
        <v>0</v>
      </c>
      <c r="D443" s="545">
        <v>0</v>
      </c>
      <c r="E443" s="546">
        <v>0</v>
      </c>
      <c r="F443" s="546">
        <v>0</v>
      </c>
      <c r="G443" s="546">
        <v>0</v>
      </c>
      <c r="H443" s="548"/>
      <c r="I443" s="548"/>
      <c r="J443" s="571"/>
      <c r="K443" s="571"/>
      <c r="L443" s="571"/>
      <c r="M443" s="571"/>
      <c r="N443" s="571"/>
      <c r="O443" s="571"/>
    </row>
    <row r="444" spans="1:15" hidden="1">
      <c r="A444" s="549" t="s">
        <v>2011</v>
      </c>
      <c r="B444" s="606">
        <v>0</v>
      </c>
      <c r="C444" s="606">
        <v>0</v>
      </c>
      <c r="D444" s="606">
        <v>0</v>
      </c>
      <c r="E444" s="607">
        <v>0</v>
      </c>
      <c r="F444" s="607">
        <v>0</v>
      </c>
      <c r="G444" s="607">
        <v>0</v>
      </c>
      <c r="J444" s="557"/>
      <c r="K444" s="557"/>
      <c r="L444" s="557"/>
      <c r="M444" s="557"/>
      <c r="N444" s="557"/>
      <c r="O444" s="557"/>
    </row>
    <row r="445" spans="1:15" hidden="1">
      <c r="A445" s="608" t="s">
        <v>2012</v>
      </c>
      <c r="B445" s="609">
        <v>1</v>
      </c>
      <c r="C445" s="610">
        <v>1</v>
      </c>
      <c r="D445" s="610">
        <v>1</v>
      </c>
      <c r="E445" s="610">
        <v>1</v>
      </c>
      <c r="F445" s="610">
        <v>1</v>
      </c>
      <c r="G445" s="610">
        <v>1</v>
      </c>
      <c r="J445" s="557"/>
      <c r="K445" s="557"/>
      <c r="L445" s="557"/>
      <c r="M445" s="557"/>
      <c r="N445" s="557"/>
      <c r="O445" s="557"/>
    </row>
    <row r="446" spans="1:15" s="171" customFormat="1" ht="39.75" hidden="1" customHeight="1">
      <c r="A446" s="599"/>
      <c r="B446" s="600"/>
      <c r="C446" s="600"/>
      <c r="D446" s="600"/>
      <c r="E446" s="601"/>
      <c r="F446" s="601"/>
      <c r="G446" s="600"/>
      <c r="J446" s="574"/>
      <c r="K446" s="574"/>
      <c r="L446" s="574"/>
      <c r="M446" s="574"/>
      <c r="N446" s="574"/>
      <c r="O446" s="574"/>
    </row>
    <row r="447" spans="1:15" ht="20" thickBot="1">
      <c r="A447" s="556" t="s">
        <v>268</v>
      </c>
      <c r="B447" s="556"/>
      <c r="C447" s="556"/>
      <c r="D447" s="556"/>
      <c r="E447" s="171"/>
      <c r="F447" s="171"/>
      <c r="G447" s="533" t="s">
        <v>2010</v>
      </c>
      <c r="H447" s="556"/>
      <c r="I447" s="556"/>
      <c r="J447" s="583"/>
      <c r="K447" s="583"/>
      <c r="L447" s="583"/>
      <c r="M447" s="583"/>
      <c r="N447" s="583"/>
      <c r="O447" s="583"/>
    </row>
    <row r="448" spans="1:15" ht="20.25" customHeight="1">
      <c r="A448" s="534"/>
      <c r="B448" s="3168"/>
      <c r="C448" s="3168"/>
      <c r="D448" s="3169"/>
      <c r="E448" s="3168"/>
      <c r="F448" s="3168"/>
      <c r="G448" s="3169"/>
      <c r="H448" s="170"/>
      <c r="I448" s="535"/>
      <c r="J448" s="575"/>
      <c r="K448" s="557"/>
      <c r="L448" s="557"/>
      <c r="M448" s="557"/>
      <c r="N448" s="557"/>
      <c r="O448" s="557"/>
    </row>
    <row r="449" spans="1:15" ht="20.25" customHeight="1">
      <c r="A449" s="536" t="s">
        <v>1004</v>
      </c>
      <c r="B449" s="537">
        <v>2023</v>
      </c>
      <c r="C449" s="537">
        <v>2024</v>
      </c>
      <c r="D449" s="537">
        <v>2025</v>
      </c>
      <c r="E449" s="538">
        <v>2023</v>
      </c>
      <c r="F449" s="538">
        <v>2024</v>
      </c>
      <c r="G449" s="538">
        <v>2025</v>
      </c>
      <c r="H449" s="170"/>
      <c r="I449" s="170"/>
      <c r="J449" s="575"/>
      <c r="K449" s="557"/>
      <c r="L449" s="557"/>
      <c r="M449" s="557"/>
      <c r="N449" s="557"/>
      <c r="O449" s="557"/>
    </row>
    <row r="450" spans="1:15">
      <c r="A450" s="539" t="s">
        <v>87</v>
      </c>
      <c r="B450" s="540">
        <v>0</v>
      </c>
      <c r="C450" s="540">
        <v>0</v>
      </c>
      <c r="D450" s="540">
        <v>0</v>
      </c>
      <c r="E450" s="560">
        <v>0</v>
      </c>
      <c r="F450" s="560">
        <v>0</v>
      </c>
      <c r="G450" s="560">
        <v>0</v>
      </c>
      <c r="H450" s="170"/>
      <c r="I450" s="170"/>
      <c r="J450" s="575"/>
      <c r="K450" s="557"/>
      <c r="L450" s="557"/>
      <c r="M450" s="557"/>
      <c r="N450" s="557"/>
      <c r="O450" s="557"/>
    </row>
    <row r="451" spans="1:15">
      <c r="A451" s="542" t="s">
        <v>88</v>
      </c>
      <c r="B451" s="540">
        <v>0</v>
      </c>
      <c r="C451" s="540">
        <v>0</v>
      </c>
      <c r="D451" s="540">
        <v>0</v>
      </c>
      <c r="E451" s="560">
        <v>0</v>
      </c>
      <c r="F451" s="560">
        <v>0</v>
      </c>
      <c r="G451" s="560">
        <v>0</v>
      </c>
      <c r="H451" s="170"/>
      <c r="I451" s="170"/>
      <c r="J451" s="575"/>
      <c r="K451" s="557"/>
      <c r="L451" s="557"/>
      <c r="M451" s="557"/>
      <c r="N451" s="557"/>
      <c r="O451" s="557"/>
    </row>
    <row r="452" spans="1:15">
      <c r="A452" s="542" t="s">
        <v>89</v>
      </c>
      <c r="B452" s="540">
        <v>80910</v>
      </c>
      <c r="C452" s="540">
        <v>3510</v>
      </c>
      <c r="D452" s="540">
        <v>0</v>
      </c>
      <c r="E452" s="560">
        <v>7337590.3499999996</v>
      </c>
      <c r="F452" s="560">
        <v>318315.93</v>
      </c>
      <c r="G452" s="560">
        <v>0</v>
      </c>
      <c r="H452" s="170"/>
      <c r="I452" s="170"/>
      <c r="J452" s="575"/>
      <c r="K452" s="557"/>
      <c r="L452" s="557"/>
      <c r="M452" s="557"/>
      <c r="N452" s="557"/>
      <c r="O452" s="557"/>
    </row>
    <row r="453" spans="1:15">
      <c r="A453" s="542" t="s">
        <v>90</v>
      </c>
      <c r="B453" s="540">
        <v>120870</v>
      </c>
      <c r="C453" s="540">
        <v>134820</v>
      </c>
      <c r="D453" s="540">
        <v>132930</v>
      </c>
      <c r="E453" s="560">
        <v>10961494.789999999</v>
      </c>
      <c r="F453" s="560">
        <v>12226596.52</v>
      </c>
      <c r="G453" s="560">
        <v>12055196</v>
      </c>
      <c r="H453" s="170"/>
      <c r="I453" s="170"/>
      <c r="J453" s="575"/>
      <c r="K453" s="557"/>
      <c r="L453" s="557"/>
      <c r="M453" s="557"/>
      <c r="N453" s="557"/>
      <c r="O453" s="557"/>
    </row>
    <row r="454" spans="1:15">
      <c r="A454" s="542" t="s">
        <v>91</v>
      </c>
      <c r="B454" s="540">
        <v>92070</v>
      </c>
      <c r="C454" s="540">
        <v>81450</v>
      </c>
      <c r="D454" s="540">
        <v>145530</v>
      </c>
      <c r="E454" s="560">
        <v>8349671.7800000003</v>
      </c>
      <c r="F454" s="560">
        <v>7386562.0599999996</v>
      </c>
      <c r="G454" s="560">
        <v>13197868.68</v>
      </c>
      <c r="H454" s="170"/>
      <c r="I454" s="170"/>
      <c r="J454" s="575"/>
      <c r="K454" s="557"/>
      <c r="L454" s="557"/>
      <c r="M454" s="557"/>
      <c r="N454" s="557"/>
      <c r="O454" s="557"/>
    </row>
    <row r="455" spans="1:15">
      <c r="A455" s="542" t="s">
        <v>92</v>
      </c>
      <c r="B455" s="540">
        <v>103410</v>
      </c>
      <c r="C455" s="540">
        <v>67230</v>
      </c>
      <c r="D455" s="540">
        <v>114120</v>
      </c>
      <c r="E455" s="560">
        <v>9378077.0700000003</v>
      </c>
      <c r="F455" s="560">
        <v>6096974.4299999997</v>
      </c>
      <c r="G455" s="560">
        <v>10349348.92</v>
      </c>
      <c r="H455" s="170"/>
      <c r="I455" s="170"/>
      <c r="J455" s="575"/>
      <c r="K455" s="557"/>
      <c r="L455" s="557"/>
      <c r="M455" s="557"/>
      <c r="N455" s="557"/>
      <c r="O455" s="557"/>
    </row>
    <row r="456" spans="1:15">
      <c r="A456" s="542" t="s">
        <v>93</v>
      </c>
      <c r="B456" s="540">
        <v>38880</v>
      </c>
      <c r="C456" s="540">
        <v>180</v>
      </c>
      <c r="D456" s="540">
        <v>122129</v>
      </c>
      <c r="E456" s="560">
        <v>3525961.1000000006</v>
      </c>
      <c r="F456" s="560">
        <v>16323.89</v>
      </c>
      <c r="G456" s="560">
        <v>11075671.619999999</v>
      </c>
      <c r="H456" s="170"/>
      <c r="I456" s="170"/>
      <c r="J456" s="575"/>
      <c r="K456" s="557"/>
      <c r="L456" s="557"/>
      <c r="M456" s="557"/>
      <c r="N456" s="557"/>
      <c r="O456" s="557"/>
    </row>
    <row r="457" spans="1:15">
      <c r="A457" s="542" t="s">
        <v>94</v>
      </c>
      <c r="B457" s="540">
        <v>0</v>
      </c>
      <c r="C457" s="540">
        <v>0</v>
      </c>
      <c r="D457" s="540">
        <v>0</v>
      </c>
      <c r="E457" s="560">
        <v>0</v>
      </c>
      <c r="F457" s="560">
        <v>0</v>
      </c>
      <c r="G457" s="560">
        <v>0</v>
      </c>
      <c r="H457" s="170"/>
      <c r="I457" s="170"/>
      <c r="J457" s="575"/>
      <c r="K457" s="557"/>
      <c r="L457" s="557"/>
      <c r="M457" s="557"/>
      <c r="N457" s="557"/>
      <c r="O457" s="557"/>
    </row>
    <row r="458" spans="1:15">
      <c r="A458" s="542" t="s">
        <v>95</v>
      </c>
      <c r="B458" s="540">
        <v>0</v>
      </c>
      <c r="C458" s="540">
        <v>0</v>
      </c>
      <c r="D458" s="540">
        <v>0</v>
      </c>
      <c r="E458" s="560">
        <v>0</v>
      </c>
      <c r="F458" s="560">
        <v>0</v>
      </c>
      <c r="G458" s="560">
        <v>0</v>
      </c>
      <c r="H458" s="170"/>
      <c r="I458" s="170"/>
      <c r="J458" s="575"/>
      <c r="K458" s="557"/>
      <c r="L458" s="557"/>
      <c r="M458" s="557"/>
      <c r="N458" s="557"/>
      <c r="O458" s="557"/>
    </row>
    <row r="459" spans="1:15">
      <c r="A459" s="542" t="s">
        <v>96</v>
      </c>
      <c r="B459" s="540">
        <v>0</v>
      </c>
      <c r="C459" s="540">
        <v>0</v>
      </c>
      <c r="D459" s="540">
        <v>0</v>
      </c>
      <c r="E459" s="560">
        <v>0</v>
      </c>
      <c r="F459" s="560">
        <v>0</v>
      </c>
      <c r="G459" s="560">
        <v>0</v>
      </c>
      <c r="H459" s="170"/>
      <c r="I459" s="170"/>
      <c r="J459" s="575"/>
      <c r="K459" s="557"/>
      <c r="L459" s="557"/>
      <c r="M459" s="557"/>
      <c r="N459" s="557"/>
      <c r="O459" s="557"/>
    </row>
    <row r="460" spans="1:15">
      <c r="A460" s="542" t="s">
        <v>97</v>
      </c>
      <c r="B460" s="540">
        <v>0</v>
      </c>
      <c r="C460" s="540">
        <v>0</v>
      </c>
      <c r="D460" s="540">
        <v>0</v>
      </c>
      <c r="E460" s="560">
        <v>0</v>
      </c>
      <c r="F460" s="560">
        <v>0</v>
      </c>
      <c r="G460" s="560">
        <v>0</v>
      </c>
      <c r="H460" s="170"/>
      <c r="I460" s="170"/>
      <c r="J460" s="575"/>
      <c r="K460" s="557"/>
      <c r="L460" s="557"/>
      <c r="M460" s="557"/>
      <c r="N460" s="557"/>
      <c r="O460" s="557"/>
    </row>
    <row r="461" spans="1:15" ht="14" thickBot="1">
      <c r="A461" s="543" t="s">
        <v>98</v>
      </c>
      <c r="B461" s="540">
        <v>0</v>
      </c>
      <c r="C461" s="540">
        <v>0</v>
      </c>
      <c r="D461" s="540">
        <v>0</v>
      </c>
      <c r="E461" s="560">
        <v>0</v>
      </c>
      <c r="F461" s="560">
        <v>0</v>
      </c>
      <c r="G461" s="560">
        <v>0</v>
      </c>
      <c r="H461" s="170"/>
      <c r="I461" s="170"/>
      <c r="J461" s="575"/>
      <c r="K461" s="557"/>
      <c r="L461" s="557"/>
      <c r="M461" s="557"/>
      <c r="N461" s="557"/>
      <c r="O461" s="557"/>
    </row>
    <row r="462" spans="1:15" ht="14" thickBot="1">
      <c r="A462" s="544" t="s">
        <v>166</v>
      </c>
      <c r="B462" s="545">
        <v>436140</v>
      </c>
      <c r="C462" s="545">
        <v>287190</v>
      </c>
      <c r="D462" s="545">
        <v>514709</v>
      </c>
      <c r="E462" s="546">
        <v>39552795.090000004</v>
      </c>
      <c r="F462" s="546">
        <v>26044772.829999998</v>
      </c>
      <c r="G462" s="546">
        <v>46678085.219999999</v>
      </c>
      <c r="H462" s="547"/>
      <c r="I462" s="547"/>
      <c r="J462" s="576"/>
      <c r="K462" s="576"/>
      <c r="L462" s="576"/>
      <c r="M462" s="576"/>
      <c r="N462" s="576"/>
      <c r="O462" s="576"/>
    </row>
    <row r="463" spans="1:15">
      <c r="A463" s="549" t="s">
        <v>2011</v>
      </c>
      <c r="B463" s="540">
        <v>36345</v>
      </c>
      <c r="C463" s="540">
        <v>23932.5</v>
      </c>
      <c r="D463" s="540">
        <v>42892.416666666664</v>
      </c>
      <c r="E463" s="550">
        <v>3296066.2575000003</v>
      </c>
      <c r="F463" s="550">
        <v>2170397.7358333333</v>
      </c>
      <c r="G463" s="550">
        <v>3889840.4350000001</v>
      </c>
      <c r="H463" s="170"/>
      <c r="I463" s="170"/>
      <c r="J463" s="575"/>
      <c r="K463" s="575"/>
      <c r="L463" s="575"/>
      <c r="M463" s="575"/>
      <c r="N463" s="575"/>
      <c r="O463" s="575"/>
    </row>
    <row r="464" spans="1:15">
      <c r="A464" s="551" t="s">
        <v>2012</v>
      </c>
      <c r="B464" s="564"/>
      <c r="C464" s="564">
        <v>-0.34151877837391664</v>
      </c>
      <c r="D464" s="553">
        <v>0.7922246596329956</v>
      </c>
      <c r="E464" s="564"/>
      <c r="F464" s="564">
        <v>-0.34151877836353445</v>
      </c>
      <c r="G464" s="553">
        <v>0.7922247018500872</v>
      </c>
      <c r="H464" s="170"/>
      <c r="I464" s="170"/>
      <c r="J464" s="575"/>
      <c r="K464" s="575"/>
      <c r="L464" s="575"/>
      <c r="M464" s="575"/>
      <c r="N464" s="575"/>
      <c r="O464" s="575"/>
    </row>
    <row r="465" spans="1:15" s="171" customFormat="1" ht="39.75" customHeight="1">
      <c r="A465" s="599"/>
      <c r="B465" s="600"/>
      <c r="C465" s="600"/>
      <c r="D465" s="600"/>
      <c r="E465" s="600"/>
      <c r="F465" s="600"/>
      <c r="G465" s="600"/>
    </row>
    <row r="466" spans="1:15" ht="20" thickBot="1">
      <c r="A466" s="556" t="s">
        <v>269</v>
      </c>
      <c r="B466" s="556"/>
      <c r="C466" s="556"/>
      <c r="D466" s="556"/>
      <c r="E466" s="171"/>
      <c r="F466" s="171"/>
      <c r="G466" s="533" t="s">
        <v>2010</v>
      </c>
      <c r="H466" s="556"/>
      <c r="I466" s="556"/>
      <c r="J466" s="583"/>
      <c r="K466" s="583"/>
      <c r="L466" s="583"/>
      <c r="M466" s="583"/>
      <c r="N466" s="583"/>
      <c r="O466" s="583"/>
    </row>
    <row r="467" spans="1:15" ht="20.25" customHeight="1">
      <c r="A467" s="534"/>
      <c r="B467" s="3168"/>
      <c r="C467" s="3168"/>
      <c r="D467" s="3169"/>
      <c r="E467" s="3168"/>
      <c r="F467" s="3168"/>
      <c r="G467" s="3169"/>
      <c r="H467" s="170"/>
      <c r="I467" s="535"/>
      <c r="J467" s="575"/>
      <c r="K467" s="557"/>
      <c r="L467" s="557"/>
      <c r="M467" s="557"/>
      <c r="N467" s="557"/>
      <c r="O467" s="557"/>
    </row>
    <row r="468" spans="1:15" ht="20.25" customHeight="1">
      <c r="A468" s="536" t="s">
        <v>1004</v>
      </c>
      <c r="B468" s="537">
        <v>2023</v>
      </c>
      <c r="C468" s="537">
        <v>2024</v>
      </c>
      <c r="D468" s="537">
        <v>2025</v>
      </c>
      <c r="E468" s="538">
        <v>2023</v>
      </c>
      <c r="F468" s="538">
        <v>2024</v>
      </c>
      <c r="G468" s="538">
        <v>2025</v>
      </c>
      <c r="H468" s="170"/>
      <c r="I468" s="170"/>
      <c r="J468" s="575"/>
      <c r="K468" s="557"/>
      <c r="L468" s="557"/>
      <c r="M468" s="557"/>
      <c r="N468" s="557"/>
      <c r="O468" s="557"/>
    </row>
    <row r="469" spans="1:15">
      <c r="A469" s="539" t="s">
        <v>87</v>
      </c>
      <c r="B469" s="540">
        <v>0</v>
      </c>
      <c r="C469" s="540">
        <v>0</v>
      </c>
      <c r="D469" s="540">
        <v>0</v>
      </c>
      <c r="E469" s="560">
        <v>0</v>
      </c>
      <c r="F469" s="560">
        <v>0</v>
      </c>
      <c r="G469" s="560">
        <v>0</v>
      </c>
      <c r="H469" s="170"/>
      <c r="I469" s="170"/>
      <c r="J469" s="575"/>
      <c r="K469" s="557"/>
      <c r="L469" s="557"/>
      <c r="M469" s="557"/>
      <c r="N469" s="557"/>
      <c r="O469" s="557"/>
    </row>
    <row r="470" spans="1:15">
      <c r="A470" s="542" t="s">
        <v>88</v>
      </c>
      <c r="B470" s="540">
        <v>0</v>
      </c>
      <c r="C470" s="540">
        <v>0</v>
      </c>
      <c r="D470" s="540">
        <v>0</v>
      </c>
      <c r="E470" s="560">
        <v>0</v>
      </c>
      <c r="F470" s="560">
        <v>0</v>
      </c>
      <c r="G470" s="560">
        <v>0</v>
      </c>
      <c r="H470" s="170"/>
      <c r="I470" s="170"/>
      <c r="J470" s="575"/>
      <c r="K470" s="557"/>
      <c r="L470" s="557"/>
      <c r="M470" s="557"/>
      <c r="N470" s="557"/>
      <c r="O470" s="557"/>
    </row>
    <row r="471" spans="1:15">
      <c r="A471" s="542" t="s">
        <v>89</v>
      </c>
      <c r="B471" s="540">
        <v>0</v>
      </c>
      <c r="C471" s="540">
        <v>0</v>
      </c>
      <c r="D471" s="540">
        <v>0</v>
      </c>
      <c r="E471" s="560">
        <v>0</v>
      </c>
      <c r="F471" s="560">
        <v>0</v>
      </c>
      <c r="G471" s="560">
        <v>0</v>
      </c>
      <c r="H471" s="170"/>
      <c r="I471" s="170"/>
      <c r="J471" s="575"/>
      <c r="K471" s="557"/>
      <c r="L471" s="557"/>
      <c r="M471" s="557"/>
      <c r="N471" s="557"/>
      <c r="O471" s="557"/>
    </row>
    <row r="472" spans="1:15">
      <c r="A472" s="542" t="s">
        <v>90</v>
      </c>
      <c r="B472" s="540">
        <v>0</v>
      </c>
      <c r="C472" s="540">
        <v>0</v>
      </c>
      <c r="D472" s="540">
        <v>0</v>
      </c>
      <c r="E472" s="560">
        <v>0</v>
      </c>
      <c r="F472" s="560">
        <v>0</v>
      </c>
      <c r="G472" s="560">
        <v>0</v>
      </c>
      <c r="H472" s="170"/>
      <c r="I472" s="170"/>
      <c r="J472" s="575"/>
      <c r="K472" s="557"/>
      <c r="L472" s="557"/>
      <c r="M472" s="557"/>
      <c r="N472" s="557"/>
      <c r="O472" s="557"/>
    </row>
    <row r="473" spans="1:15">
      <c r="A473" s="542" t="s">
        <v>91</v>
      </c>
      <c r="B473" s="540">
        <v>0</v>
      </c>
      <c r="C473" s="540">
        <v>0</v>
      </c>
      <c r="D473" s="540">
        <v>0</v>
      </c>
      <c r="E473" s="560">
        <v>0</v>
      </c>
      <c r="F473" s="560">
        <v>0</v>
      </c>
      <c r="G473" s="560">
        <v>0</v>
      </c>
      <c r="H473" s="170"/>
      <c r="I473" s="170"/>
      <c r="J473" s="575"/>
      <c r="K473" s="557"/>
      <c r="L473" s="557"/>
      <c r="M473" s="557"/>
      <c r="N473" s="557"/>
      <c r="O473" s="557"/>
    </row>
    <row r="474" spans="1:15">
      <c r="A474" s="542" t="s">
        <v>92</v>
      </c>
      <c r="B474" s="540">
        <v>0</v>
      </c>
      <c r="C474" s="540">
        <v>13320</v>
      </c>
      <c r="D474" s="540">
        <v>0</v>
      </c>
      <c r="E474" s="560">
        <v>0</v>
      </c>
      <c r="F474" s="560">
        <v>1207968.18</v>
      </c>
      <c r="G474" s="560">
        <v>0</v>
      </c>
      <c r="H474" s="170"/>
      <c r="I474" s="170"/>
      <c r="J474" s="575"/>
      <c r="K474" s="557"/>
      <c r="L474" s="557"/>
      <c r="M474" s="557"/>
      <c r="N474" s="557"/>
      <c r="O474" s="557"/>
    </row>
    <row r="475" spans="1:15">
      <c r="A475" s="542" t="s">
        <v>93</v>
      </c>
      <c r="B475" s="540">
        <v>0</v>
      </c>
      <c r="C475" s="540">
        <v>180540</v>
      </c>
      <c r="D475" s="540">
        <v>0</v>
      </c>
      <c r="E475" s="560">
        <v>0</v>
      </c>
      <c r="F475" s="560">
        <v>16372865.67</v>
      </c>
      <c r="G475" s="560">
        <v>0</v>
      </c>
      <c r="H475" s="170"/>
      <c r="I475" s="170"/>
      <c r="J475" s="575"/>
      <c r="K475" s="557"/>
      <c r="L475" s="557"/>
      <c r="M475" s="557"/>
      <c r="N475" s="557"/>
      <c r="O475" s="557"/>
    </row>
    <row r="476" spans="1:15">
      <c r="A476" s="542" t="s">
        <v>94</v>
      </c>
      <c r="B476" s="540">
        <v>0</v>
      </c>
      <c r="C476" s="540">
        <v>0</v>
      </c>
      <c r="D476" s="540">
        <v>0</v>
      </c>
      <c r="E476" s="560">
        <v>0</v>
      </c>
      <c r="F476" s="560">
        <v>0</v>
      </c>
      <c r="G476" s="560">
        <v>0</v>
      </c>
      <c r="H476" s="170"/>
      <c r="I476" s="170"/>
      <c r="J476" s="575"/>
      <c r="K476" s="557"/>
      <c r="L476" s="557"/>
      <c r="M476" s="557"/>
      <c r="N476" s="557"/>
      <c r="O476" s="557"/>
    </row>
    <row r="477" spans="1:15">
      <c r="A477" s="542" t="s">
        <v>95</v>
      </c>
      <c r="B477" s="540">
        <v>0</v>
      </c>
      <c r="C477" s="540">
        <v>0</v>
      </c>
      <c r="D477" s="540">
        <v>0</v>
      </c>
      <c r="E477" s="560">
        <v>0</v>
      </c>
      <c r="F477" s="560">
        <v>0</v>
      </c>
      <c r="G477" s="560">
        <v>0</v>
      </c>
      <c r="H477" s="170"/>
      <c r="I477" s="170"/>
      <c r="J477" s="575"/>
      <c r="K477" s="557"/>
      <c r="L477" s="557"/>
      <c r="M477" s="557"/>
      <c r="N477" s="557"/>
      <c r="O477" s="557"/>
    </row>
    <row r="478" spans="1:15">
      <c r="A478" s="542" t="s">
        <v>96</v>
      </c>
      <c r="B478" s="540">
        <v>0</v>
      </c>
      <c r="C478" s="540">
        <v>0</v>
      </c>
      <c r="D478" s="540">
        <v>0</v>
      </c>
      <c r="E478" s="560">
        <v>0</v>
      </c>
      <c r="F478" s="560">
        <v>0</v>
      </c>
      <c r="G478" s="560">
        <v>0</v>
      </c>
      <c r="H478" s="170"/>
      <c r="I478" s="170"/>
      <c r="J478" s="575"/>
      <c r="K478" s="557"/>
      <c r="L478" s="557"/>
      <c r="M478" s="557"/>
      <c r="N478" s="557"/>
      <c r="O478" s="557"/>
    </row>
    <row r="479" spans="1:15">
      <c r="A479" s="542" t="s">
        <v>97</v>
      </c>
      <c r="B479" s="540">
        <v>0</v>
      </c>
      <c r="C479" s="540">
        <v>0</v>
      </c>
      <c r="D479" s="540">
        <v>0</v>
      </c>
      <c r="E479" s="560">
        <v>0</v>
      </c>
      <c r="F479" s="560">
        <v>0</v>
      </c>
      <c r="G479" s="560">
        <v>0</v>
      </c>
      <c r="H479" s="170"/>
      <c r="I479" s="170"/>
      <c r="J479" s="575"/>
      <c r="K479" s="557"/>
      <c r="L479" s="557"/>
      <c r="M479" s="557"/>
      <c r="N479" s="557"/>
      <c r="O479" s="557"/>
    </row>
    <row r="480" spans="1:15" ht="14" thickBot="1">
      <c r="A480" s="543" t="s">
        <v>98</v>
      </c>
      <c r="B480" s="540">
        <v>0</v>
      </c>
      <c r="C480" s="540">
        <v>0</v>
      </c>
      <c r="D480" s="540">
        <v>0</v>
      </c>
      <c r="E480" s="560">
        <v>0</v>
      </c>
      <c r="F480" s="560">
        <v>0</v>
      </c>
      <c r="G480" s="560">
        <v>0</v>
      </c>
      <c r="H480" s="170"/>
      <c r="I480" s="170"/>
      <c r="J480" s="575"/>
      <c r="K480" s="557"/>
      <c r="L480" s="557"/>
      <c r="M480" s="557"/>
      <c r="N480" s="557"/>
      <c r="O480" s="557"/>
    </row>
    <row r="481" spans="1:15" ht="14" thickBot="1">
      <c r="A481" s="544" t="s">
        <v>166</v>
      </c>
      <c r="B481" s="545">
        <v>0</v>
      </c>
      <c r="C481" s="545">
        <v>193860</v>
      </c>
      <c r="D481" s="545">
        <v>0</v>
      </c>
      <c r="E481" s="546">
        <v>0</v>
      </c>
      <c r="F481" s="546">
        <v>17580833.850000001</v>
      </c>
      <c r="G481" s="546">
        <v>0</v>
      </c>
      <c r="H481" s="547"/>
      <c r="I481" s="547"/>
      <c r="J481" s="576"/>
      <c r="K481" s="576"/>
      <c r="L481" s="576"/>
      <c r="M481" s="576"/>
      <c r="N481" s="576"/>
      <c r="O481" s="576"/>
    </row>
    <row r="482" spans="1:15">
      <c r="A482" s="549" t="s">
        <v>2011</v>
      </c>
      <c r="B482" s="540">
        <v>0</v>
      </c>
      <c r="C482" s="540">
        <v>16155</v>
      </c>
      <c r="D482" s="540">
        <v>0</v>
      </c>
      <c r="E482" s="550">
        <v>0</v>
      </c>
      <c r="F482" s="550">
        <v>1465069.4875</v>
      </c>
      <c r="G482" s="550">
        <v>0</v>
      </c>
      <c r="H482" s="170"/>
      <c r="I482" s="170"/>
      <c r="J482" s="575"/>
      <c r="K482" s="575"/>
      <c r="L482" s="575"/>
      <c r="M482" s="575"/>
      <c r="N482" s="575"/>
      <c r="O482" s="575"/>
    </row>
    <row r="483" spans="1:15">
      <c r="A483" s="551" t="s">
        <v>2012</v>
      </c>
      <c r="B483" s="564"/>
      <c r="C483" s="564">
        <v>0</v>
      </c>
      <c r="D483" s="553">
        <v>-1</v>
      </c>
      <c r="E483" s="564"/>
      <c r="F483" s="564">
        <v>0</v>
      </c>
      <c r="G483" s="553">
        <v>-1</v>
      </c>
      <c r="H483" s="170"/>
      <c r="I483" s="170"/>
      <c r="J483" s="575"/>
      <c r="K483" s="575"/>
      <c r="L483" s="575"/>
      <c r="M483" s="575"/>
      <c r="N483" s="575"/>
      <c r="O483" s="575"/>
    </row>
    <row r="484" spans="1:15" ht="32.2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</row>
    <row r="485" spans="1:15" ht="20" thickBot="1">
      <c r="A485" s="556" t="s">
        <v>270</v>
      </c>
      <c r="B485" s="556"/>
      <c r="C485" s="556"/>
      <c r="D485" s="556"/>
      <c r="E485" s="171"/>
      <c r="F485" s="171"/>
      <c r="G485" s="533" t="s">
        <v>2010</v>
      </c>
      <c r="H485" s="556"/>
      <c r="I485" s="556"/>
      <c r="J485" s="583"/>
      <c r="K485" s="583"/>
      <c r="L485" s="583"/>
      <c r="M485" s="583"/>
      <c r="N485" s="583"/>
      <c r="O485" s="583"/>
    </row>
    <row r="486" spans="1:15" ht="14">
      <c r="A486" s="534"/>
      <c r="B486" s="3168"/>
      <c r="C486" s="3168"/>
      <c r="D486" s="3169"/>
      <c r="E486" s="3168"/>
      <c r="F486" s="3168"/>
      <c r="G486" s="3169"/>
      <c r="H486" s="170"/>
      <c r="I486" s="535"/>
      <c r="J486" s="575"/>
      <c r="K486" s="557"/>
      <c r="L486" s="557"/>
      <c r="M486" s="557"/>
      <c r="N486" s="557"/>
      <c r="O486" s="557"/>
    </row>
    <row r="487" spans="1:15" ht="14">
      <c r="A487" s="536" t="s">
        <v>1004</v>
      </c>
      <c r="B487" s="537">
        <v>2023</v>
      </c>
      <c r="C487" s="537">
        <v>2024</v>
      </c>
      <c r="D487" s="537">
        <v>2025</v>
      </c>
      <c r="E487" s="538">
        <v>2023</v>
      </c>
      <c r="F487" s="538">
        <v>2024</v>
      </c>
      <c r="G487" s="538">
        <v>2025</v>
      </c>
      <c r="H487" s="170"/>
      <c r="I487" s="170"/>
      <c r="J487" s="575"/>
      <c r="K487" s="557"/>
      <c r="L487" s="557"/>
      <c r="M487" s="557"/>
      <c r="N487" s="557"/>
      <c r="O487" s="557"/>
    </row>
    <row r="488" spans="1:15">
      <c r="A488" s="539" t="s">
        <v>87</v>
      </c>
      <c r="B488" s="540">
        <v>0</v>
      </c>
      <c r="C488" s="540">
        <v>0</v>
      </c>
      <c r="D488" s="540">
        <v>0</v>
      </c>
      <c r="E488" s="560">
        <v>0</v>
      </c>
      <c r="F488" s="560">
        <v>0</v>
      </c>
      <c r="G488" s="560">
        <v>0</v>
      </c>
      <c r="H488" s="170"/>
      <c r="I488" s="170"/>
      <c r="J488" s="575"/>
      <c r="K488" s="557"/>
      <c r="L488" s="557"/>
      <c r="M488" s="557"/>
      <c r="N488" s="557"/>
      <c r="O488" s="557"/>
    </row>
    <row r="489" spans="1:15">
      <c r="A489" s="542" t="s">
        <v>88</v>
      </c>
      <c r="B489" s="540">
        <v>0</v>
      </c>
      <c r="C489" s="540">
        <v>0</v>
      </c>
      <c r="D489" s="540">
        <v>0</v>
      </c>
      <c r="E489" s="560">
        <v>0</v>
      </c>
      <c r="F489" s="560">
        <v>0</v>
      </c>
      <c r="G489" s="560">
        <v>0</v>
      </c>
      <c r="H489" s="170"/>
      <c r="I489" s="170"/>
      <c r="J489" s="575"/>
      <c r="K489" s="557"/>
      <c r="L489" s="557"/>
      <c r="M489" s="557"/>
      <c r="N489" s="557"/>
      <c r="O489" s="557"/>
    </row>
    <row r="490" spans="1:15">
      <c r="A490" s="542" t="s">
        <v>89</v>
      </c>
      <c r="B490" s="540">
        <v>0</v>
      </c>
      <c r="C490" s="540">
        <v>0</v>
      </c>
      <c r="D490" s="540">
        <v>60</v>
      </c>
      <c r="E490" s="560">
        <v>0</v>
      </c>
      <c r="F490" s="560">
        <v>0</v>
      </c>
      <c r="G490" s="560">
        <v>8701.2000000000007</v>
      </c>
      <c r="H490" s="170"/>
      <c r="I490" s="170"/>
      <c r="J490" s="575"/>
      <c r="K490" s="557"/>
      <c r="L490" s="557"/>
      <c r="M490" s="557"/>
      <c r="N490" s="557"/>
      <c r="O490" s="557"/>
    </row>
    <row r="491" spans="1:15">
      <c r="A491" s="542" t="s">
        <v>90</v>
      </c>
      <c r="B491" s="540">
        <v>0</v>
      </c>
      <c r="C491" s="540">
        <v>0</v>
      </c>
      <c r="D491" s="540">
        <v>140100</v>
      </c>
      <c r="E491" s="560">
        <v>0</v>
      </c>
      <c r="F491" s="560">
        <v>0</v>
      </c>
      <c r="G491" s="560">
        <v>20317302</v>
      </c>
      <c r="H491" s="170"/>
      <c r="I491" s="170"/>
      <c r="J491" s="575"/>
      <c r="K491" s="557"/>
      <c r="L491" s="557"/>
      <c r="M491" s="557"/>
      <c r="N491" s="557"/>
      <c r="O491" s="557"/>
    </row>
    <row r="492" spans="1:15">
      <c r="A492" s="542" t="s">
        <v>91</v>
      </c>
      <c r="B492" s="540">
        <v>0</v>
      </c>
      <c r="C492" s="540">
        <v>0</v>
      </c>
      <c r="D492" s="540">
        <v>206100</v>
      </c>
      <c r="E492" s="560">
        <v>0</v>
      </c>
      <c r="F492" s="560">
        <v>0</v>
      </c>
      <c r="G492" s="560">
        <v>29888622.000000004</v>
      </c>
      <c r="H492" s="170"/>
      <c r="I492" s="170"/>
      <c r="J492" s="575"/>
      <c r="K492" s="557"/>
      <c r="L492" s="557"/>
      <c r="M492" s="557"/>
      <c r="N492" s="557"/>
      <c r="O492" s="557"/>
    </row>
    <row r="493" spans="1:15">
      <c r="A493" s="542" t="s">
        <v>92</v>
      </c>
      <c r="B493" s="540">
        <v>0</v>
      </c>
      <c r="C493" s="540">
        <v>0</v>
      </c>
      <c r="D493" s="540">
        <v>66000</v>
      </c>
      <c r="E493" s="560">
        <v>0</v>
      </c>
      <c r="F493" s="560">
        <v>0</v>
      </c>
      <c r="G493" s="560">
        <v>9571320</v>
      </c>
      <c r="H493" s="170"/>
      <c r="I493" s="170"/>
      <c r="J493" s="575"/>
      <c r="K493" s="557"/>
      <c r="L493" s="557"/>
      <c r="M493" s="557"/>
      <c r="N493" s="557"/>
      <c r="O493" s="557"/>
    </row>
    <row r="494" spans="1:15">
      <c r="A494" s="542" t="s">
        <v>93</v>
      </c>
      <c r="B494" s="540">
        <v>0</v>
      </c>
      <c r="C494" s="540">
        <v>0</v>
      </c>
      <c r="D494" s="540">
        <v>131760</v>
      </c>
      <c r="E494" s="560">
        <v>0</v>
      </c>
      <c r="F494" s="560">
        <v>0</v>
      </c>
      <c r="G494" s="560">
        <v>19107835.199999999</v>
      </c>
      <c r="H494" s="170"/>
      <c r="I494" s="170"/>
      <c r="J494" s="575"/>
      <c r="K494" s="557"/>
      <c r="L494" s="557"/>
      <c r="M494" s="557"/>
      <c r="N494" s="557"/>
      <c r="O494" s="557"/>
    </row>
    <row r="495" spans="1:15">
      <c r="A495" s="542" t="s">
        <v>94</v>
      </c>
      <c r="B495" s="540">
        <v>0</v>
      </c>
      <c r="C495" s="540">
        <v>0</v>
      </c>
      <c r="D495" s="540">
        <v>116400</v>
      </c>
      <c r="E495" s="560">
        <v>0</v>
      </c>
      <c r="F495" s="560">
        <v>0</v>
      </c>
      <c r="G495" s="560">
        <v>16880328</v>
      </c>
      <c r="H495" s="170"/>
      <c r="I495" s="170"/>
      <c r="J495" s="575"/>
      <c r="K495" s="557"/>
      <c r="L495" s="557"/>
      <c r="M495" s="557"/>
      <c r="N495" s="557"/>
      <c r="O495" s="557"/>
    </row>
    <row r="496" spans="1:15">
      <c r="A496" s="542" t="s">
        <v>95</v>
      </c>
      <c r="B496" s="540">
        <v>0</v>
      </c>
      <c r="C496" s="540">
        <v>0</v>
      </c>
      <c r="D496" s="540">
        <v>141720</v>
      </c>
      <c r="E496" s="560">
        <v>0</v>
      </c>
      <c r="F496" s="560">
        <v>0</v>
      </c>
      <c r="G496" s="560">
        <v>20552234.399999999</v>
      </c>
      <c r="H496" s="170"/>
      <c r="I496" s="170"/>
      <c r="J496" s="575"/>
      <c r="K496" s="557"/>
      <c r="L496" s="557"/>
      <c r="M496" s="557"/>
      <c r="N496" s="557"/>
      <c r="O496" s="557"/>
    </row>
    <row r="497" spans="1:15">
      <c r="A497" s="542" t="s">
        <v>96</v>
      </c>
      <c r="B497" s="540">
        <v>0</v>
      </c>
      <c r="C497" s="540">
        <v>0</v>
      </c>
      <c r="D497" s="540">
        <v>128700</v>
      </c>
      <c r="E497" s="560">
        <v>0</v>
      </c>
      <c r="F497" s="560">
        <v>0</v>
      </c>
      <c r="G497" s="560">
        <v>18664074</v>
      </c>
      <c r="H497" s="170"/>
      <c r="I497" s="170"/>
      <c r="J497" s="575"/>
      <c r="K497" s="557"/>
      <c r="L497" s="557"/>
      <c r="M497" s="557"/>
      <c r="N497" s="557"/>
      <c r="O497" s="557"/>
    </row>
    <row r="498" spans="1:15">
      <c r="A498" s="542" t="s">
        <v>97</v>
      </c>
      <c r="B498" s="540">
        <v>0</v>
      </c>
      <c r="C498" s="540">
        <v>0</v>
      </c>
      <c r="D498" s="540">
        <v>175980</v>
      </c>
      <c r="E498" s="560">
        <v>0</v>
      </c>
      <c r="F498" s="560">
        <v>0</v>
      </c>
      <c r="G498" s="560">
        <v>25520619.600000001</v>
      </c>
      <c r="H498" s="170"/>
      <c r="I498" s="170"/>
      <c r="J498" s="575"/>
      <c r="K498" s="557"/>
      <c r="L498" s="557"/>
      <c r="M498" s="557"/>
      <c r="N498" s="557"/>
      <c r="O498" s="557"/>
    </row>
    <row r="499" spans="1:15" ht="14" thickBot="1">
      <c r="A499" s="543" t="s">
        <v>98</v>
      </c>
      <c r="B499" s="540">
        <v>0</v>
      </c>
      <c r="C499" s="540">
        <v>0</v>
      </c>
      <c r="D499" s="540">
        <v>96058</v>
      </c>
      <c r="E499" s="560">
        <v>0</v>
      </c>
      <c r="F499" s="560">
        <v>0</v>
      </c>
      <c r="G499" s="560">
        <v>13794853.41</v>
      </c>
      <c r="H499" s="170"/>
      <c r="I499" s="170"/>
      <c r="J499" s="575"/>
      <c r="K499" s="557"/>
      <c r="L499" s="557"/>
      <c r="M499" s="557"/>
      <c r="N499" s="557"/>
      <c r="O499" s="557"/>
    </row>
    <row r="500" spans="1:15" ht="14" thickBot="1">
      <c r="A500" s="544" t="s">
        <v>166</v>
      </c>
      <c r="B500" s="545">
        <v>0</v>
      </c>
      <c r="C500" s="545">
        <v>0</v>
      </c>
      <c r="D500" s="545">
        <v>1202878</v>
      </c>
      <c r="E500" s="546">
        <v>0</v>
      </c>
      <c r="F500" s="546">
        <v>0</v>
      </c>
      <c r="G500" s="546">
        <v>174305889.81</v>
      </c>
      <c r="H500" s="547"/>
      <c r="I500" s="547"/>
      <c r="J500" s="576"/>
      <c r="K500" s="576"/>
      <c r="L500" s="576"/>
      <c r="M500" s="576"/>
      <c r="N500" s="576"/>
      <c r="O500" s="576"/>
    </row>
    <row r="501" spans="1:15">
      <c r="A501" s="549" t="s">
        <v>2011</v>
      </c>
      <c r="B501" s="540">
        <v>0</v>
      </c>
      <c r="C501" s="540">
        <v>0</v>
      </c>
      <c r="D501" s="540">
        <v>100239.83333333333</v>
      </c>
      <c r="E501" s="550">
        <v>0</v>
      </c>
      <c r="F501" s="550">
        <v>0</v>
      </c>
      <c r="G501" s="550">
        <v>14525490.817500001</v>
      </c>
      <c r="H501" s="170"/>
      <c r="I501" s="170"/>
      <c r="J501" s="575"/>
      <c r="K501" s="575"/>
      <c r="L501" s="575"/>
      <c r="M501" s="575"/>
      <c r="N501" s="575"/>
      <c r="O501" s="575"/>
    </row>
    <row r="502" spans="1:15">
      <c r="A502" s="551" t="s">
        <v>2012</v>
      </c>
      <c r="B502" s="564"/>
      <c r="C502" s="564">
        <v>0</v>
      </c>
      <c r="D502" s="553">
        <v>0</v>
      </c>
      <c r="E502" s="564"/>
      <c r="F502" s="564">
        <v>0</v>
      </c>
      <c r="G502" s="553">
        <v>0</v>
      </c>
      <c r="H502" s="170"/>
      <c r="I502" s="170"/>
      <c r="J502" s="575"/>
      <c r="K502" s="575"/>
      <c r="L502" s="575"/>
      <c r="M502" s="575"/>
      <c r="N502" s="575"/>
      <c r="O502" s="575"/>
    </row>
    <row r="503" spans="1:15" ht="27.7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</row>
    <row r="504" spans="1:15" ht="20" thickBot="1">
      <c r="A504" s="556" t="s">
        <v>271</v>
      </c>
      <c r="B504" s="556"/>
      <c r="C504" s="556"/>
      <c r="D504" s="556"/>
      <c r="E504" s="171"/>
      <c r="F504" s="171"/>
      <c r="G504" s="533" t="s">
        <v>2010</v>
      </c>
      <c r="H504" s="556"/>
      <c r="I504" s="556"/>
      <c r="J504" s="583"/>
      <c r="K504" s="583"/>
      <c r="L504" s="583"/>
      <c r="M504" s="583"/>
      <c r="N504" s="583"/>
      <c r="O504" s="583"/>
    </row>
    <row r="505" spans="1:15" ht="14">
      <c r="A505" s="534"/>
      <c r="B505" s="3168"/>
      <c r="C505" s="3168"/>
      <c r="D505" s="3169"/>
      <c r="E505" s="3168"/>
      <c r="F505" s="3168"/>
      <c r="G505" s="3169"/>
      <c r="H505" s="170"/>
      <c r="I505" s="535"/>
      <c r="J505" s="575"/>
      <c r="K505" s="557"/>
      <c r="L505" s="557"/>
      <c r="M505" s="557"/>
      <c r="N505" s="557"/>
      <c r="O505" s="557"/>
    </row>
    <row r="506" spans="1:15" ht="14">
      <c r="A506" s="536" t="s">
        <v>1004</v>
      </c>
      <c r="B506" s="537">
        <v>2023</v>
      </c>
      <c r="C506" s="537">
        <v>2024</v>
      </c>
      <c r="D506" s="537">
        <v>2025</v>
      </c>
      <c r="E506" s="538">
        <v>2023</v>
      </c>
      <c r="F506" s="538">
        <v>2024</v>
      </c>
      <c r="G506" s="538">
        <v>2025</v>
      </c>
      <c r="H506" s="170"/>
      <c r="I506" s="170"/>
      <c r="J506" s="575"/>
      <c r="K506" s="557"/>
      <c r="L506" s="557"/>
      <c r="M506" s="557"/>
      <c r="N506" s="557"/>
      <c r="O506" s="557"/>
    </row>
    <row r="507" spans="1:15">
      <c r="A507" s="539" t="s">
        <v>87</v>
      </c>
      <c r="B507" s="540">
        <v>0</v>
      </c>
      <c r="C507" s="540">
        <v>0</v>
      </c>
      <c r="D507" s="540">
        <v>0</v>
      </c>
      <c r="E507" s="560">
        <v>0</v>
      </c>
      <c r="F507" s="560">
        <v>0</v>
      </c>
      <c r="G507" s="560">
        <v>0</v>
      </c>
      <c r="H507" s="170"/>
      <c r="I507" s="170"/>
      <c r="J507" s="575"/>
      <c r="K507" s="557"/>
      <c r="L507" s="557"/>
      <c r="M507" s="557"/>
      <c r="N507" s="557"/>
      <c r="O507" s="557"/>
    </row>
    <row r="508" spans="1:15">
      <c r="A508" s="542" t="s">
        <v>88</v>
      </c>
      <c r="B508" s="540">
        <v>0</v>
      </c>
      <c r="C508" s="540">
        <v>0</v>
      </c>
      <c r="D508" s="540">
        <v>0</v>
      </c>
      <c r="E508" s="560">
        <v>0</v>
      </c>
      <c r="F508" s="560">
        <v>0</v>
      </c>
      <c r="G508" s="560">
        <v>0</v>
      </c>
      <c r="H508" s="170"/>
      <c r="I508" s="170"/>
      <c r="J508" s="575"/>
      <c r="K508" s="557"/>
      <c r="L508" s="557"/>
      <c r="M508" s="557"/>
      <c r="N508" s="557"/>
      <c r="O508" s="557"/>
    </row>
    <row r="509" spans="1:15">
      <c r="A509" s="542" t="s">
        <v>89</v>
      </c>
      <c r="B509" s="540">
        <v>0</v>
      </c>
      <c r="C509" s="540">
        <v>0</v>
      </c>
      <c r="D509" s="540">
        <v>48</v>
      </c>
      <c r="E509" s="560">
        <v>0</v>
      </c>
      <c r="F509" s="560">
        <v>0</v>
      </c>
      <c r="G509" s="560">
        <v>13768.8</v>
      </c>
      <c r="H509" s="170"/>
      <c r="I509" s="170"/>
      <c r="J509" s="575"/>
      <c r="K509" s="557"/>
      <c r="L509" s="557"/>
      <c r="M509" s="557"/>
      <c r="N509" s="557"/>
      <c r="O509" s="557"/>
    </row>
    <row r="510" spans="1:15">
      <c r="A510" s="542" t="s">
        <v>90</v>
      </c>
      <c r="B510" s="540">
        <v>0</v>
      </c>
      <c r="C510" s="540">
        <v>0</v>
      </c>
      <c r="D510" s="540">
        <v>53520</v>
      </c>
      <c r="E510" s="560">
        <v>0</v>
      </c>
      <c r="F510" s="560">
        <v>0</v>
      </c>
      <c r="G510" s="560">
        <v>15352212.000000002</v>
      </c>
      <c r="H510" s="170"/>
      <c r="I510" s="170"/>
      <c r="J510" s="575"/>
      <c r="K510" s="557"/>
      <c r="L510" s="557"/>
      <c r="M510" s="557"/>
      <c r="N510" s="557"/>
      <c r="O510" s="557"/>
    </row>
    <row r="511" spans="1:15">
      <c r="A511" s="542" t="s">
        <v>91</v>
      </c>
      <c r="B511" s="540">
        <v>0</v>
      </c>
      <c r="C511" s="540">
        <v>0</v>
      </c>
      <c r="D511" s="540">
        <v>59664</v>
      </c>
      <c r="E511" s="560">
        <v>0</v>
      </c>
      <c r="F511" s="560">
        <v>0</v>
      </c>
      <c r="G511" s="560">
        <v>17114618.399999999</v>
      </c>
      <c r="H511" s="170"/>
      <c r="I511" s="170"/>
      <c r="J511" s="575"/>
      <c r="K511" s="557"/>
      <c r="L511" s="557"/>
      <c r="M511" s="557"/>
      <c r="N511" s="557"/>
      <c r="O511" s="557"/>
    </row>
    <row r="512" spans="1:15">
      <c r="A512" s="542" t="s">
        <v>92</v>
      </c>
      <c r="B512" s="540">
        <v>0</v>
      </c>
      <c r="C512" s="540">
        <v>0</v>
      </c>
      <c r="D512" s="540">
        <v>22704</v>
      </c>
      <c r="E512" s="560">
        <v>0</v>
      </c>
      <c r="F512" s="560">
        <v>0</v>
      </c>
      <c r="G512" s="560">
        <v>6512642.4000000004</v>
      </c>
      <c r="H512" s="170"/>
      <c r="I512" s="170"/>
      <c r="J512" s="575"/>
      <c r="K512" s="557"/>
      <c r="L512" s="557"/>
      <c r="M512" s="557"/>
      <c r="N512" s="557"/>
      <c r="O512" s="557"/>
    </row>
    <row r="513" spans="1:15">
      <c r="A513" s="542" t="s">
        <v>93</v>
      </c>
      <c r="B513" s="540">
        <v>0</v>
      </c>
      <c r="C513" s="540">
        <v>0</v>
      </c>
      <c r="D513" s="540">
        <v>51984</v>
      </c>
      <c r="E513" s="560">
        <v>0</v>
      </c>
      <c r="F513" s="560">
        <v>0</v>
      </c>
      <c r="G513" s="560">
        <v>14911610.4</v>
      </c>
      <c r="H513" s="170"/>
      <c r="I513" s="170"/>
      <c r="J513" s="575"/>
      <c r="K513" s="557"/>
      <c r="L513" s="557"/>
      <c r="M513" s="557"/>
      <c r="N513" s="557"/>
      <c r="O513" s="557"/>
    </row>
    <row r="514" spans="1:15">
      <c r="A514" s="542" t="s">
        <v>94</v>
      </c>
      <c r="B514" s="540">
        <v>0</v>
      </c>
      <c r="C514" s="540">
        <v>0</v>
      </c>
      <c r="D514" s="540">
        <v>48271</v>
      </c>
      <c r="E514" s="560">
        <v>0</v>
      </c>
      <c r="F514" s="560">
        <v>0</v>
      </c>
      <c r="G514" s="560">
        <v>13846536.349999998</v>
      </c>
      <c r="H514" s="170"/>
      <c r="I514" s="170"/>
      <c r="J514" s="575"/>
      <c r="K514" s="557"/>
      <c r="L514" s="557"/>
      <c r="M514" s="557"/>
      <c r="N514" s="557"/>
      <c r="O514" s="557"/>
    </row>
    <row r="515" spans="1:15">
      <c r="A515" s="542" t="s">
        <v>95</v>
      </c>
      <c r="B515" s="540">
        <v>0</v>
      </c>
      <c r="C515" s="540">
        <v>0</v>
      </c>
      <c r="D515" s="540">
        <v>55296</v>
      </c>
      <c r="E515" s="560">
        <v>0</v>
      </c>
      <c r="F515" s="560">
        <v>0</v>
      </c>
      <c r="G515" s="560">
        <v>15861657.599999998</v>
      </c>
      <c r="H515" s="170"/>
      <c r="I515" s="170"/>
      <c r="J515" s="575"/>
      <c r="K515" s="557"/>
      <c r="L515" s="557"/>
      <c r="M515" s="557"/>
      <c r="N515" s="557"/>
      <c r="O515" s="557"/>
    </row>
    <row r="516" spans="1:15">
      <c r="A516" s="542" t="s">
        <v>96</v>
      </c>
      <c r="B516" s="540">
        <v>0</v>
      </c>
      <c r="C516" s="540">
        <v>0</v>
      </c>
      <c r="D516" s="540">
        <v>48720</v>
      </c>
      <c r="E516" s="560">
        <v>0</v>
      </c>
      <c r="F516" s="560">
        <v>0</v>
      </c>
      <c r="G516" s="560">
        <v>13975332.000000002</v>
      </c>
      <c r="H516" s="170"/>
      <c r="I516" s="170"/>
      <c r="J516" s="575"/>
      <c r="K516" s="557"/>
      <c r="L516" s="557"/>
      <c r="M516" s="557"/>
      <c r="N516" s="557"/>
      <c r="O516" s="557"/>
    </row>
    <row r="517" spans="1:15">
      <c r="A517" s="542" t="s">
        <v>97</v>
      </c>
      <c r="B517" s="540">
        <v>0</v>
      </c>
      <c r="C517" s="540">
        <v>0</v>
      </c>
      <c r="D517" s="540">
        <v>60576</v>
      </c>
      <c r="E517" s="560">
        <v>0</v>
      </c>
      <c r="F517" s="560">
        <v>0</v>
      </c>
      <c r="G517" s="560">
        <v>17376225.600000001</v>
      </c>
      <c r="H517" s="170"/>
      <c r="I517" s="170"/>
      <c r="J517" s="575"/>
      <c r="K517" s="557"/>
      <c r="L517" s="557"/>
      <c r="M517" s="557"/>
      <c r="N517" s="557"/>
      <c r="O517" s="557"/>
    </row>
    <row r="518" spans="1:15" ht="14" thickBot="1">
      <c r="A518" s="543" t="s">
        <v>98</v>
      </c>
      <c r="B518" s="540">
        <v>0</v>
      </c>
      <c r="C518" s="540">
        <v>0</v>
      </c>
      <c r="D518" s="540">
        <v>50112</v>
      </c>
      <c r="E518" s="560">
        <v>0</v>
      </c>
      <c r="F518" s="560">
        <v>0</v>
      </c>
      <c r="G518" s="560">
        <v>14169334.420000002</v>
      </c>
      <c r="H518" s="170"/>
      <c r="I518" s="170"/>
      <c r="J518" s="575"/>
      <c r="K518" s="557"/>
      <c r="L518" s="557"/>
      <c r="M518" s="557"/>
      <c r="N518" s="557"/>
      <c r="O518" s="557"/>
    </row>
    <row r="519" spans="1:15" ht="14" thickBot="1">
      <c r="A519" s="544" t="s">
        <v>166</v>
      </c>
      <c r="B519" s="545">
        <v>0</v>
      </c>
      <c r="C519" s="545">
        <v>0</v>
      </c>
      <c r="D519" s="545">
        <v>450895</v>
      </c>
      <c r="E519" s="546">
        <v>0</v>
      </c>
      <c r="F519" s="546">
        <v>0</v>
      </c>
      <c r="G519" s="546">
        <v>129133937.96999998</v>
      </c>
      <c r="H519" s="547"/>
      <c r="I519" s="547"/>
      <c r="J519" s="576"/>
      <c r="K519" s="576"/>
      <c r="L519" s="576"/>
      <c r="M519" s="576"/>
      <c r="N519" s="576"/>
      <c r="O519" s="576"/>
    </row>
    <row r="520" spans="1:15">
      <c r="A520" s="549" t="s">
        <v>2011</v>
      </c>
      <c r="B520" s="540">
        <v>0</v>
      </c>
      <c r="C520" s="540">
        <v>0</v>
      </c>
      <c r="D520" s="540">
        <v>37574.583333333336</v>
      </c>
      <c r="E520" s="550">
        <v>0</v>
      </c>
      <c r="F520" s="550">
        <v>0</v>
      </c>
      <c r="G520" s="550">
        <v>10761161.497499999</v>
      </c>
      <c r="H520" s="170"/>
      <c r="I520" s="170"/>
      <c r="J520" s="575"/>
      <c r="K520" s="575"/>
      <c r="L520" s="575"/>
      <c r="M520" s="575"/>
      <c r="N520" s="575"/>
      <c r="O520" s="575"/>
    </row>
    <row r="521" spans="1:15">
      <c r="A521" s="551" t="s">
        <v>2012</v>
      </c>
      <c r="B521" s="564"/>
      <c r="C521" s="564">
        <v>0</v>
      </c>
      <c r="D521" s="553">
        <v>0</v>
      </c>
      <c r="E521" s="564"/>
      <c r="F521" s="564">
        <v>0</v>
      </c>
      <c r="G521" s="553">
        <v>0</v>
      </c>
      <c r="H521" s="170"/>
      <c r="I521" s="170"/>
      <c r="J521" s="575"/>
      <c r="K521" s="575"/>
      <c r="L521" s="575"/>
      <c r="M521" s="575"/>
      <c r="N521" s="575"/>
      <c r="O521" s="575"/>
    </row>
    <row r="522" spans="1:15" ht="27.7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</row>
    <row r="523" spans="1:15" ht="20" thickBot="1">
      <c r="A523" s="556" t="s">
        <v>272</v>
      </c>
      <c r="B523" s="556"/>
      <c r="C523" s="556"/>
      <c r="D523" s="556"/>
      <c r="E523" s="171"/>
      <c r="F523" s="171"/>
      <c r="G523" s="533" t="s">
        <v>2010</v>
      </c>
      <c r="H523" s="556"/>
      <c r="I523" s="556"/>
      <c r="J523" s="583"/>
      <c r="K523" s="583"/>
      <c r="L523" s="583"/>
      <c r="M523" s="583"/>
      <c r="N523" s="583"/>
      <c r="O523" s="583"/>
    </row>
    <row r="524" spans="1:15" ht="14">
      <c r="A524" s="534"/>
      <c r="B524" s="3168"/>
      <c r="C524" s="3168"/>
      <c r="D524" s="3169"/>
      <c r="E524" s="3168"/>
      <c r="F524" s="3168"/>
      <c r="G524" s="3169"/>
      <c r="H524" s="170"/>
      <c r="I524" s="535"/>
      <c r="J524" s="575"/>
      <c r="K524" s="557"/>
      <c r="L524" s="557"/>
      <c r="M524" s="557"/>
      <c r="N524" s="557"/>
      <c r="O524" s="557"/>
    </row>
    <row r="525" spans="1:15" ht="14">
      <c r="A525" s="536" t="s">
        <v>1004</v>
      </c>
      <c r="B525" s="537">
        <v>2023</v>
      </c>
      <c r="C525" s="537">
        <v>2024</v>
      </c>
      <c r="D525" s="537">
        <v>2025</v>
      </c>
      <c r="E525" s="538">
        <v>2023</v>
      </c>
      <c r="F525" s="538">
        <v>2024</v>
      </c>
      <c r="G525" s="538">
        <v>2025</v>
      </c>
      <c r="H525" s="170"/>
      <c r="I525" s="170"/>
      <c r="J525" s="575"/>
      <c r="K525" s="557"/>
      <c r="L525" s="557"/>
      <c r="M525" s="557"/>
      <c r="N525" s="557"/>
      <c r="O525" s="557"/>
    </row>
    <row r="526" spans="1:15">
      <c r="A526" s="539" t="s">
        <v>87</v>
      </c>
      <c r="B526" s="540">
        <v>0</v>
      </c>
      <c r="C526" s="540">
        <v>0</v>
      </c>
      <c r="D526" s="540">
        <v>0</v>
      </c>
      <c r="E526" s="560">
        <v>0</v>
      </c>
      <c r="F526" s="560">
        <v>0</v>
      </c>
      <c r="G526" s="560">
        <v>0</v>
      </c>
      <c r="H526" s="170"/>
      <c r="I526" s="170"/>
      <c r="J526" s="575"/>
      <c r="K526" s="557"/>
      <c r="L526" s="557"/>
      <c r="M526" s="557"/>
      <c r="N526" s="557"/>
      <c r="O526" s="557"/>
    </row>
    <row r="527" spans="1:15">
      <c r="A527" s="542" t="s">
        <v>88</v>
      </c>
      <c r="B527" s="540">
        <v>0</v>
      </c>
      <c r="C527" s="540">
        <v>0</v>
      </c>
      <c r="D527" s="540">
        <v>0</v>
      </c>
      <c r="E527" s="560">
        <v>0</v>
      </c>
      <c r="F527" s="560">
        <v>0</v>
      </c>
      <c r="G527" s="560">
        <v>0</v>
      </c>
      <c r="H527" s="170"/>
      <c r="I527" s="170"/>
      <c r="J527" s="575"/>
      <c r="K527" s="557"/>
      <c r="L527" s="557"/>
      <c r="M527" s="557"/>
      <c r="N527" s="557"/>
      <c r="O527" s="557"/>
    </row>
    <row r="528" spans="1:15">
      <c r="A528" s="542" t="s">
        <v>89</v>
      </c>
      <c r="B528" s="540">
        <v>0</v>
      </c>
      <c r="C528" s="540">
        <v>0</v>
      </c>
      <c r="D528" s="540">
        <v>0</v>
      </c>
      <c r="E528" s="560">
        <v>0</v>
      </c>
      <c r="F528" s="560">
        <v>0</v>
      </c>
      <c r="G528" s="560">
        <v>0</v>
      </c>
      <c r="H528" s="170"/>
      <c r="I528" s="170"/>
      <c r="J528" s="575"/>
      <c r="K528" s="557"/>
      <c r="L528" s="557"/>
      <c r="M528" s="557"/>
      <c r="N528" s="557"/>
      <c r="O528" s="557"/>
    </row>
    <row r="529" spans="1:15">
      <c r="A529" s="542" t="s">
        <v>90</v>
      </c>
      <c r="B529" s="540">
        <v>0</v>
      </c>
      <c r="C529" s="540">
        <v>0</v>
      </c>
      <c r="D529" s="540">
        <v>148680</v>
      </c>
      <c r="E529" s="560">
        <v>0</v>
      </c>
      <c r="F529" s="560">
        <v>0</v>
      </c>
      <c r="G529" s="560">
        <v>29191831.199999999</v>
      </c>
      <c r="H529" s="170"/>
      <c r="I529" s="170"/>
      <c r="J529" s="575"/>
      <c r="K529" s="557"/>
      <c r="L529" s="557"/>
      <c r="M529" s="557"/>
      <c r="N529" s="557"/>
      <c r="O529" s="557"/>
    </row>
    <row r="530" spans="1:15">
      <c r="A530" s="542" t="s">
        <v>91</v>
      </c>
      <c r="B530" s="540">
        <v>0</v>
      </c>
      <c r="C530" s="540">
        <v>0</v>
      </c>
      <c r="D530" s="540">
        <v>145092</v>
      </c>
      <c r="E530" s="560">
        <v>0</v>
      </c>
      <c r="F530" s="560">
        <v>0</v>
      </c>
      <c r="G530" s="560">
        <v>28487363.280000001</v>
      </c>
      <c r="H530" s="170"/>
      <c r="I530" s="170"/>
      <c r="J530" s="575"/>
      <c r="K530" s="557"/>
      <c r="L530" s="557"/>
      <c r="M530" s="557"/>
      <c r="N530" s="557"/>
      <c r="O530" s="557"/>
    </row>
    <row r="531" spans="1:15">
      <c r="A531" s="542" t="s">
        <v>92</v>
      </c>
      <c r="B531" s="540">
        <v>0</v>
      </c>
      <c r="C531" s="540">
        <v>0</v>
      </c>
      <c r="D531" s="540">
        <v>61800</v>
      </c>
      <c r="E531" s="560">
        <v>0</v>
      </c>
      <c r="F531" s="560">
        <v>0</v>
      </c>
      <c r="G531" s="560">
        <v>12133812</v>
      </c>
      <c r="H531" s="170"/>
      <c r="I531" s="170"/>
      <c r="J531" s="575"/>
      <c r="K531" s="557"/>
      <c r="L531" s="557"/>
      <c r="M531" s="557"/>
      <c r="N531" s="557"/>
      <c r="O531" s="557"/>
    </row>
    <row r="532" spans="1:15">
      <c r="A532" s="542" t="s">
        <v>93</v>
      </c>
      <c r="B532" s="540">
        <v>0</v>
      </c>
      <c r="C532" s="540">
        <v>0</v>
      </c>
      <c r="D532" s="540">
        <v>127739</v>
      </c>
      <c r="E532" s="560">
        <v>0</v>
      </c>
      <c r="F532" s="560">
        <v>0</v>
      </c>
      <c r="G532" s="560">
        <v>25080275.260000002</v>
      </c>
      <c r="H532" s="170"/>
      <c r="I532" s="170"/>
      <c r="J532" s="575"/>
      <c r="K532" s="557"/>
      <c r="L532" s="557"/>
      <c r="M532" s="557"/>
      <c r="N532" s="557"/>
      <c r="O532" s="557"/>
    </row>
    <row r="533" spans="1:15">
      <c r="A533" s="542" t="s">
        <v>94</v>
      </c>
      <c r="B533" s="540">
        <v>0</v>
      </c>
      <c r="C533" s="540">
        <v>0</v>
      </c>
      <c r="D533" s="540">
        <v>138480</v>
      </c>
      <c r="E533" s="560">
        <v>0</v>
      </c>
      <c r="F533" s="560">
        <v>0</v>
      </c>
      <c r="G533" s="560">
        <v>27189163.199999999</v>
      </c>
      <c r="H533" s="170"/>
      <c r="I533" s="170"/>
      <c r="J533" s="575"/>
      <c r="K533" s="557"/>
      <c r="L533" s="557"/>
      <c r="M533" s="557"/>
      <c r="N533" s="557"/>
      <c r="O533" s="557"/>
    </row>
    <row r="534" spans="1:15">
      <c r="A534" s="542" t="s">
        <v>95</v>
      </c>
      <c r="B534" s="540">
        <v>0</v>
      </c>
      <c r="C534" s="540">
        <v>0</v>
      </c>
      <c r="D534" s="540">
        <v>179520</v>
      </c>
      <c r="E534" s="560">
        <v>0</v>
      </c>
      <c r="F534" s="560">
        <v>0</v>
      </c>
      <c r="G534" s="560">
        <v>35246956.799999997</v>
      </c>
      <c r="H534" s="170"/>
      <c r="I534" s="170"/>
      <c r="J534" s="575"/>
      <c r="K534" s="557"/>
      <c r="L534" s="557"/>
      <c r="M534" s="557"/>
      <c r="N534" s="557"/>
      <c r="O534" s="557"/>
    </row>
    <row r="535" spans="1:15">
      <c r="A535" s="542" t="s">
        <v>96</v>
      </c>
      <c r="B535" s="540">
        <v>0</v>
      </c>
      <c r="C535" s="540">
        <v>0</v>
      </c>
      <c r="D535" s="540">
        <v>172560</v>
      </c>
      <c r="E535" s="560">
        <v>0</v>
      </c>
      <c r="F535" s="560">
        <v>0</v>
      </c>
      <c r="G535" s="560">
        <v>33880430.399999999</v>
      </c>
      <c r="H535" s="170"/>
      <c r="I535" s="170"/>
      <c r="J535" s="575"/>
      <c r="K535" s="557"/>
      <c r="L535" s="557"/>
      <c r="M535" s="557"/>
      <c r="N535" s="557"/>
      <c r="O535" s="557"/>
    </row>
    <row r="536" spans="1:15">
      <c r="A536" s="542" t="s">
        <v>97</v>
      </c>
      <c r="B536" s="540">
        <v>0</v>
      </c>
      <c r="C536" s="540">
        <v>0</v>
      </c>
      <c r="D536" s="540">
        <v>210360</v>
      </c>
      <c r="E536" s="560">
        <v>0</v>
      </c>
      <c r="F536" s="560">
        <v>0</v>
      </c>
      <c r="G536" s="560">
        <v>41302082.399999999</v>
      </c>
      <c r="H536" s="170"/>
      <c r="I536" s="170"/>
      <c r="J536" s="575"/>
      <c r="K536" s="557"/>
      <c r="L536" s="557"/>
      <c r="M536" s="557"/>
      <c r="N536" s="557"/>
      <c r="O536" s="557"/>
    </row>
    <row r="537" spans="1:15" ht="14" thickBot="1">
      <c r="A537" s="543" t="s">
        <v>98</v>
      </c>
      <c r="B537" s="540">
        <v>0</v>
      </c>
      <c r="C537" s="540">
        <v>0</v>
      </c>
      <c r="D537" s="540">
        <v>107820</v>
      </c>
      <c r="E537" s="560">
        <v>0</v>
      </c>
      <c r="F537" s="560">
        <v>0</v>
      </c>
      <c r="G537" s="560">
        <v>20999387.620000001</v>
      </c>
      <c r="H537" s="170"/>
      <c r="I537" s="170"/>
      <c r="J537" s="575"/>
      <c r="K537" s="557"/>
      <c r="L537" s="557"/>
      <c r="M537" s="557"/>
      <c r="N537" s="557"/>
      <c r="O537" s="557"/>
    </row>
    <row r="538" spans="1:15" ht="14" thickBot="1">
      <c r="A538" s="544" t="s">
        <v>166</v>
      </c>
      <c r="B538" s="545">
        <v>0</v>
      </c>
      <c r="C538" s="545">
        <v>0</v>
      </c>
      <c r="D538" s="545">
        <v>1292051</v>
      </c>
      <c r="E538" s="546">
        <v>0</v>
      </c>
      <c r="F538" s="546">
        <v>0</v>
      </c>
      <c r="G538" s="546">
        <v>253511302.16000003</v>
      </c>
      <c r="H538" s="547"/>
      <c r="I538" s="547"/>
      <c r="J538" s="576"/>
      <c r="K538" s="576"/>
      <c r="L538" s="576"/>
      <c r="M538" s="576"/>
      <c r="N538" s="576"/>
      <c r="O538" s="576"/>
    </row>
    <row r="539" spans="1:15">
      <c r="A539" s="549" t="s">
        <v>2011</v>
      </c>
      <c r="B539" s="540">
        <v>0</v>
      </c>
      <c r="C539" s="540">
        <v>0</v>
      </c>
      <c r="D539" s="540">
        <v>107670.91666666667</v>
      </c>
      <c r="E539" s="550">
        <v>0</v>
      </c>
      <c r="F539" s="550">
        <v>0</v>
      </c>
      <c r="G539" s="550">
        <v>21125941.846666668</v>
      </c>
      <c r="H539" s="170"/>
      <c r="I539" s="170"/>
      <c r="J539" s="575"/>
      <c r="K539" s="575"/>
      <c r="L539" s="575"/>
      <c r="M539" s="575"/>
      <c r="N539" s="575"/>
      <c r="O539" s="575"/>
    </row>
    <row r="540" spans="1:15">
      <c r="A540" s="551" t="s">
        <v>2012</v>
      </c>
      <c r="B540" s="564"/>
      <c r="C540" s="564">
        <v>0</v>
      </c>
      <c r="D540" s="553">
        <v>0</v>
      </c>
      <c r="E540" s="564"/>
      <c r="F540" s="564">
        <v>0</v>
      </c>
      <c r="G540" s="553">
        <v>0</v>
      </c>
      <c r="H540" s="170"/>
      <c r="I540" s="170"/>
      <c r="J540" s="575"/>
      <c r="K540" s="575"/>
      <c r="L540" s="575"/>
      <c r="M540" s="575"/>
      <c r="N540" s="575"/>
      <c r="O540" s="575"/>
    </row>
    <row r="541" spans="1:15" ht="27.7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</row>
    <row r="542" spans="1:15" ht="20" thickBot="1">
      <c r="A542" s="556" t="s">
        <v>273</v>
      </c>
      <c r="B542" s="556"/>
      <c r="C542" s="556"/>
      <c r="D542" s="556"/>
      <c r="E542" s="171"/>
      <c r="F542" s="171"/>
      <c r="G542" s="533" t="s">
        <v>2010</v>
      </c>
      <c r="H542" s="556"/>
      <c r="I542" s="556"/>
      <c r="J542" s="583"/>
      <c r="K542" s="583"/>
      <c r="L542" s="583"/>
      <c r="M542" s="583"/>
      <c r="N542" s="583"/>
      <c r="O542" s="583"/>
    </row>
    <row r="543" spans="1:15" ht="14">
      <c r="A543" s="534"/>
      <c r="B543" s="3168"/>
      <c r="C543" s="3168"/>
      <c r="D543" s="3169"/>
      <c r="E543" s="3168"/>
      <c r="F543" s="3168"/>
      <c r="G543" s="3169"/>
      <c r="H543" s="170"/>
      <c r="I543" s="535"/>
      <c r="J543" s="575"/>
      <c r="K543" s="557"/>
      <c r="L543" s="557"/>
      <c r="M543" s="557"/>
      <c r="N543" s="557"/>
      <c r="O543" s="557"/>
    </row>
    <row r="544" spans="1:15" ht="14">
      <c r="A544" s="536" t="s">
        <v>1004</v>
      </c>
      <c r="B544" s="537">
        <v>2023</v>
      </c>
      <c r="C544" s="537">
        <v>2024</v>
      </c>
      <c r="D544" s="537">
        <v>2025</v>
      </c>
      <c r="E544" s="538">
        <v>2023</v>
      </c>
      <c r="F544" s="538">
        <v>2024</v>
      </c>
      <c r="G544" s="538">
        <v>2025</v>
      </c>
      <c r="H544" s="170"/>
      <c r="I544" s="170"/>
      <c r="J544" s="575"/>
      <c r="K544" s="557"/>
      <c r="L544" s="557"/>
      <c r="M544" s="557"/>
      <c r="N544" s="557"/>
      <c r="O544" s="557"/>
    </row>
    <row r="545" spans="1:15">
      <c r="A545" s="539" t="s">
        <v>87</v>
      </c>
      <c r="B545" s="540">
        <v>0</v>
      </c>
      <c r="C545" s="540">
        <v>0</v>
      </c>
      <c r="D545" s="540">
        <v>0</v>
      </c>
      <c r="E545" s="560">
        <v>0</v>
      </c>
      <c r="F545" s="560">
        <v>0</v>
      </c>
      <c r="G545" s="560">
        <v>0</v>
      </c>
      <c r="H545" s="170"/>
      <c r="I545" s="170"/>
      <c r="J545" s="575"/>
      <c r="K545" s="557"/>
      <c r="L545" s="557"/>
      <c r="M545" s="557"/>
      <c r="N545" s="557"/>
      <c r="O545" s="557"/>
    </row>
    <row r="546" spans="1:15">
      <c r="A546" s="542" t="s">
        <v>88</v>
      </c>
      <c r="B546" s="540">
        <v>0</v>
      </c>
      <c r="C546" s="540">
        <v>0</v>
      </c>
      <c r="D546" s="540">
        <v>0</v>
      </c>
      <c r="E546" s="560">
        <v>0</v>
      </c>
      <c r="F546" s="560">
        <v>0</v>
      </c>
      <c r="G546" s="560">
        <v>0</v>
      </c>
      <c r="H546" s="170"/>
      <c r="I546" s="170"/>
      <c r="J546" s="575"/>
      <c r="K546" s="557"/>
      <c r="L546" s="557"/>
      <c r="M546" s="557"/>
      <c r="N546" s="557"/>
      <c r="O546" s="557"/>
    </row>
    <row r="547" spans="1:15">
      <c r="A547" s="542" t="s">
        <v>89</v>
      </c>
      <c r="B547" s="540">
        <v>0</v>
      </c>
      <c r="C547" s="540">
        <v>0</v>
      </c>
      <c r="D547" s="540">
        <v>0</v>
      </c>
      <c r="E547" s="560">
        <v>0</v>
      </c>
      <c r="F547" s="560">
        <v>0</v>
      </c>
      <c r="G547" s="560">
        <v>0</v>
      </c>
      <c r="H547" s="170"/>
      <c r="I547" s="170"/>
      <c r="J547" s="575"/>
      <c r="K547" s="557"/>
      <c r="L547" s="557"/>
      <c r="M547" s="557"/>
      <c r="N547" s="557"/>
      <c r="O547" s="557"/>
    </row>
    <row r="548" spans="1:15">
      <c r="A548" s="542" t="s">
        <v>90</v>
      </c>
      <c r="B548" s="540">
        <v>0</v>
      </c>
      <c r="C548" s="540">
        <v>0</v>
      </c>
      <c r="D548" s="540">
        <v>21024</v>
      </c>
      <c r="E548" s="560">
        <v>0</v>
      </c>
      <c r="F548" s="560">
        <v>0</v>
      </c>
      <c r="G548" s="560">
        <v>7817774.4000000004</v>
      </c>
      <c r="H548" s="170"/>
      <c r="I548" s="170"/>
      <c r="J548" s="575"/>
      <c r="K548" s="557"/>
      <c r="L548" s="557"/>
      <c r="M548" s="557"/>
      <c r="N548" s="557"/>
      <c r="O548" s="557"/>
    </row>
    <row r="549" spans="1:15">
      <c r="A549" s="542" t="s">
        <v>91</v>
      </c>
      <c r="B549" s="540">
        <v>0</v>
      </c>
      <c r="C549" s="540">
        <v>0</v>
      </c>
      <c r="D549" s="540">
        <v>76032</v>
      </c>
      <c r="E549" s="560">
        <v>0</v>
      </c>
      <c r="F549" s="560">
        <v>0</v>
      </c>
      <c r="G549" s="560">
        <v>28272499.199999999</v>
      </c>
      <c r="H549" s="170"/>
      <c r="I549" s="170"/>
      <c r="J549" s="575"/>
      <c r="K549" s="557"/>
      <c r="L549" s="557"/>
      <c r="M549" s="557"/>
      <c r="N549" s="557"/>
      <c r="O549" s="557"/>
    </row>
    <row r="550" spans="1:15">
      <c r="A550" s="542" t="s">
        <v>92</v>
      </c>
      <c r="B550" s="540">
        <v>0</v>
      </c>
      <c r="C550" s="540">
        <v>0</v>
      </c>
      <c r="D550" s="540">
        <v>40224</v>
      </c>
      <c r="E550" s="560">
        <v>0</v>
      </c>
      <c r="F550" s="560">
        <v>0</v>
      </c>
      <c r="G550" s="560">
        <v>14957294.4</v>
      </c>
      <c r="H550" s="170"/>
      <c r="I550" s="170"/>
      <c r="J550" s="575"/>
      <c r="K550" s="557"/>
      <c r="L550" s="557"/>
      <c r="M550" s="557"/>
      <c r="N550" s="557"/>
      <c r="O550" s="557"/>
    </row>
    <row r="551" spans="1:15">
      <c r="A551" s="542" t="s">
        <v>93</v>
      </c>
      <c r="B551" s="540">
        <v>0</v>
      </c>
      <c r="C551" s="540">
        <v>0</v>
      </c>
      <c r="D551" s="540">
        <v>37776</v>
      </c>
      <c r="E551" s="560">
        <v>0</v>
      </c>
      <c r="F551" s="560">
        <v>0</v>
      </c>
      <c r="G551" s="560">
        <v>14047005.6</v>
      </c>
      <c r="H551" s="170"/>
      <c r="I551" s="170"/>
      <c r="J551" s="575"/>
      <c r="K551" s="557"/>
      <c r="L551" s="557"/>
      <c r="M551" s="557"/>
      <c r="N551" s="557"/>
      <c r="O551" s="557"/>
    </row>
    <row r="552" spans="1:15">
      <c r="A552" s="542" t="s">
        <v>94</v>
      </c>
      <c r="B552" s="540">
        <v>0</v>
      </c>
      <c r="C552" s="540">
        <v>0</v>
      </c>
      <c r="D552" s="540">
        <v>52400</v>
      </c>
      <c r="E552" s="560">
        <v>0</v>
      </c>
      <c r="F552" s="560">
        <v>0</v>
      </c>
      <c r="G552" s="560">
        <v>19484940</v>
      </c>
      <c r="H552" s="170"/>
      <c r="I552" s="170"/>
      <c r="J552" s="575"/>
      <c r="K552" s="557"/>
      <c r="L552" s="557"/>
      <c r="M552" s="557"/>
      <c r="N552" s="557"/>
      <c r="O552" s="557"/>
    </row>
    <row r="553" spans="1:15">
      <c r="A553" s="542" t="s">
        <v>95</v>
      </c>
      <c r="B553" s="540">
        <v>0</v>
      </c>
      <c r="C553" s="540">
        <v>0</v>
      </c>
      <c r="D553" s="540">
        <v>59568</v>
      </c>
      <c r="E553" s="560">
        <v>0</v>
      </c>
      <c r="F553" s="560">
        <v>0</v>
      </c>
      <c r="G553" s="560">
        <v>22150360.800000001</v>
      </c>
      <c r="H553" s="170"/>
      <c r="I553" s="170"/>
      <c r="J553" s="575"/>
      <c r="K553" s="557"/>
      <c r="L553" s="557"/>
      <c r="M553" s="557"/>
      <c r="N553" s="557"/>
      <c r="O553" s="557"/>
    </row>
    <row r="554" spans="1:15">
      <c r="A554" s="542" t="s">
        <v>96</v>
      </c>
      <c r="B554" s="540">
        <v>0</v>
      </c>
      <c r="C554" s="540">
        <v>0</v>
      </c>
      <c r="D554" s="540">
        <v>63984</v>
      </c>
      <c r="E554" s="560">
        <v>0</v>
      </c>
      <c r="F554" s="560">
        <v>0</v>
      </c>
      <c r="G554" s="560">
        <v>23792450.399999999</v>
      </c>
      <c r="H554" s="170"/>
      <c r="I554" s="170"/>
      <c r="J554" s="575"/>
      <c r="K554" s="557"/>
      <c r="L554" s="557"/>
      <c r="M554" s="557"/>
      <c r="N554" s="557"/>
      <c r="O554" s="557"/>
    </row>
    <row r="555" spans="1:15">
      <c r="A555" s="542" t="s">
        <v>97</v>
      </c>
      <c r="B555" s="540">
        <v>0</v>
      </c>
      <c r="C555" s="540">
        <v>0</v>
      </c>
      <c r="D555" s="540">
        <v>72192</v>
      </c>
      <c r="E555" s="560">
        <v>0</v>
      </c>
      <c r="F555" s="560">
        <v>0</v>
      </c>
      <c r="G555" s="560">
        <v>26844595.199999999</v>
      </c>
      <c r="H555" s="170"/>
      <c r="I555" s="170"/>
      <c r="J555" s="575"/>
      <c r="K555" s="557"/>
      <c r="L555" s="557"/>
      <c r="M555" s="557"/>
      <c r="N555" s="557"/>
      <c r="O555" s="557"/>
    </row>
    <row r="556" spans="1:15" ht="14" thickBot="1">
      <c r="A556" s="543" t="s">
        <v>98</v>
      </c>
      <c r="B556" s="540">
        <v>0</v>
      </c>
      <c r="C556" s="540">
        <v>0</v>
      </c>
      <c r="D556" s="540">
        <v>55776</v>
      </c>
      <c r="E556" s="560">
        <v>0</v>
      </c>
      <c r="F556" s="560">
        <v>0</v>
      </c>
      <c r="G556" s="560">
        <v>20578060.030000001</v>
      </c>
      <c r="H556" s="170"/>
      <c r="I556" s="170"/>
      <c r="J556" s="575"/>
      <c r="K556" s="557"/>
      <c r="L556" s="557"/>
      <c r="M556" s="557"/>
      <c r="N556" s="557"/>
      <c r="O556" s="557"/>
    </row>
    <row r="557" spans="1:15" ht="14" thickBot="1">
      <c r="A557" s="544" t="s">
        <v>166</v>
      </c>
      <c r="B557" s="545">
        <v>0</v>
      </c>
      <c r="C557" s="545">
        <v>0</v>
      </c>
      <c r="D557" s="545">
        <v>478976</v>
      </c>
      <c r="E557" s="546">
        <v>0</v>
      </c>
      <c r="F557" s="546">
        <v>0</v>
      </c>
      <c r="G557" s="546">
        <v>177944980.02999997</v>
      </c>
      <c r="H557" s="547"/>
      <c r="I557" s="547"/>
      <c r="J557" s="576"/>
      <c r="K557" s="576"/>
      <c r="L557" s="576"/>
      <c r="M557" s="576"/>
      <c r="N557" s="576"/>
      <c r="O557" s="576"/>
    </row>
    <row r="558" spans="1:15">
      <c r="A558" s="549" t="s">
        <v>2011</v>
      </c>
      <c r="B558" s="540">
        <v>0</v>
      </c>
      <c r="C558" s="540">
        <v>0</v>
      </c>
      <c r="D558" s="540">
        <v>39914.666666666664</v>
      </c>
      <c r="E558" s="550">
        <v>0</v>
      </c>
      <c r="F558" s="550">
        <v>0</v>
      </c>
      <c r="G558" s="550">
        <v>14828748.335833332</v>
      </c>
      <c r="H558" s="170"/>
      <c r="I558" s="170"/>
      <c r="J558" s="575"/>
      <c r="K558" s="575"/>
      <c r="L558" s="575"/>
      <c r="M558" s="575"/>
      <c r="N558" s="575"/>
      <c r="O558" s="575"/>
    </row>
    <row r="559" spans="1:15">
      <c r="A559" s="551" t="s">
        <v>2012</v>
      </c>
      <c r="B559" s="564"/>
      <c r="C559" s="564">
        <v>0</v>
      </c>
      <c r="D559" s="553">
        <v>0</v>
      </c>
      <c r="E559" s="564"/>
      <c r="F559" s="564">
        <v>0</v>
      </c>
      <c r="G559" s="553">
        <v>0</v>
      </c>
      <c r="H559" s="170"/>
      <c r="I559" s="170"/>
      <c r="J559" s="575"/>
      <c r="K559" s="575"/>
      <c r="L559" s="575"/>
      <c r="M559" s="575"/>
      <c r="N559" s="575"/>
      <c r="O559" s="575"/>
    </row>
    <row r="560" spans="1:15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</row>
    <row r="561" spans="1:15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</row>
    <row r="562" spans="1:15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</row>
    <row r="564" spans="1:15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</row>
    <row r="565" spans="1:15" ht="14" thickBot="1"/>
    <row r="566" spans="1:15" ht="15">
      <c r="C566" s="611" t="s">
        <v>1004</v>
      </c>
      <c r="D566" s="611" t="s">
        <v>2023</v>
      </c>
      <c r="E566" s="612"/>
      <c r="F566" s="613" t="s">
        <v>1004</v>
      </c>
      <c r="G566" s="611" t="s">
        <v>2024</v>
      </c>
      <c r="J566" s="614" t="s">
        <v>2023</v>
      </c>
      <c r="K566" s="615" t="s">
        <v>2025</v>
      </c>
      <c r="L566" s="614" t="s">
        <v>2026</v>
      </c>
      <c r="M566" s="615" t="s">
        <v>2025</v>
      </c>
      <c r="N566" s="616"/>
    </row>
    <row r="567" spans="1:15" hidden="1">
      <c r="C567" s="617" t="s">
        <v>2027</v>
      </c>
      <c r="D567" s="618">
        <v>1318266</v>
      </c>
      <c r="E567" s="173"/>
      <c r="F567" s="619" t="s">
        <v>2027</v>
      </c>
      <c r="G567" s="620">
        <v>170047762.96000004</v>
      </c>
      <c r="H567" s="173"/>
      <c r="I567" s="173"/>
      <c r="J567" s="621">
        <v>1318266</v>
      </c>
      <c r="K567" s="622">
        <v>0</v>
      </c>
      <c r="L567" s="623">
        <v>170047762.96000004</v>
      </c>
      <c r="M567" s="624">
        <v>0</v>
      </c>
    </row>
    <row r="568" spans="1:15" s="173" customFormat="1" hidden="1">
      <c r="C568" s="617" t="s">
        <v>2028</v>
      </c>
      <c r="D568" s="618">
        <v>1229346</v>
      </c>
      <c r="F568" s="625" t="s">
        <v>2028</v>
      </c>
      <c r="G568" s="626">
        <v>165123105.53999999</v>
      </c>
      <c r="J568" s="627">
        <v>1229346</v>
      </c>
      <c r="K568" s="628">
        <v>0</v>
      </c>
      <c r="L568" s="626">
        <v>165123105.53999999</v>
      </c>
      <c r="M568" s="627">
        <v>0</v>
      </c>
    </row>
    <row r="569" spans="1:15" hidden="1">
      <c r="C569" s="617" t="s">
        <v>2029</v>
      </c>
      <c r="D569" s="618">
        <v>1411432</v>
      </c>
      <c r="E569" s="173"/>
      <c r="F569" s="625" t="s">
        <v>2029</v>
      </c>
      <c r="G569" s="626">
        <v>187598208.80000001</v>
      </c>
      <c r="H569" s="173"/>
      <c r="I569" s="173"/>
      <c r="J569" s="627">
        <v>1411432</v>
      </c>
      <c r="K569" s="628">
        <v>0</v>
      </c>
      <c r="L569" s="626">
        <v>187598208.80000001</v>
      </c>
      <c r="M569" s="627">
        <v>0</v>
      </c>
    </row>
    <row r="570" spans="1:15" hidden="1">
      <c r="C570" s="625" t="s">
        <v>2030</v>
      </c>
      <c r="D570" s="629">
        <v>1433484</v>
      </c>
      <c r="E570" s="173"/>
      <c r="F570" s="625" t="s">
        <v>2030</v>
      </c>
      <c r="G570" s="630">
        <v>191230684.85000002</v>
      </c>
      <c r="H570" s="173"/>
      <c r="I570" s="173"/>
      <c r="J570" s="627">
        <v>1433484</v>
      </c>
      <c r="K570" s="628">
        <v>0</v>
      </c>
      <c r="L570" s="630">
        <v>191230684.84999999</v>
      </c>
      <c r="M570" s="627">
        <v>0</v>
      </c>
    </row>
    <row r="571" spans="1:15" hidden="1">
      <c r="C571" s="625" t="s">
        <v>2031</v>
      </c>
      <c r="D571" s="629">
        <v>1326258</v>
      </c>
      <c r="E571" s="173"/>
      <c r="F571" s="625" t="s">
        <v>2031</v>
      </c>
      <c r="G571" s="630">
        <v>176350661.42000002</v>
      </c>
      <c r="H571" s="173"/>
      <c r="I571" s="173"/>
      <c r="J571" s="627">
        <v>1326258</v>
      </c>
      <c r="K571" s="628">
        <v>0</v>
      </c>
      <c r="L571" s="630">
        <v>176350661.41999999</v>
      </c>
      <c r="M571" s="627">
        <v>0</v>
      </c>
    </row>
    <row r="572" spans="1:15" hidden="1">
      <c r="C572" s="625" t="s">
        <v>2032</v>
      </c>
      <c r="D572" s="629">
        <v>1285330</v>
      </c>
      <c r="E572" s="173"/>
      <c r="F572" s="625" t="s">
        <v>2032</v>
      </c>
      <c r="G572" s="630">
        <v>171300424.59000003</v>
      </c>
      <c r="H572" s="173"/>
      <c r="I572" s="173"/>
      <c r="J572" s="627">
        <v>1285330</v>
      </c>
      <c r="K572" s="628">
        <v>0</v>
      </c>
      <c r="L572" s="630">
        <v>171300424.59</v>
      </c>
      <c r="M572" s="627">
        <v>0</v>
      </c>
    </row>
    <row r="573" spans="1:15" hidden="1">
      <c r="C573" s="625" t="s">
        <v>2033</v>
      </c>
      <c r="D573" s="629">
        <v>1589917</v>
      </c>
      <c r="E573" s="173"/>
      <c r="F573" s="625" t="s">
        <v>2033</v>
      </c>
      <c r="G573" s="626">
        <v>208410644.32999998</v>
      </c>
      <c r="H573" s="173"/>
      <c r="I573" s="173"/>
      <c r="J573" s="627">
        <v>1589917</v>
      </c>
      <c r="K573" s="628">
        <v>0</v>
      </c>
      <c r="L573" s="626">
        <v>208410644.33000001</v>
      </c>
      <c r="M573" s="627">
        <v>0</v>
      </c>
      <c r="N573" s="173"/>
    </row>
    <row r="574" spans="1:15" s="173" customFormat="1" hidden="1">
      <c r="C574" s="631" t="s">
        <v>2034</v>
      </c>
      <c r="D574" s="632">
        <v>1264518</v>
      </c>
      <c r="F574" s="631" t="s">
        <v>2034</v>
      </c>
      <c r="G574" s="633">
        <v>173175745.25</v>
      </c>
      <c r="J574" s="634">
        <v>1264518</v>
      </c>
      <c r="K574" s="635">
        <v>0</v>
      </c>
      <c r="L574" s="633">
        <v>173175745.25</v>
      </c>
      <c r="M574" s="636">
        <v>0</v>
      </c>
    </row>
    <row r="575" spans="1:15" hidden="1">
      <c r="C575" s="631" t="s">
        <v>2035</v>
      </c>
      <c r="D575" s="637">
        <v>1306587</v>
      </c>
      <c r="E575" s="173"/>
      <c r="F575" s="631" t="s">
        <v>2035</v>
      </c>
      <c r="G575" s="633">
        <v>171845617.85999998</v>
      </c>
      <c r="H575" s="173"/>
      <c r="I575" s="173"/>
      <c r="J575" s="636">
        <v>1306587</v>
      </c>
      <c r="K575" s="635">
        <v>0</v>
      </c>
      <c r="L575" s="633">
        <v>171845617.86000001</v>
      </c>
      <c r="M575" s="636">
        <v>0</v>
      </c>
    </row>
    <row r="576" spans="1:15" hidden="1">
      <c r="C576" s="631" t="s">
        <v>2036</v>
      </c>
      <c r="D576" s="637">
        <v>2178773</v>
      </c>
      <c r="E576" s="173"/>
      <c r="F576" s="631" t="s">
        <v>2036</v>
      </c>
      <c r="G576" s="633">
        <v>291960492.52999997</v>
      </c>
      <c r="H576" s="173"/>
      <c r="I576" s="173"/>
      <c r="J576" s="636">
        <v>2178773</v>
      </c>
      <c r="K576" s="635">
        <v>0</v>
      </c>
      <c r="L576" s="633">
        <v>291960492.52999997</v>
      </c>
      <c r="M576" s="636">
        <v>0</v>
      </c>
    </row>
    <row r="577" spans="3:13" hidden="1">
      <c r="C577" s="631" t="s">
        <v>2037</v>
      </c>
      <c r="D577" s="637">
        <v>1760819</v>
      </c>
      <c r="E577" s="173"/>
      <c r="F577" s="631" t="s">
        <v>2037</v>
      </c>
      <c r="G577" s="633">
        <v>239139226.48000002</v>
      </c>
      <c r="H577" s="173"/>
      <c r="I577" s="173"/>
      <c r="J577" s="636">
        <v>1760819</v>
      </c>
      <c r="K577" s="635">
        <v>0</v>
      </c>
      <c r="L577" s="633">
        <v>239139226.47999999</v>
      </c>
      <c r="M577" s="636">
        <v>0</v>
      </c>
    </row>
    <row r="578" spans="3:13">
      <c r="C578" s="638" t="s">
        <v>2038</v>
      </c>
      <c r="D578" s="639">
        <v>1021880</v>
      </c>
      <c r="E578" s="342"/>
      <c r="F578" s="640" t="s">
        <v>2038</v>
      </c>
      <c r="G578" s="641">
        <v>134872910.84</v>
      </c>
      <c r="H578" s="342"/>
      <c r="I578" s="342"/>
      <c r="J578" s="642">
        <v>1021880</v>
      </c>
      <c r="K578" s="643">
        <v>0</v>
      </c>
      <c r="L578" s="641">
        <v>134872910.84</v>
      </c>
      <c r="M578" s="642">
        <v>0</v>
      </c>
    </row>
    <row r="579" spans="3:13">
      <c r="C579" s="631" t="s">
        <v>87</v>
      </c>
      <c r="D579" s="637">
        <v>1375744</v>
      </c>
      <c r="E579" s="173"/>
      <c r="F579" s="631" t="s">
        <v>87</v>
      </c>
      <c r="G579" s="633">
        <v>192426455</v>
      </c>
      <c r="H579" s="173"/>
      <c r="I579" s="173"/>
      <c r="J579" s="636">
        <v>1375744</v>
      </c>
      <c r="K579" s="635">
        <v>0</v>
      </c>
      <c r="L579" s="633">
        <v>192426455</v>
      </c>
      <c r="M579" s="636">
        <v>0</v>
      </c>
    </row>
    <row r="580" spans="3:13">
      <c r="C580" s="631" t="s">
        <v>88</v>
      </c>
      <c r="D580" s="637">
        <v>1296784</v>
      </c>
      <c r="E580" s="173"/>
      <c r="F580" s="631" t="s">
        <v>88</v>
      </c>
      <c r="G580" s="633">
        <v>161358486.75999999</v>
      </c>
      <c r="H580" s="173"/>
      <c r="I580" s="173"/>
      <c r="J580" s="636">
        <v>1296784</v>
      </c>
      <c r="K580" s="635">
        <v>0</v>
      </c>
      <c r="L580" s="633">
        <v>161358486.75999999</v>
      </c>
      <c r="M580" s="636">
        <v>0</v>
      </c>
    </row>
    <row r="581" spans="3:13">
      <c r="C581" s="631" t="s">
        <v>89</v>
      </c>
      <c r="D581" s="637">
        <v>1004024</v>
      </c>
      <c r="E581" s="173"/>
      <c r="F581" s="631" t="s">
        <v>89</v>
      </c>
      <c r="G581" s="633">
        <v>134711770.38</v>
      </c>
      <c r="H581" s="173"/>
      <c r="I581" s="173"/>
      <c r="J581" s="636">
        <v>1004024</v>
      </c>
      <c r="K581" s="635">
        <v>0</v>
      </c>
      <c r="L581" s="633">
        <v>134711770.38</v>
      </c>
      <c r="M581" s="636">
        <v>0</v>
      </c>
    </row>
    <row r="582" spans="3:13">
      <c r="C582" s="631" t="s">
        <v>90</v>
      </c>
      <c r="D582" s="637">
        <v>1326834</v>
      </c>
      <c r="E582" s="173"/>
      <c r="F582" s="631" t="s">
        <v>90</v>
      </c>
      <c r="G582" s="633">
        <v>179405620.59999999</v>
      </c>
      <c r="H582" s="173"/>
      <c r="I582" s="173"/>
      <c r="J582" s="636">
        <v>1326834</v>
      </c>
      <c r="K582" s="635">
        <v>0</v>
      </c>
      <c r="L582" s="633">
        <v>179405620.59999999</v>
      </c>
      <c r="M582" s="636">
        <v>0</v>
      </c>
    </row>
    <row r="583" spans="3:13">
      <c r="C583" s="631" t="s">
        <v>91</v>
      </c>
      <c r="D583" s="637">
        <v>1453138</v>
      </c>
      <c r="E583" s="173"/>
      <c r="F583" s="631" t="s">
        <v>91</v>
      </c>
      <c r="G583" s="633">
        <v>196096753.59</v>
      </c>
      <c r="H583" s="173"/>
      <c r="I583" s="173"/>
      <c r="J583" s="636">
        <v>1453138</v>
      </c>
      <c r="K583" s="635">
        <v>0</v>
      </c>
      <c r="L583" s="633">
        <v>196096753.59</v>
      </c>
      <c r="M583" s="636">
        <v>0</v>
      </c>
    </row>
    <row r="584" spans="3:13">
      <c r="C584" s="631" t="s">
        <v>92</v>
      </c>
      <c r="D584" s="637">
        <v>946856</v>
      </c>
      <c r="E584" s="173"/>
      <c r="F584" s="631" t="s">
        <v>92</v>
      </c>
      <c r="G584" s="633">
        <v>115948117.82000002</v>
      </c>
      <c r="H584" s="173"/>
      <c r="I584" s="173"/>
      <c r="J584" s="636">
        <v>946856</v>
      </c>
      <c r="K584" s="635">
        <v>0</v>
      </c>
      <c r="L584" s="633">
        <v>115948117.82000002</v>
      </c>
      <c r="M584" s="636">
        <v>0</v>
      </c>
    </row>
    <row r="585" spans="3:13">
      <c r="C585" s="631" t="s">
        <v>93</v>
      </c>
      <c r="D585" s="637">
        <v>1260366</v>
      </c>
      <c r="E585" s="173"/>
      <c r="F585" s="631" t="s">
        <v>93</v>
      </c>
      <c r="G585" s="633">
        <v>157526006.46000001</v>
      </c>
      <c r="H585" s="173"/>
      <c r="I585" s="173"/>
      <c r="J585" s="636">
        <v>1260366</v>
      </c>
      <c r="K585" s="635">
        <v>0</v>
      </c>
      <c r="L585" s="633">
        <v>157526006.46000001</v>
      </c>
      <c r="M585" s="636">
        <v>0</v>
      </c>
    </row>
    <row r="586" spans="3:13">
      <c r="C586" s="631" t="s">
        <v>94</v>
      </c>
      <c r="D586" s="637">
        <v>1067117</v>
      </c>
      <c r="E586" s="173"/>
      <c r="F586" s="631" t="s">
        <v>94</v>
      </c>
      <c r="G586" s="633">
        <v>145759823.66</v>
      </c>
      <c r="H586" s="173"/>
      <c r="I586" s="173"/>
      <c r="J586" s="636">
        <v>1067117</v>
      </c>
      <c r="K586" s="635">
        <v>0</v>
      </c>
      <c r="L586" s="633">
        <v>145759823.66</v>
      </c>
      <c r="M586" s="636">
        <v>0</v>
      </c>
    </row>
    <row r="587" spans="3:13">
      <c r="C587" s="631" t="s">
        <v>95</v>
      </c>
      <c r="D587" s="637">
        <v>1258456</v>
      </c>
      <c r="E587" s="173"/>
      <c r="F587" s="631" t="s">
        <v>95</v>
      </c>
      <c r="G587" s="633">
        <v>173568165.13999999</v>
      </c>
      <c r="H587" s="173"/>
      <c r="I587" s="173"/>
      <c r="J587" s="636">
        <v>1258456</v>
      </c>
      <c r="K587" s="635">
        <v>0</v>
      </c>
      <c r="L587" s="633">
        <v>173568165.13999999</v>
      </c>
      <c r="M587" s="636">
        <v>0</v>
      </c>
    </row>
    <row r="588" spans="3:13">
      <c r="C588" s="631" t="s">
        <v>96</v>
      </c>
      <c r="D588" s="637">
        <v>1343446</v>
      </c>
      <c r="E588" s="173"/>
      <c r="F588" s="631" t="s">
        <v>96</v>
      </c>
      <c r="G588" s="633">
        <v>180709091.20000002</v>
      </c>
      <c r="H588" s="173"/>
      <c r="I588" s="173"/>
      <c r="J588" s="636">
        <v>1343446</v>
      </c>
      <c r="K588" s="635">
        <v>0</v>
      </c>
      <c r="L588" s="633">
        <v>180709091.20000002</v>
      </c>
      <c r="M588" s="636">
        <v>0</v>
      </c>
    </row>
    <row r="589" spans="3:13" ht="14" thickBot="1">
      <c r="C589" s="631" t="s">
        <v>97</v>
      </c>
      <c r="D589" s="637">
        <v>1568874</v>
      </c>
      <c r="E589" s="173"/>
      <c r="F589" s="631" t="s">
        <v>97</v>
      </c>
      <c r="G589" s="633">
        <v>210364536.44</v>
      </c>
      <c r="H589" s="173"/>
      <c r="I589" s="173"/>
      <c r="J589" s="636">
        <v>1568874</v>
      </c>
      <c r="K589" s="635">
        <v>0</v>
      </c>
      <c r="L589" s="633">
        <v>210364536.44</v>
      </c>
      <c r="M589" s="636">
        <v>0</v>
      </c>
    </row>
    <row r="590" spans="3:13" ht="14" thickBot="1">
      <c r="C590" s="644" t="s">
        <v>98</v>
      </c>
      <c r="D590" s="645">
        <v>1000604</v>
      </c>
      <c r="E590" s="342"/>
      <c r="F590" s="644" t="s">
        <v>98</v>
      </c>
      <c r="G590" s="646">
        <v>138477811.56999999</v>
      </c>
      <c r="H590" s="342"/>
      <c r="I590" s="342"/>
      <c r="J590" s="647">
        <v>1000604</v>
      </c>
      <c r="K590" s="645">
        <v>0</v>
      </c>
      <c r="L590" s="646">
        <v>138477811.56999999</v>
      </c>
      <c r="M590" s="645">
        <v>0</v>
      </c>
    </row>
    <row r="591" spans="3:13" ht="15">
      <c r="C591" s="648"/>
      <c r="D591" s="649"/>
      <c r="F591" s="173"/>
      <c r="G591" s="650"/>
      <c r="J591" s="650"/>
      <c r="K591" s="221"/>
      <c r="L591" s="650"/>
      <c r="M591" s="650"/>
    </row>
    <row r="592" spans="3:13">
      <c r="C592" s="651" t="s">
        <v>2039</v>
      </c>
      <c r="D592" s="652">
        <v>14902243</v>
      </c>
      <c r="F592" s="651" t="s">
        <v>2040</v>
      </c>
      <c r="G592" s="653">
        <v>1986352638.6200004</v>
      </c>
      <c r="J592" s="650"/>
      <c r="K592" s="221"/>
      <c r="L592" s="650"/>
      <c r="M592" s="650"/>
    </row>
    <row r="593" spans="3:13">
      <c r="C593" s="651" t="s">
        <v>2041</v>
      </c>
      <c r="D593" s="654">
        <v>1241853.5833333333</v>
      </c>
      <c r="F593" s="651" t="s">
        <v>2041</v>
      </c>
      <c r="G593" s="653">
        <v>165529386.55166671</v>
      </c>
      <c r="J593" s="340"/>
      <c r="K593" s="221"/>
      <c r="L593" s="340"/>
      <c r="M593" s="340"/>
    </row>
    <row r="594" spans="3:13">
      <c r="C594" s="651"/>
      <c r="D594" s="655"/>
      <c r="F594" s="651"/>
      <c r="G594" s="505"/>
      <c r="J594" s="340"/>
      <c r="K594" s="221"/>
      <c r="L594" s="340"/>
      <c r="M594" s="340"/>
    </row>
    <row r="595" spans="3:13" ht="14">
      <c r="C595" s="656" t="s">
        <v>1014</v>
      </c>
      <c r="F595" s="656" t="s">
        <v>1014</v>
      </c>
    </row>
    <row r="596" spans="3:13" ht="15">
      <c r="C596" s="657" t="s">
        <v>1015</v>
      </c>
      <c r="D596" s="658">
        <v>-21276</v>
      </c>
      <c r="F596" s="657" t="s">
        <v>1015</v>
      </c>
      <c r="G596" s="659">
        <v>3604900.7299999893</v>
      </c>
    </row>
    <row r="597" spans="3:13">
      <c r="C597" s="660" t="s">
        <v>1016</v>
      </c>
      <c r="D597" s="661">
        <v>-2.0820448584961054E-2</v>
      </c>
      <c r="F597" s="660" t="s">
        <v>1016</v>
      </c>
      <c r="G597" s="661">
        <v>2.6728130263878488E-2</v>
      </c>
    </row>
    <row r="1261" spans="2:2">
      <c r="B1261" s="662"/>
    </row>
  </sheetData>
  <mergeCells count="59">
    <mergeCell ref="B11:D11"/>
    <mergeCell ref="E11:G11"/>
    <mergeCell ref="B30:D30"/>
    <mergeCell ref="E30:G30"/>
    <mergeCell ref="Q31:S31"/>
    <mergeCell ref="B68:D68"/>
    <mergeCell ref="E68:G68"/>
    <mergeCell ref="B87:D87"/>
    <mergeCell ref="E87:G87"/>
    <mergeCell ref="B49:D49"/>
    <mergeCell ref="E49:G49"/>
    <mergeCell ref="B106:D106"/>
    <mergeCell ref="E106:G106"/>
    <mergeCell ref="B125:D125"/>
    <mergeCell ref="E125:G125"/>
    <mergeCell ref="B144:D144"/>
    <mergeCell ref="E144:G144"/>
    <mergeCell ref="B163:D163"/>
    <mergeCell ref="E163:G163"/>
    <mergeCell ref="B182:D182"/>
    <mergeCell ref="E182:G182"/>
    <mergeCell ref="B201:D201"/>
    <mergeCell ref="E201:G201"/>
    <mergeCell ref="B220:D220"/>
    <mergeCell ref="E220:G220"/>
    <mergeCell ref="B239:D239"/>
    <mergeCell ref="E239:G239"/>
    <mergeCell ref="B258:D258"/>
    <mergeCell ref="E258:G258"/>
    <mergeCell ref="B277:D277"/>
    <mergeCell ref="E277:G277"/>
    <mergeCell ref="B296:D296"/>
    <mergeCell ref="E296:G296"/>
    <mergeCell ref="B315:D315"/>
    <mergeCell ref="E315:G315"/>
    <mergeCell ref="B334:D334"/>
    <mergeCell ref="E334:G334"/>
    <mergeCell ref="B353:D353"/>
    <mergeCell ref="E353:G353"/>
    <mergeCell ref="B372:D372"/>
    <mergeCell ref="E372:G372"/>
    <mergeCell ref="B391:D391"/>
    <mergeCell ref="E391:G391"/>
    <mergeCell ref="B410:D410"/>
    <mergeCell ref="E410:G410"/>
    <mergeCell ref="B429:D429"/>
    <mergeCell ref="E429:G429"/>
    <mergeCell ref="B448:D448"/>
    <mergeCell ref="E448:G448"/>
    <mergeCell ref="B524:D524"/>
    <mergeCell ref="E524:G524"/>
    <mergeCell ref="B543:D543"/>
    <mergeCell ref="E543:G543"/>
    <mergeCell ref="B467:D467"/>
    <mergeCell ref="E467:G467"/>
    <mergeCell ref="B486:D486"/>
    <mergeCell ref="E486:G486"/>
    <mergeCell ref="B505:D505"/>
    <mergeCell ref="E505:G505"/>
  </mergeCells>
  <hyperlinks>
    <hyperlink ref="G10" location="'PI-DC-FO-43'!Q32" display="PRODUCTOS" xr:uid="{F35B0AA0-6E52-46B9-B7DD-65A596BA93DB}"/>
    <hyperlink ref="G48" location="'PI-DC-FO-43'!Q34" display="PRODUCTOS" xr:uid="{CB78A5EA-970D-4BEE-94CD-717A621A145A}"/>
    <hyperlink ref="G67" location="'PI-DC-FO-43'!Q35" display="PRODUCTOS" xr:uid="{B29A816F-465D-42E1-B293-DA0BFBF3B4D5}"/>
    <hyperlink ref="G86" location="'PI-DC-FO-43'!Q36" display="PRODUCTOS" xr:uid="{56A11B97-C0CF-4DE0-A8A1-C89972712BAA}"/>
    <hyperlink ref="G105" location="'PI-DC-FO-43'!Q37" display="PRODUCTOS" xr:uid="{D6454E1E-A535-4FB3-99B0-0878B3E10486}"/>
    <hyperlink ref="G124" location="'PI-DC-FO-43'!Q38" display="PRODUCTOS" xr:uid="{DE36FD64-875E-42E9-823D-F22EABDBBD4A}"/>
    <hyperlink ref="G143" location="'PI-DC-FO-43'!Q39" display="PRODUCTOS" xr:uid="{EDEF2351-1802-419F-A10D-D1E95D36C216}"/>
    <hyperlink ref="G162" location="'PI-DC-FO-43'!Q40" display="PRODUCTOS" xr:uid="{64F8EDD0-46FE-41C1-B514-8F38D3506121}"/>
    <hyperlink ref="G181" location="'PI-DC-FO-43'!Q41" display="PRODUCTOS" xr:uid="{AE99A64C-49C8-4F40-BB4C-E358F8EA8D03}"/>
    <hyperlink ref="G200" location="'PI-DC-FO-43'!Q42" display="PRODUCTOS" xr:uid="{67620936-680F-44B4-9998-C52AF1F3116E}"/>
    <hyperlink ref="G238" location="'PI-DC-FO-43'!R33" display="PRODUCTOS" xr:uid="{1E882235-6C0B-4382-BC10-25BA96F990F0}"/>
    <hyperlink ref="G276" location="'PI-DC-FO-43'!R34" display="PRODUCTOS" xr:uid="{A7DB2C0E-0154-4685-8307-09770D3D532C}"/>
    <hyperlink ref="G295" location="'PI-DC-FO-43'!R35" display="PRODUCTOS" xr:uid="{79F01132-49BD-4CCA-91E3-93E3BDBAEEEA}"/>
    <hyperlink ref="G314" location="'PI-DC-FO-43'!R36" display="PRODUCTOS" xr:uid="{DF4A4C94-3C65-47D0-AFC2-3A92140CD27F}"/>
    <hyperlink ref="G333" location="'PI-DC-FO-43'!R37" display="PRODUCTOS" xr:uid="{4E8C69D3-CFEE-446C-AD95-809C82706512}"/>
    <hyperlink ref="G352" location="'PI-DC-FO-43'!R38" display="PRODUCTOS" xr:uid="{930C88E3-908A-466E-9CDF-5EB4B0972B6F}"/>
    <hyperlink ref="G371" location="'PI-DC-FO-43'!R39" display="PRODUCTOS" xr:uid="{0D023CA0-0227-4E71-ABB6-8A1336F29F75}"/>
    <hyperlink ref="G390" location="'PI-DC-FO-43'!R40" display="PRODUCTOS" xr:uid="{F5933126-C228-4BF2-A23C-963DF7F695EF}"/>
    <hyperlink ref="G447" location="'PI-DC-FO-43'!R42" display="PRODUCTOS" xr:uid="{DD8F27AF-AB90-4F0E-9C8A-4F79521777BA}"/>
    <hyperlink ref="G409" location="'PI-DC-FO-43'!R41" display="PRODUCTOS" xr:uid="{B01178CA-7012-4AE6-AC42-B574E3C6D325}"/>
    <hyperlink ref="G29" location="'PI-DC-FO-43'!Q33" display="PRODUCTOS" xr:uid="{26B3C9B3-3BF7-4499-9862-475EC5AC45E3}"/>
    <hyperlink ref="G257" location="'PI-DC-FO-43'!R33" display="PRODUCTOS" xr:uid="{080CD257-9F06-4CE2-AEB1-4958324C2153}"/>
    <hyperlink ref="G219" location="'PI-DC-FO-43'!R32" display="PRODUCTOS" xr:uid="{1BAE0B19-8F4B-4EA7-B383-EF6B53C92077}"/>
    <hyperlink ref="G466" location="'PI-DC-FO-43'!R42" display="PRODUCTOS" xr:uid="{FDF525ED-7F9A-4E12-A0AA-300A9E5BBC12}"/>
    <hyperlink ref="G485" location="'PI-DC-FO-43'!R42" display="PRODUCTOS" xr:uid="{763C0E54-63CB-47C0-8792-1174A5DBEAC5}"/>
    <hyperlink ref="G504" location="'PI-DC-FO-43'!R42" display="PRODUCTOS" xr:uid="{F8CF0477-70A3-49E7-A3C7-A141AF57AEC6}"/>
    <hyperlink ref="G523" location="'PI-DC-FO-43'!R42" display="PRODUCTOS" xr:uid="{4F9D50B9-F0FC-4AEE-B722-EFD9C6346984}"/>
    <hyperlink ref="G542" location="'PI-DC-FO-43'!R42" display="PRODUCTOS" xr:uid="{A16375A5-3DA2-4BD0-A019-7BD6C98BA520}"/>
    <hyperlink ref="Q32" location="'PI-DC-FO-43'!A10" display="MM LIMPIADOR MULTIUSOS MANZANA CANELA 10 L" xr:uid="{C993D903-50E7-4BCE-8EAA-BE88BA9DB34F}"/>
    <hyperlink ref="Q33" location="'PI-DC-FO-43'!A29" display="MM LIMPIADOR MULTIUSOS PINO NA 10 L" xr:uid="{58AD43D2-0FBC-49AC-99F6-8F9556173E26}"/>
    <hyperlink ref="Q34" location="'PI-DC-FO-43'!A48" display="MM LIMPIADOR MULTIUSOS PINO NA 20 L" xr:uid="{B0FA6DD0-8645-41E5-A3BC-060A725862B7}"/>
    <hyperlink ref="Q35" location="'PI-DC-FO-43'!A67" display="MM BLANQUEADOR 20L" xr:uid="{DD2E3D21-BCCB-4B12-B557-507B585B50B2}"/>
    <hyperlink ref="Q36" location="'PI-DC-FO-43'!A86" display="MM MULTIUSOS DESENGRASANTE 5/1 L" xr:uid="{6B17B66E-21E8-4C70-976D-BA4AC03B0735}"/>
    <hyperlink ref="Q37" location="'PI-DC-FO-43'!A105" display="MM DESENGRASANTE M CONCENTRADO 10 L" xr:uid="{4BC2E06C-667E-4738-AD01-B898433E4392}"/>
    <hyperlink ref="Q38" location="'PI-DC-FO-43'!A124" display="MM VIDRIOS Y SUPERFICIES 5/1 L" xr:uid="{6F2F9113-CF42-4558-A1D4-B42E0AE75D7D}"/>
    <hyperlink ref="Q39" location="'PI-DC-FO-43'!A143" display="MM BAÑOS Y AZULEJOS 5/1 L" xr:uid="{DF6E897B-D61C-4E98-A8E0-7F14FBC000E0}"/>
    <hyperlink ref="Q40" location="'PI-DC-FO-43'!A162" display="MM DETERGENTE LIQUIDO 20 L" xr:uid="{FEDD0CB7-2CAA-43CB-B3C4-A026D5813D1C}"/>
    <hyperlink ref="Q41" location="'PI-DC-FO-43'!A181" display="MM DETERGENTE ROPA OSCURA 10 L" xr:uid="{F6FC3A73-DCAE-4941-B64F-CB30E8D4CA2F}"/>
    <hyperlink ref="Q42" location="'PI-DC-FO-43'!A200" display="MM QUITAMANCHAS GEL 10 L" xr:uid="{71374D17-9048-4E30-BBC9-663BCA5A6270}"/>
    <hyperlink ref="Q43" location="'PI-DC-FO-43'!A219" display="MM DESENGRASANTE AUTOMOTRIZ 5 L" xr:uid="{60DB7C8B-33E3-4EA2-AF54-FDDDC7554A29}"/>
    <hyperlink ref="R32" location="'PI-DC-FO-43'!A238" display="MM SHAMPOO AUTOMOTRIZ 10 L (60 PZ X PALLETS)" xr:uid="{6C30BF8D-4023-473C-A2CB-E5CFE059DF13}"/>
    <hyperlink ref="R33" location="'PI-DC-FO-43'!A257" display="MM SHAMPOO AUTOMOTRIZ 10 L" xr:uid="{A40402F9-5940-4429-A9D3-DD967C42A150}"/>
    <hyperlink ref="R34" location="'PI-DC-FO-43'!A276" display="MM ABRILLANTADOR DE VINIL 5/1 L" xr:uid="{B00BD087-6F77-4362-8949-1DDA6A82830B}"/>
    <hyperlink ref="R35" location="'PI-DC-FO-43'!A295" display="MM LIMPIADOR MULTIUSOS BRISA DE MAR 10 L" xr:uid="{4C079591-5363-4D3F-AC8F-52310AD5D022}"/>
    <hyperlink ref="R36" location="'PI-DC-FO-43'!A314" display="MM SUAVIZANTE DE TELAS 10 L" xr:uid="{C0999478-5446-49F1-A274-FA3FE191EEA5}"/>
    <hyperlink ref="R37" location="'PI-DC-FO-43'!A333" display="MM SUAVIZANTE DE TELAS 20 L" xr:uid="{2BBB6C69-6DD7-4638-91AB-510BDC6E9B4E}"/>
    <hyperlink ref="R38" location="'PI-DC-FO-43'!A352" display="MM DETERGENTE LIQUIDO 10 L" xr:uid="{88A2F1BD-C4DF-4AE9-B50A-385DEA239165}"/>
    <hyperlink ref="R39" location="'PI-DC-FO-43'!A371" display="MM LAVATRASTES 2.9 L" xr:uid="{E9ACF0BF-FDCC-47C0-B0EC-05B65EC9A9F0}"/>
    <hyperlink ref="R40" location="'PI-DC-FO-43'!A390" display="MM LIMPIADOR MULTIUSOS LAVANDA 10 L" xr:uid="{65A6D526-241E-4350-B285-A97E21AC5BBF}"/>
    <hyperlink ref="R41" location="'PI-DC-FO-43'!A409" display="MM LIMPIADOR MULTIUSOS LAVANDA 20 L" xr:uid="{02AABDFB-9891-4883-8E88-F8FBACD6F765}"/>
    <hyperlink ref="R42" location="'PI-DC-FO-43'!A447" display="MM LIMPIADOR DESPERTAR FLORAL 10 L" xr:uid="{40E7FA7E-7E48-46AE-85BF-51086AC9356A}"/>
    <hyperlink ref="R43" location="'PI-DC-FO-43'!A466" display="MM LIMPIADOR FRESCURA CITRICA 10 L" xr:uid="{F907C415-7465-4E1D-A264-B66103F6C1BB}"/>
    <hyperlink ref="S32" location="'PI-DC-FO-43'!A485" display="MM SUAVIZANTE DE TELAS MC 10 L" xr:uid="{BC5F55CF-72AB-43AE-88ED-6FAE38A39431}"/>
    <hyperlink ref="S33" location="'PI-DC-FO-43'!A504" display="MM SUAVIZANTE DE TELAS MC 20 L" xr:uid="{93F9D9DB-AAC0-46C8-890E-E1735D577A46}"/>
    <hyperlink ref="S34" location="'PI-DC-FO-43'!A523" display="MM DETERGENTE LIQUIDO GP 10 L" xr:uid="{9183CE71-92E3-4B75-9E99-1CABE25C3C61}"/>
    <hyperlink ref="S35" location="'PI-DC-FO-43'!A542" display="MM DETERGENTE LIQUIDO GP 20 L" xr:uid="{845A19CE-B5A6-4399-B7C5-9E7EB935ABA6}"/>
    <hyperlink ref="P1" location="INDICE!A10" tooltip="REGRESAR AL MENU PRINCIPAL" display="INDICE" xr:uid="{8CA20D8A-5BF6-4FED-A966-C251EDE6E600}"/>
  </hyperlinks>
  <printOptions horizontalCentered="1"/>
  <pageMargins left="0.27559055118110237" right="0.27559055118110237" top="0.15748031496062992" bottom="0.31496062992125984" header="0" footer="0.15748031496062992"/>
  <pageSetup scale="57" orientation="portrait" r:id="rId1"/>
  <headerFooter alignWithMargins="0">
    <oddFooter>&amp;L&amp;11Versión actualizada en Intranet. Para uso exclusivo de Productos Innovador S.A. de C.V.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16FC-C78A-4237-947A-5F7E72F8E130}">
  <sheetPr>
    <pageSetUpPr fitToPage="1"/>
  </sheetPr>
  <dimension ref="A1:AJ85"/>
  <sheetViews>
    <sheetView showGridLines="0" zoomScale="90" zoomScaleNormal="90" workbookViewId="0">
      <pane xSplit="3" ySplit="13" topLeftCell="D14" activePane="bottomRight" state="frozen"/>
      <selection pane="topRight" activeCell="K14" sqref="K14"/>
      <selection pane="bottomLeft" activeCell="K14" sqref="K14"/>
      <selection pane="bottomRight" activeCell="AJ1" sqref="AJ1"/>
    </sheetView>
  </sheetViews>
  <sheetFormatPr baseColWidth="10" defaultColWidth="10.1640625" defaultRowHeight="13"/>
  <cols>
    <col min="1" max="1" width="13.5" style="172" customWidth="1"/>
    <col min="2" max="2" width="50.5" style="172" customWidth="1"/>
    <col min="3" max="3" width="5.1640625" style="1321" hidden="1" customWidth="1"/>
    <col min="4" max="4" width="16.5" style="1322" customWidth="1"/>
    <col min="5" max="5" width="16.5" style="729" hidden="1" customWidth="1"/>
    <col min="6" max="6" width="20.5" style="172" bestFit="1" customWidth="1"/>
    <col min="7" max="7" width="16.5" style="172" customWidth="1"/>
    <col min="8" max="8" width="16.5" style="172" hidden="1" customWidth="1"/>
    <col min="9" max="9" width="16.5" style="965" customWidth="1"/>
    <col min="10" max="10" width="16.5" style="172" customWidth="1"/>
    <col min="11" max="11" width="16.5" style="172" hidden="1" customWidth="1"/>
    <col min="12" max="13" width="16.5" style="172" customWidth="1"/>
    <col min="14" max="14" width="1.83203125" style="1321" hidden="1" customWidth="1"/>
    <col min="15" max="15" width="16.5" style="1322" hidden="1" customWidth="1"/>
    <col min="16" max="16" width="16.5" style="729" hidden="1" customWidth="1"/>
    <col min="17" max="19" width="16.5" style="172" hidden="1" customWidth="1"/>
    <col min="20" max="20" width="16.5" style="965" hidden="1" customWidth="1"/>
    <col min="21" max="24" width="16.5" style="172" hidden="1" customWidth="1"/>
    <col min="25" max="25" width="2" style="172" hidden="1" customWidth="1"/>
    <col min="26" max="26" width="16.5" style="1322" hidden="1" customWidth="1"/>
    <col min="27" max="27" width="16.5" style="729" hidden="1" customWidth="1"/>
    <col min="28" max="30" width="16.5" style="172" hidden="1" customWidth="1"/>
    <col min="31" max="31" width="16.5" style="965" hidden="1" customWidth="1"/>
    <col min="32" max="35" width="16.5" style="172" hidden="1" customWidth="1"/>
    <col min="36" max="16384" width="10.1640625" style="172"/>
  </cols>
  <sheetData>
    <row r="1" spans="1:36" ht="15" customHeight="1" thickBot="1">
      <c r="A1" s="470" t="s">
        <v>191</v>
      </c>
      <c r="B1" s="713"/>
      <c r="C1" s="1234"/>
      <c r="D1" s="922"/>
      <c r="E1" s="922"/>
      <c r="F1" s="922"/>
      <c r="G1" s="922"/>
      <c r="H1" s="922"/>
      <c r="I1" s="1235"/>
      <c r="J1" s="170"/>
      <c r="K1" s="170"/>
      <c r="L1" s="1236" t="s">
        <v>948</v>
      </c>
      <c r="M1" s="1116" t="s">
        <v>49</v>
      </c>
      <c r="N1" s="1234"/>
      <c r="O1" s="922"/>
      <c r="P1" s="922"/>
      <c r="Q1" s="922"/>
      <c r="R1" s="922"/>
      <c r="S1" s="922"/>
      <c r="T1" s="1235"/>
      <c r="U1" s="170"/>
      <c r="V1" s="170"/>
      <c r="W1" s="1236" t="s">
        <v>948</v>
      </c>
      <c r="X1" s="1116" t="s">
        <v>49</v>
      </c>
      <c r="Z1" s="922"/>
      <c r="AA1" s="922"/>
      <c r="AB1" s="922"/>
      <c r="AC1" s="922"/>
      <c r="AD1" s="922"/>
      <c r="AE1" s="1235"/>
      <c r="AF1" s="170"/>
      <c r="AG1" s="170"/>
      <c r="AH1" s="1236" t="s">
        <v>948</v>
      </c>
      <c r="AI1" s="1116" t="s">
        <v>49</v>
      </c>
      <c r="AJ1" s="69" t="s">
        <v>72</v>
      </c>
    </row>
    <row r="2" spans="1:36" ht="14" customHeight="1" thickBot="1">
      <c r="A2" s="475" t="s">
        <v>1</v>
      </c>
      <c r="B2" s="722"/>
      <c r="C2" s="1234"/>
      <c r="D2" s="1158"/>
      <c r="E2" s="1237"/>
      <c r="F2" s="1158"/>
      <c r="G2" s="1158"/>
      <c r="H2" s="1158"/>
      <c r="I2" s="1238"/>
      <c r="J2" s="170"/>
      <c r="K2" s="170"/>
      <c r="L2" s="84" t="s">
        <v>949</v>
      </c>
      <c r="M2" s="80">
        <v>44592</v>
      </c>
      <c r="N2" s="1234"/>
      <c r="O2" s="1158"/>
      <c r="P2" s="1237"/>
      <c r="Q2" s="1158"/>
      <c r="R2" s="1158"/>
      <c r="S2" s="1158"/>
      <c r="T2" s="1238"/>
      <c r="U2" s="170"/>
      <c r="V2" s="170"/>
      <c r="W2" s="84" t="s">
        <v>949</v>
      </c>
      <c r="X2" s="80">
        <v>44592</v>
      </c>
      <c r="Z2" s="1158"/>
      <c r="AA2" s="1237"/>
      <c r="AB2" s="1158"/>
      <c r="AC2" s="1158"/>
      <c r="AD2" s="1158"/>
      <c r="AE2" s="1238"/>
      <c r="AF2" s="170"/>
      <c r="AG2" s="170"/>
      <c r="AH2" s="84" t="s">
        <v>949</v>
      </c>
      <c r="AI2" s="80">
        <v>44592</v>
      </c>
    </row>
    <row r="3" spans="1:36" ht="14" customHeight="1" thickBot="1">
      <c r="A3" s="477"/>
      <c r="B3" s="1161"/>
      <c r="C3" s="1234"/>
      <c r="D3" s="899"/>
      <c r="E3" s="899"/>
      <c r="F3" s="899"/>
      <c r="G3" s="477"/>
      <c r="H3" s="477"/>
      <c r="I3" s="1238"/>
      <c r="J3" s="170"/>
      <c r="K3" s="170"/>
      <c r="L3" s="84" t="s">
        <v>950</v>
      </c>
      <c r="M3" s="81">
        <v>1</v>
      </c>
      <c r="N3" s="1234"/>
      <c r="O3" s="899"/>
      <c r="P3" s="899"/>
      <c r="Q3" s="899"/>
      <c r="R3" s="477"/>
      <c r="S3" s="477"/>
      <c r="T3" s="1238"/>
      <c r="U3" s="170"/>
      <c r="V3" s="170"/>
      <c r="W3" s="84" t="s">
        <v>950</v>
      </c>
      <c r="X3" s="81">
        <v>1</v>
      </c>
      <c r="Z3" s="899"/>
      <c r="AA3" s="899"/>
      <c r="AB3" s="899"/>
      <c r="AC3" s="477"/>
      <c r="AD3" s="477"/>
      <c r="AE3" s="1238"/>
      <c r="AF3" s="170"/>
      <c r="AG3" s="170"/>
      <c r="AH3" s="84" t="s">
        <v>950</v>
      </c>
      <c r="AI3" s="81">
        <v>1</v>
      </c>
    </row>
    <row r="4" spans="1:36" ht="20.25" customHeight="1">
      <c r="A4" s="477"/>
      <c r="B4" s="477"/>
      <c r="C4" s="1234"/>
      <c r="D4" s="477"/>
      <c r="E4" s="477"/>
      <c r="F4" s="477"/>
      <c r="G4" s="170"/>
      <c r="H4" s="170"/>
      <c r="I4" s="1150"/>
      <c r="J4" s="170"/>
      <c r="K4" s="170"/>
      <c r="L4" s="170"/>
      <c r="M4" s="170"/>
      <c r="N4" s="1234"/>
      <c r="O4" s="477"/>
      <c r="P4" s="477"/>
      <c r="Q4" s="477"/>
      <c r="R4" s="170"/>
      <c r="S4" s="170"/>
      <c r="T4" s="1150"/>
      <c r="U4" s="170"/>
      <c r="V4" s="170"/>
      <c r="W4" s="170"/>
      <c r="X4" s="170"/>
      <c r="Z4" s="477"/>
      <c r="AA4" s="477"/>
      <c r="AB4" s="477"/>
      <c r="AC4" s="170"/>
      <c r="AD4" s="170"/>
      <c r="AE4" s="1150"/>
      <c r="AF4" s="170"/>
      <c r="AG4" s="170"/>
      <c r="AH4" s="170"/>
      <c r="AI4" s="170"/>
    </row>
    <row r="5" spans="1:36" s="486" customFormat="1" ht="20.25" customHeight="1">
      <c r="A5" s="1239" t="s">
        <v>2042</v>
      </c>
      <c r="B5" s="1215"/>
      <c r="C5" s="850"/>
      <c r="F5" s="737" t="s">
        <v>763</v>
      </c>
      <c r="H5" s="850"/>
      <c r="I5" s="1240"/>
      <c r="J5" s="1241"/>
      <c r="K5" s="1242"/>
      <c r="L5" s="1243"/>
      <c r="M5" s="1243"/>
      <c r="N5" s="1244"/>
      <c r="O5" s="3183" t="s">
        <v>1371</v>
      </c>
      <c r="P5" s="3183"/>
      <c r="Q5" s="3183"/>
      <c r="R5" s="3183"/>
      <c r="S5" s="3183"/>
      <c r="T5" s="3183"/>
      <c r="U5" s="3183"/>
      <c r="V5" s="3183"/>
      <c r="W5" s="3183"/>
      <c r="X5" s="3183"/>
      <c r="Z5" s="3176" t="s">
        <v>1372</v>
      </c>
      <c r="AA5" s="3176"/>
      <c r="AB5" s="3176"/>
      <c r="AC5" s="3176"/>
      <c r="AD5" s="3176"/>
      <c r="AE5" s="3176"/>
      <c r="AF5" s="3176"/>
      <c r="AG5" s="3176"/>
      <c r="AH5" s="3176"/>
      <c r="AI5" s="3176"/>
    </row>
    <row r="6" spans="1:36" ht="2.25" customHeight="1">
      <c r="A6" s="62"/>
      <c r="B6" s="75"/>
      <c r="C6" s="1245"/>
      <c r="D6" s="63"/>
      <c r="E6" s="63"/>
      <c r="F6" s="63"/>
      <c r="G6" s="63"/>
      <c r="H6" s="63"/>
      <c r="I6" s="1246"/>
      <c r="J6" s="63"/>
      <c r="K6" s="63"/>
      <c r="L6" s="63"/>
      <c r="M6" s="63"/>
      <c r="N6" s="1234"/>
      <c r="O6" s="63"/>
      <c r="P6" s="63"/>
      <c r="Q6" s="63"/>
      <c r="R6" s="63"/>
      <c r="S6" s="63"/>
      <c r="T6" s="1246"/>
      <c r="U6" s="63"/>
      <c r="V6" s="63"/>
      <c r="W6" s="63"/>
      <c r="X6" s="63"/>
      <c r="Z6" s="63"/>
      <c r="AA6" s="63"/>
      <c r="AB6" s="63"/>
      <c r="AC6" s="63"/>
      <c r="AD6" s="63"/>
      <c r="AE6" s="1246"/>
      <c r="AF6" s="63"/>
      <c r="AG6" s="63"/>
      <c r="AH6" s="63"/>
      <c r="AI6" s="63"/>
    </row>
    <row r="7" spans="1:36" ht="1.25" customHeight="1">
      <c r="A7" s="65"/>
      <c r="B7" s="76"/>
      <c r="C7" s="1247"/>
      <c r="D7" s="66"/>
      <c r="E7" s="66"/>
      <c r="F7" s="66"/>
      <c r="G7" s="66"/>
      <c r="H7" s="66"/>
      <c r="I7" s="1248"/>
      <c r="J7" s="66"/>
      <c r="K7" s="66"/>
      <c r="L7" s="66"/>
      <c r="M7" s="66"/>
      <c r="N7" s="1234"/>
      <c r="O7" s="66"/>
      <c r="P7" s="66"/>
      <c r="Q7" s="66"/>
      <c r="R7" s="66"/>
      <c r="S7" s="66"/>
      <c r="T7" s="1248"/>
      <c r="U7" s="66"/>
      <c r="V7" s="66"/>
      <c r="W7" s="66"/>
      <c r="X7" s="66"/>
      <c r="Z7" s="66"/>
      <c r="AA7" s="66"/>
      <c r="AB7" s="66"/>
      <c r="AC7" s="66"/>
      <c r="AD7" s="66"/>
      <c r="AE7" s="1248"/>
      <c r="AF7" s="66"/>
      <c r="AG7" s="66"/>
      <c r="AH7" s="66"/>
      <c r="AI7" s="66"/>
    </row>
    <row r="8" spans="1:36" ht="2.25" customHeight="1">
      <c r="A8" s="67"/>
      <c r="B8" s="77"/>
      <c r="C8" s="1249"/>
      <c r="D8" s="68"/>
      <c r="E8" s="68"/>
      <c r="F8" s="68"/>
      <c r="G8" s="68"/>
      <c r="H8" s="68"/>
      <c r="I8" s="1250"/>
      <c r="J8" s="68"/>
      <c r="K8" s="68"/>
      <c r="L8" s="68"/>
      <c r="M8" s="68"/>
      <c r="N8" s="1234"/>
      <c r="O8" s="68"/>
      <c r="P8" s="68"/>
      <c r="Q8" s="68"/>
      <c r="R8" s="68"/>
      <c r="S8" s="68"/>
      <c r="T8" s="1250"/>
      <c r="U8" s="68"/>
      <c r="V8" s="68"/>
      <c r="W8" s="68"/>
      <c r="X8" s="68"/>
      <c r="Z8" s="68"/>
      <c r="AA8" s="68"/>
      <c r="AB8" s="68"/>
      <c r="AC8" s="68"/>
      <c r="AD8" s="68"/>
      <c r="AE8" s="1250"/>
      <c r="AF8" s="68"/>
      <c r="AG8" s="68"/>
      <c r="AH8" s="68"/>
      <c r="AI8" s="68"/>
    </row>
    <row r="9" spans="1:36" s="64" customFormat="1" ht="25" customHeight="1">
      <c r="A9" s="65"/>
      <c r="B9" s="76"/>
      <c r="C9" s="1251"/>
      <c r="D9" s="76"/>
      <c r="E9" s="76"/>
      <c r="F9" s="76"/>
      <c r="G9" s="76"/>
      <c r="H9" s="76"/>
      <c r="I9" s="1252"/>
      <c r="J9" s="76"/>
      <c r="K9" s="76"/>
      <c r="L9" s="76"/>
      <c r="M9" s="76"/>
      <c r="N9" s="1253"/>
      <c r="O9" s="76"/>
      <c r="P9" s="76"/>
      <c r="Q9" s="76"/>
      <c r="R9" s="76"/>
      <c r="S9" s="76"/>
      <c r="T9" s="1252"/>
      <c r="U9" s="76"/>
      <c r="V9" s="76"/>
      <c r="W9" s="76"/>
      <c r="X9" s="76"/>
      <c r="Z9" s="76"/>
      <c r="AA9" s="76"/>
      <c r="AB9" s="76"/>
      <c r="AC9" s="76"/>
      <c r="AD9" s="76"/>
      <c r="AE9" s="1252"/>
      <c r="AF9" s="76"/>
      <c r="AG9" s="76"/>
      <c r="AH9" s="76"/>
      <c r="AI9" s="76"/>
    </row>
    <row r="10" spans="1:36" ht="19" customHeight="1">
      <c r="A10" s="143" t="s">
        <v>2043</v>
      </c>
      <c r="B10" s="170"/>
      <c r="C10" s="1234"/>
      <c r="D10" s="805"/>
      <c r="E10" s="926"/>
      <c r="F10" s="170"/>
      <c r="G10" s="472"/>
      <c r="H10" s="472"/>
      <c r="I10" s="1150"/>
      <c r="J10" s="170"/>
      <c r="K10" s="170"/>
      <c r="L10" s="170"/>
      <c r="M10" s="170"/>
      <c r="N10" s="1234"/>
      <c r="O10" s="805"/>
      <c r="P10" s="926"/>
      <c r="Q10" s="170"/>
      <c r="R10" s="472"/>
      <c r="S10" s="472"/>
      <c r="T10" s="1150"/>
      <c r="U10" s="170"/>
      <c r="V10" s="170"/>
      <c r="W10" s="170"/>
      <c r="X10" s="170"/>
      <c r="Z10" s="805"/>
      <c r="AA10" s="926"/>
      <c r="AB10" s="170"/>
      <c r="AC10" s="472"/>
      <c r="AD10" s="472"/>
      <c r="AE10" s="1150"/>
      <c r="AF10" s="170"/>
      <c r="AG10" s="170"/>
      <c r="AH10" s="170"/>
      <c r="AI10" s="170"/>
    </row>
    <row r="11" spans="1:36" ht="14" thickBot="1">
      <c r="A11" s="3177" t="s">
        <v>291</v>
      </c>
      <c r="B11" s="3178" t="s">
        <v>292</v>
      </c>
      <c r="C11" s="1234"/>
      <c r="D11" s="3179" t="s">
        <v>2044</v>
      </c>
      <c r="E11" s="3179"/>
      <c r="F11" s="3179"/>
      <c r="G11" s="3179" t="s">
        <v>2045</v>
      </c>
      <c r="H11" s="3179"/>
      <c r="I11" s="3179"/>
      <c r="J11" s="3179" t="s">
        <v>290</v>
      </c>
      <c r="K11" s="3179"/>
      <c r="L11" s="3179"/>
      <c r="M11" s="3180"/>
      <c r="N11" s="1234"/>
      <c r="O11" s="3179" t="s">
        <v>2044</v>
      </c>
      <c r="P11" s="3179"/>
      <c r="Q11" s="3179"/>
      <c r="R11" s="3179" t="s">
        <v>2045</v>
      </c>
      <c r="S11" s="3179"/>
      <c r="T11" s="3179"/>
      <c r="U11" s="3179" t="s">
        <v>290</v>
      </c>
      <c r="V11" s="3179"/>
      <c r="W11" s="3179"/>
      <c r="X11" s="3180"/>
      <c r="Z11" s="3179" t="s">
        <v>2044</v>
      </c>
      <c r="AA11" s="3179"/>
      <c r="AB11" s="3179"/>
      <c r="AC11" s="3179" t="s">
        <v>2045</v>
      </c>
      <c r="AD11" s="3179"/>
      <c r="AE11" s="3179"/>
      <c r="AF11" s="3179" t="s">
        <v>290</v>
      </c>
      <c r="AG11" s="3179"/>
      <c r="AH11" s="3179"/>
      <c r="AI11" s="3180"/>
    </row>
    <row r="12" spans="1:36" ht="16" customHeight="1">
      <c r="A12" s="3177"/>
      <c r="B12" s="3178"/>
      <c r="C12" s="1234"/>
      <c r="D12" s="1254" t="s">
        <v>2046</v>
      </c>
      <c r="E12" s="1254" t="s">
        <v>294</v>
      </c>
      <c r="F12" s="1254" t="s">
        <v>199</v>
      </c>
      <c r="G12" s="1254" t="s">
        <v>2046</v>
      </c>
      <c r="H12" s="1254" t="s">
        <v>294</v>
      </c>
      <c r="I12" s="1254" t="s">
        <v>199</v>
      </c>
      <c r="J12" s="1254" t="s">
        <v>2046</v>
      </c>
      <c r="K12" s="1254" t="s">
        <v>294</v>
      </c>
      <c r="L12" s="1254" t="s">
        <v>199</v>
      </c>
      <c r="M12" s="1255" t="s">
        <v>1278</v>
      </c>
      <c r="N12" s="1234"/>
      <c r="O12" s="1254" t="s">
        <v>2046</v>
      </c>
      <c r="P12" s="1254" t="s">
        <v>294</v>
      </c>
      <c r="Q12" s="1254" t="s">
        <v>199</v>
      </c>
      <c r="R12" s="1254" t="s">
        <v>2046</v>
      </c>
      <c r="S12" s="1254" t="s">
        <v>294</v>
      </c>
      <c r="T12" s="1254" t="s">
        <v>199</v>
      </c>
      <c r="U12" s="1254" t="s">
        <v>2046</v>
      </c>
      <c r="V12" s="1254" t="s">
        <v>294</v>
      </c>
      <c r="W12" s="1254" t="s">
        <v>199</v>
      </c>
      <c r="X12" s="1255" t="s">
        <v>1278</v>
      </c>
      <c r="Z12" s="1254" t="s">
        <v>2046</v>
      </c>
      <c r="AA12" s="1254" t="s">
        <v>294</v>
      </c>
      <c r="AB12" s="1254" t="s">
        <v>199</v>
      </c>
      <c r="AC12" s="1254" t="s">
        <v>2046</v>
      </c>
      <c r="AD12" s="1254" t="s">
        <v>294</v>
      </c>
      <c r="AE12" s="1254" t="s">
        <v>199</v>
      </c>
      <c r="AF12" s="1254" t="s">
        <v>2046</v>
      </c>
      <c r="AG12" s="1254" t="s">
        <v>294</v>
      </c>
      <c r="AH12" s="1254" t="s">
        <v>199</v>
      </c>
      <c r="AI12" s="1255" t="s">
        <v>1278</v>
      </c>
    </row>
    <row r="13" spans="1:36" s="1260" customFormat="1" ht="14.25" customHeight="1">
      <c r="A13" s="1256">
        <v>1</v>
      </c>
      <c r="B13" s="1256">
        <v>2</v>
      </c>
      <c r="C13" s="1257">
        <v>3</v>
      </c>
      <c r="D13" s="1256">
        <v>4</v>
      </c>
      <c r="E13" s="1256">
        <v>5</v>
      </c>
      <c r="F13" s="1257">
        <v>6</v>
      </c>
      <c r="G13" s="1256">
        <v>7</v>
      </c>
      <c r="H13" s="1256">
        <v>8</v>
      </c>
      <c r="I13" s="1257">
        <v>9</v>
      </c>
      <c r="J13" s="1256">
        <v>10</v>
      </c>
      <c r="K13" s="1256"/>
      <c r="L13" s="1257">
        <v>12</v>
      </c>
      <c r="M13" s="1256">
        <v>13</v>
      </c>
      <c r="N13" s="1258"/>
      <c r="O13" s="1256" t="s">
        <v>2047</v>
      </c>
      <c r="P13" s="1256" t="s">
        <v>2047</v>
      </c>
      <c r="Q13" s="1256" t="s">
        <v>2047</v>
      </c>
      <c r="R13" s="1256" t="s">
        <v>2048</v>
      </c>
      <c r="S13" s="1256" t="s">
        <v>2048</v>
      </c>
      <c r="T13" s="1256"/>
      <c r="U13" s="1256"/>
      <c r="V13" s="1256"/>
      <c r="W13" s="1256"/>
      <c r="X13" s="1259"/>
      <c r="Z13" s="1256" t="s">
        <v>2047</v>
      </c>
      <c r="AA13" s="1256" t="s">
        <v>2047</v>
      </c>
      <c r="AB13" s="1256" t="s">
        <v>2047</v>
      </c>
      <c r="AC13" s="1256" t="s">
        <v>2048</v>
      </c>
      <c r="AD13" s="1256" t="s">
        <v>2048</v>
      </c>
      <c r="AE13" s="1256"/>
      <c r="AF13" s="1256"/>
      <c r="AG13" s="1256"/>
      <c r="AH13" s="1256"/>
      <c r="AI13" s="1259"/>
    </row>
    <row r="14" spans="1:36" s="1272" customFormat="1" ht="15" customHeight="1">
      <c r="A14" s="1261" t="s">
        <v>300</v>
      </c>
      <c r="B14" s="500" t="s">
        <v>246</v>
      </c>
      <c r="C14" s="1262">
        <v>90</v>
      </c>
      <c r="D14" s="1263">
        <v>0</v>
      </c>
      <c r="E14" s="1263">
        <v>0</v>
      </c>
      <c r="F14" s="1264">
        <v>0</v>
      </c>
      <c r="G14" s="1199">
        <v>0</v>
      </c>
      <c r="H14" s="1199">
        <v>0</v>
      </c>
      <c r="I14" s="1264">
        <v>0</v>
      </c>
      <c r="J14" s="1265">
        <v>0</v>
      </c>
      <c r="K14" s="1265">
        <v>0</v>
      </c>
      <c r="L14" s="1264">
        <v>0</v>
      </c>
      <c r="M14" s="1266">
        <v>1</v>
      </c>
      <c r="N14" s="755"/>
      <c r="O14" s="1267"/>
      <c r="P14" s="1267">
        <v>0</v>
      </c>
      <c r="Q14" s="1268"/>
      <c r="R14" s="1269">
        <v>0</v>
      </c>
      <c r="S14" s="1269"/>
      <c r="T14" s="1268"/>
      <c r="U14" s="1270">
        <v>0</v>
      </c>
      <c r="V14" s="1270">
        <v>0</v>
      </c>
      <c r="W14" s="1268">
        <v>0</v>
      </c>
      <c r="X14" s="1271">
        <v>1</v>
      </c>
      <c r="Z14" s="1273"/>
      <c r="AA14" s="1273">
        <v>0</v>
      </c>
      <c r="AB14" s="1274"/>
      <c r="AC14" s="1275">
        <v>0</v>
      </c>
      <c r="AD14" s="1275"/>
      <c r="AE14" s="1274"/>
      <c r="AF14" s="1276">
        <v>0</v>
      </c>
      <c r="AG14" s="1276">
        <v>0</v>
      </c>
      <c r="AH14" s="1274">
        <v>0</v>
      </c>
      <c r="AI14" s="1277">
        <v>1</v>
      </c>
    </row>
    <row r="15" spans="1:36" s="1272" customFormat="1" ht="15" customHeight="1">
      <c r="A15" s="1261" t="s">
        <v>301</v>
      </c>
      <c r="B15" s="500" t="s">
        <v>247</v>
      </c>
      <c r="C15" s="1262">
        <v>90</v>
      </c>
      <c r="D15" s="1263">
        <v>0</v>
      </c>
      <c r="E15" s="1263">
        <v>0</v>
      </c>
      <c r="F15" s="1264">
        <v>0</v>
      </c>
      <c r="G15" s="1199">
        <v>0</v>
      </c>
      <c r="H15" s="1199">
        <v>0</v>
      </c>
      <c r="I15" s="1264">
        <v>0</v>
      </c>
      <c r="J15" s="1265">
        <v>0</v>
      </c>
      <c r="K15" s="1265">
        <v>0</v>
      </c>
      <c r="L15" s="1264">
        <v>0</v>
      </c>
      <c r="M15" s="1266">
        <v>1</v>
      </c>
      <c r="N15" s="755"/>
      <c r="O15" s="1267"/>
      <c r="P15" s="1267">
        <v>0</v>
      </c>
      <c r="Q15" s="1268"/>
      <c r="R15" s="1269">
        <v>0</v>
      </c>
      <c r="S15" s="1269"/>
      <c r="T15" s="1268"/>
      <c r="U15" s="1270">
        <v>0</v>
      </c>
      <c r="V15" s="1270">
        <v>0</v>
      </c>
      <c r="W15" s="1268">
        <v>0</v>
      </c>
      <c r="X15" s="1271">
        <v>1</v>
      </c>
      <c r="Z15" s="1267"/>
      <c r="AA15" s="1267">
        <v>0</v>
      </c>
      <c r="AB15" s="1268"/>
      <c r="AC15" s="1269">
        <v>0</v>
      </c>
      <c r="AD15" s="1269"/>
      <c r="AE15" s="1268"/>
      <c r="AF15" s="1270">
        <v>0</v>
      </c>
      <c r="AG15" s="1270">
        <v>0</v>
      </c>
      <c r="AH15" s="1268">
        <v>0</v>
      </c>
      <c r="AI15" s="1271">
        <v>1</v>
      </c>
    </row>
    <row r="16" spans="1:36" s="1272" customFormat="1" ht="15" customHeight="1">
      <c r="A16" s="1261" t="s">
        <v>302</v>
      </c>
      <c r="B16" s="500" t="s">
        <v>248</v>
      </c>
      <c r="C16" s="1262">
        <v>48</v>
      </c>
      <c r="D16" s="1263">
        <v>0</v>
      </c>
      <c r="E16" s="1263">
        <v>0</v>
      </c>
      <c r="F16" s="1264">
        <v>0</v>
      </c>
      <c r="G16" s="1199">
        <v>0</v>
      </c>
      <c r="H16" s="1199">
        <v>0</v>
      </c>
      <c r="I16" s="1264">
        <v>0</v>
      </c>
      <c r="J16" s="1265">
        <v>0</v>
      </c>
      <c r="K16" s="1265">
        <v>0</v>
      </c>
      <c r="L16" s="1264">
        <v>0</v>
      </c>
      <c r="M16" s="1266">
        <v>1</v>
      </c>
      <c r="N16" s="755"/>
      <c r="O16" s="1267"/>
      <c r="P16" s="1267">
        <v>0</v>
      </c>
      <c r="Q16" s="1268"/>
      <c r="R16" s="1269">
        <v>0</v>
      </c>
      <c r="S16" s="1269"/>
      <c r="T16" s="1268"/>
      <c r="U16" s="1270">
        <v>0</v>
      </c>
      <c r="V16" s="1270">
        <v>0</v>
      </c>
      <c r="W16" s="1268">
        <v>0</v>
      </c>
      <c r="X16" s="1271">
        <v>1</v>
      </c>
      <c r="Z16" s="1267"/>
      <c r="AA16" s="1267">
        <v>0</v>
      </c>
      <c r="AB16" s="1268"/>
      <c r="AC16" s="1269">
        <v>0</v>
      </c>
      <c r="AD16" s="1269"/>
      <c r="AE16" s="1268"/>
      <c r="AF16" s="1270">
        <v>0</v>
      </c>
      <c r="AG16" s="1270">
        <v>0</v>
      </c>
      <c r="AH16" s="1268">
        <v>0</v>
      </c>
      <c r="AI16" s="1271">
        <v>1</v>
      </c>
    </row>
    <row r="17" spans="1:35" s="1272" customFormat="1" ht="15" customHeight="1">
      <c r="A17" s="1261" t="s">
        <v>303</v>
      </c>
      <c r="B17" s="500" t="s">
        <v>249</v>
      </c>
      <c r="C17" s="1262">
        <v>48</v>
      </c>
      <c r="D17" s="1263">
        <v>943</v>
      </c>
      <c r="E17" s="1263">
        <v>45264</v>
      </c>
      <c r="F17" s="1264">
        <v>6628754.3759999992</v>
      </c>
      <c r="G17" s="1199">
        <v>1027</v>
      </c>
      <c r="H17" s="1199">
        <v>49296</v>
      </c>
      <c r="I17" s="1264">
        <v>7357932.0199999996</v>
      </c>
      <c r="J17" s="1265">
        <v>84</v>
      </c>
      <c r="K17" s="1265">
        <v>4032</v>
      </c>
      <c r="L17" s="1264">
        <v>729177.64400000032</v>
      </c>
      <c r="M17" s="1266">
        <v>0.11000221197515682</v>
      </c>
      <c r="N17" s="755"/>
      <c r="O17" s="1263"/>
      <c r="P17" s="1263">
        <v>0</v>
      </c>
      <c r="Q17" s="1264"/>
      <c r="R17" s="1199">
        <v>0</v>
      </c>
      <c r="S17" s="1199"/>
      <c r="T17" s="1264"/>
      <c r="U17" s="1265">
        <v>0</v>
      </c>
      <c r="V17" s="1265">
        <v>0</v>
      </c>
      <c r="W17" s="1264">
        <v>0</v>
      </c>
      <c r="X17" s="1266">
        <v>1</v>
      </c>
      <c r="Z17" s="1263"/>
      <c r="AA17" s="1263">
        <v>0</v>
      </c>
      <c r="AB17" s="1264"/>
      <c r="AC17" s="1199">
        <v>0</v>
      </c>
      <c r="AD17" s="1199"/>
      <c r="AE17" s="1264"/>
      <c r="AF17" s="1265">
        <v>0</v>
      </c>
      <c r="AG17" s="1265">
        <v>0</v>
      </c>
      <c r="AH17" s="1264">
        <v>0</v>
      </c>
      <c r="AI17" s="1266">
        <v>1</v>
      </c>
    </row>
    <row r="18" spans="1:35" s="1272" customFormat="1" ht="15" customHeight="1">
      <c r="A18" s="1261" t="s">
        <v>304</v>
      </c>
      <c r="B18" s="500" t="s">
        <v>250</v>
      </c>
      <c r="C18" s="1262">
        <v>116</v>
      </c>
      <c r="D18" s="1263">
        <v>399</v>
      </c>
      <c r="E18" s="1263">
        <v>46284</v>
      </c>
      <c r="F18" s="1264">
        <v>5149960.5108000003</v>
      </c>
      <c r="G18" s="1199">
        <v>428</v>
      </c>
      <c r="H18" s="1199">
        <v>49648</v>
      </c>
      <c r="I18" s="1264">
        <v>5634045.9500000002</v>
      </c>
      <c r="J18" s="1265">
        <v>29</v>
      </c>
      <c r="K18" s="1265">
        <v>3364</v>
      </c>
      <c r="L18" s="1264">
        <v>484085.43919999991</v>
      </c>
      <c r="M18" s="1266">
        <v>9.3997893417788858E-2</v>
      </c>
      <c r="N18" s="755"/>
      <c r="O18" s="1263"/>
      <c r="P18" s="1263">
        <v>0</v>
      </c>
      <c r="Q18" s="1264"/>
      <c r="R18" s="1199">
        <v>0</v>
      </c>
      <c r="S18" s="1199"/>
      <c r="T18" s="1264"/>
      <c r="U18" s="1265">
        <v>0</v>
      </c>
      <c r="V18" s="1265">
        <v>0</v>
      </c>
      <c r="W18" s="1264">
        <v>0</v>
      </c>
      <c r="X18" s="1266">
        <v>1</v>
      </c>
      <c r="Z18" s="1263"/>
      <c r="AA18" s="1263">
        <v>0</v>
      </c>
      <c r="AB18" s="1264"/>
      <c r="AC18" s="1199">
        <v>0</v>
      </c>
      <c r="AD18" s="1199"/>
      <c r="AE18" s="1264"/>
      <c r="AF18" s="1265">
        <v>0</v>
      </c>
      <c r="AG18" s="1265">
        <v>0</v>
      </c>
      <c r="AH18" s="1264">
        <v>0</v>
      </c>
      <c r="AI18" s="1266">
        <v>1</v>
      </c>
    </row>
    <row r="19" spans="1:35" s="1272" customFormat="1" ht="15" customHeight="1">
      <c r="A19" s="1261" t="s">
        <v>305</v>
      </c>
      <c r="B19" s="500" t="s">
        <v>251</v>
      </c>
      <c r="C19" s="1262">
        <v>60</v>
      </c>
      <c r="D19" s="1263">
        <v>335</v>
      </c>
      <c r="E19" s="1263">
        <v>20100</v>
      </c>
      <c r="F19" s="1264">
        <v>3819072.3600000003</v>
      </c>
      <c r="G19" s="1199">
        <v>409</v>
      </c>
      <c r="H19" s="1199">
        <v>24540</v>
      </c>
      <c r="I19" s="1264">
        <v>4747661.1399999997</v>
      </c>
      <c r="J19" s="1265">
        <v>74</v>
      </c>
      <c r="K19" s="1265">
        <v>4440</v>
      </c>
      <c r="L19" s="1264">
        <v>928588.77999999933</v>
      </c>
      <c r="M19" s="1266">
        <v>0.24314511286190954</v>
      </c>
      <c r="N19" s="755"/>
      <c r="O19" s="1263"/>
      <c r="P19" s="1263">
        <v>0</v>
      </c>
      <c r="Q19" s="1264"/>
      <c r="R19" s="1199">
        <v>0</v>
      </c>
      <c r="S19" s="1199"/>
      <c r="T19" s="1264"/>
      <c r="U19" s="1265">
        <v>0</v>
      </c>
      <c r="V19" s="1265">
        <v>0</v>
      </c>
      <c r="W19" s="1264">
        <v>0</v>
      </c>
      <c r="X19" s="1266">
        <v>1</v>
      </c>
      <c r="Z19" s="1263"/>
      <c r="AA19" s="1263">
        <v>0</v>
      </c>
      <c r="AB19" s="1264"/>
      <c r="AC19" s="1199">
        <v>0</v>
      </c>
      <c r="AD19" s="1199"/>
      <c r="AE19" s="1264"/>
      <c r="AF19" s="1265">
        <v>0</v>
      </c>
      <c r="AG19" s="1265">
        <v>0</v>
      </c>
      <c r="AH19" s="1264">
        <v>0</v>
      </c>
      <c r="AI19" s="1266">
        <v>1</v>
      </c>
    </row>
    <row r="20" spans="1:35" s="1272" customFormat="1" ht="15" customHeight="1">
      <c r="A20" s="1261" t="s">
        <v>306</v>
      </c>
      <c r="B20" s="500" t="s">
        <v>252</v>
      </c>
      <c r="C20" s="1262">
        <v>116</v>
      </c>
      <c r="D20" s="1263">
        <v>414</v>
      </c>
      <c r="E20" s="1263">
        <v>48024</v>
      </c>
      <c r="F20" s="1264">
        <v>4344822.5256000003</v>
      </c>
      <c r="G20" s="1199">
        <v>412</v>
      </c>
      <c r="H20" s="1199">
        <v>47792</v>
      </c>
      <c r="I20" s="1264">
        <v>4420557.72</v>
      </c>
      <c r="J20" s="1265">
        <v>-2</v>
      </c>
      <c r="K20" s="1265">
        <v>-232</v>
      </c>
      <c r="L20" s="1264">
        <v>75735.194399999455</v>
      </c>
      <c r="M20" s="1266">
        <v>1.7431136474220146E-2</v>
      </c>
      <c r="N20" s="755"/>
      <c r="O20" s="1263"/>
      <c r="P20" s="1263">
        <v>0</v>
      </c>
      <c r="Q20" s="1264"/>
      <c r="R20" s="1199">
        <v>0</v>
      </c>
      <c r="S20" s="1199"/>
      <c r="T20" s="1264"/>
      <c r="U20" s="1265">
        <v>0</v>
      </c>
      <c r="V20" s="1265">
        <v>0</v>
      </c>
      <c r="W20" s="1264">
        <v>0</v>
      </c>
      <c r="X20" s="1266">
        <v>1</v>
      </c>
      <c r="Z20" s="1263"/>
      <c r="AA20" s="1263">
        <v>0</v>
      </c>
      <c r="AB20" s="1264"/>
      <c r="AC20" s="1199">
        <v>0</v>
      </c>
      <c r="AD20" s="1199"/>
      <c r="AE20" s="1264"/>
      <c r="AF20" s="1265">
        <v>0</v>
      </c>
      <c r="AG20" s="1265">
        <v>0</v>
      </c>
      <c r="AH20" s="1264">
        <v>0</v>
      </c>
      <c r="AI20" s="1266">
        <v>1</v>
      </c>
    </row>
    <row r="21" spans="1:35" s="1272" customFormat="1" ht="15" customHeight="1">
      <c r="A21" s="1261" t="s">
        <v>307</v>
      </c>
      <c r="B21" s="500" t="s">
        <v>253</v>
      </c>
      <c r="C21" s="1262">
        <v>116</v>
      </c>
      <c r="D21" s="1263">
        <v>536</v>
      </c>
      <c r="E21" s="1263">
        <v>62176</v>
      </c>
      <c r="F21" s="1264">
        <v>8236031.9232000001</v>
      </c>
      <c r="G21" s="1199">
        <v>523</v>
      </c>
      <c r="H21" s="1199">
        <v>60668</v>
      </c>
      <c r="I21" s="1264">
        <v>8216864.2699999996</v>
      </c>
      <c r="J21" s="1265">
        <v>-13</v>
      </c>
      <c r="K21" s="1265">
        <v>-1508</v>
      </c>
      <c r="L21" s="1264">
        <v>-19167.653200000525</v>
      </c>
      <c r="M21" s="1266">
        <v>-2.3272922420331256E-3</v>
      </c>
      <c r="N21" s="755"/>
      <c r="O21" s="1263"/>
      <c r="P21" s="1263">
        <v>0</v>
      </c>
      <c r="Q21" s="1264"/>
      <c r="R21" s="1199">
        <v>0</v>
      </c>
      <c r="S21" s="1199"/>
      <c r="T21" s="1264"/>
      <c r="U21" s="1265">
        <v>0</v>
      </c>
      <c r="V21" s="1265">
        <v>0</v>
      </c>
      <c r="W21" s="1264">
        <v>0</v>
      </c>
      <c r="X21" s="1266">
        <v>1</v>
      </c>
      <c r="Z21" s="1263"/>
      <c r="AA21" s="1263">
        <v>0</v>
      </c>
      <c r="AB21" s="1264"/>
      <c r="AC21" s="1199">
        <v>0</v>
      </c>
      <c r="AD21" s="1199"/>
      <c r="AE21" s="1264"/>
      <c r="AF21" s="1265">
        <v>0</v>
      </c>
      <c r="AG21" s="1265">
        <v>0</v>
      </c>
      <c r="AH21" s="1264">
        <v>0</v>
      </c>
      <c r="AI21" s="1266">
        <v>1</v>
      </c>
    </row>
    <row r="22" spans="1:35" s="1272" customFormat="1" ht="15" customHeight="1">
      <c r="A22" s="1261" t="s">
        <v>1996</v>
      </c>
      <c r="B22" s="500" t="s">
        <v>254</v>
      </c>
      <c r="C22" s="1262">
        <v>48</v>
      </c>
      <c r="D22" s="1263">
        <v>0</v>
      </c>
      <c r="E22" s="1263">
        <v>0</v>
      </c>
      <c r="F22" s="1264">
        <v>0</v>
      </c>
      <c r="G22" s="1199">
        <v>0</v>
      </c>
      <c r="H22" s="1199">
        <v>0</v>
      </c>
      <c r="I22" s="1264">
        <v>0</v>
      </c>
      <c r="J22" s="1265">
        <v>0</v>
      </c>
      <c r="K22" s="1265">
        <v>0</v>
      </c>
      <c r="L22" s="1264">
        <v>0</v>
      </c>
      <c r="M22" s="1266">
        <v>1</v>
      </c>
      <c r="N22" s="755"/>
      <c r="O22" s="1263"/>
      <c r="P22" s="1263">
        <v>0</v>
      </c>
      <c r="Q22" s="1264"/>
      <c r="R22" s="1199">
        <v>0</v>
      </c>
      <c r="S22" s="1199"/>
      <c r="T22" s="1264"/>
      <c r="U22" s="1265">
        <v>0</v>
      </c>
      <c r="V22" s="1265">
        <v>0</v>
      </c>
      <c r="W22" s="1264">
        <v>0</v>
      </c>
      <c r="X22" s="1266">
        <v>1</v>
      </c>
      <c r="Z22" s="1263"/>
      <c r="AA22" s="1263">
        <v>0</v>
      </c>
      <c r="AB22" s="1264"/>
      <c r="AC22" s="1199">
        <v>0</v>
      </c>
      <c r="AD22" s="1199"/>
      <c r="AE22" s="1264"/>
      <c r="AF22" s="1265">
        <v>0</v>
      </c>
      <c r="AG22" s="1265">
        <v>0</v>
      </c>
      <c r="AH22" s="1264">
        <v>0</v>
      </c>
      <c r="AI22" s="1266">
        <v>1</v>
      </c>
    </row>
    <row r="23" spans="1:35" s="1272" customFormat="1" ht="15" customHeight="1">
      <c r="A23" s="1261" t="s">
        <v>308</v>
      </c>
      <c r="B23" s="500" t="s">
        <v>255</v>
      </c>
      <c r="C23" s="1262">
        <v>60</v>
      </c>
      <c r="D23" s="1263">
        <v>0</v>
      </c>
      <c r="E23" s="1263">
        <v>0</v>
      </c>
      <c r="F23" s="1264">
        <v>0</v>
      </c>
      <c r="G23" s="1199">
        <v>0</v>
      </c>
      <c r="H23" s="1199">
        <v>0</v>
      </c>
      <c r="I23" s="1264">
        <v>0</v>
      </c>
      <c r="J23" s="1265">
        <v>0</v>
      </c>
      <c r="K23" s="1265">
        <v>0</v>
      </c>
      <c r="L23" s="1264">
        <v>0</v>
      </c>
      <c r="M23" s="1266">
        <v>1</v>
      </c>
      <c r="N23" s="755"/>
      <c r="O23" s="1267"/>
      <c r="P23" s="1267">
        <v>0</v>
      </c>
      <c r="Q23" s="1268"/>
      <c r="R23" s="1269">
        <v>0</v>
      </c>
      <c r="S23" s="1269"/>
      <c r="T23" s="1268"/>
      <c r="U23" s="1270">
        <v>0</v>
      </c>
      <c r="V23" s="1270">
        <v>0</v>
      </c>
      <c r="W23" s="1268">
        <v>0</v>
      </c>
      <c r="X23" s="1271">
        <v>1</v>
      </c>
      <c r="Z23" s="1267"/>
      <c r="AA23" s="1267">
        <v>0</v>
      </c>
      <c r="AB23" s="1268"/>
      <c r="AC23" s="1269">
        <v>0</v>
      </c>
      <c r="AD23" s="1269"/>
      <c r="AE23" s="1268"/>
      <c r="AF23" s="1270">
        <v>0</v>
      </c>
      <c r="AG23" s="1270">
        <v>0</v>
      </c>
      <c r="AH23" s="1268">
        <v>0</v>
      </c>
      <c r="AI23" s="1271">
        <v>1</v>
      </c>
    </row>
    <row r="24" spans="1:35" s="1272" customFormat="1" ht="15" customHeight="1">
      <c r="A24" s="1261" t="s">
        <v>309</v>
      </c>
      <c r="B24" s="500" t="s">
        <v>256</v>
      </c>
      <c r="C24" s="1262">
        <v>60</v>
      </c>
      <c r="D24" s="1263">
        <v>501</v>
      </c>
      <c r="E24" s="1263">
        <v>30060</v>
      </c>
      <c r="F24" s="1264">
        <v>4662224.8379999995</v>
      </c>
      <c r="G24" s="1199">
        <v>498</v>
      </c>
      <c r="H24" s="1199">
        <v>29880</v>
      </c>
      <c r="I24" s="1264">
        <v>4743962.1100000003</v>
      </c>
      <c r="J24" s="1265">
        <v>-3</v>
      </c>
      <c r="K24" s="1265">
        <v>-180</v>
      </c>
      <c r="L24" s="1264">
        <v>81737.272000000812</v>
      </c>
      <c r="M24" s="1266">
        <v>1.7531816855719137E-2</v>
      </c>
      <c r="N24" s="755"/>
      <c r="O24" s="1263"/>
      <c r="P24" s="1263">
        <v>0</v>
      </c>
      <c r="Q24" s="1264"/>
      <c r="R24" s="1199">
        <v>0</v>
      </c>
      <c r="S24" s="1199"/>
      <c r="T24" s="1264"/>
      <c r="U24" s="1265">
        <v>0</v>
      </c>
      <c r="V24" s="1265">
        <v>0</v>
      </c>
      <c r="W24" s="1264">
        <v>0</v>
      </c>
      <c r="X24" s="1266">
        <v>1</v>
      </c>
      <c r="Z24" s="1263"/>
      <c r="AA24" s="1263">
        <v>0</v>
      </c>
      <c r="AB24" s="1264"/>
      <c r="AC24" s="1199">
        <v>0</v>
      </c>
      <c r="AD24" s="1199"/>
      <c r="AE24" s="1264"/>
      <c r="AF24" s="1265">
        <v>0</v>
      </c>
      <c r="AG24" s="1265">
        <v>0</v>
      </c>
      <c r="AH24" s="1264">
        <v>0</v>
      </c>
      <c r="AI24" s="1266">
        <v>1</v>
      </c>
    </row>
    <row r="25" spans="1:35" s="1272" customFormat="1" ht="15" customHeight="1">
      <c r="A25" s="1261" t="s">
        <v>310</v>
      </c>
      <c r="B25" s="500" t="s">
        <v>257</v>
      </c>
      <c r="C25" s="1262">
        <v>168</v>
      </c>
      <c r="D25" s="1263">
        <v>61</v>
      </c>
      <c r="E25" s="1263">
        <v>10248</v>
      </c>
      <c r="F25" s="1264">
        <v>1010739.7440000001</v>
      </c>
      <c r="G25" s="1199">
        <v>46</v>
      </c>
      <c r="H25" s="1199">
        <v>7728</v>
      </c>
      <c r="I25" s="1264">
        <v>762197.19</v>
      </c>
      <c r="J25" s="1265">
        <v>-15</v>
      </c>
      <c r="K25" s="1265">
        <v>-2520</v>
      </c>
      <c r="L25" s="1264">
        <v>-248542.55400000012</v>
      </c>
      <c r="M25" s="1266">
        <v>-0.24590163340801616</v>
      </c>
      <c r="N25" s="755"/>
      <c r="O25" s="1263"/>
      <c r="P25" s="1263">
        <v>0</v>
      </c>
      <c r="Q25" s="1264"/>
      <c r="R25" s="1199">
        <v>0</v>
      </c>
      <c r="S25" s="1199"/>
      <c r="T25" s="1264"/>
      <c r="U25" s="1265">
        <v>0</v>
      </c>
      <c r="V25" s="1265">
        <v>0</v>
      </c>
      <c r="W25" s="1264">
        <v>0</v>
      </c>
      <c r="X25" s="1266">
        <v>1</v>
      </c>
      <c r="Z25" s="1263"/>
      <c r="AA25" s="1263">
        <v>0</v>
      </c>
      <c r="AB25" s="1264"/>
      <c r="AC25" s="1199">
        <v>0</v>
      </c>
      <c r="AD25" s="1199"/>
      <c r="AE25" s="1264"/>
      <c r="AF25" s="1265">
        <v>0</v>
      </c>
      <c r="AG25" s="1265">
        <v>0</v>
      </c>
      <c r="AH25" s="1264">
        <v>0</v>
      </c>
      <c r="AI25" s="1266">
        <v>1</v>
      </c>
    </row>
    <row r="26" spans="1:35" s="1272" customFormat="1" ht="15" customHeight="1">
      <c r="A26" s="1261" t="s">
        <v>1998</v>
      </c>
      <c r="B26" s="500" t="s">
        <v>258</v>
      </c>
      <c r="C26" s="1262">
        <v>60</v>
      </c>
      <c r="D26" s="1263">
        <v>0</v>
      </c>
      <c r="E26" s="1263">
        <v>0</v>
      </c>
      <c r="F26" s="1264">
        <v>0</v>
      </c>
      <c r="G26" s="1199">
        <v>0</v>
      </c>
      <c r="H26" s="1199">
        <v>0</v>
      </c>
      <c r="I26" s="1264">
        <v>0</v>
      </c>
      <c r="J26" s="1265">
        <v>0</v>
      </c>
      <c r="K26" s="1265">
        <v>0</v>
      </c>
      <c r="L26" s="1264">
        <v>0</v>
      </c>
      <c r="M26" s="1266">
        <v>1</v>
      </c>
      <c r="N26" s="755"/>
      <c r="O26" s="1263"/>
      <c r="P26" s="1263">
        <v>0</v>
      </c>
      <c r="Q26" s="1264"/>
      <c r="R26" s="1199">
        <v>0</v>
      </c>
      <c r="S26" s="1199"/>
      <c r="T26" s="1264"/>
      <c r="U26" s="1265">
        <v>0</v>
      </c>
      <c r="V26" s="1265">
        <v>0</v>
      </c>
      <c r="W26" s="1264">
        <v>0</v>
      </c>
      <c r="X26" s="1266">
        <v>1</v>
      </c>
      <c r="Z26" s="1263"/>
      <c r="AA26" s="1263">
        <v>0</v>
      </c>
      <c r="AB26" s="1264"/>
      <c r="AC26" s="1199">
        <v>0</v>
      </c>
      <c r="AD26" s="1199"/>
      <c r="AE26" s="1264"/>
      <c r="AF26" s="1265">
        <v>0</v>
      </c>
      <c r="AG26" s="1265">
        <v>0</v>
      </c>
      <c r="AH26" s="1264">
        <v>0</v>
      </c>
      <c r="AI26" s="1266">
        <v>1</v>
      </c>
    </row>
    <row r="27" spans="1:35" s="1278" customFormat="1" ht="15" customHeight="1">
      <c r="A27" s="1261" t="s">
        <v>311</v>
      </c>
      <c r="B27" s="500" t="s">
        <v>259</v>
      </c>
      <c r="C27" s="1262">
        <v>100</v>
      </c>
      <c r="D27" s="1263">
        <v>150</v>
      </c>
      <c r="E27" s="1263">
        <v>15000</v>
      </c>
      <c r="F27" s="1264">
        <v>1881750</v>
      </c>
      <c r="G27" s="1199">
        <v>118</v>
      </c>
      <c r="H27" s="1199">
        <v>11800</v>
      </c>
      <c r="I27" s="1264">
        <v>1480310</v>
      </c>
      <c r="J27" s="1265">
        <v>-32</v>
      </c>
      <c r="K27" s="1265">
        <v>-3200</v>
      </c>
      <c r="L27" s="1264">
        <v>-401440</v>
      </c>
      <c r="M27" s="1266">
        <v>-0.21333333333333335</v>
      </c>
      <c r="N27" s="655"/>
      <c r="O27" s="1263"/>
      <c r="P27" s="1263">
        <v>0</v>
      </c>
      <c r="Q27" s="1264"/>
      <c r="R27" s="1199">
        <v>0</v>
      </c>
      <c r="S27" s="1199"/>
      <c r="T27" s="1264"/>
      <c r="U27" s="1265">
        <v>0</v>
      </c>
      <c r="V27" s="1265">
        <v>0</v>
      </c>
      <c r="W27" s="1264">
        <v>0</v>
      </c>
      <c r="X27" s="1266">
        <v>1</v>
      </c>
      <c r="Z27" s="1263"/>
      <c r="AA27" s="1263">
        <v>0</v>
      </c>
      <c r="AB27" s="1264"/>
      <c r="AC27" s="1199">
        <v>0</v>
      </c>
      <c r="AD27" s="1199"/>
      <c r="AE27" s="1264"/>
      <c r="AF27" s="1265">
        <v>0</v>
      </c>
      <c r="AG27" s="1265">
        <v>0</v>
      </c>
      <c r="AH27" s="1264">
        <v>0</v>
      </c>
      <c r="AI27" s="1266">
        <v>1</v>
      </c>
    </row>
    <row r="28" spans="1:35" s="1272" customFormat="1" ht="15" customHeight="1">
      <c r="A28" s="1261" t="s">
        <v>312</v>
      </c>
      <c r="B28" s="500" t="s">
        <v>260</v>
      </c>
      <c r="C28" s="1262">
        <v>116</v>
      </c>
      <c r="D28" s="1263">
        <v>40</v>
      </c>
      <c r="E28" s="1263">
        <v>4640</v>
      </c>
      <c r="F28" s="1264">
        <v>679952.56</v>
      </c>
      <c r="G28" s="1199">
        <v>29</v>
      </c>
      <c r="H28" s="1199">
        <v>3364</v>
      </c>
      <c r="I28" s="1264">
        <v>492965.62</v>
      </c>
      <c r="J28" s="1265">
        <v>-11</v>
      </c>
      <c r="K28" s="1265">
        <v>-1276</v>
      </c>
      <c r="L28" s="1264">
        <v>-186986.94000000006</v>
      </c>
      <c r="M28" s="1266">
        <v>-0.27499997941032833</v>
      </c>
      <c r="N28" s="755"/>
      <c r="O28" s="1263"/>
      <c r="P28" s="1263">
        <v>0</v>
      </c>
      <c r="Q28" s="1264"/>
      <c r="R28" s="1199">
        <v>0</v>
      </c>
      <c r="S28" s="1199"/>
      <c r="T28" s="1264"/>
      <c r="U28" s="1265">
        <v>0</v>
      </c>
      <c r="V28" s="1265">
        <v>0</v>
      </c>
      <c r="W28" s="1264">
        <v>0</v>
      </c>
      <c r="X28" s="1266">
        <v>1</v>
      </c>
      <c r="Z28" s="1263"/>
      <c r="AA28" s="1263">
        <v>0</v>
      </c>
      <c r="AB28" s="1264"/>
      <c r="AC28" s="1199">
        <v>0</v>
      </c>
      <c r="AD28" s="1199"/>
      <c r="AE28" s="1264"/>
      <c r="AF28" s="1265">
        <v>0</v>
      </c>
      <c r="AG28" s="1265">
        <v>0</v>
      </c>
      <c r="AH28" s="1264">
        <v>0</v>
      </c>
      <c r="AI28" s="1266">
        <v>1</v>
      </c>
    </row>
    <row r="29" spans="1:35" s="1272" customFormat="1" ht="15" customHeight="1">
      <c r="A29" s="1261" t="s">
        <v>313</v>
      </c>
      <c r="B29" s="500" t="s">
        <v>261</v>
      </c>
      <c r="C29" s="1262">
        <v>90</v>
      </c>
      <c r="D29" s="1263">
        <v>1036</v>
      </c>
      <c r="E29" s="1263">
        <v>93240</v>
      </c>
      <c r="F29" s="1264">
        <v>8202108.3480000002</v>
      </c>
      <c r="G29" s="1199">
        <v>1117</v>
      </c>
      <c r="H29" s="1199">
        <v>100530</v>
      </c>
      <c r="I29" s="1264">
        <v>9033399.5899999999</v>
      </c>
      <c r="J29" s="1265">
        <v>81</v>
      </c>
      <c r="K29" s="1265">
        <v>7290</v>
      </c>
      <c r="L29" s="1264">
        <v>831291.24199999962</v>
      </c>
      <c r="M29" s="1266">
        <v>0.10135092182764222</v>
      </c>
      <c r="N29" s="755"/>
      <c r="O29" s="1267"/>
      <c r="P29" s="1267">
        <v>0</v>
      </c>
      <c r="Q29" s="1268"/>
      <c r="R29" s="1269">
        <v>0</v>
      </c>
      <c r="S29" s="1269"/>
      <c r="T29" s="1268"/>
      <c r="U29" s="1270">
        <v>0</v>
      </c>
      <c r="V29" s="1270">
        <v>0</v>
      </c>
      <c r="W29" s="1268">
        <v>0</v>
      </c>
      <c r="X29" s="1271">
        <v>1</v>
      </c>
      <c r="Z29" s="1273"/>
      <c r="AA29" s="1273">
        <v>0</v>
      </c>
      <c r="AB29" s="1274"/>
      <c r="AC29" s="1275">
        <v>0</v>
      </c>
      <c r="AD29" s="1275"/>
      <c r="AE29" s="1274"/>
      <c r="AF29" s="1276">
        <v>0</v>
      </c>
      <c r="AG29" s="1276">
        <v>0</v>
      </c>
      <c r="AH29" s="1274">
        <v>0</v>
      </c>
      <c r="AI29" s="1277">
        <v>1</v>
      </c>
    </row>
    <row r="30" spans="1:35" s="1272" customFormat="1" ht="15" customHeight="1">
      <c r="A30" s="1261" t="s">
        <v>1999</v>
      </c>
      <c r="B30" s="500" t="s">
        <v>262</v>
      </c>
      <c r="C30" s="1262">
        <v>60</v>
      </c>
      <c r="D30" s="1263">
        <v>0</v>
      </c>
      <c r="E30" s="1263">
        <v>0</v>
      </c>
      <c r="F30" s="1264">
        <v>0</v>
      </c>
      <c r="G30" s="1199">
        <v>0</v>
      </c>
      <c r="H30" s="1199">
        <v>0</v>
      </c>
      <c r="I30" s="1264">
        <v>0</v>
      </c>
      <c r="J30" s="1265">
        <v>0</v>
      </c>
      <c r="K30" s="1265">
        <v>0</v>
      </c>
      <c r="L30" s="1264">
        <v>0</v>
      </c>
      <c r="M30" s="1266">
        <v>1</v>
      </c>
      <c r="N30" s="755"/>
      <c r="O30" s="1263"/>
      <c r="P30" s="1263">
        <v>0</v>
      </c>
      <c r="Q30" s="1264"/>
      <c r="R30" s="1199">
        <v>0</v>
      </c>
      <c r="S30" s="1199"/>
      <c r="T30" s="1264"/>
      <c r="U30" s="1265">
        <v>0</v>
      </c>
      <c r="V30" s="1265">
        <v>0</v>
      </c>
      <c r="W30" s="1264">
        <v>0</v>
      </c>
      <c r="X30" s="1266">
        <v>1</v>
      </c>
      <c r="Z30" s="1263"/>
      <c r="AA30" s="1263">
        <v>0</v>
      </c>
      <c r="AB30" s="1264"/>
      <c r="AC30" s="1199">
        <v>0</v>
      </c>
      <c r="AD30" s="1199"/>
      <c r="AE30" s="1264"/>
      <c r="AF30" s="1265">
        <v>0</v>
      </c>
      <c r="AG30" s="1265">
        <v>0</v>
      </c>
      <c r="AH30" s="1264">
        <v>0</v>
      </c>
      <c r="AI30" s="1266">
        <v>1</v>
      </c>
    </row>
    <row r="31" spans="1:35" s="1272" customFormat="1" ht="15" customHeight="1">
      <c r="A31" s="1261" t="s">
        <v>2000</v>
      </c>
      <c r="B31" s="500" t="s">
        <v>263</v>
      </c>
      <c r="C31" s="1262">
        <v>48</v>
      </c>
      <c r="D31" s="1263">
        <v>0</v>
      </c>
      <c r="E31" s="1263">
        <v>0</v>
      </c>
      <c r="F31" s="1264">
        <v>0</v>
      </c>
      <c r="G31" s="1199">
        <v>0</v>
      </c>
      <c r="H31" s="1199">
        <v>0</v>
      </c>
      <c r="I31" s="1264">
        <v>0</v>
      </c>
      <c r="J31" s="1265">
        <v>0</v>
      </c>
      <c r="K31" s="1265">
        <v>0</v>
      </c>
      <c r="L31" s="1264">
        <v>0</v>
      </c>
      <c r="M31" s="1266">
        <v>1</v>
      </c>
      <c r="N31" s="755"/>
      <c r="O31" s="1263"/>
      <c r="P31" s="1263">
        <v>0</v>
      </c>
      <c r="Q31" s="1264"/>
      <c r="R31" s="1199">
        <v>0</v>
      </c>
      <c r="S31" s="1199"/>
      <c r="T31" s="1264"/>
      <c r="U31" s="1265">
        <v>0</v>
      </c>
      <c r="V31" s="1265">
        <v>0</v>
      </c>
      <c r="W31" s="1264">
        <v>0</v>
      </c>
      <c r="X31" s="1266">
        <v>1</v>
      </c>
      <c r="Z31" s="1263"/>
      <c r="AA31" s="1263">
        <v>0</v>
      </c>
      <c r="AB31" s="1264"/>
      <c r="AC31" s="1199">
        <v>0</v>
      </c>
      <c r="AD31" s="1199"/>
      <c r="AE31" s="1264"/>
      <c r="AF31" s="1265">
        <v>0</v>
      </c>
      <c r="AG31" s="1265">
        <v>0</v>
      </c>
      <c r="AH31" s="1264">
        <v>0</v>
      </c>
      <c r="AI31" s="1266">
        <v>1</v>
      </c>
    </row>
    <row r="32" spans="1:35" s="1272" customFormat="1" ht="15" customHeight="1">
      <c r="A32" s="1261" t="s">
        <v>2001</v>
      </c>
      <c r="B32" s="500" t="s">
        <v>264</v>
      </c>
      <c r="C32" s="1262">
        <v>60</v>
      </c>
      <c r="D32" s="1263">
        <v>0</v>
      </c>
      <c r="E32" s="1263">
        <v>0</v>
      </c>
      <c r="F32" s="1264">
        <v>0</v>
      </c>
      <c r="G32" s="1199">
        <v>0</v>
      </c>
      <c r="H32" s="1199">
        <v>0</v>
      </c>
      <c r="I32" s="1264">
        <v>0</v>
      </c>
      <c r="J32" s="1265">
        <v>0</v>
      </c>
      <c r="K32" s="1265">
        <v>0</v>
      </c>
      <c r="L32" s="1264">
        <v>0</v>
      </c>
      <c r="M32" s="1266">
        <v>1</v>
      </c>
      <c r="N32" s="755"/>
      <c r="O32" s="1263"/>
      <c r="P32" s="1263">
        <v>0</v>
      </c>
      <c r="Q32" s="1264"/>
      <c r="R32" s="1199">
        <v>0</v>
      </c>
      <c r="S32" s="1199"/>
      <c r="T32" s="1264"/>
      <c r="U32" s="1265">
        <v>0</v>
      </c>
      <c r="V32" s="1265">
        <v>0</v>
      </c>
      <c r="W32" s="1264">
        <v>0</v>
      </c>
      <c r="X32" s="1266">
        <v>1</v>
      </c>
      <c r="Z32" s="1263"/>
      <c r="AA32" s="1263">
        <v>0</v>
      </c>
      <c r="AB32" s="1264"/>
      <c r="AC32" s="1199">
        <v>0</v>
      </c>
      <c r="AD32" s="1199"/>
      <c r="AE32" s="1264"/>
      <c r="AF32" s="1265">
        <v>0</v>
      </c>
      <c r="AG32" s="1265">
        <v>0</v>
      </c>
      <c r="AH32" s="1264">
        <v>0</v>
      </c>
      <c r="AI32" s="1266">
        <v>1</v>
      </c>
    </row>
    <row r="33" spans="1:35" s="1272" customFormat="1" ht="15" customHeight="1">
      <c r="A33" s="1261" t="s">
        <v>314</v>
      </c>
      <c r="B33" s="500" t="s">
        <v>265</v>
      </c>
      <c r="C33" s="1262">
        <v>168</v>
      </c>
      <c r="D33" s="1263">
        <v>2005</v>
      </c>
      <c r="E33" s="1263">
        <v>336840</v>
      </c>
      <c r="F33" s="1264">
        <v>23771539.847999997</v>
      </c>
      <c r="G33" s="1199">
        <v>1819</v>
      </c>
      <c r="H33" s="1199">
        <v>305592</v>
      </c>
      <c r="I33" s="1264">
        <v>22046280.48</v>
      </c>
      <c r="J33" s="1265">
        <v>-186</v>
      </c>
      <c r="K33" s="1265">
        <v>-31248</v>
      </c>
      <c r="L33" s="1264">
        <v>-1725259.367999997</v>
      </c>
      <c r="M33" s="1266">
        <v>-7.2576676943591031E-2</v>
      </c>
      <c r="N33" s="755"/>
      <c r="O33" s="1263"/>
      <c r="P33" s="1263">
        <v>0</v>
      </c>
      <c r="Q33" s="1264"/>
      <c r="R33" s="1199">
        <v>0</v>
      </c>
      <c r="S33" s="1199"/>
      <c r="T33" s="1264"/>
      <c r="U33" s="1265">
        <v>0</v>
      </c>
      <c r="V33" s="1265">
        <v>0</v>
      </c>
      <c r="W33" s="1264">
        <v>0</v>
      </c>
      <c r="X33" s="1266">
        <v>1</v>
      </c>
      <c r="Z33" s="1263"/>
      <c r="AA33" s="1263">
        <v>0</v>
      </c>
      <c r="AB33" s="1264"/>
      <c r="AC33" s="1199">
        <v>0</v>
      </c>
      <c r="AD33" s="1199"/>
      <c r="AE33" s="1264"/>
      <c r="AF33" s="1265">
        <v>0</v>
      </c>
      <c r="AG33" s="1265">
        <v>0</v>
      </c>
      <c r="AH33" s="1264">
        <v>0</v>
      </c>
      <c r="AI33" s="1266">
        <v>1</v>
      </c>
    </row>
    <row r="34" spans="1:35" s="1272" customFormat="1" ht="15" customHeight="1">
      <c r="A34" s="1261" t="s">
        <v>315</v>
      </c>
      <c r="B34" s="500" t="s">
        <v>266</v>
      </c>
      <c r="C34" s="1262">
        <v>90</v>
      </c>
      <c r="D34" s="1263">
        <v>0</v>
      </c>
      <c r="E34" s="1263">
        <v>0</v>
      </c>
      <c r="F34" s="1264">
        <v>0</v>
      </c>
      <c r="G34" s="1199">
        <v>0</v>
      </c>
      <c r="H34" s="1199">
        <v>0</v>
      </c>
      <c r="I34" s="1264">
        <v>0</v>
      </c>
      <c r="J34" s="1265">
        <v>0</v>
      </c>
      <c r="K34" s="1265">
        <v>0</v>
      </c>
      <c r="L34" s="1264">
        <v>0</v>
      </c>
      <c r="M34" s="1266">
        <v>1</v>
      </c>
      <c r="N34" s="755"/>
      <c r="O34" s="1267"/>
      <c r="P34" s="1267">
        <v>0</v>
      </c>
      <c r="Q34" s="1268"/>
      <c r="R34" s="1269">
        <v>0</v>
      </c>
      <c r="S34" s="1269"/>
      <c r="T34" s="1268"/>
      <c r="U34" s="1270">
        <v>0</v>
      </c>
      <c r="V34" s="1270">
        <v>0</v>
      </c>
      <c r="W34" s="1268">
        <v>0</v>
      </c>
      <c r="X34" s="1271">
        <v>1</v>
      </c>
      <c r="Z34" s="1267"/>
      <c r="AA34" s="1267">
        <v>0</v>
      </c>
      <c r="AB34" s="1268"/>
      <c r="AC34" s="1269">
        <v>0</v>
      </c>
      <c r="AD34" s="1269"/>
      <c r="AE34" s="1268"/>
      <c r="AF34" s="1270">
        <v>0</v>
      </c>
      <c r="AG34" s="1270">
        <v>0</v>
      </c>
      <c r="AH34" s="1268">
        <v>0</v>
      </c>
      <c r="AI34" s="1271">
        <v>1</v>
      </c>
    </row>
    <row r="35" spans="1:35" s="1272" customFormat="1" ht="15" customHeight="1">
      <c r="A35" s="1261" t="s">
        <v>316</v>
      </c>
      <c r="B35" s="500" t="s">
        <v>267</v>
      </c>
      <c r="C35" s="1262">
        <v>48</v>
      </c>
      <c r="D35" s="1263">
        <v>0</v>
      </c>
      <c r="E35" s="1263">
        <v>0</v>
      </c>
      <c r="F35" s="1264">
        <v>0</v>
      </c>
      <c r="G35" s="1199">
        <v>0</v>
      </c>
      <c r="H35" s="1199">
        <v>0</v>
      </c>
      <c r="I35" s="1264">
        <v>0</v>
      </c>
      <c r="J35" s="1265">
        <v>0</v>
      </c>
      <c r="K35" s="1265">
        <v>0</v>
      </c>
      <c r="L35" s="1264">
        <v>0</v>
      </c>
      <c r="M35" s="1266">
        <v>1</v>
      </c>
      <c r="N35" s="755"/>
      <c r="O35" s="1267"/>
      <c r="P35" s="1267">
        <v>0</v>
      </c>
      <c r="Q35" s="1268"/>
      <c r="R35" s="1269">
        <v>0</v>
      </c>
      <c r="S35" s="1269"/>
      <c r="T35" s="1268"/>
      <c r="U35" s="1270">
        <v>0</v>
      </c>
      <c r="V35" s="1270">
        <v>0</v>
      </c>
      <c r="W35" s="1268">
        <v>0</v>
      </c>
      <c r="X35" s="1271">
        <v>1</v>
      </c>
      <c r="Z35" s="1267"/>
      <c r="AA35" s="1267">
        <v>0</v>
      </c>
      <c r="AB35" s="1268"/>
      <c r="AC35" s="1269">
        <v>0</v>
      </c>
      <c r="AD35" s="1269"/>
      <c r="AE35" s="1268"/>
      <c r="AF35" s="1270">
        <v>0</v>
      </c>
      <c r="AG35" s="1270">
        <v>0</v>
      </c>
      <c r="AH35" s="1268">
        <v>0</v>
      </c>
      <c r="AI35" s="1271">
        <v>1</v>
      </c>
    </row>
    <row r="36" spans="1:35" s="1272" customFormat="1" ht="15" customHeight="1">
      <c r="A36" s="1261" t="s">
        <v>317</v>
      </c>
      <c r="B36" s="500" t="s">
        <v>268</v>
      </c>
      <c r="C36" s="1262">
        <v>90</v>
      </c>
      <c r="D36" s="1263">
        <v>0</v>
      </c>
      <c r="E36" s="1263">
        <v>0</v>
      </c>
      <c r="F36" s="1264">
        <v>0</v>
      </c>
      <c r="G36" s="1199">
        <v>0</v>
      </c>
      <c r="H36" s="1199">
        <v>0</v>
      </c>
      <c r="I36" s="1264">
        <v>0</v>
      </c>
      <c r="J36" s="1265">
        <v>0</v>
      </c>
      <c r="K36" s="1265">
        <v>0</v>
      </c>
      <c r="L36" s="1264">
        <v>0</v>
      </c>
      <c r="M36" s="1266">
        <v>1</v>
      </c>
      <c r="N36" s="755"/>
      <c r="O36" s="1279"/>
      <c r="P36" s="1279">
        <v>0</v>
      </c>
      <c r="Q36" s="1280"/>
      <c r="R36" s="1281">
        <v>0</v>
      </c>
      <c r="S36" s="1281"/>
      <c r="T36" s="1280"/>
      <c r="U36" s="1282">
        <v>0</v>
      </c>
      <c r="V36" s="1282">
        <v>0</v>
      </c>
      <c r="W36" s="1280">
        <v>0</v>
      </c>
      <c r="X36" s="1283">
        <v>1</v>
      </c>
      <c r="Z36" s="1267"/>
      <c r="AA36" s="1267">
        <v>0</v>
      </c>
      <c r="AB36" s="1268"/>
      <c r="AC36" s="1269">
        <v>0</v>
      </c>
      <c r="AD36" s="1269"/>
      <c r="AE36" s="1268"/>
      <c r="AF36" s="1270">
        <v>0</v>
      </c>
      <c r="AG36" s="1270">
        <v>0</v>
      </c>
      <c r="AH36" s="1268">
        <v>0</v>
      </c>
      <c r="AI36" s="1271">
        <v>1</v>
      </c>
    </row>
    <row r="37" spans="1:35" s="1272" customFormat="1" ht="15" customHeight="1">
      <c r="A37" s="1261" t="s">
        <v>318</v>
      </c>
      <c r="B37" s="500" t="s">
        <v>269</v>
      </c>
      <c r="C37" s="1262">
        <v>90</v>
      </c>
      <c r="D37" s="1263">
        <v>0</v>
      </c>
      <c r="E37" s="1263">
        <v>0</v>
      </c>
      <c r="F37" s="1264">
        <v>0</v>
      </c>
      <c r="G37" s="1199">
        <v>0</v>
      </c>
      <c r="H37" s="1199">
        <v>0</v>
      </c>
      <c r="I37" s="1264">
        <v>0</v>
      </c>
      <c r="J37" s="1265">
        <v>0</v>
      </c>
      <c r="K37" s="1265">
        <v>0</v>
      </c>
      <c r="L37" s="1264">
        <v>0</v>
      </c>
      <c r="M37" s="1266">
        <v>1</v>
      </c>
      <c r="N37" s="755"/>
      <c r="O37" s="1279"/>
      <c r="P37" s="1279">
        <v>0</v>
      </c>
      <c r="Q37" s="1280"/>
      <c r="R37" s="1281">
        <v>0</v>
      </c>
      <c r="S37" s="1281"/>
      <c r="T37" s="1280"/>
      <c r="U37" s="1282">
        <v>0</v>
      </c>
      <c r="V37" s="1282">
        <v>0</v>
      </c>
      <c r="W37" s="1280">
        <v>0</v>
      </c>
      <c r="X37" s="1283">
        <v>1</v>
      </c>
      <c r="Z37" s="1267"/>
      <c r="AA37" s="1267">
        <v>0</v>
      </c>
      <c r="AB37" s="1268"/>
      <c r="AC37" s="1269">
        <v>0</v>
      </c>
      <c r="AD37" s="1269"/>
      <c r="AE37" s="1268"/>
      <c r="AF37" s="1270">
        <v>0</v>
      </c>
      <c r="AG37" s="1270">
        <v>0</v>
      </c>
      <c r="AH37" s="1268">
        <v>0</v>
      </c>
      <c r="AI37" s="1271">
        <v>1</v>
      </c>
    </row>
    <row r="38" spans="1:35" s="1272" customFormat="1" ht="15" customHeight="1">
      <c r="A38" s="1261" t="s">
        <v>319</v>
      </c>
      <c r="B38" s="500" t="s">
        <v>270</v>
      </c>
      <c r="C38" s="1262">
        <v>60</v>
      </c>
      <c r="D38" s="1263">
        <v>2603</v>
      </c>
      <c r="E38" s="1263">
        <v>156180</v>
      </c>
      <c r="F38" s="1264">
        <v>21969746.892000001</v>
      </c>
      <c r="G38" s="1199">
        <v>1600.9666666666667</v>
      </c>
      <c r="H38" s="1199">
        <v>96058</v>
      </c>
      <c r="I38" s="1264">
        <v>13794853.41</v>
      </c>
      <c r="J38" s="1265">
        <v>-1002.0333333333333</v>
      </c>
      <c r="K38" s="1265">
        <v>-60122</v>
      </c>
      <c r="L38" s="1264">
        <v>-8174893.4820000008</v>
      </c>
      <c r="M38" s="1266">
        <v>-0.37209775434312276</v>
      </c>
      <c r="N38" s="755"/>
      <c r="O38" s="1263"/>
      <c r="P38" s="1263">
        <v>0</v>
      </c>
      <c r="Q38" s="1264"/>
      <c r="R38" s="1199">
        <v>0</v>
      </c>
      <c r="S38" s="1199"/>
      <c r="T38" s="1264"/>
      <c r="U38" s="1265">
        <v>0</v>
      </c>
      <c r="V38" s="1265">
        <v>0</v>
      </c>
      <c r="W38" s="1264">
        <v>0</v>
      </c>
      <c r="X38" s="1266">
        <v>1</v>
      </c>
      <c r="Z38" s="1263"/>
      <c r="AA38" s="1263">
        <v>0</v>
      </c>
      <c r="AB38" s="1264"/>
      <c r="AC38" s="1199">
        <v>0</v>
      </c>
      <c r="AD38" s="1199"/>
      <c r="AE38" s="1264"/>
      <c r="AF38" s="1265">
        <v>0</v>
      </c>
      <c r="AG38" s="1265">
        <v>0</v>
      </c>
      <c r="AH38" s="1264">
        <v>0</v>
      </c>
      <c r="AI38" s="1266">
        <v>1</v>
      </c>
    </row>
    <row r="39" spans="1:35" s="1272" customFormat="1" ht="15" customHeight="1">
      <c r="A39" s="1261" t="s">
        <v>320</v>
      </c>
      <c r="B39" s="500" t="s">
        <v>271</v>
      </c>
      <c r="C39" s="1262">
        <v>48</v>
      </c>
      <c r="D39" s="1263">
        <v>983</v>
      </c>
      <c r="E39" s="1263">
        <v>47184</v>
      </c>
      <c r="F39" s="1264">
        <v>13128688.488</v>
      </c>
      <c r="G39" s="1199">
        <v>1044</v>
      </c>
      <c r="H39" s="1199">
        <v>50112</v>
      </c>
      <c r="I39" s="1264">
        <v>14169334.42</v>
      </c>
      <c r="J39" s="1265">
        <v>61</v>
      </c>
      <c r="K39" s="1265">
        <v>2928</v>
      </c>
      <c r="L39" s="1264">
        <v>1040645.932</v>
      </c>
      <c r="M39" s="1266">
        <v>7.9265033438121441E-2</v>
      </c>
      <c r="N39" s="755"/>
      <c r="O39" s="1263"/>
      <c r="P39" s="1263">
        <v>0</v>
      </c>
      <c r="Q39" s="1264"/>
      <c r="R39" s="1199">
        <v>0</v>
      </c>
      <c r="S39" s="1199"/>
      <c r="T39" s="1264"/>
      <c r="U39" s="1265">
        <v>0</v>
      </c>
      <c r="V39" s="1265">
        <v>0</v>
      </c>
      <c r="W39" s="1264">
        <v>0</v>
      </c>
      <c r="X39" s="1266">
        <v>1</v>
      </c>
      <c r="Z39" s="1263"/>
      <c r="AA39" s="1263">
        <v>0</v>
      </c>
      <c r="AB39" s="1264"/>
      <c r="AC39" s="1199">
        <v>0</v>
      </c>
      <c r="AD39" s="1199"/>
      <c r="AE39" s="1264"/>
      <c r="AF39" s="1265">
        <v>0</v>
      </c>
      <c r="AG39" s="1265">
        <v>0</v>
      </c>
      <c r="AH39" s="1264">
        <v>0</v>
      </c>
      <c r="AI39" s="1266">
        <v>1</v>
      </c>
    </row>
    <row r="40" spans="1:35" s="1272" customFormat="1" ht="15" customHeight="1">
      <c r="A40" s="1261" t="s">
        <v>321</v>
      </c>
      <c r="B40" s="500" t="s">
        <v>272</v>
      </c>
      <c r="C40" s="1262">
        <v>60</v>
      </c>
      <c r="D40" s="1263">
        <v>3507</v>
      </c>
      <c r="E40" s="1263">
        <v>210420</v>
      </c>
      <c r="F40" s="1264">
        <v>40074446.916000001</v>
      </c>
      <c r="G40" s="1199">
        <v>1797</v>
      </c>
      <c r="H40" s="1199">
        <v>107820</v>
      </c>
      <c r="I40" s="1264">
        <v>20999387.620000001</v>
      </c>
      <c r="J40" s="1265">
        <v>-1710</v>
      </c>
      <c r="K40" s="1265">
        <v>-102600</v>
      </c>
      <c r="L40" s="1264">
        <v>-19075059.296</v>
      </c>
      <c r="M40" s="1266">
        <v>-0.47599058162881719</v>
      </c>
      <c r="N40" s="755"/>
      <c r="O40" s="1263"/>
      <c r="P40" s="1263">
        <v>0</v>
      </c>
      <c r="Q40" s="1264"/>
      <c r="R40" s="1199">
        <v>0</v>
      </c>
      <c r="S40" s="1199"/>
      <c r="T40" s="1264"/>
      <c r="U40" s="1265">
        <v>0</v>
      </c>
      <c r="V40" s="1265">
        <v>0</v>
      </c>
      <c r="W40" s="1264">
        <v>0</v>
      </c>
      <c r="X40" s="1266">
        <v>1</v>
      </c>
      <c r="Z40" s="1263"/>
      <c r="AA40" s="1263">
        <v>0</v>
      </c>
      <c r="AB40" s="1264"/>
      <c r="AC40" s="1199">
        <v>0</v>
      </c>
      <c r="AD40" s="1199"/>
      <c r="AE40" s="1264"/>
      <c r="AF40" s="1265">
        <v>0</v>
      </c>
      <c r="AG40" s="1265">
        <v>0</v>
      </c>
      <c r="AH40" s="1264">
        <v>0</v>
      </c>
      <c r="AI40" s="1266">
        <v>1</v>
      </c>
    </row>
    <row r="41" spans="1:35" s="1272" customFormat="1" ht="15" customHeight="1">
      <c r="A41" s="1261" t="s">
        <v>322</v>
      </c>
      <c r="B41" s="500" t="s">
        <v>273</v>
      </c>
      <c r="C41" s="1262">
        <v>48</v>
      </c>
      <c r="D41" s="1263">
        <v>1248</v>
      </c>
      <c r="E41" s="1263">
        <v>59904</v>
      </c>
      <c r="F41" s="1264">
        <v>21607043.327999998</v>
      </c>
      <c r="G41" s="1199">
        <v>1162</v>
      </c>
      <c r="H41" s="1199">
        <v>55776</v>
      </c>
      <c r="I41" s="1264">
        <v>20578060.030000001</v>
      </c>
      <c r="J41" s="1265">
        <v>-86</v>
      </c>
      <c r="K41" s="1265">
        <v>-4128</v>
      </c>
      <c r="L41" s="1264">
        <v>-1028983.2979999967</v>
      </c>
      <c r="M41" s="1266">
        <v>-4.7622586875019794E-2</v>
      </c>
      <c r="N41" s="755"/>
      <c r="O41" s="1263"/>
      <c r="P41" s="1263">
        <v>0</v>
      </c>
      <c r="Q41" s="1264"/>
      <c r="R41" s="1199">
        <v>0</v>
      </c>
      <c r="S41" s="1199"/>
      <c r="T41" s="1264"/>
      <c r="U41" s="1265">
        <v>0</v>
      </c>
      <c r="V41" s="1265">
        <v>0</v>
      </c>
      <c r="W41" s="1264">
        <v>0</v>
      </c>
      <c r="X41" s="1266">
        <v>1</v>
      </c>
      <c r="Z41" s="1263"/>
      <c r="AA41" s="1263">
        <v>0</v>
      </c>
      <c r="AB41" s="1264"/>
      <c r="AC41" s="1199">
        <v>0</v>
      </c>
      <c r="AD41" s="1199"/>
      <c r="AE41" s="1264"/>
      <c r="AF41" s="1265">
        <v>0</v>
      </c>
      <c r="AG41" s="1265">
        <v>0</v>
      </c>
      <c r="AH41" s="1264">
        <v>0</v>
      </c>
      <c r="AI41" s="1266">
        <v>1</v>
      </c>
    </row>
    <row r="42" spans="1:35" s="1272" customFormat="1" ht="15" customHeight="1">
      <c r="A42" s="1284"/>
      <c r="B42" s="1285"/>
      <c r="C42" s="1286"/>
      <c r="D42" s="1287"/>
      <c r="E42" s="1288"/>
      <c r="F42" s="1289"/>
      <c r="G42" s="1287"/>
      <c r="H42" s="1287"/>
      <c r="I42" s="1289"/>
      <c r="J42" s="1290"/>
      <c r="K42" s="1290"/>
      <c r="L42" s="1289"/>
      <c r="M42" s="1291"/>
      <c r="N42" s="1234"/>
      <c r="O42" s="1287"/>
      <c r="P42" s="1288"/>
      <c r="Q42" s="1289"/>
      <c r="R42" s="1287"/>
      <c r="S42" s="1287"/>
      <c r="T42" s="1289"/>
      <c r="U42" s="1290"/>
      <c r="V42" s="1290"/>
      <c r="W42" s="1289"/>
      <c r="X42" s="1291"/>
      <c r="Z42" s="1287"/>
      <c r="AA42" s="1288"/>
      <c r="AB42" s="1289"/>
      <c r="AC42" s="1287"/>
      <c r="AD42" s="1287"/>
      <c r="AE42" s="1289"/>
      <c r="AF42" s="1290"/>
      <c r="AG42" s="1290"/>
      <c r="AH42" s="1289"/>
      <c r="AI42" s="1291"/>
    </row>
    <row r="43" spans="1:35" s="1272" customFormat="1" ht="15" customHeight="1">
      <c r="A43" s="1292"/>
      <c r="B43" s="1293" t="s">
        <v>2049</v>
      </c>
      <c r="C43" s="1286"/>
      <c r="D43" s="1294">
        <v>14761</v>
      </c>
      <c r="E43" s="1294">
        <v>1185564</v>
      </c>
      <c r="F43" s="1295">
        <v>165166882.65760002</v>
      </c>
      <c r="G43" s="1294">
        <v>12029.966666666667</v>
      </c>
      <c r="H43" s="1294">
        <v>1000604</v>
      </c>
      <c r="I43" s="1296">
        <v>138477811.56999999</v>
      </c>
      <c r="J43" s="1294">
        <v>-2731.0333333333333</v>
      </c>
      <c r="K43" s="1294">
        <v>-184960</v>
      </c>
      <c r="L43" s="1295">
        <v>-26689071.087599996</v>
      </c>
      <c r="M43" s="1297">
        <v>-0.16158851373933056</v>
      </c>
      <c r="N43" s="1234"/>
      <c r="O43" s="1294">
        <v>0</v>
      </c>
      <c r="P43" s="1294">
        <v>0</v>
      </c>
      <c r="Q43" s="1295">
        <v>0</v>
      </c>
      <c r="R43" s="1294">
        <v>0</v>
      </c>
      <c r="S43" s="1294">
        <v>0</v>
      </c>
      <c r="T43" s="1296">
        <v>0</v>
      </c>
      <c r="U43" s="1294">
        <v>0</v>
      </c>
      <c r="V43" s="1294">
        <v>0</v>
      </c>
      <c r="W43" s="1295">
        <v>0</v>
      </c>
      <c r="X43" s="1297" t="e">
        <v>#DIV/0!</v>
      </c>
      <c r="Z43" s="1294">
        <v>0</v>
      </c>
      <c r="AA43" s="1294">
        <v>0</v>
      </c>
      <c r="AB43" s="1295">
        <v>0</v>
      </c>
      <c r="AC43" s="1294">
        <v>0</v>
      </c>
      <c r="AD43" s="1294">
        <v>0</v>
      </c>
      <c r="AE43" s="1296">
        <v>0</v>
      </c>
      <c r="AF43" s="1294">
        <v>0</v>
      </c>
      <c r="AG43" s="1294">
        <v>0</v>
      </c>
      <c r="AH43" s="1295">
        <v>0</v>
      </c>
      <c r="AI43" s="1298" t="e">
        <v>#DIV/0!</v>
      </c>
    </row>
    <row r="44" spans="1:35" s="1272" customFormat="1" ht="15" customHeight="1">
      <c r="A44" s="170"/>
      <c r="B44" s="170"/>
      <c r="C44" s="1286"/>
      <c r="D44" s="1299"/>
      <c r="E44" s="1300"/>
      <c r="F44" s="1299"/>
      <c r="G44" s="1301"/>
      <c r="H44" s="1301"/>
      <c r="I44" s="1150"/>
      <c r="J44" s="170"/>
      <c r="K44" s="170"/>
      <c r="L44" s="170"/>
      <c r="M44" s="170"/>
      <c r="N44" s="1234"/>
      <c r="O44" s="1299"/>
      <c r="P44" s="1300"/>
      <c r="Q44" s="1299"/>
      <c r="R44" s="1301"/>
      <c r="S44" s="1301"/>
      <c r="T44" s="1150"/>
      <c r="U44" s="170"/>
      <c r="V44" s="170"/>
      <c r="W44" s="170"/>
      <c r="X44" s="170"/>
      <c r="Z44" s="1299"/>
      <c r="AA44" s="1300"/>
      <c r="AB44" s="1299"/>
      <c r="AC44" s="1301"/>
      <c r="AD44" s="1301"/>
      <c r="AE44" s="1150"/>
      <c r="AF44" s="170"/>
      <c r="AG44" s="170"/>
      <c r="AH44" s="170"/>
      <c r="AI44" s="170"/>
    </row>
    <row r="45" spans="1:35" s="1272" customFormat="1" ht="15" customHeight="1">
      <c r="A45" s="143" t="s">
        <v>2050</v>
      </c>
      <c r="B45" s="472"/>
      <c r="C45" s="1286"/>
      <c r="D45" s="805"/>
      <c r="E45" s="926"/>
      <c r="F45" s="472"/>
      <c r="G45" s="472"/>
      <c r="H45" s="472"/>
      <c r="I45" s="1302"/>
      <c r="J45" s="472"/>
      <c r="K45" s="472"/>
      <c r="L45" s="472"/>
      <c r="M45" s="472"/>
      <c r="N45" s="1234"/>
      <c r="O45" s="805"/>
      <c r="P45" s="926"/>
      <c r="Q45" s="472"/>
      <c r="R45" s="472"/>
      <c r="S45" s="472"/>
      <c r="T45" s="1302"/>
      <c r="U45" s="472"/>
      <c r="V45" s="472"/>
      <c r="W45" s="472"/>
      <c r="X45" s="472"/>
      <c r="Z45" s="805"/>
      <c r="AA45" s="926"/>
      <c r="AB45" s="472"/>
      <c r="AC45" s="472"/>
      <c r="AD45" s="472"/>
      <c r="AE45" s="1302"/>
      <c r="AF45" s="472"/>
      <c r="AG45" s="472"/>
      <c r="AH45" s="472"/>
      <c r="AI45" s="472"/>
    </row>
    <row r="46" spans="1:35" s="1272" customFormat="1" ht="14" thickBot="1">
      <c r="A46" s="3181" t="s">
        <v>291</v>
      </c>
      <c r="B46" s="3182" t="s">
        <v>292</v>
      </c>
      <c r="C46" s="1303"/>
      <c r="D46" s="3173" t="s">
        <v>2051</v>
      </c>
      <c r="E46" s="3174"/>
      <c r="F46" s="3174"/>
      <c r="G46" s="3174" t="s">
        <v>2052</v>
      </c>
      <c r="H46" s="3174"/>
      <c r="I46" s="3174"/>
      <c r="J46" s="3174" t="s">
        <v>290</v>
      </c>
      <c r="K46" s="3174"/>
      <c r="L46" s="3174"/>
      <c r="M46" s="3175"/>
      <c r="N46" s="755"/>
      <c r="O46" s="3173" t="s">
        <v>2051</v>
      </c>
      <c r="P46" s="3174"/>
      <c r="Q46" s="3174"/>
      <c r="R46" s="3174" t="s">
        <v>2052</v>
      </c>
      <c r="S46" s="3174"/>
      <c r="T46" s="3174"/>
      <c r="U46" s="3174" t="s">
        <v>290</v>
      </c>
      <c r="V46" s="3174"/>
      <c r="W46" s="3174"/>
      <c r="X46" s="3175"/>
      <c r="Z46" s="3173" t="s">
        <v>2051</v>
      </c>
      <c r="AA46" s="3174"/>
      <c r="AB46" s="3174"/>
      <c r="AC46" s="3174" t="s">
        <v>2052</v>
      </c>
      <c r="AD46" s="3174"/>
      <c r="AE46" s="3174"/>
      <c r="AF46" s="3174" t="s">
        <v>290</v>
      </c>
      <c r="AG46" s="3174"/>
      <c r="AH46" s="3174"/>
      <c r="AI46" s="3175"/>
    </row>
    <row r="47" spans="1:35" s="1272" customFormat="1" ht="15" customHeight="1">
      <c r="A47" s="3181"/>
      <c r="B47" s="3182"/>
      <c r="C47" s="1286"/>
      <c r="D47" s="1304" t="s">
        <v>2046</v>
      </c>
      <c r="E47" s="1305" t="s">
        <v>294</v>
      </c>
      <c r="F47" s="1305" t="s">
        <v>199</v>
      </c>
      <c r="G47" s="1305" t="s">
        <v>2046</v>
      </c>
      <c r="H47" s="1305" t="s">
        <v>294</v>
      </c>
      <c r="I47" s="1305" t="s">
        <v>199</v>
      </c>
      <c r="J47" s="1305" t="s">
        <v>2046</v>
      </c>
      <c r="K47" s="1305" t="s">
        <v>294</v>
      </c>
      <c r="L47" s="1305" t="s">
        <v>199</v>
      </c>
      <c r="M47" s="1306" t="s">
        <v>1278</v>
      </c>
      <c r="N47" s="1234"/>
      <c r="O47" s="1304" t="s">
        <v>2046</v>
      </c>
      <c r="P47" s="1305" t="s">
        <v>294</v>
      </c>
      <c r="Q47" s="1305" t="s">
        <v>199</v>
      </c>
      <c r="R47" s="1305" t="s">
        <v>2046</v>
      </c>
      <c r="S47" s="1305" t="s">
        <v>294</v>
      </c>
      <c r="T47" s="1305" t="s">
        <v>199</v>
      </c>
      <c r="U47" s="1305" t="s">
        <v>2046</v>
      </c>
      <c r="V47" s="1305" t="s">
        <v>294</v>
      </c>
      <c r="W47" s="1305" t="s">
        <v>199</v>
      </c>
      <c r="X47" s="1306" t="s">
        <v>1278</v>
      </c>
      <c r="Z47" s="1304" t="s">
        <v>2046</v>
      </c>
      <c r="AA47" s="1305" t="s">
        <v>294</v>
      </c>
      <c r="AB47" s="1305" t="s">
        <v>199</v>
      </c>
      <c r="AC47" s="1305" t="s">
        <v>2046</v>
      </c>
      <c r="AD47" s="1305" t="s">
        <v>294</v>
      </c>
      <c r="AE47" s="1305" t="s">
        <v>199</v>
      </c>
      <c r="AF47" s="1305" t="s">
        <v>2046</v>
      </c>
      <c r="AG47" s="1305" t="s">
        <v>294</v>
      </c>
      <c r="AH47" s="1305" t="s">
        <v>199</v>
      </c>
      <c r="AI47" s="1306" t="s">
        <v>1278</v>
      </c>
    </row>
    <row r="48" spans="1:35" s="1272" customFormat="1" ht="10.25" customHeight="1">
      <c r="A48" s="1307"/>
      <c r="B48" s="1307"/>
      <c r="C48" s="1286"/>
      <c r="D48" s="1308"/>
      <c r="E48" s="1308"/>
      <c r="F48" s="1308"/>
      <c r="G48" s="1308"/>
      <c r="H48" s="1308"/>
      <c r="I48" s="1309"/>
      <c r="J48" s="1307"/>
      <c r="K48" s="1307"/>
      <c r="L48" s="1307"/>
      <c r="M48" s="1310"/>
      <c r="N48" s="1234"/>
      <c r="O48" s="1308"/>
      <c r="P48" s="1308"/>
      <c r="Q48" s="1308"/>
      <c r="R48" s="1308"/>
      <c r="S48" s="1308"/>
      <c r="T48" s="1309"/>
      <c r="U48" s="1307"/>
      <c r="V48" s="1307"/>
      <c r="W48" s="1307"/>
      <c r="X48" s="1310"/>
      <c r="Z48" s="1308"/>
      <c r="AA48" s="1308"/>
      <c r="AB48" s="1308"/>
      <c r="AC48" s="1308"/>
      <c r="AD48" s="1308"/>
      <c r="AE48" s="1309"/>
      <c r="AF48" s="1307"/>
      <c r="AG48" s="1307"/>
      <c r="AH48" s="1307"/>
      <c r="AI48" s="1310"/>
    </row>
    <row r="49" spans="1:35" s="1272" customFormat="1" ht="15" customHeight="1">
      <c r="A49" s="1261" t="s">
        <v>300</v>
      </c>
      <c r="B49" s="500" t="s">
        <v>246</v>
      </c>
      <c r="C49" s="1262">
        <v>90</v>
      </c>
      <c r="D49" s="1263">
        <v>3433</v>
      </c>
      <c r="E49" s="1263">
        <v>308970</v>
      </c>
      <c r="F49" s="1264">
        <v>28019964.050999999</v>
      </c>
      <c r="G49" s="1199">
        <v>3759</v>
      </c>
      <c r="H49" s="1199">
        <v>338310</v>
      </c>
      <c r="I49" s="1264">
        <v>30680759.02</v>
      </c>
      <c r="J49" s="1265">
        <v>326</v>
      </c>
      <c r="K49" s="1265">
        <v>29340</v>
      </c>
      <c r="L49" s="1264">
        <v>2660794.9690000005</v>
      </c>
      <c r="M49" s="1266">
        <v>9.4960684608909759E-2</v>
      </c>
      <c r="N49" s="755"/>
      <c r="O49" s="1267">
        <v>0</v>
      </c>
      <c r="P49" s="1267"/>
      <c r="Q49" s="1268"/>
      <c r="R49" s="1269">
        <v>0</v>
      </c>
      <c r="S49" s="1269"/>
      <c r="T49" s="1268"/>
      <c r="U49" s="1270">
        <v>0</v>
      </c>
      <c r="V49" s="1270">
        <v>0</v>
      </c>
      <c r="W49" s="1268">
        <v>0</v>
      </c>
      <c r="X49" s="1271">
        <v>1</v>
      </c>
      <c r="Z49" s="1273">
        <v>0</v>
      </c>
      <c r="AA49" s="1273"/>
      <c r="AB49" s="1274"/>
      <c r="AC49" s="1275">
        <v>0</v>
      </c>
      <c r="AD49" s="1275"/>
      <c r="AE49" s="1274"/>
      <c r="AF49" s="1276">
        <v>0</v>
      </c>
      <c r="AG49" s="1276">
        <v>0</v>
      </c>
      <c r="AH49" s="1274">
        <v>0</v>
      </c>
      <c r="AI49" s="1277">
        <v>1</v>
      </c>
    </row>
    <row r="50" spans="1:35" s="1272" customFormat="1" ht="15" customHeight="1">
      <c r="A50" s="1261" t="s">
        <v>301</v>
      </c>
      <c r="B50" s="500" t="s">
        <v>247</v>
      </c>
      <c r="C50" s="1262">
        <v>90</v>
      </c>
      <c r="D50" s="1263">
        <v>1710</v>
      </c>
      <c r="E50" s="1263">
        <v>153900</v>
      </c>
      <c r="F50" s="1264">
        <v>17846274.780000001</v>
      </c>
      <c r="G50" s="1199">
        <v>1782.9777777777779</v>
      </c>
      <c r="H50" s="1199">
        <v>160468</v>
      </c>
      <c r="I50" s="1264">
        <v>18607901.34</v>
      </c>
      <c r="J50" s="1265">
        <v>72.977777777777874</v>
      </c>
      <c r="K50" s="1265">
        <v>6568</v>
      </c>
      <c r="L50" s="1264">
        <v>761626.55999999866</v>
      </c>
      <c r="M50" s="1266">
        <v>4.2677061145194282E-2</v>
      </c>
      <c r="N50" s="755"/>
      <c r="O50" s="1267">
        <v>0</v>
      </c>
      <c r="P50" s="1267"/>
      <c r="Q50" s="1268"/>
      <c r="R50" s="1269">
        <v>0</v>
      </c>
      <c r="S50" s="1269"/>
      <c r="T50" s="1268"/>
      <c r="U50" s="1270">
        <v>0</v>
      </c>
      <c r="V50" s="1270">
        <v>0</v>
      </c>
      <c r="W50" s="1268">
        <v>0</v>
      </c>
      <c r="X50" s="1271">
        <v>1</v>
      </c>
      <c r="Z50" s="1267">
        <v>0</v>
      </c>
      <c r="AA50" s="1267"/>
      <c r="AB50" s="1268"/>
      <c r="AC50" s="1269">
        <v>0</v>
      </c>
      <c r="AD50" s="1269"/>
      <c r="AE50" s="1268"/>
      <c r="AF50" s="1270">
        <v>0</v>
      </c>
      <c r="AG50" s="1270">
        <v>0</v>
      </c>
      <c r="AH50" s="1268">
        <v>0</v>
      </c>
      <c r="AI50" s="1271">
        <v>1</v>
      </c>
    </row>
    <row r="51" spans="1:35" s="1272" customFormat="1" ht="15" customHeight="1">
      <c r="A51" s="1261" t="s">
        <v>302</v>
      </c>
      <c r="B51" s="500" t="s">
        <v>248</v>
      </c>
      <c r="C51" s="1262">
        <v>48</v>
      </c>
      <c r="D51" s="1263">
        <v>655</v>
      </c>
      <c r="E51" s="1263">
        <v>31440</v>
      </c>
      <c r="F51" s="1264">
        <v>8103141.2399999993</v>
      </c>
      <c r="G51" s="1199">
        <v>663</v>
      </c>
      <c r="H51" s="1199">
        <v>31824</v>
      </c>
      <c r="I51" s="1264">
        <v>8202111.0299999993</v>
      </c>
      <c r="J51" s="1265">
        <v>8</v>
      </c>
      <c r="K51" s="1265">
        <v>384</v>
      </c>
      <c r="L51" s="1264">
        <v>98969.790000000037</v>
      </c>
      <c r="M51" s="1266">
        <v>1.2213756007540608E-2</v>
      </c>
      <c r="N51" s="755"/>
      <c r="O51" s="1267">
        <v>0</v>
      </c>
      <c r="P51" s="1267"/>
      <c r="Q51" s="1268"/>
      <c r="R51" s="1269">
        <v>0</v>
      </c>
      <c r="S51" s="1269"/>
      <c r="T51" s="1268"/>
      <c r="U51" s="1270">
        <v>0</v>
      </c>
      <c r="V51" s="1270">
        <v>0</v>
      </c>
      <c r="W51" s="1268">
        <v>0</v>
      </c>
      <c r="X51" s="1271">
        <v>1</v>
      </c>
      <c r="Z51" s="1267">
        <v>0</v>
      </c>
      <c r="AA51" s="1267"/>
      <c r="AB51" s="1268"/>
      <c r="AC51" s="1269">
        <v>0</v>
      </c>
      <c r="AD51" s="1269"/>
      <c r="AE51" s="1268"/>
      <c r="AF51" s="1270">
        <v>0</v>
      </c>
      <c r="AG51" s="1270">
        <v>0</v>
      </c>
      <c r="AH51" s="1268">
        <v>0</v>
      </c>
      <c r="AI51" s="1271">
        <v>1</v>
      </c>
    </row>
    <row r="52" spans="1:35" s="1272" customFormat="1" ht="15" customHeight="1">
      <c r="A52" s="1261" t="s">
        <v>303</v>
      </c>
      <c r="B52" s="500" t="s">
        <v>249</v>
      </c>
      <c r="C52" s="1262">
        <v>48</v>
      </c>
      <c r="D52" s="1263">
        <v>11410</v>
      </c>
      <c r="E52" s="1263">
        <v>547680</v>
      </c>
      <c r="F52" s="1264">
        <v>82481411.908799991</v>
      </c>
      <c r="G52" s="1199">
        <v>10956.958333333334</v>
      </c>
      <c r="H52" s="1199">
        <v>525934</v>
      </c>
      <c r="I52" s="1264">
        <v>79318737.980000004</v>
      </c>
      <c r="J52" s="1265">
        <v>-453.04166666666606</v>
      </c>
      <c r="K52" s="1265">
        <v>-21746</v>
      </c>
      <c r="L52" s="1264">
        <v>-3162673.9287999868</v>
      </c>
      <c r="M52" s="1266">
        <v>-3.8344080873602977E-2</v>
      </c>
      <c r="N52" s="755"/>
      <c r="O52" s="1263">
        <v>0</v>
      </c>
      <c r="P52" s="1263"/>
      <c r="Q52" s="1264"/>
      <c r="R52" s="1199">
        <v>0</v>
      </c>
      <c r="S52" s="1199"/>
      <c r="T52" s="1264"/>
      <c r="U52" s="1265">
        <v>0</v>
      </c>
      <c r="V52" s="1265">
        <v>0</v>
      </c>
      <c r="W52" s="1264">
        <v>0</v>
      </c>
      <c r="X52" s="1266">
        <v>1</v>
      </c>
      <c r="Z52" s="1263">
        <v>0</v>
      </c>
      <c r="AA52" s="1263"/>
      <c r="AB52" s="1264"/>
      <c r="AC52" s="1199">
        <v>0</v>
      </c>
      <c r="AD52" s="1199"/>
      <c r="AE52" s="1264"/>
      <c r="AF52" s="1265">
        <v>0</v>
      </c>
      <c r="AG52" s="1265">
        <v>0</v>
      </c>
      <c r="AH52" s="1264">
        <v>0</v>
      </c>
      <c r="AI52" s="1266">
        <v>1</v>
      </c>
    </row>
    <row r="53" spans="1:35" s="1272" customFormat="1" ht="15" customHeight="1">
      <c r="A53" s="1261" t="s">
        <v>304</v>
      </c>
      <c r="B53" s="500" t="s">
        <v>250</v>
      </c>
      <c r="C53" s="1262">
        <v>116</v>
      </c>
      <c r="D53" s="1263">
        <v>4828</v>
      </c>
      <c r="E53" s="1263">
        <v>560048</v>
      </c>
      <c r="F53" s="1264">
        <v>62286441.477200001</v>
      </c>
      <c r="G53" s="1199">
        <v>4650</v>
      </c>
      <c r="H53" s="1199">
        <v>539400</v>
      </c>
      <c r="I53" s="1264">
        <v>60299560.789999999</v>
      </c>
      <c r="J53" s="1265">
        <v>-178</v>
      </c>
      <c r="K53" s="1265">
        <v>-20648</v>
      </c>
      <c r="L53" s="1264">
        <v>-1986880.6872000024</v>
      </c>
      <c r="M53" s="1266">
        <v>-3.1899088149502035E-2</v>
      </c>
      <c r="N53" s="755"/>
      <c r="O53" s="1263">
        <v>0</v>
      </c>
      <c r="P53" s="1263"/>
      <c r="Q53" s="1264"/>
      <c r="R53" s="1199">
        <v>0</v>
      </c>
      <c r="S53" s="1199"/>
      <c r="T53" s="1264"/>
      <c r="U53" s="1265">
        <v>0</v>
      </c>
      <c r="V53" s="1265">
        <v>0</v>
      </c>
      <c r="W53" s="1264">
        <v>0</v>
      </c>
      <c r="X53" s="1266">
        <v>1</v>
      </c>
      <c r="Z53" s="1263">
        <v>0</v>
      </c>
      <c r="AA53" s="1263"/>
      <c r="AB53" s="1264"/>
      <c r="AC53" s="1199">
        <v>0</v>
      </c>
      <c r="AD53" s="1199"/>
      <c r="AE53" s="1264"/>
      <c r="AF53" s="1265">
        <v>0</v>
      </c>
      <c r="AG53" s="1265">
        <v>0</v>
      </c>
      <c r="AH53" s="1264">
        <v>0</v>
      </c>
      <c r="AI53" s="1266">
        <v>1</v>
      </c>
    </row>
    <row r="54" spans="1:35" s="1272" customFormat="1" ht="15" customHeight="1">
      <c r="A54" s="1261" t="s">
        <v>305</v>
      </c>
      <c r="B54" s="500" t="s">
        <v>251</v>
      </c>
      <c r="C54" s="1262">
        <v>60</v>
      </c>
      <c r="D54" s="1263">
        <v>4083</v>
      </c>
      <c r="E54" s="1263">
        <v>244980</v>
      </c>
      <c r="F54" s="1264">
        <v>46521745.943999998</v>
      </c>
      <c r="G54" s="1199">
        <v>4484.666666666667</v>
      </c>
      <c r="H54" s="1199">
        <v>269080</v>
      </c>
      <c r="I54" s="1264">
        <v>51425538.269999996</v>
      </c>
      <c r="J54" s="1265">
        <v>401.66666666666697</v>
      </c>
      <c r="K54" s="1265">
        <v>24100</v>
      </c>
      <c r="L54" s="1264">
        <v>4903792.3259999976</v>
      </c>
      <c r="M54" s="1266">
        <v>0.1054086046534642</v>
      </c>
      <c r="N54" s="755"/>
      <c r="O54" s="1263">
        <v>0</v>
      </c>
      <c r="P54" s="1263"/>
      <c r="Q54" s="1264"/>
      <c r="R54" s="1199">
        <v>0</v>
      </c>
      <c r="S54" s="1199"/>
      <c r="T54" s="1264"/>
      <c r="U54" s="1265">
        <v>0</v>
      </c>
      <c r="V54" s="1265">
        <v>0</v>
      </c>
      <c r="W54" s="1264">
        <v>0</v>
      </c>
      <c r="X54" s="1266">
        <v>1</v>
      </c>
      <c r="Z54" s="1263">
        <v>0</v>
      </c>
      <c r="AA54" s="1263"/>
      <c r="AB54" s="1264"/>
      <c r="AC54" s="1199">
        <v>0</v>
      </c>
      <c r="AD54" s="1199"/>
      <c r="AE54" s="1264"/>
      <c r="AF54" s="1265">
        <v>0</v>
      </c>
      <c r="AG54" s="1265">
        <v>0</v>
      </c>
      <c r="AH54" s="1264">
        <v>0</v>
      </c>
      <c r="AI54" s="1266">
        <v>1</v>
      </c>
    </row>
    <row r="55" spans="1:35" s="1272" customFormat="1" ht="15" customHeight="1">
      <c r="A55" s="1261" t="s">
        <v>306</v>
      </c>
      <c r="B55" s="500" t="s">
        <v>252</v>
      </c>
      <c r="C55" s="1262">
        <v>116</v>
      </c>
      <c r="D55" s="1263">
        <v>5046</v>
      </c>
      <c r="E55" s="1263">
        <v>585336</v>
      </c>
      <c r="F55" s="1264">
        <v>52925173.002399981</v>
      </c>
      <c r="G55" s="1199">
        <v>5304</v>
      </c>
      <c r="H55" s="1199">
        <v>615264</v>
      </c>
      <c r="I55" s="1264">
        <v>55928343.530000001</v>
      </c>
      <c r="J55" s="1265">
        <v>258</v>
      </c>
      <c r="K55" s="1265">
        <v>29928</v>
      </c>
      <c r="L55" s="1264">
        <v>3003170.5276000202</v>
      </c>
      <c r="M55" s="1266">
        <v>5.6743707336843967E-2</v>
      </c>
      <c r="N55" s="755"/>
      <c r="O55" s="1263">
        <v>0</v>
      </c>
      <c r="P55" s="1263"/>
      <c r="Q55" s="1264"/>
      <c r="R55" s="1199">
        <v>0</v>
      </c>
      <c r="S55" s="1199"/>
      <c r="T55" s="1264"/>
      <c r="U55" s="1265">
        <v>0</v>
      </c>
      <c r="V55" s="1265">
        <v>0</v>
      </c>
      <c r="W55" s="1264">
        <v>0</v>
      </c>
      <c r="X55" s="1266">
        <v>1</v>
      </c>
      <c r="Z55" s="1263">
        <v>0</v>
      </c>
      <c r="AA55" s="1263"/>
      <c r="AB55" s="1264"/>
      <c r="AC55" s="1199">
        <v>0</v>
      </c>
      <c r="AD55" s="1199"/>
      <c r="AE55" s="1264"/>
      <c r="AF55" s="1265">
        <v>0</v>
      </c>
      <c r="AG55" s="1265">
        <v>0</v>
      </c>
      <c r="AH55" s="1264">
        <v>0</v>
      </c>
      <c r="AI55" s="1266">
        <v>1</v>
      </c>
    </row>
    <row r="56" spans="1:35" s="1272" customFormat="1" ht="15" customHeight="1">
      <c r="A56" s="1261" t="s">
        <v>307</v>
      </c>
      <c r="B56" s="500" t="s">
        <v>253</v>
      </c>
      <c r="C56" s="1262">
        <v>116</v>
      </c>
      <c r="D56" s="1263">
        <v>6486</v>
      </c>
      <c r="E56" s="1263">
        <v>752376</v>
      </c>
      <c r="F56" s="1264">
        <v>99614291.309600011</v>
      </c>
      <c r="G56" s="1199">
        <v>6647</v>
      </c>
      <c r="H56" s="1199">
        <v>771052</v>
      </c>
      <c r="I56" s="1264">
        <v>102725599.61</v>
      </c>
      <c r="J56" s="1265">
        <v>161</v>
      </c>
      <c r="K56" s="1265">
        <v>18676</v>
      </c>
      <c r="L56" s="1264">
        <v>3111308.3003999889</v>
      </c>
      <c r="M56" s="1266">
        <v>3.1233553534302426E-2</v>
      </c>
      <c r="N56" s="755"/>
      <c r="O56" s="1263">
        <v>0</v>
      </c>
      <c r="P56" s="1263"/>
      <c r="Q56" s="1264"/>
      <c r="R56" s="1199">
        <v>0</v>
      </c>
      <c r="S56" s="1199"/>
      <c r="T56" s="1264"/>
      <c r="U56" s="1265">
        <v>0</v>
      </c>
      <c r="V56" s="1265">
        <v>0</v>
      </c>
      <c r="W56" s="1264">
        <v>0</v>
      </c>
      <c r="X56" s="1266">
        <v>1</v>
      </c>
      <c r="Z56" s="1263">
        <v>0</v>
      </c>
      <c r="AA56" s="1263"/>
      <c r="AB56" s="1264"/>
      <c r="AC56" s="1199">
        <v>0</v>
      </c>
      <c r="AD56" s="1199"/>
      <c r="AE56" s="1264"/>
      <c r="AF56" s="1265">
        <v>0</v>
      </c>
      <c r="AG56" s="1265">
        <v>0</v>
      </c>
      <c r="AH56" s="1264">
        <v>0</v>
      </c>
      <c r="AI56" s="1266">
        <v>1</v>
      </c>
    </row>
    <row r="57" spans="1:35" s="1272" customFormat="1" ht="15" customHeight="1">
      <c r="A57" s="1261" t="s">
        <v>1996</v>
      </c>
      <c r="B57" s="500" t="s">
        <v>254</v>
      </c>
      <c r="C57" s="1262">
        <v>48</v>
      </c>
      <c r="D57" s="1263">
        <v>5114</v>
      </c>
      <c r="E57" s="1263">
        <v>245472</v>
      </c>
      <c r="F57" s="1264">
        <v>61610004.873600006</v>
      </c>
      <c r="G57" s="1199">
        <v>4152</v>
      </c>
      <c r="H57" s="1199">
        <v>199296</v>
      </c>
      <c r="I57" s="1264">
        <v>66167808.139999993</v>
      </c>
      <c r="J57" s="1265">
        <v>-962</v>
      </c>
      <c r="K57" s="1265">
        <v>-46176</v>
      </c>
      <c r="L57" s="1264">
        <v>4557803.266399987</v>
      </c>
      <c r="M57" s="1266">
        <v>7.3978297449429575E-2</v>
      </c>
      <c r="N57" s="755"/>
      <c r="O57" s="1263">
        <v>0</v>
      </c>
      <c r="P57" s="1263"/>
      <c r="Q57" s="1264"/>
      <c r="R57" s="1199">
        <v>0</v>
      </c>
      <c r="S57" s="1199"/>
      <c r="T57" s="1264"/>
      <c r="U57" s="1265">
        <v>0</v>
      </c>
      <c r="V57" s="1265">
        <v>0</v>
      </c>
      <c r="W57" s="1264">
        <v>0</v>
      </c>
      <c r="X57" s="1266">
        <v>1</v>
      </c>
      <c r="Z57" s="1263">
        <v>0</v>
      </c>
      <c r="AA57" s="1263"/>
      <c r="AB57" s="1264"/>
      <c r="AC57" s="1199">
        <v>0</v>
      </c>
      <c r="AD57" s="1199"/>
      <c r="AE57" s="1264"/>
      <c r="AF57" s="1265">
        <v>0</v>
      </c>
      <c r="AG57" s="1265">
        <v>0</v>
      </c>
      <c r="AH57" s="1264">
        <v>0</v>
      </c>
      <c r="AI57" s="1266">
        <v>1</v>
      </c>
    </row>
    <row r="58" spans="1:35" s="1272" customFormat="1" ht="15" customHeight="1">
      <c r="A58" s="1261" t="s">
        <v>308</v>
      </c>
      <c r="B58" s="500" t="s">
        <v>255</v>
      </c>
      <c r="C58" s="1262">
        <v>60</v>
      </c>
      <c r="D58" s="1263">
        <v>1922</v>
      </c>
      <c r="E58" s="1263">
        <v>115320</v>
      </c>
      <c r="F58" s="1264">
        <v>19662198.384</v>
      </c>
      <c r="G58" s="1199">
        <v>1233</v>
      </c>
      <c r="H58" s="1199">
        <v>73980</v>
      </c>
      <c r="I58" s="1264">
        <v>12613678.379999999</v>
      </c>
      <c r="J58" s="1265">
        <v>-689</v>
      </c>
      <c r="K58" s="1265">
        <v>-41340</v>
      </c>
      <c r="L58" s="1264">
        <v>-7048520.0040000007</v>
      </c>
      <c r="M58" s="1266">
        <v>-0.35848076935973205</v>
      </c>
      <c r="N58" s="755"/>
      <c r="O58" s="1267">
        <v>0</v>
      </c>
      <c r="P58" s="1267"/>
      <c r="Q58" s="1268"/>
      <c r="R58" s="1269">
        <v>0</v>
      </c>
      <c r="S58" s="1269"/>
      <c r="T58" s="1268"/>
      <c r="U58" s="1270">
        <v>0</v>
      </c>
      <c r="V58" s="1270">
        <v>0</v>
      </c>
      <c r="W58" s="1268">
        <v>0</v>
      </c>
      <c r="X58" s="1271">
        <v>1</v>
      </c>
      <c r="Z58" s="1267">
        <v>0</v>
      </c>
      <c r="AA58" s="1267"/>
      <c r="AB58" s="1268"/>
      <c r="AC58" s="1269">
        <v>0</v>
      </c>
      <c r="AD58" s="1269"/>
      <c r="AE58" s="1268"/>
      <c r="AF58" s="1270">
        <v>0</v>
      </c>
      <c r="AG58" s="1270">
        <v>0</v>
      </c>
      <c r="AH58" s="1268">
        <v>0</v>
      </c>
      <c r="AI58" s="1271">
        <v>1</v>
      </c>
    </row>
    <row r="59" spans="1:35" s="1272" customFormat="1" ht="15" customHeight="1">
      <c r="A59" s="1261" t="s">
        <v>309</v>
      </c>
      <c r="B59" s="500" t="s">
        <v>256</v>
      </c>
      <c r="C59" s="1262">
        <v>60</v>
      </c>
      <c r="D59" s="1263">
        <v>6064</v>
      </c>
      <c r="E59" s="1263">
        <v>363840</v>
      </c>
      <c r="F59" s="1264">
        <v>58031677.535999998</v>
      </c>
      <c r="G59" s="1199">
        <v>5451</v>
      </c>
      <c r="H59" s="1199">
        <v>327060</v>
      </c>
      <c r="I59" s="1264">
        <v>52261292.320000008</v>
      </c>
      <c r="J59" s="1265">
        <v>-613</v>
      </c>
      <c r="K59" s="1265">
        <v>-36780</v>
      </c>
      <c r="L59" s="1264">
        <v>-5770385.2159999907</v>
      </c>
      <c r="M59" s="1266">
        <v>-9.9435092366928865E-2</v>
      </c>
      <c r="N59" s="755"/>
      <c r="O59" s="1263">
        <v>0</v>
      </c>
      <c r="P59" s="1263"/>
      <c r="Q59" s="1264"/>
      <c r="R59" s="1199">
        <v>0</v>
      </c>
      <c r="S59" s="1199"/>
      <c r="T59" s="1264"/>
      <c r="U59" s="1265">
        <v>0</v>
      </c>
      <c r="V59" s="1265">
        <v>0</v>
      </c>
      <c r="W59" s="1264">
        <v>0</v>
      </c>
      <c r="X59" s="1266">
        <v>1</v>
      </c>
      <c r="Z59" s="1263">
        <v>0</v>
      </c>
      <c r="AA59" s="1263"/>
      <c r="AB59" s="1264"/>
      <c r="AC59" s="1199">
        <v>0</v>
      </c>
      <c r="AD59" s="1199"/>
      <c r="AE59" s="1264"/>
      <c r="AF59" s="1265">
        <v>0</v>
      </c>
      <c r="AG59" s="1265">
        <v>0</v>
      </c>
      <c r="AH59" s="1264">
        <v>0</v>
      </c>
      <c r="AI59" s="1266">
        <v>1</v>
      </c>
    </row>
    <row r="60" spans="1:35" s="1272" customFormat="1" ht="15" customHeight="1">
      <c r="A60" s="1261" t="s">
        <v>310</v>
      </c>
      <c r="B60" s="500" t="s">
        <v>257</v>
      </c>
      <c r="C60" s="1262">
        <v>168</v>
      </c>
      <c r="D60" s="1263">
        <v>765</v>
      </c>
      <c r="E60" s="1263">
        <v>128520</v>
      </c>
      <c r="F60" s="1264">
        <v>12675670.560000001</v>
      </c>
      <c r="G60" s="1199">
        <v>651</v>
      </c>
      <c r="H60" s="1199">
        <v>109368</v>
      </c>
      <c r="I60" s="1264">
        <v>10786747.060000001</v>
      </c>
      <c r="J60" s="1265">
        <v>-114</v>
      </c>
      <c r="K60" s="1265">
        <v>-19152</v>
      </c>
      <c r="L60" s="1264">
        <v>-1888923.5</v>
      </c>
      <c r="M60" s="1266">
        <v>-0.14901961131435401</v>
      </c>
      <c r="N60" s="755"/>
      <c r="O60" s="1263">
        <v>0</v>
      </c>
      <c r="P60" s="1263"/>
      <c r="Q60" s="1264"/>
      <c r="R60" s="1199">
        <v>0</v>
      </c>
      <c r="S60" s="1199"/>
      <c r="T60" s="1264"/>
      <c r="U60" s="1265">
        <v>0</v>
      </c>
      <c r="V60" s="1265">
        <v>0</v>
      </c>
      <c r="W60" s="1264">
        <v>0</v>
      </c>
      <c r="X60" s="1266">
        <v>1</v>
      </c>
      <c r="Z60" s="1263">
        <v>0</v>
      </c>
      <c r="AA60" s="1263"/>
      <c r="AB60" s="1264"/>
      <c r="AC60" s="1199">
        <v>0</v>
      </c>
      <c r="AD60" s="1199"/>
      <c r="AE60" s="1264"/>
      <c r="AF60" s="1265">
        <v>0</v>
      </c>
      <c r="AG60" s="1265">
        <v>0</v>
      </c>
      <c r="AH60" s="1264">
        <v>0</v>
      </c>
      <c r="AI60" s="1266">
        <v>1</v>
      </c>
    </row>
    <row r="61" spans="1:35" s="1272" customFormat="1" ht="15" customHeight="1">
      <c r="A61" s="1261" t="s">
        <v>1998</v>
      </c>
      <c r="B61" s="500" t="s">
        <v>258</v>
      </c>
      <c r="C61" s="1262">
        <v>60</v>
      </c>
      <c r="D61" s="1263">
        <v>0</v>
      </c>
      <c r="E61" s="1263">
        <v>0</v>
      </c>
      <c r="F61" s="1264">
        <v>0</v>
      </c>
      <c r="G61" s="1199">
        <v>0</v>
      </c>
      <c r="H61" s="1199">
        <v>0</v>
      </c>
      <c r="I61" s="1264">
        <v>0</v>
      </c>
      <c r="J61" s="1265">
        <v>0</v>
      </c>
      <c r="K61" s="1265">
        <v>0</v>
      </c>
      <c r="L61" s="1264">
        <v>0</v>
      </c>
      <c r="M61" s="1266">
        <v>1</v>
      </c>
      <c r="N61" s="755"/>
      <c r="O61" s="1263">
        <v>0</v>
      </c>
      <c r="P61" s="1263"/>
      <c r="Q61" s="1264"/>
      <c r="R61" s="1199">
        <v>0</v>
      </c>
      <c r="S61" s="1199"/>
      <c r="T61" s="1264"/>
      <c r="U61" s="1265">
        <v>0</v>
      </c>
      <c r="V61" s="1265">
        <v>0</v>
      </c>
      <c r="W61" s="1264">
        <v>0</v>
      </c>
      <c r="X61" s="1266">
        <v>1</v>
      </c>
      <c r="Z61" s="1263">
        <v>0</v>
      </c>
      <c r="AA61" s="1263"/>
      <c r="AB61" s="1264"/>
      <c r="AC61" s="1199">
        <v>0</v>
      </c>
      <c r="AD61" s="1199"/>
      <c r="AE61" s="1264"/>
      <c r="AF61" s="1265">
        <v>0</v>
      </c>
      <c r="AG61" s="1265">
        <v>0</v>
      </c>
      <c r="AH61" s="1264">
        <v>0</v>
      </c>
      <c r="AI61" s="1266">
        <v>1</v>
      </c>
    </row>
    <row r="62" spans="1:35" s="1278" customFormat="1" ht="15" customHeight="1">
      <c r="A62" s="1261" t="s">
        <v>311</v>
      </c>
      <c r="B62" s="500" t="s">
        <v>259</v>
      </c>
      <c r="C62" s="1262">
        <v>100</v>
      </c>
      <c r="D62" s="1263">
        <v>1782</v>
      </c>
      <c r="E62" s="1263">
        <v>178200</v>
      </c>
      <c r="F62" s="1264">
        <v>22333740.93</v>
      </c>
      <c r="G62" s="1199">
        <v>1589</v>
      </c>
      <c r="H62" s="1199">
        <v>158900</v>
      </c>
      <c r="I62" s="1264">
        <v>19919004.670000002</v>
      </c>
      <c r="J62" s="1265">
        <v>-193</v>
      </c>
      <c r="K62" s="1265">
        <v>-19300</v>
      </c>
      <c r="L62" s="1264">
        <v>-2414736.2599999979</v>
      </c>
      <c r="M62" s="1266">
        <v>-0.10812054583996636</v>
      </c>
      <c r="N62" s="655"/>
      <c r="O62" s="1263">
        <v>0</v>
      </c>
      <c r="P62" s="1263"/>
      <c r="Q62" s="1264"/>
      <c r="R62" s="1199">
        <v>0</v>
      </c>
      <c r="S62" s="1199"/>
      <c r="T62" s="1264"/>
      <c r="U62" s="1265">
        <v>0</v>
      </c>
      <c r="V62" s="1265">
        <v>0</v>
      </c>
      <c r="W62" s="1264">
        <v>0</v>
      </c>
      <c r="X62" s="1266">
        <v>1</v>
      </c>
      <c r="Z62" s="1263">
        <v>0</v>
      </c>
      <c r="AA62" s="1263"/>
      <c r="AB62" s="1264"/>
      <c r="AC62" s="1199">
        <v>0</v>
      </c>
      <c r="AD62" s="1199"/>
      <c r="AE62" s="1264"/>
      <c r="AF62" s="1265">
        <v>0</v>
      </c>
      <c r="AG62" s="1265">
        <v>0</v>
      </c>
      <c r="AH62" s="1264">
        <v>0</v>
      </c>
      <c r="AI62" s="1266">
        <v>1</v>
      </c>
    </row>
    <row r="63" spans="1:35" s="1272" customFormat="1" ht="15" customHeight="1">
      <c r="A63" s="1261" t="s">
        <v>312</v>
      </c>
      <c r="B63" s="500" t="s">
        <v>260</v>
      </c>
      <c r="C63" s="1262">
        <v>116</v>
      </c>
      <c r="D63" s="1263">
        <v>453</v>
      </c>
      <c r="E63" s="1263">
        <v>52548</v>
      </c>
      <c r="F63" s="1264">
        <v>7700462.7420000006</v>
      </c>
      <c r="G63" s="1199">
        <v>350</v>
      </c>
      <c r="H63" s="1199">
        <v>40600</v>
      </c>
      <c r="I63" s="1264">
        <v>5949584.8600000003</v>
      </c>
      <c r="J63" s="1265">
        <v>-103</v>
      </c>
      <c r="K63" s="1265">
        <v>-11948</v>
      </c>
      <c r="L63" s="1264">
        <v>-1750877.8820000002</v>
      </c>
      <c r="M63" s="1266">
        <v>-0.22737307362716411</v>
      </c>
      <c r="N63" s="755"/>
      <c r="O63" s="1263">
        <v>0</v>
      </c>
      <c r="P63" s="1263"/>
      <c r="Q63" s="1264"/>
      <c r="R63" s="1199">
        <v>0</v>
      </c>
      <c r="S63" s="1199"/>
      <c r="T63" s="1264"/>
      <c r="U63" s="1265">
        <v>0</v>
      </c>
      <c r="V63" s="1265">
        <v>0</v>
      </c>
      <c r="W63" s="1264">
        <v>0</v>
      </c>
      <c r="X63" s="1266">
        <v>1</v>
      </c>
      <c r="Z63" s="1263">
        <v>0</v>
      </c>
      <c r="AA63" s="1263"/>
      <c r="AB63" s="1264"/>
      <c r="AC63" s="1199">
        <v>0</v>
      </c>
      <c r="AD63" s="1199"/>
      <c r="AE63" s="1264"/>
      <c r="AF63" s="1265">
        <v>0</v>
      </c>
      <c r="AG63" s="1265">
        <v>0</v>
      </c>
      <c r="AH63" s="1264">
        <v>0</v>
      </c>
      <c r="AI63" s="1266">
        <v>1</v>
      </c>
    </row>
    <row r="64" spans="1:35" s="1272" customFormat="1" ht="15" customHeight="1">
      <c r="A64" s="1261" t="s">
        <v>313</v>
      </c>
      <c r="B64" s="500" t="s">
        <v>261</v>
      </c>
      <c r="C64" s="1262">
        <v>90</v>
      </c>
      <c r="D64" s="1263">
        <v>4556</v>
      </c>
      <c r="E64" s="1263">
        <v>410040</v>
      </c>
      <c r="F64" s="1264">
        <v>36932161.787999995</v>
      </c>
      <c r="G64" s="1199">
        <v>6031</v>
      </c>
      <c r="H64" s="1199">
        <v>542790</v>
      </c>
      <c r="I64" s="1264">
        <v>49141207.090000004</v>
      </c>
      <c r="J64" s="1265">
        <v>1475</v>
      </c>
      <c r="K64" s="1265">
        <v>132750</v>
      </c>
      <c r="L64" s="1264">
        <v>12209045.302000009</v>
      </c>
      <c r="M64" s="1266">
        <v>0.33058030483249357</v>
      </c>
      <c r="N64" s="755"/>
      <c r="O64" s="1267">
        <v>0</v>
      </c>
      <c r="P64" s="1267"/>
      <c r="Q64" s="1268"/>
      <c r="R64" s="1269">
        <v>0</v>
      </c>
      <c r="S64" s="1269"/>
      <c r="T64" s="1268"/>
      <c r="U64" s="1270">
        <v>0</v>
      </c>
      <c r="V64" s="1270">
        <v>0</v>
      </c>
      <c r="W64" s="1268">
        <v>0</v>
      </c>
      <c r="X64" s="1271">
        <v>1</v>
      </c>
      <c r="Z64" s="1273">
        <v>0</v>
      </c>
      <c r="AA64" s="1273"/>
      <c r="AB64" s="1274"/>
      <c r="AC64" s="1275">
        <v>0</v>
      </c>
      <c r="AD64" s="1275"/>
      <c r="AE64" s="1274"/>
      <c r="AF64" s="1276">
        <v>0</v>
      </c>
      <c r="AG64" s="1276">
        <v>0</v>
      </c>
      <c r="AH64" s="1274">
        <v>0</v>
      </c>
      <c r="AI64" s="1277">
        <v>1</v>
      </c>
    </row>
    <row r="65" spans="1:35" s="1272" customFormat="1" ht="15" customHeight="1">
      <c r="A65" s="1261" t="s">
        <v>1999</v>
      </c>
      <c r="B65" s="500" t="s">
        <v>262</v>
      </c>
      <c r="C65" s="1262">
        <v>60</v>
      </c>
      <c r="D65" s="1263">
        <v>8071</v>
      </c>
      <c r="E65" s="1263">
        <v>484260</v>
      </c>
      <c r="F65" s="1264">
        <v>70226077.697999999</v>
      </c>
      <c r="G65" s="1199">
        <v>5910.9666666666662</v>
      </c>
      <c r="H65" s="1199">
        <v>354658</v>
      </c>
      <c r="I65" s="1264">
        <v>51431545.649999999</v>
      </c>
      <c r="J65" s="1265">
        <v>-2160.0333333333338</v>
      </c>
      <c r="K65" s="1265">
        <v>-129602</v>
      </c>
      <c r="L65" s="1264">
        <v>-18794532.048</v>
      </c>
      <c r="M65" s="1266">
        <v>-0.26762895870140929</v>
      </c>
      <c r="N65" s="755"/>
      <c r="O65" s="1263">
        <v>0</v>
      </c>
      <c r="P65" s="1263"/>
      <c r="Q65" s="1264"/>
      <c r="R65" s="1199">
        <v>0</v>
      </c>
      <c r="S65" s="1199"/>
      <c r="T65" s="1264"/>
      <c r="U65" s="1265">
        <v>0</v>
      </c>
      <c r="V65" s="1265">
        <v>0</v>
      </c>
      <c r="W65" s="1264">
        <v>0</v>
      </c>
      <c r="X65" s="1266">
        <v>1</v>
      </c>
      <c r="Z65" s="1263">
        <v>0</v>
      </c>
      <c r="AA65" s="1263"/>
      <c r="AB65" s="1264"/>
      <c r="AC65" s="1199">
        <v>0</v>
      </c>
      <c r="AD65" s="1199"/>
      <c r="AE65" s="1264"/>
      <c r="AF65" s="1265">
        <v>0</v>
      </c>
      <c r="AG65" s="1265">
        <v>0</v>
      </c>
      <c r="AH65" s="1264">
        <v>0</v>
      </c>
      <c r="AI65" s="1266">
        <v>1</v>
      </c>
    </row>
    <row r="66" spans="1:35" s="1272" customFormat="1" ht="15" customHeight="1">
      <c r="A66" s="1261" t="s">
        <v>2000</v>
      </c>
      <c r="B66" s="500" t="s">
        <v>263</v>
      </c>
      <c r="C66" s="1262">
        <v>48</v>
      </c>
      <c r="D66" s="1263">
        <v>3047</v>
      </c>
      <c r="E66" s="1263">
        <v>146256</v>
      </c>
      <c r="F66" s="1264">
        <v>41954206.377599999</v>
      </c>
      <c r="G66" s="1199">
        <v>2375</v>
      </c>
      <c r="H66" s="1199">
        <v>114000</v>
      </c>
      <c r="I66" s="1264">
        <v>32701423.050000001</v>
      </c>
      <c r="J66" s="1265">
        <v>-672</v>
      </c>
      <c r="K66" s="1265">
        <v>-32256</v>
      </c>
      <c r="L66" s="1264">
        <v>-9252783.3275999986</v>
      </c>
      <c r="M66" s="1266">
        <v>-0.22054483034006819</v>
      </c>
      <c r="N66" s="755"/>
      <c r="O66" s="1263">
        <v>0</v>
      </c>
      <c r="P66" s="1263"/>
      <c r="Q66" s="1264"/>
      <c r="R66" s="1199">
        <v>0</v>
      </c>
      <c r="S66" s="1199"/>
      <c r="T66" s="1264"/>
      <c r="U66" s="1265">
        <v>0</v>
      </c>
      <c r="V66" s="1265">
        <v>0</v>
      </c>
      <c r="W66" s="1264">
        <v>0</v>
      </c>
      <c r="X66" s="1266">
        <v>1</v>
      </c>
      <c r="Z66" s="1263">
        <v>0</v>
      </c>
      <c r="AA66" s="1263"/>
      <c r="AB66" s="1264"/>
      <c r="AC66" s="1199">
        <v>0</v>
      </c>
      <c r="AD66" s="1199"/>
      <c r="AE66" s="1264"/>
      <c r="AF66" s="1265">
        <v>0</v>
      </c>
      <c r="AG66" s="1265">
        <v>0</v>
      </c>
      <c r="AH66" s="1264">
        <v>0</v>
      </c>
      <c r="AI66" s="1266">
        <v>1</v>
      </c>
    </row>
    <row r="67" spans="1:35" s="1272" customFormat="1" ht="15" customHeight="1">
      <c r="A67" s="1261" t="s">
        <v>2001</v>
      </c>
      <c r="B67" s="500" t="s">
        <v>264</v>
      </c>
      <c r="C67" s="1262">
        <v>60</v>
      </c>
      <c r="D67" s="1263">
        <v>11339</v>
      </c>
      <c r="E67" s="1263">
        <v>680340</v>
      </c>
      <c r="F67" s="1264">
        <v>119265779.08800001</v>
      </c>
      <c r="G67" s="1199">
        <v>10101.333333333334</v>
      </c>
      <c r="H67" s="1199">
        <v>606080</v>
      </c>
      <c r="I67" s="1264">
        <v>106247763.55</v>
      </c>
      <c r="J67" s="1265">
        <v>-1237.6666666666661</v>
      </c>
      <c r="K67" s="1265">
        <v>-74260</v>
      </c>
      <c r="L67" s="1264">
        <v>-13018015.538000017</v>
      </c>
      <c r="M67" s="1266">
        <v>-0.10915130591143585</v>
      </c>
      <c r="N67" s="755"/>
      <c r="O67" s="1263">
        <v>0</v>
      </c>
      <c r="P67" s="1263"/>
      <c r="Q67" s="1264"/>
      <c r="R67" s="1199">
        <v>0</v>
      </c>
      <c r="S67" s="1199"/>
      <c r="T67" s="1264"/>
      <c r="U67" s="1265">
        <v>0</v>
      </c>
      <c r="V67" s="1265">
        <v>0</v>
      </c>
      <c r="W67" s="1264">
        <v>0</v>
      </c>
      <c r="X67" s="1266">
        <v>1</v>
      </c>
      <c r="Z67" s="1263">
        <v>0</v>
      </c>
      <c r="AA67" s="1263"/>
      <c r="AB67" s="1264"/>
      <c r="AC67" s="1199">
        <v>0</v>
      </c>
      <c r="AD67" s="1199"/>
      <c r="AE67" s="1264"/>
      <c r="AF67" s="1265">
        <v>0</v>
      </c>
      <c r="AG67" s="1265">
        <v>0</v>
      </c>
      <c r="AH67" s="1264">
        <v>0</v>
      </c>
      <c r="AI67" s="1266">
        <v>1</v>
      </c>
    </row>
    <row r="68" spans="1:35" s="1272" customFormat="1" ht="15" customHeight="1">
      <c r="A68" s="1261" t="s">
        <v>314</v>
      </c>
      <c r="B68" s="500" t="s">
        <v>265</v>
      </c>
      <c r="C68" s="1262">
        <v>168</v>
      </c>
      <c r="D68" s="1263">
        <v>24771</v>
      </c>
      <c r="E68" s="1263">
        <v>4161528</v>
      </c>
      <c r="F68" s="1264">
        <v>302035950.35039997</v>
      </c>
      <c r="G68" s="1199">
        <v>28554.964285714286</v>
      </c>
      <c r="H68" s="1199">
        <v>4797234</v>
      </c>
      <c r="I68" s="1264">
        <v>348834795.94000006</v>
      </c>
      <c r="J68" s="1265">
        <v>3783.9642857142862</v>
      </c>
      <c r="K68" s="1265">
        <v>635706</v>
      </c>
      <c r="L68" s="1264">
        <v>46798845.589600086</v>
      </c>
      <c r="M68" s="1266">
        <v>0.15494462011991453</v>
      </c>
      <c r="N68" s="755"/>
      <c r="O68" s="1263">
        <v>0</v>
      </c>
      <c r="P68" s="1263"/>
      <c r="Q68" s="1264"/>
      <c r="R68" s="1199">
        <v>0</v>
      </c>
      <c r="S68" s="1199"/>
      <c r="T68" s="1264"/>
      <c r="U68" s="1265">
        <v>0</v>
      </c>
      <c r="V68" s="1265">
        <v>0</v>
      </c>
      <c r="W68" s="1264">
        <v>0</v>
      </c>
      <c r="X68" s="1266">
        <v>1</v>
      </c>
      <c r="Z68" s="1263">
        <v>0</v>
      </c>
      <c r="AA68" s="1263"/>
      <c r="AB68" s="1264"/>
      <c r="AC68" s="1199">
        <v>0</v>
      </c>
      <c r="AD68" s="1199"/>
      <c r="AE68" s="1264"/>
      <c r="AF68" s="1265">
        <v>0</v>
      </c>
      <c r="AG68" s="1265">
        <v>0</v>
      </c>
      <c r="AH68" s="1264">
        <v>0</v>
      </c>
      <c r="AI68" s="1266">
        <v>1</v>
      </c>
    </row>
    <row r="69" spans="1:35" s="1272" customFormat="1" ht="15" customHeight="1">
      <c r="A69" s="1261" t="s">
        <v>315</v>
      </c>
      <c r="B69" s="500" t="s">
        <v>266</v>
      </c>
      <c r="C69" s="1262">
        <v>90</v>
      </c>
      <c r="D69" s="1263">
        <v>3550</v>
      </c>
      <c r="E69" s="1263">
        <v>319500</v>
      </c>
      <c r="F69" s="1264">
        <v>28974911.850000001</v>
      </c>
      <c r="G69" s="1199">
        <v>3658.9888888888891</v>
      </c>
      <c r="H69" s="1199">
        <v>329309</v>
      </c>
      <c r="I69" s="1264">
        <v>29864473.420000002</v>
      </c>
      <c r="J69" s="1265">
        <v>108.98888888888905</v>
      </c>
      <c r="K69" s="1265">
        <v>9809</v>
      </c>
      <c r="L69" s="1264">
        <v>889561.5700000003</v>
      </c>
      <c r="M69" s="1266">
        <v>3.0701096679954187E-2</v>
      </c>
      <c r="N69" s="755"/>
      <c r="O69" s="1267">
        <v>0</v>
      </c>
      <c r="P69" s="1267"/>
      <c r="Q69" s="1268"/>
      <c r="R69" s="1269">
        <v>0</v>
      </c>
      <c r="S69" s="1269"/>
      <c r="T69" s="1268"/>
      <c r="U69" s="1270">
        <v>0</v>
      </c>
      <c r="V69" s="1270">
        <v>0</v>
      </c>
      <c r="W69" s="1268">
        <v>0</v>
      </c>
      <c r="X69" s="1271">
        <v>1</v>
      </c>
      <c r="Z69" s="1267">
        <v>0</v>
      </c>
      <c r="AA69" s="1267"/>
      <c r="AB69" s="1268"/>
      <c r="AC69" s="1269">
        <v>0</v>
      </c>
      <c r="AD69" s="1269"/>
      <c r="AE69" s="1268"/>
      <c r="AF69" s="1270">
        <v>0</v>
      </c>
      <c r="AG69" s="1270">
        <v>0</v>
      </c>
      <c r="AH69" s="1268">
        <v>0</v>
      </c>
      <c r="AI69" s="1271">
        <v>1</v>
      </c>
    </row>
    <row r="70" spans="1:35" s="1272" customFormat="1" ht="15" customHeight="1">
      <c r="A70" s="1261" t="s">
        <v>316</v>
      </c>
      <c r="B70" s="500" t="s">
        <v>267</v>
      </c>
      <c r="C70" s="1262">
        <v>48</v>
      </c>
      <c r="D70" s="1263">
        <v>1192</v>
      </c>
      <c r="E70" s="1263">
        <v>57216</v>
      </c>
      <c r="F70" s="1264">
        <v>11393599.4496</v>
      </c>
      <c r="G70" s="1199">
        <v>1160.6666666666667</v>
      </c>
      <c r="H70" s="1199">
        <v>55712</v>
      </c>
      <c r="I70" s="1264">
        <v>11094103.359999999</v>
      </c>
      <c r="J70" s="1265">
        <v>-31.333333333333258</v>
      </c>
      <c r="K70" s="1265">
        <v>-1504</v>
      </c>
      <c r="L70" s="1264">
        <v>-299496.08960000053</v>
      </c>
      <c r="M70" s="1266">
        <v>-2.6286345322637707E-2</v>
      </c>
      <c r="N70" s="755"/>
      <c r="O70" s="1267">
        <v>0</v>
      </c>
      <c r="P70" s="1267"/>
      <c r="Q70" s="1268"/>
      <c r="R70" s="1269">
        <v>0</v>
      </c>
      <c r="S70" s="1269"/>
      <c r="T70" s="1268"/>
      <c r="U70" s="1270">
        <v>0</v>
      </c>
      <c r="V70" s="1270">
        <v>0</v>
      </c>
      <c r="W70" s="1268">
        <v>0</v>
      </c>
      <c r="X70" s="1271">
        <v>1</v>
      </c>
      <c r="Z70" s="1267">
        <v>0</v>
      </c>
      <c r="AA70" s="1267"/>
      <c r="AB70" s="1268"/>
      <c r="AC70" s="1269">
        <v>0</v>
      </c>
      <c r="AD70" s="1269"/>
      <c r="AE70" s="1268"/>
      <c r="AF70" s="1270">
        <v>0</v>
      </c>
      <c r="AG70" s="1270">
        <v>0</v>
      </c>
      <c r="AH70" s="1268">
        <v>0</v>
      </c>
      <c r="AI70" s="1271">
        <v>1</v>
      </c>
    </row>
    <row r="71" spans="1:35" s="1272" customFormat="1" ht="15" customHeight="1">
      <c r="A71" s="1261" t="s">
        <v>317</v>
      </c>
      <c r="B71" s="500" t="s">
        <v>268</v>
      </c>
      <c r="C71" s="1262">
        <v>90</v>
      </c>
      <c r="D71" s="1263">
        <v>2200</v>
      </c>
      <c r="E71" s="1263">
        <v>198000</v>
      </c>
      <c r="F71" s="1264">
        <v>17956283.399999999</v>
      </c>
      <c r="G71" s="1199">
        <v>5718.9888888888891</v>
      </c>
      <c r="H71" s="1199">
        <v>514709</v>
      </c>
      <c r="I71" s="1264">
        <v>46678085.219999999</v>
      </c>
      <c r="J71" s="1265">
        <v>3518.9888888888891</v>
      </c>
      <c r="K71" s="1265">
        <v>316709</v>
      </c>
      <c r="L71" s="1264">
        <v>28721801.82</v>
      </c>
      <c r="M71" s="1266">
        <v>1.5995404605832855</v>
      </c>
      <c r="N71" s="755"/>
      <c r="O71" s="1279">
        <v>0</v>
      </c>
      <c r="P71" s="1279"/>
      <c r="Q71" s="1280"/>
      <c r="R71" s="1281">
        <v>0</v>
      </c>
      <c r="S71" s="1281"/>
      <c r="T71" s="1280"/>
      <c r="U71" s="1282">
        <v>0</v>
      </c>
      <c r="V71" s="1282">
        <v>0</v>
      </c>
      <c r="W71" s="1280">
        <v>0</v>
      </c>
      <c r="X71" s="1283">
        <v>1</v>
      </c>
      <c r="Z71" s="1267">
        <v>0</v>
      </c>
      <c r="AA71" s="1267"/>
      <c r="AB71" s="1268"/>
      <c r="AC71" s="1269">
        <v>0</v>
      </c>
      <c r="AD71" s="1269"/>
      <c r="AE71" s="1268"/>
      <c r="AF71" s="1270">
        <v>0</v>
      </c>
      <c r="AG71" s="1270">
        <v>0</v>
      </c>
      <c r="AH71" s="1268">
        <v>0</v>
      </c>
      <c r="AI71" s="1271">
        <v>1</v>
      </c>
    </row>
    <row r="72" spans="1:35" s="1272" customFormat="1" ht="15" customHeight="1">
      <c r="A72" s="1261" t="s">
        <v>318</v>
      </c>
      <c r="B72" s="500" t="s">
        <v>269</v>
      </c>
      <c r="C72" s="1262">
        <v>90</v>
      </c>
      <c r="D72" s="1263">
        <v>0</v>
      </c>
      <c r="E72" s="1263">
        <v>0</v>
      </c>
      <c r="F72" s="1264">
        <v>0</v>
      </c>
      <c r="G72" s="1199">
        <v>0</v>
      </c>
      <c r="H72" s="1199">
        <v>0</v>
      </c>
      <c r="I72" s="1264">
        <v>0</v>
      </c>
      <c r="J72" s="1265">
        <v>0</v>
      </c>
      <c r="K72" s="1265">
        <v>0</v>
      </c>
      <c r="L72" s="1264">
        <v>0</v>
      </c>
      <c r="M72" s="1266">
        <v>1</v>
      </c>
      <c r="N72" s="755"/>
      <c r="O72" s="1279">
        <v>0</v>
      </c>
      <c r="P72" s="1279"/>
      <c r="Q72" s="1280"/>
      <c r="R72" s="1281">
        <v>0</v>
      </c>
      <c r="S72" s="1281"/>
      <c r="T72" s="1280"/>
      <c r="U72" s="1282">
        <v>0</v>
      </c>
      <c r="V72" s="1282">
        <v>0</v>
      </c>
      <c r="W72" s="1280">
        <v>0</v>
      </c>
      <c r="X72" s="1283">
        <v>1</v>
      </c>
      <c r="Z72" s="1267">
        <v>0</v>
      </c>
      <c r="AA72" s="1267"/>
      <c r="AB72" s="1268"/>
      <c r="AC72" s="1269">
        <v>0</v>
      </c>
      <c r="AD72" s="1269"/>
      <c r="AE72" s="1268"/>
      <c r="AF72" s="1270">
        <v>0</v>
      </c>
      <c r="AG72" s="1270">
        <v>0</v>
      </c>
      <c r="AH72" s="1268">
        <v>0</v>
      </c>
      <c r="AI72" s="1271">
        <v>1</v>
      </c>
    </row>
    <row r="73" spans="1:35" s="1272" customFormat="1" ht="15" customHeight="1">
      <c r="A73" s="1261" t="s">
        <v>319</v>
      </c>
      <c r="B73" s="500" t="s">
        <v>270</v>
      </c>
      <c r="C73" s="1262">
        <v>60</v>
      </c>
      <c r="D73" s="1263">
        <v>23427</v>
      </c>
      <c r="E73" s="1263">
        <v>1405620</v>
      </c>
      <c r="F73" s="1264">
        <v>203163535.69199997</v>
      </c>
      <c r="G73" s="1199">
        <v>20047.966666666667</v>
      </c>
      <c r="H73" s="1199">
        <v>1202878</v>
      </c>
      <c r="I73" s="1264">
        <v>174305889.81</v>
      </c>
      <c r="J73" s="1265">
        <v>-3379.0333333333328</v>
      </c>
      <c r="K73" s="1265">
        <v>-202742</v>
      </c>
      <c r="L73" s="1264">
        <v>-28857645.881999969</v>
      </c>
      <c r="M73" s="1266">
        <v>-0.14204146321684785</v>
      </c>
      <c r="N73" s="755"/>
      <c r="O73" s="1263">
        <v>0</v>
      </c>
      <c r="P73" s="1263"/>
      <c r="Q73" s="1264"/>
      <c r="R73" s="1199">
        <v>0</v>
      </c>
      <c r="S73" s="1199"/>
      <c r="T73" s="1264"/>
      <c r="U73" s="1265">
        <v>0</v>
      </c>
      <c r="V73" s="1265">
        <v>0</v>
      </c>
      <c r="W73" s="1264">
        <v>0</v>
      </c>
      <c r="X73" s="1266">
        <v>1</v>
      </c>
      <c r="Z73" s="1263">
        <v>0</v>
      </c>
      <c r="AA73" s="1263"/>
      <c r="AB73" s="1264"/>
      <c r="AC73" s="1199">
        <v>0</v>
      </c>
      <c r="AD73" s="1199"/>
      <c r="AE73" s="1264"/>
      <c r="AF73" s="1265">
        <v>0</v>
      </c>
      <c r="AG73" s="1265">
        <v>0</v>
      </c>
      <c r="AH73" s="1264">
        <v>0</v>
      </c>
      <c r="AI73" s="1266">
        <v>1</v>
      </c>
    </row>
    <row r="74" spans="1:35" s="1272" customFormat="1" ht="15" customHeight="1">
      <c r="A74" s="1261" t="s">
        <v>320</v>
      </c>
      <c r="B74" s="500" t="s">
        <v>271</v>
      </c>
      <c r="C74" s="1262">
        <v>48</v>
      </c>
      <c r="D74" s="1263">
        <v>8847</v>
      </c>
      <c r="E74" s="1263">
        <v>424656</v>
      </c>
      <c r="F74" s="1264">
        <v>121406531.68800002</v>
      </c>
      <c r="G74" s="1199">
        <v>9393.6458333333339</v>
      </c>
      <c r="H74" s="1199">
        <v>450895</v>
      </c>
      <c r="I74" s="1264">
        <v>129133937.96999998</v>
      </c>
      <c r="J74" s="1265">
        <v>546.64583333333394</v>
      </c>
      <c r="K74" s="1265">
        <v>26239</v>
      </c>
      <c r="L74" s="1264">
        <v>7727406.2819999605</v>
      </c>
      <c r="M74" s="1266">
        <v>6.3649016033655026E-2</v>
      </c>
      <c r="N74" s="755"/>
      <c r="O74" s="1263">
        <v>0</v>
      </c>
      <c r="P74" s="1263"/>
      <c r="Q74" s="1264"/>
      <c r="R74" s="1199">
        <v>0</v>
      </c>
      <c r="S74" s="1199"/>
      <c r="T74" s="1264"/>
      <c r="U74" s="1265">
        <v>0</v>
      </c>
      <c r="V74" s="1265">
        <v>0</v>
      </c>
      <c r="W74" s="1264">
        <v>0</v>
      </c>
      <c r="X74" s="1266">
        <v>1</v>
      </c>
      <c r="Z74" s="1263">
        <v>0</v>
      </c>
      <c r="AA74" s="1263"/>
      <c r="AB74" s="1264"/>
      <c r="AC74" s="1199">
        <v>0</v>
      </c>
      <c r="AD74" s="1199"/>
      <c r="AE74" s="1264"/>
      <c r="AF74" s="1265">
        <v>0</v>
      </c>
      <c r="AG74" s="1265">
        <v>0</v>
      </c>
      <c r="AH74" s="1264">
        <v>0</v>
      </c>
      <c r="AI74" s="1266">
        <v>1</v>
      </c>
    </row>
    <row r="75" spans="1:35" s="1272" customFormat="1" ht="15" customHeight="1">
      <c r="A75" s="1261" t="s">
        <v>321</v>
      </c>
      <c r="B75" s="500" t="s">
        <v>272</v>
      </c>
      <c r="C75" s="1262">
        <v>60</v>
      </c>
      <c r="D75" s="1263">
        <v>32048</v>
      </c>
      <c r="E75" s="1263">
        <v>1922880</v>
      </c>
      <c r="F75" s="1264">
        <v>376298843.31599998</v>
      </c>
      <c r="G75" s="1199">
        <v>21534.183333333334</v>
      </c>
      <c r="H75" s="1199">
        <v>1292051</v>
      </c>
      <c r="I75" s="1264">
        <v>253511302.16000003</v>
      </c>
      <c r="J75" s="1265">
        <v>-10513.816666666666</v>
      </c>
      <c r="K75" s="1265">
        <v>-630829</v>
      </c>
      <c r="L75" s="1264">
        <v>-122787541.15599996</v>
      </c>
      <c r="M75" s="1266">
        <v>-0.32630326491035244</v>
      </c>
      <c r="N75" s="755"/>
      <c r="O75" s="1263">
        <v>0</v>
      </c>
      <c r="P75" s="1263"/>
      <c r="Q75" s="1264"/>
      <c r="R75" s="1199">
        <v>0</v>
      </c>
      <c r="S75" s="1199"/>
      <c r="T75" s="1264"/>
      <c r="U75" s="1265">
        <v>0</v>
      </c>
      <c r="V75" s="1265">
        <v>0</v>
      </c>
      <c r="W75" s="1264">
        <v>0</v>
      </c>
      <c r="X75" s="1266">
        <v>1</v>
      </c>
      <c r="Z75" s="1263">
        <v>0</v>
      </c>
      <c r="AA75" s="1263"/>
      <c r="AB75" s="1264"/>
      <c r="AC75" s="1199">
        <v>0</v>
      </c>
      <c r="AD75" s="1199"/>
      <c r="AE75" s="1264"/>
      <c r="AF75" s="1265">
        <v>0</v>
      </c>
      <c r="AG75" s="1265">
        <v>0</v>
      </c>
      <c r="AH75" s="1264">
        <v>0</v>
      </c>
      <c r="AI75" s="1266">
        <v>1</v>
      </c>
    </row>
    <row r="76" spans="1:35" s="1272" customFormat="1" ht="15" customHeight="1">
      <c r="A76" s="1261" t="s">
        <v>322</v>
      </c>
      <c r="B76" s="500" t="s">
        <v>273</v>
      </c>
      <c r="C76" s="1262">
        <v>48</v>
      </c>
      <c r="D76" s="1263">
        <v>9984</v>
      </c>
      <c r="E76" s="1263">
        <v>479232</v>
      </c>
      <c r="F76" s="1264">
        <v>199809462.52800003</v>
      </c>
      <c r="G76" s="1199">
        <v>9979.6666666666661</v>
      </c>
      <c r="H76" s="1199">
        <v>479024</v>
      </c>
      <c r="I76" s="1264">
        <v>177962828.82999998</v>
      </c>
      <c r="J76" s="1265">
        <v>-4.3333333333339397</v>
      </c>
      <c r="K76" s="1265">
        <v>-208</v>
      </c>
      <c r="L76" s="1264">
        <v>-21846633.698000044</v>
      </c>
      <c r="M76" s="1266">
        <v>-0.10933733278492051</v>
      </c>
      <c r="N76" s="755"/>
      <c r="O76" s="1263">
        <v>0</v>
      </c>
      <c r="P76" s="1263"/>
      <c r="Q76" s="1264"/>
      <c r="R76" s="1199">
        <v>0</v>
      </c>
      <c r="S76" s="1199"/>
      <c r="T76" s="1264"/>
      <c r="U76" s="1265">
        <v>0</v>
      </c>
      <c r="V76" s="1265">
        <v>0</v>
      </c>
      <c r="W76" s="1264">
        <v>0</v>
      </c>
      <c r="X76" s="1266">
        <v>1</v>
      </c>
      <c r="Z76" s="1263">
        <v>0</v>
      </c>
      <c r="AA76" s="1263"/>
      <c r="AB76" s="1264"/>
      <c r="AC76" s="1199">
        <v>0</v>
      </c>
      <c r="AD76" s="1199"/>
      <c r="AE76" s="1264"/>
      <c r="AF76" s="1265">
        <v>0</v>
      </c>
      <c r="AG76" s="1265">
        <v>0</v>
      </c>
      <c r="AH76" s="1264">
        <v>0</v>
      </c>
      <c r="AI76" s="1266">
        <v>1</v>
      </c>
    </row>
    <row r="77" spans="1:35" s="1272" customFormat="1" ht="15" customHeight="1">
      <c r="A77" s="1284"/>
      <c r="B77" s="1285"/>
      <c r="C77" s="1311"/>
      <c r="D77" s="1287"/>
      <c r="E77" s="1288"/>
      <c r="F77" s="1289"/>
      <c r="G77" s="1312"/>
      <c r="H77" s="1312"/>
      <c r="I77" s="1313"/>
      <c r="J77" s="1290"/>
      <c r="K77" s="1290"/>
      <c r="L77" s="1289"/>
      <c r="M77" s="1291"/>
      <c r="N77" s="1311"/>
      <c r="O77" s="1287"/>
      <c r="P77" s="1288"/>
      <c r="Q77" s="1289"/>
      <c r="R77" s="1312"/>
      <c r="S77" s="1312"/>
      <c r="T77" s="1313"/>
      <c r="U77" s="1290"/>
      <c r="V77" s="1290"/>
      <c r="W77" s="1289"/>
      <c r="X77" s="1291"/>
      <c r="Z77" s="1287"/>
      <c r="AA77" s="1288"/>
      <c r="AB77" s="1289"/>
      <c r="AC77" s="1312"/>
      <c r="AD77" s="1312"/>
      <c r="AE77" s="1313"/>
      <c r="AF77" s="1290"/>
      <c r="AG77" s="1290"/>
      <c r="AH77" s="1289"/>
      <c r="AI77" s="1291"/>
    </row>
    <row r="78" spans="1:35" s="1272" customFormat="1">
      <c r="A78" s="1314"/>
      <c r="B78" s="1315" t="s">
        <v>2049</v>
      </c>
      <c r="C78" s="1311"/>
      <c r="D78" s="1316">
        <v>186783</v>
      </c>
      <c r="E78" s="1316">
        <v>14958158</v>
      </c>
      <c r="F78" s="1317">
        <v>2109229541.9641998</v>
      </c>
      <c r="G78" s="1316">
        <v>176140.97400793651</v>
      </c>
      <c r="H78" s="1316">
        <v>14899876</v>
      </c>
      <c r="I78" s="1318">
        <v>1985794023.05</v>
      </c>
      <c r="J78" s="1316">
        <v>-10642.025992063487</v>
      </c>
      <c r="K78" s="1316">
        <v>-58282</v>
      </c>
      <c r="L78" s="1317">
        <v>-123435518.91419992</v>
      </c>
      <c r="M78" s="1319">
        <v>-5.8521614863810308E-2</v>
      </c>
      <c r="N78" s="1311"/>
      <c r="O78" s="1316">
        <v>0</v>
      </c>
      <c r="P78" s="1316">
        <v>0</v>
      </c>
      <c r="Q78" s="1317">
        <v>0</v>
      </c>
      <c r="R78" s="1316">
        <v>0</v>
      </c>
      <c r="S78" s="1316">
        <v>0</v>
      </c>
      <c r="T78" s="1318">
        <v>0</v>
      </c>
      <c r="U78" s="1316">
        <v>0</v>
      </c>
      <c r="V78" s="1316">
        <v>0</v>
      </c>
      <c r="W78" s="1317">
        <v>0</v>
      </c>
      <c r="X78" s="1319" t="e">
        <v>#DIV/0!</v>
      </c>
      <c r="Z78" s="1316">
        <v>0</v>
      </c>
      <c r="AA78" s="1316">
        <v>0</v>
      </c>
      <c r="AB78" s="1317">
        <v>0</v>
      </c>
      <c r="AC78" s="1316">
        <v>0</v>
      </c>
      <c r="AD78" s="1316">
        <v>0</v>
      </c>
      <c r="AE78" s="1318">
        <v>0</v>
      </c>
      <c r="AF78" s="1316">
        <v>0</v>
      </c>
      <c r="AG78" s="1316">
        <v>0</v>
      </c>
      <c r="AH78" s="1317">
        <v>0</v>
      </c>
      <c r="AI78" s="1319" t="e">
        <v>#DIV/0!</v>
      </c>
    </row>
    <row r="79" spans="1:35" s="1272" customFormat="1">
      <c r="A79" s="170"/>
      <c r="B79" s="170"/>
      <c r="C79" s="1311"/>
      <c r="D79" s="170"/>
      <c r="E79" s="477"/>
      <c r="F79" s="170"/>
      <c r="G79" s="1208"/>
      <c r="H79" s="1208"/>
      <c r="I79" s="1208"/>
      <c r="J79" s="170"/>
      <c r="K79" s="170"/>
      <c r="L79" s="170"/>
      <c r="M79" s="170"/>
      <c r="N79" s="1311"/>
      <c r="O79" s="170"/>
      <c r="P79" s="477"/>
      <c r="Q79" s="170"/>
      <c r="R79" s="1208"/>
      <c r="S79" s="1208"/>
      <c r="T79" s="1208"/>
      <c r="U79" s="170"/>
      <c r="V79" s="170"/>
      <c r="W79" s="170"/>
      <c r="X79" s="170"/>
      <c r="Z79" s="170"/>
      <c r="AA79" s="477"/>
      <c r="AB79" s="170"/>
      <c r="AC79" s="1208"/>
      <c r="AD79" s="1208"/>
      <c r="AE79" s="1208"/>
      <c r="AF79" s="170"/>
      <c r="AG79" s="170"/>
      <c r="AH79" s="170"/>
      <c r="AI79" s="170"/>
    </row>
    <row r="80" spans="1:35" s="1272" customFormat="1" ht="15" customHeight="1">
      <c r="A80" s="170"/>
      <c r="B80" s="170"/>
      <c r="C80" s="1311"/>
      <c r="D80" s="170"/>
      <c r="E80" s="477"/>
      <c r="F80" s="170"/>
      <c r="G80" s="1208"/>
      <c r="H80" s="1208"/>
      <c r="I80" s="1150"/>
      <c r="J80" s="170"/>
      <c r="K80" s="170"/>
      <c r="L80" s="170"/>
      <c r="M80" s="1320"/>
      <c r="N80" s="1311"/>
      <c r="O80" s="170"/>
      <c r="P80" s="477"/>
      <c r="Q80" s="170"/>
      <c r="R80" s="1208"/>
      <c r="S80" s="1208"/>
      <c r="T80" s="1150"/>
      <c r="U80" s="170"/>
      <c r="V80" s="170"/>
      <c r="W80" s="170"/>
      <c r="X80" s="1320"/>
      <c r="Z80" s="170"/>
      <c r="AA80" s="477"/>
      <c r="AB80" s="170"/>
      <c r="AC80" s="1208"/>
      <c r="AD80" s="1208"/>
      <c r="AE80" s="1150"/>
      <c r="AF80" s="170"/>
      <c r="AG80" s="170"/>
      <c r="AH80" s="170"/>
      <c r="AI80" s="1320"/>
    </row>
    <row r="81" spans="1:35" s="1272" customFormat="1" ht="15" customHeight="1">
      <c r="A81" s="170"/>
      <c r="B81" s="170"/>
      <c r="C81" s="1311"/>
      <c r="D81" s="170"/>
      <c r="E81" s="477"/>
      <c r="F81" s="170"/>
      <c r="G81" s="1301"/>
      <c r="H81" s="1301"/>
      <c r="I81" s="1302"/>
      <c r="J81" s="170"/>
      <c r="K81" s="170"/>
      <c r="L81" s="170"/>
      <c r="M81" s="170"/>
      <c r="N81" s="1311"/>
      <c r="O81" s="170"/>
      <c r="P81" s="477"/>
      <c r="Q81" s="170"/>
      <c r="R81" s="1301"/>
      <c r="S81" s="1301"/>
      <c r="T81" s="1302"/>
      <c r="U81" s="170"/>
      <c r="V81" s="170"/>
      <c r="W81" s="170"/>
      <c r="X81" s="170"/>
      <c r="Z81" s="170"/>
      <c r="AA81" s="477"/>
      <c r="AB81" s="170"/>
      <c r="AC81" s="1301"/>
      <c r="AD81" s="1301"/>
      <c r="AE81" s="1302"/>
      <c r="AF81" s="170"/>
      <c r="AG81" s="170"/>
      <c r="AH81" s="170"/>
      <c r="AI81" s="170"/>
    </row>
    <row r="85" spans="1:35">
      <c r="B85" s="342"/>
    </row>
  </sheetData>
  <mergeCells count="24">
    <mergeCell ref="A46:A47"/>
    <mergeCell ref="B46:B47"/>
    <mergeCell ref="D46:F46"/>
    <mergeCell ref="G46:I46"/>
    <mergeCell ref="O5:X5"/>
    <mergeCell ref="J46:M46"/>
    <mergeCell ref="U46:X46"/>
    <mergeCell ref="Z5:AI5"/>
    <mergeCell ref="A11:A12"/>
    <mergeCell ref="B11:B12"/>
    <mergeCell ref="D11:F11"/>
    <mergeCell ref="G11:I11"/>
    <mergeCell ref="J11:M11"/>
    <mergeCell ref="O11:Q11"/>
    <mergeCell ref="R11:T11"/>
    <mergeCell ref="U11:X11"/>
    <mergeCell ref="Z11:AB11"/>
    <mergeCell ref="AC11:AE11"/>
    <mergeCell ref="AF11:AI11"/>
    <mergeCell ref="Z46:AB46"/>
    <mergeCell ref="AC46:AE46"/>
    <mergeCell ref="AF46:AI46"/>
    <mergeCell ref="O46:Q46"/>
    <mergeCell ref="R46:T46"/>
  </mergeCells>
  <conditionalFormatting sqref="A14:A41">
    <cfRule type="duplicateValues" dxfId="1" priority="1"/>
  </conditionalFormatting>
  <conditionalFormatting sqref="A49:A76">
    <cfRule type="duplicateValues" dxfId="0" priority="2"/>
  </conditionalFormatting>
  <hyperlinks>
    <hyperlink ref="AJ1" location="INDICE!A10" tooltip="REGRESAR AL MENU PRINCIPAL" display="INDICE" xr:uid="{BCDCDA5C-FDB5-4EEB-BD58-5C142D96E262}"/>
  </hyperlinks>
  <printOptions horizontalCentered="1"/>
  <pageMargins left="0.23622047244094491" right="0.15748031496062992" top="0.19685039370078741" bottom="0.27559055118110237" header="0" footer="0"/>
  <pageSetup scale="58" orientation="landscape" r:id="rId1"/>
  <headerFooter alignWithMargins="0">
    <oddFooter>&amp;L&amp;11Versión actualizada en Intranet. Para uso exclusivo de Productos Innovador S.A. de C.V.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930F-5E7C-4318-8E3F-AF4A25C4F077}">
  <sheetPr>
    <pageSetUpPr fitToPage="1"/>
  </sheetPr>
  <dimension ref="A1:Q54"/>
  <sheetViews>
    <sheetView showGridLines="0" zoomScale="90" zoomScaleNormal="90" workbookViewId="0">
      <selection activeCell="G1" sqref="G1"/>
    </sheetView>
  </sheetViews>
  <sheetFormatPr baseColWidth="10" defaultColWidth="10.1640625" defaultRowHeight="13"/>
  <cols>
    <col min="1" max="1" width="17.1640625" style="172" customWidth="1"/>
    <col min="2" max="2" width="35.5" style="172" customWidth="1"/>
    <col min="3" max="4" width="16.5" style="172" customWidth="1"/>
    <col min="5" max="5" width="11.5" style="172" customWidth="1"/>
    <col min="6" max="6" width="14" style="172" customWidth="1"/>
    <col min="7" max="16384" width="10.1640625" style="172"/>
  </cols>
  <sheetData>
    <row r="1" spans="1:10" s="78" customFormat="1" ht="15" customHeight="1" thickBot="1">
      <c r="A1" s="124" t="s">
        <v>191</v>
      </c>
      <c r="B1" s="125"/>
      <c r="C1" s="126"/>
      <c r="D1" s="5"/>
      <c r="E1" s="127" t="s">
        <v>948</v>
      </c>
      <c r="F1" s="128" t="s">
        <v>53</v>
      </c>
      <c r="G1" s="69" t="s">
        <v>72</v>
      </c>
      <c r="J1" s="129"/>
    </row>
    <row r="2" spans="1:10" s="78" customFormat="1" ht="14" customHeight="1" thickBot="1">
      <c r="A2" s="130" t="s">
        <v>1</v>
      </c>
      <c r="B2" s="131"/>
      <c r="C2" s="132"/>
      <c r="D2" s="5"/>
      <c r="E2" s="133" t="s">
        <v>949</v>
      </c>
      <c r="F2" s="134">
        <v>44592</v>
      </c>
    </row>
    <row r="3" spans="1:10" s="78" customFormat="1" ht="14" customHeight="1" thickBot="1">
      <c r="A3" s="70"/>
      <c r="B3" s="135"/>
      <c r="C3" s="132"/>
      <c r="D3" s="5"/>
      <c r="E3" s="133" t="s">
        <v>950</v>
      </c>
      <c r="F3" s="136">
        <v>1</v>
      </c>
    </row>
    <row r="4" spans="1:10" s="78" customFormat="1" ht="20.25" customHeight="1">
      <c r="A4" s="70"/>
      <c r="B4" s="70"/>
      <c r="C4" s="137"/>
      <c r="D4" s="5"/>
      <c r="E4" s="5"/>
      <c r="F4" s="5"/>
    </row>
    <row r="5" spans="1:10" s="8" customFormat="1" ht="20.25" customHeight="1">
      <c r="A5" s="138" t="s">
        <v>2053</v>
      </c>
      <c r="B5" s="82"/>
      <c r="C5" s="74" t="s">
        <v>763</v>
      </c>
      <c r="D5" s="82"/>
      <c r="E5" s="82"/>
      <c r="F5" s="82"/>
    </row>
    <row r="6" spans="1:10" s="64" customFormat="1" ht="2.25" customHeight="1">
      <c r="A6" s="63"/>
      <c r="B6" s="63"/>
      <c r="C6" s="63"/>
      <c r="D6" s="63"/>
      <c r="E6" s="63"/>
      <c r="F6" s="63"/>
    </row>
    <row r="7" spans="1:10" s="64" customFormat="1" ht="1" customHeight="1">
      <c r="A7" s="66"/>
      <c r="B7" s="66"/>
      <c r="C7" s="66"/>
      <c r="D7" s="66"/>
      <c r="E7" s="66"/>
      <c r="F7" s="66"/>
    </row>
    <row r="8" spans="1:10" s="64" customFormat="1" ht="2.25" customHeight="1">
      <c r="A8" s="68"/>
      <c r="B8" s="68"/>
      <c r="C8" s="68"/>
      <c r="D8" s="68"/>
      <c r="E8" s="68"/>
      <c r="F8" s="68"/>
    </row>
    <row r="9" spans="1:10" s="64" customFormat="1" ht="25" customHeight="1">
      <c r="A9" s="71"/>
      <c r="B9" s="71"/>
      <c r="C9" s="71"/>
      <c r="D9" s="71"/>
      <c r="E9" s="71"/>
      <c r="F9" s="71"/>
    </row>
    <row r="10" spans="1:10" s="145" customFormat="1" ht="30" customHeight="1" thickBot="1">
      <c r="A10" s="139" t="s">
        <v>2054</v>
      </c>
      <c r="B10" s="140" t="s">
        <v>2055</v>
      </c>
      <c r="C10" s="141" t="s">
        <v>2056</v>
      </c>
      <c r="D10" s="142" t="s">
        <v>1037</v>
      </c>
      <c r="E10" s="143"/>
      <c r="F10" s="144"/>
    </row>
    <row r="11" spans="1:10" s="145" customFormat="1" ht="17.25" hidden="1" customHeight="1" thickBot="1">
      <c r="A11" s="146"/>
      <c r="B11" s="147"/>
      <c r="C11" s="147"/>
      <c r="D11" s="146"/>
      <c r="F11" s="148"/>
    </row>
    <row r="12" spans="1:10" s="155" customFormat="1" ht="15" customHeight="1" thickBot="1">
      <c r="A12" s="149" t="s">
        <v>2057</v>
      </c>
      <c r="B12" s="150" t="s">
        <v>211</v>
      </c>
      <c r="C12" s="151">
        <v>419211</v>
      </c>
      <c r="D12" s="152">
        <v>0.33208276137631865</v>
      </c>
      <c r="E12" s="153"/>
      <c r="F12" s="154"/>
    </row>
    <row r="13" spans="1:10" s="155" customFormat="1" ht="15" customHeight="1" thickBot="1">
      <c r="A13" s="156" t="s">
        <v>1064</v>
      </c>
      <c r="B13" s="157" t="s">
        <v>274</v>
      </c>
      <c r="C13" s="158">
        <v>360144.53448275861</v>
      </c>
      <c r="D13" s="159">
        <v>0.28529258894834175</v>
      </c>
      <c r="E13" s="153"/>
      <c r="F13" s="154"/>
    </row>
    <row r="14" spans="1:10" s="155" customFormat="1" ht="15" customHeight="1" thickBot="1">
      <c r="A14" s="156" t="s">
        <v>1064</v>
      </c>
      <c r="B14" s="157" t="s">
        <v>214</v>
      </c>
      <c r="C14" s="158">
        <v>336335.85</v>
      </c>
      <c r="D14" s="159">
        <v>0.26643226875690595</v>
      </c>
      <c r="E14" s="153"/>
      <c r="F14" s="154"/>
    </row>
    <row r="15" spans="1:10" s="155" customFormat="1" ht="15" customHeight="1" thickBot="1">
      <c r="A15" s="156" t="s">
        <v>2058</v>
      </c>
      <c r="B15" s="157" t="s">
        <v>275</v>
      </c>
      <c r="C15" s="158">
        <v>117958.69999999997</v>
      </c>
      <c r="D15" s="159">
        <v>9.344232576044223E-2</v>
      </c>
      <c r="E15" s="153"/>
      <c r="F15" s="154"/>
    </row>
    <row r="16" spans="1:10" s="155" customFormat="1" ht="15" customHeight="1" thickBot="1">
      <c r="A16" s="156" t="s">
        <v>1064</v>
      </c>
      <c r="B16" s="157" t="s">
        <v>276</v>
      </c>
      <c r="C16" s="158">
        <v>28718.965517241377</v>
      </c>
      <c r="D16" s="159">
        <v>2.2750055157991542E-2</v>
      </c>
      <c r="E16" s="153"/>
      <c r="F16" s="154"/>
    </row>
    <row r="17" spans="1:8" s="155" customFormat="1" ht="15" hidden="1" customHeight="1" thickBot="1">
      <c r="A17" s="156" t="s">
        <v>1064</v>
      </c>
      <c r="B17" s="157" t="s">
        <v>277</v>
      </c>
      <c r="C17" s="158">
        <v>0</v>
      </c>
      <c r="D17" s="159">
        <v>0</v>
      </c>
      <c r="E17" s="153"/>
      <c r="F17" s="154"/>
      <c r="H17" s="160"/>
    </row>
    <row r="18" spans="1:8" s="155" customFormat="1" ht="15" hidden="1" customHeight="1" thickBot="1">
      <c r="A18" s="156" t="s">
        <v>2059</v>
      </c>
      <c r="B18" s="157" t="s">
        <v>955</v>
      </c>
      <c r="C18" s="158">
        <v>0</v>
      </c>
      <c r="D18" s="159">
        <v>0</v>
      </c>
      <c r="E18" s="153"/>
      <c r="F18" s="154"/>
    </row>
    <row r="19" spans="1:8" s="155" customFormat="1" ht="15" hidden="1" customHeight="1">
      <c r="A19" s="161"/>
      <c r="B19" s="162"/>
      <c r="C19" s="163"/>
      <c r="D19" s="164"/>
      <c r="E19" s="153"/>
      <c r="F19" s="154"/>
    </row>
    <row r="20" spans="1:8" s="169" customFormat="1" ht="22" customHeight="1">
      <c r="A20" s="3184" t="s">
        <v>2060</v>
      </c>
      <c r="B20" s="3184"/>
      <c r="C20" s="165">
        <v>1262369.0499999998</v>
      </c>
      <c r="D20" s="166">
        <v>1</v>
      </c>
      <c r="E20" s="167"/>
      <c r="F20" s="168"/>
    </row>
    <row r="21" spans="1:8" ht="44.25" customHeight="1">
      <c r="A21" s="170"/>
      <c r="B21" s="170"/>
      <c r="C21" s="170"/>
      <c r="D21" s="170"/>
      <c r="E21" s="171"/>
      <c r="F21" s="171"/>
      <c r="H21" s="173" t="s">
        <v>220</v>
      </c>
    </row>
    <row r="22" spans="1:8">
      <c r="E22" s="171"/>
      <c r="F22" s="171"/>
    </row>
    <row r="23" spans="1:8">
      <c r="E23" s="171"/>
      <c r="F23" s="171"/>
    </row>
    <row r="24" spans="1:8">
      <c r="E24" s="171"/>
      <c r="F24" s="171"/>
    </row>
    <row r="25" spans="1:8">
      <c r="E25" s="171"/>
      <c r="F25" s="171"/>
    </row>
    <row r="26" spans="1:8">
      <c r="E26" s="171"/>
      <c r="F26" s="171"/>
    </row>
    <row r="27" spans="1:8">
      <c r="E27" s="171"/>
      <c r="F27" s="171"/>
    </row>
    <row r="28" spans="1:8">
      <c r="E28" s="171"/>
      <c r="F28" s="171"/>
    </row>
    <row r="29" spans="1:8">
      <c r="E29" s="171"/>
      <c r="F29" s="171"/>
    </row>
    <row r="30" spans="1:8">
      <c r="E30" s="171"/>
      <c r="F30" s="171"/>
    </row>
    <row r="31" spans="1:8">
      <c r="E31" s="171"/>
      <c r="F31" s="171"/>
    </row>
    <row r="32" spans="1:8">
      <c r="E32" s="171"/>
      <c r="F32" s="171"/>
    </row>
    <row r="33" spans="5:17">
      <c r="E33" s="171"/>
      <c r="F33" s="171"/>
    </row>
    <row r="34" spans="5:17">
      <c r="E34" s="171"/>
      <c r="F34" s="171"/>
    </row>
    <row r="35" spans="5:17">
      <c r="E35" s="171"/>
      <c r="F35" s="171"/>
    </row>
    <row r="36" spans="5:17">
      <c r="E36" s="171"/>
      <c r="F36" s="171"/>
    </row>
    <row r="37" spans="5:17">
      <c r="E37" s="171"/>
      <c r="F37" s="171"/>
    </row>
    <row r="38" spans="5:17">
      <c r="E38" s="171"/>
      <c r="F38" s="171"/>
    </row>
    <row r="39" spans="5:17">
      <c r="E39" s="171"/>
      <c r="F39" s="171"/>
    </row>
    <row r="40" spans="5:17">
      <c r="E40" s="171"/>
      <c r="F40" s="171"/>
    </row>
    <row r="41" spans="5:17">
      <c r="E41" s="171"/>
      <c r="F41" s="171"/>
      <c r="Q41" s="172" t="s">
        <v>923</v>
      </c>
    </row>
    <row r="42" spans="5:17">
      <c r="E42" s="171"/>
      <c r="F42" s="171"/>
    </row>
    <row r="43" spans="5:17">
      <c r="E43" s="171"/>
      <c r="F43" s="171"/>
    </row>
    <row r="44" spans="5:17">
      <c r="E44" s="171"/>
      <c r="F44" s="171"/>
    </row>
    <row r="45" spans="5:17">
      <c r="E45" s="171"/>
      <c r="F45" s="171"/>
    </row>
    <row r="46" spans="5:17">
      <c r="E46" s="171"/>
      <c r="F46" s="171"/>
    </row>
    <row r="47" spans="5:17">
      <c r="E47" s="171"/>
      <c r="F47" s="171"/>
    </row>
    <row r="48" spans="5:17">
      <c r="E48" s="171"/>
      <c r="F48" s="171"/>
    </row>
    <row r="49" spans="1:6">
      <c r="E49" s="171"/>
      <c r="F49" s="171"/>
    </row>
    <row r="50" spans="1:6">
      <c r="E50" s="171"/>
      <c r="F50" s="171"/>
    </row>
    <row r="51" spans="1:6">
      <c r="E51" s="171"/>
      <c r="F51" s="171"/>
    </row>
    <row r="52" spans="1:6">
      <c r="E52" s="171"/>
      <c r="F52" s="171"/>
    </row>
    <row r="53" spans="1:6">
      <c r="E53" s="171"/>
      <c r="F53" s="171"/>
    </row>
    <row r="54" spans="1:6">
      <c r="A54" s="171"/>
      <c r="B54" s="171"/>
      <c r="C54" s="171"/>
      <c r="D54" s="171"/>
      <c r="E54" s="171"/>
      <c r="F54" s="171"/>
    </row>
  </sheetData>
  <mergeCells count="1">
    <mergeCell ref="A20:B20"/>
  </mergeCells>
  <hyperlinks>
    <hyperlink ref="G1" location="INDICE!A10" tooltip="REGRESAR AL MENU PRINCIPAL" display="INDICE" xr:uid="{DD9E08A7-EAF3-40CE-8BCF-C5112BD9DD91}"/>
  </hyperlinks>
  <printOptions horizontalCentered="1" verticalCentered="1"/>
  <pageMargins left="0.35433070866141736" right="0.27559055118110237" top="0.27559055118110237" bottom="0.43307086614173229" header="0" footer="0"/>
  <pageSetup scale="82" orientation="landscape" r:id="rId1"/>
  <headerFooter alignWithMargins="0">
    <oddFooter>&amp;L&amp;11Versión actualizada en Intranet. Para uso exclusivo de Productos Innovador S.A. de C.V.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DA575-3F99-41F0-BDB1-28C9A08D09E0}">
  <sheetPr>
    <pageSetUpPr fitToPage="1"/>
  </sheetPr>
  <dimension ref="A1:GJ6044"/>
  <sheetViews>
    <sheetView showGridLines="0" zoomScale="90" zoomScaleNormal="90" workbookViewId="0"/>
  </sheetViews>
  <sheetFormatPr baseColWidth="10" defaultColWidth="10.1640625" defaultRowHeight="13"/>
  <cols>
    <col min="1" max="1" width="24.1640625" style="79" customWidth="1"/>
    <col min="2" max="2" width="17.1640625" style="79" customWidth="1"/>
    <col min="3" max="3" width="19" style="78" customWidth="1"/>
    <col min="4" max="4" width="8.5" style="78" customWidth="1"/>
    <col min="5" max="9" width="17.1640625" style="78" customWidth="1"/>
    <col min="10" max="10" width="10.1640625" style="78" customWidth="1"/>
    <col min="11" max="12" width="10.1640625" style="78"/>
    <col min="13" max="13" width="16.5" style="78" customWidth="1"/>
    <col min="14" max="16384" width="10.1640625" style="78"/>
  </cols>
  <sheetData>
    <row r="1" spans="1:192" s="72" customFormat="1" ht="15" customHeight="1" thickBot="1">
      <c r="A1" s="87" t="s">
        <v>191</v>
      </c>
      <c r="B1" s="125"/>
      <c r="C1" s="88"/>
      <c r="D1" s="90"/>
      <c r="E1" s="90"/>
      <c r="F1" s="90"/>
      <c r="G1" s="90"/>
      <c r="H1" s="1236" t="s">
        <v>948</v>
      </c>
      <c r="I1" s="1116" t="s">
        <v>57</v>
      </c>
      <c r="J1" s="69" t="s">
        <v>72</v>
      </c>
    </row>
    <row r="2" spans="1:192" s="73" customFormat="1" ht="14" customHeight="1" thickBot="1">
      <c r="A2" s="86" t="s">
        <v>1</v>
      </c>
      <c r="B2" s="131"/>
      <c r="C2" s="91"/>
      <c r="D2" s="88"/>
      <c r="E2" s="88"/>
      <c r="F2" s="88"/>
      <c r="G2" s="88"/>
      <c r="H2" s="84" t="s">
        <v>949</v>
      </c>
      <c r="I2" s="80">
        <v>44592</v>
      </c>
    </row>
    <row r="3" spans="1:192" s="64" customFormat="1" ht="14" customHeight="1" thickBot="1">
      <c r="A3" s="372"/>
      <c r="B3" s="372"/>
      <c r="C3" s="70"/>
      <c r="D3" s="70"/>
      <c r="E3" s="70"/>
      <c r="F3" s="70"/>
      <c r="G3" s="70"/>
      <c r="H3" s="84" t="s">
        <v>950</v>
      </c>
      <c r="I3" s="81">
        <v>1</v>
      </c>
    </row>
    <row r="4" spans="1:192" s="64" customFormat="1" ht="20.25" customHeight="1">
      <c r="A4" s="372"/>
      <c r="B4" s="372"/>
      <c r="C4" s="70"/>
      <c r="D4" s="70"/>
      <c r="E4" s="70"/>
      <c r="F4" s="70"/>
      <c r="G4" s="70"/>
      <c r="H4" s="70"/>
      <c r="I4" s="70"/>
    </row>
    <row r="5" spans="1:192" s="8" customFormat="1" ht="20.25" customHeight="1">
      <c r="A5" s="1423" t="s">
        <v>2061</v>
      </c>
      <c r="B5" s="74"/>
      <c r="C5" s="74"/>
      <c r="D5" s="74" t="s">
        <v>763</v>
      </c>
      <c r="E5" s="82"/>
      <c r="F5" s="82"/>
      <c r="G5" s="185"/>
      <c r="H5" s="82"/>
      <c r="I5" s="82"/>
    </row>
    <row r="6" spans="1:192" s="64" customFormat="1" ht="2.25" customHeight="1">
      <c r="A6" s="62"/>
      <c r="B6" s="75"/>
      <c r="C6" s="63"/>
      <c r="D6" s="63"/>
      <c r="E6" s="63"/>
      <c r="F6" s="63"/>
      <c r="G6" s="63"/>
      <c r="H6" s="63"/>
      <c r="I6" s="63"/>
    </row>
    <row r="7" spans="1:192" s="64" customFormat="1" ht="1.25" customHeight="1">
      <c r="A7" s="65"/>
      <c r="B7" s="76"/>
      <c r="C7" s="66"/>
      <c r="D7" s="66"/>
      <c r="E7" s="66"/>
      <c r="F7" s="66"/>
      <c r="G7" s="66"/>
      <c r="H7" s="66"/>
      <c r="I7" s="66"/>
    </row>
    <row r="8" spans="1:192" s="64" customFormat="1" ht="2.25" customHeight="1">
      <c r="A8" s="67"/>
      <c r="B8" s="77"/>
      <c r="C8" s="68"/>
      <c r="D8" s="68"/>
      <c r="E8" s="68"/>
      <c r="F8" s="68"/>
      <c r="G8" s="68"/>
      <c r="H8" s="68"/>
      <c r="I8" s="68"/>
    </row>
    <row r="9" spans="1:192" s="64" customFormat="1" ht="37.25" customHeight="1">
      <c r="A9" s="65"/>
      <c r="B9" s="76"/>
      <c r="C9" s="76"/>
      <c r="D9" s="76"/>
      <c r="E9" s="76"/>
      <c r="F9" s="76"/>
      <c r="G9" s="76"/>
      <c r="H9" s="76"/>
      <c r="I9" s="76"/>
    </row>
    <row r="10" spans="1:192" s="64" customFormat="1" ht="47.25" customHeight="1">
      <c r="A10" s="1424" t="s">
        <v>2062</v>
      </c>
      <c r="B10" s="1425" t="s">
        <v>2063</v>
      </c>
      <c r="C10" s="1426" t="s">
        <v>2064</v>
      </c>
      <c r="D10" s="137"/>
      <c r="E10" s="137"/>
      <c r="F10" s="137"/>
      <c r="G10" s="137"/>
      <c r="H10" s="137"/>
      <c r="I10" s="137"/>
    </row>
    <row r="11" spans="1:192" ht="15" customHeight="1">
      <c r="A11" s="1427">
        <v>45992</v>
      </c>
      <c r="B11" s="95">
        <v>987.10185185185185</v>
      </c>
      <c r="C11" s="96">
        <v>1113</v>
      </c>
      <c r="D11" s="137"/>
      <c r="E11" s="137"/>
      <c r="F11" s="137"/>
      <c r="G11" s="137"/>
      <c r="H11" s="137"/>
      <c r="I11" s="137"/>
    </row>
    <row r="12" spans="1:192" ht="15" customHeight="1">
      <c r="A12" s="1427">
        <v>45993</v>
      </c>
      <c r="B12" s="95">
        <v>1017.1944444444445</v>
      </c>
      <c r="C12" s="96">
        <v>1113</v>
      </c>
      <c r="D12" s="137"/>
      <c r="E12" s="137"/>
      <c r="F12" s="137"/>
      <c r="G12" s="137"/>
      <c r="H12" s="137"/>
      <c r="I12" s="137"/>
    </row>
    <row r="13" spans="1:192" ht="15" customHeight="1">
      <c r="A13" s="1427">
        <v>45994</v>
      </c>
      <c r="B13" s="95">
        <v>910.97916666666663</v>
      </c>
      <c r="C13" s="96">
        <v>1113</v>
      </c>
      <c r="D13" s="137"/>
      <c r="E13" s="137"/>
      <c r="F13" s="137"/>
      <c r="G13" s="137"/>
      <c r="H13" s="137"/>
      <c r="I13" s="137"/>
    </row>
    <row r="14" spans="1:192" ht="15" customHeight="1">
      <c r="A14" s="1427">
        <v>45995</v>
      </c>
      <c r="B14" s="95">
        <v>999.91666666666663</v>
      </c>
      <c r="C14" s="96">
        <v>1113</v>
      </c>
      <c r="D14" s="137"/>
      <c r="E14" s="137"/>
      <c r="F14" s="137"/>
      <c r="G14" s="137"/>
      <c r="H14" s="137"/>
      <c r="I14" s="137"/>
    </row>
    <row r="15" spans="1:192" ht="15" customHeight="1">
      <c r="A15" s="1427">
        <v>45996</v>
      </c>
      <c r="B15" s="95">
        <v>1035.75</v>
      </c>
      <c r="C15" s="96">
        <v>1113</v>
      </c>
      <c r="D15" s="137"/>
      <c r="E15" s="137"/>
      <c r="F15" s="137"/>
      <c r="G15" s="137"/>
      <c r="H15" s="137"/>
      <c r="I15" s="137"/>
      <c r="GG15" s="78">
        <v>72000</v>
      </c>
      <c r="GH15" s="78">
        <v>7308</v>
      </c>
      <c r="GI15" s="78">
        <v>36000</v>
      </c>
      <c r="GJ15" s="78">
        <v>40320</v>
      </c>
    </row>
    <row r="16" spans="1:192" ht="15" customHeight="1">
      <c r="A16" s="1427">
        <v>45997</v>
      </c>
      <c r="B16" s="95">
        <v>491</v>
      </c>
      <c r="C16" s="96">
        <v>1113</v>
      </c>
      <c r="D16" s="137"/>
      <c r="E16" s="137"/>
      <c r="F16" s="137"/>
      <c r="G16" s="137"/>
      <c r="H16" s="137"/>
      <c r="I16" s="137"/>
      <c r="FE16" s="78">
        <v>9900</v>
      </c>
      <c r="FH16" s="78">
        <v>14400</v>
      </c>
      <c r="GG16" s="78">
        <v>105600</v>
      </c>
      <c r="GH16" s="78">
        <v>28257.599999999999</v>
      </c>
      <c r="GI16" s="78">
        <v>50400</v>
      </c>
      <c r="GJ16" s="78">
        <v>42240</v>
      </c>
    </row>
    <row r="17" spans="1:192" ht="15" customHeight="1">
      <c r="A17" s="1427">
        <v>45999</v>
      </c>
      <c r="B17" s="95">
        <v>1203</v>
      </c>
      <c r="C17" s="96">
        <v>1113</v>
      </c>
      <c r="D17" s="137"/>
      <c r="E17" s="137"/>
      <c r="F17" s="137"/>
      <c r="G17" s="137"/>
      <c r="H17" s="137"/>
      <c r="I17" s="137"/>
      <c r="GG17" s="78">
        <v>86400</v>
      </c>
      <c r="GH17" s="78">
        <v>45309.599999999999</v>
      </c>
      <c r="GI17" s="78">
        <v>69300</v>
      </c>
      <c r="GJ17" s="78">
        <v>32640</v>
      </c>
    </row>
    <row r="18" spans="1:192" ht="15" customHeight="1">
      <c r="A18" s="1427">
        <v>46000</v>
      </c>
      <c r="B18" s="95">
        <v>1255</v>
      </c>
      <c r="C18" s="96">
        <v>1113</v>
      </c>
      <c r="D18" s="137"/>
      <c r="E18" s="137"/>
      <c r="F18" s="137"/>
      <c r="G18" s="137"/>
      <c r="H18" s="137"/>
      <c r="I18" s="137"/>
      <c r="GG18" s="78">
        <v>91200</v>
      </c>
      <c r="GH18" s="78">
        <v>60412.800000000003</v>
      </c>
      <c r="GI18" s="78">
        <v>59400</v>
      </c>
      <c r="GJ18" s="78">
        <v>37440</v>
      </c>
    </row>
    <row r="19" spans="1:192" ht="15" customHeight="1">
      <c r="A19" s="1427">
        <v>46001</v>
      </c>
      <c r="B19" s="95">
        <v>1076</v>
      </c>
      <c r="C19" s="96">
        <v>1113</v>
      </c>
      <c r="D19" s="5"/>
      <c r="E19" s="5"/>
      <c r="F19" s="5"/>
      <c r="G19" s="5"/>
      <c r="H19" s="5"/>
      <c r="I19" s="5"/>
      <c r="CI19" s="78">
        <v>576</v>
      </c>
      <c r="GG19" s="78">
        <v>109200</v>
      </c>
      <c r="GH19" s="78">
        <v>51643.199999999997</v>
      </c>
      <c r="GI19" s="78">
        <v>90000</v>
      </c>
      <c r="GJ19" s="78">
        <v>45120</v>
      </c>
    </row>
    <row r="20" spans="1:192" ht="15" customHeight="1">
      <c r="A20" s="1427">
        <v>46002</v>
      </c>
      <c r="B20" s="95">
        <v>955</v>
      </c>
      <c r="C20" s="96">
        <v>1113</v>
      </c>
      <c r="D20" s="5"/>
      <c r="E20" s="5"/>
      <c r="F20" s="5"/>
      <c r="G20" s="5"/>
      <c r="H20" s="5"/>
      <c r="I20" s="5"/>
      <c r="GG20" s="78">
        <v>70200</v>
      </c>
      <c r="GH20" s="78">
        <v>10718.4</v>
      </c>
      <c r="GI20" s="78">
        <v>55800</v>
      </c>
      <c r="GJ20" s="78">
        <v>72960</v>
      </c>
    </row>
    <row r="21" spans="1:192" ht="15" customHeight="1">
      <c r="A21" s="1427">
        <v>46003</v>
      </c>
      <c r="B21" s="95">
        <v>1101</v>
      </c>
      <c r="C21" s="96">
        <v>1113</v>
      </c>
      <c r="D21" s="137"/>
      <c r="E21" s="137"/>
      <c r="F21" s="137"/>
      <c r="G21" s="137"/>
      <c r="H21" s="137"/>
      <c r="I21" s="137"/>
      <c r="FE21" s="78">
        <v>61200</v>
      </c>
      <c r="GF21" s="78">
        <v>57600</v>
      </c>
      <c r="GG21" s="78">
        <v>95400</v>
      </c>
      <c r="GH21" s="78">
        <v>53592</v>
      </c>
      <c r="GI21" s="78">
        <v>71100</v>
      </c>
      <c r="GJ21" s="78">
        <v>31680</v>
      </c>
    </row>
    <row r="22" spans="1:192" ht="15" customHeight="1">
      <c r="A22" s="1427">
        <v>46006</v>
      </c>
      <c r="B22" s="95">
        <v>1187.9861111111111</v>
      </c>
      <c r="C22" s="96">
        <v>1113</v>
      </c>
      <c r="D22" s="137"/>
      <c r="E22" s="137"/>
      <c r="F22" s="137"/>
      <c r="G22" s="137"/>
      <c r="H22" s="137"/>
      <c r="I22" s="137"/>
      <c r="CI22" s="78">
        <v>3816</v>
      </c>
      <c r="GE22" s="78">
        <v>61800</v>
      </c>
      <c r="GF22" s="78">
        <v>57600</v>
      </c>
      <c r="GG22" s="78">
        <v>79800</v>
      </c>
      <c r="GH22" s="78">
        <v>53592</v>
      </c>
      <c r="GI22" s="78">
        <v>114300</v>
      </c>
      <c r="GJ22" s="78">
        <v>49920</v>
      </c>
    </row>
    <row r="23" spans="1:192" ht="15" customHeight="1">
      <c r="A23" s="1427">
        <v>46007</v>
      </c>
      <c r="B23" s="95">
        <v>1115</v>
      </c>
      <c r="C23" s="96">
        <v>1113</v>
      </c>
      <c r="D23" s="137"/>
      <c r="E23" s="137"/>
      <c r="F23" s="137"/>
      <c r="G23" s="137"/>
      <c r="H23" s="137"/>
      <c r="I23" s="137"/>
      <c r="DM23" s="78">
        <v>6091.2</v>
      </c>
      <c r="GF23" s="78">
        <v>82560</v>
      </c>
      <c r="GG23" s="78">
        <v>87000</v>
      </c>
      <c r="GH23" s="78">
        <v>57976.800000000003</v>
      </c>
      <c r="GI23" s="78">
        <v>110700</v>
      </c>
      <c r="GJ23" s="78">
        <v>55680</v>
      </c>
    </row>
    <row r="24" spans="1:192" ht="15" customHeight="1">
      <c r="A24" s="1427">
        <v>46008</v>
      </c>
      <c r="B24" s="95">
        <v>708</v>
      </c>
      <c r="C24" s="96">
        <v>1113</v>
      </c>
      <c r="D24" s="137"/>
      <c r="E24" s="137"/>
      <c r="F24" s="137"/>
      <c r="G24" s="137"/>
      <c r="H24" s="137"/>
      <c r="I24" s="137"/>
      <c r="DM24" s="78">
        <v>17596.8</v>
      </c>
      <c r="GF24" s="78">
        <v>29760</v>
      </c>
      <c r="GG24" s="78">
        <v>57000</v>
      </c>
      <c r="GH24" s="78">
        <v>11205.6</v>
      </c>
      <c r="GI24" s="78">
        <v>159300</v>
      </c>
      <c r="GJ24" s="78">
        <v>39360</v>
      </c>
    </row>
    <row r="25" spans="1:192" ht="15" customHeight="1">
      <c r="A25" s="1427">
        <v>46013</v>
      </c>
      <c r="B25" s="95">
        <v>913</v>
      </c>
      <c r="C25" s="96">
        <v>1113</v>
      </c>
      <c r="D25" s="137"/>
      <c r="E25" s="137"/>
      <c r="F25" s="137"/>
      <c r="G25" s="137"/>
      <c r="H25" s="137"/>
      <c r="I25" s="137"/>
      <c r="CK25" s="78">
        <v>1752</v>
      </c>
      <c r="DM25" s="78">
        <v>54144</v>
      </c>
      <c r="FE25" s="78">
        <v>9000</v>
      </c>
      <c r="GF25" s="78">
        <v>96000</v>
      </c>
      <c r="GG25" s="78">
        <v>87000</v>
      </c>
      <c r="GH25" s="78">
        <v>54079.199999999997</v>
      </c>
      <c r="GI25" s="78">
        <v>54000</v>
      </c>
      <c r="GJ25" s="78">
        <v>37440</v>
      </c>
    </row>
    <row r="26" spans="1:192" ht="15" customHeight="1">
      <c r="A26" s="1427">
        <v>46014</v>
      </c>
      <c r="B26" s="95">
        <v>1051</v>
      </c>
      <c r="C26" s="96">
        <v>1113</v>
      </c>
      <c r="D26" s="137"/>
      <c r="E26" s="137"/>
      <c r="F26" s="137"/>
      <c r="G26" s="137"/>
      <c r="H26" s="137"/>
      <c r="I26" s="137"/>
      <c r="GF26" s="78">
        <v>2880</v>
      </c>
      <c r="GG26" s="78">
        <v>117600</v>
      </c>
      <c r="GH26" s="78">
        <v>54566.400000000001</v>
      </c>
      <c r="GI26" s="78">
        <v>17100</v>
      </c>
      <c r="GJ26" s="78">
        <v>960</v>
      </c>
    </row>
    <row r="27" spans="1:192" ht="15" customHeight="1">
      <c r="A27" s="1427">
        <v>46017</v>
      </c>
      <c r="B27" s="95">
        <v>1152.6444444444444</v>
      </c>
      <c r="C27" s="96">
        <v>1113</v>
      </c>
      <c r="D27" s="137"/>
      <c r="E27" s="137"/>
      <c r="F27" s="137"/>
      <c r="G27" s="137"/>
      <c r="H27" s="137"/>
      <c r="I27" s="137"/>
      <c r="CK27" s="78">
        <v>1812</v>
      </c>
      <c r="DM27" s="78">
        <v>4737.6000000000004</v>
      </c>
      <c r="GF27" s="78">
        <v>35520</v>
      </c>
      <c r="GG27" s="78">
        <v>124200</v>
      </c>
      <c r="GH27" s="78">
        <v>65772</v>
      </c>
      <c r="GI27" s="78">
        <v>106200</v>
      </c>
      <c r="GJ27" s="78">
        <v>20160</v>
      </c>
    </row>
    <row r="28" spans="1:192" ht="15" customHeight="1">
      <c r="A28" s="1427">
        <v>46020</v>
      </c>
      <c r="B28" s="95">
        <v>962.875</v>
      </c>
      <c r="C28" s="96">
        <v>1113</v>
      </c>
      <c r="D28" s="137"/>
      <c r="E28" s="137"/>
      <c r="F28" s="137"/>
      <c r="G28" s="137"/>
      <c r="H28" s="137"/>
      <c r="I28" s="137"/>
      <c r="CK28" s="78">
        <v>432</v>
      </c>
      <c r="GF28" s="78">
        <v>79680</v>
      </c>
      <c r="GG28" s="78">
        <v>138000</v>
      </c>
      <c r="GH28" s="78">
        <v>78926.399999999994</v>
      </c>
      <c r="GI28" s="78">
        <v>102600</v>
      </c>
      <c r="GJ28" s="78">
        <v>39360</v>
      </c>
    </row>
    <row r="29" spans="1:192" ht="15" customHeight="1">
      <c r="A29" s="1427">
        <v>46021</v>
      </c>
      <c r="B29" s="95">
        <v>1083</v>
      </c>
      <c r="C29" s="96">
        <v>1113</v>
      </c>
      <c r="D29" s="137"/>
      <c r="E29" s="137"/>
      <c r="F29" s="137"/>
      <c r="G29" s="137"/>
      <c r="H29" s="137"/>
      <c r="I29" s="137"/>
      <c r="CM29" s="78">
        <v>3408</v>
      </c>
      <c r="GF29" s="78">
        <v>82560</v>
      </c>
      <c r="GG29" s="78">
        <v>153600</v>
      </c>
      <c r="GH29" s="78">
        <v>114979.2</v>
      </c>
      <c r="GI29" s="78">
        <v>116100</v>
      </c>
      <c r="GJ29" s="78">
        <v>39360</v>
      </c>
    </row>
    <row r="30" spans="1:192" hidden="1">
      <c r="A30" s="1427"/>
      <c r="B30" s="95"/>
      <c r="C30" s="96"/>
      <c r="D30" s="137"/>
      <c r="E30" s="137"/>
      <c r="F30" s="137"/>
      <c r="G30" s="137"/>
      <c r="H30" s="137"/>
      <c r="I30" s="137"/>
      <c r="GI30" s="78">
        <v>88200</v>
      </c>
      <c r="GJ30" s="78">
        <v>39360</v>
      </c>
    </row>
    <row r="31" spans="1:192" hidden="1">
      <c r="A31" s="1427"/>
      <c r="B31" s="95"/>
      <c r="C31" s="96"/>
      <c r="D31" s="137"/>
      <c r="E31" s="137"/>
      <c r="F31" s="137"/>
      <c r="G31" s="137"/>
      <c r="H31" s="137"/>
      <c r="I31" s="137"/>
      <c r="FE31" s="78">
        <v>24300</v>
      </c>
      <c r="FH31" s="78">
        <v>21600</v>
      </c>
      <c r="GI31" s="78">
        <v>80100</v>
      </c>
      <c r="GJ31" s="78">
        <v>39360</v>
      </c>
    </row>
    <row r="32" spans="1:192" hidden="1">
      <c r="A32" s="1427"/>
      <c r="B32" s="95"/>
      <c r="C32" s="96"/>
    </row>
    <row r="33" spans="1:191" hidden="1">
      <c r="A33" s="1428"/>
      <c r="B33" s="95"/>
      <c r="C33" s="96"/>
    </row>
    <row r="34" spans="1:191" hidden="1">
      <c r="A34" s="1428"/>
      <c r="B34" s="95"/>
      <c r="C34" s="96"/>
      <c r="GI34" s="78">
        <v>81000</v>
      </c>
    </row>
    <row r="35" spans="1:191" hidden="1">
      <c r="A35" s="1427"/>
      <c r="B35" s="95"/>
      <c r="C35" s="96"/>
    </row>
    <row r="36" spans="1:191" hidden="1">
      <c r="A36" s="1427"/>
      <c r="B36" s="105"/>
      <c r="C36" s="1429"/>
    </row>
    <row r="37" spans="1:191" ht="15" customHeight="1">
      <c r="A37" s="1424" t="s">
        <v>2065</v>
      </c>
      <c r="B37" s="1430">
        <v>19205.447685185187</v>
      </c>
      <c r="C37" s="1431">
        <v>21147</v>
      </c>
    </row>
    <row r="38" spans="1:191" ht="15" customHeight="1">
      <c r="A38" s="1432" t="s">
        <v>2066</v>
      </c>
      <c r="B38" s="1432">
        <v>1010.8130360623783</v>
      </c>
      <c r="C38" s="1433"/>
    </row>
    <row r="6044" spans="9:9">
      <c r="I6044" s="78">
        <v>0</v>
      </c>
    </row>
  </sheetData>
  <sheetProtection formatCells="0" formatColumns="0" formatRows="0" insertColumns="0" insertRows="0" insertHyperlinks="0" deleteColumns="0" deleteRows="0" sort="0" autoFilter="0" pivotTables="0"/>
  <protectedRanges>
    <protectedRange sqref="C10" name="Tipo de cambio_2" securityDescriptor="O:WDG:WDD:(A;;CC;;;S-1-5-21-1220945662-308236825-1801674531-1138)(A;;CC;;;S-1-5-21-1220945662-308236825-1801674531-1139)(A;;CC;;;S-1-5-21-1220945662-308236825-1801674531-1181)"/>
  </protectedRanges>
  <hyperlinks>
    <hyperlink ref="J1" location="INDICE!A10" tooltip="REGRESAR AL MENU PRINCIPAL" display="INDICE" xr:uid="{40604F8B-C098-4A32-8932-FC6B0ADADD8F}"/>
  </hyperlinks>
  <printOptions horizontalCentered="1"/>
  <pageMargins left="0.27559055118110237" right="0.15748031496062992" top="0.15748031496062992" bottom="0.23622047244094491" header="0" footer="0.15748031496062992"/>
  <pageSetup scale="81" orientation="landscape" r:id="rId1"/>
  <headerFooter alignWithMargins="0">
    <oddFooter>&amp;L&amp;11Versión actualizada en Intranet. Para uso exclusivo de Productos Innovador S.A. de C.V.&amp;C&amp;1#&amp;"arial"&amp;9&amp;K008000C1 - Internal use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D41D-5C4F-4677-9176-833262B22EF1}">
  <sheetPr>
    <pageSetUpPr fitToPage="1"/>
  </sheetPr>
  <dimension ref="A1:M34"/>
  <sheetViews>
    <sheetView showGridLines="0" zoomScaleNormal="100" workbookViewId="0">
      <selection activeCell="K1" sqref="K1"/>
    </sheetView>
  </sheetViews>
  <sheetFormatPr baseColWidth="10" defaultColWidth="10.1640625" defaultRowHeight="13"/>
  <cols>
    <col min="1" max="1" width="21.5" style="1322" customWidth="1"/>
    <col min="2" max="2" width="18.5" style="1322" bestFit="1" customWidth="1"/>
    <col min="3" max="3" width="19.83203125" style="1322" bestFit="1" customWidth="1"/>
    <col min="4" max="4" width="19.1640625" style="172" customWidth="1"/>
    <col min="5" max="5" width="14.1640625" style="172" customWidth="1"/>
    <col min="6" max="7" width="18.5" style="172" customWidth="1"/>
    <col min="8" max="8" width="16.83203125" style="172" customWidth="1"/>
    <col min="9" max="9" width="18.5" style="172" customWidth="1"/>
    <col min="10" max="10" width="15.83203125" style="172" customWidth="1"/>
    <col min="11" max="16384" width="10.1640625" style="172"/>
  </cols>
  <sheetData>
    <row r="1" spans="1:13" s="518" customFormat="1" ht="15" customHeight="1" thickBot="1">
      <c r="A1" s="1434" t="s">
        <v>191</v>
      </c>
      <c r="B1" s="713"/>
      <c r="C1" s="713"/>
      <c r="D1" s="844"/>
      <c r="E1" s="845"/>
      <c r="F1" s="845"/>
      <c r="G1" s="845"/>
      <c r="H1" s="845"/>
      <c r="I1" s="1435" t="s">
        <v>948</v>
      </c>
      <c r="J1" s="1436" t="s">
        <v>61</v>
      </c>
      <c r="K1" s="69" t="s">
        <v>72</v>
      </c>
    </row>
    <row r="2" spans="1:13" s="522" customFormat="1" ht="14" customHeight="1" thickBot="1">
      <c r="A2" s="1437" t="s">
        <v>1</v>
      </c>
      <c r="B2" s="722"/>
      <c r="C2" s="722"/>
      <c r="D2" s="671"/>
      <c r="E2" s="844"/>
      <c r="F2" s="844"/>
      <c r="G2" s="844"/>
      <c r="H2" s="844"/>
      <c r="I2" s="1438" t="s">
        <v>949</v>
      </c>
      <c r="J2" s="1439">
        <v>44538</v>
      </c>
    </row>
    <row r="3" spans="1:13" s="342" customFormat="1" ht="14" customHeight="1" thickBot="1">
      <c r="A3" s="926"/>
      <c r="B3" s="926"/>
      <c r="C3" s="926"/>
      <c r="D3" s="477"/>
      <c r="E3" s="477"/>
      <c r="F3" s="477"/>
      <c r="G3" s="477"/>
      <c r="H3" s="477"/>
      <c r="I3" s="1438" t="s">
        <v>950</v>
      </c>
      <c r="J3" s="1440">
        <v>1</v>
      </c>
    </row>
    <row r="4" spans="1:13" s="342" customFormat="1" ht="20.25" customHeight="1">
      <c r="A4" s="1441"/>
      <c r="B4" s="926"/>
      <c r="C4" s="926"/>
      <c r="D4" s="477"/>
      <c r="E4" s="477"/>
      <c r="F4" s="477"/>
      <c r="G4" s="477"/>
      <c r="H4" s="477"/>
      <c r="I4" s="477"/>
      <c r="J4" s="477"/>
    </row>
    <row r="5" spans="1:13" s="8" customFormat="1" ht="20.25" customHeight="1">
      <c r="A5" s="1442" t="s">
        <v>2067</v>
      </c>
      <c r="B5" s="1443"/>
      <c r="C5" s="1444"/>
      <c r="D5" s="678" t="s">
        <v>763</v>
      </c>
      <c r="F5" s="850"/>
      <c r="G5" s="850"/>
      <c r="H5" s="185"/>
      <c r="I5" s="185"/>
      <c r="J5" s="185"/>
    </row>
    <row r="6" spans="1:13" s="64" customFormat="1" ht="2.25" customHeight="1">
      <c r="A6" s="62"/>
      <c r="B6" s="75"/>
      <c r="C6" s="75"/>
      <c r="D6" s="63"/>
      <c r="E6" s="63"/>
      <c r="F6" s="63"/>
      <c r="G6" s="63"/>
      <c r="H6" s="63"/>
      <c r="I6" s="63"/>
      <c r="J6" s="63"/>
    </row>
    <row r="7" spans="1:13" s="64" customFormat="1" ht="1" customHeight="1">
      <c r="A7" s="65"/>
      <c r="B7" s="76"/>
      <c r="C7" s="76"/>
      <c r="D7" s="66"/>
      <c r="E7" s="66"/>
      <c r="F7" s="66"/>
      <c r="G7" s="66"/>
      <c r="H7" s="66"/>
      <c r="I7" s="66"/>
      <c r="J7" s="66"/>
    </row>
    <row r="8" spans="1:13" s="64" customFormat="1" ht="2.25" customHeight="1">
      <c r="A8" s="67"/>
      <c r="B8" s="77"/>
      <c r="C8" s="77"/>
      <c r="D8" s="68"/>
      <c r="E8" s="68"/>
      <c r="F8" s="68"/>
      <c r="G8" s="68"/>
      <c r="H8" s="68"/>
      <c r="I8" s="68"/>
      <c r="J8" s="68"/>
    </row>
    <row r="9" spans="1:13" s="342" customFormat="1">
      <c r="A9" s="290"/>
      <c r="B9" s="577"/>
      <c r="C9" s="577"/>
      <c r="D9" s="1445"/>
      <c r="E9" s="577"/>
      <c r="F9" s="577"/>
      <c r="G9" s="577"/>
      <c r="H9" s="577"/>
      <c r="I9" s="577"/>
      <c r="J9" s="577"/>
    </row>
    <row r="10" spans="1:13" s="342" customFormat="1" ht="28">
      <c r="A10" s="1446" t="s">
        <v>2062</v>
      </c>
      <c r="B10" s="1447" t="s">
        <v>2068</v>
      </c>
      <c r="C10" s="1447" t="s">
        <v>2069</v>
      </c>
      <c r="D10" s="1448" t="s">
        <v>2070</v>
      </c>
      <c r="E10" s="1449" t="s">
        <v>2071</v>
      </c>
      <c r="F10" s="577"/>
      <c r="G10" s="577"/>
      <c r="H10" s="577"/>
      <c r="I10" s="577"/>
      <c r="J10" s="577"/>
    </row>
    <row r="11" spans="1:13" s="486" customFormat="1">
      <c r="A11" s="1450">
        <v>45992</v>
      </c>
      <c r="B11" s="1451">
        <v>159</v>
      </c>
      <c r="C11" s="1451">
        <v>58</v>
      </c>
      <c r="D11" s="1452">
        <v>170</v>
      </c>
      <c r="E11" s="1452">
        <v>100</v>
      </c>
      <c r="F11" s="577"/>
      <c r="G11" s="577"/>
      <c r="H11" s="577"/>
      <c r="I11" s="577"/>
      <c r="J11" s="577"/>
      <c r="M11" s="1453"/>
    </row>
    <row r="12" spans="1:13" s="486" customFormat="1">
      <c r="A12" s="1450">
        <v>45993</v>
      </c>
      <c r="B12" s="1451">
        <v>161</v>
      </c>
      <c r="C12" s="1451">
        <v>55</v>
      </c>
      <c r="D12" s="1452">
        <v>170</v>
      </c>
      <c r="E12" s="1452">
        <v>100</v>
      </c>
      <c r="F12" s="577"/>
      <c r="G12" s="577"/>
      <c r="H12" s="577"/>
      <c r="I12" s="577"/>
      <c r="J12" s="577"/>
      <c r="M12" s="1453"/>
    </row>
    <row r="13" spans="1:13" s="486" customFormat="1">
      <c r="A13" s="1450">
        <v>45994</v>
      </c>
      <c r="B13" s="1451">
        <v>156</v>
      </c>
      <c r="C13" s="1451">
        <v>55</v>
      </c>
      <c r="D13" s="1452">
        <v>170</v>
      </c>
      <c r="E13" s="1452">
        <v>100</v>
      </c>
      <c r="F13" s="577"/>
      <c r="G13" s="577"/>
      <c r="H13" s="577"/>
      <c r="I13" s="577"/>
      <c r="J13" s="577"/>
      <c r="M13" s="1453"/>
    </row>
    <row r="14" spans="1:13" s="486" customFormat="1">
      <c r="A14" s="1450">
        <v>45995</v>
      </c>
      <c r="B14" s="1451">
        <v>163</v>
      </c>
      <c r="C14" s="1451">
        <v>54</v>
      </c>
      <c r="D14" s="1452">
        <v>170</v>
      </c>
      <c r="E14" s="1452">
        <v>100</v>
      </c>
      <c r="F14" s="577"/>
      <c r="G14" s="577"/>
      <c r="H14" s="577"/>
      <c r="I14" s="577"/>
      <c r="J14" s="577"/>
      <c r="M14" s="1453"/>
    </row>
    <row r="15" spans="1:13" s="486" customFormat="1">
      <c r="A15" s="1450">
        <v>45996</v>
      </c>
      <c r="B15" s="1451">
        <v>161</v>
      </c>
      <c r="C15" s="1451">
        <v>57</v>
      </c>
      <c r="D15" s="1452">
        <v>170</v>
      </c>
      <c r="E15" s="1452">
        <v>100</v>
      </c>
      <c r="F15" s="577"/>
      <c r="G15" s="577"/>
      <c r="H15" s="577"/>
      <c r="I15" s="577"/>
      <c r="J15" s="577"/>
      <c r="M15" s="1453"/>
    </row>
    <row r="16" spans="1:13" s="486" customFormat="1">
      <c r="A16" s="1450">
        <v>45997</v>
      </c>
      <c r="B16" s="1451">
        <v>66</v>
      </c>
      <c r="C16" s="1454"/>
      <c r="D16" s="1452">
        <v>170</v>
      </c>
      <c r="E16" s="1452">
        <v>100</v>
      </c>
      <c r="F16" s="577"/>
      <c r="G16" s="577"/>
      <c r="H16" s="577"/>
      <c r="I16" s="577"/>
      <c r="J16" s="577"/>
      <c r="M16" s="1453"/>
    </row>
    <row r="17" spans="1:13" s="486" customFormat="1">
      <c r="A17" s="1450">
        <v>45999</v>
      </c>
      <c r="B17" s="1454">
        <v>161</v>
      </c>
      <c r="C17" s="1451">
        <v>60</v>
      </c>
      <c r="D17" s="1452">
        <v>170</v>
      </c>
      <c r="E17" s="1452">
        <v>100</v>
      </c>
      <c r="F17" s="577"/>
      <c r="G17" s="577"/>
      <c r="H17" s="577"/>
      <c r="I17" s="577"/>
      <c r="J17" s="577"/>
      <c r="M17" s="1453"/>
    </row>
    <row r="18" spans="1:13" s="486" customFormat="1">
      <c r="A18" s="1450">
        <v>46000</v>
      </c>
      <c r="B18" s="1451">
        <v>157</v>
      </c>
      <c r="C18" s="1451">
        <v>54</v>
      </c>
      <c r="D18" s="1452">
        <v>170</v>
      </c>
      <c r="E18" s="1452">
        <v>100</v>
      </c>
      <c r="F18" s="577"/>
      <c r="G18" s="577"/>
      <c r="H18" s="577"/>
      <c r="I18" s="577"/>
      <c r="J18" s="577"/>
      <c r="M18" s="1453"/>
    </row>
    <row r="19" spans="1:13" s="486" customFormat="1">
      <c r="A19" s="1450">
        <v>46001</v>
      </c>
      <c r="B19" s="1451">
        <v>157</v>
      </c>
      <c r="C19" s="1451">
        <v>57</v>
      </c>
      <c r="D19" s="1452">
        <v>170</v>
      </c>
      <c r="E19" s="1452">
        <v>100</v>
      </c>
      <c r="F19" s="577"/>
      <c r="G19" s="577"/>
      <c r="H19" s="577"/>
      <c r="I19" s="577"/>
      <c r="J19" s="577"/>
      <c r="M19" s="1453"/>
    </row>
    <row r="20" spans="1:13" s="486" customFormat="1">
      <c r="A20" s="1450">
        <v>46002</v>
      </c>
      <c r="B20" s="1451">
        <v>156</v>
      </c>
      <c r="C20" s="1451">
        <v>54</v>
      </c>
      <c r="D20" s="1452">
        <v>170</v>
      </c>
      <c r="E20" s="1452">
        <v>100</v>
      </c>
      <c r="F20" s="577"/>
      <c r="G20" s="577"/>
      <c r="H20" s="577"/>
      <c r="I20" s="577"/>
      <c r="J20" s="577"/>
      <c r="M20" s="1453"/>
    </row>
    <row r="21" spans="1:13" s="486" customFormat="1">
      <c r="A21" s="1450">
        <v>46003</v>
      </c>
      <c r="B21" s="1451">
        <v>158</v>
      </c>
      <c r="C21" s="1451">
        <v>56</v>
      </c>
      <c r="D21" s="1452">
        <v>170</v>
      </c>
      <c r="E21" s="1452">
        <v>100</v>
      </c>
      <c r="F21" s="577"/>
      <c r="G21" s="577"/>
      <c r="H21" s="577"/>
      <c r="I21" s="577"/>
      <c r="J21" s="577"/>
      <c r="M21" s="1453"/>
    </row>
    <row r="22" spans="1:13" s="486" customFormat="1">
      <c r="A22" s="1455">
        <v>46006</v>
      </c>
      <c r="B22" s="1451">
        <v>155</v>
      </c>
      <c r="C22" s="1451">
        <v>57</v>
      </c>
      <c r="D22" s="1452">
        <v>170</v>
      </c>
      <c r="E22" s="1452">
        <v>100</v>
      </c>
      <c r="F22" s="577"/>
      <c r="G22" s="577"/>
      <c r="H22" s="577"/>
      <c r="I22" s="577"/>
      <c r="J22" s="577"/>
      <c r="M22" s="1453"/>
    </row>
    <row r="23" spans="1:13" s="486" customFormat="1">
      <c r="A23" s="1450">
        <v>46007</v>
      </c>
      <c r="B23" s="1451">
        <v>147</v>
      </c>
      <c r="C23" s="1451">
        <v>53</v>
      </c>
      <c r="D23" s="1452">
        <v>170</v>
      </c>
      <c r="E23" s="1452">
        <v>100</v>
      </c>
      <c r="F23" s="577"/>
      <c r="G23" s="577"/>
      <c r="H23" s="577"/>
      <c r="I23" s="577"/>
      <c r="J23" s="577"/>
      <c r="M23" s="1453"/>
    </row>
    <row r="24" spans="1:13" s="486" customFormat="1" ht="15" customHeight="1">
      <c r="A24" s="1450">
        <v>46008</v>
      </c>
      <c r="B24" s="1451">
        <v>150</v>
      </c>
      <c r="C24" s="1451"/>
      <c r="D24" s="1452">
        <v>170</v>
      </c>
      <c r="E24" s="1452">
        <v>100</v>
      </c>
      <c r="F24" s="577"/>
      <c r="G24" s="577"/>
      <c r="H24" s="577"/>
      <c r="I24" s="577"/>
      <c r="J24" s="577"/>
      <c r="M24" s="1453"/>
    </row>
    <row r="25" spans="1:13" s="486" customFormat="1" ht="15" customHeight="1">
      <c r="A25" s="1450">
        <v>46013</v>
      </c>
      <c r="B25" s="1451">
        <v>150</v>
      </c>
      <c r="C25" s="1451">
        <v>54</v>
      </c>
      <c r="D25" s="1452">
        <v>170</v>
      </c>
      <c r="E25" s="1452">
        <v>100</v>
      </c>
      <c r="F25" s="577"/>
      <c r="G25" s="577"/>
      <c r="H25" s="577"/>
      <c r="I25" s="577"/>
      <c r="J25" s="577"/>
      <c r="M25" s="1453"/>
    </row>
    <row r="26" spans="1:13" s="486" customFormat="1" ht="15" customHeight="1">
      <c r="A26" s="1450">
        <v>46014</v>
      </c>
      <c r="B26" s="1451">
        <v>152</v>
      </c>
      <c r="C26" s="1451">
        <v>55</v>
      </c>
      <c r="D26" s="1452">
        <v>170</v>
      </c>
      <c r="E26" s="1452">
        <v>100</v>
      </c>
      <c r="F26" s="577"/>
      <c r="G26" s="577"/>
      <c r="H26" s="577"/>
      <c r="I26" s="577"/>
      <c r="J26" s="577"/>
      <c r="M26" s="1453"/>
    </row>
    <row r="27" spans="1:13" s="486" customFormat="1" ht="15" customHeight="1">
      <c r="A27" s="1450">
        <v>46017</v>
      </c>
      <c r="B27" s="1451">
        <v>144</v>
      </c>
      <c r="C27" s="1451">
        <v>47</v>
      </c>
      <c r="D27" s="1452">
        <v>170</v>
      </c>
      <c r="E27" s="1452">
        <v>100</v>
      </c>
      <c r="F27" s="577"/>
      <c r="G27" s="577"/>
      <c r="H27" s="577"/>
      <c r="I27" s="577"/>
      <c r="J27" s="577"/>
      <c r="M27" s="1453"/>
    </row>
    <row r="28" spans="1:13" s="486" customFormat="1" ht="15" customHeight="1">
      <c r="A28" s="1450">
        <v>46020</v>
      </c>
      <c r="B28" s="1451">
        <v>145</v>
      </c>
      <c r="C28" s="1451">
        <v>46</v>
      </c>
      <c r="D28" s="1452">
        <v>170</v>
      </c>
      <c r="E28" s="1452">
        <v>100</v>
      </c>
      <c r="F28" s="577"/>
      <c r="G28" s="577"/>
      <c r="H28" s="577"/>
      <c r="I28" s="577"/>
      <c r="J28" s="577"/>
      <c r="M28" s="1453"/>
    </row>
    <row r="29" spans="1:13" s="486" customFormat="1" ht="15" customHeight="1">
      <c r="A29" s="1450">
        <v>46021</v>
      </c>
      <c r="B29" s="1451">
        <v>138</v>
      </c>
      <c r="C29" s="1451">
        <v>49</v>
      </c>
      <c r="D29" s="1452">
        <v>170</v>
      </c>
      <c r="E29" s="1452">
        <v>100</v>
      </c>
      <c r="F29" s="577"/>
      <c r="G29" s="577"/>
      <c r="H29" s="577"/>
      <c r="I29" s="577"/>
      <c r="J29" s="577"/>
      <c r="M29" s="1453"/>
    </row>
    <row r="30" spans="1:13" s="486" customFormat="1" ht="15" customHeight="1">
      <c r="A30" s="1456" t="s">
        <v>2015</v>
      </c>
      <c r="B30" s="1457">
        <v>149.26315789473685</v>
      </c>
      <c r="C30" s="1458">
        <v>54.176470588235297</v>
      </c>
      <c r="D30" s="845"/>
      <c r="E30" s="845"/>
      <c r="F30" s="845"/>
      <c r="G30" s="845"/>
      <c r="H30" s="845"/>
      <c r="I30" s="845"/>
      <c r="J30" s="845"/>
    </row>
    <row r="31" spans="1:13" ht="14">
      <c r="A31" s="1459" t="s">
        <v>2072</v>
      </c>
      <c r="B31" s="1460">
        <v>170</v>
      </c>
      <c r="C31" s="1461">
        <v>100</v>
      </c>
      <c r="D31" s="845"/>
      <c r="E31" s="845"/>
      <c r="F31" s="845"/>
      <c r="G31" s="845"/>
      <c r="H31" s="845"/>
      <c r="I31" s="845"/>
      <c r="J31" s="845"/>
    </row>
    <row r="32" spans="1:13" ht="14">
      <c r="A32" s="845"/>
      <c r="B32" s="1462"/>
      <c r="C32" s="1462"/>
      <c r="D32" s="845"/>
      <c r="E32" s="845"/>
      <c r="F32" s="845"/>
      <c r="G32" s="845"/>
      <c r="H32" s="845"/>
      <c r="I32" s="845"/>
      <c r="J32" s="845"/>
    </row>
    <row r="33" spans="1:10">
      <c r="A33" s="1463"/>
      <c r="B33" s="1463"/>
      <c r="C33" s="1463"/>
      <c r="D33" s="1464"/>
      <c r="E33" s="1464"/>
      <c r="F33" s="1464"/>
      <c r="G33" s="1464"/>
      <c r="H33" s="1464"/>
      <c r="I33" s="1464"/>
      <c r="J33" s="1464"/>
    </row>
    <row r="34" spans="1:10">
      <c r="D34" s="1322"/>
      <c r="E34" s="1322"/>
      <c r="F34" s="1322"/>
      <c r="G34" s="1322"/>
      <c r="H34" s="1322"/>
      <c r="I34" s="1322"/>
      <c r="J34" s="1322"/>
    </row>
  </sheetData>
  <sheetProtection formatCells="0" formatColumns="0" formatRows="0" insertColumns="0" insertRows="0" insertHyperlinks="0" deleteColumns="0" deleteRows="0" sort="0" autoFilter="0" pivotTables="0"/>
  <protectedRanges>
    <protectedRange sqref="D9" name="Tipo de cambio_2" securityDescriptor="O:WDG:WDD:(A;;CC;;;S-1-5-21-1220945662-308236825-1801674531-1138)(A;;CC;;;S-1-5-21-1220945662-308236825-1801674531-1139)(A;;CC;;;S-1-5-21-1220945662-308236825-1801674531-1181)"/>
  </protectedRanges>
  <hyperlinks>
    <hyperlink ref="K1" location="INDICE!A10" tooltip="REGRESAR AL MENU PRINCIPAL" display="INDICE" xr:uid="{40176EBC-46A5-4D1A-97DE-DCA1A55E77A5}"/>
  </hyperlinks>
  <printOptions horizontalCentered="1"/>
  <pageMargins left="0.27559055118110237" right="0.15748031496062992" top="0.15748031496062992" bottom="0.23622047244094491" header="0" footer="0.15748031496062992"/>
  <pageSetup scale="65" orientation="landscape" r:id="rId1"/>
  <headerFooter alignWithMargins="0">
    <oddFooter>&amp;L&amp;11Version actualizada en Intranet. Para uso exclusivo de Productos Innovador S.A. de C.V.</oddFooter>
  </headerFooter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86AFE-4CE6-4DCD-A145-07812DE454CC}">
  <sheetPr>
    <pageSetUpPr fitToPage="1"/>
  </sheetPr>
  <dimension ref="A1:I6045"/>
  <sheetViews>
    <sheetView showGridLines="0" zoomScale="90" zoomScaleNormal="90" workbookViewId="0">
      <pane xSplit="1" ySplit="11" topLeftCell="B20" activePane="bottomRight" state="frozen"/>
      <selection pane="topRight" activeCell="K14" sqref="K14"/>
      <selection pane="bottomLeft" activeCell="K14" sqref="K14"/>
      <selection pane="bottomRight" activeCell="G1" sqref="G1"/>
    </sheetView>
  </sheetViews>
  <sheetFormatPr baseColWidth="10" defaultColWidth="10.1640625" defaultRowHeight="13"/>
  <cols>
    <col min="1" max="1" width="18.1640625" style="79" customWidth="1"/>
    <col min="2" max="2" width="20.83203125" style="78" customWidth="1"/>
    <col min="3" max="3" width="22.5" style="78" customWidth="1"/>
    <col min="4" max="6" width="20.83203125" style="78" customWidth="1"/>
    <col min="7" max="7" width="14.1640625" style="78" bestFit="1" customWidth="1"/>
    <col min="8" max="8" width="10.1640625" style="78"/>
    <col min="9" max="16" width="12.83203125" style="78" customWidth="1"/>
    <col min="17" max="16384" width="10.1640625" style="78"/>
  </cols>
  <sheetData>
    <row r="1" spans="1:7" s="72" customFormat="1" ht="15" customHeight="1" thickBot="1">
      <c r="A1" s="87" t="s">
        <v>191</v>
      </c>
      <c r="B1" s="88"/>
      <c r="C1" s="89"/>
      <c r="D1" s="90"/>
      <c r="E1" s="83" t="s">
        <v>948</v>
      </c>
      <c r="F1" s="81" t="s">
        <v>63</v>
      </c>
      <c r="G1" s="69" t="s">
        <v>72</v>
      </c>
    </row>
    <row r="2" spans="1:7" s="73" customFormat="1" ht="14" customHeight="1" thickBot="1">
      <c r="A2" s="86" t="s">
        <v>1</v>
      </c>
      <c r="B2" s="91"/>
      <c r="C2" s="92"/>
      <c r="D2" s="88"/>
      <c r="E2" s="84" t="s">
        <v>949</v>
      </c>
      <c r="F2" s="80">
        <v>44592</v>
      </c>
    </row>
    <row r="3" spans="1:7" s="64" customFormat="1" ht="14" customHeight="1" thickBot="1">
      <c r="A3" s="70"/>
      <c r="B3" s="91"/>
      <c r="C3" s="70"/>
      <c r="D3" s="70"/>
      <c r="E3" s="84" t="s">
        <v>950</v>
      </c>
      <c r="F3" s="81">
        <v>1</v>
      </c>
    </row>
    <row r="4" spans="1:7" s="64" customFormat="1" ht="20.25" customHeight="1">
      <c r="A4" s="70"/>
      <c r="B4" s="91"/>
      <c r="C4" s="70"/>
      <c r="D4" s="70"/>
      <c r="E4" s="70"/>
      <c r="F4" s="70"/>
    </row>
    <row r="5" spans="1:7" s="64" customFormat="1" ht="20.25" customHeight="1">
      <c r="A5" s="93" t="s">
        <v>2073</v>
      </c>
      <c r="B5" s="74"/>
      <c r="C5" s="85"/>
      <c r="D5" s="85" t="s">
        <v>763</v>
      </c>
      <c r="E5" s="82"/>
      <c r="F5" s="82"/>
    </row>
    <row r="6" spans="1:7" s="64" customFormat="1" ht="2.25" customHeight="1">
      <c r="A6" s="62"/>
      <c r="B6" s="75"/>
      <c r="C6" s="63"/>
      <c r="D6" s="63"/>
      <c r="E6" s="63"/>
      <c r="F6" s="63"/>
    </row>
    <row r="7" spans="1:7" s="64" customFormat="1" ht="1.25" customHeight="1">
      <c r="A7" s="65"/>
      <c r="B7" s="76"/>
      <c r="C7" s="66"/>
      <c r="D7" s="66"/>
      <c r="E7" s="66"/>
      <c r="F7" s="66"/>
    </row>
    <row r="8" spans="1:7" s="64" customFormat="1" ht="2.25" customHeight="1">
      <c r="A8" s="67"/>
      <c r="B8" s="77"/>
      <c r="C8" s="68"/>
      <c r="D8" s="68"/>
      <c r="E8" s="68"/>
      <c r="F8" s="68"/>
    </row>
    <row r="9" spans="1:7" s="64" customFormat="1" ht="25.5" customHeight="1">
      <c r="A9" s="70"/>
      <c r="B9" s="71"/>
      <c r="C9" s="71"/>
      <c r="D9" s="71"/>
      <c r="E9" s="71"/>
      <c r="F9" s="71"/>
    </row>
    <row r="10" spans="1:7" s="64" customFormat="1" ht="16.5" customHeight="1">
      <c r="A10" s="3185" t="s">
        <v>2074</v>
      </c>
      <c r="B10" s="3185" t="s">
        <v>1987</v>
      </c>
      <c r="C10" s="3185" t="s">
        <v>2064</v>
      </c>
      <c r="D10" s="3185" t="s">
        <v>1992</v>
      </c>
      <c r="E10" s="3185" t="s">
        <v>2075</v>
      </c>
      <c r="F10" s="3185" t="s">
        <v>2076</v>
      </c>
    </row>
    <row r="11" spans="1:7" s="64" customFormat="1" ht="26.25" customHeight="1">
      <c r="A11" s="3185"/>
      <c r="B11" s="3185"/>
      <c r="C11" s="3185"/>
      <c r="D11" s="3185"/>
      <c r="E11" s="3185"/>
      <c r="F11" s="3185"/>
    </row>
    <row r="12" spans="1:7" ht="16.5" customHeight="1">
      <c r="A12" s="94">
        <v>45992</v>
      </c>
      <c r="B12" s="95">
        <v>987.10185185185185</v>
      </c>
      <c r="C12" s="96">
        <v>1113</v>
      </c>
      <c r="D12" s="97">
        <v>125.89814814814815</v>
      </c>
      <c r="E12" s="98">
        <v>422.01600000000008</v>
      </c>
      <c r="F12" s="98">
        <v>53131.032888888898</v>
      </c>
    </row>
    <row r="13" spans="1:7" ht="16.5" customHeight="1">
      <c r="A13" s="94">
        <v>45993</v>
      </c>
      <c r="B13" s="95">
        <v>1017.1944444444445</v>
      </c>
      <c r="C13" s="96">
        <v>1113</v>
      </c>
      <c r="D13" s="97">
        <v>95.805555555555543</v>
      </c>
      <c r="E13" s="98">
        <v>422.01600000000008</v>
      </c>
      <c r="F13" s="98">
        <v>40431.477333333336</v>
      </c>
    </row>
    <row r="14" spans="1:7" ht="16.5" customHeight="1">
      <c r="A14" s="94">
        <v>45994</v>
      </c>
      <c r="B14" s="95">
        <v>910.97916666666663</v>
      </c>
      <c r="C14" s="96">
        <v>1113</v>
      </c>
      <c r="D14" s="97">
        <v>202.02083333333337</v>
      </c>
      <c r="E14" s="98">
        <v>422.01600000000008</v>
      </c>
      <c r="F14" s="98">
        <v>85256.024000000034</v>
      </c>
    </row>
    <row r="15" spans="1:7" ht="16.5" customHeight="1">
      <c r="A15" s="94">
        <v>45995</v>
      </c>
      <c r="B15" s="95">
        <v>999.91666666666663</v>
      </c>
      <c r="C15" s="96">
        <v>1113</v>
      </c>
      <c r="D15" s="97">
        <v>113.08333333333337</v>
      </c>
      <c r="E15" s="98">
        <v>422.01600000000008</v>
      </c>
      <c r="F15" s="98">
        <v>47722.976000000024</v>
      </c>
    </row>
    <row r="16" spans="1:7" ht="16.5" customHeight="1">
      <c r="A16" s="94">
        <v>45996</v>
      </c>
      <c r="B16" s="95">
        <v>1035.75</v>
      </c>
      <c r="C16" s="96">
        <v>1113</v>
      </c>
      <c r="D16" s="97">
        <v>77.25</v>
      </c>
      <c r="E16" s="98">
        <v>422.01600000000008</v>
      </c>
      <c r="F16" s="98">
        <v>32600.736000000004</v>
      </c>
    </row>
    <row r="17" spans="1:6" ht="16.5" customHeight="1">
      <c r="A17" s="94">
        <v>45997</v>
      </c>
      <c r="B17" s="95">
        <v>491</v>
      </c>
      <c r="C17" s="96">
        <v>1113</v>
      </c>
      <c r="D17" s="97">
        <v>622</v>
      </c>
      <c r="E17" s="98">
        <v>422.01600000000008</v>
      </c>
      <c r="F17" s="98">
        <v>262493.95200000005</v>
      </c>
    </row>
    <row r="18" spans="1:6" ht="16.5" customHeight="1">
      <c r="A18" s="94">
        <v>45999</v>
      </c>
      <c r="B18" s="95">
        <v>1203</v>
      </c>
      <c r="C18" s="96">
        <v>1113</v>
      </c>
      <c r="D18" s="97">
        <v>-90</v>
      </c>
      <c r="E18" s="99">
        <v>422.01600000000008</v>
      </c>
      <c r="F18" s="98">
        <v>-37981.44000000001</v>
      </c>
    </row>
    <row r="19" spans="1:6" ht="16.5" customHeight="1">
      <c r="A19" s="94">
        <v>46000</v>
      </c>
      <c r="B19" s="95">
        <v>1255</v>
      </c>
      <c r="C19" s="96">
        <v>1113</v>
      </c>
      <c r="D19" s="97">
        <v>-142</v>
      </c>
      <c r="E19" s="98">
        <v>422.01600000000008</v>
      </c>
      <c r="F19" s="98">
        <v>-59926.272000000012</v>
      </c>
    </row>
    <row r="20" spans="1:6" ht="16.5" customHeight="1">
      <c r="A20" s="94">
        <v>46001</v>
      </c>
      <c r="B20" s="95">
        <v>1076</v>
      </c>
      <c r="C20" s="96">
        <v>1113</v>
      </c>
      <c r="D20" s="97">
        <v>37</v>
      </c>
      <c r="E20" s="98">
        <v>422.01600000000008</v>
      </c>
      <c r="F20" s="98">
        <v>15614.592000000002</v>
      </c>
    </row>
    <row r="21" spans="1:6" ht="16.5" customHeight="1">
      <c r="A21" s="94">
        <v>46002</v>
      </c>
      <c r="B21" s="95">
        <v>955</v>
      </c>
      <c r="C21" s="96">
        <v>1113</v>
      </c>
      <c r="D21" s="97">
        <v>158</v>
      </c>
      <c r="E21" s="98">
        <v>422.01600000000008</v>
      </c>
      <c r="F21" s="98">
        <v>66678.528000000006</v>
      </c>
    </row>
    <row r="22" spans="1:6" ht="16.5" customHeight="1">
      <c r="A22" s="94">
        <v>46003</v>
      </c>
      <c r="B22" s="95">
        <v>1101</v>
      </c>
      <c r="C22" s="96">
        <v>1113</v>
      </c>
      <c r="D22" s="97">
        <v>12</v>
      </c>
      <c r="E22" s="98">
        <v>422.01600000000008</v>
      </c>
      <c r="F22" s="98">
        <v>5064.1920000000009</v>
      </c>
    </row>
    <row r="23" spans="1:6" ht="16.5" customHeight="1">
      <c r="A23" s="94">
        <v>46006</v>
      </c>
      <c r="B23" s="95">
        <v>1187.9861111111111</v>
      </c>
      <c r="C23" s="96">
        <v>1113</v>
      </c>
      <c r="D23" s="97">
        <v>-74.986111111111086</v>
      </c>
      <c r="E23" s="98">
        <v>422.01600000000008</v>
      </c>
      <c r="F23" s="98">
        <v>-31645.338666666663</v>
      </c>
    </row>
    <row r="24" spans="1:6" ht="16.5" customHeight="1">
      <c r="A24" s="94">
        <v>46007</v>
      </c>
      <c r="B24" s="95">
        <v>1115</v>
      </c>
      <c r="C24" s="96">
        <v>1113</v>
      </c>
      <c r="D24" s="97">
        <v>-2</v>
      </c>
      <c r="E24" s="98">
        <v>422.01600000000008</v>
      </c>
      <c r="F24" s="98">
        <v>-844.03200000000015</v>
      </c>
    </row>
    <row r="25" spans="1:6" ht="16.5" customHeight="1">
      <c r="A25" s="94">
        <v>46008</v>
      </c>
      <c r="B25" s="95">
        <v>708</v>
      </c>
      <c r="C25" s="96">
        <v>1113</v>
      </c>
      <c r="D25" s="97">
        <v>405</v>
      </c>
      <c r="E25" s="98">
        <v>422.01600000000008</v>
      </c>
      <c r="F25" s="98">
        <v>170916.48000000004</v>
      </c>
    </row>
    <row r="26" spans="1:6" ht="16.5" customHeight="1">
      <c r="A26" s="94">
        <v>46013</v>
      </c>
      <c r="B26" s="95">
        <v>913</v>
      </c>
      <c r="C26" s="100">
        <v>1113</v>
      </c>
      <c r="D26" s="97">
        <v>200</v>
      </c>
      <c r="E26" s="101">
        <v>422.01600000000008</v>
      </c>
      <c r="F26" s="98">
        <v>84403.200000000012</v>
      </c>
    </row>
    <row r="27" spans="1:6" ht="16.5" customHeight="1">
      <c r="A27" s="94">
        <v>46014</v>
      </c>
      <c r="B27" s="95">
        <v>1051</v>
      </c>
      <c r="C27" s="96">
        <v>1113</v>
      </c>
      <c r="D27" s="97">
        <v>62</v>
      </c>
      <c r="E27" s="98">
        <v>422.01600000000008</v>
      </c>
      <c r="F27" s="98">
        <v>26164.992000000006</v>
      </c>
    </row>
    <row r="28" spans="1:6" ht="16.5" customHeight="1">
      <c r="A28" s="94">
        <v>46017</v>
      </c>
      <c r="B28" s="95">
        <v>1152.6444444444444</v>
      </c>
      <c r="C28" s="96">
        <v>1113</v>
      </c>
      <c r="D28" s="97">
        <v>-39.644444444444389</v>
      </c>
      <c r="E28" s="98">
        <v>422.01600000000008</v>
      </c>
      <c r="F28" s="98">
        <v>-16730.589866666647</v>
      </c>
    </row>
    <row r="29" spans="1:6" ht="16.5" customHeight="1">
      <c r="A29" s="94">
        <v>46020</v>
      </c>
      <c r="B29" s="95">
        <v>962.875</v>
      </c>
      <c r="C29" s="96">
        <v>1113</v>
      </c>
      <c r="D29" s="97">
        <v>150.125</v>
      </c>
      <c r="E29" s="98">
        <v>422.01600000000008</v>
      </c>
      <c r="F29" s="98">
        <v>63355.152000000009</v>
      </c>
    </row>
    <row r="30" spans="1:6" ht="16.5" customHeight="1">
      <c r="A30" s="94">
        <v>46021</v>
      </c>
      <c r="B30" s="95">
        <v>1083</v>
      </c>
      <c r="C30" s="96">
        <v>1113</v>
      </c>
      <c r="D30" s="97">
        <v>30</v>
      </c>
      <c r="E30" s="98">
        <v>422.01600000000008</v>
      </c>
      <c r="F30" s="98">
        <v>12660.480000000003</v>
      </c>
    </row>
    <row r="31" spans="1:6" ht="16.5" hidden="1" customHeight="1">
      <c r="A31" s="94"/>
      <c r="B31" s="95"/>
      <c r="C31" s="96"/>
      <c r="D31" s="97"/>
      <c r="E31" s="98"/>
      <c r="F31" s="98"/>
    </row>
    <row r="32" spans="1:6" ht="16.5" hidden="1" customHeight="1">
      <c r="A32" s="94"/>
      <c r="B32" s="95"/>
      <c r="C32" s="96"/>
      <c r="D32" s="97"/>
      <c r="E32" s="98"/>
      <c r="F32" s="98"/>
    </row>
    <row r="33" spans="1:8" ht="16.5" hidden="1" customHeight="1">
      <c r="A33" s="94"/>
      <c r="B33" s="95"/>
      <c r="C33" s="96"/>
      <c r="D33" s="97"/>
      <c r="E33" s="98"/>
      <c r="F33" s="98"/>
    </row>
    <row r="34" spans="1:8" ht="16.5" hidden="1" customHeight="1">
      <c r="A34" s="103"/>
      <c r="B34" s="95"/>
      <c r="C34" s="96"/>
      <c r="D34" s="102"/>
      <c r="E34" s="98"/>
      <c r="F34" s="98"/>
    </row>
    <row r="35" spans="1:8" ht="16.5" hidden="1" customHeight="1">
      <c r="A35" s="103"/>
      <c r="B35" s="95"/>
      <c r="C35" s="96"/>
      <c r="D35" s="102"/>
      <c r="E35" s="98"/>
      <c r="F35" s="98"/>
    </row>
    <row r="36" spans="1:8" ht="16.5" hidden="1" customHeight="1">
      <c r="A36" s="94"/>
      <c r="B36" s="95"/>
      <c r="C36" s="96"/>
      <c r="D36" s="102"/>
      <c r="E36" s="98"/>
      <c r="F36" s="98"/>
    </row>
    <row r="37" spans="1:8" ht="13.5" hidden="1" customHeight="1">
      <c r="A37" s="104"/>
      <c r="B37" s="105"/>
      <c r="C37" s="106"/>
      <c r="D37" s="107"/>
      <c r="E37" s="108"/>
      <c r="F37" s="108"/>
    </row>
    <row r="38" spans="1:8">
      <c r="A38" s="109" t="s">
        <v>2077</v>
      </c>
      <c r="B38" s="110">
        <v>19205.447685185187</v>
      </c>
      <c r="C38" s="110">
        <v>21147</v>
      </c>
      <c r="D38" s="111">
        <v>1941.552314814815</v>
      </c>
      <c r="E38" s="111"/>
      <c r="F38" s="112">
        <v>819366.14168888889</v>
      </c>
    </row>
    <row r="39" spans="1:8" ht="16">
      <c r="A39" s="113" t="s">
        <v>2078</v>
      </c>
      <c r="B39" s="114"/>
      <c r="C39" s="114"/>
      <c r="D39" s="115">
        <v>0.90818781317374508</v>
      </c>
      <c r="E39" s="116"/>
      <c r="F39" s="117"/>
    </row>
    <row r="40" spans="1:8" ht="14.25" customHeight="1">
      <c r="A40" s="118"/>
      <c r="B40" s="118"/>
      <c r="C40" s="118"/>
      <c r="D40" s="118"/>
      <c r="E40" s="116"/>
      <c r="F40" s="117"/>
    </row>
    <row r="41" spans="1:8" s="121" customFormat="1" ht="14.25" hidden="1" customHeight="1">
      <c r="A41" s="119"/>
      <c r="B41" s="119"/>
      <c r="C41" s="119"/>
      <c r="D41" s="119"/>
      <c r="E41" s="119"/>
      <c r="F41" s="120">
        <v>813268.19879999955</v>
      </c>
    </row>
    <row r="42" spans="1:8" s="121" customFormat="1" ht="14.25" hidden="1" customHeight="1">
      <c r="A42" s="119"/>
      <c r="B42" s="119"/>
      <c r="C42" s="119"/>
      <c r="D42" s="119"/>
      <c r="E42" s="119"/>
      <c r="F42" s="122"/>
    </row>
    <row r="43" spans="1:8" s="121" customFormat="1" ht="14.25" hidden="1" customHeight="1">
      <c r="A43" s="119"/>
      <c r="B43" s="119"/>
      <c r="C43" s="119"/>
      <c r="D43" s="119"/>
      <c r="E43" s="119"/>
      <c r="F43" s="120">
        <v>6097.9428888893453</v>
      </c>
      <c r="H43" s="123"/>
    </row>
    <row r="44" spans="1:8" ht="14.25" customHeight="1"/>
    <row r="6045" spans="9:9">
      <c r="I6045" s="78">
        <v>0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F10:F11"/>
    <mergeCell ref="A10:A11"/>
    <mergeCell ref="B10:B11"/>
    <mergeCell ref="C10:C11"/>
    <mergeCell ref="D10:D11"/>
    <mergeCell ref="E10:E11"/>
  </mergeCells>
  <hyperlinks>
    <hyperlink ref="G1" location="INDICE!A10" tooltip="REGRESAR AL MENU PRINCIPAL" display="INDICE" xr:uid="{2AA3B18B-03B4-4449-9F26-D69A69D5022D}"/>
  </hyperlinks>
  <pageMargins left="0.27559055118110237" right="0.15748031496062992" top="0.15748031496062992" bottom="0.23622047244094491" header="0" footer="0.15748031496062992"/>
  <pageSetup scale="75" orientation="portrait" r:id="rId1"/>
  <headerFooter alignWithMargins="0">
    <oddFooter>&amp;L&amp;11Versión actualizada en Intranet. Para uso exclusivo de Productos Innovador S.A. de C.V.&amp;C&amp;1#&amp;"arial"&amp;9&amp;K008000C1 - Internal use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7A3C23E31AA448AD899B16B7B88A59" ma:contentTypeVersion="10" ma:contentTypeDescription="Crear nuevo documento." ma:contentTypeScope="" ma:versionID="e1c626144d851708212e308702b17cde">
  <xsd:schema xmlns:xsd="http://www.w3.org/2001/XMLSchema" xmlns:xs="http://www.w3.org/2001/XMLSchema" xmlns:p="http://schemas.microsoft.com/office/2006/metadata/properties" xmlns:ns2="31ccf464-9cfe-475a-a55e-4d5981bc6d74" xmlns:ns3="d816a9d2-80cc-4820-8600-cd792a263b2e" targetNamespace="http://schemas.microsoft.com/office/2006/metadata/properties" ma:root="true" ma:fieldsID="ae8c052a7a6671a875db51f282521bca" ns2:_="" ns3:_="">
    <xsd:import namespace="31ccf464-9cfe-475a-a55e-4d5981bc6d74"/>
    <xsd:import namespace="d816a9d2-80cc-4820-8600-cd792a263b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ccf464-9cfe-475a-a55e-4d5981bc6d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9bd7288-70fb-40a4-a554-c831b8948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16a9d2-80cc-4820-8600-cd792a263b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a74049-3dde-4383-bcad-c330d4d4f58e}" ma:internalName="TaxCatchAll" ma:showField="CatchAllData" ma:web="d816a9d2-80cc-4820-8600-cd792a263b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16a9d2-80cc-4820-8600-cd792a263b2e" xsi:nil="true"/>
    <lcf76f155ced4ddcb4097134ff3c332f xmlns="31ccf464-9cfe-475a-a55e-4d5981bc6d7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70150E-ABF6-44F4-B169-F3AA9D26A3CA}"/>
</file>

<file path=customXml/itemProps2.xml><?xml version="1.0" encoding="utf-8"?>
<ds:datastoreItem xmlns:ds="http://schemas.openxmlformats.org/officeDocument/2006/customXml" ds:itemID="{D281A869-B29A-479D-9C91-D333DC1E964D}"/>
</file>

<file path=customXml/itemProps3.xml><?xml version="1.0" encoding="utf-8"?>
<ds:datastoreItem xmlns:ds="http://schemas.openxmlformats.org/officeDocument/2006/customXml" ds:itemID="{EE2E8328-431E-43F8-BEEC-B053DF51E4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34</vt:i4>
      </vt:variant>
    </vt:vector>
  </HeadingPairs>
  <TitlesOfParts>
    <vt:vector size="74" baseType="lpstr">
      <vt:lpstr>INDICE</vt:lpstr>
      <vt:lpstr>PI-DC-FO-10</vt:lpstr>
      <vt:lpstr>PI-DC-FO-50 1225</vt:lpstr>
      <vt:lpstr>PISA-CO-FO-50 ACUM</vt:lpstr>
      <vt:lpstr>PISA-CO-FO-50</vt:lpstr>
      <vt:lpstr>PIMA-CO-FO-50</vt:lpstr>
      <vt:lpstr>PI-DC-FO-14</vt:lpstr>
      <vt:lpstr>PI-DC-FO-14 BIS</vt:lpstr>
      <vt:lpstr>PI-DC-FO-14 X CEDIS</vt:lpstr>
      <vt:lpstr>VENTAS</vt:lpstr>
      <vt:lpstr>VENTAS &amp; COSTO</vt:lpstr>
      <vt:lpstr>E.R. TIENDA NOW</vt:lpstr>
      <vt:lpstr>PROYECTO CERVEZA</vt:lpstr>
      <vt:lpstr>PI-DC-FO-15</vt:lpstr>
      <vt:lpstr>PI-DC-FO-58 II</vt:lpstr>
      <vt:lpstr>PI-DC-FO-23</vt:lpstr>
      <vt:lpstr>PI-DC-FO-20</vt:lpstr>
      <vt:lpstr>PI-DC-FO-18</vt:lpstr>
      <vt:lpstr>PI-DC-FO-06</vt:lpstr>
      <vt:lpstr>PI-DC-FO-09</vt:lpstr>
      <vt:lpstr>PI-DC-FO-13</vt:lpstr>
      <vt:lpstr>PI-DC-FO-31</vt:lpstr>
      <vt:lpstr>PI-DC-FO-21</vt:lpstr>
      <vt:lpstr>PI-DC-FO-32</vt:lpstr>
      <vt:lpstr>PI-DC-FO-33</vt:lpstr>
      <vt:lpstr>PI-DC-FO-34</vt:lpstr>
      <vt:lpstr>PI-DC-FO-30</vt:lpstr>
      <vt:lpstr>PI-DC-FO-35</vt:lpstr>
      <vt:lpstr>PI-DC-FO-A-17</vt:lpstr>
      <vt:lpstr>PI-DC-FO-A-19</vt:lpstr>
      <vt:lpstr>PI-DC-FO-26</vt:lpstr>
      <vt:lpstr>PI-DC-FO-27</vt:lpstr>
      <vt:lpstr>PI-DC-FO-36</vt:lpstr>
      <vt:lpstr>PI-DC-FO-37</vt:lpstr>
      <vt:lpstr>PI-DC-FO-43</vt:lpstr>
      <vt:lpstr>PI-DC-FO-44</vt:lpstr>
      <vt:lpstr>PI-DC-FO-46</vt:lpstr>
      <vt:lpstr>PI-DC-FO-45</vt:lpstr>
      <vt:lpstr>PISA-CO-FO-46</vt:lpstr>
      <vt:lpstr>PI-DC-FO-41</vt:lpstr>
      <vt:lpstr>'E.R. TIENDA NOW'!Área_de_impresión</vt:lpstr>
      <vt:lpstr>'PI-DC-FO-06'!Área_de_impresión</vt:lpstr>
      <vt:lpstr>'PI-DC-FO-10'!Área_de_impresión</vt:lpstr>
      <vt:lpstr>'PI-DC-FO-13'!Área_de_impresión</vt:lpstr>
      <vt:lpstr>'PI-DC-FO-14'!Área_de_impresión</vt:lpstr>
      <vt:lpstr>'PI-DC-FO-14 BIS'!Área_de_impresión</vt:lpstr>
      <vt:lpstr>'PI-DC-FO-14 X CEDIS'!Área_de_impresión</vt:lpstr>
      <vt:lpstr>'PI-DC-FO-20'!Área_de_impresión</vt:lpstr>
      <vt:lpstr>'PI-DC-FO-21'!Área_de_impresión</vt:lpstr>
      <vt:lpstr>'PI-DC-FO-23'!Área_de_impresión</vt:lpstr>
      <vt:lpstr>'PI-DC-FO-26'!Área_de_impresión</vt:lpstr>
      <vt:lpstr>'PI-DC-FO-27'!Área_de_impresión</vt:lpstr>
      <vt:lpstr>'PI-DC-FO-30'!Área_de_impresión</vt:lpstr>
      <vt:lpstr>'PI-DC-FO-31'!Área_de_impresión</vt:lpstr>
      <vt:lpstr>'PI-DC-FO-32'!Área_de_impresión</vt:lpstr>
      <vt:lpstr>'PI-DC-FO-33'!Área_de_impresión</vt:lpstr>
      <vt:lpstr>'PI-DC-FO-34'!Área_de_impresión</vt:lpstr>
      <vt:lpstr>'PI-DC-FO-35'!Área_de_impresión</vt:lpstr>
      <vt:lpstr>'PI-DC-FO-36'!Área_de_impresión</vt:lpstr>
      <vt:lpstr>'PI-DC-FO-37'!Área_de_impresión</vt:lpstr>
      <vt:lpstr>'PI-DC-FO-41'!Área_de_impresión</vt:lpstr>
      <vt:lpstr>'PI-DC-FO-43'!Área_de_impresión</vt:lpstr>
      <vt:lpstr>'PI-DC-FO-44'!Área_de_impresión</vt:lpstr>
      <vt:lpstr>'PI-DC-FO-46'!Área_de_impresión</vt:lpstr>
      <vt:lpstr>'PI-DC-FO-58 II'!Área_de_impresión</vt:lpstr>
      <vt:lpstr>'PI-DC-FO-A-17'!Área_de_impresión</vt:lpstr>
      <vt:lpstr>'PI-DC-FO-A-19'!Área_de_impresión</vt:lpstr>
      <vt:lpstr>'PISA-CO-FO-46'!Área_de_impresión</vt:lpstr>
      <vt:lpstr>'PISA-CO-FO-50'!Área_de_impresión</vt:lpstr>
      <vt:lpstr>'PISA-CO-FO-50 ACUM'!Área_de_impresión</vt:lpstr>
      <vt:lpstr>'PI-DC-FO-32'!Bas_clas</vt:lpstr>
      <vt:lpstr>'PI-DC-FO-32'!Bas_Prov</vt:lpstr>
      <vt:lpstr>'PI-DC-FO-A-19'!Títulos_a_imprimir</vt:lpstr>
      <vt:lpstr>'VENTAS &amp; COSTO'!Títulos_a_imprimir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Rojas Torres</dc:creator>
  <cp:keywords/>
  <dc:description/>
  <cp:lastModifiedBy>Fernando Sanchez</cp:lastModifiedBy>
  <cp:revision/>
  <dcterms:created xsi:type="dcterms:W3CDTF">2022-09-19T15:02:22Z</dcterms:created>
  <dcterms:modified xsi:type="dcterms:W3CDTF">2026-04-09T21:15:33Z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0x0101003F7A3C23E31AA448AD899B16B7B88A59</vt:lpwstr>
  </property>
</Properties>
</file>